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"/>
    </mc:Choice>
  </mc:AlternateContent>
  <xr:revisionPtr revIDLastSave="0" documentId="13_ncr:1_{C0DBB2FD-F3A5-4037-A23B-20478CEC9930}" xr6:coauthVersionLast="47" xr6:coauthVersionMax="47" xr10:uidLastSave="{00000000-0000-0000-0000-000000000000}"/>
  <bookViews>
    <workbookView xWindow="-120" yWindow="-120" windowWidth="38640" windowHeight="21120" activeTab="2" xr2:uid="{CF54EF4B-DA00-4FCA-9E09-D82FC2AEF34E}"/>
  </bookViews>
  <sheets>
    <sheet name="Front" sheetId="2" r:id="rId1"/>
    <sheet name="Alt Front" sheetId="19" r:id="rId2"/>
    <sheet name="Main" sheetId="1" r:id="rId3"/>
    <sheet name="Pts" sheetId="15" r:id="rId4"/>
    <sheet name="Free Hit" sheetId="8" r:id="rId5"/>
    <sheet name="Sorting" sheetId="3" r:id="rId6"/>
    <sheet name="V2 notes" sheetId="4" r:id="rId7"/>
    <sheet name="V3 notes" sheetId="9" r:id="rId8"/>
    <sheet name="V4 notes" sheetId="10" r:id="rId9"/>
    <sheet name="V4-2 Notes" sheetId="17" r:id="rId10"/>
    <sheet name="V5 notes" sheetId="16" r:id="rId11"/>
  </sheets>
  <definedNames>
    <definedName name="OpenSolver_ChosenSolver" localSheetId="0" hidden="1">CBC</definedName>
    <definedName name="OpenSolver_ChosenSolver" localSheetId="2" hidden="1">CBC</definedName>
    <definedName name="OpenSolver_ChosenSolver" localSheetId="5" hidden="1">CBC</definedName>
    <definedName name="OpenSolver_DualsNewSheet" localSheetId="0" hidden="1">0</definedName>
    <definedName name="OpenSolver_DualsNewSheet" localSheetId="2" hidden="1">0</definedName>
    <definedName name="OpenSolver_DualsNewSheet" localSheetId="5" hidden="1">0</definedName>
    <definedName name="OpenSolver_LinearityCheck" localSheetId="0" hidden="1">1</definedName>
    <definedName name="OpenSolver_LinearityCheck" localSheetId="2" hidden="1">1</definedName>
    <definedName name="OpenSolver_UpdateSensitivity" localSheetId="0" hidden="1">1</definedName>
    <definedName name="OpenSolver_UpdateSensitivity" localSheetId="2" hidden="1">1</definedName>
    <definedName name="OpenSolver_UpdateSensitivity" localSheetId="5" hidden="1">1</definedName>
    <definedName name="solver_adj" localSheetId="2" hidden="1">Main!$L$111:$L$3653,Main!$Q$31:$X$32,Main!$N$2751:$N$3630,Main!$P$2751:$P$3630</definedName>
    <definedName name="solver_cvg" localSheetId="0" hidden="1">0.0001</definedName>
    <definedName name="solver_cvg" localSheetId="2" hidden="1">0.0001</definedName>
    <definedName name="solver_cvg" localSheetId="5" hidden="1">0.0001</definedName>
    <definedName name="solver_drv" localSheetId="0" hidden="1">1</definedName>
    <definedName name="solver_drv" localSheetId="2" hidden="1">1</definedName>
    <definedName name="solver_drv" localSheetId="5" hidden="1">1</definedName>
    <definedName name="solver_eng" localSheetId="2" hidden="1">1</definedName>
    <definedName name="solver_est" localSheetId="0" hidden="1">1</definedName>
    <definedName name="solver_est" localSheetId="2" hidden="1">1</definedName>
    <definedName name="solver_est" localSheetId="5" hidden="1">1</definedName>
    <definedName name="solver_itr" localSheetId="0" hidden="1">2147483647</definedName>
    <definedName name="solver_itr" localSheetId="2" hidden="1">2147483647</definedName>
    <definedName name="solver_lhs1" localSheetId="2" hidden="1">Main!$Q$33:$X$33</definedName>
    <definedName name="solver_lhs10" localSheetId="2" hidden="1">Main!$Q$25:$X$25</definedName>
    <definedName name="solver_lhs11" localSheetId="2" hidden="1">Main!$Q$24:$X$24</definedName>
    <definedName name="solver_lhs12" localSheetId="2" hidden="1">Main!$Q$25:$X$25</definedName>
    <definedName name="solver_lhs13" localSheetId="2" hidden="1">Main!$Q$24:$X$24</definedName>
    <definedName name="solver_lhs14" localSheetId="2" hidden="1">Main!$L$991:$L$1870</definedName>
    <definedName name="solver_lhs15" localSheetId="2" hidden="1">Main!$Q$23:$W$23</definedName>
    <definedName name="solver_lhs16" localSheetId="2" hidden="1">Main!$L$111:$L$3630</definedName>
    <definedName name="solver_lhs17" localSheetId="2" hidden="1">Main!$L$1871:$L$2750</definedName>
    <definedName name="solver_lhs18" localSheetId="2" hidden="1">Main!$L$1871:$L$2750</definedName>
    <definedName name="solver_lhs19" localSheetId="2" hidden="1">Main!$Q$14:$X$14</definedName>
    <definedName name="solver_lhs2" localSheetId="2" hidden="1">Main!$Q$31:$X$32</definedName>
    <definedName name="solver_lhs20" localSheetId="2" hidden="1">Main!$L$2751:$L$3630</definedName>
    <definedName name="solver_lhs21" localSheetId="2" hidden="1">Main!$Q$15:$X$15</definedName>
    <definedName name="solver_lhs22" localSheetId="2" hidden="1">Main!$Q$16:$X$16</definedName>
    <definedName name="solver_lhs23" localSheetId="2" hidden="1">Main!$Q$19:$X$19</definedName>
    <definedName name="solver_lhs24" localSheetId="2" hidden="1">Main!$Q$13:$X$13</definedName>
    <definedName name="solver_lhs25" localSheetId="2" hidden="1">Main!$Q$7:$X$7</definedName>
    <definedName name="solver_lhs26" localSheetId="2" hidden="1">Main!$Q$4:$X$4</definedName>
    <definedName name="solver_lhs27" localSheetId="2" hidden="1">Main!$Q$8:$X$8</definedName>
    <definedName name="solver_lhs28" localSheetId="2" hidden="1">Main!$Q$10:$X$10</definedName>
    <definedName name="solver_lhs29" localSheetId="2" hidden="1">Main!$Q$12:$X$12</definedName>
    <definedName name="solver_lhs3" localSheetId="2" hidden="1">Main!$Q$27:$X$27</definedName>
    <definedName name="solver_lhs30" localSheetId="2" hidden="1">Main!$Q$17:$X$17</definedName>
    <definedName name="solver_lhs31" localSheetId="2" hidden="1">Main!$Q$18:$X$18</definedName>
    <definedName name="solver_lhs32" localSheetId="2" hidden="1">Main!$Q$23:$W$23</definedName>
    <definedName name="solver_lhs33" localSheetId="2" hidden="1">Main!$Q$21:$X$21</definedName>
    <definedName name="solver_lhs34" localSheetId="2" hidden="1">Main!$AE$2:$AL$21</definedName>
    <definedName name="solver_lhs35" localSheetId="2" hidden="1">Main!$Q$16:$X$16</definedName>
    <definedName name="solver_lhs36" localSheetId="2" hidden="1">Main!$Q$18:$X$18</definedName>
    <definedName name="solver_lhs37" localSheetId="2" hidden="1">Main!$Q$17:$X$17</definedName>
    <definedName name="solver_lhs38" localSheetId="2" hidden="1">Main!$N$2751:$N$3630</definedName>
    <definedName name="solver_lhs39" localSheetId="2" hidden="1">Main!$N$2751:$N$3630</definedName>
    <definedName name="solver_lhs4" localSheetId="2" hidden="1">Main!$Q$27:$X$27</definedName>
    <definedName name="solver_lhs40" localSheetId="2" hidden="1">Main!$P$2751:$P$3630</definedName>
    <definedName name="solver_lhs41" localSheetId="2" hidden="1">Main!$P$2751:$P$3630</definedName>
    <definedName name="solver_lhs42" localSheetId="2" hidden="1">Main!$Y$21</definedName>
    <definedName name="solver_lhs43" localSheetId="2" hidden="1">Sorting!$DN$1:$DN$110</definedName>
    <definedName name="solver_lhs44" localSheetId="2" hidden="1">Sorting!$DO$1:$DO$110</definedName>
    <definedName name="solver_lhs45" localSheetId="2" hidden="1">Main!$Q$16:$X$16</definedName>
    <definedName name="solver_lhs46" localSheetId="2" hidden="1">Main!$Q$17:$X$17</definedName>
    <definedName name="solver_lhs47" localSheetId="2" hidden="1">Main!$Q$18:$X$18</definedName>
    <definedName name="solver_lhs48" localSheetId="2" hidden="1">Main!$Q$39:$X$39</definedName>
    <definedName name="solver_lhs49" localSheetId="2" hidden="1">Main!$Q$43:$X$43</definedName>
    <definedName name="solver_lhs5" localSheetId="2" hidden="1">Main!$Q$27:$X$27</definedName>
    <definedName name="solver_lhs50" localSheetId="2" hidden="1">Main!$Q$47:$X$47</definedName>
    <definedName name="solver_lhs51" localSheetId="2" hidden="1">Main!$L$111:$L$220</definedName>
    <definedName name="solver_lhs52" localSheetId="2" hidden="1">Main!$L$221:$L$330</definedName>
    <definedName name="solver_lhs53" localSheetId="2" hidden="1">Main!$L$331:$L$440</definedName>
    <definedName name="solver_lhs54" localSheetId="2" hidden="1">Main!$L$441:$L$550</definedName>
    <definedName name="solver_lhs55" localSheetId="2" hidden="1">Main!$L$551:$L$660</definedName>
    <definedName name="solver_lhs56" localSheetId="2" hidden="1">Main!$L$661:$L$770</definedName>
    <definedName name="solver_lhs57" localSheetId="2" hidden="1">Main!$L$771:$L$880</definedName>
    <definedName name="solver_lhs58" localSheetId="2" hidden="1">Main!$L$881:$L$990</definedName>
    <definedName name="solver_lhs6" localSheetId="2" hidden="1">Main!$Q$23:$W$23</definedName>
    <definedName name="solver_lhs7" localSheetId="2" hidden="1">Main!$Q$25:$X$25</definedName>
    <definedName name="solver_lhs8" localSheetId="2" hidden="1">Main!$Q$25:$X$25</definedName>
    <definedName name="solver_lhs9" localSheetId="2" hidden="1">Main!$Q$25:$X$25</definedName>
    <definedName name="solver_neg" localSheetId="0" hidden="1">1</definedName>
    <definedName name="solver_neg" localSheetId="2" hidden="1">1</definedName>
    <definedName name="solver_neg" localSheetId="5" hidden="1">1</definedName>
    <definedName name="solver_num" localSheetId="0" hidden="1">0</definedName>
    <definedName name="solver_num" localSheetId="2" hidden="1">58</definedName>
    <definedName name="solver_num" localSheetId="5" hidden="1">0</definedName>
    <definedName name="solver_nwt" localSheetId="0" hidden="1">1</definedName>
    <definedName name="solver_nwt" localSheetId="2" hidden="1">1</definedName>
    <definedName name="solver_nwt" localSheetId="5" hidden="1">1</definedName>
    <definedName name="solver_opt" localSheetId="2" hidden="1">Main!$P$1</definedName>
    <definedName name="solver_pre" localSheetId="0" hidden="1">0.000001</definedName>
    <definedName name="solver_pre" localSheetId="2" hidden="1">0.000001</definedName>
    <definedName name="solver_rel1" localSheetId="2" hidden="1">2</definedName>
    <definedName name="solver_rel10" localSheetId="2" hidden="1">1</definedName>
    <definedName name="solver_rel11" localSheetId="2" hidden="1">3</definedName>
    <definedName name="solver_rel12" localSheetId="2" hidden="1">3</definedName>
    <definedName name="solver_rel13" localSheetId="2" hidden="1">1</definedName>
    <definedName name="solver_rel14" localSheetId="2" hidden="1">1</definedName>
    <definedName name="solver_rel15" localSheetId="2" hidden="1">1</definedName>
    <definedName name="solver_rel16" localSheetId="2" hidden="1">5</definedName>
    <definedName name="solver_rel17" localSheetId="2" hidden="1">1</definedName>
    <definedName name="solver_rel18" localSheetId="2" hidden="1">1</definedName>
    <definedName name="solver_rel19" localSheetId="2" hidden="1">2</definedName>
    <definedName name="solver_rel2" localSheetId="2" hidden="1">5</definedName>
    <definedName name="solver_rel20" localSheetId="2" hidden="1">1</definedName>
    <definedName name="solver_rel21" localSheetId="2" hidden="1">2</definedName>
    <definedName name="solver_rel22" localSheetId="2" hidden="1">3</definedName>
    <definedName name="solver_rel23" localSheetId="2" hidden="1">2</definedName>
    <definedName name="solver_rel24" localSheetId="2" hidden="1">2</definedName>
    <definedName name="solver_rel25" localSheetId="2" hidden="1">2</definedName>
    <definedName name="solver_rel26" localSheetId="2" hidden="1">2</definedName>
    <definedName name="solver_rel27" localSheetId="2" hidden="1">2</definedName>
    <definedName name="solver_rel28" localSheetId="2" hidden="1">1</definedName>
    <definedName name="solver_rel29" localSheetId="2" hidden="1">2</definedName>
    <definedName name="solver_rel3" localSheetId="2" hidden="1">1</definedName>
    <definedName name="solver_rel30" localSheetId="2" hidden="1">3</definedName>
    <definedName name="solver_rel31" localSheetId="2" hidden="1">3</definedName>
    <definedName name="solver_rel32" localSheetId="2" hidden="1">1</definedName>
    <definedName name="solver_rel33" localSheetId="2" hidden="1">1</definedName>
    <definedName name="solver_rel34" localSheetId="2" hidden="1">1</definedName>
    <definedName name="solver_rel35" localSheetId="2" hidden="1">3</definedName>
    <definedName name="solver_rel36" localSheetId="2" hidden="1">3</definedName>
    <definedName name="solver_rel37" localSheetId="2" hidden="1">3</definedName>
    <definedName name="solver_rel38" localSheetId="2" hidden="1">5</definedName>
    <definedName name="solver_rel39" localSheetId="2" hidden="1">1</definedName>
    <definedName name="solver_rel4" localSheetId="2" hidden="1">3</definedName>
    <definedName name="solver_rel40" localSheetId="2" hidden="1">5</definedName>
    <definedName name="solver_rel41" localSheetId="2" hidden="1">1</definedName>
    <definedName name="solver_rel42" localSheetId="2" hidden="1">1</definedName>
    <definedName name="solver_rel43" localSheetId="2" hidden="1">1</definedName>
    <definedName name="solver_rel44" localSheetId="2" hidden="1">1</definedName>
    <definedName name="solver_rel45" localSheetId="2" hidden="1">1</definedName>
    <definedName name="solver_rel46" localSheetId="2" hidden="1">1</definedName>
    <definedName name="solver_rel47" localSheetId="2" hidden="1">1</definedName>
    <definedName name="solver_rel48" localSheetId="2" hidden="1">2</definedName>
    <definedName name="solver_rel49" localSheetId="2" hidden="1">2</definedName>
    <definedName name="solver_rel5" localSheetId="2" hidden="1">1</definedName>
    <definedName name="solver_rel50" localSheetId="2" hidden="1">2</definedName>
    <definedName name="solver_rel51" localSheetId="2" hidden="1">3</definedName>
    <definedName name="solver_rel52" localSheetId="2" hidden="1">3</definedName>
    <definedName name="solver_rel53" localSheetId="2" hidden="1">3</definedName>
    <definedName name="solver_rel54" localSheetId="2" hidden="1">3</definedName>
    <definedName name="solver_rel55" localSheetId="2" hidden="1">3</definedName>
    <definedName name="solver_rel56" localSheetId="2" hidden="1">3</definedName>
    <definedName name="solver_rel57" localSheetId="2" hidden="1">3</definedName>
    <definedName name="solver_rel58" localSheetId="2" hidden="1">3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2" hidden="1">1</definedName>
    <definedName name="solver_rhs10" localSheetId="2" hidden="1">Main!$Q$37:$X$37</definedName>
    <definedName name="solver_rhs11" localSheetId="2" hidden="1">Main!$Q$34:$X$34</definedName>
    <definedName name="solver_rhs12" localSheetId="2" hidden="1">Main!$Q$24:$X$24</definedName>
    <definedName name="solver_rhs13" localSheetId="2" hidden="1">Main!$Q$35:$X$35</definedName>
    <definedName name="solver_rhs14" localSheetId="2" hidden="1">Main!$L$111:$L$990</definedName>
    <definedName name="solver_rhs15" localSheetId="2" hidden="1">2</definedName>
    <definedName name="solver_rhs16" localSheetId="2" hidden="1">binary</definedName>
    <definedName name="solver_rhs17" localSheetId="2" hidden="1">Main!$L$111:$L$990</definedName>
    <definedName name="solver_rhs18" localSheetId="2" hidden="1">Main!$L$1:$L$880</definedName>
    <definedName name="solver_rhs19" localSheetId="2" hidden="1">2</definedName>
    <definedName name="solver_rhs2" localSheetId="2" hidden="1">binary</definedName>
    <definedName name="solver_rhs20" localSheetId="2" hidden="1">Main!$L$111:$L$990</definedName>
    <definedName name="solver_rhs21" localSheetId="2" hidden="1">5</definedName>
    <definedName name="solver_rhs22" localSheetId="2" hidden="1">3</definedName>
    <definedName name="solver_rhs23" localSheetId="2" hidden="1">Main!$Q$20:$X$20</definedName>
    <definedName name="solver_rhs24" localSheetId="2" hidden="1">3</definedName>
    <definedName name="solver_rhs25" localSheetId="2" hidden="1">15</definedName>
    <definedName name="solver_rhs26" localSheetId="2" hidden="1">1</definedName>
    <definedName name="solver_rhs27" localSheetId="2" hidden="1">Main!$Q$9:$X$9</definedName>
    <definedName name="solver_rhs28" localSheetId="2" hidden="1">Main!$Q$30:$X$30</definedName>
    <definedName name="solver_rhs29" localSheetId="2" hidden="1">5</definedName>
    <definedName name="solver_rhs3" localSheetId="2" hidden="1">0</definedName>
    <definedName name="solver_rhs30" localSheetId="2" hidden="1">2</definedName>
    <definedName name="solver_rhs31" localSheetId="2" hidden="1">1</definedName>
    <definedName name="solver_rhs32" localSheetId="2" hidden="1">Main!$Q$29:$W$29</definedName>
    <definedName name="solver_rhs33" localSheetId="2" hidden="1">Main!$Q$22:$X$22</definedName>
    <definedName name="solver_rhs34" localSheetId="2" hidden="1">Sorting!$DR$24:$DY$43</definedName>
    <definedName name="solver_rhs35" localSheetId="2" hidden="1">Main!$O$16</definedName>
    <definedName name="solver_rhs36" localSheetId="2" hidden="1">Main!$O$18</definedName>
    <definedName name="solver_rhs37" localSheetId="2" hidden="1">Main!$O$17</definedName>
    <definedName name="solver_rhs38" localSheetId="2" hidden="1">binary</definedName>
    <definedName name="solver_rhs39" localSheetId="2" hidden="1">Main!$M$2751:$M$3630</definedName>
    <definedName name="solver_rhs4" localSheetId="2" hidden="1">Main!$Q$34:$X$34</definedName>
    <definedName name="solver_rhs40" localSheetId="2" hidden="1">binary</definedName>
    <definedName name="solver_rhs41" localSheetId="2" hidden="1">Main!$O$2751:$O$3630</definedName>
    <definedName name="solver_rhs42" localSheetId="2" hidden="1">Main!$O$21</definedName>
    <definedName name="solver_rhs43" localSheetId="2" hidden="1">Main!$Q$54</definedName>
    <definedName name="solver_rhs44" localSheetId="2" hidden="1">Main!$S$54</definedName>
    <definedName name="solver_rhs45" localSheetId="2" hidden="1">Main!$Y$16</definedName>
    <definedName name="solver_rhs46" localSheetId="2" hidden="1">Main!$Y$17</definedName>
    <definedName name="solver_rhs47" localSheetId="2" hidden="1">Main!$Y$18</definedName>
    <definedName name="solver_rhs48" localSheetId="2" hidden="1">Main!$Q$38:$X$38</definedName>
    <definedName name="solver_rhs49" localSheetId="2" hidden="1">Main!$Q$42:$X$42</definedName>
    <definedName name="solver_rhs5" localSheetId="2" hidden="1">Main!$Q$24:$X$24</definedName>
    <definedName name="solver_rhs50" localSheetId="2" hidden="1">Main!$Q$46:$X$46</definedName>
    <definedName name="solver_rhs51" localSheetId="2" hidden="1">Main!$AE$37:$AE$146</definedName>
    <definedName name="solver_rhs52" localSheetId="2" hidden="1">Main!$AF$37:$AF$146</definedName>
    <definedName name="solver_rhs53" localSheetId="2" hidden="1">Main!$AG$37:$AG$146</definedName>
    <definedName name="solver_rhs54" localSheetId="2" hidden="1">Main!$AH$37:$AH$146</definedName>
    <definedName name="solver_rhs55" localSheetId="2" hidden="1">Main!$AI$37:$AI$146</definedName>
    <definedName name="solver_rhs56" localSheetId="2" hidden="1">Main!$AJ$37:$AJ$146</definedName>
    <definedName name="solver_rhs57" localSheetId="2" hidden="1">Main!$AK$37:$AK$146</definedName>
    <definedName name="solver_rhs58" localSheetId="2" hidden="1">Main!$AL$37:$AL$146</definedName>
    <definedName name="solver_rhs6" localSheetId="2" hidden="1">1</definedName>
    <definedName name="solver_rhs7" localSheetId="2" hidden="1">Main!$Q$36:$X$36</definedName>
    <definedName name="solver_rhs8" localSheetId="2" hidden="1">0</definedName>
    <definedName name="solver_rhs9" localSheetId="2" hidden="1">1</definedName>
    <definedName name="solver_rlx" localSheetId="0" hidden="1">2</definedName>
    <definedName name="solver_rlx" localSheetId="2" hidden="1">2</definedName>
    <definedName name="solver_rlx" localSheetId="5" hidden="1">2</definedName>
    <definedName name="solver_scl" localSheetId="0" hidden="1">2</definedName>
    <definedName name="solver_scl" localSheetId="2" hidden="1">2</definedName>
    <definedName name="solver_scl" localSheetId="5" hidden="1">2</definedName>
    <definedName name="solver_sho" localSheetId="0" hidden="1">0</definedName>
    <definedName name="solver_sho" localSheetId="2" hidden="1">1</definedName>
    <definedName name="solver_tim" localSheetId="0" hidden="1">2147483647</definedName>
    <definedName name="solver_tim" localSheetId="2" hidden="1">500</definedName>
    <definedName name="solver_tol" localSheetId="0" hidden="1">0.005</definedName>
    <definedName name="solver_tol" localSheetId="2" hidden="1">0</definedName>
    <definedName name="solver_typ" localSheetId="0" hidden="1">2</definedName>
    <definedName name="solver_typ" localSheetId="2" hidden="1">1</definedName>
    <definedName name="solver_typ" localSheetId="5" hidden="1">2</definedName>
    <definedName name="solver_val" localSheetId="0" hidden="1">0</definedName>
    <definedName name="solver_val" localSheetId="2" hidden="1">0</definedName>
    <definedName name="solver_val" localSheetId="5" hidden="1">0</definedName>
    <definedName name="solver_ver" localSheetId="2" hidden="1">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0" i="1" l="1"/>
  <c r="Q45" i="1"/>
  <c r="Q2" i="1" l="1" a="1"/>
  <c r="Q2" i="1" s="1"/>
  <c r="AF58" i="1"/>
  <c r="AG58" i="1" s="1"/>
  <c r="AH58" i="1" s="1"/>
  <c r="AI58" i="1" s="1"/>
  <c r="AJ58" i="1" s="1"/>
  <c r="AK58" i="1" s="1"/>
  <c r="AL58" i="1" s="1"/>
  <c r="AF59" i="1"/>
  <c r="AG59" i="1" s="1"/>
  <c r="AH59" i="1" s="1"/>
  <c r="AI59" i="1" s="1"/>
  <c r="AJ59" i="1" s="1"/>
  <c r="AK59" i="1" s="1"/>
  <c r="AL59" i="1" s="1"/>
  <c r="AF60" i="1"/>
  <c r="AG60" i="1" s="1"/>
  <c r="AH60" i="1" s="1"/>
  <c r="AI60" i="1" s="1"/>
  <c r="AJ60" i="1" s="1"/>
  <c r="AK60" i="1" s="1"/>
  <c r="AL60" i="1" s="1"/>
  <c r="AF61" i="1"/>
  <c r="AG61" i="1" s="1"/>
  <c r="AH61" i="1" s="1"/>
  <c r="AI61" i="1" s="1"/>
  <c r="AJ61" i="1" s="1"/>
  <c r="AK61" i="1" s="1"/>
  <c r="AL61" i="1" s="1"/>
  <c r="AF62" i="1"/>
  <c r="AG62" i="1" s="1"/>
  <c r="AH62" i="1" s="1"/>
  <c r="AI62" i="1" s="1"/>
  <c r="AJ62" i="1" s="1"/>
  <c r="AK62" i="1" s="1"/>
  <c r="AL62" i="1" s="1"/>
  <c r="AF63" i="1"/>
  <c r="AG63" i="1" s="1"/>
  <c r="AH63" i="1" s="1"/>
  <c r="AI63" i="1" s="1"/>
  <c r="AJ63" i="1" s="1"/>
  <c r="AK63" i="1" s="1"/>
  <c r="AL63" i="1" s="1"/>
  <c r="AF64" i="1"/>
  <c r="AG64" i="1" s="1"/>
  <c r="AH64" i="1" s="1"/>
  <c r="AI64" i="1" s="1"/>
  <c r="AJ64" i="1" s="1"/>
  <c r="AK64" i="1" s="1"/>
  <c r="AL64" i="1" s="1"/>
  <c r="AF65" i="1"/>
  <c r="AG65" i="1" s="1"/>
  <c r="AH65" i="1" s="1"/>
  <c r="AI65" i="1" s="1"/>
  <c r="AJ65" i="1" s="1"/>
  <c r="AK65" i="1" s="1"/>
  <c r="AL65" i="1" s="1"/>
  <c r="AF66" i="1"/>
  <c r="AG66" i="1" s="1"/>
  <c r="AH66" i="1" s="1"/>
  <c r="AI66" i="1" s="1"/>
  <c r="AJ66" i="1" s="1"/>
  <c r="AK66" i="1" s="1"/>
  <c r="AL66" i="1" s="1"/>
  <c r="AF67" i="1"/>
  <c r="AG67" i="1" s="1"/>
  <c r="AH67" i="1" s="1"/>
  <c r="AI67" i="1" s="1"/>
  <c r="AJ67" i="1" s="1"/>
  <c r="AK67" i="1" s="1"/>
  <c r="AL67" i="1" s="1"/>
  <c r="AF68" i="1"/>
  <c r="AG68" i="1" s="1"/>
  <c r="AH68" i="1" s="1"/>
  <c r="AI68" i="1" s="1"/>
  <c r="AJ68" i="1" s="1"/>
  <c r="AK68" i="1" s="1"/>
  <c r="AL68" i="1" s="1"/>
  <c r="AF69" i="1"/>
  <c r="AG69" i="1" s="1"/>
  <c r="AH69" i="1" s="1"/>
  <c r="AI69" i="1" s="1"/>
  <c r="AJ69" i="1" s="1"/>
  <c r="AK69" i="1" s="1"/>
  <c r="AL69" i="1" s="1"/>
  <c r="AF70" i="1"/>
  <c r="AG70" i="1" s="1"/>
  <c r="AH70" i="1" s="1"/>
  <c r="AI70" i="1" s="1"/>
  <c r="AJ70" i="1" s="1"/>
  <c r="AK70" i="1" s="1"/>
  <c r="AL70" i="1" s="1"/>
  <c r="AF71" i="1"/>
  <c r="AG71" i="1" s="1"/>
  <c r="AH71" i="1" s="1"/>
  <c r="AI71" i="1" s="1"/>
  <c r="AJ71" i="1" s="1"/>
  <c r="AK71" i="1" s="1"/>
  <c r="AL71" i="1" s="1"/>
  <c r="AF72" i="1"/>
  <c r="AG72" i="1" s="1"/>
  <c r="AH72" i="1" s="1"/>
  <c r="AI72" i="1" s="1"/>
  <c r="AJ72" i="1" s="1"/>
  <c r="AK72" i="1" s="1"/>
  <c r="AL72" i="1" s="1"/>
  <c r="AF73" i="1"/>
  <c r="AG73" i="1" s="1"/>
  <c r="AH73" i="1" s="1"/>
  <c r="AI73" i="1" s="1"/>
  <c r="AJ73" i="1" s="1"/>
  <c r="AK73" i="1" s="1"/>
  <c r="AL73" i="1" s="1"/>
  <c r="AF74" i="1"/>
  <c r="AG74" i="1" s="1"/>
  <c r="AH74" i="1" s="1"/>
  <c r="AI74" i="1" s="1"/>
  <c r="AJ74" i="1" s="1"/>
  <c r="AK74" i="1" s="1"/>
  <c r="AL74" i="1" s="1"/>
  <c r="AF75" i="1"/>
  <c r="AG75" i="1" s="1"/>
  <c r="AH75" i="1" s="1"/>
  <c r="AI75" i="1" s="1"/>
  <c r="AJ75" i="1" s="1"/>
  <c r="AK75" i="1" s="1"/>
  <c r="AL75" i="1" s="1"/>
  <c r="AF76" i="1"/>
  <c r="AG76" i="1" s="1"/>
  <c r="AH76" i="1" s="1"/>
  <c r="AI76" i="1" s="1"/>
  <c r="AJ76" i="1" s="1"/>
  <c r="AK76" i="1" s="1"/>
  <c r="AL76" i="1" s="1"/>
  <c r="AF77" i="1"/>
  <c r="AG77" i="1" s="1"/>
  <c r="AH77" i="1" s="1"/>
  <c r="AI77" i="1" s="1"/>
  <c r="AJ77" i="1" s="1"/>
  <c r="AK77" i="1" s="1"/>
  <c r="AL77" i="1" s="1"/>
  <c r="AF78" i="1"/>
  <c r="AG78" i="1" s="1"/>
  <c r="AH78" i="1" s="1"/>
  <c r="AI78" i="1" s="1"/>
  <c r="AJ78" i="1" s="1"/>
  <c r="AK78" i="1" s="1"/>
  <c r="AL78" i="1" s="1"/>
  <c r="AF79" i="1"/>
  <c r="AG79" i="1" s="1"/>
  <c r="AH79" i="1" s="1"/>
  <c r="AI79" i="1" s="1"/>
  <c r="AJ79" i="1" s="1"/>
  <c r="AK79" i="1" s="1"/>
  <c r="AL79" i="1" s="1"/>
  <c r="AF80" i="1"/>
  <c r="AG80" i="1" s="1"/>
  <c r="AH80" i="1" s="1"/>
  <c r="AI80" i="1" s="1"/>
  <c r="AJ80" i="1" s="1"/>
  <c r="AK80" i="1" s="1"/>
  <c r="AL80" i="1" s="1"/>
  <c r="AG81" i="1"/>
  <c r="AH81" i="1" s="1"/>
  <c r="AI81" i="1" s="1"/>
  <c r="AJ81" i="1" s="1"/>
  <c r="AK81" i="1" s="1"/>
  <c r="AL81" i="1" s="1"/>
  <c r="AF82" i="1"/>
  <c r="AG82" i="1" s="1"/>
  <c r="AH82" i="1" s="1"/>
  <c r="AI82" i="1" s="1"/>
  <c r="AJ82" i="1" s="1"/>
  <c r="AK82" i="1" s="1"/>
  <c r="AL82" i="1" s="1"/>
  <c r="AF83" i="1"/>
  <c r="AG83" i="1" s="1"/>
  <c r="AH83" i="1" s="1"/>
  <c r="AI83" i="1" s="1"/>
  <c r="AJ83" i="1" s="1"/>
  <c r="AK83" i="1" s="1"/>
  <c r="AL83" i="1" s="1"/>
  <c r="AF84" i="1"/>
  <c r="AG84" i="1" s="1"/>
  <c r="AH84" i="1" s="1"/>
  <c r="AI84" i="1" s="1"/>
  <c r="AJ84" i="1" s="1"/>
  <c r="AK84" i="1" s="1"/>
  <c r="AL84" i="1" s="1"/>
  <c r="AF85" i="1"/>
  <c r="AG85" i="1" s="1"/>
  <c r="AH85" i="1" s="1"/>
  <c r="AJ85" i="1" s="1"/>
  <c r="AK85" i="1" s="1"/>
  <c r="AL85" i="1" s="1"/>
  <c r="AF86" i="1"/>
  <c r="AG86" i="1" s="1"/>
  <c r="AH86" i="1" s="1"/>
  <c r="AI86" i="1" s="1"/>
  <c r="AJ86" i="1" s="1"/>
  <c r="AK86" i="1" s="1"/>
  <c r="AL86" i="1" s="1"/>
  <c r="AF87" i="1"/>
  <c r="AG87" i="1" s="1"/>
  <c r="AH87" i="1" s="1"/>
  <c r="AI87" i="1" s="1"/>
  <c r="AJ87" i="1" s="1"/>
  <c r="AK87" i="1" s="1"/>
  <c r="AL87" i="1" s="1"/>
  <c r="AF88" i="1"/>
  <c r="AG88" i="1" s="1"/>
  <c r="AH88" i="1" s="1"/>
  <c r="AI88" i="1" s="1"/>
  <c r="AJ88" i="1" s="1"/>
  <c r="AK88" i="1" s="1"/>
  <c r="AL88" i="1" s="1"/>
  <c r="AF89" i="1"/>
  <c r="AG89" i="1" s="1"/>
  <c r="AH89" i="1" s="1"/>
  <c r="AI89" i="1" s="1"/>
  <c r="AJ89" i="1" s="1"/>
  <c r="AK89" i="1" s="1"/>
  <c r="AL89" i="1" s="1"/>
  <c r="AF90" i="1"/>
  <c r="AG90" i="1" s="1"/>
  <c r="AH90" i="1" s="1"/>
  <c r="AI90" i="1" s="1"/>
  <c r="AJ90" i="1" s="1"/>
  <c r="AK90" i="1" s="1"/>
  <c r="AL90" i="1" s="1"/>
  <c r="AF91" i="1"/>
  <c r="AG91" i="1" s="1"/>
  <c r="AH91" i="1" s="1"/>
  <c r="AI91" i="1" s="1"/>
  <c r="AJ91" i="1" s="1"/>
  <c r="AK91" i="1" s="1"/>
  <c r="AL91" i="1" s="1"/>
  <c r="AF92" i="1"/>
  <c r="AG92" i="1" s="1"/>
  <c r="AH92" i="1" s="1"/>
  <c r="AI92" i="1" s="1"/>
  <c r="AJ92" i="1" s="1"/>
  <c r="AK92" i="1" s="1"/>
  <c r="AL92" i="1" s="1"/>
  <c r="AF93" i="1"/>
  <c r="AG93" i="1" s="1"/>
  <c r="AH93" i="1" s="1"/>
  <c r="AI93" i="1" s="1"/>
  <c r="AJ93" i="1" s="1"/>
  <c r="AK93" i="1" s="1"/>
  <c r="AL93" i="1" s="1"/>
  <c r="AF94" i="1"/>
  <c r="AG94" i="1" s="1"/>
  <c r="AH94" i="1" s="1"/>
  <c r="AI94" i="1" s="1"/>
  <c r="AJ94" i="1" s="1"/>
  <c r="AK94" i="1" s="1"/>
  <c r="AL94" i="1" s="1"/>
  <c r="AF95" i="1"/>
  <c r="AG95" i="1"/>
  <c r="AH95" i="1" s="1"/>
  <c r="AI95" i="1" s="1"/>
  <c r="AJ95" i="1" s="1"/>
  <c r="AK95" i="1" s="1"/>
  <c r="AL95" i="1" s="1"/>
  <c r="AF96" i="1"/>
  <c r="AG96" i="1" s="1"/>
  <c r="AH96" i="1" s="1"/>
  <c r="AI96" i="1" s="1"/>
  <c r="AJ96" i="1" s="1"/>
  <c r="AK96" i="1" s="1"/>
  <c r="AL96" i="1" s="1"/>
  <c r="AF97" i="1"/>
  <c r="AG97" i="1" s="1"/>
  <c r="AH97" i="1" s="1"/>
  <c r="AI97" i="1" s="1"/>
  <c r="AJ97" i="1" s="1"/>
  <c r="AK97" i="1" s="1"/>
  <c r="AL97" i="1" s="1"/>
  <c r="AF98" i="1"/>
  <c r="AG98" i="1" s="1"/>
  <c r="AH98" i="1" s="1"/>
  <c r="AI98" i="1" s="1"/>
  <c r="AJ98" i="1" s="1"/>
  <c r="AK98" i="1" s="1"/>
  <c r="AL98" i="1" s="1"/>
  <c r="AF99" i="1"/>
  <c r="AG99" i="1" s="1"/>
  <c r="AH99" i="1" s="1"/>
  <c r="AI99" i="1" s="1"/>
  <c r="AJ99" i="1" s="1"/>
  <c r="AK99" i="1" s="1"/>
  <c r="AL99" i="1" s="1"/>
  <c r="AF100" i="1"/>
  <c r="AG100" i="1" s="1"/>
  <c r="AH100" i="1" s="1"/>
  <c r="AI100" i="1" s="1"/>
  <c r="AJ100" i="1" s="1"/>
  <c r="AK100" i="1" s="1"/>
  <c r="AL100" i="1" s="1"/>
  <c r="AF101" i="1"/>
  <c r="AG101" i="1" s="1"/>
  <c r="AH101" i="1" s="1"/>
  <c r="AI101" i="1" s="1"/>
  <c r="AJ101" i="1" s="1"/>
  <c r="AK101" i="1" s="1"/>
  <c r="AL101" i="1" s="1"/>
  <c r="AF102" i="1"/>
  <c r="AG102" i="1" s="1"/>
  <c r="AH102" i="1" s="1"/>
  <c r="AI102" i="1" s="1"/>
  <c r="AJ102" i="1" s="1"/>
  <c r="AK102" i="1" s="1"/>
  <c r="AL102" i="1" s="1"/>
  <c r="AF103" i="1"/>
  <c r="AG103" i="1" s="1"/>
  <c r="AH103" i="1" s="1"/>
  <c r="AI103" i="1" s="1"/>
  <c r="AJ103" i="1" s="1"/>
  <c r="AK103" i="1" s="1"/>
  <c r="AL103" i="1" s="1"/>
  <c r="AF104" i="1"/>
  <c r="AG104" i="1" s="1"/>
  <c r="AH104" i="1" s="1"/>
  <c r="AI104" i="1" s="1"/>
  <c r="AJ104" i="1" s="1"/>
  <c r="AK104" i="1" s="1"/>
  <c r="AL104" i="1" s="1"/>
  <c r="AF105" i="1"/>
  <c r="AG105" i="1" s="1"/>
  <c r="AH105" i="1" s="1"/>
  <c r="AI105" i="1" s="1"/>
  <c r="AJ105" i="1" s="1"/>
  <c r="AK105" i="1" s="1"/>
  <c r="AL105" i="1" s="1"/>
  <c r="AF106" i="1"/>
  <c r="AG106" i="1" s="1"/>
  <c r="AH106" i="1" s="1"/>
  <c r="AI106" i="1" s="1"/>
  <c r="AJ106" i="1" s="1"/>
  <c r="AK106" i="1" s="1"/>
  <c r="AL106" i="1" s="1"/>
  <c r="AF107" i="1"/>
  <c r="AG107" i="1" s="1"/>
  <c r="AH107" i="1" s="1"/>
  <c r="AI107" i="1" s="1"/>
  <c r="AJ107" i="1" s="1"/>
  <c r="AK107" i="1" s="1"/>
  <c r="AL107" i="1" s="1"/>
  <c r="AF108" i="1"/>
  <c r="AG108" i="1" s="1"/>
  <c r="AH108" i="1" s="1"/>
  <c r="AI108" i="1" s="1"/>
  <c r="AJ108" i="1" s="1"/>
  <c r="AK108" i="1" s="1"/>
  <c r="AL108" i="1" s="1"/>
  <c r="AF109" i="1"/>
  <c r="AG109" i="1" s="1"/>
  <c r="AH109" i="1" s="1"/>
  <c r="AI109" i="1" s="1"/>
  <c r="AJ109" i="1" s="1"/>
  <c r="AK109" i="1" s="1"/>
  <c r="AL109" i="1" s="1"/>
  <c r="AF110" i="1"/>
  <c r="AG110" i="1" s="1"/>
  <c r="AH110" i="1" s="1"/>
  <c r="AI110" i="1" s="1"/>
  <c r="AJ110" i="1" s="1"/>
  <c r="AK110" i="1" s="1"/>
  <c r="AL110" i="1" s="1"/>
  <c r="AF111" i="1"/>
  <c r="AG111" i="1" s="1"/>
  <c r="AH111" i="1" s="1"/>
  <c r="AI111" i="1" s="1"/>
  <c r="AJ111" i="1" s="1"/>
  <c r="AK111" i="1" s="1"/>
  <c r="AL111" i="1" s="1"/>
  <c r="AG112" i="1"/>
  <c r="AH112" i="1" s="1"/>
  <c r="AF113" i="1"/>
  <c r="AG113" i="1" s="1"/>
  <c r="AH113" i="1" s="1"/>
  <c r="AI113" i="1" s="1"/>
  <c r="AJ113" i="1" s="1"/>
  <c r="AK113" i="1" s="1"/>
  <c r="AL113" i="1" s="1"/>
  <c r="AF114" i="1"/>
  <c r="AG114" i="1" s="1"/>
  <c r="AH114" i="1" s="1"/>
  <c r="AI114" i="1" s="1"/>
  <c r="AJ114" i="1" s="1"/>
  <c r="AK114" i="1" s="1"/>
  <c r="AL114" i="1" s="1"/>
  <c r="AF115" i="1"/>
  <c r="AG115" i="1" s="1"/>
  <c r="AH115" i="1" s="1"/>
  <c r="AI115" i="1" s="1"/>
  <c r="AJ115" i="1" s="1"/>
  <c r="AK115" i="1" s="1"/>
  <c r="AL115" i="1" s="1"/>
  <c r="AF116" i="1"/>
  <c r="AG116" i="1" s="1"/>
  <c r="AH116" i="1" s="1"/>
  <c r="AI116" i="1" s="1"/>
  <c r="AK116" i="1" s="1"/>
  <c r="AL116" i="1" s="1"/>
  <c r="AF117" i="1"/>
  <c r="AG117" i="1" s="1"/>
  <c r="AI117" i="1" s="1"/>
  <c r="AJ117" i="1" s="1"/>
  <c r="AK117" i="1" s="1"/>
  <c r="AL117" i="1" s="1"/>
  <c r="AF118" i="1"/>
  <c r="AG118" i="1" s="1"/>
  <c r="AH118" i="1" s="1"/>
  <c r="AI118" i="1" s="1"/>
  <c r="AJ118" i="1" s="1"/>
  <c r="AK118" i="1" s="1"/>
  <c r="AL118" i="1" s="1"/>
  <c r="AF119" i="1"/>
  <c r="AG119" i="1" s="1"/>
  <c r="AH119" i="1" s="1"/>
  <c r="AI119" i="1" s="1"/>
  <c r="AJ119" i="1" s="1"/>
  <c r="AK119" i="1" s="1"/>
  <c r="AL119" i="1" s="1"/>
  <c r="AF120" i="1"/>
  <c r="AG120" i="1" s="1"/>
  <c r="AH120" i="1" s="1"/>
  <c r="AI120" i="1" s="1"/>
  <c r="AJ120" i="1" s="1"/>
  <c r="AK120" i="1" s="1"/>
  <c r="AL120" i="1" s="1"/>
  <c r="AF121" i="1"/>
  <c r="AG121" i="1" s="1"/>
  <c r="AH121" i="1" s="1"/>
  <c r="AI121" i="1" s="1"/>
  <c r="AJ121" i="1" s="1"/>
  <c r="AK121" i="1" s="1"/>
  <c r="AL121" i="1" s="1"/>
  <c r="AF122" i="1"/>
  <c r="AG122" i="1" s="1"/>
  <c r="AH122" i="1" s="1"/>
  <c r="AI122" i="1" s="1"/>
  <c r="AJ122" i="1" s="1"/>
  <c r="AK122" i="1" s="1"/>
  <c r="AL122" i="1" s="1"/>
  <c r="AF123" i="1"/>
  <c r="AG123" i="1" s="1"/>
  <c r="AH123" i="1" s="1"/>
  <c r="AI123" i="1" s="1"/>
  <c r="AJ123" i="1" s="1"/>
  <c r="AK123" i="1" s="1"/>
  <c r="AL123" i="1" s="1"/>
  <c r="AF124" i="1"/>
  <c r="AG124" i="1" s="1"/>
  <c r="AH124" i="1" s="1"/>
  <c r="AI124" i="1" s="1"/>
  <c r="AJ124" i="1" s="1"/>
  <c r="AK124" i="1" s="1"/>
  <c r="AL124" i="1" s="1"/>
  <c r="AF125" i="1"/>
  <c r="AG125" i="1" s="1"/>
  <c r="AH125" i="1" s="1"/>
  <c r="AI125" i="1" s="1"/>
  <c r="AJ125" i="1" s="1"/>
  <c r="AK125" i="1" s="1"/>
  <c r="AL125" i="1" s="1"/>
  <c r="AF126" i="1"/>
  <c r="AG126" i="1" s="1"/>
  <c r="AH126" i="1" s="1"/>
  <c r="AI126" i="1" s="1"/>
  <c r="AJ126" i="1" s="1"/>
  <c r="AK126" i="1" s="1"/>
  <c r="AL126" i="1" s="1"/>
  <c r="AF127" i="1"/>
  <c r="AG127" i="1" s="1"/>
  <c r="AH127" i="1" s="1"/>
  <c r="AI127" i="1" s="1"/>
  <c r="AJ127" i="1" s="1"/>
  <c r="AK127" i="1" s="1"/>
  <c r="AL127" i="1" s="1"/>
  <c r="AF128" i="1"/>
  <c r="AG128" i="1" s="1"/>
  <c r="AH128" i="1" s="1"/>
  <c r="AI128" i="1" s="1"/>
  <c r="AJ128" i="1" s="1"/>
  <c r="AK128" i="1" s="1"/>
  <c r="AL128" i="1" s="1"/>
  <c r="AF129" i="1"/>
  <c r="AG129" i="1" s="1"/>
  <c r="AH129" i="1" s="1"/>
  <c r="AI129" i="1" s="1"/>
  <c r="AJ129" i="1" s="1"/>
  <c r="AK129" i="1" s="1"/>
  <c r="AL129" i="1" s="1"/>
  <c r="AF130" i="1"/>
  <c r="AG130" i="1" s="1"/>
  <c r="AH130" i="1" s="1"/>
  <c r="AI130" i="1" s="1"/>
  <c r="AJ130" i="1" s="1"/>
  <c r="AK130" i="1" s="1"/>
  <c r="AL130" i="1" s="1"/>
  <c r="AF131" i="1"/>
  <c r="AG131" i="1" s="1"/>
  <c r="AH131" i="1" s="1"/>
  <c r="AI131" i="1" s="1"/>
  <c r="AJ131" i="1" s="1"/>
  <c r="AK131" i="1" s="1"/>
  <c r="AL131" i="1" s="1"/>
  <c r="AF132" i="1"/>
  <c r="AG132" i="1" s="1"/>
  <c r="AH132" i="1" s="1"/>
  <c r="AI132" i="1" s="1"/>
  <c r="AJ132" i="1" s="1"/>
  <c r="AK132" i="1" s="1"/>
  <c r="AL132" i="1" s="1"/>
  <c r="AF133" i="1"/>
  <c r="AG133" i="1" s="1"/>
  <c r="AH133" i="1" s="1"/>
  <c r="AI133" i="1" s="1"/>
  <c r="AJ133" i="1" s="1"/>
  <c r="AK133" i="1" s="1"/>
  <c r="AL133" i="1" s="1"/>
  <c r="AF134" i="1"/>
  <c r="AG134" i="1" s="1"/>
  <c r="AH134" i="1" s="1"/>
  <c r="AI134" i="1" s="1"/>
  <c r="AJ134" i="1" s="1"/>
  <c r="AK134" i="1" s="1"/>
  <c r="AL134" i="1" s="1"/>
  <c r="AF135" i="1"/>
  <c r="AG135" i="1" s="1"/>
  <c r="AH135" i="1" s="1"/>
  <c r="AI135" i="1" s="1"/>
  <c r="AJ135" i="1" s="1"/>
  <c r="AK135" i="1" s="1"/>
  <c r="AL135" i="1" s="1"/>
  <c r="AF136" i="1"/>
  <c r="AG136" i="1" s="1"/>
  <c r="AH136" i="1" s="1"/>
  <c r="AI136" i="1" s="1"/>
  <c r="AJ136" i="1" s="1"/>
  <c r="AK136" i="1" s="1"/>
  <c r="AL136" i="1" s="1"/>
  <c r="AF137" i="1"/>
  <c r="AG137" i="1" s="1"/>
  <c r="AH137" i="1" s="1"/>
  <c r="AI137" i="1" s="1"/>
  <c r="AJ137" i="1" s="1"/>
  <c r="AK137" i="1" s="1"/>
  <c r="AL137" i="1" s="1"/>
  <c r="AF138" i="1"/>
  <c r="AG138" i="1" s="1"/>
  <c r="AH138" i="1" s="1"/>
  <c r="AI138" i="1" s="1"/>
  <c r="AJ138" i="1" s="1"/>
  <c r="AK138" i="1" s="1"/>
  <c r="AL138" i="1" s="1"/>
  <c r="AF139" i="1"/>
  <c r="AG139" i="1" s="1"/>
  <c r="AH139" i="1" s="1"/>
  <c r="AI139" i="1" s="1"/>
  <c r="AJ139" i="1" s="1"/>
  <c r="AK139" i="1" s="1"/>
  <c r="AL139" i="1" s="1"/>
  <c r="AF140" i="1"/>
  <c r="AG140" i="1" s="1"/>
  <c r="AH140" i="1" s="1"/>
  <c r="AI140" i="1" s="1"/>
  <c r="AJ140" i="1" s="1"/>
  <c r="AK140" i="1" s="1"/>
  <c r="AL140" i="1" s="1"/>
  <c r="AF141" i="1"/>
  <c r="AG141" i="1" s="1"/>
  <c r="AH141" i="1" s="1"/>
  <c r="AI141" i="1" s="1"/>
  <c r="AJ141" i="1" s="1"/>
  <c r="AK141" i="1" s="1"/>
  <c r="AL141" i="1" s="1"/>
  <c r="AF142" i="1"/>
  <c r="AG142" i="1" s="1"/>
  <c r="AH142" i="1" s="1"/>
  <c r="AI142" i="1" s="1"/>
  <c r="AJ142" i="1" s="1"/>
  <c r="AK142" i="1" s="1"/>
  <c r="AL142" i="1" s="1"/>
  <c r="AF143" i="1"/>
  <c r="AG143" i="1" s="1"/>
  <c r="AH143" i="1" s="1"/>
  <c r="AI143" i="1" s="1"/>
  <c r="AJ143" i="1" s="1"/>
  <c r="AK143" i="1" s="1"/>
  <c r="AL143" i="1" s="1"/>
  <c r="AF144" i="1"/>
  <c r="AG144" i="1"/>
  <c r="AH144" i="1" s="1"/>
  <c r="AI144" i="1" s="1"/>
  <c r="AJ144" i="1" s="1"/>
  <c r="AK144" i="1" s="1"/>
  <c r="AL144" i="1" s="1"/>
  <c r="AF145" i="1"/>
  <c r="AG145" i="1" s="1"/>
  <c r="AH145" i="1" s="1"/>
  <c r="AI145" i="1" s="1"/>
  <c r="AJ145" i="1" s="1"/>
  <c r="AK145" i="1" s="1"/>
  <c r="AL145" i="1" s="1"/>
  <c r="AF146" i="1"/>
  <c r="AG146" i="1" s="1"/>
  <c r="AH146" i="1" s="1"/>
  <c r="AI146" i="1" s="1"/>
  <c r="AJ146" i="1" s="1"/>
  <c r="AK146" i="1" s="1"/>
  <c r="AL146" i="1" s="1"/>
  <c r="AG40" i="1"/>
  <c r="AH40" i="1" s="1"/>
  <c r="AI40" i="1" s="1"/>
  <c r="AJ40" i="1" s="1"/>
  <c r="AK40" i="1" s="1"/>
  <c r="AL40" i="1" s="1"/>
  <c r="AG41" i="1"/>
  <c r="AH41" i="1" s="1"/>
  <c r="AI41" i="1" s="1"/>
  <c r="AJ41" i="1" s="1"/>
  <c r="AK41" i="1" s="1"/>
  <c r="AL41" i="1" s="1"/>
  <c r="AF42" i="1"/>
  <c r="AG42" i="1" s="1"/>
  <c r="AH42" i="1" s="1"/>
  <c r="AI42" i="1" s="1"/>
  <c r="AJ42" i="1" s="1"/>
  <c r="AK42" i="1" s="1"/>
  <c r="AL42" i="1" s="1"/>
  <c r="AF43" i="1"/>
  <c r="AG43" i="1" s="1"/>
  <c r="AH43" i="1" s="1"/>
  <c r="AI43" i="1" s="1"/>
  <c r="AJ43" i="1" s="1"/>
  <c r="AK43" i="1" s="1"/>
  <c r="AL43" i="1" s="1"/>
  <c r="AF44" i="1"/>
  <c r="AG44" i="1" s="1"/>
  <c r="AH44" i="1" s="1"/>
  <c r="AI44" i="1" s="1"/>
  <c r="AJ44" i="1" s="1"/>
  <c r="AK44" i="1" s="1"/>
  <c r="AL44" i="1" s="1"/>
  <c r="AF45" i="1"/>
  <c r="AG45" i="1" s="1"/>
  <c r="AH45" i="1" s="1"/>
  <c r="AI45" i="1" s="1"/>
  <c r="AJ45" i="1" s="1"/>
  <c r="AK45" i="1" s="1"/>
  <c r="AL45" i="1" s="1"/>
  <c r="AF46" i="1"/>
  <c r="AG46" i="1" s="1"/>
  <c r="AH46" i="1" s="1"/>
  <c r="AI46" i="1" s="1"/>
  <c r="AJ46" i="1" s="1"/>
  <c r="AK46" i="1" s="1"/>
  <c r="AL46" i="1" s="1"/>
  <c r="AF47" i="1"/>
  <c r="AG47" i="1" s="1"/>
  <c r="AH47" i="1" s="1"/>
  <c r="AI47" i="1" s="1"/>
  <c r="AJ47" i="1" s="1"/>
  <c r="AK47" i="1" s="1"/>
  <c r="AL47" i="1" s="1"/>
  <c r="AF48" i="1"/>
  <c r="AG48" i="1" s="1"/>
  <c r="AH48" i="1" s="1"/>
  <c r="AI48" i="1" s="1"/>
  <c r="AJ48" i="1" s="1"/>
  <c r="AK48" i="1" s="1"/>
  <c r="AL48" i="1" s="1"/>
  <c r="AF49" i="1"/>
  <c r="AG49" i="1" s="1"/>
  <c r="AH49" i="1" s="1"/>
  <c r="AI49" i="1" s="1"/>
  <c r="AJ49" i="1" s="1"/>
  <c r="AK49" i="1" s="1"/>
  <c r="AL49" i="1" s="1"/>
  <c r="AF50" i="1"/>
  <c r="AG50" i="1" s="1"/>
  <c r="AH50" i="1" s="1"/>
  <c r="AI50" i="1" s="1"/>
  <c r="AJ50" i="1" s="1"/>
  <c r="AK50" i="1" s="1"/>
  <c r="AL50" i="1" s="1"/>
  <c r="AF51" i="1"/>
  <c r="AG51" i="1" s="1"/>
  <c r="AH51" i="1" s="1"/>
  <c r="AI51" i="1" s="1"/>
  <c r="AJ51" i="1" s="1"/>
  <c r="AK51" i="1" s="1"/>
  <c r="AL51" i="1" s="1"/>
  <c r="AF52" i="1"/>
  <c r="AG52" i="1" s="1"/>
  <c r="AH52" i="1" s="1"/>
  <c r="AI52" i="1" s="1"/>
  <c r="AJ52" i="1" s="1"/>
  <c r="AK52" i="1" s="1"/>
  <c r="AL52" i="1" s="1"/>
  <c r="AF53" i="1"/>
  <c r="AG53" i="1" s="1"/>
  <c r="AH53" i="1" s="1"/>
  <c r="AI53" i="1" s="1"/>
  <c r="AJ53" i="1" s="1"/>
  <c r="AK53" i="1" s="1"/>
  <c r="AL53" i="1" s="1"/>
  <c r="AF54" i="1"/>
  <c r="AG54" i="1" s="1"/>
  <c r="AH54" i="1" s="1"/>
  <c r="AI54" i="1" s="1"/>
  <c r="AJ54" i="1" s="1"/>
  <c r="AK54" i="1" s="1"/>
  <c r="AL54" i="1" s="1"/>
  <c r="AF55" i="1"/>
  <c r="AG55" i="1" s="1"/>
  <c r="AH55" i="1" s="1"/>
  <c r="AI55" i="1" s="1"/>
  <c r="AJ55" i="1" s="1"/>
  <c r="AK55" i="1" s="1"/>
  <c r="AL55" i="1" s="1"/>
  <c r="AF56" i="1"/>
  <c r="AG56" i="1"/>
  <c r="AH56" i="1" s="1"/>
  <c r="AI56" i="1" s="1"/>
  <c r="AJ56" i="1" s="1"/>
  <c r="AK56" i="1" s="1"/>
  <c r="AL56" i="1" s="1"/>
  <c r="AF57" i="1"/>
  <c r="AG57" i="1" s="1"/>
  <c r="AH57" i="1" s="1"/>
  <c r="AI57" i="1" s="1"/>
  <c r="AJ57" i="1" s="1"/>
  <c r="AK57" i="1" s="1"/>
  <c r="AL57" i="1" s="1"/>
  <c r="AF39" i="1"/>
  <c r="AG39" i="1" s="1"/>
  <c r="AH39" i="1" s="1"/>
  <c r="AI39" i="1" s="1"/>
  <c r="AJ39" i="1" s="1"/>
  <c r="AK39" i="1" s="1"/>
  <c r="AL39" i="1" s="1"/>
  <c r="AF38" i="1"/>
  <c r="AG38" i="1" s="1"/>
  <c r="AH38" i="1" s="1"/>
  <c r="AI38" i="1" s="1"/>
  <c r="AJ38" i="1" s="1"/>
  <c r="AK38" i="1" s="1"/>
  <c r="AL38" i="1" s="1"/>
  <c r="AF37" i="1"/>
  <c r="AG37" i="1" s="1"/>
  <c r="AH37" i="1" s="1"/>
  <c r="AI37" i="1" s="1"/>
  <c r="AK37" i="1" s="1"/>
  <c r="AL37" i="1" s="1"/>
  <c r="FG1" i="3"/>
  <c r="FG2" i="3" s="1"/>
  <c r="FG3" i="3" s="1"/>
  <c r="FG4" i="3" s="1"/>
  <c r="FG5" i="3" s="1"/>
  <c r="FG6" i="3" s="1"/>
  <c r="FG7" i="3" s="1"/>
  <c r="FG8" i="3" s="1"/>
  <c r="FG9" i="3" s="1"/>
  <c r="FG10" i="3" s="1"/>
  <c r="FG11" i="3" s="1"/>
  <c r="FG12" i="3" s="1"/>
  <c r="FG13" i="3" s="1"/>
  <c r="FG14" i="3" s="1"/>
  <c r="FG15" i="3" s="1"/>
  <c r="FG16" i="3" s="1"/>
  <c r="FG17" i="3" s="1"/>
  <c r="FG18" i="3" s="1"/>
  <c r="FG19" i="3" s="1"/>
  <c r="FG20" i="3" s="1"/>
  <c r="FG21" i="3" s="1"/>
  <c r="FG22" i="3" s="1"/>
  <c r="FG23" i="3" s="1"/>
  <c r="FG24" i="3" s="1"/>
  <c r="FG25" i="3" s="1"/>
  <c r="FG26" i="3" s="1"/>
  <c r="FG27" i="3" s="1"/>
  <c r="FG28" i="3" s="1"/>
  <c r="FG29" i="3" s="1"/>
  <c r="FG30" i="3" s="1"/>
  <c r="FG31" i="3" s="1"/>
  <c r="FG32" i="3" s="1"/>
  <c r="FG33" i="3" s="1"/>
  <c r="FG34" i="3" s="1"/>
  <c r="FG35" i="3" s="1"/>
  <c r="FG36" i="3" s="1"/>
  <c r="FG37" i="3" s="1"/>
  <c r="FG38" i="3" s="1"/>
  <c r="FG39" i="3" s="1"/>
  <c r="FG40" i="3" s="1"/>
  <c r="FG41" i="3" s="1"/>
  <c r="FG42" i="3" s="1"/>
  <c r="FG43" i="3" s="1"/>
  <c r="FG44" i="3" s="1"/>
  <c r="FG45" i="3" s="1"/>
  <c r="FG46" i="3" s="1"/>
  <c r="FG47" i="3" s="1"/>
  <c r="FG48" i="3" s="1"/>
  <c r="FG49" i="3" s="1"/>
  <c r="FG50" i="3" s="1"/>
  <c r="FG51" i="3" s="1"/>
  <c r="FG52" i="3" s="1"/>
  <c r="FG53" i="3" s="1"/>
  <c r="FG54" i="3" s="1"/>
  <c r="FG55" i="3" s="1"/>
  <c r="FG56" i="3" s="1"/>
  <c r="FG57" i="3" s="1"/>
  <c r="FG58" i="3" s="1"/>
  <c r="FG59" i="3" s="1"/>
  <c r="FG60" i="3" s="1"/>
  <c r="FG61" i="3" s="1"/>
  <c r="FG62" i="3" s="1"/>
  <c r="FG63" i="3" s="1"/>
  <c r="FG64" i="3" s="1"/>
  <c r="FG65" i="3" s="1"/>
  <c r="FG66" i="3" s="1"/>
  <c r="FG67" i="3" s="1"/>
  <c r="FG68" i="3" s="1"/>
  <c r="FG69" i="3" s="1"/>
  <c r="FG70" i="3" s="1"/>
  <c r="FG71" i="3" s="1"/>
  <c r="FG72" i="3" s="1"/>
  <c r="FG73" i="3" s="1"/>
  <c r="FG74" i="3" s="1"/>
  <c r="FG75" i="3" s="1"/>
  <c r="FG76" i="3" s="1"/>
  <c r="FG77" i="3" s="1"/>
  <c r="FG78" i="3" s="1"/>
  <c r="FG79" i="3" s="1"/>
  <c r="FG80" i="3" s="1"/>
  <c r="FG81" i="3" s="1"/>
  <c r="FG82" i="3" s="1"/>
  <c r="FG83" i="3" s="1"/>
  <c r="FG84" i="3" s="1"/>
  <c r="FG85" i="3" s="1"/>
  <c r="FG86" i="3" s="1"/>
  <c r="FG87" i="3" s="1"/>
  <c r="FG88" i="3" s="1"/>
  <c r="FG89" i="3" s="1"/>
  <c r="FG90" i="3" s="1"/>
  <c r="FG91" i="3" s="1"/>
  <c r="FG92" i="3" s="1"/>
  <c r="FG93" i="3" s="1"/>
  <c r="FG94" i="3" s="1"/>
  <c r="FG95" i="3" s="1"/>
  <c r="FG96" i="3" s="1"/>
  <c r="FG97" i="3" s="1"/>
  <c r="FG98" i="3" s="1"/>
  <c r="FG99" i="3" s="1"/>
  <c r="FG100" i="3" s="1"/>
  <c r="FG101" i="3" s="1"/>
  <c r="FG102" i="3" s="1"/>
  <c r="FG103" i="3" s="1"/>
  <c r="FG104" i="3" s="1"/>
  <c r="FG105" i="3" s="1"/>
  <c r="FG106" i="3" s="1"/>
  <c r="FG107" i="3" s="1"/>
  <c r="FG108" i="3" s="1"/>
  <c r="FG109" i="3" s="1"/>
  <c r="FG110" i="3" s="1"/>
  <c r="FF1" i="3"/>
  <c r="FF2" i="3" s="1"/>
  <c r="FF3" i="3" s="1"/>
  <c r="FF4" i="3" s="1"/>
  <c r="FF5" i="3" s="1"/>
  <c r="FF6" i="3" s="1"/>
  <c r="FF7" i="3" s="1"/>
  <c r="FF8" i="3" s="1"/>
  <c r="FF9" i="3" s="1"/>
  <c r="FF10" i="3" s="1"/>
  <c r="FF11" i="3" s="1"/>
  <c r="FF12" i="3" s="1"/>
  <c r="FF13" i="3" s="1"/>
  <c r="FF14" i="3" s="1"/>
  <c r="FF15" i="3" s="1"/>
  <c r="FF16" i="3" s="1"/>
  <c r="FF17" i="3" s="1"/>
  <c r="FF18" i="3" s="1"/>
  <c r="FF19" i="3" s="1"/>
  <c r="FF20" i="3" s="1"/>
  <c r="FF21" i="3" s="1"/>
  <c r="FF22" i="3" s="1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F41" i="3" s="1"/>
  <c r="FF42" i="3" s="1"/>
  <c r="FF43" i="3" s="1"/>
  <c r="FF44" i="3" s="1"/>
  <c r="FF45" i="3" s="1"/>
  <c r="FF46" i="3" s="1"/>
  <c r="FF47" i="3" s="1"/>
  <c r="FF48" i="3" s="1"/>
  <c r="FF49" i="3" s="1"/>
  <c r="FF50" i="3" s="1"/>
  <c r="FF51" i="3" s="1"/>
  <c r="FF52" i="3" s="1"/>
  <c r="FF53" i="3" s="1"/>
  <c r="FF54" i="3" s="1"/>
  <c r="FF55" i="3" s="1"/>
  <c r="FF56" i="3" s="1"/>
  <c r="FF57" i="3" s="1"/>
  <c r="FF58" i="3" s="1"/>
  <c r="FF59" i="3" s="1"/>
  <c r="FF60" i="3" s="1"/>
  <c r="FF61" i="3" s="1"/>
  <c r="FF62" i="3" s="1"/>
  <c r="FF63" i="3" s="1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F74" i="3" s="1"/>
  <c r="FF75" i="3" s="1"/>
  <c r="FF76" i="3" s="1"/>
  <c r="FF77" i="3" s="1"/>
  <c r="FF78" i="3" s="1"/>
  <c r="FF79" i="3" s="1"/>
  <c r="FF80" i="3" s="1"/>
  <c r="FF81" i="3" s="1"/>
  <c r="FF82" i="3" s="1"/>
  <c r="FF83" i="3" s="1"/>
  <c r="FF84" i="3" s="1"/>
  <c r="FF85" i="3" s="1"/>
  <c r="FF86" i="3" s="1"/>
  <c r="FF87" i="3" s="1"/>
  <c r="FF88" i="3" s="1"/>
  <c r="FF89" i="3" s="1"/>
  <c r="FF90" i="3" s="1"/>
  <c r="FF91" i="3" s="1"/>
  <c r="FF92" i="3" s="1"/>
  <c r="FF93" i="3" s="1"/>
  <c r="FF94" i="3" s="1"/>
  <c r="FF95" i="3" s="1"/>
  <c r="FF96" i="3" s="1"/>
  <c r="FF97" i="3" s="1"/>
  <c r="FF98" i="3" s="1"/>
  <c r="FF99" i="3" s="1"/>
  <c r="FF100" i="3" s="1"/>
  <c r="FF101" i="3" s="1"/>
  <c r="FF102" i="3" s="1"/>
  <c r="FF103" i="3" s="1"/>
  <c r="FF104" i="3" s="1"/>
  <c r="FF105" i="3" s="1"/>
  <c r="FF106" i="3" s="1"/>
  <c r="FF107" i="3" s="1"/>
  <c r="FF108" i="3" s="1"/>
  <c r="FF109" i="3" s="1"/>
  <c r="FF110" i="3" s="1"/>
  <c r="FE1" i="3"/>
  <c r="FE2" i="3" s="1"/>
  <c r="FE3" i="3" s="1"/>
  <c r="FE4" i="3" s="1"/>
  <c r="FE5" i="3" s="1"/>
  <c r="FE6" i="3" s="1"/>
  <c r="FE7" i="3" s="1"/>
  <c r="FE8" i="3" s="1"/>
  <c r="FE9" i="3" s="1"/>
  <c r="FE10" i="3" s="1"/>
  <c r="FE11" i="3" s="1"/>
  <c r="FE12" i="3" s="1"/>
  <c r="FE13" i="3" s="1"/>
  <c r="FE14" i="3" s="1"/>
  <c r="FE15" i="3" s="1"/>
  <c r="FE16" i="3" s="1"/>
  <c r="FE17" i="3" s="1"/>
  <c r="FE18" i="3" s="1"/>
  <c r="FE19" i="3" s="1"/>
  <c r="FE20" i="3" s="1"/>
  <c r="FE21" i="3" s="1"/>
  <c r="FE22" i="3" s="1"/>
  <c r="FE23" i="3" s="1"/>
  <c r="FE24" i="3" s="1"/>
  <c r="FE25" i="3" s="1"/>
  <c r="FE26" i="3" s="1"/>
  <c r="FE27" i="3" s="1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E38" i="3" s="1"/>
  <c r="FE39" i="3" s="1"/>
  <c r="FE40" i="3" s="1"/>
  <c r="FE41" i="3" s="1"/>
  <c r="FE42" i="3" s="1"/>
  <c r="FE43" i="3" s="1"/>
  <c r="FE44" i="3" s="1"/>
  <c r="FE45" i="3" s="1"/>
  <c r="FE46" i="3" s="1"/>
  <c r="FE47" i="3" s="1"/>
  <c r="FE48" i="3" s="1"/>
  <c r="FE49" i="3" s="1"/>
  <c r="FE50" i="3" s="1"/>
  <c r="FE51" i="3" s="1"/>
  <c r="FE52" i="3" s="1"/>
  <c r="FE53" i="3" s="1"/>
  <c r="FE54" i="3" s="1"/>
  <c r="FE55" i="3" s="1"/>
  <c r="FE56" i="3" s="1"/>
  <c r="FE57" i="3" s="1"/>
  <c r="FE58" i="3" s="1"/>
  <c r="FE59" i="3" s="1"/>
  <c r="FE60" i="3" s="1"/>
  <c r="FE61" i="3" s="1"/>
  <c r="FE62" i="3" s="1"/>
  <c r="FE63" i="3" s="1"/>
  <c r="FE64" i="3" s="1"/>
  <c r="FE65" i="3" s="1"/>
  <c r="FE66" i="3" s="1"/>
  <c r="FE67" i="3" s="1"/>
  <c r="FE68" i="3" s="1"/>
  <c r="FE69" i="3" s="1"/>
  <c r="FE70" i="3" s="1"/>
  <c r="FE71" i="3" s="1"/>
  <c r="FE72" i="3" s="1"/>
  <c r="FE73" i="3" s="1"/>
  <c r="FE74" i="3" s="1"/>
  <c r="FE75" i="3" s="1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E86" i="3" s="1"/>
  <c r="FE87" i="3" s="1"/>
  <c r="FE88" i="3" s="1"/>
  <c r="FE89" i="3" s="1"/>
  <c r="FE90" i="3" s="1"/>
  <c r="FE91" i="3" s="1"/>
  <c r="FE92" i="3" s="1"/>
  <c r="FE93" i="3" s="1"/>
  <c r="FE94" i="3" s="1"/>
  <c r="FE95" i="3" s="1"/>
  <c r="FE96" i="3" s="1"/>
  <c r="FE97" i="3" s="1"/>
  <c r="FE98" i="3" s="1"/>
  <c r="FE99" i="3" s="1"/>
  <c r="FE100" i="3" s="1"/>
  <c r="FE101" i="3" s="1"/>
  <c r="FE102" i="3" s="1"/>
  <c r="FE103" i="3" s="1"/>
  <c r="FE104" i="3" s="1"/>
  <c r="FE105" i="3" s="1"/>
  <c r="FE106" i="3" s="1"/>
  <c r="FE107" i="3" s="1"/>
  <c r="FE108" i="3" s="1"/>
  <c r="FE109" i="3" s="1"/>
  <c r="FE110" i="3" s="1"/>
  <c r="FD1" i="3"/>
  <c r="FD2" i="3" s="1"/>
  <c r="FD3" i="3" s="1"/>
  <c r="FD4" i="3" s="1"/>
  <c r="FD5" i="3" s="1"/>
  <c r="FD6" i="3" s="1"/>
  <c r="FD7" i="3" s="1"/>
  <c r="FD8" i="3" s="1"/>
  <c r="FD9" i="3" s="1"/>
  <c r="FD10" i="3" s="1"/>
  <c r="FD11" i="3" s="1"/>
  <c r="FD12" i="3" s="1"/>
  <c r="FD13" i="3" s="1"/>
  <c r="FD14" i="3" s="1"/>
  <c r="FD15" i="3" s="1"/>
  <c r="FD16" i="3" s="1"/>
  <c r="FD17" i="3" s="1"/>
  <c r="FD18" i="3" s="1"/>
  <c r="FD19" i="3" s="1"/>
  <c r="FD20" i="3" s="1"/>
  <c r="FD21" i="3" s="1"/>
  <c r="FD22" i="3" s="1"/>
  <c r="FD23" i="3" s="1"/>
  <c r="FD24" i="3" s="1"/>
  <c r="FD25" i="3" s="1"/>
  <c r="FD26" i="3" s="1"/>
  <c r="FD27" i="3" s="1"/>
  <c r="FD28" i="3" s="1"/>
  <c r="FD29" i="3" s="1"/>
  <c r="FD30" i="3" s="1"/>
  <c r="FD31" i="3" s="1"/>
  <c r="FD32" i="3" s="1"/>
  <c r="FD33" i="3" s="1"/>
  <c r="FD34" i="3" s="1"/>
  <c r="FD35" i="3" s="1"/>
  <c r="FD36" i="3" s="1"/>
  <c r="FD37" i="3" s="1"/>
  <c r="FD38" i="3" s="1"/>
  <c r="FD39" i="3" s="1"/>
  <c r="FD40" i="3" s="1"/>
  <c r="FD41" i="3" s="1"/>
  <c r="FD42" i="3" s="1"/>
  <c r="FD43" i="3" s="1"/>
  <c r="FD44" i="3" s="1"/>
  <c r="FD45" i="3" s="1"/>
  <c r="FD46" i="3" s="1"/>
  <c r="FD47" i="3" s="1"/>
  <c r="FD48" i="3" s="1"/>
  <c r="FD49" i="3" s="1"/>
  <c r="FD50" i="3" s="1"/>
  <c r="FD51" i="3" s="1"/>
  <c r="FD52" i="3" s="1"/>
  <c r="FD53" i="3" s="1"/>
  <c r="FD54" i="3" s="1"/>
  <c r="FD55" i="3" s="1"/>
  <c r="FD56" i="3" s="1"/>
  <c r="FD57" i="3" s="1"/>
  <c r="FD58" i="3" s="1"/>
  <c r="FD59" i="3" s="1"/>
  <c r="FD60" i="3" s="1"/>
  <c r="FD61" i="3" s="1"/>
  <c r="FD62" i="3" s="1"/>
  <c r="FD63" i="3" s="1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D74" i="3" s="1"/>
  <c r="FD75" i="3" s="1"/>
  <c r="FD76" i="3" s="1"/>
  <c r="FD77" i="3" s="1"/>
  <c r="FD78" i="3" s="1"/>
  <c r="FD79" i="3" s="1"/>
  <c r="FD80" i="3" s="1"/>
  <c r="FD81" i="3" s="1"/>
  <c r="FD82" i="3" s="1"/>
  <c r="FD83" i="3" s="1"/>
  <c r="FD84" i="3" s="1"/>
  <c r="FD85" i="3" s="1"/>
  <c r="FD86" i="3" s="1"/>
  <c r="FD87" i="3" s="1"/>
  <c r="FD88" i="3" s="1"/>
  <c r="FD89" i="3" s="1"/>
  <c r="FD90" i="3" s="1"/>
  <c r="FD91" i="3" s="1"/>
  <c r="FD92" i="3" s="1"/>
  <c r="FD93" i="3" s="1"/>
  <c r="FD94" i="3" s="1"/>
  <c r="FD95" i="3" s="1"/>
  <c r="FD96" i="3" s="1"/>
  <c r="FD97" i="3" s="1"/>
  <c r="FD98" i="3" s="1"/>
  <c r="FD99" i="3" s="1"/>
  <c r="FD100" i="3" s="1"/>
  <c r="FD101" i="3" s="1"/>
  <c r="FD102" i="3" s="1"/>
  <c r="FD103" i="3" s="1"/>
  <c r="FD104" i="3" s="1"/>
  <c r="FD105" i="3" s="1"/>
  <c r="FD106" i="3" s="1"/>
  <c r="FD107" i="3" s="1"/>
  <c r="FD108" i="3" s="1"/>
  <c r="FD109" i="3" s="1"/>
  <c r="FD110" i="3" s="1"/>
  <c r="FC1" i="3"/>
  <c r="FC2" i="3" s="1"/>
  <c r="FC3" i="3" s="1"/>
  <c r="FC4" i="3" s="1"/>
  <c r="FC5" i="3" s="1"/>
  <c r="FC6" i="3" s="1"/>
  <c r="FC7" i="3" s="1"/>
  <c r="FC8" i="3" s="1"/>
  <c r="FC9" i="3" s="1"/>
  <c r="FC10" i="3" s="1"/>
  <c r="FC11" i="3" s="1"/>
  <c r="FC12" i="3" s="1"/>
  <c r="FC13" i="3" s="1"/>
  <c r="FC14" i="3" s="1"/>
  <c r="FC15" i="3" s="1"/>
  <c r="FC16" i="3" s="1"/>
  <c r="FC17" i="3" s="1"/>
  <c r="FC18" i="3" s="1"/>
  <c r="FC19" i="3" s="1"/>
  <c r="FC20" i="3" s="1"/>
  <c r="FC21" i="3" s="1"/>
  <c r="FC22" i="3" s="1"/>
  <c r="FC23" i="3" s="1"/>
  <c r="FC24" i="3" s="1"/>
  <c r="FC25" i="3" s="1"/>
  <c r="FC26" i="3" s="1"/>
  <c r="FC27" i="3" s="1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C38" i="3" s="1"/>
  <c r="FC39" i="3" s="1"/>
  <c r="FC40" i="3" s="1"/>
  <c r="FC41" i="3" s="1"/>
  <c r="FC42" i="3" s="1"/>
  <c r="FC43" i="3" s="1"/>
  <c r="FC44" i="3" s="1"/>
  <c r="FC45" i="3" s="1"/>
  <c r="FC46" i="3" s="1"/>
  <c r="FC47" i="3" s="1"/>
  <c r="FC48" i="3" s="1"/>
  <c r="FC49" i="3" s="1"/>
  <c r="FC50" i="3" s="1"/>
  <c r="FC51" i="3" s="1"/>
  <c r="FC52" i="3" s="1"/>
  <c r="FC53" i="3" s="1"/>
  <c r="FC54" i="3" s="1"/>
  <c r="FC55" i="3" s="1"/>
  <c r="FC56" i="3" s="1"/>
  <c r="FC57" i="3" s="1"/>
  <c r="FC58" i="3" s="1"/>
  <c r="FC59" i="3" s="1"/>
  <c r="FC60" i="3" s="1"/>
  <c r="FC61" i="3" s="1"/>
  <c r="FC62" i="3" s="1"/>
  <c r="FC63" i="3" s="1"/>
  <c r="FC64" i="3" s="1"/>
  <c r="FC65" i="3" s="1"/>
  <c r="FC66" i="3" s="1"/>
  <c r="FC67" i="3" s="1"/>
  <c r="FC68" i="3" s="1"/>
  <c r="FC69" i="3" s="1"/>
  <c r="FC70" i="3" s="1"/>
  <c r="FC71" i="3" s="1"/>
  <c r="FC72" i="3" s="1"/>
  <c r="FC73" i="3" s="1"/>
  <c r="FC74" i="3" s="1"/>
  <c r="FC75" i="3" s="1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C86" i="3" s="1"/>
  <c r="FC87" i="3" s="1"/>
  <c r="FC88" i="3" s="1"/>
  <c r="FC89" i="3" s="1"/>
  <c r="FC90" i="3" s="1"/>
  <c r="FC91" i="3" s="1"/>
  <c r="FC92" i="3" s="1"/>
  <c r="FC93" i="3" s="1"/>
  <c r="FC94" i="3" s="1"/>
  <c r="FC95" i="3" s="1"/>
  <c r="FC96" i="3" s="1"/>
  <c r="FC97" i="3" s="1"/>
  <c r="FC98" i="3" s="1"/>
  <c r="FC99" i="3" s="1"/>
  <c r="FC100" i="3" s="1"/>
  <c r="FC101" i="3" s="1"/>
  <c r="FC102" i="3" s="1"/>
  <c r="FC103" i="3" s="1"/>
  <c r="FC104" i="3" s="1"/>
  <c r="FC105" i="3" s="1"/>
  <c r="FC106" i="3" s="1"/>
  <c r="FC107" i="3" s="1"/>
  <c r="FC108" i="3" s="1"/>
  <c r="FC109" i="3" s="1"/>
  <c r="FC110" i="3" s="1"/>
  <c r="FB1" i="3"/>
  <c r="FB2" i="3" s="1"/>
  <c r="FA1" i="3"/>
  <c r="FA2" i="3" s="1"/>
  <c r="FA3" i="3" s="1"/>
  <c r="FA4" i="3" s="1"/>
  <c r="FA5" i="3" s="1"/>
  <c r="FA6" i="3" s="1"/>
  <c r="FA7" i="3" s="1"/>
  <c r="FA8" i="3" s="1"/>
  <c r="FA9" i="3" s="1"/>
  <c r="FA10" i="3" s="1"/>
  <c r="FA11" i="3" s="1"/>
  <c r="FA12" i="3" s="1"/>
  <c r="FA13" i="3" s="1"/>
  <c r="FA14" i="3" s="1"/>
  <c r="FA15" i="3" s="1"/>
  <c r="FA16" i="3" s="1"/>
  <c r="FA17" i="3" s="1"/>
  <c r="FA18" i="3" s="1"/>
  <c r="FA19" i="3" s="1"/>
  <c r="FA20" i="3" s="1"/>
  <c r="FA21" i="3" s="1"/>
  <c r="FA22" i="3" s="1"/>
  <c r="FA23" i="3" s="1"/>
  <c r="FA24" i="3" s="1"/>
  <c r="FA25" i="3" s="1"/>
  <c r="FA26" i="3" s="1"/>
  <c r="FA27" i="3" s="1"/>
  <c r="FA28" i="3" s="1"/>
  <c r="FA29" i="3" s="1"/>
  <c r="FA30" i="3" s="1"/>
  <c r="FA31" i="3" s="1"/>
  <c r="FA32" i="3" s="1"/>
  <c r="FA33" i="3" s="1"/>
  <c r="FA34" i="3" s="1"/>
  <c r="FA35" i="3" s="1"/>
  <c r="FA36" i="3" s="1"/>
  <c r="FA37" i="3" s="1"/>
  <c r="FA38" i="3" s="1"/>
  <c r="FA39" i="3" s="1"/>
  <c r="FA40" i="3" s="1"/>
  <c r="FA41" i="3" s="1"/>
  <c r="FA42" i="3" s="1"/>
  <c r="FA43" i="3" s="1"/>
  <c r="FA44" i="3" s="1"/>
  <c r="FA45" i="3" s="1"/>
  <c r="FA46" i="3" s="1"/>
  <c r="FA47" i="3" s="1"/>
  <c r="FA48" i="3" s="1"/>
  <c r="FA49" i="3" s="1"/>
  <c r="FA50" i="3" s="1"/>
  <c r="FA51" i="3" s="1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FA62" i="3" s="1"/>
  <c r="FA63" i="3" s="1"/>
  <c r="FA64" i="3" s="1"/>
  <c r="FA65" i="3" s="1"/>
  <c r="FA66" i="3" s="1"/>
  <c r="FA67" i="3" s="1"/>
  <c r="FA68" i="3" s="1"/>
  <c r="FA69" i="3" s="1"/>
  <c r="FA70" i="3" s="1"/>
  <c r="FA71" i="3" s="1"/>
  <c r="FA72" i="3" s="1"/>
  <c r="FA73" i="3" s="1"/>
  <c r="FA74" i="3" s="1"/>
  <c r="FA75" i="3" s="1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FA86" i="3" s="1"/>
  <c r="FA87" i="3" s="1"/>
  <c r="FA88" i="3" s="1"/>
  <c r="FA89" i="3" s="1"/>
  <c r="FA90" i="3" s="1"/>
  <c r="FA91" i="3" s="1"/>
  <c r="FA92" i="3" s="1"/>
  <c r="FA93" i="3" s="1"/>
  <c r="FA94" i="3" s="1"/>
  <c r="FA95" i="3" s="1"/>
  <c r="FA96" i="3" s="1"/>
  <c r="FA97" i="3" s="1"/>
  <c r="FA98" i="3" s="1"/>
  <c r="FA99" i="3" s="1"/>
  <c r="FA100" i="3" s="1"/>
  <c r="FA101" i="3" s="1"/>
  <c r="FA102" i="3" s="1"/>
  <c r="FA103" i="3" s="1"/>
  <c r="FA104" i="3" s="1"/>
  <c r="FA105" i="3" s="1"/>
  <c r="FA106" i="3" s="1"/>
  <c r="FA107" i="3" s="1"/>
  <c r="FA108" i="3" s="1"/>
  <c r="FA109" i="3" s="1"/>
  <c r="FA110" i="3" s="1"/>
  <c r="EZ1" i="3"/>
  <c r="EY1" i="3"/>
  <c r="EY2" i="3" s="1"/>
  <c r="EY3" i="3" s="1"/>
  <c r="EY4" i="3" s="1"/>
  <c r="EY5" i="3" s="1"/>
  <c r="EY6" i="3" s="1"/>
  <c r="EY7" i="3" s="1"/>
  <c r="EY8" i="3" s="1"/>
  <c r="EY9" i="3" s="1"/>
  <c r="EY10" i="3" s="1"/>
  <c r="EY11" i="3" s="1"/>
  <c r="EY12" i="3" s="1"/>
  <c r="EY13" i="3" s="1"/>
  <c r="EY14" i="3" s="1"/>
  <c r="EY15" i="3" s="1"/>
  <c r="EY16" i="3" s="1"/>
  <c r="EY17" i="3" s="1"/>
  <c r="EY18" i="3" s="1"/>
  <c r="EY19" i="3" s="1"/>
  <c r="EY20" i="3" s="1"/>
  <c r="EY21" i="3" s="1"/>
  <c r="EY22" i="3" s="1"/>
  <c r="EY23" i="3" s="1"/>
  <c r="EY24" i="3" s="1"/>
  <c r="EY25" i="3" s="1"/>
  <c r="EY26" i="3" s="1"/>
  <c r="EY27" i="3" s="1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Y38" i="3" s="1"/>
  <c r="EY39" i="3" s="1"/>
  <c r="EY40" i="3" s="1"/>
  <c r="EY41" i="3" s="1"/>
  <c r="EY42" i="3" s="1"/>
  <c r="EY43" i="3" s="1"/>
  <c r="EY44" i="3" s="1"/>
  <c r="EY45" i="3" s="1"/>
  <c r="EY46" i="3" s="1"/>
  <c r="EY47" i="3" s="1"/>
  <c r="EY48" i="3" s="1"/>
  <c r="EY49" i="3" s="1"/>
  <c r="EY50" i="3" s="1"/>
  <c r="EY51" i="3" s="1"/>
  <c r="EY52" i="3" s="1"/>
  <c r="EY53" i="3" s="1"/>
  <c r="EY54" i="3" s="1"/>
  <c r="EY55" i="3" s="1"/>
  <c r="EY56" i="3" s="1"/>
  <c r="EY57" i="3" s="1"/>
  <c r="EY58" i="3" s="1"/>
  <c r="EY59" i="3" s="1"/>
  <c r="EY60" i="3" s="1"/>
  <c r="EY61" i="3" s="1"/>
  <c r="EY62" i="3" s="1"/>
  <c r="EY63" i="3" s="1"/>
  <c r="EY64" i="3" s="1"/>
  <c r="EY65" i="3" s="1"/>
  <c r="EY66" i="3" s="1"/>
  <c r="EY67" i="3" s="1"/>
  <c r="EY68" i="3" s="1"/>
  <c r="EY69" i="3" s="1"/>
  <c r="EY70" i="3" s="1"/>
  <c r="EY71" i="3" s="1"/>
  <c r="EY72" i="3" s="1"/>
  <c r="EY73" i="3" s="1"/>
  <c r="EY74" i="3" s="1"/>
  <c r="EY75" i="3" s="1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Y86" i="3" s="1"/>
  <c r="EY87" i="3" s="1"/>
  <c r="EY88" i="3" s="1"/>
  <c r="EY89" i="3" s="1"/>
  <c r="EY90" i="3" s="1"/>
  <c r="EY91" i="3" s="1"/>
  <c r="EY92" i="3" s="1"/>
  <c r="EY93" i="3" s="1"/>
  <c r="EY94" i="3" s="1"/>
  <c r="EY95" i="3" s="1"/>
  <c r="EY96" i="3" s="1"/>
  <c r="EY97" i="3" s="1"/>
  <c r="EY98" i="3" s="1"/>
  <c r="EY99" i="3" s="1"/>
  <c r="EY100" i="3" s="1"/>
  <c r="EY101" i="3" s="1"/>
  <c r="EY102" i="3" s="1"/>
  <c r="EY103" i="3" s="1"/>
  <c r="EY104" i="3" s="1"/>
  <c r="EY105" i="3" s="1"/>
  <c r="EY106" i="3" s="1"/>
  <c r="EY107" i="3" s="1"/>
  <c r="EY108" i="3" s="1"/>
  <c r="EY109" i="3" s="1"/>
  <c r="EY110" i="3" s="1"/>
  <c r="EW1" i="3"/>
  <c r="EW2" i="3" s="1"/>
  <c r="EW3" i="3" s="1"/>
  <c r="EW4" i="3" s="1"/>
  <c r="EW5" i="3" s="1"/>
  <c r="EW6" i="3" s="1"/>
  <c r="EW7" i="3" s="1"/>
  <c r="EW8" i="3" s="1"/>
  <c r="EW9" i="3" s="1"/>
  <c r="EW10" i="3" s="1"/>
  <c r="EW11" i="3" s="1"/>
  <c r="EW12" i="3" s="1"/>
  <c r="EW13" i="3" s="1"/>
  <c r="EW14" i="3" s="1"/>
  <c r="EW15" i="3" s="1"/>
  <c r="EW16" i="3" s="1"/>
  <c r="EW17" i="3" s="1"/>
  <c r="EW18" i="3" s="1"/>
  <c r="EW19" i="3" s="1"/>
  <c r="EW20" i="3" s="1"/>
  <c r="EW21" i="3" s="1"/>
  <c r="EW22" i="3" s="1"/>
  <c r="EW23" i="3" s="1"/>
  <c r="EW24" i="3" s="1"/>
  <c r="EW25" i="3" s="1"/>
  <c r="EW26" i="3" s="1"/>
  <c r="EW27" i="3" s="1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W38" i="3" s="1"/>
  <c r="EW39" i="3" s="1"/>
  <c r="EW40" i="3" s="1"/>
  <c r="EW41" i="3" s="1"/>
  <c r="EW42" i="3" s="1"/>
  <c r="EW43" i="3" s="1"/>
  <c r="EW44" i="3" s="1"/>
  <c r="EW45" i="3" s="1"/>
  <c r="EW46" i="3" s="1"/>
  <c r="EW47" i="3" s="1"/>
  <c r="EW48" i="3" s="1"/>
  <c r="EW49" i="3" s="1"/>
  <c r="EW50" i="3" s="1"/>
  <c r="EW51" i="3" s="1"/>
  <c r="EW52" i="3" s="1"/>
  <c r="EW53" i="3" s="1"/>
  <c r="EW54" i="3" s="1"/>
  <c r="EW55" i="3" s="1"/>
  <c r="EW56" i="3" s="1"/>
  <c r="EW57" i="3" s="1"/>
  <c r="EW58" i="3" s="1"/>
  <c r="EW59" i="3" s="1"/>
  <c r="EW60" i="3" s="1"/>
  <c r="EW61" i="3" s="1"/>
  <c r="EW62" i="3" s="1"/>
  <c r="EW63" i="3" s="1"/>
  <c r="EW64" i="3" s="1"/>
  <c r="EW65" i="3" s="1"/>
  <c r="EW66" i="3" s="1"/>
  <c r="EW67" i="3" s="1"/>
  <c r="EW68" i="3" s="1"/>
  <c r="EW69" i="3" s="1"/>
  <c r="EW70" i="3" s="1"/>
  <c r="EW71" i="3" s="1"/>
  <c r="EW72" i="3" s="1"/>
  <c r="EW73" i="3" s="1"/>
  <c r="EW74" i="3" s="1"/>
  <c r="EW75" i="3" s="1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W86" i="3" s="1"/>
  <c r="EW87" i="3" s="1"/>
  <c r="EW88" i="3" s="1"/>
  <c r="EW89" i="3" s="1"/>
  <c r="EW90" i="3" s="1"/>
  <c r="EW91" i="3" s="1"/>
  <c r="EW92" i="3" s="1"/>
  <c r="EW93" i="3" s="1"/>
  <c r="EW94" i="3" s="1"/>
  <c r="EW95" i="3" s="1"/>
  <c r="EW96" i="3" s="1"/>
  <c r="EW97" i="3" s="1"/>
  <c r="EW98" i="3" s="1"/>
  <c r="EW99" i="3" s="1"/>
  <c r="EW100" i="3" s="1"/>
  <c r="EW101" i="3" s="1"/>
  <c r="EW102" i="3" s="1"/>
  <c r="EW103" i="3" s="1"/>
  <c r="EW104" i="3" s="1"/>
  <c r="EW105" i="3" s="1"/>
  <c r="EW106" i="3" s="1"/>
  <c r="EW107" i="3" s="1"/>
  <c r="EW108" i="3" s="1"/>
  <c r="EW109" i="3" s="1"/>
  <c r="EW110" i="3" s="1"/>
  <c r="EV1" i="3"/>
  <c r="EV2" i="3" s="1"/>
  <c r="EU1" i="3"/>
  <c r="EU2" i="3" s="1"/>
  <c r="EU3" i="3" s="1"/>
  <c r="EU4" i="3" s="1"/>
  <c r="EU5" i="3" s="1"/>
  <c r="EU6" i="3" s="1"/>
  <c r="EU7" i="3" s="1"/>
  <c r="EU8" i="3" s="1"/>
  <c r="EU9" i="3" s="1"/>
  <c r="EU10" i="3" s="1"/>
  <c r="EU11" i="3" s="1"/>
  <c r="EU12" i="3" s="1"/>
  <c r="EU13" i="3" s="1"/>
  <c r="EU14" i="3" s="1"/>
  <c r="EU15" i="3" s="1"/>
  <c r="EU16" i="3" s="1"/>
  <c r="EU17" i="3" s="1"/>
  <c r="EU18" i="3" s="1"/>
  <c r="EU19" i="3" s="1"/>
  <c r="EU20" i="3" s="1"/>
  <c r="EU21" i="3" s="1"/>
  <c r="EU22" i="3" s="1"/>
  <c r="EU23" i="3" s="1"/>
  <c r="EU24" i="3" s="1"/>
  <c r="EU25" i="3" s="1"/>
  <c r="EU26" i="3" s="1"/>
  <c r="EU27" i="3" s="1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U38" i="3" s="1"/>
  <c r="EU39" i="3" s="1"/>
  <c r="EU40" i="3" s="1"/>
  <c r="EU41" i="3" s="1"/>
  <c r="EU42" i="3" s="1"/>
  <c r="EU43" i="3" s="1"/>
  <c r="EU44" i="3" s="1"/>
  <c r="EU45" i="3" s="1"/>
  <c r="EU46" i="3" s="1"/>
  <c r="EU47" i="3" s="1"/>
  <c r="EU48" i="3" s="1"/>
  <c r="EU49" i="3" s="1"/>
  <c r="EU50" i="3" s="1"/>
  <c r="EU51" i="3" s="1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U62" i="3" s="1"/>
  <c r="EU63" i="3" s="1"/>
  <c r="EU64" i="3" s="1"/>
  <c r="EU65" i="3" s="1"/>
  <c r="EU66" i="3" s="1"/>
  <c r="EU67" i="3" s="1"/>
  <c r="EU68" i="3" s="1"/>
  <c r="EU69" i="3" s="1"/>
  <c r="EU70" i="3" s="1"/>
  <c r="EU71" i="3" s="1"/>
  <c r="EU72" i="3" s="1"/>
  <c r="EU73" i="3" s="1"/>
  <c r="EU74" i="3" s="1"/>
  <c r="EU75" i="3" s="1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U86" i="3" s="1"/>
  <c r="EU87" i="3" s="1"/>
  <c r="EU88" i="3" s="1"/>
  <c r="EU89" i="3" s="1"/>
  <c r="EU90" i="3" s="1"/>
  <c r="EU91" i="3" s="1"/>
  <c r="EU92" i="3" s="1"/>
  <c r="EU93" i="3" s="1"/>
  <c r="EU94" i="3" s="1"/>
  <c r="EU95" i="3" s="1"/>
  <c r="EU96" i="3" s="1"/>
  <c r="EU97" i="3" s="1"/>
  <c r="EU98" i="3" s="1"/>
  <c r="EU99" i="3" s="1"/>
  <c r="EU100" i="3" s="1"/>
  <c r="EU101" i="3" s="1"/>
  <c r="EU102" i="3" s="1"/>
  <c r="EU103" i="3" s="1"/>
  <c r="EU104" i="3" s="1"/>
  <c r="EU105" i="3" s="1"/>
  <c r="EU106" i="3" s="1"/>
  <c r="EU107" i="3" s="1"/>
  <c r="EU108" i="3" s="1"/>
  <c r="EU109" i="3" s="1"/>
  <c r="EU110" i="3" s="1"/>
  <c r="ET1" i="3"/>
  <c r="ET2" i="3" s="1"/>
  <c r="ES1" i="3"/>
  <c r="ES2" i="3" s="1"/>
  <c r="ER1" i="3"/>
  <c r="ER2" i="3" s="1"/>
  <c r="ER3" i="3" s="1"/>
  <c r="ER4" i="3" s="1"/>
  <c r="ER5" i="3" s="1"/>
  <c r="ER6" i="3" s="1"/>
  <c r="ER7" i="3" s="1"/>
  <c r="ER8" i="3" s="1"/>
  <c r="ER9" i="3" s="1"/>
  <c r="ER10" i="3" s="1"/>
  <c r="ER11" i="3" s="1"/>
  <c r="ER12" i="3" s="1"/>
  <c r="ER13" i="3" s="1"/>
  <c r="ER14" i="3" s="1"/>
  <c r="ER15" i="3" s="1"/>
  <c r="ER16" i="3" s="1"/>
  <c r="ER17" i="3" s="1"/>
  <c r="ER18" i="3" s="1"/>
  <c r="ER19" i="3" s="1"/>
  <c r="ER20" i="3" s="1"/>
  <c r="ER21" i="3" s="1"/>
  <c r="ER22" i="3" s="1"/>
  <c r="ER23" i="3" s="1"/>
  <c r="ER24" i="3" s="1"/>
  <c r="ER25" i="3" s="1"/>
  <c r="ER26" i="3" s="1"/>
  <c r="ER27" i="3" s="1"/>
  <c r="ER28" i="3" s="1"/>
  <c r="ER29" i="3" s="1"/>
  <c r="ER30" i="3" s="1"/>
  <c r="ER31" i="3" s="1"/>
  <c r="ER32" i="3" s="1"/>
  <c r="ER33" i="3" s="1"/>
  <c r="ER34" i="3" s="1"/>
  <c r="ER35" i="3" s="1"/>
  <c r="ER36" i="3" s="1"/>
  <c r="ER37" i="3" s="1"/>
  <c r="ER38" i="3" s="1"/>
  <c r="ER39" i="3" s="1"/>
  <c r="ER40" i="3" s="1"/>
  <c r="ER41" i="3" s="1"/>
  <c r="ER42" i="3" s="1"/>
  <c r="ER43" i="3" s="1"/>
  <c r="ER44" i="3" s="1"/>
  <c r="ER45" i="3" s="1"/>
  <c r="ER46" i="3" s="1"/>
  <c r="ER47" i="3" s="1"/>
  <c r="ER48" i="3" s="1"/>
  <c r="ER49" i="3" s="1"/>
  <c r="ER50" i="3" s="1"/>
  <c r="ER51" i="3" s="1"/>
  <c r="ER52" i="3" s="1"/>
  <c r="ER53" i="3" s="1"/>
  <c r="ER54" i="3" s="1"/>
  <c r="ER55" i="3" s="1"/>
  <c r="ER56" i="3" s="1"/>
  <c r="ER57" i="3" s="1"/>
  <c r="ER58" i="3" s="1"/>
  <c r="ER59" i="3" s="1"/>
  <c r="ER60" i="3" s="1"/>
  <c r="ER61" i="3" s="1"/>
  <c r="ER62" i="3" s="1"/>
  <c r="ER63" i="3" s="1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R74" i="3" s="1"/>
  <c r="ER75" i="3" s="1"/>
  <c r="ER76" i="3" s="1"/>
  <c r="ER77" i="3" s="1"/>
  <c r="ER78" i="3" s="1"/>
  <c r="ER79" i="3" s="1"/>
  <c r="ER80" i="3" s="1"/>
  <c r="ER81" i="3" s="1"/>
  <c r="ER82" i="3" s="1"/>
  <c r="ER83" i="3" s="1"/>
  <c r="ER84" i="3" s="1"/>
  <c r="ER85" i="3" s="1"/>
  <c r="ER86" i="3" s="1"/>
  <c r="ER87" i="3" s="1"/>
  <c r="ER88" i="3" s="1"/>
  <c r="ER89" i="3" s="1"/>
  <c r="ER90" i="3" s="1"/>
  <c r="ER91" i="3" s="1"/>
  <c r="ER92" i="3" s="1"/>
  <c r="ER93" i="3" s="1"/>
  <c r="ER94" i="3" s="1"/>
  <c r="ER95" i="3" s="1"/>
  <c r="ER96" i="3" s="1"/>
  <c r="ER97" i="3" s="1"/>
  <c r="ER98" i="3" s="1"/>
  <c r="ER99" i="3" s="1"/>
  <c r="ER100" i="3" s="1"/>
  <c r="ER101" i="3" s="1"/>
  <c r="ER102" i="3" s="1"/>
  <c r="ER103" i="3" s="1"/>
  <c r="ER104" i="3" s="1"/>
  <c r="ER105" i="3" s="1"/>
  <c r="ER106" i="3" s="1"/>
  <c r="ER107" i="3" s="1"/>
  <c r="ER108" i="3" s="1"/>
  <c r="ER109" i="3" s="1"/>
  <c r="ER110" i="3" s="1"/>
  <c r="EQ1" i="3"/>
  <c r="EQ2" i="3" s="1"/>
  <c r="EX1" i="3"/>
  <c r="EX2" i="3" s="1"/>
  <c r="EX3" i="3" s="1"/>
  <c r="EX4" i="3" s="1"/>
  <c r="EX5" i="3" s="1"/>
  <c r="EX6" i="3" s="1"/>
  <c r="EX7" i="3" s="1"/>
  <c r="EX8" i="3" s="1"/>
  <c r="EX9" i="3" s="1"/>
  <c r="EX10" i="3" s="1"/>
  <c r="EX11" i="3" s="1"/>
  <c r="EX12" i="3" s="1"/>
  <c r="EX13" i="3" s="1"/>
  <c r="EX14" i="3" s="1"/>
  <c r="EX15" i="3" s="1"/>
  <c r="EX16" i="3" s="1"/>
  <c r="EX17" i="3" s="1"/>
  <c r="EX18" i="3" s="1"/>
  <c r="EX19" i="3" s="1"/>
  <c r="EX20" i="3" s="1"/>
  <c r="EX21" i="3" s="1"/>
  <c r="EX22" i="3" s="1"/>
  <c r="EX23" i="3" s="1"/>
  <c r="EX24" i="3" s="1"/>
  <c r="EX25" i="3" s="1"/>
  <c r="EX26" i="3" s="1"/>
  <c r="EX27" i="3" s="1"/>
  <c r="EX28" i="3" s="1"/>
  <c r="EX29" i="3" s="1"/>
  <c r="EX30" i="3" s="1"/>
  <c r="EX31" i="3" s="1"/>
  <c r="EX32" i="3" s="1"/>
  <c r="EX33" i="3" s="1"/>
  <c r="EX34" i="3" s="1"/>
  <c r="EX35" i="3" s="1"/>
  <c r="EX36" i="3" s="1"/>
  <c r="EX37" i="3" s="1"/>
  <c r="EX38" i="3" s="1"/>
  <c r="EX39" i="3" s="1"/>
  <c r="EX40" i="3" s="1"/>
  <c r="EX41" i="3" s="1"/>
  <c r="EX42" i="3" s="1"/>
  <c r="EX43" i="3" s="1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54" i="3" s="1"/>
  <c r="EX55" i="3" s="1"/>
  <c r="EX56" i="3" s="1"/>
  <c r="EX57" i="3" s="1"/>
  <c r="EX58" i="3" s="1"/>
  <c r="EX59" i="3" s="1"/>
  <c r="EX60" i="3" s="1"/>
  <c r="EX61" i="3" s="1"/>
  <c r="EX62" i="3" s="1"/>
  <c r="EX63" i="3" s="1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X74" i="3" s="1"/>
  <c r="EX75" i="3" s="1"/>
  <c r="EX76" i="3" s="1"/>
  <c r="EX77" i="3" s="1"/>
  <c r="EX78" i="3" s="1"/>
  <c r="EX79" i="3" s="1"/>
  <c r="EX80" i="3" s="1"/>
  <c r="EX81" i="3" s="1"/>
  <c r="EX82" i="3" s="1"/>
  <c r="EX83" i="3" s="1"/>
  <c r="EX84" i="3" s="1"/>
  <c r="EX85" i="3" s="1"/>
  <c r="EX86" i="3" s="1"/>
  <c r="EX87" i="3" s="1"/>
  <c r="EX88" i="3" s="1"/>
  <c r="EX89" i="3" s="1"/>
  <c r="EX90" i="3" s="1"/>
  <c r="EX91" i="3" s="1"/>
  <c r="EX92" i="3" s="1"/>
  <c r="EX93" i="3" s="1"/>
  <c r="EX94" i="3" s="1"/>
  <c r="EX95" i="3" s="1"/>
  <c r="EX96" i="3" s="1"/>
  <c r="EX97" i="3" s="1"/>
  <c r="EX98" i="3" s="1"/>
  <c r="EX99" i="3" s="1"/>
  <c r="EX100" i="3" s="1"/>
  <c r="EX101" i="3" s="1"/>
  <c r="EX102" i="3" s="1"/>
  <c r="EX103" i="3" s="1"/>
  <c r="EX104" i="3" s="1"/>
  <c r="EX105" i="3" s="1"/>
  <c r="EX106" i="3" s="1"/>
  <c r="EX107" i="3" s="1"/>
  <c r="EX108" i="3" s="1"/>
  <c r="EX109" i="3" s="1"/>
  <c r="EX110" i="3" s="1"/>
  <c r="EP1" i="3"/>
  <c r="EP2" i="3" s="1"/>
  <c r="EO1" i="3"/>
  <c r="EO2" i="3" s="1"/>
  <c r="EO3" i="3" s="1"/>
  <c r="EO4" i="3" s="1"/>
  <c r="EO5" i="3" s="1"/>
  <c r="EO6" i="3" s="1"/>
  <c r="EO7" i="3" s="1"/>
  <c r="EM1" i="3"/>
  <c r="EM2" i="3" s="1"/>
  <c r="EM3" i="3" s="1"/>
  <c r="EM4" i="3" s="1"/>
  <c r="EM5" i="3" s="1"/>
  <c r="EM6" i="3" s="1"/>
  <c r="EM7" i="3" s="1"/>
  <c r="EM8" i="3" s="1"/>
  <c r="EM9" i="3" s="1"/>
  <c r="EM10" i="3" s="1"/>
  <c r="EM11" i="3" s="1"/>
  <c r="EM12" i="3" s="1"/>
  <c r="EM13" i="3" s="1"/>
  <c r="EM14" i="3" s="1"/>
  <c r="EM15" i="3" s="1"/>
  <c r="EM16" i="3" s="1"/>
  <c r="EM17" i="3" s="1"/>
  <c r="EM18" i="3" s="1"/>
  <c r="EM19" i="3" s="1"/>
  <c r="EM20" i="3" s="1"/>
  <c r="EM21" i="3" s="1"/>
  <c r="EM22" i="3" s="1"/>
  <c r="EM23" i="3" s="1"/>
  <c r="EM24" i="3" s="1"/>
  <c r="EM25" i="3" s="1"/>
  <c r="EM26" i="3" s="1"/>
  <c r="EM27" i="3" s="1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M38" i="3" s="1"/>
  <c r="EM39" i="3" s="1"/>
  <c r="EM40" i="3" s="1"/>
  <c r="EM41" i="3" s="1"/>
  <c r="EM42" i="3" s="1"/>
  <c r="EM43" i="3" s="1"/>
  <c r="EM44" i="3" s="1"/>
  <c r="EM45" i="3" s="1"/>
  <c r="EM46" i="3" s="1"/>
  <c r="EM47" i="3" s="1"/>
  <c r="EM48" i="3" s="1"/>
  <c r="EM49" i="3" s="1"/>
  <c r="EM50" i="3" s="1"/>
  <c r="EM51" i="3" s="1"/>
  <c r="EM52" i="3" s="1"/>
  <c r="EM53" i="3" s="1"/>
  <c r="EM54" i="3" s="1"/>
  <c r="EM55" i="3" s="1"/>
  <c r="EM56" i="3" s="1"/>
  <c r="EM57" i="3" s="1"/>
  <c r="EM58" i="3" s="1"/>
  <c r="EM59" i="3" s="1"/>
  <c r="EM60" i="3" s="1"/>
  <c r="EM61" i="3" s="1"/>
  <c r="EM62" i="3" s="1"/>
  <c r="EM63" i="3" s="1"/>
  <c r="EM64" i="3" s="1"/>
  <c r="EM65" i="3" s="1"/>
  <c r="EM66" i="3" s="1"/>
  <c r="EM67" i="3" s="1"/>
  <c r="EM68" i="3" s="1"/>
  <c r="EM69" i="3" s="1"/>
  <c r="EM70" i="3" s="1"/>
  <c r="EM71" i="3" s="1"/>
  <c r="EM72" i="3" s="1"/>
  <c r="EM73" i="3" s="1"/>
  <c r="EM74" i="3" s="1"/>
  <c r="EM75" i="3" s="1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M86" i="3" s="1"/>
  <c r="EM87" i="3" s="1"/>
  <c r="EM88" i="3" s="1"/>
  <c r="EM89" i="3" s="1"/>
  <c r="EM90" i="3" s="1"/>
  <c r="EM91" i="3" s="1"/>
  <c r="EM92" i="3" s="1"/>
  <c r="EM93" i="3" s="1"/>
  <c r="EM94" i="3" s="1"/>
  <c r="EM95" i="3" s="1"/>
  <c r="EM96" i="3" s="1"/>
  <c r="EM97" i="3" s="1"/>
  <c r="EM98" i="3" s="1"/>
  <c r="EM99" i="3" s="1"/>
  <c r="EM100" i="3" s="1"/>
  <c r="EM101" i="3" s="1"/>
  <c r="EM102" i="3" s="1"/>
  <c r="EM103" i="3" s="1"/>
  <c r="EM104" i="3" s="1"/>
  <c r="EM105" i="3" s="1"/>
  <c r="EM106" i="3" s="1"/>
  <c r="EM107" i="3" s="1"/>
  <c r="EM108" i="3" s="1"/>
  <c r="EM109" i="3" s="1"/>
  <c r="EM110" i="3" s="1"/>
  <c r="EL1" i="3"/>
  <c r="EL2" i="3" s="1"/>
  <c r="EK1" i="3"/>
  <c r="EK2" i="3" s="1"/>
  <c r="EK3" i="3" s="1"/>
  <c r="EK4" i="3" s="1"/>
  <c r="EK5" i="3" s="1"/>
  <c r="EK6" i="3" s="1"/>
  <c r="EK7" i="3" s="1"/>
  <c r="EK8" i="3" s="1"/>
  <c r="EK9" i="3" s="1"/>
  <c r="EK10" i="3" s="1"/>
  <c r="EK11" i="3" s="1"/>
  <c r="EK12" i="3" s="1"/>
  <c r="EK13" i="3" s="1"/>
  <c r="EK14" i="3" s="1"/>
  <c r="EK15" i="3" s="1"/>
  <c r="EK16" i="3" s="1"/>
  <c r="EK17" i="3" s="1"/>
  <c r="EK18" i="3" s="1"/>
  <c r="EK19" i="3" s="1"/>
  <c r="EK20" i="3" s="1"/>
  <c r="EK21" i="3" s="1"/>
  <c r="EK22" i="3" s="1"/>
  <c r="EK23" i="3" s="1"/>
  <c r="EK24" i="3" s="1"/>
  <c r="EK25" i="3" s="1"/>
  <c r="EK26" i="3" s="1"/>
  <c r="EK27" i="3" s="1"/>
  <c r="EK28" i="3" s="1"/>
  <c r="EK29" i="3" s="1"/>
  <c r="EK30" i="3" s="1"/>
  <c r="EK31" i="3" s="1"/>
  <c r="EK32" i="3" s="1"/>
  <c r="EK33" i="3" s="1"/>
  <c r="EK34" i="3" s="1"/>
  <c r="EK35" i="3" s="1"/>
  <c r="EK36" i="3" s="1"/>
  <c r="EK37" i="3" s="1"/>
  <c r="EK38" i="3" s="1"/>
  <c r="EK39" i="3" s="1"/>
  <c r="EK40" i="3" s="1"/>
  <c r="EK41" i="3" s="1"/>
  <c r="EK42" i="3" s="1"/>
  <c r="EK43" i="3" s="1"/>
  <c r="EK44" i="3" s="1"/>
  <c r="EK45" i="3" s="1"/>
  <c r="EK46" i="3" s="1"/>
  <c r="EK47" i="3" s="1"/>
  <c r="EK48" i="3" s="1"/>
  <c r="EK49" i="3" s="1"/>
  <c r="EK50" i="3" s="1"/>
  <c r="EK51" i="3" s="1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K62" i="3" s="1"/>
  <c r="EK63" i="3" s="1"/>
  <c r="EK64" i="3" s="1"/>
  <c r="EK65" i="3" s="1"/>
  <c r="EK66" i="3" s="1"/>
  <c r="EK67" i="3" s="1"/>
  <c r="EK68" i="3" s="1"/>
  <c r="EK69" i="3" s="1"/>
  <c r="EK70" i="3" s="1"/>
  <c r="EK71" i="3" s="1"/>
  <c r="EK72" i="3" s="1"/>
  <c r="EK73" i="3" s="1"/>
  <c r="EK74" i="3" s="1"/>
  <c r="EK75" i="3" s="1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K86" i="3" s="1"/>
  <c r="EK87" i="3" s="1"/>
  <c r="EK88" i="3" s="1"/>
  <c r="EK89" i="3" s="1"/>
  <c r="EK90" i="3" s="1"/>
  <c r="EK91" i="3" s="1"/>
  <c r="EK92" i="3" s="1"/>
  <c r="EK93" i="3" s="1"/>
  <c r="EK94" i="3" s="1"/>
  <c r="EK95" i="3" s="1"/>
  <c r="EK96" i="3" s="1"/>
  <c r="EK97" i="3" s="1"/>
  <c r="EK98" i="3" s="1"/>
  <c r="EK99" i="3" s="1"/>
  <c r="EK100" i="3" s="1"/>
  <c r="EK101" i="3" s="1"/>
  <c r="EK102" i="3" s="1"/>
  <c r="EK103" i="3" s="1"/>
  <c r="EK104" i="3" s="1"/>
  <c r="EK105" i="3" s="1"/>
  <c r="EK106" i="3" s="1"/>
  <c r="EK107" i="3" s="1"/>
  <c r="EK108" i="3" s="1"/>
  <c r="EK109" i="3" s="1"/>
  <c r="EK110" i="3" s="1"/>
  <c r="EJ1" i="3"/>
  <c r="EJ2" i="3" s="1"/>
  <c r="EJ3" i="3" s="1"/>
  <c r="EJ4" i="3" s="1"/>
  <c r="EJ5" i="3" s="1"/>
  <c r="EJ6" i="3" s="1"/>
  <c r="EJ7" i="3" s="1"/>
  <c r="EJ8" i="3" s="1"/>
  <c r="EJ9" i="3" s="1"/>
  <c r="EJ10" i="3" s="1"/>
  <c r="EJ11" i="3" s="1"/>
  <c r="EJ12" i="3" s="1"/>
  <c r="EJ13" i="3" s="1"/>
  <c r="EJ14" i="3" s="1"/>
  <c r="EJ15" i="3" s="1"/>
  <c r="EJ16" i="3" s="1"/>
  <c r="EJ17" i="3" s="1"/>
  <c r="EJ18" i="3" s="1"/>
  <c r="EJ19" i="3" s="1"/>
  <c r="EJ20" i="3" s="1"/>
  <c r="EJ21" i="3" s="1"/>
  <c r="EJ22" i="3" s="1"/>
  <c r="EJ23" i="3" s="1"/>
  <c r="EJ24" i="3" s="1"/>
  <c r="EJ25" i="3" s="1"/>
  <c r="EJ26" i="3" s="1"/>
  <c r="EJ27" i="3" s="1"/>
  <c r="EJ28" i="3" s="1"/>
  <c r="EJ29" i="3" s="1"/>
  <c r="EJ30" i="3" s="1"/>
  <c r="EJ31" i="3" s="1"/>
  <c r="EJ32" i="3" s="1"/>
  <c r="EJ33" i="3" s="1"/>
  <c r="EJ34" i="3" s="1"/>
  <c r="EJ35" i="3" s="1"/>
  <c r="EJ36" i="3" s="1"/>
  <c r="EJ37" i="3" s="1"/>
  <c r="EJ38" i="3" s="1"/>
  <c r="EJ39" i="3" s="1"/>
  <c r="EJ40" i="3" s="1"/>
  <c r="EJ41" i="3" s="1"/>
  <c r="EJ42" i="3" s="1"/>
  <c r="EJ43" i="3" s="1"/>
  <c r="EJ44" i="3" s="1"/>
  <c r="EJ45" i="3" s="1"/>
  <c r="EJ46" i="3" s="1"/>
  <c r="EJ47" i="3" s="1"/>
  <c r="EJ48" i="3" s="1"/>
  <c r="EJ49" i="3" s="1"/>
  <c r="EJ50" i="3" s="1"/>
  <c r="EJ51" i="3" s="1"/>
  <c r="EJ52" i="3" s="1"/>
  <c r="EJ53" i="3" s="1"/>
  <c r="EJ54" i="3" s="1"/>
  <c r="EJ55" i="3" s="1"/>
  <c r="EJ56" i="3" s="1"/>
  <c r="EJ57" i="3" s="1"/>
  <c r="EJ58" i="3" s="1"/>
  <c r="EJ59" i="3" s="1"/>
  <c r="EJ60" i="3" s="1"/>
  <c r="EJ61" i="3" s="1"/>
  <c r="EJ62" i="3" s="1"/>
  <c r="EJ63" i="3" s="1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J74" i="3" s="1"/>
  <c r="EJ75" i="3" s="1"/>
  <c r="EJ76" i="3" s="1"/>
  <c r="EJ77" i="3" s="1"/>
  <c r="EJ78" i="3" s="1"/>
  <c r="EJ79" i="3" s="1"/>
  <c r="EJ80" i="3" s="1"/>
  <c r="EJ81" i="3" s="1"/>
  <c r="EJ82" i="3" s="1"/>
  <c r="EJ83" i="3" s="1"/>
  <c r="EJ84" i="3" s="1"/>
  <c r="EJ85" i="3" s="1"/>
  <c r="EJ86" i="3" s="1"/>
  <c r="EJ87" i="3" s="1"/>
  <c r="EJ88" i="3" s="1"/>
  <c r="EJ89" i="3" s="1"/>
  <c r="EJ90" i="3" s="1"/>
  <c r="EJ91" i="3" s="1"/>
  <c r="EJ92" i="3" s="1"/>
  <c r="EJ93" i="3" s="1"/>
  <c r="EJ94" i="3" s="1"/>
  <c r="EJ95" i="3" s="1"/>
  <c r="EJ96" i="3" s="1"/>
  <c r="EJ97" i="3" s="1"/>
  <c r="EJ98" i="3" s="1"/>
  <c r="EJ99" i="3" s="1"/>
  <c r="EJ100" i="3" s="1"/>
  <c r="EJ101" i="3" s="1"/>
  <c r="EJ102" i="3" s="1"/>
  <c r="EJ103" i="3" s="1"/>
  <c r="EJ104" i="3" s="1"/>
  <c r="EJ105" i="3" s="1"/>
  <c r="EJ106" i="3" s="1"/>
  <c r="EJ107" i="3" s="1"/>
  <c r="EJ108" i="3" s="1"/>
  <c r="EJ109" i="3" s="1"/>
  <c r="EJ110" i="3" s="1"/>
  <c r="EN1" i="3"/>
  <c r="EN2" i="3" s="1"/>
  <c r="EN3" i="3" s="1"/>
  <c r="EA1" i="3"/>
  <c r="ED1" i="3"/>
  <c r="ED2" i="3" s="1"/>
  <c r="ED3" i="3" s="1"/>
  <c r="ED4" i="3" s="1"/>
  <c r="ED5" i="3" s="1"/>
  <c r="ED6" i="3" s="1"/>
  <c r="ED7" i="3" s="1"/>
  <c r="ED8" i="3" s="1"/>
  <c r="ED9" i="3" s="1"/>
  <c r="ED10" i="3" s="1"/>
  <c r="ED11" i="3" s="1"/>
  <c r="ED12" i="3" s="1"/>
  <c r="ED13" i="3" s="1"/>
  <c r="ED14" i="3" s="1"/>
  <c r="ED15" i="3" s="1"/>
  <c r="ED16" i="3" s="1"/>
  <c r="ED17" i="3" s="1"/>
  <c r="ED18" i="3" s="1"/>
  <c r="ED19" i="3" s="1"/>
  <c r="ED20" i="3" s="1"/>
  <c r="ED21" i="3" s="1"/>
  <c r="ED22" i="3" s="1"/>
  <c r="ED23" i="3" s="1"/>
  <c r="ED24" i="3" s="1"/>
  <c r="ED25" i="3" s="1"/>
  <c r="ED26" i="3" s="1"/>
  <c r="ED27" i="3" s="1"/>
  <c r="ED28" i="3" s="1"/>
  <c r="ED29" i="3" s="1"/>
  <c r="ED30" i="3" s="1"/>
  <c r="ED31" i="3" s="1"/>
  <c r="ED32" i="3" s="1"/>
  <c r="ED33" i="3" s="1"/>
  <c r="ED34" i="3" s="1"/>
  <c r="ED35" i="3" s="1"/>
  <c r="ED36" i="3" s="1"/>
  <c r="ED37" i="3" s="1"/>
  <c r="ED38" i="3" s="1"/>
  <c r="ED39" i="3" s="1"/>
  <c r="ED40" i="3" s="1"/>
  <c r="ED41" i="3" s="1"/>
  <c r="ED42" i="3" s="1"/>
  <c r="ED43" i="3" s="1"/>
  <c r="ED44" i="3" s="1"/>
  <c r="ED45" i="3" s="1"/>
  <c r="ED46" i="3" s="1"/>
  <c r="ED47" i="3" s="1"/>
  <c r="ED48" i="3" s="1"/>
  <c r="ED49" i="3" s="1"/>
  <c r="ED50" i="3" s="1"/>
  <c r="ED51" i="3" s="1"/>
  <c r="ED52" i="3" s="1"/>
  <c r="ED53" i="3" s="1"/>
  <c r="ED54" i="3" s="1"/>
  <c r="ED55" i="3" s="1"/>
  <c r="ED56" i="3" s="1"/>
  <c r="ED57" i="3" s="1"/>
  <c r="ED58" i="3" s="1"/>
  <c r="ED59" i="3" s="1"/>
  <c r="ED60" i="3" s="1"/>
  <c r="ED61" i="3" s="1"/>
  <c r="ED62" i="3" s="1"/>
  <c r="ED63" i="3" s="1"/>
  <c r="ED64" i="3" s="1"/>
  <c r="ED65" i="3" s="1"/>
  <c r="ED66" i="3" s="1"/>
  <c r="ED67" i="3" s="1"/>
  <c r="ED68" i="3" s="1"/>
  <c r="ED69" i="3" s="1"/>
  <c r="ED70" i="3" s="1"/>
  <c r="ED71" i="3" s="1"/>
  <c r="ED72" i="3" s="1"/>
  <c r="ED73" i="3" s="1"/>
  <c r="ED74" i="3" s="1"/>
  <c r="ED75" i="3" s="1"/>
  <c r="ED76" i="3" s="1"/>
  <c r="ED77" i="3" s="1"/>
  <c r="ED78" i="3" s="1"/>
  <c r="ED79" i="3" s="1"/>
  <c r="ED80" i="3" s="1"/>
  <c r="ED81" i="3" s="1"/>
  <c r="ED82" i="3" s="1"/>
  <c r="ED83" i="3" s="1"/>
  <c r="ED84" i="3" s="1"/>
  <c r="ED85" i="3" s="1"/>
  <c r="ED86" i="3" s="1"/>
  <c r="ED87" i="3" s="1"/>
  <c r="ED88" i="3" s="1"/>
  <c r="ED89" i="3" s="1"/>
  <c r="ED90" i="3" s="1"/>
  <c r="ED91" i="3" s="1"/>
  <c r="ED92" i="3" s="1"/>
  <c r="ED93" i="3" s="1"/>
  <c r="ED94" i="3" s="1"/>
  <c r="ED95" i="3" s="1"/>
  <c r="ED96" i="3" s="1"/>
  <c r="ED97" i="3" s="1"/>
  <c r="ED98" i="3" s="1"/>
  <c r="ED99" i="3" s="1"/>
  <c r="ED100" i="3" s="1"/>
  <c r="ED101" i="3" s="1"/>
  <c r="ED102" i="3" s="1"/>
  <c r="ED103" i="3" s="1"/>
  <c r="ED104" i="3" s="1"/>
  <c r="ED105" i="3" s="1"/>
  <c r="ED106" i="3" s="1"/>
  <c r="ED107" i="3" s="1"/>
  <c r="ED108" i="3" s="1"/>
  <c r="ED109" i="3" s="1"/>
  <c r="ED110" i="3" s="1"/>
  <c r="EI1" i="3"/>
  <c r="EI2" i="3" s="1"/>
  <c r="EI3" i="3" s="1"/>
  <c r="EI4" i="3" s="1"/>
  <c r="EI5" i="3" s="1"/>
  <c r="EI6" i="3" s="1"/>
  <c r="EI7" i="3" s="1"/>
  <c r="EI8" i="3" s="1"/>
  <c r="EI9" i="3" s="1"/>
  <c r="EI10" i="3" s="1"/>
  <c r="EI11" i="3" s="1"/>
  <c r="EI12" i="3" s="1"/>
  <c r="EI13" i="3" s="1"/>
  <c r="EI14" i="3" s="1"/>
  <c r="EI15" i="3" s="1"/>
  <c r="EI16" i="3" s="1"/>
  <c r="EI17" i="3" s="1"/>
  <c r="EI18" i="3" s="1"/>
  <c r="EI19" i="3" s="1"/>
  <c r="EI20" i="3" s="1"/>
  <c r="EI21" i="3" s="1"/>
  <c r="EI22" i="3" s="1"/>
  <c r="EI23" i="3" s="1"/>
  <c r="EI24" i="3" s="1"/>
  <c r="EI25" i="3" s="1"/>
  <c r="EI26" i="3" s="1"/>
  <c r="EI27" i="3" s="1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I38" i="3" s="1"/>
  <c r="EI39" i="3" s="1"/>
  <c r="EI40" i="3" s="1"/>
  <c r="EI41" i="3" s="1"/>
  <c r="EI42" i="3" s="1"/>
  <c r="EI43" i="3" s="1"/>
  <c r="EI44" i="3" s="1"/>
  <c r="EI45" i="3" s="1"/>
  <c r="EI46" i="3" s="1"/>
  <c r="EI47" i="3" s="1"/>
  <c r="EI48" i="3" s="1"/>
  <c r="EI49" i="3" s="1"/>
  <c r="EI50" i="3" s="1"/>
  <c r="EI51" i="3" s="1"/>
  <c r="EI52" i="3" s="1"/>
  <c r="EI53" i="3" s="1"/>
  <c r="EI54" i="3" s="1"/>
  <c r="EI55" i="3" s="1"/>
  <c r="EI56" i="3" s="1"/>
  <c r="EI57" i="3" s="1"/>
  <c r="EI58" i="3" s="1"/>
  <c r="EI59" i="3" s="1"/>
  <c r="EI60" i="3" s="1"/>
  <c r="EI61" i="3" s="1"/>
  <c r="EI62" i="3" s="1"/>
  <c r="EI63" i="3" s="1"/>
  <c r="EI64" i="3" s="1"/>
  <c r="EI65" i="3" s="1"/>
  <c r="EI66" i="3" s="1"/>
  <c r="EI67" i="3" s="1"/>
  <c r="EI68" i="3" s="1"/>
  <c r="EI69" i="3" s="1"/>
  <c r="EI70" i="3" s="1"/>
  <c r="EI71" i="3" s="1"/>
  <c r="EI72" i="3" s="1"/>
  <c r="EI73" i="3" s="1"/>
  <c r="EI74" i="3" s="1"/>
  <c r="EI75" i="3" s="1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I86" i="3" s="1"/>
  <c r="EI87" i="3" s="1"/>
  <c r="EI88" i="3" s="1"/>
  <c r="EI89" i="3" s="1"/>
  <c r="EI90" i="3" s="1"/>
  <c r="EI91" i="3" s="1"/>
  <c r="EI92" i="3" s="1"/>
  <c r="EI93" i="3" s="1"/>
  <c r="EI94" i="3" s="1"/>
  <c r="EI95" i="3" s="1"/>
  <c r="EI96" i="3" s="1"/>
  <c r="EI97" i="3" s="1"/>
  <c r="EI98" i="3" s="1"/>
  <c r="EI99" i="3" s="1"/>
  <c r="EI100" i="3" s="1"/>
  <c r="EI101" i="3" s="1"/>
  <c r="EI102" i="3" s="1"/>
  <c r="EI103" i="3" s="1"/>
  <c r="EI104" i="3" s="1"/>
  <c r="EI105" i="3" s="1"/>
  <c r="EI106" i="3" s="1"/>
  <c r="EI107" i="3" s="1"/>
  <c r="EI108" i="3" s="1"/>
  <c r="EI109" i="3" s="1"/>
  <c r="EI110" i="3" s="1"/>
  <c r="EH1" i="3"/>
  <c r="EH2" i="3" s="1"/>
  <c r="EH3" i="3" s="1"/>
  <c r="EH4" i="3" s="1"/>
  <c r="EH5" i="3" s="1"/>
  <c r="EH6" i="3" s="1"/>
  <c r="EH7" i="3" s="1"/>
  <c r="EH8" i="3" s="1"/>
  <c r="EH9" i="3" s="1"/>
  <c r="EH10" i="3" s="1"/>
  <c r="EH11" i="3" s="1"/>
  <c r="EH12" i="3" s="1"/>
  <c r="EH13" i="3" s="1"/>
  <c r="EH14" i="3" s="1"/>
  <c r="EH15" i="3" s="1"/>
  <c r="EH16" i="3" s="1"/>
  <c r="EH17" i="3" s="1"/>
  <c r="EH18" i="3" s="1"/>
  <c r="EH19" i="3" s="1"/>
  <c r="EH20" i="3" s="1"/>
  <c r="EH21" i="3" s="1"/>
  <c r="EH22" i="3" s="1"/>
  <c r="EH23" i="3" s="1"/>
  <c r="EH24" i="3" s="1"/>
  <c r="EH25" i="3" s="1"/>
  <c r="EH26" i="3" s="1"/>
  <c r="EH27" i="3" s="1"/>
  <c r="EH28" i="3" s="1"/>
  <c r="EH29" i="3" s="1"/>
  <c r="EH30" i="3" s="1"/>
  <c r="EH31" i="3" s="1"/>
  <c r="EH32" i="3" s="1"/>
  <c r="EH33" i="3" s="1"/>
  <c r="EH34" i="3" s="1"/>
  <c r="EH35" i="3" s="1"/>
  <c r="EH36" i="3" s="1"/>
  <c r="EH37" i="3" s="1"/>
  <c r="EH38" i="3" s="1"/>
  <c r="EH39" i="3" s="1"/>
  <c r="EH40" i="3" s="1"/>
  <c r="EH41" i="3" s="1"/>
  <c r="EH42" i="3" s="1"/>
  <c r="EH43" i="3" s="1"/>
  <c r="EH44" i="3" s="1"/>
  <c r="EH45" i="3" s="1"/>
  <c r="EH46" i="3" s="1"/>
  <c r="EH47" i="3" s="1"/>
  <c r="EH48" i="3" s="1"/>
  <c r="EH49" i="3" s="1"/>
  <c r="EH50" i="3" s="1"/>
  <c r="EH51" i="3" s="1"/>
  <c r="EH52" i="3" s="1"/>
  <c r="EH53" i="3" s="1"/>
  <c r="EH54" i="3" s="1"/>
  <c r="EH55" i="3" s="1"/>
  <c r="EH56" i="3" s="1"/>
  <c r="EH57" i="3" s="1"/>
  <c r="EH58" i="3" s="1"/>
  <c r="EH59" i="3" s="1"/>
  <c r="EH60" i="3" s="1"/>
  <c r="EH61" i="3" s="1"/>
  <c r="EH62" i="3" s="1"/>
  <c r="EH63" i="3" s="1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H74" i="3" s="1"/>
  <c r="EH75" i="3" s="1"/>
  <c r="EH76" i="3" s="1"/>
  <c r="EH77" i="3" s="1"/>
  <c r="EH78" i="3" s="1"/>
  <c r="EH79" i="3" s="1"/>
  <c r="EH80" i="3" s="1"/>
  <c r="EH81" i="3" s="1"/>
  <c r="EH82" i="3" s="1"/>
  <c r="EH83" i="3" s="1"/>
  <c r="EH84" i="3" s="1"/>
  <c r="EH85" i="3" s="1"/>
  <c r="EH86" i="3" s="1"/>
  <c r="EH87" i="3" s="1"/>
  <c r="EH88" i="3" s="1"/>
  <c r="EH89" i="3" s="1"/>
  <c r="EH90" i="3" s="1"/>
  <c r="EH91" i="3" s="1"/>
  <c r="EH92" i="3" s="1"/>
  <c r="EH93" i="3" s="1"/>
  <c r="EH94" i="3" s="1"/>
  <c r="EH95" i="3" s="1"/>
  <c r="EH96" i="3" s="1"/>
  <c r="EH97" i="3" s="1"/>
  <c r="EH98" i="3" s="1"/>
  <c r="EH99" i="3" s="1"/>
  <c r="EH100" i="3" s="1"/>
  <c r="EH101" i="3" s="1"/>
  <c r="EH102" i="3" s="1"/>
  <c r="EH103" i="3" s="1"/>
  <c r="EH104" i="3" s="1"/>
  <c r="EH105" i="3" s="1"/>
  <c r="EH106" i="3" s="1"/>
  <c r="EH107" i="3" s="1"/>
  <c r="EH108" i="3" s="1"/>
  <c r="EH109" i="3" s="1"/>
  <c r="EH110" i="3" s="1"/>
  <c r="EG1" i="3"/>
  <c r="EG2" i="3" s="1"/>
  <c r="EG3" i="3" s="1"/>
  <c r="EG4" i="3" s="1"/>
  <c r="EG5" i="3" s="1"/>
  <c r="EG6" i="3" s="1"/>
  <c r="EG7" i="3" s="1"/>
  <c r="EG8" i="3" s="1"/>
  <c r="EG9" i="3" s="1"/>
  <c r="EG10" i="3" s="1"/>
  <c r="EG11" i="3" s="1"/>
  <c r="EG12" i="3" s="1"/>
  <c r="EG13" i="3" s="1"/>
  <c r="EG14" i="3" s="1"/>
  <c r="EG15" i="3" s="1"/>
  <c r="EG16" i="3" s="1"/>
  <c r="EG17" i="3" s="1"/>
  <c r="EG18" i="3" s="1"/>
  <c r="EG19" i="3" s="1"/>
  <c r="EG20" i="3" s="1"/>
  <c r="EG21" i="3" s="1"/>
  <c r="EG22" i="3" s="1"/>
  <c r="EG23" i="3" s="1"/>
  <c r="EG24" i="3" s="1"/>
  <c r="EG25" i="3" s="1"/>
  <c r="EG26" i="3" s="1"/>
  <c r="EG27" i="3" s="1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G38" i="3" s="1"/>
  <c r="EG39" i="3" s="1"/>
  <c r="EG40" i="3" s="1"/>
  <c r="EG41" i="3" s="1"/>
  <c r="EG42" i="3" s="1"/>
  <c r="EG43" i="3" s="1"/>
  <c r="EG44" i="3" s="1"/>
  <c r="EG45" i="3" s="1"/>
  <c r="EG46" i="3" s="1"/>
  <c r="EG47" i="3" s="1"/>
  <c r="EG48" i="3" s="1"/>
  <c r="EG49" i="3" s="1"/>
  <c r="EG50" i="3" s="1"/>
  <c r="EG51" i="3" s="1"/>
  <c r="EG52" i="3" s="1"/>
  <c r="EG53" i="3" s="1"/>
  <c r="EG54" i="3" s="1"/>
  <c r="EG55" i="3" s="1"/>
  <c r="EG56" i="3" s="1"/>
  <c r="EG57" i="3" s="1"/>
  <c r="EG58" i="3" s="1"/>
  <c r="EG59" i="3" s="1"/>
  <c r="EG60" i="3" s="1"/>
  <c r="EG61" i="3" s="1"/>
  <c r="EG62" i="3" s="1"/>
  <c r="EG63" i="3" s="1"/>
  <c r="EG64" i="3" s="1"/>
  <c r="EG65" i="3" s="1"/>
  <c r="EG66" i="3" s="1"/>
  <c r="EG67" i="3" s="1"/>
  <c r="EG68" i="3" s="1"/>
  <c r="EG69" i="3" s="1"/>
  <c r="EG70" i="3" s="1"/>
  <c r="EG71" i="3" s="1"/>
  <c r="EG72" i="3" s="1"/>
  <c r="EG73" i="3" s="1"/>
  <c r="EG74" i="3" s="1"/>
  <c r="EG75" i="3" s="1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G86" i="3" s="1"/>
  <c r="EG87" i="3" s="1"/>
  <c r="EG88" i="3" s="1"/>
  <c r="EG89" i="3" s="1"/>
  <c r="EG90" i="3" s="1"/>
  <c r="EG91" i="3" s="1"/>
  <c r="EG92" i="3" s="1"/>
  <c r="EG93" i="3" s="1"/>
  <c r="EG94" i="3" s="1"/>
  <c r="EG95" i="3" s="1"/>
  <c r="EG96" i="3" s="1"/>
  <c r="EG97" i="3" s="1"/>
  <c r="EG98" i="3" s="1"/>
  <c r="EG99" i="3" s="1"/>
  <c r="EG100" i="3" s="1"/>
  <c r="EG101" i="3" s="1"/>
  <c r="EG102" i="3" s="1"/>
  <c r="EG103" i="3" s="1"/>
  <c r="EG104" i="3" s="1"/>
  <c r="EG105" i="3" s="1"/>
  <c r="EG106" i="3" s="1"/>
  <c r="EG107" i="3" s="1"/>
  <c r="EG108" i="3" s="1"/>
  <c r="EG109" i="3" s="1"/>
  <c r="EG110" i="3" s="1"/>
  <c r="EF1" i="3"/>
  <c r="EF2" i="3" s="1"/>
  <c r="EF3" i="3" s="1"/>
  <c r="EF4" i="3" s="1"/>
  <c r="EF5" i="3" s="1"/>
  <c r="EF6" i="3" s="1"/>
  <c r="EF7" i="3" s="1"/>
  <c r="EF8" i="3" s="1"/>
  <c r="EF9" i="3" s="1"/>
  <c r="EF10" i="3" s="1"/>
  <c r="EF11" i="3" s="1"/>
  <c r="EF12" i="3" s="1"/>
  <c r="EF13" i="3" s="1"/>
  <c r="EF14" i="3" s="1"/>
  <c r="EF15" i="3" s="1"/>
  <c r="EF16" i="3" s="1"/>
  <c r="EF17" i="3" s="1"/>
  <c r="EF18" i="3" s="1"/>
  <c r="EF19" i="3" s="1"/>
  <c r="EF20" i="3" s="1"/>
  <c r="EF21" i="3" s="1"/>
  <c r="EF22" i="3" s="1"/>
  <c r="EF23" i="3" s="1"/>
  <c r="EF24" i="3" s="1"/>
  <c r="EF25" i="3" s="1"/>
  <c r="EF26" i="3" s="1"/>
  <c r="EF27" i="3" s="1"/>
  <c r="EF28" i="3" s="1"/>
  <c r="EF29" i="3" s="1"/>
  <c r="EF30" i="3" s="1"/>
  <c r="EF31" i="3" s="1"/>
  <c r="EF32" i="3" s="1"/>
  <c r="EF33" i="3" s="1"/>
  <c r="EF34" i="3" s="1"/>
  <c r="EF35" i="3" s="1"/>
  <c r="EF36" i="3" s="1"/>
  <c r="EF37" i="3" s="1"/>
  <c r="EF38" i="3" s="1"/>
  <c r="EF39" i="3" s="1"/>
  <c r="EF40" i="3" s="1"/>
  <c r="EF41" i="3" s="1"/>
  <c r="EF42" i="3" s="1"/>
  <c r="EF43" i="3" s="1"/>
  <c r="EF44" i="3" s="1"/>
  <c r="EF45" i="3" s="1"/>
  <c r="EF46" i="3" s="1"/>
  <c r="EF47" i="3" s="1"/>
  <c r="EF48" i="3" s="1"/>
  <c r="EF49" i="3" s="1"/>
  <c r="EF50" i="3" s="1"/>
  <c r="EF51" i="3" s="1"/>
  <c r="EF52" i="3" s="1"/>
  <c r="EF53" i="3" s="1"/>
  <c r="EF54" i="3" s="1"/>
  <c r="EF55" i="3" s="1"/>
  <c r="EF56" i="3" s="1"/>
  <c r="EF57" i="3" s="1"/>
  <c r="EF58" i="3" s="1"/>
  <c r="EF59" i="3" s="1"/>
  <c r="EF60" i="3" s="1"/>
  <c r="EF61" i="3" s="1"/>
  <c r="EF62" i="3" s="1"/>
  <c r="EF63" i="3" s="1"/>
  <c r="EF64" i="3" s="1"/>
  <c r="EF65" i="3" s="1"/>
  <c r="EF66" i="3" s="1"/>
  <c r="EF67" i="3" s="1"/>
  <c r="EF68" i="3" s="1"/>
  <c r="EF69" i="3" s="1"/>
  <c r="EF70" i="3" s="1"/>
  <c r="EF71" i="3" s="1"/>
  <c r="EF72" i="3" s="1"/>
  <c r="EF73" i="3" s="1"/>
  <c r="EF74" i="3" s="1"/>
  <c r="EF75" i="3" s="1"/>
  <c r="EF76" i="3" s="1"/>
  <c r="EF77" i="3" s="1"/>
  <c r="EF78" i="3" s="1"/>
  <c r="EF79" i="3" s="1"/>
  <c r="EF80" i="3" s="1"/>
  <c r="EF81" i="3" s="1"/>
  <c r="EF82" i="3" s="1"/>
  <c r="EF83" i="3" s="1"/>
  <c r="EF84" i="3" s="1"/>
  <c r="EF85" i="3" s="1"/>
  <c r="EF86" i="3" s="1"/>
  <c r="EF87" i="3" s="1"/>
  <c r="EF88" i="3" s="1"/>
  <c r="EF89" i="3" s="1"/>
  <c r="EF90" i="3" s="1"/>
  <c r="EF91" i="3" s="1"/>
  <c r="EF92" i="3" s="1"/>
  <c r="EF93" i="3" s="1"/>
  <c r="EF94" i="3" s="1"/>
  <c r="EF95" i="3" s="1"/>
  <c r="EF96" i="3" s="1"/>
  <c r="EF97" i="3" s="1"/>
  <c r="EF98" i="3" s="1"/>
  <c r="EF99" i="3" s="1"/>
  <c r="EF100" i="3" s="1"/>
  <c r="EF101" i="3" s="1"/>
  <c r="EF102" i="3" s="1"/>
  <c r="EF103" i="3" s="1"/>
  <c r="EF104" i="3" s="1"/>
  <c r="EF105" i="3" s="1"/>
  <c r="EF106" i="3" s="1"/>
  <c r="EF107" i="3" s="1"/>
  <c r="EF108" i="3" s="1"/>
  <c r="EF109" i="3" s="1"/>
  <c r="EF110" i="3" s="1"/>
  <c r="EE1" i="3"/>
  <c r="EE2" i="3" s="1"/>
  <c r="EE3" i="3" s="1"/>
  <c r="EE4" i="3" s="1"/>
  <c r="EE5" i="3" s="1"/>
  <c r="EE6" i="3" s="1"/>
  <c r="EE7" i="3" s="1"/>
  <c r="EE8" i="3" s="1"/>
  <c r="EE9" i="3" s="1"/>
  <c r="EE10" i="3" s="1"/>
  <c r="EE11" i="3" s="1"/>
  <c r="EE12" i="3" s="1"/>
  <c r="EE13" i="3" s="1"/>
  <c r="EE14" i="3" s="1"/>
  <c r="EE15" i="3" s="1"/>
  <c r="EE16" i="3" s="1"/>
  <c r="EE17" i="3" s="1"/>
  <c r="EE18" i="3" s="1"/>
  <c r="EE19" i="3" s="1"/>
  <c r="EE20" i="3" s="1"/>
  <c r="EE21" i="3" s="1"/>
  <c r="EE22" i="3" s="1"/>
  <c r="EE23" i="3" s="1"/>
  <c r="EE24" i="3" s="1"/>
  <c r="EE25" i="3" s="1"/>
  <c r="EE26" i="3" s="1"/>
  <c r="EE27" i="3" s="1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E38" i="3" s="1"/>
  <c r="EE39" i="3" s="1"/>
  <c r="EE40" i="3" s="1"/>
  <c r="EE41" i="3" s="1"/>
  <c r="EE42" i="3" s="1"/>
  <c r="EE43" i="3" s="1"/>
  <c r="EE44" i="3" s="1"/>
  <c r="EE45" i="3" s="1"/>
  <c r="EE46" i="3" s="1"/>
  <c r="EE47" i="3" s="1"/>
  <c r="EE48" i="3" s="1"/>
  <c r="EE49" i="3" s="1"/>
  <c r="EE50" i="3" s="1"/>
  <c r="EE51" i="3" s="1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E62" i="3" s="1"/>
  <c r="EE63" i="3" s="1"/>
  <c r="EE64" i="3" s="1"/>
  <c r="EE65" i="3" s="1"/>
  <c r="EE66" i="3" s="1"/>
  <c r="EE67" i="3" s="1"/>
  <c r="EE68" i="3" s="1"/>
  <c r="EE69" i="3" s="1"/>
  <c r="EE70" i="3" s="1"/>
  <c r="EE71" i="3" s="1"/>
  <c r="EE72" i="3" s="1"/>
  <c r="EE73" i="3" s="1"/>
  <c r="EE74" i="3" s="1"/>
  <c r="EE75" i="3" s="1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E86" i="3" s="1"/>
  <c r="EE87" i="3" s="1"/>
  <c r="EE88" i="3" s="1"/>
  <c r="EE89" i="3" s="1"/>
  <c r="EE90" i="3" s="1"/>
  <c r="EE91" i="3" s="1"/>
  <c r="EE92" i="3" s="1"/>
  <c r="EE93" i="3" s="1"/>
  <c r="EE94" i="3" s="1"/>
  <c r="EE95" i="3" s="1"/>
  <c r="EE96" i="3" s="1"/>
  <c r="EE97" i="3" s="1"/>
  <c r="EE98" i="3" s="1"/>
  <c r="EE99" i="3" s="1"/>
  <c r="EE100" i="3" s="1"/>
  <c r="EE101" i="3" s="1"/>
  <c r="EE102" i="3" s="1"/>
  <c r="EE103" i="3" s="1"/>
  <c r="EE104" i="3" s="1"/>
  <c r="EE105" i="3" s="1"/>
  <c r="EE106" i="3" s="1"/>
  <c r="EE107" i="3" s="1"/>
  <c r="EE108" i="3" s="1"/>
  <c r="EE109" i="3" s="1"/>
  <c r="EE110" i="3" s="1"/>
  <c r="EC1" i="3"/>
  <c r="EC2" i="3" s="1"/>
  <c r="EC3" i="3" s="1"/>
  <c r="EC4" i="3" s="1"/>
  <c r="EC5" i="3" s="1"/>
  <c r="EC6" i="3" s="1"/>
  <c r="EC7" i="3" s="1"/>
  <c r="EC8" i="3" s="1"/>
  <c r="EC9" i="3" s="1"/>
  <c r="EC10" i="3" s="1"/>
  <c r="EC11" i="3" s="1"/>
  <c r="EC12" i="3" s="1"/>
  <c r="EC13" i="3" s="1"/>
  <c r="EC14" i="3" s="1"/>
  <c r="EC15" i="3" s="1"/>
  <c r="EC16" i="3" s="1"/>
  <c r="EC17" i="3" s="1"/>
  <c r="EC18" i="3" s="1"/>
  <c r="EC19" i="3" s="1"/>
  <c r="EC20" i="3" s="1"/>
  <c r="EC21" i="3" s="1"/>
  <c r="EC22" i="3" s="1"/>
  <c r="EC23" i="3" s="1"/>
  <c r="EC24" i="3" s="1"/>
  <c r="EC25" i="3" s="1"/>
  <c r="EC26" i="3" s="1"/>
  <c r="EC27" i="3" s="1"/>
  <c r="EC28" i="3" s="1"/>
  <c r="EC29" i="3" s="1"/>
  <c r="EC30" i="3" s="1"/>
  <c r="EC31" i="3" s="1"/>
  <c r="EC32" i="3" s="1"/>
  <c r="EC33" i="3" s="1"/>
  <c r="EC34" i="3" s="1"/>
  <c r="EC35" i="3" s="1"/>
  <c r="EC36" i="3" s="1"/>
  <c r="EC37" i="3" s="1"/>
  <c r="EC38" i="3" s="1"/>
  <c r="EC39" i="3" s="1"/>
  <c r="EC40" i="3" s="1"/>
  <c r="EC41" i="3" s="1"/>
  <c r="EC42" i="3" s="1"/>
  <c r="EC43" i="3" s="1"/>
  <c r="EC44" i="3" s="1"/>
  <c r="EC45" i="3" s="1"/>
  <c r="EC46" i="3" s="1"/>
  <c r="EC47" i="3" s="1"/>
  <c r="EC48" i="3" s="1"/>
  <c r="EC49" i="3" s="1"/>
  <c r="EC50" i="3" s="1"/>
  <c r="EC51" i="3" s="1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C62" i="3" s="1"/>
  <c r="EC63" i="3" s="1"/>
  <c r="EC64" i="3" s="1"/>
  <c r="EC65" i="3" s="1"/>
  <c r="EC66" i="3" s="1"/>
  <c r="EC67" i="3" s="1"/>
  <c r="EC68" i="3" s="1"/>
  <c r="EC69" i="3" s="1"/>
  <c r="EC70" i="3" s="1"/>
  <c r="EC71" i="3" s="1"/>
  <c r="EC72" i="3" s="1"/>
  <c r="EC73" i="3" s="1"/>
  <c r="EC74" i="3" s="1"/>
  <c r="EC75" i="3" s="1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C86" i="3" s="1"/>
  <c r="EC87" i="3" s="1"/>
  <c r="EC88" i="3" s="1"/>
  <c r="EC89" i="3" s="1"/>
  <c r="EC90" i="3" s="1"/>
  <c r="EC91" i="3" s="1"/>
  <c r="EC92" i="3" s="1"/>
  <c r="EC93" i="3" s="1"/>
  <c r="EC94" i="3" s="1"/>
  <c r="EC95" i="3" s="1"/>
  <c r="EC96" i="3" s="1"/>
  <c r="EC97" i="3" s="1"/>
  <c r="EC98" i="3" s="1"/>
  <c r="EC99" i="3" s="1"/>
  <c r="EC100" i="3" s="1"/>
  <c r="EC101" i="3" s="1"/>
  <c r="EC102" i="3" s="1"/>
  <c r="EC103" i="3" s="1"/>
  <c r="EC104" i="3" s="1"/>
  <c r="EC105" i="3" s="1"/>
  <c r="EC106" i="3" s="1"/>
  <c r="EC107" i="3" s="1"/>
  <c r="EC108" i="3" s="1"/>
  <c r="EC109" i="3" s="1"/>
  <c r="EC110" i="3" s="1"/>
  <c r="EB1" i="3"/>
  <c r="EB2" i="3" s="1"/>
  <c r="EB3" i="3" s="1"/>
  <c r="EB4" i="3" s="1"/>
  <c r="EB5" i="3" s="1"/>
  <c r="EB6" i="3" s="1"/>
  <c r="EB7" i="3" s="1"/>
  <c r="EB8" i="3" s="1"/>
  <c r="EB9" i="3" s="1"/>
  <c r="EB10" i="3" s="1"/>
  <c r="EB11" i="3" s="1"/>
  <c r="EB12" i="3" s="1"/>
  <c r="EB13" i="3" s="1"/>
  <c r="EB14" i="3" s="1"/>
  <c r="EB15" i="3" s="1"/>
  <c r="EB16" i="3" s="1"/>
  <c r="EB17" i="3" s="1"/>
  <c r="EB18" i="3" s="1"/>
  <c r="EB19" i="3" s="1"/>
  <c r="EB20" i="3" s="1"/>
  <c r="EB21" i="3" s="1"/>
  <c r="EB22" i="3" s="1"/>
  <c r="EB23" i="3" s="1"/>
  <c r="EB24" i="3" s="1"/>
  <c r="EB25" i="3" s="1"/>
  <c r="EB26" i="3" s="1"/>
  <c r="EB27" i="3" s="1"/>
  <c r="EB28" i="3" s="1"/>
  <c r="EB29" i="3" s="1"/>
  <c r="EB30" i="3" s="1"/>
  <c r="EB31" i="3" s="1"/>
  <c r="EB32" i="3" s="1"/>
  <c r="EB33" i="3" s="1"/>
  <c r="EB34" i="3" s="1"/>
  <c r="EB35" i="3" s="1"/>
  <c r="EB36" i="3" s="1"/>
  <c r="EB37" i="3" s="1"/>
  <c r="EB38" i="3" s="1"/>
  <c r="EB39" i="3" s="1"/>
  <c r="EB40" i="3" s="1"/>
  <c r="EB41" i="3" s="1"/>
  <c r="EB42" i="3" s="1"/>
  <c r="EB43" i="3" s="1"/>
  <c r="EB44" i="3" s="1"/>
  <c r="EB45" i="3" s="1"/>
  <c r="EB46" i="3" s="1"/>
  <c r="EB47" i="3" s="1"/>
  <c r="EB48" i="3" s="1"/>
  <c r="EB49" i="3" s="1"/>
  <c r="EB50" i="3" s="1"/>
  <c r="EB51" i="3" s="1"/>
  <c r="EB52" i="3" s="1"/>
  <c r="EB53" i="3" s="1"/>
  <c r="EB54" i="3" s="1"/>
  <c r="EB55" i="3" s="1"/>
  <c r="EB56" i="3" s="1"/>
  <c r="EB57" i="3" s="1"/>
  <c r="EB58" i="3" s="1"/>
  <c r="EB59" i="3" s="1"/>
  <c r="EB60" i="3" s="1"/>
  <c r="EB61" i="3" s="1"/>
  <c r="EB62" i="3" s="1"/>
  <c r="EB63" i="3" s="1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B74" i="3" s="1"/>
  <c r="EB75" i="3" s="1"/>
  <c r="EB76" i="3" s="1"/>
  <c r="EB77" i="3" s="1"/>
  <c r="EB78" i="3" s="1"/>
  <c r="EB79" i="3" s="1"/>
  <c r="EB80" i="3" s="1"/>
  <c r="EB81" i="3" s="1"/>
  <c r="EB82" i="3" s="1"/>
  <c r="EB83" i="3" s="1"/>
  <c r="EB84" i="3" s="1"/>
  <c r="EB85" i="3" s="1"/>
  <c r="EB86" i="3" s="1"/>
  <c r="EB87" i="3" s="1"/>
  <c r="EB88" i="3" s="1"/>
  <c r="EB89" i="3" s="1"/>
  <c r="EB90" i="3" s="1"/>
  <c r="EB91" i="3" s="1"/>
  <c r="EB92" i="3" s="1"/>
  <c r="EB93" i="3" s="1"/>
  <c r="EB94" i="3" s="1"/>
  <c r="EB95" i="3" s="1"/>
  <c r="EB96" i="3" s="1"/>
  <c r="EB97" i="3" s="1"/>
  <c r="EB98" i="3" s="1"/>
  <c r="EB99" i="3" s="1"/>
  <c r="EB100" i="3" s="1"/>
  <c r="EB101" i="3" s="1"/>
  <c r="EB102" i="3" s="1"/>
  <c r="EB103" i="3" s="1"/>
  <c r="EB104" i="3" s="1"/>
  <c r="EB105" i="3" s="1"/>
  <c r="EB106" i="3" s="1"/>
  <c r="EB107" i="3" s="1"/>
  <c r="EB108" i="3" s="1"/>
  <c r="EB109" i="3" s="1"/>
  <c r="EB110" i="3" s="1"/>
  <c r="A1" i="3" a="1"/>
  <c r="A1" i="3" s="1"/>
  <c r="AI112" i="1" l="1"/>
  <c r="AJ112" i="1" s="1"/>
  <c r="AK112" i="1" s="1"/>
  <c r="AL112" i="1" s="1"/>
  <c r="EA2" i="3"/>
  <c r="EA3" i="3" s="1"/>
  <c r="EA4" i="3" s="1"/>
  <c r="EA5" i="3" s="1"/>
  <c r="EA6" i="3" s="1"/>
  <c r="EA7" i="3" s="1"/>
  <c r="EA8" i="3" s="1"/>
  <c r="EA9" i="3" s="1"/>
  <c r="EA10" i="3" s="1"/>
  <c r="EA11" i="3" s="1"/>
  <c r="EA12" i="3" s="1"/>
  <c r="EA13" i="3" s="1"/>
  <c r="EA14" i="3" s="1"/>
  <c r="EA15" i="3" s="1"/>
  <c r="EA16" i="3" s="1"/>
  <c r="EA17" i="3" s="1"/>
  <c r="EA18" i="3" s="1"/>
  <c r="EA19" i="3" s="1"/>
  <c r="EA20" i="3" s="1"/>
  <c r="EA21" i="3" s="1"/>
  <c r="EA22" i="3" s="1"/>
  <c r="EA23" i="3" s="1"/>
  <c r="EA24" i="3" s="1"/>
  <c r="EA25" i="3" s="1"/>
  <c r="EA26" i="3" s="1"/>
  <c r="EA27" i="3" s="1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EA38" i="3" s="1"/>
  <c r="EA39" i="3" s="1"/>
  <c r="EA40" i="3" s="1"/>
  <c r="EA41" i="3" s="1"/>
  <c r="EA42" i="3" s="1"/>
  <c r="EA43" i="3" s="1"/>
  <c r="EA44" i="3" s="1"/>
  <c r="EA45" i="3" s="1"/>
  <c r="EA46" i="3" s="1"/>
  <c r="EA47" i="3" s="1"/>
  <c r="EA48" i="3" s="1"/>
  <c r="EA49" i="3" s="1"/>
  <c r="EA50" i="3" s="1"/>
  <c r="EA51" i="3" s="1"/>
  <c r="EA52" i="3" s="1"/>
  <c r="EA53" i="3" s="1"/>
  <c r="EA54" i="3" s="1"/>
  <c r="EA55" i="3" s="1"/>
  <c r="EA56" i="3" s="1"/>
  <c r="EA57" i="3" s="1"/>
  <c r="EA58" i="3" s="1"/>
  <c r="EA59" i="3" s="1"/>
  <c r="EA60" i="3" s="1"/>
  <c r="EA61" i="3" s="1"/>
  <c r="EA62" i="3" s="1"/>
  <c r="EA63" i="3" s="1"/>
  <c r="EA64" i="3" s="1"/>
  <c r="EA65" i="3" s="1"/>
  <c r="EA66" i="3" s="1"/>
  <c r="EA67" i="3" s="1"/>
  <c r="EA68" i="3" s="1"/>
  <c r="EA69" i="3" s="1"/>
  <c r="EA70" i="3" s="1"/>
  <c r="EA71" i="3" s="1"/>
  <c r="EA72" i="3" s="1"/>
  <c r="EA73" i="3" s="1"/>
  <c r="EA74" i="3" s="1"/>
  <c r="EA75" i="3" s="1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EA86" i="3" s="1"/>
  <c r="EA87" i="3" s="1"/>
  <c r="EA88" i="3" s="1"/>
  <c r="EA89" i="3" s="1"/>
  <c r="EA90" i="3" s="1"/>
  <c r="EA91" i="3" s="1"/>
  <c r="EA92" i="3" s="1"/>
  <c r="EA93" i="3" s="1"/>
  <c r="EA94" i="3" s="1"/>
  <c r="EA95" i="3" s="1"/>
  <c r="EA96" i="3" s="1"/>
  <c r="EA97" i="3" s="1"/>
  <c r="EA98" i="3" s="1"/>
  <c r="EA99" i="3" s="1"/>
  <c r="EA100" i="3" s="1"/>
  <c r="EA101" i="3" s="1"/>
  <c r="EA102" i="3" s="1"/>
  <c r="EA103" i="3" s="1"/>
  <c r="EA104" i="3" s="1"/>
  <c r="EA105" i="3" s="1"/>
  <c r="EA106" i="3" s="1"/>
  <c r="EA107" i="3" s="1"/>
  <c r="EA108" i="3" s="1"/>
  <c r="EA109" i="3" s="1"/>
  <c r="EA110" i="3" s="1"/>
  <c r="EZ2" i="3"/>
  <c r="EZ3" i="3" s="1"/>
  <c r="EZ4" i="3" s="1"/>
  <c r="EZ5" i="3" s="1"/>
  <c r="EZ6" i="3" s="1"/>
  <c r="EZ7" i="3" s="1"/>
  <c r="EZ8" i="3" s="1"/>
  <c r="EZ9" i="3" s="1"/>
  <c r="EZ10" i="3" s="1"/>
  <c r="EZ11" i="3" s="1"/>
  <c r="EZ12" i="3" s="1"/>
  <c r="EZ13" i="3" s="1"/>
  <c r="EZ14" i="3" s="1"/>
  <c r="EZ15" i="3" s="1"/>
  <c r="EZ16" i="3" s="1"/>
  <c r="EZ17" i="3" s="1"/>
  <c r="EZ18" i="3" s="1"/>
  <c r="EZ19" i="3" s="1"/>
  <c r="EZ20" i="3" s="1"/>
  <c r="EZ21" i="3" s="1"/>
  <c r="EZ22" i="3" s="1"/>
  <c r="EZ23" i="3" s="1"/>
  <c r="EZ24" i="3" s="1"/>
  <c r="EZ25" i="3" s="1"/>
  <c r="EZ26" i="3" s="1"/>
  <c r="EZ27" i="3" s="1"/>
  <c r="EZ28" i="3" s="1"/>
  <c r="EZ29" i="3" s="1"/>
  <c r="EZ30" i="3" s="1"/>
  <c r="EZ31" i="3" s="1"/>
  <c r="EZ32" i="3" s="1"/>
  <c r="EZ33" i="3" s="1"/>
  <c r="EZ34" i="3" s="1"/>
  <c r="EZ35" i="3" s="1"/>
  <c r="EZ36" i="3" s="1"/>
  <c r="EZ37" i="3" s="1"/>
  <c r="EZ38" i="3" s="1"/>
  <c r="EZ39" i="3" s="1"/>
  <c r="EZ40" i="3" s="1"/>
  <c r="EZ41" i="3" s="1"/>
  <c r="EZ42" i="3" s="1"/>
  <c r="EZ43" i="3" s="1"/>
  <c r="EZ44" i="3" s="1"/>
  <c r="EZ45" i="3" s="1"/>
  <c r="EZ46" i="3" s="1"/>
  <c r="EZ47" i="3" s="1"/>
  <c r="EZ48" i="3" s="1"/>
  <c r="EZ49" i="3" s="1"/>
  <c r="EZ50" i="3" s="1"/>
  <c r="EZ51" i="3" s="1"/>
  <c r="EZ52" i="3" s="1"/>
  <c r="EZ53" i="3" s="1"/>
  <c r="EZ54" i="3" s="1"/>
  <c r="EZ55" i="3" s="1"/>
  <c r="EZ56" i="3" s="1"/>
  <c r="EZ57" i="3" s="1"/>
  <c r="EZ58" i="3" s="1"/>
  <c r="EZ59" i="3" s="1"/>
  <c r="EZ60" i="3" s="1"/>
  <c r="EZ61" i="3" s="1"/>
  <c r="EZ62" i="3" s="1"/>
  <c r="EZ63" i="3" s="1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Z74" i="3" s="1"/>
  <c r="EZ75" i="3" s="1"/>
  <c r="EZ76" i="3" s="1"/>
  <c r="EZ77" i="3" s="1"/>
  <c r="EZ78" i="3" s="1"/>
  <c r="EZ79" i="3" s="1"/>
  <c r="EZ80" i="3" s="1"/>
  <c r="EZ81" i="3" s="1"/>
  <c r="EZ82" i="3" s="1"/>
  <c r="EZ83" i="3" s="1"/>
  <c r="EZ84" i="3" s="1"/>
  <c r="EZ85" i="3" s="1"/>
  <c r="EZ86" i="3" s="1"/>
  <c r="EZ87" i="3" s="1"/>
  <c r="EZ88" i="3" s="1"/>
  <c r="EZ89" i="3" s="1"/>
  <c r="EZ90" i="3" s="1"/>
  <c r="EZ91" i="3" s="1"/>
  <c r="EZ92" i="3" s="1"/>
  <c r="EZ93" i="3" s="1"/>
  <c r="EZ94" i="3" s="1"/>
  <c r="EZ95" i="3" s="1"/>
  <c r="EZ96" i="3" s="1"/>
  <c r="EZ97" i="3" s="1"/>
  <c r="EZ98" i="3" s="1"/>
  <c r="EZ99" i="3" s="1"/>
  <c r="EZ100" i="3" s="1"/>
  <c r="EZ101" i="3" s="1"/>
  <c r="EZ102" i="3" s="1"/>
  <c r="EZ103" i="3" s="1"/>
  <c r="EZ104" i="3" s="1"/>
  <c r="EZ105" i="3" s="1"/>
  <c r="EZ106" i="3" s="1"/>
  <c r="EZ107" i="3" s="1"/>
  <c r="EZ108" i="3" s="1"/>
  <c r="EZ109" i="3" s="1"/>
  <c r="EZ110" i="3" s="1"/>
  <c r="FB3" i="3"/>
  <c r="FB4" i="3" s="1"/>
  <c r="FB5" i="3" s="1"/>
  <c r="FB6" i="3" s="1"/>
  <c r="FB7" i="3" s="1"/>
  <c r="FB8" i="3" s="1"/>
  <c r="FB9" i="3" s="1"/>
  <c r="FB10" i="3" s="1"/>
  <c r="FB11" i="3" s="1"/>
  <c r="FB12" i="3" s="1"/>
  <c r="FB13" i="3" s="1"/>
  <c r="FB14" i="3" s="1"/>
  <c r="FB15" i="3" s="1"/>
  <c r="FB16" i="3" s="1"/>
  <c r="FB17" i="3" s="1"/>
  <c r="FB18" i="3" s="1"/>
  <c r="FB19" i="3" s="1"/>
  <c r="FB20" i="3" s="1"/>
  <c r="FB21" i="3" s="1"/>
  <c r="FB22" i="3" s="1"/>
  <c r="FB23" i="3" s="1"/>
  <c r="FB24" i="3" s="1"/>
  <c r="FB25" i="3" s="1"/>
  <c r="FB26" i="3" s="1"/>
  <c r="FB27" i="3" s="1"/>
  <c r="FB28" i="3" s="1"/>
  <c r="FB29" i="3" s="1"/>
  <c r="FB30" i="3" s="1"/>
  <c r="FB31" i="3" s="1"/>
  <c r="FB32" i="3" s="1"/>
  <c r="FB33" i="3" s="1"/>
  <c r="FB34" i="3" s="1"/>
  <c r="FB35" i="3" s="1"/>
  <c r="FB36" i="3" s="1"/>
  <c r="FB37" i="3" s="1"/>
  <c r="FB38" i="3" s="1"/>
  <c r="FB39" i="3" s="1"/>
  <c r="FB40" i="3" s="1"/>
  <c r="FB41" i="3" s="1"/>
  <c r="FB42" i="3" s="1"/>
  <c r="FB43" i="3" s="1"/>
  <c r="FB44" i="3" s="1"/>
  <c r="FB45" i="3" s="1"/>
  <c r="FB46" i="3" s="1"/>
  <c r="FB47" i="3" s="1"/>
  <c r="FB48" i="3" s="1"/>
  <c r="FB49" i="3" s="1"/>
  <c r="FB50" i="3" s="1"/>
  <c r="FB51" i="3" s="1"/>
  <c r="FB52" i="3" s="1"/>
  <c r="FB53" i="3" s="1"/>
  <c r="FB54" i="3" s="1"/>
  <c r="FB55" i="3" s="1"/>
  <c r="FB56" i="3" s="1"/>
  <c r="FB57" i="3" s="1"/>
  <c r="FB58" i="3" s="1"/>
  <c r="FB59" i="3" s="1"/>
  <c r="FB60" i="3" s="1"/>
  <c r="FB61" i="3" s="1"/>
  <c r="FB62" i="3" s="1"/>
  <c r="FB63" i="3" s="1"/>
  <c r="FB64" i="3" s="1"/>
  <c r="FB65" i="3" s="1"/>
  <c r="FB66" i="3" s="1"/>
  <c r="FB67" i="3" s="1"/>
  <c r="FB68" i="3" s="1"/>
  <c r="FB69" i="3" s="1"/>
  <c r="FB70" i="3" s="1"/>
  <c r="FB71" i="3" s="1"/>
  <c r="FB72" i="3" s="1"/>
  <c r="FB73" i="3" s="1"/>
  <c r="FB74" i="3" s="1"/>
  <c r="FB75" i="3" s="1"/>
  <c r="FB76" i="3" s="1"/>
  <c r="FB77" i="3" s="1"/>
  <c r="FB78" i="3" s="1"/>
  <c r="FB79" i="3" s="1"/>
  <c r="FB80" i="3" s="1"/>
  <c r="FB81" i="3" s="1"/>
  <c r="FB82" i="3" s="1"/>
  <c r="FB83" i="3" s="1"/>
  <c r="FB84" i="3" s="1"/>
  <c r="FB85" i="3" s="1"/>
  <c r="FB86" i="3" s="1"/>
  <c r="FB87" i="3" s="1"/>
  <c r="FB88" i="3" s="1"/>
  <c r="FB89" i="3" s="1"/>
  <c r="FB90" i="3" s="1"/>
  <c r="FB91" i="3" s="1"/>
  <c r="FB92" i="3" s="1"/>
  <c r="FB93" i="3" s="1"/>
  <c r="FB94" i="3" s="1"/>
  <c r="FB95" i="3" s="1"/>
  <c r="FB96" i="3" s="1"/>
  <c r="FB97" i="3" s="1"/>
  <c r="FB98" i="3" s="1"/>
  <c r="FB99" i="3" s="1"/>
  <c r="FB100" i="3" s="1"/>
  <c r="FB101" i="3" s="1"/>
  <c r="FB102" i="3" s="1"/>
  <c r="FB103" i="3" s="1"/>
  <c r="FB104" i="3" s="1"/>
  <c r="FB105" i="3" s="1"/>
  <c r="FB106" i="3" s="1"/>
  <c r="FB107" i="3" s="1"/>
  <c r="FB108" i="3" s="1"/>
  <c r="FB109" i="3" s="1"/>
  <c r="FB110" i="3" s="1"/>
  <c r="ES3" i="3"/>
  <c r="ES4" i="3" s="1"/>
  <c r="ES5" i="3" s="1"/>
  <c r="ES6" i="3" s="1"/>
  <c r="ES7" i="3" s="1"/>
  <c r="ES8" i="3" s="1"/>
  <c r="ES9" i="3" s="1"/>
  <c r="ES10" i="3" s="1"/>
  <c r="ES11" i="3" s="1"/>
  <c r="ES12" i="3" s="1"/>
  <c r="ES13" i="3" s="1"/>
  <c r="ES14" i="3" s="1"/>
  <c r="ES15" i="3" s="1"/>
  <c r="ES16" i="3" s="1"/>
  <c r="ES17" i="3" s="1"/>
  <c r="ES18" i="3" s="1"/>
  <c r="ES19" i="3" s="1"/>
  <c r="ES20" i="3" s="1"/>
  <c r="ES21" i="3" s="1"/>
  <c r="ES22" i="3" s="1"/>
  <c r="ES23" i="3" s="1"/>
  <c r="ES24" i="3" s="1"/>
  <c r="ES25" i="3" s="1"/>
  <c r="ES26" i="3" s="1"/>
  <c r="ES27" i="3" s="1"/>
  <c r="ES28" i="3" s="1"/>
  <c r="ES29" i="3" s="1"/>
  <c r="ES30" i="3" s="1"/>
  <c r="ES31" i="3" s="1"/>
  <c r="ES32" i="3" s="1"/>
  <c r="ES33" i="3" s="1"/>
  <c r="ES34" i="3" s="1"/>
  <c r="ES35" i="3" s="1"/>
  <c r="ES36" i="3" s="1"/>
  <c r="ES37" i="3" s="1"/>
  <c r="ES38" i="3" s="1"/>
  <c r="ES39" i="3" s="1"/>
  <c r="ES40" i="3" s="1"/>
  <c r="ES41" i="3" s="1"/>
  <c r="ES42" i="3" s="1"/>
  <c r="ES43" i="3" s="1"/>
  <c r="ES44" i="3" s="1"/>
  <c r="ES45" i="3" s="1"/>
  <c r="ES46" i="3" s="1"/>
  <c r="ES47" i="3" s="1"/>
  <c r="ES48" i="3" s="1"/>
  <c r="ES49" i="3" s="1"/>
  <c r="ES50" i="3" s="1"/>
  <c r="ES51" i="3" s="1"/>
  <c r="ES52" i="3" s="1"/>
  <c r="ES53" i="3" s="1"/>
  <c r="ES54" i="3" s="1"/>
  <c r="ES55" i="3" s="1"/>
  <c r="ES56" i="3" s="1"/>
  <c r="ES57" i="3" s="1"/>
  <c r="ES58" i="3" s="1"/>
  <c r="ES59" i="3" s="1"/>
  <c r="ES60" i="3" s="1"/>
  <c r="ES61" i="3" s="1"/>
  <c r="ES62" i="3" s="1"/>
  <c r="ES63" i="3" s="1"/>
  <c r="ES64" i="3" s="1"/>
  <c r="ES65" i="3" s="1"/>
  <c r="ES66" i="3" s="1"/>
  <c r="ES67" i="3" s="1"/>
  <c r="ES68" i="3" s="1"/>
  <c r="ES69" i="3" s="1"/>
  <c r="ES70" i="3" s="1"/>
  <c r="ES71" i="3" s="1"/>
  <c r="ES72" i="3" s="1"/>
  <c r="ES73" i="3" s="1"/>
  <c r="ES74" i="3" s="1"/>
  <c r="ES75" i="3" s="1"/>
  <c r="ES76" i="3" s="1"/>
  <c r="ES77" i="3" s="1"/>
  <c r="ES78" i="3" s="1"/>
  <c r="ES79" i="3" s="1"/>
  <c r="ES80" i="3" s="1"/>
  <c r="ES81" i="3" s="1"/>
  <c r="ES82" i="3" s="1"/>
  <c r="ES83" i="3" s="1"/>
  <c r="ES84" i="3" s="1"/>
  <c r="ES85" i="3" s="1"/>
  <c r="ES86" i="3" s="1"/>
  <c r="ES87" i="3" s="1"/>
  <c r="ES88" i="3" s="1"/>
  <c r="ES89" i="3" s="1"/>
  <c r="ES90" i="3" s="1"/>
  <c r="ES91" i="3" s="1"/>
  <c r="ES92" i="3" s="1"/>
  <c r="ES93" i="3" s="1"/>
  <c r="ES94" i="3" s="1"/>
  <c r="ES95" i="3" s="1"/>
  <c r="ES96" i="3" s="1"/>
  <c r="ES97" i="3" s="1"/>
  <c r="ES98" i="3" s="1"/>
  <c r="ES99" i="3" s="1"/>
  <c r="ES100" i="3" s="1"/>
  <c r="ES101" i="3" s="1"/>
  <c r="ES102" i="3" s="1"/>
  <c r="ES103" i="3" s="1"/>
  <c r="ES104" i="3" s="1"/>
  <c r="ES105" i="3" s="1"/>
  <c r="ES106" i="3" s="1"/>
  <c r="ES107" i="3" s="1"/>
  <c r="ES108" i="3" s="1"/>
  <c r="ES109" i="3" s="1"/>
  <c r="ES110" i="3" s="1"/>
  <c r="ET3" i="3"/>
  <c r="ET4" i="3" s="1"/>
  <c r="ET5" i="3" s="1"/>
  <c r="ET6" i="3" s="1"/>
  <c r="ET7" i="3" s="1"/>
  <c r="ET8" i="3" s="1"/>
  <c r="ET9" i="3" s="1"/>
  <c r="ET10" i="3" s="1"/>
  <c r="ET11" i="3" s="1"/>
  <c r="ET12" i="3" s="1"/>
  <c r="ET13" i="3" s="1"/>
  <c r="ET14" i="3" s="1"/>
  <c r="ET15" i="3" s="1"/>
  <c r="ET16" i="3" s="1"/>
  <c r="ET17" i="3" s="1"/>
  <c r="ET18" i="3" s="1"/>
  <c r="ET19" i="3" s="1"/>
  <c r="ET20" i="3" s="1"/>
  <c r="ET21" i="3" s="1"/>
  <c r="ET22" i="3" s="1"/>
  <c r="ET23" i="3" s="1"/>
  <c r="ET24" i="3" s="1"/>
  <c r="ET25" i="3" s="1"/>
  <c r="ET26" i="3" s="1"/>
  <c r="ET27" i="3" s="1"/>
  <c r="ET28" i="3" s="1"/>
  <c r="ET29" i="3" s="1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T41" i="3" s="1"/>
  <c r="ET42" i="3" s="1"/>
  <c r="ET43" i="3" s="1"/>
  <c r="ET44" i="3" s="1"/>
  <c r="ET45" i="3" s="1"/>
  <c r="ET46" i="3" s="1"/>
  <c r="ET47" i="3" s="1"/>
  <c r="ET48" i="3" s="1"/>
  <c r="ET49" i="3" s="1"/>
  <c r="ET50" i="3" s="1"/>
  <c r="ET51" i="3" s="1"/>
  <c r="ET52" i="3" s="1"/>
  <c r="ET53" i="3" s="1"/>
  <c r="ET54" i="3" s="1"/>
  <c r="ET55" i="3" s="1"/>
  <c r="ET56" i="3" s="1"/>
  <c r="ET57" i="3" s="1"/>
  <c r="ET58" i="3" s="1"/>
  <c r="ET59" i="3" s="1"/>
  <c r="ET60" i="3" s="1"/>
  <c r="ET61" i="3" s="1"/>
  <c r="ET62" i="3" s="1"/>
  <c r="ET63" i="3" s="1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T74" i="3" s="1"/>
  <c r="ET75" i="3" s="1"/>
  <c r="ET76" i="3" s="1"/>
  <c r="ET77" i="3" s="1"/>
  <c r="ET78" i="3" s="1"/>
  <c r="ET79" i="3" s="1"/>
  <c r="ET80" i="3" s="1"/>
  <c r="ET81" i="3" s="1"/>
  <c r="ET82" i="3" s="1"/>
  <c r="ET83" i="3" s="1"/>
  <c r="ET84" i="3" s="1"/>
  <c r="ET85" i="3" s="1"/>
  <c r="ET86" i="3" s="1"/>
  <c r="ET87" i="3" s="1"/>
  <c r="ET88" i="3" s="1"/>
  <c r="ET89" i="3" s="1"/>
  <c r="ET90" i="3" s="1"/>
  <c r="ET91" i="3" s="1"/>
  <c r="ET92" i="3" s="1"/>
  <c r="ET93" i="3" s="1"/>
  <c r="ET94" i="3" s="1"/>
  <c r="ET95" i="3" s="1"/>
  <c r="ET96" i="3" s="1"/>
  <c r="ET97" i="3" s="1"/>
  <c r="ET98" i="3" s="1"/>
  <c r="ET99" i="3" s="1"/>
  <c r="ET100" i="3" s="1"/>
  <c r="ET101" i="3" s="1"/>
  <c r="ET102" i="3" s="1"/>
  <c r="ET103" i="3" s="1"/>
  <c r="ET104" i="3" s="1"/>
  <c r="ET105" i="3" s="1"/>
  <c r="ET106" i="3" s="1"/>
  <c r="ET107" i="3" s="1"/>
  <c r="ET108" i="3" s="1"/>
  <c r="ET109" i="3" s="1"/>
  <c r="ET110" i="3" s="1"/>
  <c r="EV3" i="3"/>
  <c r="EV4" i="3" s="1"/>
  <c r="EV5" i="3" s="1"/>
  <c r="EV6" i="3" s="1"/>
  <c r="EV7" i="3" s="1"/>
  <c r="EV8" i="3" s="1"/>
  <c r="EV9" i="3" s="1"/>
  <c r="EV10" i="3" s="1"/>
  <c r="EV11" i="3" s="1"/>
  <c r="EV12" i="3" s="1"/>
  <c r="EV13" i="3" s="1"/>
  <c r="EV14" i="3" s="1"/>
  <c r="EV15" i="3" s="1"/>
  <c r="EV16" i="3" s="1"/>
  <c r="EV17" i="3" s="1"/>
  <c r="EV18" i="3" s="1"/>
  <c r="EV19" i="3" s="1"/>
  <c r="EV20" i="3" s="1"/>
  <c r="EV21" i="3" s="1"/>
  <c r="EV22" i="3" s="1"/>
  <c r="EV23" i="3" s="1"/>
  <c r="EV24" i="3" s="1"/>
  <c r="EV25" i="3" s="1"/>
  <c r="EV26" i="3" s="1"/>
  <c r="EV27" i="3" s="1"/>
  <c r="EV28" i="3" s="1"/>
  <c r="EV29" i="3" s="1"/>
  <c r="EV30" i="3" s="1"/>
  <c r="EV31" i="3" s="1"/>
  <c r="EV32" i="3" s="1"/>
  <c r="EV33" i="3" s="1"/>
  <c r="EV34" i="3" s="1"/>
  <c r="EV35" i="3" s="1"/>
  <c r="EV36" i="3" s="1"/>
  <c r="EV37" i="3" s="1"/>
  <c r="EV38" i="3" s="1"/>
  <c r="EV39" i="3" s="1"/>
  <c r="EV40" i="3" s="1"/>
  <c r="EV41" i="3" s="1"/>
  <c r="EV42" i="3" s="1"/>
  <c r="EV43" i="3" s="1"/>
  <c r="EV44" i="3" s="1"/>
  <c r="EV45" i="3" s="1"/>
  <c r="EV46" i="3" s="1"/>
  <c r="EV47" i="3" s="1"/>
  <c r="EV48" i="3" s="1"/>
  <c r="EV49" i="3" s="1"/>
  <c r="EV50" i="3" s="1"/>
  <c r="EV51" i="3" s="1"/>
  <c r="EV52" i="3" s="1"/>
  <c r="EV53" i="3" s="1"/>
  <c r="EV54" i="3" s="1"/>
  <c r="EV55" i="3" s="1"/>
  <c r="EV56" i="3" s="1"/>
  <c r="EV57" i="3" s="1"/>
  <c r="EV58" i="3" s="1"/>
  <c r="EV59" i="3" s="1"/>
  <c r="EV60" i="3" s="1"/>
  <c r="EV61" i="3" s="1"/>
  <c r="EV62" i="3" s="1"/>
  <c r="EV63" i="3" s="1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V74" i="3" s="1"/>
  <c r="EV75" i="3" s="1"/>
  <c r="EV76" i="3" s="1"/>
  <c r="EV77" i="3" s="1"/>
  <c r="EV78" i="3" s="1"/>
  <c r="EV79" i="3" s="1"/>
  <c r="EV80" i="3" s="1"/>
  <c r="EV81" i="3" s="1"/>
  <c r="EV82" i="3" s="1"/>
  <c r="EV83" i="3" s="1"/>
  <c r="EV84" i="3" s="1"/>
  <c r="EV85" i="3" s="1"/>
  <c r="EV86" i="3" s="1"/>
  <c r="EV87" i="3" s="1"/>
  <c r="EV88" i="3" s="1"/>
  <c r="EV89" i="3" s="1"/>
  <c r="EV90" i="3" s="1"/>
  <c r="EV91" i="3" s="1"/>
  <c r="EV92" i="3" s="1"/>
  <c r="EV93" i="3" s="1"/>
  <c r="EV94" i="3" s="1"/>
  <c r="EV95" i="3" s="1"/>
  <c r="EV96" i="3" s="1"/>
  <c r="EV97" i="3" s="1"/>
  <c r="EV98" i="3" s="1"/>
  <c r="EV99" i="3" s="1"/>
  <c r="EV100" i="3" s="1"/>
  <c r="EV101" i="3" s="1"/>
  <c r="EV102" i="3" s="1"/>
  <c r="EV103" i="3" s="1"/>
  <c r="EV104" i="3" s="1"/>
  <c r="EV105" i="3" s="1"/>
  <c r="EV106" i="3" s="1"/>
  <c r="EV107" i="3" s="1"/>
  <c r="EV108" i="3" s="1"/>
  <c r="EV109" i="3" s="1"/>
  <c r="EV110" i="3" s="1"/>
  <c r="EQ3" i="3"/>
  <c r="EP3" i="3"/>
  <c r="EP4" i="3" s="1"/>
  <c r="EP5" i="3" s="1"/>
  <c r="EP6" i="3" s="1"/>
  <c r="EP7" i="3" s="1"/>
  <c r="EP8" i="3" s="1"/>
  <c r="EP9" i="3" s="1"/>
  <c r="EP10" i="3" s="1"/>
  <c r="EP11" i="3" s="1"/>
  <c r="EP12" i="3" s="1"/>
  <c r="EP13" i="3" s="1"/>
  <c r="EP14" i="3" s="1"/>
  <c r="EP15" i="3" s="1"/>
  <c r="EP16" i="3" s="1"/>
  <c r="EP17" i="3" s="1"/>
  <c r="EP18" i="3" s="1"/>
  <c r="EP19" i="3" s="1"/>
  <c r="EP20" i="3" s="1"/>
  <c r="EP21" i="3" s="1"/>
  <c r="EP22" i="3" s="1"/>
  <c r="EP23" i="3" s="1"/>
  <c r="EP24" i="3" s="1"/>
  <c r="EP25" i="3" s="1"/>
  <c r="EP26" i="3" s="1"/>
  <c r="EP27" i="3" s="1"/>
  <c r="EP28" i="3" s="1"/>
  <c r="EP29" i="3" s="1"/>
  <c r="EP30" i="3" s="1"/>
  <c r="EP31" i="3" s="1"/>
  <c r="EP32" i="3" s="1"/>
  <c r="EP33" i="3" s="1"/>
  <c r="EP34" i="3" s="1"/>
  <c r="EP35" i="3" s="1"/>
  <c r="EP36" i="3" s="1"/>
  <c r="EP37" i="3" s="1"/>
  <c r="EP38" i="3" s="1"/>
  <c r="EP39" i="3" s="1"/>
  <c r="EP40" i="3" s="1"/>
  <c r="EP41" i="3" s="1"/>
  <c r="EP42" i="3" s="1"/>
  <c r="EP43" i="3" s="1"/>
  <c r="EP44" i="3" s="1"/>
  <c r="EP45" i="3" s="1"/>
  <c r="EP46" i="3" s="1"/>
  <c r="EP47" i="3" s="1"/>
  <c r="EP48" i="3" s="1"/>
  <c r="EP49" i="3" s="1"/>
  <c r="EP50" i="3" s="1"/>
  <c r="EP51" i="3" s="1"/>
  <c r="EP52" i="3" s="1"/>
  <c r="EP53" i="3" s="1"/>
  <c r="EP54" i="3" s="1"/>
  <c r="EP55" i="3" s="1"/>
  <c r="EP56" i="3" s="1"/>
  <c r="EP57" i="3" s="1"/>
  <c r="EP58" i="3" s="1"/>
  <c r="EP59" i="3" s="1"/>
  <c r="EP60" i="3" s="1"/>
  <c r="EP61" i="3" s="1"/>
  <c r="EP62" i="3" s="1"/>
  <c r="EP63" i="3" s="1"/>
  <c r="EP64" i="3" s="1"/>
  <c r="EP65" i="3" s="1"/>
  <c r="EP66" i="3" s="1"/>
  <c r="EP67" i="3" s="1"/>
  <c r="EP68" i="3" s="1"/>
  <c r="EP69" i="3" s="1"/>
  <c r="EP70" i="3" s="1"/>
  <c r="EP71" i="3" s="1"/>
  <c r="EP72" i="3" s="1"/>
  <c r="EP73" i="3" s="1"/>
  <c r="EP74" i="3" s="1"/>
  <c r="EP75" i="3" s="1"/>
  <c r="EP76" i="3" s="1"/>
  <c r="EP77" i="3" s="1"/>
  <c r="EP78" i="3" s="1"/>
  <c r="EP79" i="3" s="1"/>
  <c r="EP80" i="3" s="1"/>
  <c r="EP81" i="3" s="1"/>
  <c r="EP82" i="3" s="1"/>
  <c r="EP83" i="3" s="1"/>
  <c r="EP84" i="3" s="1"/>
  <c r="EP85" i="3" s="1"/>
  <c r="EP86" i="3" s="1"/>
  <c r="EP87" i="3" s="1"/>
  <c r="EP88" i="3" s="1"/>
  <c r="EP89" i="3" s="1"/>
  <c r="EP90" i="3" s="1"/>
  <c r="EP91" i="3" s="1"/>
  <c r="EP92" i="3" s="1"/>
  <c r="EP93" i="3" s="1"/>
  <c r="EP94" i="3" s="1"/>
  <c r="EP95" i="3" s="1"/>
  <c r="EP96" i="3" s="1"/>
  <c r="EP97" i="3" s="1"/>
  <c r="EP98" i="3" s="1"/>
  <c r="EP99" i="3" s="1"/>
  <c r="EP100" i="3" s="1"/>
  <c r="EP101" i="3" s="1"/>
  <c r="EP102" i="3" s="1"/>
  <c r="EP103" i="3" s="1"/>
  <c r="EP104" i="3" s="1"/>
  <c r="EP105" i="3" s="1"/>
  <c r="EP106" i="3" s="1"/>
  <c r="EP107" i="3" s="1"/>
  <c r="EP108" i="3" s="1"/>
  <c r="EP109" i="3" s="1"/>
  <c r="EP110" i="3" s="1"/>
  <c r="EN4" i="3"/>
  <c r="EN5" i="3" s="1"/>
  <c r="EN6" i="3" s="1"/>
  <c r="EN7" i="3" s="1"/>
  <c r="EN8" i="3" s="1"/>
  <c r="EN9" i="3" s="1"/>
  <c r="EN10" i="3" s="1"/>
  <c r="EN11" i="3" s="1"/>
  <c r="EN12" i="3" s="1"/>
  <c r="EN13" i="3" s="1"/>
  <c r="EN14" i="3" s="1"/>
  <c r="EN15" i="3" s="1"/>
  <c r="EN16" i="3" s="1"/>
  <c r="EN17" i="3" s="1"/>
  <c r="EN18" i="3" s="1"/>
  <c r="EN19" i="3" s="1"/>
  <c r="EN20" i="3" s="1"/>
  <c r="EN21" i="3" s="1"/>
  <c r="EN22" i="3" s="1"/>
  <c r="EN23" i="3" s="1"/>
  <c r="EN24" i="3" s="1"/>
  <c r="EN25" i="3" s="1"/>
  <c r="EN26" i="3" s="1"/>
  <c r="EN27" i="3" s="1"/>
  <c r="EN28" i="3" s="1"/>
  <c r="EN29" i="3" s="1"/>
  <c r="EN30" i="3" s="1"/>
  <c r="EN31" i="3" s="1"/>
  <c r="EN32" i="3" s="1"/>
  <c r="EN33" i="3" s="1"/>
  <c r="EN34" i="3" s="1"/>
  <c r="EN35" i="3" s="1"/>
  <c r="EN36" i="3" s="1"/>
  <c r="EN37" i="3" s="1"/>
  <c r="EN38" i="3" s="1"/>
  <c r="EN39" i="3" s="1"/>
  <c r="EN40" i="3" s="1"/>
  <c r="EN41" i="3" s="1"/>
  <c r="EN42" i="3" s="1"/>
  <c r="EN43" i="3" s="1"/>
  <c r="EN44" i="3" s="1"/>
  <c r="EN45" i="3" s="1"/>
  <c r="EN46" i="3" s="1"/>
  <c r="EN47" i="3" s="1"/>
  <c r="EN48" i="3" s="1"/>
  <c r="EN49" i="3" s="1"/>
  <c r="EN50" i="3" s="1"/>
  <c r="EN51" i="3" s="1"/>
  <c r="EN52" i="3" s="1"/>
  <c r="EN53" i="3" s="1"/>
  <c r="EN54" i="3" s="1"/>
  <c r="EN55" i="3" s="1"/>
  <c r="EN56" i="3" s="1"/>
  <c r="EN57" i="3" s="1"/>
  <c r="EN58" i="3" s="1"/>
  <c r="EN59" i="3" s="1"/>
  <c r="EN60" i="3" s="1"/>
  <c r="EN61" i="3" s="1"/>
  <c r="EN62" i="3" s="1"/>
  <c r="EN63" i="3" s="1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N74" i="3" s="1"/>
  <c r="EN75" i="3" s="1"/>
  <c r="EN76" i="3" s="1"/>
  <c r="EN77" i="3" s="1"/>
  <c r="EN78" i="3" s="1"/>
  <c r="EN79" i="3" s="1"/>
  <c r="EN80" i="3" s="1"/>
  <c r="EN81" i="3" s="1"/>
  <c r="EN82" i="3" s="1"/>
  <c r="EN83" i="3" s="1"/>
  <c r="EN84" i="3" s="1"/>
  <c r="EN85" i="3" s="1"/>
  <c r="EN86" i="3" s="1"/>
  <c r="EN87" i="3" s="1"/>
  <c r="EN88" i="3" s="1"/>
  <c r="EN89" i="3" s="1"/>
  <c r="EN90" i="3" s="1"/>
  <c r="EN91" i="3" s="1"/>
  <c r="EN92" i="3" s="1"/>
  <c r="EN93" i="3" s="1"/>
  <c r="EN94" i="3" s="1"/>
  <c r="EN95" i="3" s="1"/>
  <c r="EN96" i="3" s="1"/>
  <c r="EN97" i="3" s="1"/>
  <c r="EN98" i="3" s="1"/>
  <c r="EN99" i="3" s="1"/>
  <c r="EN100" i="3" s="1"/>
  <c r="EN101" i="3" s="1"/>
  <c r="EN102" i="3" s="1"/>
  <c r="EN103" i="3" s="1"/>
  <c r="EN104" i="3" s="1"/>
  <c r="EN105" i="3" s="1"/>
  <c r="EN106" i="3" s="1"/>
  <c r="EN107" i="3" s="1"/>
  <c r="EN108" i="3" s="1"/>
  <c r="EN109" i="3" s="1"/>
  <c r="EN110" i="3" s="1"/>
  <c r="EO8" i="3"/>
  <c r="EL3" i="3"/>
  <c r="EL4" i="3" s="1"/>
  <c r="EL5" i="3" s="1"/>
  <c r="EL6" i="3" s="1"/>
  <c r="EL7" i="3" s="1"/>
  <c r="EL8" i="3" s="1"/>
  <c r="EL9" i="3" s="1"/>
  <c r="EL10" i="3" s="1"/>
  <c r="EL11" i="3" s="1"/>
  <c r="EL12" i="3" s="1"/>
  <c r="EL13" i="3" s="1"/>
  <c r="EL14" i="3" s="1"/>
  <c r="EL15" i="3" s="1"/>
  <c r="EL16" i="3" s="1"/>
  <c r="EL17" i="3" s="1"/>
  <c r="EL18" i="3" s="1"/>
  <c r="EL19" i="3" s="1"/>
  <c r="EL20" i="3" s="1"/>
  <c r="EL21" i="3" s="1"/>
  <c r="EL22" i="3" s="1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L41" i="3" s="1"/>
  <c r="EL42" i="3" s="1"/>
  <c r="EL43" i="3" s="1"/>
  <c r="EL44" i="3" s="1"/>
  <c r="EL45" i="3" s="1"/>
  <c r="EL46" i="3" s="1"/>
  <c r="EL47" i="3" s="1"/>
  <c r="EL48" i="3" s="1"/>
  <c r="EL49" i="3" s="1"/>
  <c r="EL50" i="3" s="1"/>
  <c r="EL51" i="3" s="1"/>
  <c r="EL52" i="3" s="1"/>
  <c r="EL53" i="3" s="1"/>
  <c r="EL54" i="3" s="1"/>
  <c r="EL55" i="3" s="1"/>
  <c r="EL56" i="3" s="1"/>
  <c r="EL57" i="3" s="1"/>
  <c r="EL58" i="3" s="1"/>
  <c r="EL59" i="3" s="1"/>
  <c r="EL60" i="3" s="1"/>
  <c r="EL61" i="3" s="1"/>
  <c r="EL62" i="3" s="1"/>
  <c r="EL63" i="3" s="1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L74" i="3" s="1"/>
  <c r="EL75" i="3" s="1"/>
  <c r="EL76" i="3" s="1"/>
  <c r="EL77" i="3" s="1"/>
  <c r="EL78" i="3" s="1"/>
  <c r="EL79" i="3" s="1"/>
  <c r="EL80" i="3" s="1"/>
  <c r="EL81" i="3" s="1"/>
  <c r="EL82" i="3" s="1"/>
  <c r="EL83" i="3" s="1"/>
  <c r="EL84" i="3" s="1"/>
  <c r="EL85" i="3" s="1"/>
  <c r="EL86" i="3" s="1"/>
  <c r="EL87" i="3" s="1"/>
  <c r="EL88" i="3" s="1"/>
  <c r="EL89" i="3" s="1"/>
  <c r="EL90" i="3" s="1"/>
  <c r="EL91" i="3" s="1"/>
  <c r="EL92" i="3" s="1"/>
  <c r="EL93" i="3" s="1"/>
  <c r="EL94" i="3" s="1"/>
  <c r="EL95" i="3" s="1"/>
  <c r="EL96" i="3" s="1"/>
  <c r="EL97" i="3" s="1"/>
  <c r="EL98" i="3" s="1"/>
  <c r="EL99" i="3" s="1"/>
  <c r="EL100" i="3" s="1"/>
  <c r="EL101" i="3" s="1"/>
  <c r="EL102" i="3" s="1"/>
  <c r="EL103" i="3" s="1"/>
  <c r="EL104" i="3" s="1"/>
  <c r="EL105" i="3" s="1"/>
  <c r="EL106" i="3" s="1"/>
  <c r="EL107" i="3" s="1"/>
  <c r="EL108" i="3" s="1"/>
  <c r="EL109" i="3" s="1"/>
  <c r="EL110" i="3" s="1"/>
  <c r="Q49" i="1"/>
  <c r="C3" i="19" l="1"/>
  <c r="B3" i="19"/>
  <c r="B4" i="19"/>
  <c r="C4" i="19"/>
  <c r="C5" i="19"/>
  <c r="EQ4" i="3"/>
  <c r="EO9" i="3"/>
  <c r="C7" i="19"/>
  <c r="C9" i="19"/>
  <c r="C13" i="19"/>
  <c r="B8" i="19"/>
  <c r="B10" i="19"/>
  <c r="B14" i="19"/>
  <c r="B16" i="19"/>
  <c r="C6" i="19"/>
  <c r="C8" i="19"/>
  <c r="C10" i="19"/>
  <c r="C12" i="19"/>
  <c r="C14" i="19"/>
  <c r="B11" i="19"/>
  <c r="B5" i="19"/>
  <c r="B9" i="19"/>
  <c r="B12" i="19"/>
  <c r="B6" i="19"/>
  <c r="B7" i="19"/>
  <c r="B13" i="19"/>
  <c r="B15" i="19"/>
  <c r="B17" i="19"/>
  <c r="C11" i="19"/>
  <c r="BR279" i="3"/>
  <c r="BR59" i="3"/>
  <c r="BP59" i="3"/>
  <c r="CH59" i="3" s="1"/>
  <c r="Q23" i="1"/>
  <c r="EQ5" i="3" l="1"/>
  <c r="EQ6" i="3" s="1"/>
  <c r="EQ7" i="3" s="1"/>
  <c r="EQ8" i="3" s="1"/>
  <c r="EQ9" i="3" s="1"/>
  <c r="EQ10" i="3" s="1"/>
  <c r="EQ11" i="3" s="1"/>
  <c r="EQ12" i="3" s="1"/>
  <c r="EQ13" i="3" s="1"/>
  <c r="EQ14" i="3" s="1"/>
  <c r="EQ15" i="3" s="1"/>
  <c r="EQ16" i="3" s="1"/>
  <c r="EQ17" i="3" s="1"/>
  <c r="EQ18" i="3" s="1"/>
  <c r="EQ19" i="3" s="1"/>
  <c r="EQ20" i="3" s="1"/>
  <c r="EQ21" i="3" s="1"/>
  <c r="EQ22" i="3" s="1"/>
  <c r="EQ23" i="3" s="1"/>
  <c r="EQ24" i="3" s="1"/>
  <c r="EQ25" i="3" s="1"/>
  <c r="EQ26" i="3" s="1"/>
  <c r="EQ27" i="3" s="1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Q38" i="3" s="1"/>
  <c r="EQ39" i="3" s="1"/>
  <c r="EQ40" i="3" s="1"/>
  <c r="EQ41" i="3" s="1"/>
  <c r="EQ42" i="3" s="1"/>
  <c r="EQ43" i="3" s="1"/>
  <c r="EQ44" i="3" s="1"/>
  <c r="EQ45" i="3" s="1"/>
  <c r="EQ46" i="3" s="1"/>
  <c r="EQ47" i="3" s="1"/>
  <c r="EQ48" i="3" s="1"/>
  <c r="EQ49" i="3" s="1"/>
  <c r="EQ50" i="3" s="1"/>
  <c r="EQ51" i="3" s="1"/>
  <c r="EQ52" i="3" s="1"/>
  <c r="EQ53" i="3" s="1"/>
  <c r="EQ54" i="3" s="1"/>
  <c r="EQ55" i="3" s="1"/>
  <c r="EQ56" i="3" s="1"/>
  <c r="EQ57" i="3" s="1"/>
  <c r="EQ58" i="3" s="1"/>
  <c r="EQ59" i="3" s="1"/>
  <c r="EQ60" i="3" s="1"/>
  <c r="EQ61" i="3" s="1"/>
  <c r="EQ62" i="3" s="1"/>
  <c r="EQ63" i="3" s="1"/>
  <c r="EQ64" i="3" s="1"/>
  <c r="EQ65" i="3" s="1"/>
  <c r="EQ66" i="3" s="1"/>
  <c r="EQ67" i="3" s="1"/>
  <c r="EQ68" i="3" s="1"/>
  <c r="EQ69" i="3" s="1"/>
  <c r="EQ70" i="3" s="1"/>
  <c r="EQ71" i="3" s="1"/>
  <c r="EQ72" i="3" s="1"/>
  <c r="EQ73" i="3" s="1"/>
  <c r="EQ74" i="3" s="1"/>
  <c r="EQ75" i="3" s="1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Q86" i="3" s="1"/>
  <c r="EQ87" i="3" s="1"/>
  <c r="EQ88" i="3" s="1"/>
  <c r="EQ89" i="3" s="1"/>
  <c r="EQ90" i="3" s="1"/>
  <c r="EQ91" i="3" s="1"/>
  <c r="EQ92" i="3" s="1"/>
  <c r="EQ93" i="3" s="1"/>
  <c r="EQ94" i="3" s="1"/>
  <c r="EQ95" i="3" s="1"/>
  <c r="EQ96" i="3" s="1"/>
  <c r="EQ97" i="3" s="1"/>
  <c r="EQ98" i="3" s="1"/>
  <c r="EQ99" i="3" s="1"/>
  <c r="EQ100" i="3" s="1"/>
  <c r="EQ101" i="3" s="1"/>
  <c r="EQ102" i="3" s="1"/>
  <c r="EQ103" i="3" s="1"/>
  <c r="EQ104" i="3" s="1"/>
  <c r="EQ105" i="3" s="1"/>
  <c r="EQ106" i="3" s="1"/>
  <c r="EQ107" i="3" s="1"/>
  <c r="EQ108" i="3" s="1"/>
  <c r="EQ109" i="3" s="1"/>
  <c r="EQ110" i="3" s="1"/>
  <c r="EO10" i="3"/>
  <c r="S43" i="1"/>
  <c r="AB37" i="1"/>
  <c r="M2751" i="1"/>
  <c r="Q44" i="1" a="1"/>
  <c r="Q44" i="1" s="1"/>
  <c r="X44" i="1" a="1"/>
  <c r="X44" i="1" s="1"/>
  <c r="W44" i="1" a="1"/>
  <c r="W44" i="1" s="1"/>
  <c r="V44" i="1" a="1"/>
  <c r="V44" i="1" s="1"/>
  <c r="U44" i="1" a="1"/>
  <c r="U44" i="1" s="1"/>
  <c r="T44" i="1" a="1"/>
  <c r="T44" i="1" s="1"/>
  <c r="R44" i="1" a="1"/>
  <c r="R44" i="1" s="1"/>
  <c r="X43" i="1"/>
  <c r="W43" i="1"/>
  <c r="V43" i="1"/>
  <c r="U43" i="1"/>
  <c r="T43" i="1"/>
  <c r="Q43" i="1"/>
  <c r="Q39" i="1"/>
  <c r="EO11" i="3" l="1"/>
  <c r="EO12" i="3" s="1"/>
  <c r="EO13" i="3" s="1"/>
  <c r="EO14" i="3" s="1"/>
  <c r="EO15" i="3" s="1"/>
  <c r="EO16" i="3" s="1"/>
  <c r="EO17" i="3" s="1"/>
  <c r="EO18" i="3" s="1"/>
  <c r="EO19" i="3" s="1"/>
  <c r="EO20" i="3" s="1"/>
  <c r="EO21" i="3" s="1"/>
  <c r="EO22" i="3" s="1"/>
  <c r="EO23" i="3" s="1"/>
  <c r="EO24" i="3" s="1"/>
  <c r="EO25" i="3" s="1"/>
  <c r="EO26" i="3" s="1"/>
  <c r="EO27" i="3" s="1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O38" i="3" s="1"/>
  <c r="EO39" i="3" s="1"/>
  <c r="EO40" i="3" s="1"/>
  <c r="EO41" i="3" s="1"/>
  <c r="EO42" i="3" s="1"/>
  <c r="EO43" i="3" s="1"/>
  <c r="EO44" i="3" s="1"/>
  <c r="EO45" i="3" s="1"/>
  <c r="EO46" i="3" s="1"/>
  <c r="EO47" i="3" s="1"/>
  <c r="EO48" i="3" s="1"/>
  <c r="EO49" i="3" s="1"/>
  <c r="EO50" i="3" s="1"/>
  <c r="EO51" i="3" s="1"/>
  <c r="EO52" i="3" s="1"/>
  <c r="EO53" i="3" s="1"/>
  <c r="EO54" i="3" s="1"/>
  <c r="EO55" i="3" s="1"/>
  <c r="EO56" i="3" s="1"/>
  <c r="EO57" i="3" s="1"/>
  <c r="EO58" i="3" s="1"/>
  <c r="EO59" i="3" s="1"/>
  <c r="EO60" i="3" s="1"/>
  <c r="EO61" i="3" s="1"/>
  <c r="EO62" i="3" s="1"/>
  <c r="EO63" i="3" s="1"/>
  <c r="EO64" i="3" s="1"/>
  <c r="EO65" i="3" s="1"/>
  <c r="EO66" i="3" s="1"/>
  <c r="EO67" i="3" s="1"/>
  <c r="EO68" i="3" s="1"/>
  <c r="EO69" i="3" s="1"/>
  <c r="EO70" i="3" s="1"/>
  <c r="EO71" i="3" s="1"/>
  <c r="EO72" i="3" s="1"/>
  <c r="EO73" i="3" s="1"/>
  <c r="EO74" i="3" s="1"/>
  <c r="EO75" i="3" s="1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O86" i="3" s="1"/>
  <c r="EO87" i="3" s="1"/>
  <c r="EO88" i="3" s="1"/>
  <c r="EO89" i="3" s="1"/>
  <c r="EO90" i="3" s="1"/>
  <c r="EO91" i="3" s="1"/>
  <c r="EO92" i="3" s="1"/>
  <c r="EO93" i="3" s="1"/>
  <c r="EO94" i="3" s="1"/>
  <c r="EO95" i="3" s="1"/>
  <c r="EO96" i="3" s="1"/>
  <c r="EO97" i="3" s="1"/>
  <c r="EO98" i="3" s="1"/>
  <c r="EO99" i="3" s="1"/>
  <c r="EO100" i="3" s="1"/>
  <c r="EO101" i="3" s="1"/>
  <c r="EO102" i="3" s="1"/>
  <c r="EO103" i="3" s="1"/>
  <c r="EO104" i="3" s="1"/>
  <c r="EO105" i="3" s="1"/>
  <c r="EO106" i="3" s="1"/>
  <c r="EO107" i="3" s="1"/>
  <c r="EO108" i="3" s="1"/>
  <c r="EO109" i="3" s="1"/>
  <c r="EO110" i="3" s="1"/>
  <c r="AB146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38" i="1"/>
  <c r="AB39" i="1"/>
  <c r="AB40" i="1"/>
  <c r="AB41" i="1"/>
  <c r="AB42" i="1"/>
  <c r="Q40" i="1" a="1"/>
  <c r="Q40" i="1" s="1"/>
  <c r="Q2751" i="1" l="1"/>
  <c r="FH1" i="3" s="1"/>
  <c r="O2751" i="1"/>
  <c r="DQ24" i="3"/>
  <c r="DR24" i="3" s="1"/>
  <c r="DS24" i="3" s="1"/>
  <c r="DT24" i="3" s="1"/>
  <c r="DU24" i="3" s="1"/>
  <c r="DV24" i="3" s="1"/>
  <c r="DW24" i="3" s="1"/>
  <c r="DX24" i="3" s="1"/>
  <c r="DY24" i="3" s="1"/>
  <c r="X19" i="1"/>
  <c r="Q26" i="1"/>
  <c r="Q27" i="1" s="1"/>
  <c r="E31" i="2" s="1"/>
  <c r="A939" i="1"/>
  <c r="B939" i="1"/>
  <c r="C939" i="1"/>
  <c r="D939" i="1"/>
  <c r="E939" i="1"/>
  <c r="F939" i="1"/>
  <c r="G939" i="1"/>
  <c r="H939" i="1"/>
  <c r="I939" i="1"/>
  <c r="J939" i="1"/>
  <c r="K939" i="1"/>
  <c r="A940" i="1"/>
  <c r="B940" i="1"/>
  <c r="C940" i="1"/>
  <c r="D940" i="1"/>
  <c r="E940" i="1"/>
  <c r="F940" i="1"/>
  <c r="G940" i="1"/>
  <c r="H940" i="1"/>
  <c r="I940" i="1"/>
  <c r="J940" i="1"/>
  <c r="K940" i="1"/>
  <c r="C825" i="1"/>
  <c r="C826" i="1"/>
  <c r="C827" i="1"/>
  <c r="C828" i="1"/>
  <c r="C829" i="1"/>
  <c r="C830" i="1"/>
  <c r="C831" i="1"/>
  <c r="C832" i="1"/>
  <c r="C833" i="1"/>
  <c r="C834" i="1"/>
  <c r="C717" i="1"/>
  <c r="C718" i="1"/>
  <c r="C719" i="1"/>
  <c r="C720" i="1"/>
  <c r="C721" i="1"/>
  <c r="C722" i="1"/>
  <c r="C609" i="1"/>
  <c r="C610" i="1"/>
  <c r="C496" i="1"/>
  <c r="C497" i="1"/>
  <c r="C498" i="1"/>
  <c r="C499" i="1"/>
  <c r="C500" i="1"/>
  <c r="C501" i="1"/>
  <c r="C389" i="1"/>
  <c r="C390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279" i="1"/>
  <c r="A169" i="1"/>
  <c r="B169" i="1"/>
  <c r="C169" i="1"/>
  <c r="D169" i="1"/>
  <c r="E169" i="1"/>
  <c r="F169" i="1"/>
  <c r="G169" i="1"/>
  <c r="H169" i="1"/>
  <c r="I169" i="1"/>
  <c r="J169" i="1"/>
  <c r="K169" i="1"/>
  <c r="A170" i="1"/>
  <c r="B170" i="1"/>
  <c r="C170" i="1"/>
  <c r="D170" i="1"/>
  <c r="D280" i="1" s="1"/>
  <c r="D390" i="1" s="1"/>
  <c r="D500" i="1" s="1"/>
  <c r="D610" i="1" s="1"/>
  <c r="D720" i="1" s="1"/>
  <c r="E170" i="1"/>
  <c r="E280" i="1" s="1"/>
  <c r="E390" i="1" s="1"/>
  <c r="E500" i="1" s="1"/>
  <c r="E610" i="1" s="1"/>
  <c r="E720" i="1" s="1"/>
  <c r="F170" i="1"/>
  <c r="F280" i="1" s="1"/>
  <c r="F390" i="1" s="1"/>
  <c r="F500" i="1" s="1"/>
  <c r="F610" i="1" s="1"/>
  <c r="F720" i="1" s="1"/>
  <c r="G170" i="1"/>
  <c r="G280" i="1" s="1"/>
  <c r="G390" i="1" s="1"/>
  <c r="G500" i="1" s="1"/>
  <c r="G610" i="1" s="1"/>
  <c r="G720" i="1" s="1"/>
  <c r="H170" i="1"/>
  <c r="H280" i="1" s="1"/>
  <c r="H390" i="1" s="1"/>
  <c r="H500" i="1" s="1"/>
  <c r="H610" i="1" s="1"/>
  <c r="H720" i="1" s="1"/>
  <c r="I170" i="1"/>
  <c r="I280" i="1" s="1"/>
  <c r="I390" i="1" s="1"/>
  <c r="I500" i="1" s="1"/>
  <c r="I610" i="1" s="1"/>
  <c r="I720" i="1" s="1"/>
  <c r="J170" i="1"/>
  <c r="J280" i="1" s="1"/>
  <c r="J390" i="1" s="1"/>
  <c r="J500" i="1" s="1"/>
  <c r="J610" i="1" s="1"/>
  <c r="J720" i="1" s="1"/>
  <c r="K170" i="1"/>
  <c r="K280" i="1" s="1"/>
  <c r="K390" i="1" s="1"/>
  <c r="K500" i="1" s="1"/>
  <c r="K610" i="1" s="1"/>
  <c r="K720" i="1" s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58" i="1"/>
  <c r="AN59" i="1"/>
  <c r="AN2" i="1"/>
  <c r="A111" i="1"/>
  <c r="B111" i="1"/>
  <c r="C111" i="1"/>
  <c r="D111" i="1"/>
  <c r="E19" i="19" s="1"/>
  <c r="E111" i="1"/>
  <c r="F111" i="1"/>
  <c r="G111" i="1"/>
  <c r="H111" i="1"/>
  <c r="M19" i="19" s="1"/>
  <c r="I111" i="1"/>
  <c r="J111" i="1"/>
  <c r="K111" i="1"/>
  <c r="A112" i="1"/>
  <c r="B112" i="1"/>
  <c r="C112" i="1"/>
  <c r="D112" i="1"/>
  <c r="E112" i="1"/>
  <c r="F112" i="1"/>
  <c r="G112" i="1"/>
  <c r="H112" i="1"/>
  <c r="I112" i="1"/>
  <c r="J112" i="1"/>
  <c r="K112" i="1"/>
  <c r="A113" i="1"/>
  <c r="B113" i="1"/>
  <c r="C113" i="1"/>
  <c r="D113" i="1"/>
  <c r="E113" i="1"/>
  <c r="F113" i="1"/>
  <c r="G113" i="1"/>
  <c r="H113" i="1"/>
  <c r="I113" i="1"/>
  <c r="J113" i="1"/>
  <c r="K113" i="1"/>
  <c r="A114" i="1"/>
  <c r="B114" i="1"/>
  <c r="C114" i="1"/>
  <c r="D114" i="1"/>
  <c r="E114" i="1"/>
  <c r="F114" i="1"/>
  <c r="G114" i="1"/>
  <c r="H114" i="1"/>
  <c r="I114" i="1"/>
  <c r="J114" i="1"/>
  <c r="K114" i="1"/>
  <c r="A115" i="1"/>
  <c r="B115" i="1"/>
  <c r="C115" i="1"/>
  <c r="D115" i="1"/>
  <c r="E115" i="1"/>
  <c r="F115" i="1"/>
  <c r="G115" i="1"/>
  <c r="H115" i="1"/>
  <c r="I115" i="1"/>
  <c r="J115" i="1"/>
  <c r="K115" i="1"/>
  <c r="A116" i="1"/>
  <c r="B116" i="1"/>
  <c r="C116" i="1"/>
  <c r="D116" i="1"/>
  <c r="E116" i="1"/>
  <c r="F116" i="1"/>
  <c r="G116" i="1"/>
  <c r="H116" i="1"/>
  <c r="I116" i="1"/>
  <c r="J116" i="1"/>
  <c r="K116" i="1"/>
  <c r="DQ29" i="3"/>
  <c r="DR29" i="3" s="1"/>
  <c r="DS29" i="3" s="1"/>
  <c r="DT29" i="3" s="1"/>
  <c r="DU29" i="3" s="1"/>
  <c r="DV29" i="3" s="1"/>
  <c r="DW29" i="3" s="1"/>
  <c r="DX29" i="3" s="1"/>
  <c r="DY29" i="3" s="1"/>
  <c r="DQ30" i="3"/>
  <c r="DR30" i="3" s="1"/>
  <c r="DS30" i="3" s="1"/>
  <c r="DT30" i="3" s="1"/>
  <c r="DU30" i="3" s="1"/>
  <c r="DV30" i="3" s="1"/>
  <c r="DW30" i="3" s="1"/>
  <c r="DX30" i="3" s="1"/>
  <c r="DY30" i="3" s="1"/>
  <c r="DQ31" i="3"/>
  <c r="DR31" i="3" s="1"/>
  <c r="DS31" i="3" s="1"/>
  <c r="DT31" i="3" s="1"/>
  <c r="DU31" i="3" s="1"/>
  <c r="DV31" i="3" s="1"/>
  <c r="DW31" i="3" s="1"/>
  <c r="DX31" i="3" s="1"/>
  <c r="DY31" i="3" s="1"/>
  <c r="DQ32" i="3"/>
  <c r="DR32" i="3" s="1"/>
  <c r="DS32" i="3" s="1"/>
  <c r="DT32" i="3" s="1"/>
  <c r="DU32" i="3" s="1"/>
  <c r="DV32" i="3" s="1"/>
  <c r="DW32" i="3" s="1"/>
  <c r="DX32" i="3" s="1"/>
  <c r="DY32" i="3" s="1"/>
  <c r="DQ33" i="3"/>
  <c r="DR33" i="3" s="1"/>
  <c r="DS33" i="3" s="1"/>
  <c r="DT33" i="3" s="1"/>
  <c r="DU33" i="3" s="1"/>
  <c r="DV33" i="3" s="1"/>
  <c r="DW33" i="3" s="1"/>
  <c r="DX33" i="3" s="1"/>
  <c r="DY33" i="3" s="1"/>
  <c r="DQ34" i="3"/>
  <c r="DR34" i="3" s="1"/>
  <c r="DS34" i="3" s="1"/>
  <c r="DT34" i="3" s="1"/>
  <c r="DU34" i="3" s="1"/>
  <c r="DV34" i="3" s="1"/>
  <c r="DW34" i="3" s="1"/>
  <c r="DX34" i="3" s="1"/>
  <c r="DY34" i="3" s="1"/>
  <c r="DQ35" i="3"/>
  <c r="DR35" i="3" s="1"/>
  <c r="DS35" i="3" s="1"/>
  <c r="DT35" i="3" s="1"/>
  <c r="DU35" i="3" s="1"/>
  <c r="DV35" i="3" s="1"/>
  <c r="DW35" i="3" s="1"/>
  <c r="DX35" i="3" s="1"/>
  <c r="DY35" i="3" s="1"/>
  <c r="DQ36" i="3"/>
  <c r="DR36" i="3" s="1"/>
  <c r="DS36" i="3" s="1"/>
  <c r="DT36" i="3" s="1"/>
  <c r="DU36" i="3" s="1"/>
  <c r="DV36" i="3" s="1"/>
  <c r="DW36" i="3" s="1"/>
  <c r="DX36" i="3" s="1"/>
  <c r="DY36" i="3" s="1"/>
  <c r="DQ37" i="3"/>
  <c r="DR37" i="3" s="1"/>
  <c r="DS37" i="3" s="1"/>
  <c r="DT37" i="3" s="1"/>
  <c r="DU37" i="3" s="1"/>
  <c r="DV37" i="3" s="1"/>
  <c r="DW37" i="3" s="1"/>
  <c r="DX37" i="3" s="1"/>
  <c r="DY37" i="3" s="1"/>
  <c r="DQ38" i="3"/>
  <c r="DR38" i="3" s="1"/>
  <c r="DS38" i="3" s="1"/>
  <c r="DT38" i="3" s="1"/>
  <c r="DU38" i="3" s="1"/>
  <c r="DV38" i="3" s="1"/>
  <c r="DW38" i="3" s="1"/>
  <c r="DX38" i="3" s="1"/>
  <c r="DY38" i="3" s="1"/>
  <c r="DQ39" i="3"/>
  <c r="DR39" i="3" s="1"/>
  <c r="DS39" i="3" s="1"/>
  <c r="DT39" i="3" s="1"/>
  <c r="DU39" i="3" s="1"/>
  <c r="DV39" i="3" s="1"/>
  <c r="DW39" i="3" s="1"/>
  <c r="DX39" i="3" s="1"/>
  <c r="DY39" i="3" s="1"/>
  <c r="DQ40" i="3"/>
  <c r="DR40" i="3" s="1"/>
  <c r="DS40" i="3" s="1"/>
  <c r="DT40" i="3" s="1"/>
  <c r="DU40" i="3" s="1"/>
  <c r="DV40" i="3" s="1"/>
  <c r="DW40" i="3" s="1"/>
  <c r="DX40" i="3" s="1"/>
  <c r="DY40" i="3" s="1"/>
  <c r="DQ41" i="3"/>
  <c r="DR41" i="3" s="1"/>
  <c r="DS41" i="3" s="1"/>
  <c r="DT41" i="3" s="1"/>
  <c r="DU41" i="3" s="1"/>
  <c r="DV41" i="3" s="1"/>
  <c r="DW41" i="3" s="1"/>
  <c r="DX41" i="3" s="1"/>
  <c r="DY41" i="3" s="1"/>
  <c r="DQ42" i="3"/>
  <c r="DR42" i="3" s="1"/>
  <c r="DS42" i="3" s="1"/>
  <c r="DT42" i="3" s="1"/>
  <c r="DU42" i="3" s="1"/>
  <c r="DV42" i="3" s="1"/>
  <c r="DW42" i="3" s="1"/>
  <c r="DX42" i="3" s="1"/>
  <c r="DY42" i="3" s="1"/>
  <c r="DQ43" i="3"/>
  <c r="DR43" i="3" s="1"/>
  <c r="DS43" i="3" s="1"/>
  <c r="DT43" i="3" s="1"/>
  <c r="DU43" i="3" s="1"/>
  <c r="DV43" i="3" s="1"/>
  <c r="DW43" i="3" s="1"/>
  <c r="DX43" i="3" s="1"/>
  <c r="DY43" i="3" s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DQ25" i="3"/>
  <c r="DR25" i="3" s="1"/>
  <c r="DS25" i="3" s="1"/>
  <c r="DT25" i="3" s="1"/>
  <c r="DU25" i="3" s="1"/>
  <c r="DV25" i="3" s="1"/>
  <c r="DW25" i="3" s="1"/>
  <c r="DX25" i="3" s="1"/>
  <c r="DY25" i="3" s="1"/>
  <c r="DQ26" i="3"/>
  <c r="DR26" i="3" s="1"/>
  <c r="DS26" i="3" s="1"/>
  <c r="DT26" i="3" s="1"/>
  <c r="DU26" i="3" s="1"/>
  <c r="DV26" i="3" s="1"/>
  <c r="DW26" i="3" s="1"/>
  <c r="DX26" i="3" s="1"/>
  <c r="DY26" i="3" s="1"/>
  <c r="DQ27" i="3"/>
  <c r="DR27" i="3" s="1"/>
  <c r="DS27" i="3" s="1"/>
  <c r="DT27" i="3" s="1"/>
  <c r="DU27" i="3" s="1"/>
  <c r="DV27" i="3" s="1"/>
  <c r="DW27" i="3" s="1"/>
  <c r="DX27" i="3" s="1"/>
  <c r="DY27" i="3" s="1"/>
  <c r="DQ28" i="3"/>
  <c r="DR28" i="3" s="1"/>
  <c r="DS28" i="3" s="1"/>
  <c r="DT28" i="3" s="1"/>
  <c r="DU28" i="3" s="1"/>
  <c r="DV28" i="3" s="1"/>
  <c r="DW28" i="3" s="1"/>
  <c r="DX28" i="3" s="1"/>
  <c r="DY28" i="3" s="1"/>
  <c r="V3" i="1"/>
  <c r="U3" i="1"/>
  <c r="AI29" i="1" s="1"/>
  <c r="T3" i="1"/>
  <c r="AH29" i="1" s="1"/>
  <c r="S3" i="1"/>
  <c r="Q3" i="1"/>
  <c r="R3" i="1"/>
  <c r="AF29" i="1" s="1"/>
  <c r="AE29" i="1" l="1"/>
  <c r="AE25" i="1"/>
  <c r="O19" i="19"/>
  <c r="E3" i="19"/>
  <c r="I19" i="19"/>
  <c r="K19" i="19"/>
  <c r="E4" i="19"/>
  <c r="G19" i="19"/>
  <c r="S19" i="19"/>
  <c r="Q19" i="19"/>
  <c r="N19" i="19"/>
  <c r="H19" i="19"/>
  <c r="D19" i="19"/>
  <c r="F19" i="19"/>
  <c r="R19" i="19"/>
  <c r="D3" i="19"/>
  <c r="P19" i="19"/>
  <c r="L19" i="19"/>
  <c r="J19" i="19"/>
  <c r="B280" i="1"/>
  <c r="A280" i="1"/>
  <c r="D4" i="19"/>
  <c r="W3" i="1"/>
  <c r="AJ29" i="1"/>
  <c r="AE28" i="1"/>
  <c r="AE27" i="1"/>
  <c r="AD2" i="1" a="1"/>
  <c r="AD2" i="1" s="1"/>
  <c r="AF19" i="1" a="1"/>
  <c r="AF19" i="1" s="1"/>
  <c r="AG11" i="1" a="1"/>
  <c r="AG11" i="1" s="1"/>
  <c r="AL15" i="1" a="1"/>
  <c r="AL15" i="1" s="1"/>
  <c r="AL7" i="1" a="1"/>
  <c r="AL7" i="1" s="1"/>
  <c r="AL9" i="1" a="1"/>
  <c r="AL9" i="1" s="1"/>
  <c r="AL17" i="1" a="1"/>
  <c r="AL17" i="1" s="1"/>
  <c r="AL10" i="1" a="1"/>
  <c r="AL10" i="1" s="1"/>
  <c r="AD6" i="1" a="1"/>
  <c r="AD6" i="1" s="1"/>
  <c r="AD14" i="1" a="1"/>
  <c r="AD14" i="1" s="1"/>
  <c r="AL18" i="1" a="1"/>
  <c r="AL18" i="1" s="1"/>
  <c r="AL19" i="1" a="1"/>
  <c r="AL19" i="1" s="1"/>
  <c r="AL20" i="1" a="1"/>
  <c r="AL20" i="1" s="1"/>
  <c r="AL13" i="1" a="1"/>
  <c r="AL13" i="1" s="1"/>
  <c r="AL21" i="1" a="1"/>
  <c r="AL21" i="1" s="1"/>
  <c r="AL12" i="1" a="1"/>
  <c r="AL12" i="1" s="1"/>
  <c r="AE6" i="1" a="1"/>
  <c r="AE6" i="1" s="1"/>
  <c r="AL14" i="1" a="1"/>
  <c r="AL14" i="1" s="1"/>
  <c r="AL8" i="1" a="1"/>
  <c r="AL8" i="1" s="1"/>
  <c r="AL16" i="1" a="1"/>
  <c r="AL16" i="1" s="1"/>
  <c r="AG19" i="1" a="1"/>
  <c r="AG19" i="1" s="1"/>
  <c r="AD9" i="1" a="1"/>
  <c r="AD9" i="1" s="1"/>
  <c r="AD17" i="1" a="1"/>
  <c r="AD17" i="1" s="1"/>
  <c r="AE9" i="1" a="1"/>
  <c r="AE9" i="1" s="1"/>
  <c r="AE17" i="1" a="1"/>
  <c r="AE17" i="1" s="1"/>
  <c r="AF9" i="1" a="1"/>
  <c r="AF9" i="1" s="1"/>
  <c r="AF17" i="1" a="1"/>
  <c r="AF17" i="1" s="1"/>
  <c r="AG9" i="1" a="1"/>
  <c r="AG9" i="1" s="1"/>
  <c r="AG17" i="1" a="1"/>
  <c r="AG17" i="1" s="1"/>
  <c r="AH9" i="1" a="1"/>
  <c r="AH9" i="1" s="1"/>
  <c r="AH17" i="1" a="1"/>
  <c r="AH17" i="1" s="1"/>
  <c r="AI9" i="1" a="1"/>
  <c r="AI9" i="1" s="1"/>
  <c r="AI17" i="1" a="1"/>
  <c r="AI17" i="1" s="1"/>
  <c r="AJ9" i="1" a="1"/>
  <c r="AJ9" i="1" s="1"/>
  <c r="AJ17" i="1" a="1"/>
  <c r="AJ17" i="1" s="1"/>
  <c r="AK9" i="1" a="1"/>
  <c r="AK9" i="1" s="1"/>
  <c r="AK17" i="1" a="1"/>
  <c r="AK17" i="1" s="1"/>
  <c r="AF11" i="1" a="1"/>
  <c r="AF11" i="1" s="1"/>
  <c r="AD10" i="1" a="1"/>
  <c r="AD10" i="1" s="1"/>
  <c r="AD18" i="1" a="1"/>
  <c r="AD18" i="1" s="1"/>
  <c r="AE10" i="1" a="1"/>
  <c r="AE10" i="1" s="1"/>
  <c r="AE18" i="1" a="1"/>
  <c r="AE18" i="1" s="1"/>
  <c r="AF10" i="1" a="1"/>
  <c r="AF10" i="1" s="1"/>
  <c r="AF18" i="1" a="1"/>
  <c r="AF18" i="1" s="1"/>
  <c r="AG10" i="1" a="1"/>
  <c r="AG10" i="1" s="1"/>
  <c r="AG18" i="1" a="1"/>
  <c r="AG18" i="1" s="1"/>
  <c r="AH10" i="1" a="1"/>
  <c r="AH10" i="1" s="1"/>
  <c r="AH18" i="1" a="1"/>
  <c r="AH18" i="1" s="1"/>
  <c r="AI10" i="1" a="1"/>
  <c r="AI10" i="1" s="1"/>
  <c r="AI18" i="1" a="1"/>
  <c r="AI18" i="1" s="1"/>
  <c r="AJ10" i="1" a="1"/>
  <c r="AJ10" i="1" s="1"/>
  <c r="AJ18" i="1" a="1"/>
  <c r="AJ18" i="1" s="1"/>
  <c r="AK10" i="1" a="1"/>
  <c r="AK10" i="1" s="1"/>
  <c r="AK18" i="1" a="1"/>
  <c r="AK18" i="1" s="1"/>
  <c r="AD11" i="1" a="1"/>
  <c r="AD11" i="1" s="1"/>
  <c r="AE19" i="1" a="1"/>
  <c r="AE19" i="1" s="1"/>
  <c r="AH19" i="1" a="1"/>
  <c r="AH19" i="1" s="1"/>
  <c r="AI19" i="1" a="1"/>
  <c r="AI19" i="1" s="1"/>
  <c r="AJ19" i="1" a="1"/>
  <c r="AJ19" i="1" s="1"/>
  <c r="AK19" i="1" a="1"/>
  <c r="AK19" i="1" s="1"/>
  <c r="AD12" i="1" a="1"/>
  <c r="AD12" i="1" s="1"/>
  <c r="AD20" i="1" a="1"/>
  <c r="AD20" i="1" s="1"/>
  <c r="AE12" i="1" a="1"/>
  <c r="AE12" i="1" s="1"/>
  <c r="AE20" i="1" a="1"/>
  <c r="AE20" i="1" s="1"/>
  <c r="AF12" i="1" a="1"/>
  <c r="AF12" i="1" s="1"/>
  <c r="AF20" i="1" a="1"/>
  <c r="AF20" i="1" s="1"/>
  <c r="AG12" i="1" a="1"/>
  <c r="AG12" i="1" s="1"/>
  <c r="AG20" i="1" a="1"/>
  <c r="AG20" i="1" s="1"/>
  <c r="AH12" i="1" a="1"/>
  <c r="AH12" i="1" s="1"/>
  <c r="AH20" i="1" a="1"/>
  <c r="AH20" i="1" s="1"/>
  <c r="AI12" i="1" a="1"/>
  <c r="AI12" i="1" s="1"/>
  <c r="AI20" i="1" a="1"/>
  <c r="AI20" i="1" s="1"/>
  <c r="AJ12" i="1" a="1"/>
  <c r="AJ12" i="1" s="1"/>
  <c r="AJ20" i="1" a="1"/>
  <c r="AJ20" i="1" s="1"/>
  <c r="AK12" i="1" a="1"/>
  <c r="AK12" i="1" s="1"/>
  <c r="AK20" i="1" a="1"/>
  <c r="AK20" i="1" s="1"/>
  <c r="AE11" i="1" a="1"/>
  <c r="AE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D13" i="1" a="1"/>
  <c r="AD13" i="1" s="1"/>
  <c r="AD21" i="1" a="1"/>
  <c r="AD21" i="1" s="1"/>
  <c r="AE13" i="1" a="1"/>
  <c r="AE13" i="1" s="1"/>
  <c r="AE21" i="1" a="1"/>
  <c r="AE21" i="1" s="1"/>
  <c r="AF13" i="1" a="1"/>
  <c r="AF13" i="1" s="1"/>
  <c r="AF21" i="1" a="1"/>
  <c r="AF21" i="1" s="1"/>
  <c r="AG13" i="1" a="1"/>
  <c r="AG13" i="1" s="1"/>
  <c r="AG21" i="1" a="1"/>
  <c r="AG21" i="1" s="1"/>
  <c r="AH13" i="1" a="1"/>
  <c r="AH13" i="1" s="1"/>
  <c r="AH21" i="1" a="1"/>
  <c r="AH21" i="1" s="1"/>
  <c r="AI13" i="1" a="1"/>
  <c r="AI13" i="1" s="1"/>
  <c r="AI21" i="1" a="1"/>
  <c r="AI21" i="1" s="1"/>
  <c r="AJ13" i="1" a="1"/>
  <c r="AJ13" i="1" s="1"/>
  <c r="AJ21" i="1" a="1"/>
  <c r="AJ21" i="1" s="1"/>
  <c r="AK13" i="1" a="1"/>
  <c r="AK13" i="1" s="1"/>
  <c r="AK21" i="1" a="1"/>
  <c r="AK21" i="1" s="1"/>
  <c r="AD19" i="1" a="1"/>
  <c r="AD19" i="1" s="1"/>
  <c r="AE14" i="1" a="1"/>
  <c r="AE14" i="1" s="1"/>
  <c r="AF6" i="1" a="1"/>
  <c r="AF6" i="1" s="1"/>
  <c r="AF14" i="1" a="1"/>
  <c r="AF14" i="1" s="1"/>
  <c r="AG6" i="1" a="1"/>
  <c r="AG6" i="1" s="1"/>
  <c r="AG14" i="1" a="1"/>
  <c r="AG14" i="1" s="1"/>
  <c r="AH6" i="1" a="1"/>
  <c r="AH6" i="1" s="1"/>
  <c r="AH14" i="1" a="1"/>
  <c r="AH14" i="1" s="1"/>
  <c r="AI6" i="1" a="1"/>
  <c r="AI6" i="1" s="1"/>
  <c r="AI14" i="1" a="1"/>
  <c r="AI14" i="1" s="1"/>
  <c r="AJ6" i="1" a="1"/>
  <c r="AJ6" i="1" s="1"/>
  <c r="AJ14" i="1" a="1"/>
  <c r="AJ14" i="1" s="1"/>
  <c r="AK6" i="1" a="1"/>
  <c r="AK6" i="1" s="1"/>
  <c r="AK14" i="1" a="1"/>
  <c r="AK14" i="1" s="1"/>
  <c r="AL6" i="1" a="1"/>
  <c r="AL6" i="1" s="1"/>
  <c r="AD7" i="1" a="1"/>
  <c r="AD7" i="1" s="1"/>
  <c r="AD15" i="1" a="1"/>
  <c r="AD15" i="1" s="1"/>
  <c r="AE7" i="1" a="1"/>
  <c r="AE7" i="1" s="1"/>
  <c r="AE15" i="1" a="1"/>
  <c r="AE15" i="1" s="1"/>
  <c r="AF7" i="1" a="1"/>
  <c r="AF7" i="1" s="1"/>
  <c r="AF15" i="1" a="1"/>
  <c r="AF15" i="1" s="1"/>
  <c r="AG7" i="1" a="1"/>
  <c r="AG7" i="1" s="1"/>
  <c r="AG15" i="1" a="1"/>
  <c r="AG15" i="1" s="1"/>
  <c r="AH7" i="1" a="1"/>
  <c r="AH7" i="1" s="1"/>
  <c r="AH15" i="1" a="1"/>
  <c r="AH15" i="1" s="1"/>
  <c r="AI7" i="1" a="1"/>
  <c r="AI7" i="1" s="1"/>
  <c r="AI15" i="1" a="1"/>
  <c r="AI15" i="1" s="1"/>
  <c r="AJ7" i="1" a="1"/>
  <c r="AJ7" i="1" s="1"/>
  <c r="AJ15" i="1" a="1"/>
  <c r="AJ15" i="1" s="1"/>
  <c r="AK7" i="1" a="1"/>
  <c r="AK7" i="1" s="1"/>
  <c r="AK15" i="1" a="1"/>
  <c r="AK15" i="1" s="1"/>
  <c r="AD8" i="1" a="1"/>
  <c r="AD8" i="1" s="1"/>
  <c r="AD16" i="1" a="1"/>
  <c r="AD16" i="1" s="1"/>
  <c r="AE8" i="1" a="1"/>
  <c r="AE8" i="1" s="1"/>
  <c r="AE16" i="1" a="1"/>
  <c r="AE16" i="1" s="1"/>
  <c r="AF8" i="1" a="1"/>
  <c r="AF8" i="1" s="1"/>
  <c r="AF16" i="1" a="1"/>
  <c r="AF16" i="1" s="1"/>
  <c r="AG8" i="1" a="1"/>
  <c r="AG8" i="1" s="1"/>
  <c r="AG16" i="1" a="1"/>
  <c r="AG16" i="1" s="1"/>
  <c r="AH8" i="1" a="1"/>
  <c r="AH8" i="1" s="1"/>
  <c r="AH16" i="1" a="1"/>
  <c r="AH16" i="1" s="1"/>
  <c r="AI8" i="1" a="1"/>
  <c r="AI8" i="1" s="1"/>
  <c r="AI16" i="1" a="1"/>
  <c r="AI16" i="1" s="1"/>
  <c r="AJ8" i="1" a="1"/>
  <c r="AJ8" i="1" s="1"/>
  <c r="AJ16" i="1" a="1"/>
  <c r="AJ16" i="1" s="1"/>
  <c r="AK8" i="1" a="1"/>
  <c r="AK8" i="1" s="1"/>
  <c r="AK16" i="1" a="1"/>
  <c r="AK16" i="1" s="1"/>
  <c r="R52" i="1"/>
  <c r="S52" i="1" s="1"/>
  <c r="T52" i="1" s="1"/>
  <c r="U52" i="1" s="1"/>
  <c r="R53" i="1"/>
  <c r="S53" i="1" s="1"/>
  <c r="N112" i="3"/>
  <c r="N222" i="3" s="1"/>
  <c r="N332" i="3" s="1"/>
  <c r="N442" i="3" s="1"/>
  <c r="N552" i="3" s="1"/>
  <c r="N662" i="3" s="1"/>
  <c r="N772" i="3" s="1"/>
  <c r="N113" i="3"/>
  <c r="N223" i="3" s="1"/>
  <c r="N333" i="3" s="1"/>
  <c r="N443" i="3" s="1"/>
  <c r="N553" i="3" s="1"/>
  <c r="N663" i="3" s="1"/>
  <c r="N773" i="3" s="1"/>
  <c r="N114" i="3"/>
  <c r="N224" i="3" s="1"/>
  <c r="N334" i="3" s="1"/>
  <c r="N444" i="3" s="1"/>
  <c r="N554" i="3" s="1"/>
  <c r="N664" i="3" s="1"/>
  <c r="N774" i="3" s="1"/>
  <c r="N115" i="3"/>
  <c r="N225" i="3" s="1"/>
  <c r="N335" i="3" s="1"/>
  <c r="N445" i="3" s="1"/>
  <c r="N555" i="3" s="1"/>
  <c r="N665" i="3" s="1"/>
  <c r="N775" i="3" s="1"/>
  <c r="N116" i="3"/>
  <c r="N226" i="3" s="1"/>
  <c r="N336" i="3" s="1"/>
  <c r="N446" i="3" s="1"/>
  <c r="N556" i="3" s="1"/>
  <c r="N666" i="3" s="1"/>
  <c r="N776" i="3" s="1"/>
  <c r="N117" i="3"/>
  <c r="N118" i="3"/>
  <c r="N119" i="3"/>
  <c r="N229" i="3" s="1"/>
  <c r="N339" i="3" s="1"/>
  <c r="N449" i="3" s="1"/>
  <c r="N559" i="3" s="1"/>
  <c r="N669" i="3" s="1"/>
  <c r="N779" i="3" s="1"/>
  <c r="N120" i="3"/>
  <c r="N230" i="3" s="1"/>
  <c r="N340" i="3" s="1"/>
  <c r="N450" i="3" s="1"/>
  <c r="N560" i="3" s="1"/>
  <c r="N670" i="3" s="1"/>
  <c r="N780" i="3" s="1"/>
  <c r="N121" i="3"/>
  <c r="N231" i="3" s="1"/>
  <c r="N341" i="3" s="1"/>
  <c r="N451" i="3" s="1"/>
  <c r="N561" i="3" s="1"/>
  <c r="N671" i="3" s="1"/>
  <c r="N781" i="3" s="1"/>
  <c r="N122" i="3"/>
  <c r="N232" i="3" s="1"/>
  <c r="N342" i="3" s="1"/>
  <c r="N452" i="3" s="1"/>
  <c r="N562" i="3" s="1"/>
  <c r="N672" i="3" s="1"/>
  <c r="N782" i="3" s="1"/>
  <c r="N123" i="3"/>
  <c r="N233" i="3" s="1"/>
  <c r="N343" i="3" s="1"/>
  <c r="N453" i="3" s="1"/>
  <c r="N563" i="3" s="1"/>
  <c r="N673" i="3" s="1"/>
  <c r="N783" i="3" s="1"/>
  <c r="N124" i="3"/>
  <c r="N234" i="3" s="1"/>
  <c r="N344" i="3" s="1"/>
  <c r="N454" i="3" s="1"/>
  <c r="N564" i="3" s="1"/>
  <c r="N674" i="3" s="1"/>
  <c r="N784" i="3" s="1"/>
  <c r="N125" i="3"/>
  <c r="N235" i="3" s="1"/>
  <c r="N345" i="3" s="1"/>
  <c r="N455" i="3" s="1"/>
  <c r="N565" i="3" s="1"/>
  <c r="N675" i="3" s="1"/>
  <c r="N785" i="3" s="1"/>
  <c r="N126" i="3"/>
  <c r="N236" i="3" s="1"/>
  <c r="N346" i="3" s="1"/>
  <c r="N456" i="3" s="1"/>
  <c r="N566" i="3" s="1"/>
  <c r="N676" i="3" s="1"/>
  <c r="N786" i="3" s="1"/>
  <c r="N127" i="3"/>
  <c r="N237" i="3" s="1"/>
  <c r="N347" i="3" s="1"/>
  <c r="N457" i="3" s="1"/>
  <c r="N567" i="3" s="1"/>
  <c r="N677" i="3" s="1"/>
  <c r="N787" i="3" s="1"/>
  <c r="N128" i="3"/>
  <c r="N238" i="3" s="1"/>
  <c r="N348" i="3" s="1"/>
  <c r="N458" i="3" s="1"/>
  <c r="N568" i="3" s="1"/>
  <c r="N678" i="3" s="1"/>
  <c r="N788" i="3" s="1"/>
  <c r="N129" i="3"/>
  <c r="N239" i="3" s="1"/>
  <c r="N349" i="3" s="1"/>
  <c r="N459" i="3" s="1"/>
  <c r="N569" i="3" s="1"/>
  <c r="N679" i="3" s="1"/>
  <c r="N789" i="3" s="1"/>
  <c r="N130" i="3"/>
  <c r="N240" i="3" s="1"/>
  <c r="N350" i="3" s="1"/>
  <c r="N460" i="3" s="1"/>
  <c r="N570" i="3" s="1"/>
  <c r="N680" i="3" s="1"/>
  <c r="N790" i="3" s="1"/>
  <c r="N131" i="3"/>
  <c r="N241" i="3" s="1"/>
  <c r="N351" i="3" s="1"/>
  <c r="N461" i="3" s="1"/>
  <c r="N571" i="3" s="1"/>
  <c r="N681" i="3" s="1"/>
  <c r="N791" i="3" s="1"/>
  <c r="N132" i="3"/>
  <c r="N242" i="3" s="1"/>
  <c r="N352" i="3" s="1"/>
  <c r="N462" i="3" s="1"/>
  <c r="N572" i="3" s="1"/>
  <c r="N682" i="3" s="1"/>
  <c r="N792" i="3" s="1"/>
  <c r="N133" i="3"/>
  <c r="N243" i="3" s="1"/>
  <c r="N353" i="3" s="1"/>
  <c r="N463" i="3" s="1"/>
  <c r="N573" i="3" s="1"/>
  <c r="N683" i="3" s="1"/>
  <c r="N793" i="3" s="1"/>
  <c r="N134" i="3"/>
  <c r="N244" i="3" s="1"/>
  <c r="N354" i="3" s="1"/>
  <c r="N464" i="3" s="1"/>
  <c r="N574" i="3" s="1"/>
  <c r="N684" i="3" s="1"/>
  <c r="N794" i="3" s="1"/>
  <c r="N135" i="3"/>
  <c r="N245" i="3" s="1"/>
  <c r="N355" i="3" s="1"/>
  <c r="N465" i="3" s="1"/>
  <c r="N575" i="3" s="1"/>
  <c r="N685" i="3" s="1"/>
  <c r="N795" i="3" s="1"/>
  <c r="N136" i="3"/>
  <c r="N246" i="3" s="1"/>
  <c r="N356" i="3" s="1"/>
  <c r="N466" i="3" s="1"/>
  <c r="N576" i="3" s="1"/>
  <c r="N686" i="3" s="1"/>
  <c r="N796" i="3" s="1"/>
  <c r="N137" i="3"/>
  <c r="N247" i="3" s="1"/>
  <c r="N357" i="3" s="1"/>
  <c r="N467" i="3" s="1"/>
  <c r="N577" i="3" s="1"/>
  <c r="N687" i="3" s="1"/>
  <c r="N797" i="3" s="1"/>
  <c r="N138" i="3"/>
  <c r="N248" i="3" s="1"/>
  <c r="N358" i="3" s="1"/>
  <c r="N468" i="3" s="1"/>
  <c r="N578" i="3" s="1"/>
  <c r="N688" i="3" s="1"/>
  <c r="N798" i="3" s="1"/>
  <c r="N139" i="3"/>
  <c r="N249" i="3" s="1"/>
  <c r="N359" i="3" s="1"/>
  <c r="N469" i="3" s="1"/>
  <c r="N579" i="3" s="1"/>
  <c r="N689" i="3" s="1"/>
  <c r="N799" i="3" s="1"/>
  <c r="N140" i="3"/>
  <c r="N250" i="3" s="1"/>
  <c r="N360" i="3" s="1"/>
  <c r="N470" i="3" s="1"/>
  <c r="N580" i="3" s="1"/>
  <c r="N690" i="3" s="1"/>
  <c r="N800" i="3" s="1"/>
  <c r="N141" i="3"/>
  <c r="N251" i="3" s="1"/>
  <c r="N361" i="3" s="1"/>
  <c r="N471" i="3" s="1"/>
  <c r="N581" i="3" s="1"/>
  <c r="N691" i="3" s="1"/>
  <c r="N801" i="3" s="1"/>
  <c r="N142" i="3"/>
  <c r="N252" i="3" s="1"/>
  <c r="N362" i="3" s="1"/>
  <c r="N472" i="3" s="1"/>
  <c r="N582" i="3" s="1"/>
  <c r="N692" i="3" s="1"/>
  <c r="N802" i="3" s="1"/>
  <c r="N143" i="3"/>
  <c r="N253" i="3" s="1"/>
  <c r="N363" i="3" s="1"/>
  <c r="N473" i="3" s="1"/>
  <c r="N583" i="3" s="1"/>
  <c r="N693" i="3" s="1"/>
  <c r="N803" i="3" s="1"/>
  <c r="N144" i="3"/>
  <c r="N254" i="3" s="1"/>
  <c r="N364" i="3" s="1"/>
  <c r="N474" i="3" s="1"/>
  <c r="N584" i="3" s="1"/>
  <c r="N694" i="3" s="1"/>
  <c r="N804" i="3" s="1"/>
  <c r="N145" i="3"/>
  <c r="N255" i="3" s="1"/>
  <c r="N365" i="3" s="1"/>
  <c r="N475" i="3" s="1"/>
  <c r="N585" i="3" s="1"/>
  <c r="N695" i="3" s="1"/>
  <c r="N805" i="3" s="1"/>
  <c r="N146" i="3"/>
  <c r="N256" i="3" s="1"/>
  <c r="N366" i="3" s="1"/>
  <c r="N476" i="3" s="1"/>
  <c r="N586" i="3" s="1"/>
  <c r="N696" i="3" s="1"/>
  <c r="N806" i="3" s="1"/>
  <c r="N147" i="3"/>
  <c r="N257" i="3" s="1"/>
  <c r="N367" i="3" s="1"/>
  <c r="N477" i="3" s="1"/>
  <c r="N587" i="3" s="1"/>
  <c r="N697" i="3" s="1"/>
  <c r="N807" i="3" s="1"/>
  <c r="N148" i="3"/>
  <c r="N258" i="3" s="1"/>
  <c r="N368" i="3" s="1"/>
  <c r="N478" i="3" s="1"/>
  <c r="N588" i="3" s="1"/>
  <c r="N698" i="3" s="1"/>
  <c r="N808" i="3" s="1"/>
  <c r="N149" i="3"/>
  <c r="N259" i="3" s="1"/>
  <c r="N369" i="3" s="1"/>
  <c r="N479" i="3" s="1"/>
  <c r="N589" i="3" s="1"/>
  <c r="N699" i="3" s="1"/>
  <c r="N809" i="3" s="1"/>
  <c r="N150" i="3"/>
  <c r="N260" i="3" s="1"/>
  <c r="N370" i="3" s="1"/>
  <c r="N480" i="3" s="1"/>
  <c r="N590" i="3" s="1"/>
  <c r="N700" i="3" s="1"/>
  <c r="N810" i="3" s="1"/>
  <c r="N151" i="3"/>
  <c r="N261" i="3" s="1"/>
  <c r="N371" i="3" s="1"/>
  <c r="N481" i="3" s="1"/>
  <c r="N591" i="3" s="1"/>
  <c r="N701" i="3" s="1"/>
  <c r="N811" i="3" s="1"/>
  <c r="N152" i="3"/>
  <c r="N262" i="3" s="1"/>
  <c r="N372" i="3" s="1"/>
  <c r="N482" i="3" s="1"/>
  <c r="N592" i="3" s="1"/>
  <c r="N702" i="3" s="1"/>
  <c r="N812" i="3" s="1"/>
  <c r="N153" i="3"/>
  <c r="N263" i="3" s="1"/>
  <c r="N373" i="3" s="1"/>
  <c r="N483" i="3" s="1"/>
  <c r="N593" i="3" s="1"/>
  <c r="N703" i="3" s="1"/>
  <c r="N813" i="3" s="1"/>
  <c r="N154" i="3"/>
  <c r="N264" i="3" s="1"/>
  <c r="N374" i="3" s="1"/>
  <c r="N484" i="3" s="1"/>
  <c r="N594" i="3" s="1"/>
  <c r="N704" i="3" s="1"/>
  <c r="N814" i="3" s="1"/>
  <c r="N155" i="3"/>
  <c r="N265" i="3" s="1"/>
  <c r="N375" i="3" s="1"/>
  <c r="N485" i="3" s="1"/>
  <c r="N595" i="3" s="1"/>
  <c r="N705" i="3" s="1"/>
  <c r="N815" i="3" s="1"/>
  <c r="N156" i="3"/>
  <c r="N266" i="3" s="1"/>
  <c r="N376" i="3" s="1"/>
  <c r="N486" i="3" s="1"/>
  <c r="N596" i="3" s="1"/>
  <c r="N706" i="3" s="1"/>
  <c r="N816" i="3" s="1"/>
  <c r="N157" i="3"/>
  <c r="N267" i="3" s="1"/>
  <c r="N377" i="3" s="1"/>
  <c r="N487" i="3" s="1"/>
  <c r="N597" i="3" s="1"/>
  <c r="N707" i="3" s="1"/>
  <c r="N817" i="3" s="1"/>
  <c r="N158" i="3"/>
  <c r="N268" i="3" s="1"/>
  <c r="N378" i="3" s="1"/>
  <c r="N488" i="3" s="1"/>
  <c r="N598" i="3" s="1"/>
  <c r="N708" i="3" s="1"/>
  <c r="N818" i="3" s="1"/>
  <c r="N159" i="3"/>
  <c r="N269" i="3" s="1"/>
  <c r="N379" i="3" s="1"/>
  <c r="N489" i="3" s="1"/>
  <c r="N599" i="3" s="1"/>
  <c r="N709" i="3" s="1"/>
  <c r="N819" i="3" s="1"/>
  <c r="N160" i="3"/>
  <c r="N270" i="3" s="1"/>
  <c r="N380" i="3" s="1"/>
  <c r="N490" i="3" s="1"/>
  <c r="N600" i="3" s="1"/>
  <c r="N710" i="3" s="1"/>
  <c r="N820" i="3" s="1"/>
  <c r="N161" i="3"/>
  <c r="N271" i="3" s="1"/>
  <c r="N381" i="3" s="1"/>
  <c r="N491" i="3" s="1"/>
  <c r="N601" i="3" s="1"/>
  <c r="N711" i="3" s="1"/>
  <c r="N821" i="3" s="1"/>
  <c r="N162" i="3"/>
  <c r="N272" i="3" s="1"/>
  <c r="N382" i="3" s="1"/>
  <c r="N492" i="3" s="1"/>
  <c r="N602" i="3" s="1"/>
  <c r="N712" i="3" s="1"/>
  <c r="N822" i="3" s="1"/>
  <c r="N163" i="3"/>
  <c r="N273" i="3" s="1"/>
  <c r="N383" i="3" s="1"/>
  <c r="N493" i="3" s="1"/>
  <c r="N603" i="3" s="1"/>
  <c r="N713" i="3" s="1"/>
  <c r="N823" i="3" s="1"/>
  <c r="N164" i="3"/>
  <c r="N274" i="3" s="1"/>
  <c r="N384" i="3" s="1"/>
  <c r="N494" i="3" s="1"/>
  <c r="N604" i="3" s="1"/>
  <c r="N714" i="3" s="1"/>
  <c r="N824" i="3" s="1"/>
  <c r="N165" i="3"/>
  <c r="N275" i="3" s="1"/>
  <c r="N385" i="3" s="1"/>
  <c r="N495" i="3" s="1"/>
  <c r="N605" i="3" s="1"/>
  <c r="N715" i="3" s="1"/>
  <c r="N825" i="3" s="1"/>
  <c r="N166" i="3"/>
  <c r="N276" i="3" s="1"/>
  <c r="N386" i="3" s="1"/>
  <c r="N496" i="3" s="1"/>
  <c r="N606" i="3" s="1"/>
  <c r="N716" i="3" s="1"/>
  <c r="N826" i="3" s="1"/>
  <c r="N167" i="3"/>
  <c r="N277" i="3" s="1"/>
  <c r="N387" i="3" s="1"/>
  <c r="N497" i="3" s="1"/>
  <c r="N607" i="3" s="1"/>
  <c r="N717" i="3" s="1"/>
  <c r="N827" i="3" s="1"/>
  <c r="N168" i="3"/>
  <c r="N278" i="3" s="1"/>
  <c r="N388" i="3" s="1"/>
  <c r="N498" i="3" s="1"/>
  <c r="N608" i="3" s="1"/>
  <c r="N718" i="3" s="1"/>
  <c r="N828" i="3" s="1"/>
  <c r="N169" i="3"/>
  <c r="N279" i="3" s="1"/>
  <c r="N389" i="3" s="1"/>
  <c r="N499" i="3" s="1"/>
  <c r="N609" i="3" s="1"/>
  <c r="N719" i="3" s="1"/>
  <c r="N829" i="3" s="1"/>
  <c r="N170" i="3"/>
  <c r="N280" i="3" s="1"/>
  <c r="N390" i="3" s="1"/>
  <c r="N500" i="3" s="1"/>
  <c r="N610" i="3" s="1"/>
  <c r="N720" i="3" s="1"/>
  <c r="N830" i="3" s="1"/>
  <c r="N171" i="3"/>
  <c r="N281" i="3" s="1"/>
  <c r="N391" i="3" s="1"/>
  <c r="N501" i="3" s="1"/>
  <c r="N611" i="3" s="1"/>
  <c r="N721" i="3" s="1"/>
  <c r="N831" i="3" s="1"/>
  <c r="N172" i="3"/>
  <c r="N282" i="3" s="1"/>
  <c r="N392" i="3" s="1"/>
  <c r="N502" i="3" s="1"/>
  <c r="N612" i="3" s="1"/>
  <c r="N722" i="3" s="1"/>
  <c r="N832" i="3" s="1"/>
  <c r="N173" i="3"/>
  <c r="N283" i="3" s="1"/>
  <c r="N393" i="3" s="1"/>
  <c r="N503" i="3" s="1"/>
  <c r="N613" i="3" s="1"/>
  <c r="N723" i="3" s="1"/>
  <c r="N833" i="3" s="1"/>
  <c r="N174" i="3"/>
  <c r="N284" i="3" s="1"/>
  <c r="N394" i="3" s="1"/>
  <c r="N504" i="3" s="1"/>
  <c r="N614" i="3" s="1"/>
  <c r="N724" i="3" s="1"/>
  <c r="N834" i="3" s="1"/>
  <c r="N175" i="3"/>
  <c r="N285" i="3" s="1"/>
  <c r="N395" i="3" s="1"/>
  <c r="N505" i="3" s="1"/>
  <c r="N615" i="3" s="1"/>
  <c r="N725" i="3" s="1"/>
  <c r="N835" i="3" s="1"/>
  <c r="N176" i="3"/>
  <c r="N286" i="3" s="1"/>
  <c r="N396" i="3" s="1"/>
  <c r="N506" i="3" s="1"/>
  <c r="N616" i="3" s="1"/>
  <c r="N726" i="3" s="1"/>
  <c r="N836" i="3" s="1"/>
  <c r="N177" i="3"/>
  <c r="N287" i="3" s="1"/>
  <c r="N397" i="3" s="1"/>
  <c r="N507" i="3" s="1"/>
  <c r="N617" i="3" s="1"/>
  <c r="N727" i="3" s="1"/>
  <c r="N837" i="3" s="1"/>
  <c r="N178" i="3"/>
  <c r="N288" i="3" s="1"/>
  <c r="N398" i="3" s="1"/>
  <c r="N508" i="3" s="1"/>
  <c r="N618" i="3" s="1"/>
  <c r="N728" i="3" s="1"/>
  <c r="N838" i="3" s="1"/>
  <c r="N179" i="3"/>
  <c r="N289" i="3" s="1"/>
  <c r="N399" i="3" s="1"/>
  <c r="N509" i="3" s="1"/>
  <c r="N619" i="3" s="1"/>
  <c r="N729" i="3" s="1"/>
  <c r="N839" i="3" s="1"/>
  <c r="N180" i="3"/>
  <c r="N290" i="3" s="1"/>
  <c r="N400" i="3" s="1"/>
  <c r="N510" i="3" s="1"/>
  <c r="N620" i="3" s="1"/>
  <c r="N730" i="3" s="1"/>
  <c r="N840" i="3" s="1"/>
  <c r="N181" i="3"/>
  <c r="N291" i="3" s="1"/>
  <c r="N401" i="3" s="1"/>
  <c r="N511" i="3" s="1"/>
  <c r="N621" i="3" s="1"/>
  <c r="N731" i="3" s="1"/>
  <c r="N841" i="3" s="1"/>
  <c r="N182" i="3"/>
  <c r="N292" i="3" s="1"/>
  <c r="N402" i="3" s="1"/>
  <c r="N512" i="3" s="1"/>
  <c r="N622" i="3" s="1"/>
  <c r="N732" i="3" s="1"/>
  <c r="N842" i="3" s="1"/>
  <c r="N183" i="3"/>
  <c r="N293" i="3" s="1"/>
  <c r="N403" i="3" s="1"/>
  <c r="N513" i="3" s="1"/>
  <c r="N623" i="3" s="1"/>
  <c r="N733" i="3" s="1"/>
  <c r="N843" i="3" s="1"/>
  <c r="N184" i="3"/>
  <c r="N294" i="3" s="1"/>
  <c r="N404" i="3" s="1"/>
  <c r="N514" i="3" s="1"/>
  <c r="N624" i="3" s="1"/>
  <c r="N734" i="3" s="1"/>
  <c r="N844" i="3" s="1"/>
  <c r="N185" i="3"/>
  <c r="N295" i="3" s="1"/>
  <c r="N405" i="3" s="1"/>
  <c r="N515" i="3" s="1"/>
  <c r="N625" i="3" s="1"/>
  <c r="N735" i="3" s="1"/>
  <c r="N845" i="3" s="1"/>
  <c r="N186" i="3"/>
  <c r="N296" i="3" s="1"/>
  <c r="N406" i="3" s="1"/>
  <c r="N516" i="3" s="1"/>
  <c r="N626" i="3" s="1"/>
  <c r="N736" i="3" s="1"/>
  <c r="N846" i="3" s="1"/>
  <c r="N187" i="3"/>
  <c r="N297" i="3" s="1"/>
  <c r="N407" i="3" s="1"/>
  <c r="N517" i="3" s="1"/>
  <c r="N627" i="3" s="1"/>
  <c r="N737" i="3" s="1"/>
  <c r="N847" i="3" s="1"/>
  <c r="N188" i="3"/>
  <c r="N298" i="3" s="1"/>
  <c r="N408" i="3" s="1"/>
  <c r="N518" i="3" s="1"/>
  <c r="N628" i="3" s="1"/>
  <c r="N738" i="3" s="1"/>
  <c r="N848" i="3" s="1"/>
  <c r="N189" i="3"/>
  <c r="N299" i="3" s="1"/>
  <c r="N409" i="3" s="1"/>
  <c r="N519" i="3" s="1"/>
  <c r="N629" i="3" s="1"/>
  <c r="N739" i="3" s="1"/>
  <c r="N849" i="3" s="1"/>
  <c r="N190" i="3"/>
  <c r="N300" i="3" s="1"/>
  <c r="N410" i="3" s="1"/>
  <c r="N520" i="3" s="1"/>
  <c r="N630" i="3" s="1"/>
  <c r="N740" i="3" s="1"/>
  <c r="N850" i="3" s="1"/>
  <c r="N191" i="3"/>
  <c r="N301" i="3" s="1"/>
  <c r="N411" i="3" s="1"/>
  <c r="N521" i="3" s="1"/>
  <c r="N631" i="3" s="1"/>
  <c r="N741" i="3" s="1"/>
  <c r="N851" i="3" s="1"/>
  <c r="N192" i="3"/>
  <c r="N302" i="3" s="1"/>
  <c r="N412" i="3" s="1"/>
  <c r="N522" i="3" s="1"/>
  <c r="N632" i="3" s="1"/>
  <c r="N742" i="3" s="1"/>
  <c r="N852" i="3" s="1"/>
  <c r="N193" i="3"/>
  <c r="N303" i="3" s="1"/>
  <c r="N413" i="3" s="1"/>
  <c r="N523" i="3" s="1"/>
  <c r="N633" i="3" s="1"/>
  <c r="N743" i="3" s="1"/>
  <c r="N853" i="3" s="1"/>
  <c r="N194" i="3"/>
  <c r="N304" i="3" s="1"/>
  <c r="N414" i="3" s="1"/>
  <c r="N524" i="3" s="1"/>
  <c r="N634" i="3" s="1"/>
  <c r="N744" i="3" s="1"/>
  <c r="N854" i="3" s="1"/>
  <c r="N195" i="3"/>
  <c r="N305" i="3" s="1"/>
  <c r="N415" i="3" s="1"/>
  <c r="N525" i="3" s="1"/>
  <c r="N635" i="3" s="1"/>
  <c r="N745" i="3" s="1"/>
  <c r="N855" i="3" s="1"/>
  <c r="N196" i="3"/>
  <c r="N306" i="3" s="1"/>
  <c r="N416" i="3" s="1"/>
  <c r="N526" i="3" s="1"/>
  <c r="N636" i="3" s="1"/>
  <c r="N746" i="3" s="1"/>
  <c r="N856" i="3" s="1"/>
  <c r="N197" i="3"/>
  <c r="N307" i="3" s="1"/>
  <c r="N417" i="3" s="1"/>
  <c r="N527" i="3" s="1"/>
  <c r="N637" i="3" s="1"/>
  <c r="N747" i="3" s="1"/>
  <c r="N857" i="3" s="1"/>
  <c r="N198" i="3"/>
  <c r="N308" i="3" s="1"/>
  <c r="N418" i="3" s="1"/>
  <c r="N528" i="3" s="1"/>
  <c r="N638" i="3" s="1"/>
  <c r="N748" i="3" s="1"/>
  <c r="N858" i="3" s="1"/>
  <c r="N199" i="3"/>
  <c r="N309" i="3" s="1"/>
  <c r="N419" i="3" s="1"/>
  <c r="N529" i="3" s="1"/>
  <c r="N639" i="3" s="1"/>
  <c r="N749" i="3" s="1"/>
  <c r="N859" i="3" s="1"/>
  <c r="N200" i="3"/>
  <c r="N310" i="3" s="1"/>
  <c r="N420" i="3" s="1"/>
  <c r="N530" i="3" s="1"/>
  <c r="N640" i="3" s="1"/>
  <c r="N750" i="3" s="1"/>
  <c r="N860" i="3" s="1"/>
  <c r="N201" i="3"/>
  <c r="N311" i="3" s="1"/>
  <c r="N421" i="3" s="1"/>
  <c r="N531" i="3" s="1"/>
  <c r="N641" i="3" s="1"/>
  <c r="N751" i="3" s="1"/>
  <c r="N861" i="3" s="1"/>
  <c r="N202" i="3"/>
  <c r="N312" i="3" s="1"/>
  <c r="N422" i="3" s="1"/>
  <c r="N532" i="3" s="1"/>
  <c r="N642" i="3" s="1"/>
  <c r="N752" i="3" s="1"/>
  <c r="N862" i="3" s="1"/>
  <c r="N203" i="3"/>
  <c r="N313" i="3" s="1"/>
  <c r="N423" i="3" s="1"/>
  <c r="N533" i="3" s="1"/>
  <c r="N643" i="3" s="1"/>
  <c r="N753" i="3" s="1"/>
  <c r="N863" i="3" s="1"/>
  <c r="N204" i="3"/>
  <c r="N314" i="3" s="1"/>
  <c r="N424" i="3" s="1"/>
  <c r="N534" i="3" s="1"/>
  <c r="N644" i="3" s="1"/>
  <c r="N754" i="3" s="1"/>
  <c r="N864" i="3" s="1"/>
  <c r="N205" i="3"/>
  <c r="N315" i="3" s="1"/>
  <c r="N425" i="3" s="1"/>
  <c r="N535" i="3" s="1"/>
  <c r="N645" i="3" s="1"/>
  <c r="N755" i="3" s="1"/>
  <c r="N865" i="3" s="1"/>
  <c r="N206" i="3"/>
  <c r="N316" i="3" s="1"/>
  <c r="N426" i="3" s="1"/>
  <c r="N536" i="3" s="1"/>
  <c r="N646" i="3" s="1"/>
  <c r="N756" i="3" s="1"/>
  <c r="N866" i="3" s="1"/>
  <c r="N207" i="3"/>
  <c r="N317" i="3" s="1"/>
  <c r="N427" i="3" s="1"/>
  <c r="N537" i="3" s="1"/>
  <c r="N647" i="3" s="1"/>
  <c r="N757" i="3" s="1"/>
  <c r="N867" i="3" s="1"/>
  <c r="N208" i="3"/>
  <c r="N318" i="3" s="1"/>
  <c r="N428" i="3" s="1"/>
  <c r="N538" i="3" s="1"/>
  <c r="N648" i="3" s="1"/>
  <c r="N758" i="3" s="1"/>
  <c r="N868" i="3" s="1"/>
  <c r="N209" i="3"/>
  <c r="N319" i="3" s="1"/>
  <c r="N429" i="3" s="1"/>
  <c r="N539" i="3" s="1"/>
  <c r="N649" i="3" s="1"/>
  <c r="N759" i="3" s="1"/>
  <c r="N869" i="3" s="1"/>
  <c r="N210" i="3"/>
  <c r="N320" i="3" s="1"/>
  <c r="N430" i="3" s="1"/>
  <c r="N540" i="3" s="1"/>
  <c r="N650" i="3" s="1"/>
  <c r="N760" i="3" s="1"/>
  <c r="N870" i="3" s="1"/>
  <c r="N211" i="3"/>
  <c r="N321" i="3" s="1"/>
  <c r="N431" i="3" s="1"/>
  <c r="N541" i="3" s="1"/>
  <c r="N651" i="3" s="1"/>
  <c r="N761" i="3" s="1"/>
  <c r="N871" i="3" s="1"/>
  <c r="N212" i="3"/>
  <c r="N322" i="3" s="1"/>
  <c r="N432" i="3" s="1"/>
  <c r="N542" i="3" s="1"/>
  <c r="N652" i="3" s="1"/>
  <c r="N762" i="3" s="1"/>
  <c r="N872" i="3" s="1"/>
  <c r="N213" i="3"/>
  <c r="N323" i="3" s="1"/>
  <c r="N433" i="3" s="1"/>
  <c r="N543" i="3" s="1"/>
  <c r="N653" i="3" s="1"/>
  <c r="N763" i="3" s="1"/>
  <c r="N873" i="3" s="1"/>
  <c r="N214" i="3"/>
  <c r="N324" i="3" s="1"/>
  <c r="N434" i="3" s="1"/>
  <c r="N544" i="3" s="1"/>
  <c r="N654" i="3" s="1"/>
  <c r="N764" i="3" s="1"/>
  <c r="N874" i="3" s="1"/>
  <c r="N215" i="3"/>
  <c r="N325" i="3" s="1"/>
  <c r="N435" i="3" s="1"/>
  <c r="N545" i="3" s="1"/>
  <c r="N655" i="3" s="1"/>
  <c r="N765" i="3" s="1"/>
  <c r="N875" i="3" s="1"/>
  <c r="N216" i="3"/>
  <c r="N326" i="3" s="1"/>
  <c r="N436" i="3" s="1"/>
  <c r="N546" i="3" s="1"/>
  <c r="N656" i="3" s="1"/>
  <c r="N766" i="3" s="1"/>
  <c r="N876" i="3" s="1"/>
  <c r="N217" i="3"/>
  <c r="N327" i="3" s="1"/>
  <c r="N437" i="3" s="1"/>
  <c r="N547" i="3" s="1"/>
  <c r="N657" i="3" s="1"/>
  <c r="N767" i="3" s="1"/>
  <c r="N877" i="3" s="1"/>
  <c r="N218" i="3"/>
  <c r="N328" i="3" s="1"/>
  <c r="N438" i="3" s="1"/>
  <c r="N548" i="3" s="1"/>
  <c r="N658" i="3" s="1"/>
  <c r="N768" i="3" s="1"/>
  <c r="N878" i="3" s="1"/>
  <c r="N219" i="3"/>
  <c r="N329" i="3" s="1"/>
  <c r="N439" i="3" s="1"/>
  <c r="N549" i="3" s="1"/>
  <c r="N659" i="3" s="1"/>
  <c r="N769" i="3" s="1"/>
  <c r="N879" i="3" s="1"/>
  <c r="N220" i="3"/>
  <c r="N330" i="3" s="1"/>
  <c r="N440" i="3" s="1"/>
  <c r="N550" i="3" s="1"/>
  <c r="N660" i="3" s="1"/>
  <c r="N770" i="3" s="1"/>
  <c r="N880" i="3" s="1"/>
  <c r="N227" i="3"/>
  <c r="N337" i="3" s="1"/>
  <c r="N447" i="3" s="1"/>
  <c r="N557" i="3" s="1"/>
  <c r="N667" i="3" s="1"/>
  <c r="N777" i="3" s="1"/>
  <c r="N228" i="3"/>
  <c r="N338" i="3" s="1"/>
  <c r="N448" i="3" s="1"/>
  <c r="N558" i="3" s="1"/>
  <c r="N668" i="3" s="1"/>
  <c r="N778" i="3" s="1"/>
  <c r="N111" i="3"/>
  <c r="N221" i="3" s="1"/>
  <c r="N331" i="3" s="1"/>
  <c r="N441" i="3" s="1"/>
  <c r="N551" i="3" s="1"/>
  <c r="N661" i="3" s="1"/>
  <c r="N771" i="3" s="1"/>
  <c r="B2" i="2"/>
  <c r="O7" i="1"/>
  <c r="B390" i="1" l="1"/>
  <c r="A390" i="1"/>
  <c r="X3" i="1"/>
  <c r="AL29" i="1" s="1"/>
  <c r="AK29" i="1"/>
  <c r="B10" i="2"/>
  <c r="B15" i="2"/>
  <c r="B9" i="2"/>
  <c r="B3" i="2"/>
  <c r="B11" i="2"/>
  <c r="B14" i="2"/>
  <c r="B16" i="2"/>
  <c r="B4" i="2"/>
  <c r="B12" i="2"/>
  <c r="B13" i="2"/>
  <c r="B7" i="2"/>
  <c r="B5" i="2"/>
  <c r="B6" i="2"/>
  <c r="B8" i="2"/>
  <c r="Q11" i="1"/>
  <c r="Q21" i="1" s="1"/>
  <c r="CX75" i="3"/>
  <c r="CO75" i="3"/>
  <c r="CX74" i="3"/>
  <c r="CO1" i="3"/>
  <c r="CO12" i="3"/>
  <c r="CO2" i="3"/>
  <c r="CO3" i="3"/>
  <c r="CO4" i="3"/>
  <c r="CO5" i="3"/>
  <c r="CO6" i="3"/>
  <c r="CO7" i="3"/>
  <c r="CO8" i="3"/>
  <c r="CO9" i="3"/>
  <c r="CO10" i="3"/>
  <c r="CO11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P1" i="3"/>
  <c r="CQ1" i="3"/>
  <c r="CX13" i="3"/>
  <c r="CP13" i="3"/>
  <c r="CQ12" i="3"/>
  <c r="CQ17" i="3"/>
  <c r="CQ11" i="3"/>
  <c r="CX2" i="3"/>
  <c r="CX3" i="3"/>
  <c r="CX4" i="3"/>
  <c r="CX5" i="3"/>
  <c r="CX6" i="3"/>
  <c r="CX7" i="3"/>
  <c r="CX8" i="3"/>
  <c r="CX9" i="3"/>
  <c r="CX10" i="3"/>
  <c r="CX11" i="3"/>
  <c r="CX12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" i="3"/>
  <c r="CY1" i="3"/>
  <c r="CP2" i="3"/>
  <c r="CP3" i="3"/>
  <c r="CP4" i="3"/>
  <c r="CP5" i="3"/>
  <c r="CP6" i="3"/>
  <c r="CP7" i="3"/>
  <c r="CP8" i="3"/>
  <c r="CP9" i="3"/>
  <c r="CP10" i="3"/>
  <c r="CP11" i="3"/>
  <c r="CP12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Q30" i="1"/>
  <c r="R30" i="1" s="1"/>
  <c r="S30" i="1" s="1"/>
  <c r="T30" i="1" s="1"/>
  <c r="U30" i="1" s="1"/>
  <c r="V30" i="1" s="1"/>
  <c r="W30" i="1" s="1"/>
  <c r="X30" i="1" s="1"/>
  <c r="X18" i="1"/>
  <c r="W18" i="1"/>
  <c r="X16" i="1"/>
  <c r="R41" i="1"/>
  <c r="CB61" i="3"/>
  <c r="CB171" i="3" s="1"/>
  <c r="CD832" i="3"/>
  <c r="CD833" i="3"/>
  <c r="CD834" i="3"/>
  <c r="CD835" i="3"/>
  <c r="CD836" i="3"/>
  <c r="CD837" i="3"/>
  <c r="CD838" i="3"/>
  <c r="CD839" i="3"/>
  <c r="CD840" i="3"/>
  <c r="CD841" i="3"/>
  <c r="CD842" i="3"/>
  <c r="CD843" i="3"/>
  <c r="CD844" i="3"/>
  <c r="CD845" i="3"/>
  <c r="CD831" i="3"/>
  <c r="CD735" i="3"/>
  <c r="CD722" i="3"/>
  <c r="CD723" i="3"/>
  <c r="CD724" i="3"/>
  <c r="CD725" i="3"/>
  <c r="CD726" i="3"/>
  <c r="CD727" i="3"/>
  <c r="CD728" i="3"/>
  <c r="CD729" i="3"/>
  <c r="CD730" i="3"/>
  <c r="CD731" i="3"/>
  <c r="CD732" i="3"/>
  <c r="CD733" i="3"/>
  <c r="CD734" i="3"/>
  <c r="CD721" i="3"/>
  <c r="CD612" i="3"/>
  <c r="CD613" i="3"/>
  <c r="CD614" i="3"/>
  <c r="CD615" i="3"/>
  <c r="CD616" i="3"/>
  <c r="CD617" i="3"/>
  <c r="CD618" i="3"/>
  <c r="CD619" i="3"/>
  <c r="CD620" i="3"/>
  <c r="CD621" i="3"/>
  <c r="CD622" i="3"/>
  <c r="CD623" i="3"/>
  <c r="CD624" i="3"/>
  <c r="CD625" i="3"/>
  <c r="CD611" i="3"/>
  <c r="CD502" i="3"/>
  <c r="CD503" i="3"/>
  <c r="CD504" i="3"/>
  <c r="CD505" i="3"/>
  <c r="CD506" i="3"/>
  <c r="CD507" i="3"/>
  <c r="CD508" i="3"/>
  <c r="CD509" i="3"/>
  <c r="CD510" i="3"/>
  <c r="CD511" i="3"/>
  <c r="CD512" i="3"/>
  <c r="CD513" i="3"/>
  <c r="CD514" i="3"/>
  <c r="CD515" i="3"/>
  <c r="CD50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39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8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71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BR61" i="3"/>
  <c r="CB62" i="3"/>
  <c r="CB172" i="3" s="1"/>
  <c r="CB282" i="3" s="1"/>
  <c r="CB392" i="3" s="1"/>
  <c r="CB502" i="3" s="1"/>
  <c r="CB612" i="3" s="1"/>
  <c r="CB722" i="3" s="1"/>
  <c r="CB832" i="3" s="1"/>
  <c r="CB63" i="3"/>
  <c r="CB173" i="3" s="1"/>
  <c r="CB283" i="3" s="1"/>
  <c r="CB393" i="3" s="1"/>
  <c r="CB503" i="3" s="1"/>
  <c r="CB613" i="3" s="1"/>
  <c r="CB723" i="3" s="1"/>
  <c r="CB833" i="3" s="1"/>
  <c r="CB64" i="3"/>
  <c r="CB174" i="3" s="1"/>
  <c r="CB284" i="3" s="1"/>
  <c r="CB394" i="3" s="1"/>
  <c r="CB504" i="3" s="1"/>
  <c r="CB614" i="3" s="1"/>
  <c r="CB724" i="3" s="1"/>
  <c r="CB834" i="3" s="1"/>
  <c r="CB65" i="3"/>
  <c r="CB175" i="3" s="1"/>
  <c r="CB285" i="3" s="1"/>
  <c r="CB395" i="3" s="1"/>
  <c r="CB505" i="3" s="1"/>
  <c r="CB615" i="3" s="1"/>
  <c r="CB725" i="3" s="1"/>
  <c r="CB835" i="3" s="1"/>
  <c r="CB66" i="3"/>
  <c r="CB176" i="3" s="1"/>
  <c r="CB286" i="3" s="1"/>
  <c r="CB396" i="3" s="1"/>
  <c r="CB506" i="3" s="1"/>
  <c r="CB616" i="3" s="1"/>
  <c r="CB726" i="3" s="1"/>
  <c r="CB836" i="3" s="1"/>
  <c r="CB67" i="3"/>
  <c r="CB177" i="3" s="1"/>
  <c r="CB287" i="3" s="1"/>
  <c r="CB397" i="3" s="1"/>
  <c r="CB507" i="3" s="1"/>
  <c r="CB617" i="3" s="1"/>
  <c r="CB727" i="3" s="1"/>
  <c r="CB837" i="3" s="1"/>
  <c r="CB68" i="3"/>
  <c r="CB178" i="3" s="1"/>
  <c r="CB288" i="3" s="1"/>
  <c r="CB398" i="3" s="1"/>
  <c r="CB508" i="3" s="1"/>
  <c r="CB618" i="3" s="1"/>
  <c r="CB728" i="3" s="1"/>
  <c r="CB838" i="3" s="1"/>
  <c r="CB69" i="3"/>
  <c r="CB179" i="3" s="1"/>
  <c r="CB289" i="3" s="1"/>
  <c r="CB399" i="3" s="1"/>
  <c r="CB509" i="3" s="1"/>
  <c r="CB619" i="3" s="1"/>
  <c r="CB729" i="3" s="1"/>
  <c r="CB839" i="3" s="1"/>
  <c r="CB70" i="3"/>
  <c r="CB180" i="3" s="1"/>
  <c r="CB290" i="3" s="1"/>
  <c r="CB400" i="3" s="1"/>
  <c r="CB510" i="3" s="1"/>
  <c r="CB620" i="3" s="1"/>
  <c r="CB730" i="3" s="1"/>
  <c r="CB840" i="3" s="1"/>
  <c r="CB71" i="3"/>
  <c r="CB181" i="3" s="1"/>
  <c r="CB291" i="3" s="1"/>
  <c r="CB401" i="3" s="1"/>
  <c r="CB511" i="3" s="1"/>
  <c r="CB621" i="3" s="1"/>
  <c r="CB731" i="3" s="1"/>
  <c r="CB841" i="3" s="1"/>
  <c r="CB72" i="3"/>
  <c r="CB182" i="3" s="1"/>
  <c r="CB292" i="3" s="1"/>
  <c r="CB402" i="3" s="1"/>
  <c r="CB512" i="3" s="1"/>
  <c r="CB622" i="3" s="1"/>
  <c r="CB732" i="3" s="1"/>
  <c r="CB842" i="3" s="1"/>
  <c r="CB73" i="3"/>
  <c r="CB183" i="3" s="1"/>
  <c r="CB293" i="3" s="1"/>
  <c r="CB403" i="3" s="1"/>
  <c r="CB513" i="3" s="1"/>
  <c r="CB623" i="3" s="1"/>
  <c r="CB733" i="3" s="1"/>
  <c r="CB843" i="3" s="1"/>
  <c r="CB74" i="3"/>
  <c r="CB184" i="3" s="1"/>
  <c r="CB294" i="3" s="1"/>
  <c r="CB404" i="3" s="1"/>
  <c r="CB514" i="3" s="1"/>
  <c r="CB624" i="3" s="1"/>
  <c r="CB734" i="3" s="1"/>
  <c r="CB844" i="3" s="1"/>
  <c r="CB75" i="3"/>
  <c r="CB185" i="3" s="1"/>
  <c r="CB295" i="3" s="1"/>
  <c r="CB405" i="3" s="1"/>
  <c r="CB515" i="3" s="1"/>
  <c r="CB625" i="3" s="1"/>
  <c r="CB735" i="3" s="1"/>
  <c r="CB845" i="3" s="1"/>
  <c r="BR1" i="3"/>
  <c r="CJ1" i="3" s="1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710" i="3"/>
  <c r="BW711" i="3"/>
  <c r="BW712" i="3"/>
  <c r="BW713" i="3"/>
  <c r="BW714" i="3"/>
  <c r="BW715" i="3"/>
  <c r="BW716" i="3"/>
  <c r="BW717" i="3"/>
  <c r="BW718" i="3"/>
  <c r="BW719" i="3"/>
  <c r="BW720" i="3"/>
  <c r="BW721" i="3"/>
  <c r="BW722" i="3"/>
  <c r="BW723" i="3"/>
  <c r="BW724" i="3"/>
  <c r="BW725" i="3"/>
  <c r="BW726" i="3"/>
  <c r="BW727" i="3"/>
  <c r="BW728" i="3"/>
  <c r="BW729" i="3"/>
  <c r="BW730" i="3"/>
  <c r="BW731" i="3"/>
  <c r="BW732" i="3"/>
  <c r="BW733" i="3"/>
  <c r="BW734" i="3"/>
  <c r="BW735" i="3"/>
  <c r="BW736" i="3"/>
  <c r="BW737" i="3"/>
  <c r="BW738" i="3"/>
  <c r="BW739" i="3"/>
  <c r="BW740" i="3"/>
  <c r="BW741" i="3"/>
  <c r="BW742" i="3"/>
  <c r="BW743" i="3"/>
  <c r="BW744" i="3"/>
  <c r="BW745" i="3"/>
  <c r="BW746" i="3"/>
  <c r="BW747" i="3"/>
  <c r="BW748" i="3"/>
  <c r="BW749" i="3"/>
  <c r="BW750" i="3"/>
  <c r="BW751" i="3"/>
  <c r="BW752" i="3"/>
  <c r="BW753" i="3"/>
  <c r="BW754" i="3"/>
  <c r="BW755" i="3"/>
  <c r="BW756" i="3"/>
  <c r="BW757" i="3"/>
  <c r="BW758" i="3"/>
  <c r="BW759" i="3"/>
  <c r="BW760" i="3"/>
  <c r="BW761" i="3"/>
  <c r="BW762" i="3"/>
  <c r="BW763" i="3"/>
  <c r="BW764" i="3"/>
  <c r="BW765" i="3"/>
  <c r="BW766" i="3"/>
  <c r="BW767" i="3"/>
  <c r="BW768" i="3"/>
  <c r="BW769" i="3"/>
  <c r="BW770" i="3"/>
  <c r="BW771" i="3"/>
  <c r="BW772" i="3"/>
  <c r="BW773" i="3"/>
  <c r="BW774" i="3"/>
  <c r="BW775" i="3"/>
  <c r="BW776" i="3"/>
  <c r="BW777" i="3"/>
  <c r="BW778" i="3"/>
  <c r="BW779" i="3"/>
  <c r="BW780" i="3"/>
  <c r="BW781" i="3"/>
  <c r="BW782" i="3"/>
  <c r="BW783" i="3"/>
  <c r="BW784" i="3"/>
  <c r="BW785" i="3"/>
  <c r="BW786" i="3"/>
  <c r="BW787" i="3"/>
  <c r="BW788" i="3"/>
  <c r="BW789" i="3"/>
  <c r="BW790" i="3"/>
  <c r="BW791" i="3"/>
  <c r="BW792" i="3"/>
  <c r="BW793" i="3"/>
  <c r="BW794" i="3"/>
  <c r="BW795" i="3"/>
  <c r="BW796" i="3"/>
  <c r="BW797" i="3"/>
  <c r="BW798" i="3"/>
  <c r="BW799" i="3"/>
  <c r="BW800" i="3"/>
  <c r="BW801" i="3"/>
  <c r="BW802" i="3"/>
  <c r="BW803" i="3"/>
  <c r="BW804" i="3"/>
  <c r="BW805" i="3"/>
  <c r="BW806" i="3"/>
  <c r="BW807" i="3"/>
  <c r="BW808" i="3"/>
  <c r="BW809" i="3"/>
  <c r="BW810" i="3"/>
  <c r="BW811" i="3"/>
  <c r="BW812" i="3"/>
  <c r="BW813" i="3"/>
  <c r="BW814" i="3"/>
  <c r="BW815" i="3"/>
  <c r="BW816" i="3"/>
  <c r="BW817" i="3"/>
  <c r="BW818" i="3"/>
  <c r="BW819" i="3"/>
  <c r="BW820" i="3"/>
  <c r="BW821" i="3"/>
  <c r="BW822" i="3"/>
  <c r="BW823" i="3"/>
  <c r="BW824" i="3"/>
  <c r="BW825" i="3"/>
  <c r="BW826" i="3"/>
  <c r="BW827" i="3"/>
  <c r="BW828" i="3"/>
  <c r="BW829" i="3"/>
  <c r="BW830" i="3"/>
  <c r="BW831" i="3"/>
  <c r="BW832" i="3"/>
  <c r="BW833" i="3"/>
  <c r="BW834" i="3"/>
  <c r="BW835" i="3"/>
  <c r="BW836" i="3"/>
  <c r="BW837" i="3"/>
  <c r="BW838" i="3"/>
  <c r="BW839" i="3"/>
  <c r="BW840" i="3"/>
  <c r="BW841" i="3"/>
  <c r="BW842" i="3"/>
  <c r="BW843" i="3"/>
  <c r="BW844" i="3"/>
  <c r="BW845" i="3"/>
  <c r="BW846" i="3"/>
  <c r="BW847" i="3"/>
  <c r="BW848" i="3"/>
  <c r="BW849" i="3"/>
  <c r="BW850" i="3"/>
  <c r="BW851" i="3"/>
  <c r="BW852" i="3"/>
  <c r="BW853" i="3"/>
  <c r="BW854" i="3"/>
  <c r="BW855" i="3"/>
  <c r="BW856" i="3"/>
  <c r="BW857" i="3"/>
  <c r="BW858" i="3"/>
  <c r="BW859" i="3"/>
  <c r="BW860" i="3"/>
  <c r="BW861" i="3"/>
  <c r="BW862" i="3"/>
  <c r="BW863" i="3"/>
  <c r="BW864" i="3"/>
  <c r="BW865" i="3"/>
  <c r="BW866" i="3"/>
  <c r="BW867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880" i="3"/>
  <c r="BW1" i="3"/>
  <c r="BQ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X809" i="3" s="1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X873" i="3" s="1"/>
  <c r="BR874" i="3"/>
  <c r="BR875" i="3"/>
  <c r="BR876" i="3"/>
  <c r="BR877" i="3"/>
  <c r="BR878" i="3"/>
  <c r="BR879" i="3"/>
  <c r="BR880" i="3"/>
  <c r="BR771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X734" i="3" s="1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662" i="3"/>
  <c r="BR663" i="3"/>
  <c r="BR664" i="3"/>
  <c r="BR665" i="3"/>
  <c r="BR66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R609" i="3"/>
  <c r="BX609" i="3" s="1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55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44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X416" i="3" s="1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33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221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115" i="3"/>
  <c r="BR116" i="3"/>
  <c r="BR117" i="3"/>
  <c r="BR118" i="3"/>
  <c r="BR119" i="3"/>
  <c r="BR120" i="3"/>
  <c r="BR121" i="3"/>
  <c r="BR122" i="3"/>
  <c r="BR111" i="3"/>
  <c r="BR112" i="3"/>
  <c r="BR113" i="3"/>
  <c r="BR114" i="3"/>
  <c r="BR110" i="3"/>
  <c r="BR2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60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P2" i="3"/>
  <c r="BQ2" i="3"/>
  <c r="BP3" i="3"/>
  <c r="BQ3" i="3"/>
  <c r="BP4" i="3"/>
  <c r="BQ4" i="3"/>
  <c r="BP5" i="3"/>
  <c r="BQ5" i="3"/>
  <c r="BP6" i="3"/>
  <c r="BQ6" i="3"/>
  <c r="BP7" i="3"/>
  <c r="BQ7" i="3"/>
  <c r="BP8" i="3"/>
  <c r="BQ8" i="3"/>
  <c r="BP9" i="3"/>
  <c r="BV9" i="3" s="1"/>
  <c r="BQ9" i="3"/>
  <c r="BP10" i="3"/>
  <c r="BQ10" i="3"/>
  <c r="BP11" i="3"/>
  <c r="BQ11" i="3"/>
  <c r="BP12" i="3"/>
  <c r="BQ12" i="3"/>
  <c r="BP13" i="3"/>
  <c r="BQ13" i="3"/>
  <c r="BP14" i="3"/>
  <c r="BQ14" i="3"/>
  <c r="BP15" i="3"/>
  <c r="BQ15" i="3"/>
  <c r="BP16" i="3"/>
  <c r="BQ16" i="3"/>
  <c r="BP17" i="3"/>
  <c r="BV17" i="3" s="1"/>
  <c r="BQ17" i="3"/>
  <c r="BP18" i="3"/>
  <c r="BQ18" i="3"/>
  <c r="BP19" i="3"/>
  <c r="BQ19" i="3"/>
  <c r="BP20" i="3"/>
  <c r="BQ20" i="3"/>
  <c r="BP21" i="3"/>
  <c r="BQ21" i="3"/>
  <c r="BP22" i="3"/>
  <c r="BQ22" i="3"/>
  <c r="BP23" i="3"/>
  <c r="BQ23" i="3"/>
  <c r="BP24" i="3"/>
  <c r="BQ24" i="3"/>
  <c r="BP25" i="3"/>
  <c r="BV25" i="3" s="1"/>
  <c r="BQ25" i="3"/>
  <c r="BP26" i="3"/>
  <c r="BQ26" i="3"/>
  <c r="BP27" i="3"/>
  <c r="BQ27" i="3"/>
  <c r="BP28" i="3"/>
  <c r="BQ28" i="3"/>
  <c r="BP29" i="3"/>
  <c r="BQ29" i="3"/>
  <c r="BP30" i="3"/>
  <c r="BQ30" i="3"/>
  <c r="BP31" i="3"/>
  <c r="BQ31" i="3"/>
  <c r="BP32" i="3"/>
  <c r="BQ32" i="3"/>
  <c r="BP33" i="3"/>
  <c r="BV33" i="3" s="1"/>
  <c r="BQ33" i="3"/>
  <c r="BP34" i="3"/>
  <c r="BQ34" i="3"/>
  <c r="BP35" i="3"/>
  <c r="BQ35" i="3"/>
  <c r="BP36" i="3"/>
  <c r="BQ36" i="3"/>
  <c r="BP37" i="3"/>
  <c r="BQ37" i="3"/>
  <c r="BP38" i="3"/>
  <c r="BQ38" i="3"/>
  <c r="BP39" i="3"/>
  <c r="BQ39" i="3"/>
  <c r="BP40" i="3"/>
  <c r="BQ40" i="3"/>
  <c r="BP41" i="3"/>
  <c r="BV41" i="3" s="1"/>
  <c r="BQ41" i="3"/>
  <c r="BP42" i="3"/>
  <c r="BQ42" i="3"/>
  <c r="BP43" i="3"/>
  <c r="BQ43" i="3"/>
  <c r="BP44" i="3"/>
  <c r="BQ44" i="3"/>
  <c r="BP45" i="3"/>
  <c r="BQ45" i="3"/>
  <c r="BP46" i="3"/>
  <c r="BQ46" i="3"/>
  <c r="BP47" i="3"/>
  <c r="BQ47" i="3"/>
  <c r="BP48" i="3"/>
  <c r="BQ48" i="3"/>
  <c r="BP49" i="3"/>
  <c r="BV49" i="3" s="1"/>
  <c r="BQ49" i="3"/>
  <c r="BP50" i="3"/>
  <c r="BQ50" i="3"/>
  <c r="BP51" i="3"/>
  <c r="BQ51" i="3"/>
  <c r="BP52" i="3"/>
  <c r="BQ52" i="3"/>
  <c r="BP53" i="3"/>
  <c r="BQ53" i="3"/>
  <c r="BP54" i="3"/>
  <c r="BQ54" i="3"/>
  <c r="BP55" i="3"/>
  <c r="BQ55" i="3"/>
  <c r="BP56" i="3"/>
  <c r="BQ56" i="3"/>
  <c r="BP57" i="3"/>
  <c r="BV57" i="3" s="1"/>
  <c r="BQ57" i="3"/>
  <c r="BP58" i="3"/>
  <c r="BQ58" i="3"/>
  <c r="BQ59" i="3"/>
  <c r="BP60" i="3"/>
  <c r="BQ60" i="3"/>
  <c r="BP61" i="3"/>
  <c r="BQ61" i="3"/>
  <c r="BP62" i="3"/>
  <c r="BQ62" i="3"/>
  <c r="BP63" i="3"/>
  <c r="BQ63" i="3"/>
  <c r="BP64" i="3"/>
  <c r="BQ64" i="3"/>
  <c r="BP65" i="3"/>
  <c r="BQ65" i="3"/>
  <c r="BP66" i="3"/>
  <c r="BQ66" i="3"/>
  <c r="BP67" i="3"/>
  <c r="BQ67" i="3"/>
  <c r="BP68" i="3"/>
  <c r="BQ68" i="3"/>
  <c r="BP69" i="3"/>
  <c r="BQ69" i="3"/>
  <c r="BP70" i="3"/>
  <c r="BQ70" i="3"/>
  <c r="BP71" i="3"/>
  <c r="BQ71" i="3"/>
  <c r="BP72" i="3"/>
  <c r="BQ72" i="3"/>
  <c r="BP73" i="3"/>
  <c r="BV73" i="3" s="1"/>
  <c r="BQ73" i="3"/>
  <c r="BP74" i="3"/>
  <c r="BQ74" i="3"/>
  <c r="BP75" i="3"/>
  <c r="BQ75" i="3"/>
  <c r="BP76" i="3"/>
  <c r="BQ76" i="3"/>
  <c r="BP77" i="3"/>
  <c r="BQ77" i="3"/>
  <c r="BP78" i="3"/>
  <c r="BQ78" i="3"/>
  <c r="BP79" i="3"/>
  <c r="BQ79" i="3"/>
  <c r="BP80" i="3"/>
  <c r="BQ80" i="3"/>
  <c r="BP81" i="3"/>
  <c r="BV81" i="3" s="1"/>
  <c r="BQ81" i="3"/>
  <c r="BP82" i="3"/>
  <c r="BQ82" i="3"/>
  <c r="BP83" i="3"/>
  <c r="BQ83" i="3"/>
  <c r="BP84" i="3"/>
  <c r="BQ84" i="3"/>
  <c r="BP85" i="3"/>
  <c r="BQ85" i="3"/>
  <c r="BP86" i="3"/>
  <c r="BQ86" i="3"/>
  <c r="BP87" i="3"/>
  <c r="BQ87" i="3"/>
  <c r="BP88" i="3"/>
  <c r="BQ88" i="3"/>
  <c r="BP89" i="3"/>
  <c r="BV89" i="3" s="1"/>
  <c r="BQ89" i="3"/>
  <c r="BP90" i="3"/>
  <c r="BQ90" i="3"/>
  <c r="BP91" i="3"/>
  <c r="BQ91" i="3"/>
  <c r="BP92" i="3"/>
  <c r="BQ92" i="3"/>
  <c r="BP93" i="3"/>
  <c r="BQ93" i="3"/>
  <c r="BP94" i="3"/>
  <c r="BQ94" i="3"/>
  <c r="BP95" i="3"/>
  <c r="BQ95" i="3"/>
  <c r="BP96" i="3"/>
  <c r="BQ96" i="3"/>
  <c r="BP97" i="3"/>
  <c r="BV97" i="3" s="1"/>
  <c r="BQ97" i="3"/>
  <c r="BP98" i="3"/>
  <c r="BQ98" i="3"/>
  <c r="BP99" i="3"/>
  <c r="BQ99" i="3"/>
  <c r="BP100" i="3"/>
  <c r="BQ100" i="3"/>
  <c r="BP101" i="3"/>
  <c r="BQ101" i="3"/>
  <c r="BP102" i="3"/>
  <c r="BQ102" i="3"/>
  <c r="BP103" i="3"/>
  <c r="BQ103" i="3"/>
  <c r="BP104" i="3"/>
  <c r="BQ104" i="3"/>
  <c r="BP105" i="3"/>
  <c r="BV105" i="3" s="1"/>
  <c r="BQ105" i="3"/>
  <c r="BP106" i="3"/>
  <c r="BQ106" i="3"/>
  <c r="BP107" i="3"/>
  <c r="BQ107" i="3"/>
  <c r="BP108" i="3"/>
  <c r="BQ108" i="3"/>
  <c r="BP109" i="3"/>
  <c r="BQ109" i="3"/>
  <c r="BP110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P1" i="3"/>
  <c r="CH1" i="3" s="1"/>
  <c r="Q12" i="1"/>
  <c r="CQ110" i="3"/>
  <c r="CW110" i="3"/>
  <c r="CY110" i="3"/>
  <c r="DE110" i="3"/>
  <c r="CQ100" i="3"/>
  <c r="CR100" i="3"/>
  <c r="CQ109" i="3"/>
  <c r="CR110" i="3"/>
  <c r="CY109" i="3"/>
  <c r="CQ101" i="3"/>
  <c r="CR101" i="3"/>
  <c r="CS101" i="3"/>
  <c r="CT101" i="3"/>
  <c r="CU101" i="3"/>
  <c r="CV101" i="3"/>
  <c r="CW101" i="3"/>
  <c r="CY101" i="3"/>
  <c r="CZ101" i="3"/>
  <c r="DA101" i="3"/>
  <c r="DB101" i="3"/>
  <c r="DC101" i="3"/>
  <c r="DD101" i="3"/>
  <c r="DE101" i="3"/>
  <c r="CQ102" i="3"/>
  <c r="CR102" i="3"/>
  <c r="CS102" i="3"/>
  <c r="CT102" i="3"/>
  <c r="CU102" i="3"/>
  <c r="CV102" i="3"/>
  <c r="CW102" i="3"/>
  <c r="CY102" i="3"/>
  <c r="CZ102" i="3"/>
  <c r="DA102" i="3"/>
  <c r="DB102" i="3"/>
  <c r="DC102" i="3"/>
  <c r="DD102" i="3"/>
  <c r="DE102" i="3"/>
  <c r="CQ103" i="3"/>
  <c r="CR103" i="3"/>
  <c r="CS103" i="3"/>
  <c r="CT103" i="3"/>
  <c r="CU103" i="3"/>
  <c r="CV103" i="3"/>
  <c r="CW103" i="3"/>
  <c r="CY103" i="3"/>
  <c r="CZ103" i="3"/>
  <c r="DA103" i="3"/>
  <c r="DB103" i="3"/>
  <c r="DC103" i="3"/>
  <c r="DD103" i="3"/>
  <c r="DE103" i="3"/>
  <c r="CQ104" i="3"/>
  <c r="CR104" i="3"/>
  <c r="CS104" i="3"/>
  <c r="CT104" i="3"/>
  <c r="CU104" i="3"/>
  <c r="CV104" i="3"/>
  <c r="CW104" i="3"/>
  <c r="CY104" i="3"/>
  <c r="CZ104" i="3"/>
  <c r="DA104" i="3"/>
  <c r="DB104" i="3"/>
  <c r="DC104" i="3"/>
  <c r="DD104" i="3"/>
  <c r="DE104" i="3"/>
  <c r="CQ105" i="3"/>
  <c r="CR105" i="3"/>
  <c r="CS105" i="3"/>
  <c r="CT105" i="3"/>
  <c r="CU105" i="3"/>
  <c r="CV105" i="3"/>
  <c r="CW105" i="3"/>
  <c r="CY105" i="3"/>
  <c r="CZ105" i="3"/>
  <c r="DA105" i="3"/>
  <c r="DB105" i="3"/>
  <c r="DC105" i="3"/>
  <c r="DD105" i="3"/>
  <c r="DE105" i="3"/>
  <c r="CQ106" i="3"/>
  <c r="CR106" i="3"/>
  <c r="CS106" i="3"/>
  <c r="CT106" i="3"/>
  <c r="CU106" i="3"/>
  <c r="CV106" i="3"/>
  <c r="CW106" i="3"/>
  <c r="CY106" i="3"/>
  <c r="CZ106" i="3"/>
  <c r="DA106" i="3"/>
  <c r="DB106" i="3"/>
  <c r="DC106" i="3"/>
  <c r="DD106" i="3"/>
  <c r="DE106" i="3"/>
  <c r="CQ107" i="3"/>
  <c r="CR107" i="3"/>
  <c r="CS107" i="3"/>
  <c r="CT107" i="3"/>
  <c r="CU107" i="3"/>
  <c r="CV107" i="3"/>
  <c r="CW107" i="3"/>
  <c r="CY107" i="3"/>
  <c r="CZ107" i="3"/>
  <c r="DA107" i="3"/>
  <c r="DB107" i="3"/>
  <c r="DC107" i="3"/>
  <c r="DD107" i="3"/>
  <c r="DE107" i="3"/>
  <c r="CQ108" i="3"/>
  <c r="CR108" i="3"/>
  <c r="CS108" i="3"/>
  <c r="CT108" i="3"/>
  <c r="CU108" i="3"/>
  <c r="CV108" i="3"/>
  <c r="CW108" i="3"/>
  <c r="CY108" i="3"/>
  <c r="CZ108" i="3"/>
  <c r="DA108" i="3"/>
  <c r="DB108" i="3"/>
  <c r="DC108" i="3"/>
  <c r="DD108" i="3"/>
  <c r="DE108" i="3"/>
  <c r="CR109" i="3"/>
  <c r="CS109" i="3"/>
  <c r="CT109" i="3"/>
  <c r="CU109" i="3"/>
  <c r="CV109" i="3"/>
  <c r="CW109" i="3"/>
  <c r="CZ109" i="3"/>
  <c r="DA109" i="3"/>
  <c r="DB109" i="3"/>
  <c r="DC109" i="3"/>
  <c r="DD109" i="3"/>
  <c r="DE109" i="3"/>
  <c r="CS110" i="3"/>
  <c r="CT110" i="3"/>
  <c r="CU110" i="3"/>
  <c r="CV110" i="3"/>
  <c r="CZ110" i="3"/>
  <c r="DA110" i="3"/>
  <c r="DB110" i="3"/>
  <c r="DC110" i="3"/>
  <c r="DD110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1" i="3"/>
  <c r="Z880" i="3"/>
  <c r="Z1" i="3"/>
  <c r="Z2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3" i="3"/>
  <c r="Z4" i="3"/>
  <c r="Z5" i="3"/>
  <c r="Z6" i="3"/>
  <c r="Z7" i="3"/>
  <c r="Z8" i="3"/>
  <c r="Z9" i="3"/>
  <c r="Z10" i="3"/>
  <c r="S44" i="1" a="1"/>
  <c r="S44" i="1" s="1"/>
  <c r="AG29" i="1" s="1"/>
  <c r="R43" i="1"/>
  <c r="W40" i="1" a="1"/>
  <c r="W40" i="1" s="1"/>
  <c r="AK28" i="1" s="1"/>
  <c r="X40" i="1" a="1"/>
  <c r="X40" i="1" s="1"/>
  <c r="AL28" i="1" s="1"/>
  <c r="V40" i="1" a="1"/>
  <c r="V40" i="1" s="1"/>
  <c r="AJ28" i="1" s="1"/>
  <c r="U40" i="1" a="1"/>
  <c r="U40" i="1" s="1"/>
  <c r="AI28" i="1" s="1"/>
  <c r="T40" i="1" a="1"/>
  <c r="T40" i="1" s="1"/>
  <c r="AH28" i="1" s="1"/>
  <c r="S40" i="1" a="1"/>
  <c r="S40" i="1" s="1"/>
  <c r="AG28" i="1" s="1"/>
  <c r="R40" i="1" a="1"/>
  <c r="R40" i="1" s="1"/>
  <c r="AF28" i="1" s="1"/>
  <c r="X39" i="1"/>
  <c r="W39" i="1"/>
  <c r="V39" i="1"/>
  <c r="U39" i="1"/>
  <c r="T39" i="1"/>
  <c r="S39" i="1"/>
  <c r="R39" i="1"/>
  <c r="Q36" i="1"/>
  <c r="Q33" i="1"/>
  <c r="Q25" i="1"/>
  <c r="Q29" i="1" s="1"/>
  <c r="Q19" i="1"/>
  <c r="O15" i="1"/>
  <c r="O14" i="1"/>
  <c r="O13" i="1"/>
  <c r="O12" i="1"/>
  <c r="O10" i="1" a="1"/>
  <c r="O10" i="1" s="1"/>
  <c r="R23" i="1"/>
  <c r="AF33" i="1" s="1"/>
  <c r="Q18" i="1"/>
  <c r="X17" i="1"/>
  <c r="W17" i="1"/>
  <c r="V17" i="1"/>
  <c r="U17" i="1"/>
  <c r="T17" i="1"/>
  <c r="S17" i="1"/>
  <c r="R17" i="1"/>
  <c r="Q17" i="1"/>
  <c r="X15" i="1"/>
  <c r="W15" i="1"/>
  <c r="V15" i="1"/>
  <c r="U15" i="1"/>
  <c r="T15" i="1"/>
  <c r="S15" i="1"/>
  <c r="R15" i="1"/>
  <c r="Q15" i="1"/>
  <c r="X11" i="1"/>
  <c r="V11" i="1"/>
  <c r="W11" i="1"/>
  <c r="U11" i="1"/>
  <c r="T11" i="1"/>
  <c r="S11" i="1"/>
  <c r="R11" i="1"/>
  <c r="X8" i="1"/>
  <c r="W8" i="1"/>
  <c r="V8" i="1"/>
  <c r="U8" i="1"/>
  <c r="T8" i="1"/>
  <c r="S8" i="1"/>
  <c r="R8" i="1"/>
  <c r="Q8" i="1"/>
  <c r="X7" i="1"/>
  <c r="W7" i="1"/>
  <c r="V7" i="1"/>
  <c r="U7" i="1"/>
  <c r="T7" i="1"/>
  <c r="S7" i="1"/>
  <c r="R7" i="1"/>
  <c r="Q7" i="1"/>
  <c r="X5" i="1" a="1"/>
  <c r="X5" i="1" s="1"/>
  <c r="W5" i="1" a="1"/>
  <c r="W5" i="1" s="1"/>
  <c r="V5" i="1" a="1"/>
  <c r="V5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X4" i="1"/>
  <c r="W4" i="1"/>
  <c r="V4" i="1"/>
  <c r="U4" i="1"/>
  <c r="T4" i="1"/>
  <c r="S4" i="1"/>
  <c r="R4" i="1"/>
  <c r="Q4" i="1"/>
  <c r="M3621" i="1"/>
  <c r="Q3621" i="1" s="1"/>
  <c r="M3622" i="1"/>
  <c r="Q3622" i="1" s="1"/>
  <c r="M3623" i="1"/>
  <c r="Q3623" i="1" s="1"/>
  <c r="M3624" i="1"/>
  <c r="Q3624" i="1" s="1"/>
  <c r="M3625" i="1"/>
  <c r="Q3625" i="1" s="1"/>
  <c r="M3626" i="1"/>
  <c r="Q3626" i="1" s="1"/>
  <c r="M3627" i="1"/>
  <c r="M3628" i="1"/>
  <c r="Q3628" i="1" s="1"/>
  <c r="M3629" i="1"/>
  <c r="Q3629" i="1" s="1"/>
  <c r="M3630" i="1"/>
  <c r="Q3630" i="1" s="1"/>
  <c r="M3511" i="1"/>
  <c r="Q3511" i="1" s="1"/>
  <c r="M3512" i="1"/>
  <c r="Q3512" i="1" s="1"/>
  <c r="M3513" i="1"/>
  <c r="M3514" i="1"/>
  <c r="Q3514" i="1" s="1"/>
  <c r="M3515" i="1"/>
  <c r="Q3515" i="1" s="1"/>
  <c r="M3516" i="1"/>
  <c r="Q3516" i="1" s="1"/>
  <c r="M3517" i="1"/>
  <c r="Q3517" i="1" s="1"/>
  <c r="M3518" i="1"/>
  <c r="Q3518" i="1" s="1"/>
  <c r="M3519" i="1"/>
  <c r="Q3519" i="1" s="1"/>
  <c r="M3520" i="1"/>
  <c r="Q3520" i="1" s="1"/>
  <c r="M3401" i="1"/>
  <c r="Q3401" i="1" s="1"/>
  <c r="M3402" i="1"/>
  <c r="Q3402" i="1" s="1"/>
  <c r="M3403" i="1"/>
  <c r="Q3403" i="1" s="1"/>
  <c r="M3404" i="1"/>
  <c r="Q3404" i="1" s="1"/>
  <c r="M3405" i="1"/>
  <c r="Q3405" i="1" s="1"/>
  <c r="M3406" i="1"/>
  <c r="Q3406" i="1" s="1"/>
  <c r="M3407" i="1"/>
  <c r="Q3407" i="1" s="1"/>
  <c r="M3408" i="1"/>
  <c r="Q3408" i="1" s="1"/>
  <c r="M3409" i="1"/>
  <c r="Q3409" i="1" s="1"/>
  <c r="M3410" i="1"/>
  <c r="Q3410" i="1" s="1"/>
  <c r="M3291" i="1"/>
  <c r="Q3291" i="1" s="1"/>
  <c r="M3292" i="1"/>
  <c r="Q3292" i="1" s="1"/>
  <c r="M3293" i="1"/>
  <c r="Q3293" i="1" s="1"/>
  <c r="M3294" i="1"/>
  <c r="Q3294" i="1" s="1"/>
  <c r="M3295" i="1"/>
  <c r="Q3295" i="1" s="1"/>
  <c r="M3296" i="1"/>
  <c r="Q3296" i="1" s="1"/>
  <c r="M3297" i="1"/>
  <c r="Q3297" i="1" s="1"/>
  <c r="M3298" i="1"/>
  <c r="Q3298" i="1" s="1"/>
  <c r="M3299" i="1"/>
  <c r="Q3299" i="1" s="1"/>
  <c r="M3300" i="1"/>
  <c r="Q3300" i="1" s="1"/>
  <c r="M3181" i="1"/>
  <c r="Q3181" i="1" s="1"/>
  <c r="M3182" i="1"/>
  <c r="Q3182" i="1" s="1"/>
  <c r="M3183" i="1"/>
  <c r="Q3183" i="1" s="1"/>
  <c r="M3184" i="1"/>
  <c r="Q3184" i="1" s="1"/>
  <c r="M3185" i="1"/>
  <c r="Q3185" i="1" s="1"/>
  <c r="M3186" i="1"/>
  <c r="Q3186" i="1" s="1"/>
  <c r="M3187" i="1"/>
  <c r="Q3187" i="1" s="1"/>
  <c r="M3188" i="1"/>
  <c r="Q3188" i="1" s="1"/>
  <c r="M3189" i="1"/>
  <c r="Q3189" i="1" s="1"/>
  <c r="M3190" i="1"/>
  <c r="Q3190" i="1" s="1"/>
  <c r="M3071" i="1"/>
  <c r="Q3071" i="1" s="1"/>
  <c r="M3072" i="1"/>
  <c r="Q3072" i="1" s="1"/>
  <c r="M3073" i="1"/>
  <c r="Q3073" i="1" s="1"/>
  <c r="M3074" i="1"/>
  <c r="Q3074" i="1" s="1"/>
  <c r="M3075" i="1"/>
  <c r="Q3075" i="1" s="1"/>
  <c r="M3076" i="1"/>
  <c r="Q3076" i="1" s="1"/>
  <c r="M3077" i="1"/>
  <c r="Q3077" i="1" s="1"/>
  <c r="M3078" i="1"/>
  <c r="Q3078" i="1" s="1"/>
  <c r="M3079" i="1"/>
  <c r="Q3079" i="1" s="1"/>
  <c r="M3080" i="1"/>
  <c r="Q3080" i="1" s="1"/>
  <c r="M2961" i="1"/>
  <c r="Q2961" i="1" s="1"/>
  <c r="M2962" i="1"/>
  <c r="Q2962" i="1" s="1"/>
  <c r="M2963" i="1"/>
  <c r="Q2963" i="1" s="1"/>
  <c r="M2964" i="1"/>
  <c r="Q2964" i="1" s="1"/>
  <c r="M2965" i="1"/>
  <c r="Q2965" i="1" s="1"/>
  <c r="M2966" i="1"/>
  <c r="Q2966" i="1" s="1"/>
  <c r="M2967" i="1"/>
  <c r="Q2967" i="1" s="1"/>
  <c r="M2968" i="1"/>
  <c r="Q2968" i="1" s="1"/>
  <c r="M2969" i="1"/>
  <c r="Q2969" i="1" s="1"/>
  <c r="M2970" i="1"/>
  <c r="Q2970" i="1" s="1"/>
  <c r="M2851" i="1"/>
  <c r="Q2851" i="1" s="1"/>
  <c r="M2852" i="1"/>
  <c r="Q2852" i="1" s="1"/>
  <c r="M2853" i="1"/>
  <c r="Q2853" i="1" s="1"/>
  <c r="M2854" i="1"/>
  <c r="Q2854" i="1" s="1"/>
  <c r="M2855" i="1"/>
  <c r="Q2855" i="1" s="1"/>
  <c r="M2856" i="1"/>
  <c r="Q2856" i="1" s="1"/>
  <c r="M2857" i="1"/>
  <c r="Q2857" i="1" s="1"/>
  <c r="M2858" i="1"/>
  <c r="Q2858" i="1" s="1"/>
  <c r="M2859" i="1"/>
  <c r="Q2859" i="1" s="1"/>
  <c r="M2860" i="1"/>
  <c r="Q2860" i="1" s="1"/>
  <c r="M2850" i="1"/>
  <c r="Q2850" i="1" s="1"/>
  <c r="A990" i="1"/>
  <c r="B990" i="1"/>
  <c r="C990" i="1"/>
  <c r="AR880" i="3" s="1"/>
  <c r="D990" i="1"/>
  <c r="AS880" i="3" s="1"/>
  <c r="E990" i="1"/>
  <c r="AT880" i="3" s="1"/>
  <c r="F990" i="1"/>
  <c r="AU880" i="3" s="1"/>
  <c r="G990" i="1"/>
  <c r="AV880" i="3" s="1"/>
  <c r="H990" i="1"/>
  <c r="AW880" i="3" s="1"/>
  <c r="I990" i="1"/>
  <c r="AX880" i="3" s="1"/>
  <c r="J990" i="1"/>
  <c r="AY880" i="3" s="1"/>
  <c r="K990" i="1"/>
  <c r="AZ880" i="3" s="1"/>
  <c r="A981" i="1"/>
  <c r="B981" i="1"/>
  <c r="AQ871" i="3" s="1"/>
  <c r="C981" i="1"/>
  <c r="D981" i="1"/>
  <c r="AS871" i="3" s="1"/>
  <c r="E981" i="1"/>
  <c r="AT871" i="3" s="1"/>
  <c r="F981" i="1"/>
  <c r="AU871" i="3" s="1"/>
  <c r="G981" i="1"/>
  <c r="H981" i="1"/>
  <c r="AW871" i="3" s="1"/>
  <c r="I981" i="1"/>
  <c r="AX871" i="3" s="1"/>
  <c r="J981" i="1"/>
  <c r="AY871" i="3" s="1"/>
  <c r="K981" i="1"/>
  <c r="A982" i="1"/>
  <c r="B982" i="1"/>
  <c r="AQ872" i="3" s="1"/>
  <c r="C982" i="1"/>
  <c r="D982" i="1"/>
  <c r="AS872" i="3" s="1"/>
  <c r="E982" i="1"/>
  <c r="AT872" i="3" s="1"/>
  <c r="F982" i="1"/>
  <c r="AU872" i="3" s="1"/>
  <c r="G982" i="1"/>
  <c r="H982" i="1"/>
  <c r="AW872" i="3" s="1"/>
  <c r="I982" i="1"/>
  <c r="AX872" i="3" s="1"/>
  <c r="J982" i="1"/>
  <c r="AY872" i="3" s="1"/>
  <c r="K982" i="1"/>
  <c r="A983" i="1"/>
  <c r="B983" i="1"/>
  <c r="AQ873" i="3" s="1"/>
  <c r="C983" i="1"/>
  <c r="D983" i="1"/>
  <c r="AS873" i="3" s="1"/>
  <c r="E983" i="1"/>
  <c r="AT873" i="3" s="1"/>
  <c r="F983" i="1"/>
  <c r="AU873" i="3" s="1"/>
  <c r="G983" i="1"/>
  <c r="AV873" i="3" s="1"/>
  <c r="H983" i="1"/>
  <c r="AW873" i="3" s="1"/>
  <c r="I983" i="1"/>
  <c r="AX873" i="3" s="1"/>
  <c r="J983" i="1"/>
  <c r="AY873" i="3" s="1"/>
  <c r="K983" i="1"/>
  <c r="AZ873" i="3" s="1"/>
  <c r="A984" i="1"/>
  <c r="B984" i="1"/>
  <c r="AQ874" i="3" s="1"/>
  <c r="C984" i="1"/>
  <c r="AR874" i="3" s="1"/>
  <c r="D984" i="1"/>
  <c r="AS874" i="3" s="1"/>
  <c r="E984" i="1"/>
  <c r="AT874" i="3" s="1"/>
  <c r="F984" i="1"/>
  <c r="AU874" i="3" s="1"/>
  <c r="G984" i="1"/>
  <c r="AV874" i="3" s="1"/>
  <c r="H984" i="1"/>
  <c r="AW874" i="3" s="1"/>
  <c r="I984" i="1"/>
  <c r="AX874" i="3" s="1"/>
  <c r="J984" i="1"/>
  <c r="AY874" i="3" s="1"/>
  <c r="K984" i="1"/>
  <c r="AZ874" i="3" s="1"/>
  <c r="A985" i="1"/>
  <c r="B985" i="1"/>
  <c r="AQ875" i="3" s="1"/>
  <c r="C985" i="1"/>
  <c r="AR875" i="3" s="1"/>
  <c r="D985" i="1"/>
  <c r="AS875" i="3" s="1"/>
  <c r="E985" i="1"/>
  <c r="AT875" i="3" s="1"/>
  <c r="F985" i="1"/>
  <c r="AU875" i="3" s="1"/>
  <c r="G985" i="1"/>
  <c r="AV875" i="3" s="1"/>
  <c r="H985" i="1"/>
  <c r="AW875" i="3" s="1"/>
  <c r="I985" i="1"/>
  <c r="AX875" i="3" s="1"/>
  <c r="J985" i="1"/>
  <c r="AY875" i="3" s="1"/>
  <c r="K985" i="1"/>
  <c r="AZ875" i="3" s="1"/>
  <c r="A986" i="1"/>
  <c r="B986" i="1"/>
  <c r="AQ876" i="3" s="1"/>
  <c r="C986" i="1"/>
  <c r="AR876" i="3" s="1"/>
  <c r="D986" i="1"/>
  <c r="AS876" i="3" s="1"/>
  <c r="E986" i="1"/>
  <c r="AT876" i="3" s="1"/>
  <c r="F986" i="1"/>
  <c r="AU876" i="3" s="1"/>
  <c r="G986" i="1"/>
  <c r="AV876" i="3" s="1"/>
  <c r="H986" i="1"/>
  <c r="AW876" i="3" s="1"/>
  <c r="I986" i="1"/>
  <c r="AX876" i="3" s="1"/>
  <c r="J986" i="1"/>
  <c r="AY876" i="3" s="1"/>
  <c r="K986" i="1"/>
  <c r="AZ876" i="3" s="1"/>
  <c r="A987" i="1"/>
  <c r="B987" i="1"/>
  <c r="AQ877" i="3" s="1"/>
  <c r="C987" i="1"/>
  <c r="AR877" i="3" s="1"/>
  <c r="D987" i="1"/>
  <c r="AS877" i="3" s="1"/>
  <c r="E987" i="1"/>
  <c r="AT877" i="3" s="1"/>
  <c r="F987" i="1"/>
  <c r="AU877" i="3" s="1"/>
  <c r="G987" i="1"/>
  <c r="AV877" i="3" s="1"/>
  <c r="H987" i="1"/>
  <c r="AW877" i="3" s="1"/>
  <c r="I987" i="1"/>
  <c r="AX877" i="3" s="1"/>
  <c r="J987" i="1"/>
  <c r="AY877" i="3" s="1"/>
  <c r="K987" i="1"/>
  <c r="AZ877" i="3" s="1"/>
  <c r="A988" i="1"/>
  <c r="B988" i="1"/>
  <c r="AQ878" i="3" s="1"/>
  <c r="C988" i="1"/>
  <c r="AR878" i="3" s="1"/>
  <c r="D988" i="1"/>
  <c r="AS878" i="3" s="1"/>
  <c r="E988" i="1"/>
  <c r="AT878" i="3" s="1"/>
  <c r="F988" i="1"/>
  <c r="AU878" i="3" s="1"/>
  <c r="G988" i="1"/>
  <c r="AV878" i="3" s="1"/>
  <c r="H988" i="1"/>
  <c r="AW878" i="3" s="1"/>
  <c r="I988" i="1"/>
  <c r="AX878" i="3" s="1"/>
  <c r="J988" i="1"/>
  <c r="AY878" i="3" s="1"/>
  <c r="K988" i="1"/>
  <c r="AZ878" i="3" s="1"/>
  <c r="A989" i="1"/>
  <c r="B989" i="1"/>
  <c r="AQ879" i="3" s="1"/>
  <c r="C989" i="1"/>
  <c r="AR879" i="3" s="1"/>
  <c r="D989" i="1"/>
  <c r="AS879" i="3" s="1"/>
  <c r="E989" i="1"/>
  <c r="AT879" i="3" s="1"/>
  <c r="F989" i="1"/>
  <c r="AU879" i="3" s="1"/>
  <c r="G989" i="1"/>
  <c r="AV879" i="3" s="1"/>
  <c r="H989" i="1"/>
  <c r="AW879" i="3" s="1"/>
  <c r="I989" i="1"/>
  <c r="AX879" i="3" s="1"/>
  <c r="J989" i="1"/>
  <c r="AY879" i="3" s="1"/>
  <c r="K989" i="1"/>
  <c r="AZ879" i="3" s="1"/>
  <c r="C871" i="1"/>
  <c r="C872" i="1"/>
  <c r="C873" i="1"/>
  <c r="C874" i="1"/>
  <c r="C875" i="1"/>
  <c r="C876" i="1"/>
  <c r="C877" i="1"/>
  <c r="C878" i="1"/>
  <c r="C879" i="1"/>
  <c r="C880" i="1"/>
  <c r="C769" i="1"/>
  <c r="C770" i="1"/>
  <c r="A211" i="1"/>
  <c r="A321" i="1" s="1"/>
  <c r="A431" i="1" s="1"/>
  <c r="A541" i="1" s="1"/>
  <c r="A651" i="1" s="1"/>
  <c r="A761" i="1" s="1"/>
  <c r="B211" i="1"/>
  <c r="B321" i="1" s="1"/>
  <c r="B431" i="1" s="1"/>
  <c r="B541" i="1" s="1"/>
  <c r="B651" i="1" s="1"/>
  <c r="B761" i="1" s="1"/>
  <c r="C211" i="1"/>
  <c r="D211" i="1"/>
  <c r="D321" i="1" s="1"/>
  <c r="D431" i="1" s="1"/>
  <c r="D541" i="1" s="1"/>
  <c r="D651" i="1" s="1"/>
  <c r="D761" i="1" s="1"/>
  <c r="E211" i="1"/>
  <c r="E321" i="1" s="1"/>
  <c r="E431" i="1" s="1"/>
  <c r="E541" i="1" s="1"/>
  <c r="E651" i="1" s="1"/>
  <c r="E761" i="1" s="1"/>
  <c r="F211" i="1"/>
  <c r="F321" i="1" s="1"/>
  <c r="F431" i="1" s="1"/>
  <c r="F541" i="1" s="1"/>
  <c r="F651" i="1" s="1"/>
  <c r="F761" i="1" s="1"/>
  <c r="G211" i="1"/>
  <c r="G321" i="1" s="1"/>
  <c r="G431" i="1" s="1"/>
  <c r="G541" i="1" s="1"/>
  <c r="G651" i="1" s="1"/>
  <c r="G761" i="1" s="1"/>
  <c r="H211" i="1"/>
  <c r="H321" i="1" s="1"/>
  <c r="H431" i="1" s="1"/>
  <c r="H541" i="1" s="1"/>
  <c r="H651" i="1" s="1"/>
  <c r="H761" i="1" s="1"/>
  <c r="I211" i="1"/>
  <c r="I321" i="1" s="1"/>
  <c r="I431" i="1" s="1"/>
  <c r="I541" i="1" s="1"/>
  <c r="I651" i="1" s="1"/>
  <c r="I761" i="1" s="1"/>
  <c r="J211" i="1"/>
  <c r="J321" i="1" s="1"/>
  <c r="J431" i="1" s="1"/>
  <c r="J541" i="1" s="1"/>
  <c r="J651" i="1" s="1"/>
  <c r="J761" i="1" s="1"/>
  <c r="K211" i="1"/>
  <c r="K321" i="1" s="1"/>
  <c r="K431" i="1" s="1"/>
  <c r="K541" i="1" s="1"/>
  <c r="K651" i="1" s="1"/>
  <c r="K761" i="1" s="1"/>
  <c r="A212" i="1"/>
  <c r="A322" i="1" s="1"/>
  <c r="A432" i="1" s="1"/>
  <c r="A542" i="1" s="1"/>
  <c r="A652" i="1" s="1"/>
  <c r="A762" i="1" s="1"/>
  <c r="B212" i="1"/>
  <c r="B322" i="1" s="1"/>
  <c r="B432" i="1" s="1"/>
  <c r="B542" i="1" s="1"/>
  <c r="B652" i="1" s="1"/>
  <c r="B762" i="1" s="1"/>
  <c r="C212" i="1"/>
  <c r="D212" i="1"/>
  <c r="D322" i="1" s="1"/>
  <c r="D432" i="1" s="1"/>
  <c r="D542" i="1" s="1"/>
  <c r="D652" i="1" s="1"/>
  <c r="D762" i="1" s="1"/>
  <c r="E212" i="1"/>
  <c r="E322" i="1" s="1"/>
  <c r="E432" i="1" s="1"/>
  <c r="E542" i="1" s="1"/>
  <c r="E652" i="1" s="1"/>
  <c r="E762" i="1" s="1"/>
  <c r="F212" i="1"/>
  <c r="F322" i="1" s="1"/>
  <c r="F432" i="1" s="1"/>
  <c r="F542" i="1" s="1"/>
  <c r="F652" i="1" s="1"/>
  <c r="F762" i="1" s="1"/>
  <c r="G212" i="1"/>
  <c r="G322" i="1" s="1"/>
  <c r="G432" i="1" s="1"/>
  <c r="G542" i="1" s="1"/>
  <c r="G652" i="1" s="1"/>
  <c r="G762" i="1" s="1"/>
  <c r="H212" i="1"/>
  <c r="H322" i="1" s="1"/>
  <c r="H432" i="1" s="1"/>
  <c r="H542" i="1" s="1"/>
  <c r="H652" i="1" s="1"/>
  <c r="H762" i="1" s="1"/>
  <c r="I212" i="1"/>
  <c r="I322" i="1" s="1"/>
  <c r="I432" i="1" s="1"/>
  <c r="I542" i="1" s="1"/>
  <c r="I652" i="1" s="1"/>
  <c r="I762" i="1" s="1"/>
  <c r="J212" i="1"/>
  <c r="J322" i="1" s="1"/>
  <c r="J432" i="1" s="1"/>
  <c r="J542" i="1" s="1"/>
  <c r="J652" i="1" s="1"/>
  <c r="J762" i="1" s="1"/>
  <c r="K212" i="1"/>
  <c r="K322" i="1" s="1"/>
  <c r="K432" i="1" s="1"/>
  <c r="K542" i="1" s="1"/>
  <c r="K652" i="1" s="1"/>
  <c r="K762" i="1" s="1"/>
  <c r="A213" i="1"/>
  <c r="B213" i="1"/>
  <c r="B323" i="1" s="1"/>
  <c r="B433" i="1" s="1"/>
  <c r="B543" i="1" s="1"/>
  <c r="B653" i="1" s="1"/>
  <c r="B763" i="1" s="1"/>
  <c r="C213" i="1"/>
  <c r="D213" i="1"/>
  <c r="D323" i="1" s="1"/>
  <c r="D433" i="1" s="1"/>
  <c r="D543" i="1" s="1"/>
  <c r="D653" i="1" s="1"/>
  <c r="D763" i="1" s="1"/>
  <c r="E213" i="1"/>
  <c r="E323" i="1" s="1"/>
  <c r="E433" i="1" s="1"/>
  <c r="E543" i="1" s="1"/>
  <c r="E653" i="1" s="1"/>
  <c r="E763" i="1" s="1"/>
  <c r="F213" i="1"/>
  <c r="F323" i="1" s="1"/>
  <c r="F433" i="1" s="1"/>
  <c r="F543" i="1" s="1"/>
  <c r="F653" i="1" s="1"/>
  <c r="F763" i="1" s="1"/>
  <c r="G213" i="1"/>
  <c r="G323" i="1" s="1"/>
  <c r="G433" i="1" s="1"/>
  <c r="G543" i="1" s="1"/>
  <c r="G653" i="1" s="1"/>
  <c r="G763" i="1" s="1"/>
  <c r="H213" i="1"/>
  <c r="H323" i="1" s="1"/>
  <c r="H433" i="1" s="1"/>
  <c r="H543" i="1" s="1"/>
  <c r="H653" i="1" s="1"/>
  <c r="H763" i="1" s="1"/>
  <c r="I213" i="1"/>
  <c r="I323" i="1" s="1"/>
  <c r="I433" i="1" s="1"/>
  <c r="I543" i="1" s="1"/>
  <c r="I653" i="1" s="1"/>
  <c r="I763" i="1" s="1"/>
  <c r="J213" i="1"/>
  <c r="J323" i="1" s="1"/>
  <c r="J433" i="1" s="1"/>
  <c r="J543" i="1" s="1"/>
  <c r="J653" i="1" s="1"/>
  <c r="J763" i="1" s="1"/>
  <c r="K213" i="1"/>
  <c r="K323" i="1" s="1"/>
  <c r="K433" i="1" s="1"/>
  <c r="K543" i="1" s="1"/>
  <c r="K653" i="1" s="1"/>
  <c r="K763" i="1" s="1"/>
  <c r="A214" i="1"/>
  <c r="A324" i="1" s="1"/>
  <c r="A434" i="1" s="1"/>
  <c r="A544" i="1" s="1"/>
  <c r="A654" i="1" s="1"/>
  <c r="A764" i="1" s="1"/>
  <c r="B214" i="1"/>
  <c r="B324" i="1" s="1"/>
  <c r="B434" i="1" s="1"/>
  <c r="B544" i="1" s="1"/>
  <c r="B654" i="1" s="1"/>
  <c r="B764" i="1" s="1"/>
  <c r="C214" i="1"/>
  <c r="D214" i="1"/>
  <c r="D324" i="1" s="1"/>
  <c r="D434" i="1" s="1"/>
  <c r="D544" i="1" s="1"/>
  <c r="D654" i="1" s="1"/>
  <c r="D764" i="1" s="1"/>
  <c r="E214" i="1"/>
  <c r="E324" i="1" s="1"/>
  <c r="E434" i="1" s="1"/>
  <c r="E544" i="1" s="1"/>
  <c r="E654" i="1" s="1"/>
  <c r="E764" i="1" s="1"/>
  <c r="F214" i="1"/>
  <c r="F324" i="1" s="1"/>
  <c r="F434" i="1" s="1"/>
  <c r="F544" i="1" s="1"/>
  <c r="F654" i="1" s="1"/>
  <c r="F764" i="1" s="1"/>
  <c r="G214" i="1"/>
  <c r="G324" i="1" s="1"/>
  <c r="G434" i="1" s="1"/>
  <c r="G544" i="1" s="1"/>
  <c r="G654" i="1" s="1"/>
  <c r="G764" i="1" s="1"/>
  <c r="H214" i="1"/>
  <c r="H324" i="1" s="1"/>
  <c r="H434" i="1" s="1"/>
  <c r="H544" i="1" s="1"/>
  <c r="H654" i="1" s="1"/>
  <c r="H764" i="1" s="1"/>
  <c r="I214" i="1"/>
  <c r="I324" i="1" s="1"/>
  <c r="I434" i="1" s="1"/>
  <c r="I544" i="1" s="1"/>
  <c r="I654" i="1" s="1"/>
  <c r="I764" i="1" s="1"/>
  <c r="J214" i="1"/>
  <c r="J324" i="1" s="1"/>
  <c r="J434" i="1" s="1"/>
  <c r="J544" i="1" s="1"/>
  <c r="J654" i="1" s="1"/>
  <c r="J764" i="1" s="1"/>
  <c r="K214" i="1"/>
  <c r="K324" i="1" s="1"/>
  <c r="K434" i="1" s="1"/>
  <c r="K544" i="1" s="1"/>
  <c r="K654" i="1" s="1"/>
  <c r="K764" i="1" s="1"/>
  <c r="A215" i="1"/>
  <c r="A325" i="1" s="1"/>
  <c r="A435" i="1" s="1"/>
  <c r="A545" i="1" s="1"/>
  <c r="A655" i="1" s="1"/>
  <c r="A765" i="1" s="1"/>
  <c r="B215" i="1"/>
  <c r="B325" i="1" s="1"/>
  <c r="B435" i="1" s="1"/>
  <c r="B545" i="1" s="1"/>
  <c r="B655" i="1" s="1"/>
  <c r="B765" i="1" s="1"/>
  <c r="C215" i="1"/>
  <c r="D215" i="1"/>
  <c r="D325" i="1" s="1"/>
  <c r="D435" i="1" s="1"/>
  <c r="D545" i="1" s="1"/>
  <c r="D655" i="1" s="1"/>
  <c r="D765" i="1" s="1"/>
  <c r="E215" i="1"/>
  <c r="E325" i="1" s="1"/>
  <c r="E435" i="1" s="1"/>
  <c r="E545" i="1" s="1"/>
  <c r="E655" i="1" s="1"/>
  <c r="E765" i="1" s="1"/>
  <c r="F215" i="1"/>
  <c r="F325" i="1" s="1"/>
  <c r="F435" i="1" s="1"/>
  <c r="F545" i="1" s="1"/>
  <c r="F655" i="1" s="1"/>
  <c r="F765" i="1" s="1"/>
  <c r="G215" i="1"/>
  <c r="G325" i="1" s="1"/>
  <c r="G435" i="1" s="1"/>
  <c r="G545" i="1" s="1"/>
  <c r="G655" i="1" s="1"/>
  <c r="G765" i="1" s="1"/>
  <c r="H215" i="1"/>
  <c r="H325" i="1" s="1"/>
  <c r="H435" i="1" s="1"/>
  <c r="H545" i="1" s="1"/>
  <c r="H655" i="1" s="1"/>
  <c r="H765" i="1" s="1"/>
  <c r="I215" i="1"/>
  <c r="I325" i="1" s="1"/>
  <c r="I435" i="1" s="1"/>
  <c r="I545" i="1" s="1"/>
  <c r="I655" i="1" s="1"/>
  <c r="I765" i="1" s="1"/>
  <c r="J215" i="1"/>
  <c r="J325" i="1" s="1"/>
  <c r="J435" i="1" s="1"/>
  <c r="J545" i="1" s="1"/>
  <c r="J655" i="1" s="1"/>
  <c r="J765" i="1" s="1"/>
  <c r="K215" i="1"/>
  <c r="K325" i="1" s="1"/>
  <c r="K435" i="1" s="1"/>
  <c r="K545" i="1" s="1"/>
  <c r="K655" i="1" s="1"/>
  <c r="K765" i="1" s="1"/>
  <c r="A216" i="1"/>
  <c r="A326" i="1" s="1"/>
  <c r="A436" i="1" s="1"/>
  <c r="A546" i="1" s="1"/>
  <c r="A656" i="1" s="1"/>
  <c r="A766" i="1" s="1"/>
  <c r="B216" i="1"/>
  <c r="B326" i="1" s="1"/>
  <c r="B436" i="1" s="1"/>
  <c r="B546" i="1" s="1"/>
  <c r="B656" i="1" s="1"/>
  <c r="B766" i="1" s="1"/>
  <c r="C216" i="1"/>
  <c r="D216" i="1"/>
  <c r="D326" i="1" s="1"/>
  <c r="D436" i="1" s="1"/>
  <c r="D546" i="1" s="1"/>
  <c r="D656" i="1" s="1"/>
  <c r="D766" i="1" s="1"/>
  <c r="E216" i="1"/>
  <c r="E326" i="1" s="1"/>
  <c r="E436" i="1" s="1"/>
  <c r="E546" i="1" s="1"/>
  <c r="E656" i="1" s="1"/>
  <c r="E766" i="1" s="1"/>
  <c r="F216" i="1"/>
  <c r="F326" i="1" s="1"/>
  <c r="F436" i="1" s="1"/>
  <c r="F546" i="1" s="1"/>
  <c r="F656" i="1" s="1"/>
  <c r="F766" i="1" s="1"/>
  <c r="G216" i="1"/>
  <c r="G326" i="1" s="1"/>
  <c r="G436" i="1" s="1"/>
  <c r="G546" i="1" s="1"/>
  <c r="G656" i="1" s="1"/>
  <c r="G766" i="1" s="1"/>
  <c r="H216" i="1"/>
  <c r="H326" i="1" s="1"/>
  <c r="H436" i="1" s="1"/>
  <c r="H546" i="1" s="1"/>
  <c r="H656" i="1" s="1"/>
  <c r="H766" i="1" s="1"/>
  <c r="I216" i="1"/>
  <c r="I326" i="1" s="1"/>
  <c r="I436" i="1" s="1"/>
  <c r="I546" i="1" s="1"/>
  <c r="I656" i="1" s="1"/>
  <c r="I766" i="1" s="1"/>
  <c r="J216" i="1"/>
  <c r="J326" i="1" s="1"/>
  <c r="J436" i="1" s="1"/>
  <c r="J546" i="1" s="1"/>
  <c r="J656" i="1" s="1"/>
  <c r="J766" i="1" s="1"/>
  <c r="K216" i="1"/>
  <c r="K326" i="1" s="1"/>
  <c r="K436" i="1" s="1"/>
  <c r="K546" i="1" s="1"/>
  <c r="K656" i="1" s="1"/>
  <c r="K766" i="1" s="1"/>
  <c r="A217" i="1"/>
  <c r="A327" i="1" s="1"/>
  <c r="A437" i="1" s="1"/>
  <c r="A547" i="1" s="1"/>
  <c r="A657" i="1" s="1"/>
  <c r="A767" i="1" s="1"/>
  <c r="B217" i="1"/>
  <c r="B327" i="1" s="1"/>
  <c r="B437" i="1" s="1"/>
  <c r="B547" i="1" s="1"/>
  <c r="B657" i="1" s="1"/>
  <c r="B767" i="1" s="1"/>
  <c r="C217" i="1"/>
  <c r="D217" i="1"/>
  <c r="D327" i="1" s="1"/>
  <c r="D437" i="1" s="1"/>
  <c r="D547" i="1" s="1"/>
  <c r="D657" i="1" s="1"/>
  <c r="D767" i="1" s="1"/>
  <c r="E217" i="1"/>
  <c r="E327" i="1" s="1"/>
  <c r="E437" i="1" s="1"/>
  <c r="E547" i="1" s="1"/>
  <c r="E657" i="1" s="1"/>
  <c r="E767" i="1" s="1"/>
  <c r="F217" i="1"/>
  <c r="F327" i="1" s="1"/>
  <c r="F437" i="1" s="1"/>
  <c r="F547" i="1" s="1"/>
  <c r="F657" i="1" s="1"/>
  <c r="F767" i="1" s="1"/>
  <c r="G217" i="1"/>
  <c r="G327" i="1" s="1"/>
  <c r="G437" i="1" s="1"/>
  <c r="G547" i="1" s="1"/>
  <c r="G657" i="1" s="1"/>
  <c r="G767" i="1" s="1"/>
  <c r="H217" i="1"/>
  <c r="H327" i="1" s="1"/>
  <c r="H437" i="1" s="1"/>
  <c r="H547" i="1" s="1"/>
  <c r="H657" i="1" s="1"/>
  <c r="H767" i="1" s="1"/>
  <c r="I217" i="1"/>
  <c r="I327" i="1" s="1"/>
  <c r="I437" i="1" s="1"/>
  <c r="I547" i="1" s="1"/>
  <c r="I657" i="1" s="1"/>
  <c r="I767" i="1" s="1"/>
  <c r="J217" i="1"/>
  <c r="J327" i="1" s="1"/>
  <c r="J437" i="1" s="1"/>
  <c r="J547" i="1" s="1"/>
  <c r="J657" i="1" s="1"/>
  <c r="J767" i="1" s="1"/>
  <c r="K217" i="1"/>
  <c r="K327" i="1" s="1"/>
  <c r="K437" i="1" s="1"/>
  <c r="K547" i="1" s="1"/>
  <c r="K657" i="1" s="1"/>
  <c r="K767" i="1" s="1"/>
  <c r="A218" i="1"/>
  <c r="A328" i="1" s="1"/>
  <c r="A438" i="1" s="1"/>
  <c r="A548" i="1" s="1"/>
  <c r="A658" i="1" s="1"/>
  <c r="A768" i="1" s="1"/>
  <c r="B218" i="1"/>
  <c r="B328" i="1" s="1"/>
  <c r="B438" i="1" s="1"/>
  <c r="B548" i="1" s="1"/>
  <c r="B658" i="1" s="1"/>
  <c r="B768" i="1" s="1"/>
  <c r="C218" i="1"/>
  <c r="D218" i="1"/>
  <c r="D328" i="1" s="1"/>
  <c r="D438" i="1" s="1"/>
  <c r="D548" i="1" s="1"/>
  <c r="D658" i="1" s="1"/>
  <c r="D768" i="1" s="1"/>
  <c r="E218" i="1"/>
  <c r="E328" i="1" s="1"/>
  <c r="E438" i="1" s="1"/>
  <c r="E548" i="1" s="1"/>
  <c r="E658" i="1" s="1"/>
  <c r="E768" i="1" s="1"/>
  <c r="F218" i="1"/>
  <c r="F328" i="1" s="1"/>
  <c r="F438" i="1" s="1"/>
  <c r="F548" i="1" s="1"/>
  <c r="F658" i="1" s="1"/>
  <c r="F768" i="1" s="1"/>
  <c r="G218" i="1"/>
  <c r="G328" i="1" s="1"/>
  <c r="G438" i="1" s="1"/>
  <c r="G548" i="1" s="1"/>
  <c r="G658" i="1" s="1"/>
  <c r="G768" i="1" s="1"/>
  <c r="H218" i="1"/>
  <c r="H328" i="1" s="1"/>
  <c r="H438" i="1" s="1"/>
  <c r="H548" i="1" s="1"/>
  <c r="H658" i="1" s="1"/>
  <c r="H768" i="1" s="1"/>
  <c r="I218" i="1"/>
  <c r="I328" i="1" s="1"/>
  <c r="I438" i="1" s="1"/>
  <c r="I548" i="1" s="1"/>
  <c r="I658" i="1" s="1"/>
  <c r="I768" i="1" s="1"/>
  <c r="J218" i="1"/>
  <c r="J328" i="1" s="1"/>
  <c r="J438" i="1" s="1"/>
  <c r="J548" i="1" s="1"/>
  <c r="J658" i="1" s="1"/>
  <c r="J768" i="1" s="1"/>
  <c r="K218" i="1"/>
  <c r="K328" i="1" s="1"/>
  <c r="K438" i="1" s="1"/>
  <c r="K548" i="1" s="1"/>
  <c r="K658" i="1" s="1"/>
  <c r="K768" i="1" s="1"/>
  <c r="A219" i="1"/>
  <c r="A329" i="1" s="1"/>
  <c r="A439" i="1" s="1"/>
  <c r="A549" i="1" s="1"/>
  <c r="A659" i="1" s="1"/>
  <c r="B219" i="1"/>
  <c r="B329" i="1" s="1"/>
  <c r="B439" i="1" s="1"/>
  <c r="B549" i="1" s="1"/>
  <c r="B659" i="1" s="1"/>
  <c r="C219" i="1"/>
  <c r="D219" i="1"/>
  <c r="D329" i="1" s="1"/>
  <c r="D439" i="1" s="1"/>
  <c r="D549" i="1" s="1"/>
  <c r="D659" i="1" s="1"/>
  <c r="E219" i="1"/>
  <c r="E329" i="1" s="1"/>
  <c r="E439" i="1" s="1"/>
  <c r="E549" i="1" s="1"/>
  <c r="E659" i="1" s="1"/>
  <c r="F219" i="1"/>
  <c r="F329" i="1" s="1"/>
  <c r="F439" i="1" s="1"/>
  <c r="F549" i="1" s="1"/>
  <c r="F659" i="1" s="1"/>
  <c r="G219" i="1"/>
  <c r="G329" i="1" s="1"/>
  <c r="G439" i="1" s="1"/>
  <c r="G549" i="1" s="1"/>
  <c r="G659" i="1" s="1"/>
  <c r="H219" i="1"/>
  <c r="H329" i="1" s="1"/>
  <c r="H439" i="1" s="1"/>
  <c r="H549" i="1" s="1"/>
  <c r="H659" i="1" s="1"/>
  <c r="I219" i="1"/>
  <c r="I329" i="1" s="1"/>
  <c r="I439" i="1" s="1"/>
  <c r="I549" i="1" s="1"/>
  <c r="I659" i="1" s="1"/>
  <c r="J219" i="1"/>
  <c r="J329" i="1" s="1"/>
  <c r="J439" i="1" s="1"/>
  <c r="J549" i="1" s="1"/>
  <c r="J659" i="1" s="1"/>
  <c r="K219" i="1"/>
  <c r="K329" i="1" s="1"/>
  <c r="K439" i="1" s="1"/>
  <c r="K549" i="1" s="1"/>
  <c r="K659" i="1" s="1"/>
  <c r="A220" i="1"/>
  <c r="B220" i="1"/>
  <c r="C220" i="1"/>
  <c r="D220" i="1"/>
  <c r="E220" i="1"/>
  <c r="F220" i="1"/>
  <c r="G220" i="1"/>
  <c r="H220" i="1"/>
  <c r="I220" i="1"/>
  <c r="J220" i="1"/>
  <c r="K220" i="1"/>
  <c r="A210" i="1"/>
  <c r="A320" i="1" s="1"/>
  <c r="A430" i="1" s="1"/>
  <c r="A540" i="1" s="1"/>
  <c r="A650" i="1" s="1"/>
  <c r="A760" i="1" s="1"/>
  <c r="CR1" i="3"/>
  <c r="CS1" i="3"/>
  <c r="CT1" i="3"/>
  <c r="CU1" i="3"/>
  <c r="CV1" i="3"/>
  <c r="CW1" i="3"/>
  <c r="CZ1" i="3"/>
  <c r="DA1" i="3"/>
  <c r="DB1" i="3"/>
  <c r="DC1" i="3"/>
  <c r="DD1" i="3"/>
  <c r="DE1" i="3"/>
  <c r="CQ2" i="3"/>
  <c r="CR2" i="3"/>
  <c r="CS2" i="3"/>
  <c r="CT2" i="3"/>
  <c r="CU2" i="3"/>
  <c r="CV2" i="3"/>
  <c r="CW2" i="3"/>
  <c r="CY2" i="3"/>
  <c r="CZ2" i="3"/>
  <c r="DA2" i="3"/>
  <c r="DB2" i="3"/>
  <c r="DC2" i="3"/>
  <c r="DD2" i="3"/>
  <c r="DE2" i="3"/>
  <c r="CQ3" i="3"/>
  <c r="CR3" i="3"/>
  <c r="CS3" i="3"/>
  <c r="CT3" i="3"/>
  <c r="CU3" i="3"/>
  <c r="CV3" i="3"/>
  <c r="CW3" i="3"/>
  <c r="CY3" i="3"/>
  <c r="CZ3" i="3"/>
  <c r="DA3" i="3"/>
  <c r="DB3" i="3"/>
  <c r="DC3" i="3"/>
  <c r="DD3" i="3"/>
  <c r="DE3" i="3"/>
  <c r="CQ4" i="3"/>
  <c r="CR4" i="3"/>
  <c r="CS4" i="3"/>
  <c r="CT4" i="3"/>
  <c r="CU4" i="3"/>
  <c r="CV4" i="3"/>
  <c r="CW4" i="3"/>
  <c r="CY4" i="3"/>
  <c r="CZ4" i="3"/>
  <c r="DA4" i="3"/>
  <c r="DB4" i="3"/>
  <c r="DC4" i="3"/>
  <c r="DD4" i="3"/>
  <c r="DE4" i="3"/>
  <c r="CQ5" i="3"/>
  <c r="CR5" i="3"/>
  <c r="CS5" i="3"/>
  <c r="CT5" i="3"/>
  <c r="CU5" i="3"/>
  <c r="CV5" i="3"/>
  <c r="CW5" i="3"/>
  <c r="CY5" i="3"/>
  <c r="CZ5" i="3"/>
  <c r="DA5" i="3"/>
  <c r="DB5" i="3"/>
  <c r="DC5" i="3"/>
  <c r="DD5" i="3"/>
  <c r="DE5" i="3"/>
  <c r="CQ6" i="3"/>
  <c r="CR6" i="3"/>
  <c r="CS6" i="3"/>
  <c r="CT6" i="3"/>
  <c r="CU6" i="3"/>
  <c r="CV6" i="3"/>
  <c r="CW6" i="3"/>
  <c r="CY6" i="3"/>
  <c r="CZ6" i="3"/>
  <c r="DA6" i="3"/>
  <c r="DB6" i="3"/>
  <c r="DC6" i="3"/>
  <c r="DD6" i="3"/>
  <c r="DE6" i="3"/>
  <c r="CQ7" i="3"/>
  <c r="CR7" i="3"/>
  <c r="CS7" i="3"/>
  <c r="CT7" i="3"/>
  <c r="CU7" i="3"/>
  <c r="CV7" i="3"/>
  <c r="CW7" i="3"/>
  <c r="CY7" i="3"/>
  <c r="CZ7" i="3"/>
  <c r="DA7" i="3"/>
  <c r="DB7" i="3"/>
  <c r="DC7" i="3"/>
  <c r="DD7" i="3"/>
  <c r="DE7" i="3"/>
  <c r="CQ8" i="3"/>
  <c r="CR8" i="3"/>
  <c r="CS8" i="3"/>
  <c r="CT8" i="3"/>
  <c r="CU8" i="3"/>
  <c r="CV8" i="3"/>
  <c r="CW8" i="3"/>
  <c r="CY8" i="3"/>
  <c r="CZ8" i="3"/>
  <c r="DA8" i="3"/>
  <c r="DB8" i="3"/>
  <c r="DC8" i="3"/>
  <c r="DD8" i="3"/>
  <c r="DE8" i="3"/>
  <c r="CQ9" i="3"/>
  <c r="CR9" i="3"/>
  <c r="CS9" i="3"/>
  <c r="CT9" i="3"/>
  <c r="CU9" i="3"/>
  <c r="CV9" i="3"/>
  <c r="CW9" i="3"/>
  <c r="CY9" i="3"/>
  <c r="CZ9" i="3"/>
  <c r="DA9" i="3"/>
  <c r="DB9" i="3"/>
  <c r="DC9" i="3"/>
  <c r="DD9" i="3"/>
  <c r="DE9" i="3"/>
  <c r="CQ10" i="3"/>
  <c r="CR10" i="3"/>
  <c r="CS10" i="3"/>
  <c r="CT10" i="3"/>
  <c r="CU10" i="3"/>
  <c r="CV10" i="3"/>
  <c r="CW10" i="3"/>
  <c r="CY10" i="3"/>
  <c r="CZ10" i="3"/>
  <c r="DA10" i="3"/>
  <c r="DB10" i="3"/>
  <c r="DC10" i="3"/>
  <c r="DD10" i="3"/>
  <c r="DE10" i="3"/>
  <c r="CR11" i="3"/>
  <c r="CS11" i="3"/>
  <c r="CT11" i="3"/>
  <c r="CU11" i="3"/>
  <c r="CV11" i="3"/>
  <c r="CW11" i="3"/>
  <c r="CY11" i="3"/>
  <c r="CZ11" i="3"/>
  <c r="DA11" i="3"/>
  <c r="DB11" i="3"/>
  <c r="DC11" i="3"/>
  <c r="DD11" i="3"/>
  <c r="DE11" i="3"/>
  <c r="CR12" i="3"/>
  <c r="CS12" i="3"/>
  <c r="CT12" i="3"/>
  <c r="CU12" i="3"/>
  <c r="CV12" i="3"/>
  <c r="CW12" i="3"/>
  <c r="CY12" i="3"/>
  <c r="CZ12" i="3"/>
  <c r="DA12" i="3"/>
  <c r="DB12" i="3"/>
  <c r="DC12" i="3"/>
  <c r="DD12" i="3"/>
  <c r="DE12" i="3"/>
  <c r="CQ13" i="3"/>
  <c r="CR13" i="3"/>
  <c r="CS13" i="3"/>
  <c r="CT13" i="3"/>
  <c r="CU13" i="3"/>
  <c r="CV13" i="3"/>
  <c r="CW13" i="3"/>
  <c r="CY13" i="3"/>
  <c r="CZ13" i="3"/>
  <c r="DA13" i="3"/>
  <c r="DB13" i="3"/>
  <c r="DC13" i="3"/>
  <c r="DD13" i="3"/>
  <c r="DE13" i="3"/>
  <c r="CQ14" i="3"/>
  <c r="CR14" i="3"/>
  <c r="CS14" i="3"/>
  <c r="CT14" i="3"/>
  <c r="CU14" i="3"/>
  <c r="CV14" i="3"/>
  <c r="CW14" i="3"/>
  <c r="CY14" i="3"/>
  <c r="CZ14" i="3"/>
  <c r="DA14" i="3"/>
  <c r="DB14" i="3"/>
  <c r="DC14" i="3"/>
  <c r="DD14" i="3"/>
  <c r="DE14" i="3"/>
  <c r="CQ15" i="3"/>
  <c r="CR15" i="3"/>
  <c r="CS15" i="3"/>
  <c r="CT15" i="3"/>
  <c r="CU15" i="3"/>
  <c r="CV15" i="3"/>
  <c r="CW15" i="3"/>
  <c r="CY15" i="3"/>
  <c r="CZ15" i="3"/>
  <c r="DA15" i="3"/>
  <c r="DB15" i="3"/>
  <c r="DC15" i="3"/>
  <c r="DD15" i="3"/>
  <c r="DE15" i="3"/>
  <c r="CQ16" i="3"/>
  <c r="CR16" i="3"/>
  <c r="CS16" i="3"/>
  <c r="CT16" i="3"/>
  <c r="CU16" i="3"/>
  <c r="CV16" i="3"/>
  <c r="CW16" i="3"/>
  <c r="CY16" i="3"/>
  <c r="CZ16" i="3"/>
  <c r="DA16" i="3"/>
  <c r="DB16" i="3"/>
  <c r="DC16" i="3"/>
  <c r="DD16" i="3"/>
  <c r="DE16" i="3"/>
  <c r="CR17" i="3"/>
  <c r="CS17" i="3"/>
  <c r="CT17" i="3"/>
  <c r="CU17" i="3"/>
  <c r="CV17" i="3"/>
  <c r="CW17" i="3"/>
  <c r="CY17" i="3"/>
  <c r="CZ17" i="3"/>
  <c r="DA17" i="3"/>
  <c r="DB17" i="3"/>
  <c r="DC17" i="3"/>
  <c r="DD17" i="3"/>
  <c r="DE17" i="3"/>
  <c r="CQ18" i="3"/>
  <c r="CR18" i="3"/>
  <c r="CS18" i="3"/>
  <c r="CT18" i="3"/>
  <c r="CU18" i="3"/>
  <c r="CV18" i="3"/>
  <c r="CW18" i="3"/>
  <c r="CY18" i="3"/>
  <c r="CZ18" i="3"/>
  <c r="DA18" i="3"/>
  <c r="DB18" i="3"/>
  <c r="DC18" i="3"/>
  <c r="DD18" i="3"/>
  <c r="DE18" i="3"/>
  <c r="CQ19" i="3"/>
  <c r="CR19" i="3"/>
  <c r="CS19" i="3"/>
  <c r="CT19" i="3"/>
  <c r="CU19" i="3"/>
  <c r="CV19" i="3"/>
  <c r="CW19" i="3"/>
  <c r="CY19" i="3"/>
  <c r="CZ19" i="3"/>
  <c r="DA19" i="3"/>
  <c r="DB19" i="3"/>
  <c r="DC19" i="3"/>
  <c r="DD19" i="3"/>
  <c r="DE19" i="3"/>
  <c r="CQ20" i="3"/>
  <c r="CR20" i="3"/>
  <c r="CS20" i="3"/>
  <c r="CT20" i="3"/>
  <c r="CU20" i="3"/>
  <c r="CV20" i="3"/>
  <c r="CW20" i="3"/>
  <c r="CY20" i="3"/>
  <c r="CZ20" i="3"/>
  <c r="DA20" i="3"/>
  <c r="DB20" i="3"/>
  <c r="DC20" i="3"/>
  <c r="DD20" i="3"/>
  <c r="DE20" i="3"/>
  <c r="CQ21" i="3"/>
  <c r="CR21" i="3"/>
  <c r="CS21" i="3"/>
  <c r="CT21" i="3"/>
  <c r="CU21" i="3"/>
  <c r="CV21" i="3"/>
  <c r="CW21" i="3"/>
  <c r="CY21" i="3"/>
  <c r="CZ21" i="3"/>
  <c r="DA21" i="3"/>
  <c r="DB21" i="3"/>
  <c r="DC21" i="3"/>
  <c r="DD21" i="3"/>
  <c r="DE21" i="3"/>
  <c r="CQ22" i="3"/>
  <c r="CR22" i="3"/>
  <c r="CS22" i="3"/>
  <c r="CT22" i="3"/>
  <c r="CU22" i="3"/>
  <c r="CV22" i="3"/>
  <c r="CW22" i="3"/>
  <c r="CY22" i="3"/>
  <c r="CZ22" i="3"/>
  <c r="DA22" i="3"/>
  <c r="DB22" i="3"/>
  <c r="DC22" i="3"/>
  <c r="DD22" i="3"/>
  <c r="DE22" i="3"/>
  <c r="CQ23" i="3"/>
  <c r="CR23" i="3"/>
  <c r="CS23" i="3"/>
  <c r="CT23" i="3"/>
  <c r="CU23" i="3"/>
  <c r="CV23" i="3"/>
  <c r="CW23" i="3"/>
  <c r="CY23" i="3"/>
  <c r="CZ23" i="3"/>
  <c r="DA23" i="3"/>
  <c r="DB23" i="3"/>
  <c r="DC23" i="3"/>
  <c r="DD23" i="3"/>
  <c r="DE23" i="3"/>
  <c r="CQ24" i="3"/>
  <c r="CR24" i="3"/>
  <c r="CS24" i="3"/>
  <c r="CT24" i="3"/>
  <c r="CU24" i="3"/>
  <c r="CV24" i="3"/>
  <c r="CW24" i="3"/>
  <c r="CY24" i="3"/>
  <c r="CZ24" i="3"/>
  <c r="DA24" i="3"/>
  <c r="DB24" i="3"/>
  <c r="DC24" i="3"/>
  <c r="DD24" i="3"/>
  <c r="DE24" i="3"/>
  <c r="CQ25" i="3"/>
  <c r="CR25" i="3"/>
  <c r="CS25" i="3"/>
  <c r="CT25" i="3"/>
  <c r="CU25" i="3"/>
  <c r="CV25" i="3"/>
  <c r="CW25" i="3"/>
  <c r="CY25" i="3"/>
  <c r="CZ25" i="3"/>
  <c r="DA25" i="3"/>
  <c r="DB25" i="3"/>
  <c r="DC25" i="3"/>
  <c r="DD25" i="3"/>
  <c r="DE25" i="3"/>
  <c r="CQ26" i="3"/>
  <c r="CR26" i="3"/>
  <c r="CS26" i="3"/>
  <c r="CT26" i="3"/>
  <c r="CU26" i="3"/>
  <c r="CV26" i="3"/>
  <c r="CW26" i="3"/>
  <c r="CY26" i="3"/>
  <c r="CZ26" i="3"/>
  <c r="DA26" i="3"/>
  <c r="DB26" i="3"/>
  <c r="DC26" i="3"/>
  <c r="DD26" i="3"/>
  <c r="DE26" i="3"/>
  <c r="CQ27" i="3"/>
  <c r="CR27" i="3"/>
  <c r="CS27" i="3"/>
  <c r="CT27" i="3"/>
  <c r="CU27" i="3"/>
  <c r="CV27" i="3"/>
  <c r="CW27" i="3"/>
  <c r="CY27" i="3"/>
  <c r="CZ27" i="3"/>
  <c r="DA27" i="3"/>
  <c r="DB27" i="3"/>
  <c r="DC27" i="3"/>
  <c r="DD27" i="3"/>
  <c r="DE27" i="3"/>
  <c r="CQ28" i="3"/>
  <c r="CR28" i="3"/>
  <c r="CS28" i="3"/>
  <c r="CT28" i="3"/>
  <c r="CU28" i="3"/>
  <c r="CV28" i="3"/>
  <c r="CW28" i="3"/>
  <c r="CY28" i="3"/>
  <c r="CZ28" i="3"/>
  <c r="DA28" i="3"/>
  <c r="DB28" i="3"/>
  <c r="DC28" i="3"/>
  <c r="DD28" i="3"/>
  <c r="DE28" i="3"/>
  <c r="CQ29" i="3"/>
  <c r="CR29" i="3"/>
  <c r="CS29" i="3"/>
  <c r="CT29" i="3"/>
  <c r="CU29" i="3"/>
  <c r="CV29" i="3"/>
  <c r="CW29" i="3"/>
  <c r="CY29" i="3"/>
  <c r="CZ29" i="3"/>
  <c r="DA29" i="3"/>
  <c r="DB29" i="3"/>
  <c r="DC29" i="3"/>
  <c r="DD29" i="3"/>
  <c r="DE29" i="3"/>
  <c r="CQ30" i="3"/>
  <c r="CR30" i="3"/>
  <c r="CS30" i="3"/>
  <c r="CT30" i="3"/>
  <c r="CU30" i="3"/>
  <c r="CV30" i="3"/>
  <c r="CW30" i="3"/>
  <c r="CY30" i="3"/>
  <c r="CZ30" i="3"/>
  <c r="DA30" i="3"/>
  <c r="DB30" i="3"/>
  <c r="DC30" i="3"/>
  <c r="DD30" i="3"/>
  <c r="DE30" i="3"/>
  <c r="CQ31" i="3"/>
  <c r="CR31" i="3"/>
  <c r="CS31" i="3"/>
  <c r="CT31" i="3"/>
  <c r="CU31" i="3"/>
  <c r="CV31" i="3"/>
  <c r="CW31" i="3"/>
  <c r="CY31" i="3"/>
  <c r="CZ31" i="3"/>
  <c r="DA31" i="3"/>
  <c r="DB31" i="3"/>
  <c r="DC31" i="3"/>
  <c r="DD31" i="3"/>
  <c r="DE31" i="3"/>
  <c r="CQ32" i="3"/>
  <c r="CR32" i="3"/>
  <c r="CS32" i="3"/>
  <c r="CT32" i="3"/>
  <c r="CU32" i="3"/>
  <c r="CV32" i="3"/>
  <c r="CW32" i="3"/>
  <c r="CY32" i="3"/>
  <c r="CZ32" i="3"/>
  <c r="DA32" i="3"/>
  <c r="DB32" i="3"/>
  <c r="DC32" i="3"/>
  <c r="DD32" i="3"/>
  <c r="DE32" i="3"/>
  <c r="CQ33" i="3"/>
  <c r="CR33" i="3"/>
  <c r="CS33" i="3"/>
  <c r="CT33" i="3"/>
  <c r="CU33" i="3"/>
  <c r="CV33" i="3"/>
  <c r="CW33" i="3"/>
  <c r="CY33" i="3"/>
  <c r="CZ33" i="3"/>
  <c r="DA33" i="3"/>
  <c r="DB33" i="3"/>
  <c r="DC33" i="3"/>
  <c r="DD33" i="3"/>
  <c r="DE33" i="3"/>
  <c r="CQ34" i="3"/>
  <c r="CR34" i="3"/>
  <c r="CS34" i="3"/>
  <c r="CT34" i="3"/>
  <c r="CU34" i="3"/>
  <c r="CV34" i="3"/>
  <c r="CW34" i="3"/>
  <c r="CY34" i="3"/>
  <c r="CZ34" i="3"/>
  <c r="DA34" i="3"/>
  <c r="DB34" i="3"/>
  <c r="DC34" i="3"/>
  <c r="DD34" i="3"/>
  <c r="DE34" i="3"/>
  <c r="CQ35" i="3"/>
  <c r="CR35" i="3"/>
  <c r="CS35" i="3"/>
  <c r="CT35" i="3"/>
  <c r="CU35" i="3"/>
  <c r="CV35" i="3"/>
  <c r="CW35" i="3"/>
  <c r="CY35" i="3"/>
  <c r="CZ35" i="3"/>
  <c r="DA35" i="3"/>
  <c r="DB35" i="3"/>
  <c r="DC35" i="3"/>
  <c r="DD35" i="3"/>
  <c r="DE35" i="3"/>
  <c r="CQ36" i="3"/>
  <c r="CR36" i="3"/>
  <c r="CS36" i="3"/>
  <c r="CT36" i="3"/>
  <c r="CU36" i="3"/>
  <c r="CV36" i="3"/>
  <c r="CW36" i="3"/>
  <c r="CY36" i="3"/>
  <c r="CZ36" i="3"/>
  <c r="DA36" i="3"/>
  <c r="DB36" i="3"/>
  <c r="DC36" i="3"/>
  <c r="DD36" i="3"/>
  <c r="DE36" i="3"/>
  <c r="CQ37" i="3"/>
  <c r="CR37" i="3"/>
  <c r="CS37" i="3"/>
  <c r="CT37" i="3"/>
  <c r="CU37" i="3"/>
  <c r="CV37" i="3"/>
  <c r="CW37" i="3"/>
  <c r="CY37" i="3"/>
  <c r="CZ37" i="3"/>
  <c r="DA37" i="3"/>
  <c r="DB37" i="3"/>
  <c r="DC37" i="3"/>
  <c r="DD37" i="3"/>
  <c r="DE37" i="3"/>
  <c r="CQ38" i="3"/>
  <c r="CR38" i="3"/>
  <c r="CS38" i="3"/>
  <c r="CT38" i="3"/>
  <c r="CU38" i="3"/>
  <c r="CV38" i="3"/>
  <c r="CW38" i="3"/>
  <c r="CY38" i="3"/>
  <c r="CZ38" i="3"/>
  <c r="DA38" i="3"/>
  <c r="DB38" i="3"/>
  <c r="DC38" i="3"/>
  <c r="DD38" i="3"/>
  <c r="DE38" i="3"/>
  <c r="CQ39" i="3"/>
  <c r="CR39" i="3"/>
  <c r="CS39" i="3"/>
  <c r="CT39" i="3"/>
  <c r="CU39" i="3"/>
  <c r="CV39" i="3"/>
  <c r="CW39" i="3"/>
  <c r="CY39" i="3"/>
  <c r="CZ39" i="3"/>
  <c r="DA39" i="3"/>
  <c r="DB39" i="3"/>
  <c r="DC39" i="3"/>
  <c r="DD39" i="3"/>
  <c r="DE39" i="3"/>
  <c r="CQ40" i="3"/>
  <c r="CR40" i="3"/>
  <c r="CS40" i="3"/>
  <c r="CT40" i="3"/>
  <c r="CU40" i="3"/>
  <c r="CV40" i="3"/>
  <c r="CW40" i="3"/>
  <c r="CY40" i="3"/>
  <c r="CZ40" i="3"/>
  <c r="DA40" i="3"/>
  <c r="DB40" i="3"/>
  <c r="DC40" i="3"/>
  <c r="DD40" i="3"/>
  <c r="DE40" i="3"/>
  <c r="CQ41" i="3"/>
  <c r="CR41" i="3"/>
  <c r="CS41" i="3"/>
  <c r="CT41" i="3"/>
  <c r="CU41" i="3"/>
  <c r="CV41" i="3"/>
  <c r="CW41" i="3"/>
  <c r="CY41" i="3"/>
  <c r="CZ41" i="3"/>
  <c r="DA41" i="3"/>
  <c r="DB41" i="3"/>
  <c r="DC41" i="3"/>
  <c r="DD41" i="3"/>
  <c r="DE41" i="3"/>
  <c r="CQ42" i="3"/>
  <c r="CR42" i="3"/>
  <c r="CS42" i="3"/>
  <c r="CT42" i="3"/>
  <c r="CU42" i="3"/>
  <c r="CV42" i="3"/>
  <c r="CW42" i="3"/>
  <c r="CY42" i="3"/>
  <c r="CZ42" i="3"/>
  <c r="DA42" i="3"/>
  <c r="DB42" i="3"/>
  <c r="DC42" i="3"/>
  <c r="DD42" i="3"/>
  <c r="DE42" i="3"/>
  <c r="CQ43" i="3"/>
  <c r="CR43" i="3"/>
  <c r="CS43" i="3"/>
  <c r="CT43" i="3"/>
  <c r="CU43" i="3"/>
  <c r="CV43" i="3"/>
  <c r="CW43" i="3"/>
  <c r="CY43" i="3"/>
  <c r="CZ43" i="3"/>
  <c r="DA43" i="3"/>
  <c r="DB43" i="3"/>
  <c r="DC43" i="3"/>
  <c r="DD43" i="3"/>
  <c r="DE43" i="3"/>
  <c r="CQ44" i="3"/>
  <c r="CR44" i="3"/>
  <c r="CS44" i="3"/>
  <c r="CT44" i="3"/>
  <c r="CU44" i="3"/>
  <c r="CV44" i="3"/>
  <c r="CW44" i="3"/>
  <c r="CY44" i="3"/>
  <c r="CZ44" i="3"/>
  <c r="DA44" i="3"/>
  <c r="DB44" i="3"/>
  <c r="DC44" i="3"/>
  <c r="DD44" i="3"/>
  <c r="DE44" i="3"/>
  <c r="CQ45" i="3"/>
  <c r="CR45" i="3"/>
  <c r="CS45" i="3"/>
  <c r="CT45" i="3"/>
  <c r="CU45" i="3"/>
  <c r="CV45" i="3"/>
  <c r="CW45" i="3"/>
  <c r="CY45" i="3"/>
  <c r="CZ45" i="3"/>
  <c r="DA45" i="3"/>
  <c r="DB45" i="3"/>
  <c r="DC45" i="3"/>
  <c r="DD45" i="3"/>
  <c r="DE45" i="3"/>
  <c r="CQ46" i="3"/>
  <c r="CR46" i="3"/>
  <c r="CS46" i="3"/>
  <c r="CT46" i="3"/>
  <c r="CU46" i="3"/>
  <c r="CV46" i="3"/>
  <c r="CW46" i="3"/>
  <c r="CY46" i="3"/>
  <c r="CZ46" i="3"/>
  <c r="DA46" i="3"/>
  <c r="DB46" i="3"/>
  <c r="DC46" i="3"/>
  <c r="DD46" i="3"/>
  <c r="DE46" i="3"/>
  <c r="CQ47" i="3"/>
  <c r="CR47" i="3"/>
  <c r="CS47" i="3"/>
  <c r="CT47" i="3"/>
  <c r="CU47" i="3"/>
  <c r="CV47" i="3"/>
  <c r="CW47" i="3"/>
  <c r="CY47" i="3"/>
  <c r="CZ47" i="3"/>
  <c r="DA47" i="3"/>
  <c r="DB47" i="3"/>
  <c r="DC47" i="3"/>
  <c r="DD47" i="3"/>
  <c r="DE47" i="3"/>
  <c r="CQ48" i="3"/>
  <c r="CR48" i="3"/>
  <c r="CS48" i="3"/>
  <c r="CT48" i="3"/>
  <c r="CU48" i="3"/>
  <c r="CV48" i="3"/>
  <c r="CW48" i="3"/>
  <c r="CY48" i="3"/>
  <c r="CZ48" i="3"/>
  <c r="DA48" i="3"/>
  <c r="DB48" i="3"/>
  <c r="DC48" i="3"/>
  <c r="DD48" i="3"/>
  <c r="DE48" i="3"/>
  <c r="CQ49" i="3"/>
  <c r="CR49" i="3"/>
  <c r="CS49" i="3"/>
  <c r="CT49" i="3"/>
  <c r="CU49" i="3"/>
  <c r="CV49" i="3"/>
  <c r="CW49" i="3"/>
  <c r="CY49" i="3"/>
  <c r="CZ49" i="3"/>
  <c r="DA49" i="3"/>
  <c r="DB49" i="3"/>
  <c r="DC49" i="3"/>
  <c r="DD49" i="3"/>
  <c r="DE49" i="3"/>
  <c r="CQ50" i="3"/>
  <c r="CR50" i="3"/>
  <c r="CS50" i="3"/>
  <c r="CT50" i="3"/>
  <c r="CU50" i="3"/>
  <c r="CV50" i="3"/>
  <c r="CW50" i="3"/>
  <c r="CY50" i="3"/>
  <c r="CZ50" i="3"/>
  <c r="DA50" i="3"/>
  <c r="DB50" i="3"/>
  <c r="DC50" i="3"/>
  <c r="DD50" i="3"/>
  <c r="DE50" i="3"/>
  <c r="CQ51" i="3"/>
  <c r="CR51" i="3"/>
  <c r="CS51" i="3"/>
  <c r="CT51" i="3"/>
  <c r="CU51" i="3"/>
  <c r="CV51" i="3"/>
  <c r="CW51" i="3"/>
  <c r="CY51" i="3"/>
  <c r="CZ51" i="3"/>
  <c r="DA51" i="3"/>
  <c r="DB51" i="3"/>
  <c r="DC51" i="3"/>
  <c r="DD51" i="3"/>
  <c r="DE51" i="3"/>
  <c r="CQ52" i="3"/>
  <c r="CR52" i="3"/>
  <c r="CS52" i="3"/>
  <c r="CT52" i="3"/>
  <c r="CU52" i="3"/>
  <c r="CV52" i="3"/>
  <c r="CW52" i="3"/>
  <c r="CY52" i="3"/>
  <c r="CZ52" i="3"/>
  <c r="DA52" i="3"/>
  <c r="DB52" i="3"/>
  <c r="DC52" i="3"/>
  <c r="DD52" i="3"/>
  <c r="DE52" i="3"/>
  <c r="CQ53" i="3"/>
  <c r="CR53" i="3"/>
  <c r="CS53" i="3"/>
  <c r="CT53" i="3"/>
  <c r="CU53" i="3"/>
  <c r="CV53" i="3"/>
  <c r="CW53" i="3"/>
  <c r="CY53" i="3"/>
  <c r="CZ53" i="3"/>
  <c r="DA53" i="3"/>
  <c r="DB53" i="3"/>
  <c r="DC53" i="3"/>
  <c r="DD53" i="3"/>
  <c r="DE53" i="3"/>
  <c r="CQ54" i="3"/>
  <c r="CR54" i="3"/>
  <c r="CS54" i="3"/>
  <c r="CT54" i="3"/>
  <c r="CU54" i="3"/>
  <c r="CV54" i="3"/>
  <c r="CW54" i="3"/>
  <c r="CY54" i="3"/>
  <c r="CZ54" i="3"/>
  <c r="DA54" i="3"/>
  <c r="DB54" i="3"/>
  <c r="DC54" i="3"/>
  <c r="DD54" i="3"/>
  <c r="DE54" i="3"/>
  <c r="CQ55" i="3"/>
  <c r="CR55" i="3"/>
  <c r="CS55" i="3"/>
  <c r="CT55" i="3"/>
  <c r="CU55" i="3"/>
  <c r="CV55" i="3"/>
  <c r="CW55" i="3"/>
  <c r="CY55" i="3"/>
  <c r="CZ55" i="3"/>
  <c r="DA55" i="3"/>
  <c r="DB55" i="3"/>
  <c r="DC55" i="3"/>
  <c r="DD55" i="3"/>
  <c r="DE55" i="3"/>
  <c r="CQ56" i="3"/>
  <c r="CR56" i="3"/>
  <c r="CS56" i="3"/>
  <c r="CT56" i="3"/>
  <c r="CU56" i="3"/>
  <c r="CV56" i="3"/>
  <c r="CW56" i="3"/>
  <c r="CY56" i="3"/>
  <c r="CZ56" i="3"/>
  <c r="DA56" i="3"/>
  <c r="DB56" i="3"/>
  <c r="DC56" i="3"/>
  <c r="DD56" i="3"/>
  <c r="DE56" i="3"/>
  <c r="CQ57" i="3"/>
  <c r="CR57" i="3"/>
  <c r="CS57" i="3"/>
  <c r="CT57" i="3"/>
  <c r="CU57" i="3"/>
  <c r="CV57" i="3"/>
  <c r="CW57" i="3"/>
  <c r="CY57" i="3"/>
  <c r="CZ57" i="3"/>
  <c r="DA57" i="3"/>
  <c r="DB57" i="3"/>
  <c r="DC57" i="3"/>
  <c r="DD57" i="3"/>
  <c r="DE57" i="3"/>
  <c r="CQ58" i="3"/>
  <c r="CR58" i="3"/>
  <c r="CS58" i="3"/>
  <c r="CT58" i="3"/>
  <c r="CU58" i="3"/>
  <c r="CV58" i="3"/>
  <c r="CW58" i="3"/>
  <c r="CY58" i="3"/>
  <c r="CZ58" i="3"/>
  <c r="DA58" i="3"/>
  <c r="DB58" i="3"/>
  <c r="DC58" i="3"/>
  <c r="DD58" i="3"/>
  <c r="DE58" i="3"/>
  <c r="CQ59" i="3"/>
  <c r="CR59" i="3"/>
  <c r="CS59" i="3"/>
  <c r="CT59" i="3"/>
  <c r="CU59" i="3"/>
  <c r="CV59" i="3"/>
  <c r="CW59" i="3"/>
  <c r="CY59" i="3"/>
  <c r="CZ59" i="3"/>
  <c r="DA59" i="3"/>
  <c r="DB59" i="3"/>
  <c r="DC59" i="3"/>
  <c r="DD59" i="3"/>
  <c r="DE59" i="3"/>
  <c r="CQ60" i="3"/>
  <c r="CR60" i="3"/>
  <c r="CS60" i="3"/>
  <c r="CT60" i="3"/>
  <c r="CU60" i="3"/>
  <c r="CV60" i="3"/>
  <c r="CW60" i="3"/>
  <c r="CY60" i="3"/>
  <c r="CZ60" i="3"/>
  <c r="DA60" i="3"/>
  <c r="DB60" i="3"/>
  <c r="DC60" i="3"/>
  <c r="DD60" i="3"/>
  <c r="DE60" i="3"/>
  <c r="CQ61" i="3"/>
  <c r="CR61" i="3"/>
  <c r="CS61" i="3"/>
  <c r="CT61" i="3"/>
  <c r="CU61" i="3"/>
  <c r="CV61" i="3"/>
  <c r="CW61" i="3"/>
  <c r="CY61" i="3"/>
  <c r="CZ61" i="3"/>
  <c r="DA61" i="3"/>
  <c r="DB61" i="3"/>
  <c r="DC61" i="3"/>
  <c r="DD61" i="3"/>
  <c r="DE61" i="3"/>
  <c r="CQ62" i="3"/>
  <c r="CR62" i="3"/>
  <c r="CS62" i="3"/>
  <c r="CT62" i="3"/>
  <c r="CU62" i="3"/>
  <c r="CV62" i="3"/>
  <c r="CW62" i="3"/>
  <c r="CY62" i="3"/>
  <c r="CZ62" i="3"/>
  <c r="DA62" i="3"/>
  <c r="DB62" i="3"/>
  <c r="DC62" i="3"/>
  <c r="DD62" i="3"/>
  <c r="DE62" i="3"/>
  <c r="CQ63" i="3"/>
  <c r="CR63" i="3"/>
  <c r="CS63" i="3"/>
  <c r="CT63" i="3"/>
  <c r="CU63" i="3"/>
  <c r="CV63" i="3"/>
  <c r="CW63" i="3"/>
  <c r="CY63" i="3"/>
  <c r="CZ63" i="3"/>
  <c r="DA63" i="3"/>
  <c r="DB63" i="3"/>
  <c r="DC63" i="3"/>
  <c r="DD63" i="3"/>
  <c r="DE63" i="3"/>
  <c r="CQ64" i="3"/>
  <c r="CR64" i="3"/>
  <c r="CS64" i="3"/>
  <c r="CT64" i="3"/>
  <c r="CU64" i="3"/>
  <c r="CV64" i="3"/>
  <c r="CW64" i="3"/>
  <c r="CY64" i="3"/>
  <c r="CZ64" i="3"/>
  <c r="DA64" i="3"/>
  <c r="DB64" i="3"/>
  <c r="DC64" i="3"/>
  <c r="DD64" i="3"/>
  <c r="DE64" i="3"/>
  <c r="CQ65" i="3"/>
  <c r="CR65" i="3"/>
  <c r="CS65" i="3"/>
  <c r="CT65" i="3"/>
  <c r="CU65" i="3"/>
  <c r="CV65" i="3"/>
  <c r="CW65" i="3"/>
  <c r="CY65" i="3"/>
  <c r="CZ65" i="3"/>
  <c r="DA65" i="3"/>
  <c r="DB65" i="3"/>
  <c r="DC65" i="3"/>
  <c r="DD65" i="3"/>
  <c r="DE65" i="3"/>
  <c r="CQ66" i="3"/>
  <c r="CR66" i="3"/>
  <c r="CS66" i="3"/>
  <c r="CT66" i="3"/>
  <c r="CU66" i="3"/>
  <c r="CV66" i="3"/>
  <c r="CW66" i="3"/>
  <c r="CY66" i="3"/>
  <c r="CZ66" i="3"/>
  <c r="DA66" i="3"/>
  <c r="DB66" i="3"/>
  <c r="DC66" i="3"/>
  <c r="DD66" i="3"/>
  <c r="DE66" i="3"/>
  <c r="CQ67" i="3"/>
  <c r="CR67" i="3"/>
  <c r="CS67" i="3"/>
  <c r="CT67" i="3"/>
  <c r="CU67" i="3"/>
  <c r="CV67" i="3"/>
  <c r="CW67" i="3"/>
  <c r="CY67" i="3"/>
  <c r="CZ67" i="3"/>
  <c r="DA67" i="3"/>
  <c r="DB67" i="3"/>
  <c r="DC67" i="3"/>
  <c r="DD67" i="3"/>
  <c r="DE67" i="3"/>
  <c r="CQ68" i="3"/>
  <c r="CR68" i="3"/>
  <c r="CS68" i="3"/>
  <c r="CT68" i="3"/>
  <c r="CU68" i="3"/>
  <c r="CV68" i="3"/>
  <c r="CW68" i="3"/>
  <c r="CY68" i="3"/>
  <c r="CZ68" i="3"/>
  <c r="DA68" i="3"/>
  <c r="DB68" i="3"/>
  <c r="DC68" i="3"/>
  <c r="DD68" i="3"/>
  <c r="DE68" i="3"/>
  <c r="CQ69" i="3"/>
  <c r="CR69" i="3"/>
  <c r="CS69" i="3"/>
  <c r="CT69" i="3"/>
  <c r="CU69" i="3"/>
  <c r="CV69" i="3"/>
  <c r="CW69" i="3"/>
  <c r="CY69" i="3"/>
  <c r="CZ69" i="3"/>
  <c r="DA69" i="3"/>
  <c r="DB69" i="3"/>
  <c r="DC69" i="3"/>
  <c r="DD69" i="3"/>
  <c r="DE69" i="3"/>
  <c r="CQ70" i="3"/>
  <c r="CR70" i="3"/>
  <c r="CS70" i="3"/>
  <c r="CT70" i="3"/>
  <c r="CU70" i="3"/>
  <c r="CV70" i="3"/>
  <c r="CW70" i="3"/>
  <c r="CY70" i="3"/>
  <c r="CZ70" i="3"/>
  <c r="DA70" i="3"/>
  <c r="DB70" i="3"/>
  <c r="DC70" i="3"/>
  <c r="DD70" i="3"/>
  <c r="DE70" i="3"/>
  <c r="CQ71" i="3"/>
  <c r="CR71" i="3"/>
  <c r="CS71" i="3"/>
  <c r="CT71" i="3"/>
  <c r="CU71" i="3"/>
  <c r="CV71" i="3"/>
  <c r="CW71" i="3"/>
  <c r="CY71" i="3"/>
  <c r="CZ71" i="3"/>
  <c r="DA71" i="3"/>
  <c r="DB71" i="3"/>
  <c r="DC71" i="3"/>
  <c r="DD71" i="3"/>
  <c r="DE71" i="3"/>
  <c r="CQ72" i="3"/>
  <c r="CR72" i="3"/>
  <c r="CS72" i="3"/>
  <c r="CT72" i="3"/>
  <c r="CU72" i="3"/>
  <c r="CV72" i="3"/>
  <c r="CW72" i="3"/>
  <c r="CY72" i="3"/>
  <c r="CZ72" i="3"/>
  <c r="DA72" i="3"/>
  <c r="DB72" i="3"/>
  <c r="DC72" i="3"/>
  <c r="DD72" i="3"/>
  <c r="DE72" i="3"/>
  <c r="CQ73" i="3"/>
  <c r="CR73" i="3"/>
  <c r="CS73" i="3"/>
  <c r="CT73" i="3"/>
  <c r="CU73" i="3"/>
  <c r="CV73" i="3"/>
  <c r="CW73" i="3"/>
  <c r="CY73" i="3"/>
  <c r="CZ73" i="3"/>
  <c r="DA73" i="3"/>
  <c r="DB73" i="3"/>
  <c r="DC73" i="3"/>
  <c r="DD73" i="3"/>
  <c r="DE73" i="3"/>
  <c r="CQ74" i="3"/>
  <c r="CR74" i="3"/>
  <c r="CS74" i="3"/>
  <c r="CT74" i="3"/>
  <c r="CU74" i="3"/>
  <c r="CV74" i="3"/>
  <c r="CW74" i="3"/>
  <c r="CY74" i="3"/>
  <c r="CZ74" i="3"/>
  <c r="DA74" i="3"/>
  <c r="DB74" i="3"/>
  <c r="DC74" i="3"/>
  <c r="DD74" i="3"/>
  <c r="DE74" i="3"/>
  <c r="CQ75" i="3"/>
  <c r="CR75" i="3"/>
  <c r="CS75" i="3"/>
  <c r="CT75" i="3"/>
  <c r="CU75" i="3"/>
  <c r="CV75" i="3"/>
  <c r="CW75" i="3"/>
  <c r="CY75" i="3"/>
  <c r="CZ75" i="3"/>
  <c r="DA75" i="3"/>
  <c r="DB75" i="3"/>
  <c r="DC75" i="3"/>
  <c r="DD75" i="3"/>
  <c r="DE75" i="3"/>
  <c r="CQ76" i="3"/>
  <c r="CR76" i="3"/>
  <c r="CS76" i="3"/>
  <c r="CT76" i="3"/>
  <c r="CU76" i="3"/>
  <c r="CV76" i="3"/>
  <c r="CW76" i="3"/>
  <c r="CY76" i="3"/>
  <c r="CZ76" i="3"/>
  <c r="DA76" i="3"/>
  <c r="DB76" i="3"/>
  <c r="DC76" i="3"/>
  <c r="DD76" i="3"/>
  <c r="DE76" i="3"/>
  <c r="CQ77" i="3"/>
  <c r="CR77" i="3"/>
  <c r="CS77" i="3"/>
  <c r="CT77" i="3"/>
  <c r="CU77" i="3"/>
  <c r="CV77" i="3"/>
  <c r="CW77" i="3"/>
  <c r="CY77" i="3"/>
  <c r="CZ77" i="3"/>
  <c r="DA77" i="3"/>
  <c r="DB77" i="3"/>
  <c r="DC77" i="3"/>
  <c r="DD77" i="3"/>
  <c r="DE77" i="3"/>
  <c r="CQ78" i="3"/>
  <c r="CR78" i="3"/>
  <c r="CS78" i="3"/>
  <c r="CT78" i="3"/>
  <c r="CU78" i="3"/>
  <c r="CV78" i="3"/>
  <c r="CW78" i="3"/>
  <c r="CY78" i="3"/>
  <c r="CZ78" i="3"/>
  <c r="DA78" i="3"/>
  <c r="DB78" i="3"/>
  <c r="DC78" i="3"/>
  <c r="DD78" i="3"/>
  <c r="DE78" i="3"/>
  <c r="CQ79" i="3"/>
  <c r="CR79" i="3"/>
  <c r="CS79" i="3"/>
  <c r="CT79" i="3"/>
  <c r="CU79" i="3"/>
  <c r="CV79" i="3"/>
  <c r="CW79" i="3"/>
  <c r="CY79" i="3"/>
  <c r="CZ79" i="3"/>
  <c r="DA79" i="3"/>
  <c r="DB79" i="3"/>
  <c r="DC79" i="3"/>
  <c r="DD79" i="3"/>
  <c r="DE79" i="3"/>
  <c r="CQ80" i="3"/>
  <c r="CR80" i="3"/>
  <c r="CS80" i="3"/>
  <c r="CT80" i="3"/>
  <c r="CU80" i="3"/>
  <c r="CV80" i="3"/>
  <c r="CW80" i="3"/>
  <c r="CY80" i="3"/>
  <c r="CZ80" i="3"/>
  <c r="DA80" i="3"/>
  <c r="DB80" i="3"/>
  <c r="DC80" i="3"/>
  <c r="DD80" i="3"/>
  <c r="DE80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1" i="3"/>
  <c r="DE81" i="3"/>
  <c r="CQ82" i="3"/>
  <c r="CR82" i="3"/>
  <c r="CS82" i="3"/>
  <c r="CT82" i="3"/>
  <c r="CU82" i="3"/>
  <c r="CV82" i="3"/>
  <c r="CW82" i="3"/>
  <c r="CY82" i="3"/>
  <c r="CZ82" i="3"/>
  <c r="DA82" i="3"/>
  <c r="DB82" i="3"/>
  <c r="DC82" i="3"/>
  <c r="DD82" i="3"/>
  <c r="DE82" i="3"/>
  <c r="CQ83" i="3"/>
  <c r="CR83" i="3"/>
  <c r="CS83" i="3"/>
  <c r="CT83" i="3"/>
  <c r="CU83" i="3"/>
  <c r="CV83" i="3"/>
  <c r="CW83" i="3"/>
  <c r="CY83" i="3"/>
  <c r="CZ83" i="3"/>
  <c r="DA83" i="3"/>
  <c r="DB83" i="3"/>
  <c r="DC83" i="3"/>
  <c r="DD83" i="3"/>
  <c r="DE83" i="3"/>
  <c r="CQ84" i="3"/>
  <c r="CR84" i="3"/>
  <c r="CS84" i="3"/>
  <c r="CT84" i="3"/>
  <c r="CU84" i="3"/>
  <c r="CV84" i="3"/>
  <c r="CW84" i="3"/>
  <c r="CY84" i="3"/>
  <c r="CZ84" i="3"/>
  <c r="DA84" i="3"/>
  <c r="DB84" i="3"/>
  <c r="DC84" i="3"/>
  <c r="DD84" i="3"/>
  <c r="DE84" i="3"/>
  <c r="CQ85" i="3"/>
  <c r="CR85" i="3"/>
  <c r="CS85" i="3"/>
  <c r="CT85" i="3"/>
  <c r="CU85" i="3"/>
  <c r="CV85" i="3"/>
  <c r="CW85" i="3"/>
  <c r="CY85" i="3"/>
  <c r="CZ85" i="3"/>
  <c r="DA85" i="3"/>
  <c r="DB85" i="3"/>
  <c r="DC85" i="3"/>
  <c r="DD85" i="3"/>
  <c r="DE85" i="3"/>
  <c r="CQ86" i="3"/>
  <c r="CR86" i="3"/>
  <c r="CS86" i="3"/>
  <c r="CT86" i="3"/>
  <c r="CU86" i="3"/>
  <c r="CV86" i="3"/>
  <c r="CW86" i="3"/>
  <c r="CY86" i="3"/>
  <c r="CZ86" i="3"/>
  <c r="DA86" i="3"/>
  <c r="DB86" i="3"/>
  <c r="DC86" i="3"/>
  <c r="DD86" i="3"/>
  <c r="DE86" i="3"/>
  <c r="CQ87" i="3"/>
  <c r="CR87" i="3"/>
  <c r="CS87" i="3"/>
  <c r="CT87" i="3"/>
  <c r="CU87" i="3"/>
  <c r="CV87" i="3"/>
  <c r="CW87" i="3"/>
  <c r="CY87" i="3"/>
  <c r="CZ87" i="3"/>
  <c r="DA87" i="3"/>
  <c r="DB87" i="3"/>
  <c r="DC87" i="3"/>
  <c r="DD87" i="3"/>
  <c r="DE87" i="3"/>
  <c r="CQ88" i="3"/>
  <c r="CR88" i="3"/>
  <c r="CS88" i="3"/>
  <c r="CT88" i="3"/>
  <c r="CU88" i="3"/>
  <c r="CV88" i="3"/>
  <c r="CW88" i="3"/>
  <c r="CY88" i="3"/>
  <c r="CZ88" i="3"/>
  <c r="DA88" i="3"/>
  <c r="DB88" i="3"/>
  <c r="DC88" i="3"/>
  <c r="DD88" i="3"/>
  <c r="DE88" i="3"/>
  <c r="CQ89" i="3"/>
  <c r="CR89" i="3"/>
  <c r="CS89" i="3"/>
  <c r="CT89" i="3"/>
  <c r="CU89" i="3"/>
  <c r="CV89" i="3"/>
  <c r="CW89" i="3"/>
  <c r="CY89" i="3"/>
  <c r="CZ89" i="3"/>
  <c r="DA89" i="3"/>
  <c r="DB89" i="3"/>
  <c r="DC89" i="3"/>
  <c r="DD89" i="3"/>
  <c r="DE89" i="3"/>
  <c r="CQ90" i="3"/>
  <c r="CR90" i="3"/>
  <c r="CS90" i="3"/>
  <c r="CT90" i="3"/>
  <c r="CU90" i="3"/>
  <c r="CV90" i="3"/>
  <c r="CW90" i="3"/>
  <c r="CY90" i="3"/>
  <c r="CZ90" i="3"/>
  <c r="DA90" i="3"/>
  <c r="DB90" i="3"/>
  <c r="DC90" i="3"/>
  <c r="DD90" i="3"/>
  <c r="DE90" i="3"/>
  <c r="CQ91" i="3"/>
  <c r="CR91" i="3"/>
  <c r="CS91" i="3"/>
  <c r="CT91" i="3"/>
  <c r="CU91" i="3"/>
  <c r="CV91" i="3"/>
  <c r="CW91" i="3"/>
  <c r="CY91" i="3"/>
  <c r="CZ91" i="3"/>
  <c r="DA91" i="3"/>
  <c r="DB91" i="3"/>
  <c r="DC91" i="3"/>
  <c r="DD91" i="3"/>
  <c r="DE91" i="3"/>
  <c r="CQ92" i="3"/>
  <c r="CR92" i="3"/>
  <c r="CS92" i="3"/>
  <c r="CT92" i="3"/>
  <c r="CU92" i="3"/>
  <c r="CV92" i="3"/>
  <c r="CW92" i="3"/>
  <c r="CY92" i="3"/>
  <c r="CZ92" i="3"/>
  <c r="DA92" i="3"/>
  <c r="DB92" i="3"/>
  <c r="DC92" i="3"/>
  <c r="DD92" i="3"/>
  <c r="DE92" i="3"/>
  <c r="CQ93" i="3"/>
  <c r="CR93" i="3"/>
  <c r="CS93" i="3"/>
  <c r="CT93" i="3"/>
  <c r="CU93" i="3"/>
  <c r="CV93" i="3"/>
  <c r="CW93" i="3"/>
  <c r="CY93" i="3"/>
  <c r="CZ93" i="3"/>
  <c r="DA93" i="3"/>
  <c r="DB93" i="3"/>
  <c r="DC93" i="3"/>
  <c r="DD93" i="3"/>
  <c r="DE93" i="3"/>
  <c r="CQ94" i="3"/>
  <c r="CR94" i="3"/>
  <c r="CS94" i="3"/>
  <c r="CT94" i="3"/>
  <c r="CU94" i="3"/>
  <c r="CV94" i="3"/>
  <c r="CW94" i="3"/>
  <c r="CY94" i="3"/>
  <c r="CZ94" i="3"/>
  <c r="DA94" i="3"/>
  <c r="DB94" i="3"/>
  <c r="DC94" i="3"/>
  <c r="DD94" i="3"/>
  <c r="DE94" i="3"/>
  <c r="CQ95" i="3"/>
  <c r="CR95" i="3"/>
  <c r="CS95" i="3"/>
  <c r="CT95" i="3"/>
  <c r="CU95" i="3"/>
  <c r="CV95" i="3"/>
  <c r="CW95" i="3"/>
  <c r="CY95" i="3"/>
  <c r="CZ95" i="3"/>
  <c r="DA95" i="3"/>
  <c r="DB95" i="3"/>
  <c r="DC95" i="3"/>
  <c r="DD95" i="3"/>
  <c r="DE95" i="3"/>
  <c r="CQ96" i="3"/>
  <c r="CR96" i="3"/>
  <c r="CS96" i="3"/>
  <c r="CT96" i="3"/>
  <c r="CU96" i="3"/>
  <c r="CV96" i="3"/>
  <c r="CW96" i="3"/>
  <c r="CY96" i="3"/>
  <c r="CZ96" i="3"/>
  <c r="DA96" i="3"/>
  <c r="DB96" i="3"/>
  <c r="DC96" i="3"/>
  <c r="DD96" i="3"/>
  <c r="DE96" i="3"/>
  <c r="CQ97" i="3"/>
  <c r="CR97" i="3"/>
  <c r="CS97" i="3"/>
  <c r="CT97" i="3"/>
  <c r="CU97" i="3"/>
  <c r="CV97" i="3"/>
  <c r="CW97" i="3"/>
  <c r="CY97" i="3"/>
  <c r="CZ97" i="3"/>
  <c r="DA97" i="3"/>
  <c r="DB97" i="3"/>
  <c r="DC97" i="3"/>
  <c r="DD97" i="3"/>
  <c r="DE97" i="3"/>
  <c r="CQ98" i="3"/>
  <c r="CR98" i="3"/>
  <c r="CS98" i="3"/>
  <c r="CT98" i="3"/>
  <c r="CU98" i="3"/>
  <c r="CV98" i="3"/>
  <c r="CW98" i="3"/>
  <c r="CY98" i="3"/>
  <c r="CZ98" i="3"/>
  <c r="DA98" i="3"/>
  <c r="DB98" i="3"/>
  <c r="DC98" i="3"/>
  <c r="DD98" i="3"/>
  <c r="DE98" i="3"/>
  <c r="CQ99" i="3"/>
  <c r="CR99" i="3"/>
  <c r="CS99" i="3"/>
  <c r="CT99" i="3"/>
  <c r="CU99" i="3"/>
  <c r="CV99" i="3"/>
  <c r="CW99" i="3"/>
  <c r="CY99" i="3"/>
  <c r="CZ99" i="3"/>
  <c r="DA99" i="3"/>
  <c r="DB99" i="3"/>
  <c r="DC99" i="3"/>
  <c r="DD99" i="3"/>
  <c r="DE99" i="3"/>
  <c r="CS100" i="3"/>
  <c r="CT100" i="3"/>
  <c r="CU100" i="3"/>
  <c r="CV100" i="3"/>
  <c r="CW100" i="3"/>
  <c r="CY100" i="3"/>
  <c r="CZ100" i="3"/>
  <c r="DA100" i="3"/>
  <c r="DB100" i="3"/>
  <c r="DC100" i="3"/>
  <c r="DD100" i="3"/>
  <c r="DE100" i="3"/>
  <c r="BX1" i="3" l="1"/>
  <c r="I330" i="1"/>
  <c r="I440" i="1" s="1"/>
  <c r="I550" i="1" s="1"/>
  <c r="I660" i="1" s="1"/>
  <c r="K330" i="1"/>
  <c r="K440" i="1" s="1"/>
  <c r="K550" i="1" s="1"/>
  <c r="K660" i="1" s="1"/>
  <c r="J330" i="1"/>
  <c r="J440" i="1" s="1"/>
  <c r="J550" i="1" s="1"/>
  <c r="J660" i="1" s="1"/>
  <c r="B330" i="1"/>
  <c r="H330" i="1"/>
  <c r="H440" i="1" s="1"/>
  <c r="H550" i="1" s="1"/>
  <c r="H660" i="1" s="1"/>
  <c r="G330" i="1"/>
  <c r="G440" i="1" s="1"/>
  <c r="G550" i="1" s="1"/>
  <c r="G660" i="1" s="1"/>
  <c r="A500" i="1"/>
  <c r="A330" i="1"/>
  <c r="E330" i="1"/>
  <c r="E440" i="1" s="1"/>
  <c r="E550" i="1" s="1"/>
  <c r="E660" i="1" s="1"/>
  <c r="AQ880" i="3"/>
  <c r="F330" i="1"/>
  <c r="F440" i="1" s="1"/>
  <c r="F550" i="1" s="1"/>
  <c r="F660" i="1" s="1"/>
  <c r="D330" i="1"/>
  <c r="D440" i="1" s="1"/>
  <c r="D550" i="1" s="1"/>
  <c r="D660" i="1" s="1"/>
  <c r="B500" i="1"/>
  <c r="O3627" i="1"/>
  <c r="Q3627" i="1"/>
  <c r="O3513" i="1"/>
  <c r="Q3513" i="1"/>
  <c r="A1093" i="1"/>
  <c r="A1973" i="1" s="1"/>
  <c r="A2853" i="1" s="1"/>
  <c r="A323" i="1"/>
  <c r="A433" i="1" s="1"/>
  <c r="A543" i="1" s="1"/>
  <c r="A653" i="1" s="1"/>
  <c r="A763" i="1" s="1"/>
  <c r="DF75" i="3"/>
  <c r="DF74" i="3"/>
  <c r="Q24" i="1"/>
  <c r="Q37" i="1" s="1"/>
  <c r="DF85" i="3"/>
  <c r="DF67" i="3"/>
  <c r="DF59" i="3"/>
  <c r="DF51" i="3"/>
  <c r="DF43" i="3"/>
  <c r="DF10" i="3"/>
  <c r="DF2" i="3"/>
  <c r="DF66" i="3"/>
  <c r="DF18" i="3"/>
  <c r="DF9" i="3"/>
  <c r="BP219" i="3"/>
  <c r="BV219" i="3" s="1"/>
  <c r="A1099" i="1"/>
  <c r="A1979" i="1" s="1"/>
  <c r="A2859" i="1" s="1"/>
  <c r="BP211" i="3"/>
  <c r="BV211" i="3" s="1"/>
  <c r="A1091" i="1"/>
  <c r="A1971" i="1" s="1"/>
  <c r="A2851" i="1" s="1"/>
  <c r="AP876" i="3"/>
  <c r="A1866" i="1"/>
  <c r="A2746" i="1" s="1"/>
  <c r="A3626" i="1" s="1"/>
  <c r="AP871" i="3"/>
  <c r="A1861" i="1"/>
  <c r="A2741" i="1" s="1"/>
  <c r="A3621" i="1" s="1"/>
  <c r="BP216" i="3"/>
  <c r="CH216" i="3" s="1"/>
  <c r="A1096" i="1"/>
  <c r="A1976" i="1" s="1"/>
  <c r="A2856" i="1" s="1"/>
  <c r="AP873" i="3"/>
  <c r="A1863" i="1"/>
  <c r="A2743" i="1" s="1"/>
  <c r="A3623" i="1" s="1"/>
  <c r="BP214" i="3"/>
  <c r="BV214" i="3" s="1"/>
  <c r="A1094" i="1"/>
  <c r="A1974" i="1" s="1"/>
  <c r="A2854" i="1" s="1"/>
  <c r="BP210" i="3"/>
  <c r="BV210" i="3" s="1"/>
  <c r="A1090" i="1"/>
  <c r="A1970" i="1" s="1"/>
  <c r="A2850" i="1" s="1"/>
  <c r="AP878" i="3"/>
  <c r="A1868" i="1"/>
  <c r="A2748" i="1" s="1"/>
  <c r="A3628" i="1" s="1"/>
  <c r="AP880" i="3"/>
  <c r="A1870" i="1"/>
  <c r="A2750" i="1" s="1"/>
  <c r="A3630" i="1" s="1"/>
  <c r="A1098" i="1"/>
  <c r="A1978" i="1" s="1"/>
  <c r="A2858" i="1" s="1"/>
  <c r="AP875" i="3"/>
  <c r="A1865" i="1"/>
  <c r="A2745" i="1" s="1"/>
  <c r="A3625" i="1" s="1"/>
  <c r="DF108" i="3"/>
  <c r="DF92" i="3"/>
  <c r="DF84" i="3"/>
  <c r="BP215" i="3"/>
  <c r="BV215" i="3" s="1"/>
  <c r="A1095" i="1"/>
  <c r="A1975" i="1" s="1"/>
  <c r="A2855" i="1" s="1"/>
  <c r="AP872" i="3"/>
  <c r="A1862" i="1"/>
  <c r="A2742" i="1" s="1"/>
  <c r="A3622" i="1" s="1"/>
  <c r="BP220" i="3"/>
  <c r="BV220" i="3" s="1"/>
  <c r="A1100" i="1"/>
  <c r="A1980" i="1" s="1"/>
  <c r="A2860" i="1" s="1"/>
  <c r="BP212" i="3"/>
  <c r="BV212" i="3" s="1"/>
  <c r="A1092" i="1"/>
  <c r="A1972" i="1" s="1"/>
  <c r="A2852" i="1" s="1"/>
  <c r="AP877" i="3"/>
  <c r="A1867" i="1"/>
  <c r="A2747" i="1" s="1"/>
  <c r="A3627" i="1" s="1"/>
  <c r="AP879" i="3"/>
  <c r="A1869" i="1"/>
  <c r="A2749" i="1" s="1"/>
  <c r="A3629" i="1" s="1"/>
  <c r="BP217" i="3"/>
  <c r="BV217" i="3" s="1"/>
  <c r="A1097" i="1"/>
  <c r="A1977" i="1" s="1"/>
  <c r="A2857" i="1" s="1"/>
  <c r="AP874" i="3"/>
  <c r="A1864" i="1"/>
  <c r="A2744" i="1" s="1"/>
  <c r="A3624" i="1" s="1"/>
  <c r="DM12" i="3"/>
  <c r="DF109" i="3"/>
  <c r="DF101" i="3"/>
  <c r="DF100" i="3"/>
  <c r="DF93" i="3"/>
  <c r="DF77" i="3"/>
  <c r="DF76" i="3"/>
  <c r="DF58" i="3"/>
  <c r="DF42" i="3"/>
  <c r="DF35" i="3"/>
  <c r="DF27" i="3"/>
  <c r="DF26" i="3"/>
  <c r="DF19" i="3"/>
  <c r="DM109" i="3"/>
  <c r="DL105" i="3"/>
  <c r="DL101" i="3"/>
  <c r="DJ108" i="3"/>
  <c r="DJ104" i="3"/>
  <c r="DH107" i="3"/>
  <c r="DH103" i="3"/>
  <c r="DF1" i="3"/>
  <c r="DK99" i="3"/>
  <c r="DI98" i="3"/>
  <c r="DG97" i="3"/>
  <c r="DM96" i="3"/>
  <c r="DK95" i="3"/>
  <c r="DI94" i="3"/>
  <c r="DG93" i="3"/>
  <c r="DM92" i="3"/>
  <c r="DK91" i="3"/>
  <c r="DI90" i="3"/>
  <c r="DG89" i="3"/>
  <c r="DM88" i="3"/>
  <c r="DK87" i="3"/>
  <c r="DI86" i="3"/>
  <c r="DG85" i="3"/>
  <c r="DM84" i="3"/>
  <c r="DK83" i="3"/>
  <c r="DI82" i="3"/>
  <c r="DG81" i="3"/>
  <c r="DM100" i="3"/>
  <c r="DI99" i="3"/>
  <c r="DG98" i="3"/>
  <c r="DM97" i="3"/>
  <c r="DK96" i="3"/>
  <c r="DI95" i="3"/>
  <c r="DG94" i="3"/>
  <c r="DM93" i="3"/>
  <c r="DK92" i="3"/>
  <c r="DI91" i="3"/>
  <c r="DG90" i="3"/>
  <c r="DM89" i="3"/>
  <c r="DK88" i="3"/>
  <c r="DI87" i="3"/>
  <c r="DG86" i="3"/>
  <c r="DM85" i="3"/>
  <c r="DK84" i="3"/>
  <c r="DI83" i="3"/>
  <c r="DG82" i="3"/>
  <c r="DM81" i="3"/>
  <c r="DK80" i="3"/>
  <c r="DI79" i="3"/>
  <c r="DG78" i="3"/>
  <c r="DM77" i="3"/>
  <c r="DK76" i="3"/>
  <c r="DI75" i="3"/>
  <c r="DG74" i="3"/>
  <c r="DM73" i="3"/>
  <c r="DK72" i="3"/>
  <c r="DI71" i="3"/>
  <c r="DG70" i="3"/>
  <c r="DM69" i="3"/>
  <c r="DK68" i="3"/>
  <c r="DI67" i="3"/>
  <c r="DG66" i="3"/>
  <c r="DM65" i="3"/>
  <c r="DK64" i="3"/>
  <c r="DI63" i="3"/>
  <c r="DG62" i="3"/>
  <c r="DM61" i="3"/>
  <c r="DK60" i="3"/>
  <c r="DI59" i="3"/>
  <c r="DG58" i="3"/>
  <c r="DM57" i="3"/>
  <c r="DK56" i="3"/>
  <c r="DI55" i="3"/>
  <c r="DH1" i="3"/>
  <c r="DK81" i="3"/>
  <c r="DH109" i="3"/>
  <c r="DF99" i="3"/>
  <c r="DF91" i="3"/>
  <c r="DF83" i="3"/>
  <c r="DM80" i="3"/>
  <c r="DK79" i="3"/>
  <c r="DI78" i="3"/>
  <c r="DG77" i="3"/>
  <c r="DM76" i="3"/>
  <c r="DK75" i="3"/>
  <c r="DI74" i="3"/>
  <c r="DG73" i="3"/>
  <c r="DM72" i="3"/>
  <c r="DK71" i="3"/>
  <c r="DI70" i="3"/>
  <c r="DG69" i="3"/>
  <c r="DM68" i="3"/>
  <c r="DK67" i="3"/>
  <c r="DI66" i="3"/>
  <c r="DG65" i="3"/>
  <c r="DM64" i="3"/>
  <c r="DK63" i="3"/>
  <c r="DI62" i="3"/>
  <c r="DG61" i="3"/>
  <c r="DM60" i="3"/>
  <c r="DK59" i="3"/>
  <c r="DI58" i="3"/>
  <c r="DG57" i="3"/>
  <c r="DM56" i="3"/>
  <c r="DK55" i="3"/>
  <c r="DI54" i="3"/>
  <c r="DG53" i="3"/>
  <c r="DM52" i="3"/>
  <c r="DK51" i="3"/>
  <c r="DI50" i="3"/>
  <c r="DG49" i="3"/>
  <c r="DM48" i="3"/>
  <c r="DK47" i="3"/>
  <c r="DI46" i="3"/>
  <c r="DG45" i="3"/>
  <c r="DM44" i="3"/>
  <c r="DK43" i="3"/>
  <c r="DI42" i="3"/>
  <c r="DG41" i="3"/>
  <c r="DM40" i="3"/>
  <c r="DK39" i="3"/>
  <c r="DI38" i="3"/>
  <c r="DG37" i="3"/>
  <c r="DM36" i="3"/>
  <c r="DK35" i="3"/>
  <c r="DI34" i="3"/>
  <c r="DG33" i="3"/>
  <c r="DM32" i="3"/>
  <c r="DK31" i="3"/>
  <c r="DI30" i="3"/>
  <c r="DG29" i="3"/>
  <c r="DM28" i="3"/>
  <c r="DK27" i="3"/>
  <c r="DI26" i="3"/>
  <c r="DG25" i="3"/>
  <c r="DM24" i="3"/>
  <c r="DK23" i="3"/>
  <c r="DI22" i="3"/>
  <c r="DG21" i="3"/>
  <c r="DM20" i="3"/>
  <c r="DK19" i="3"/>
  <c r="DI18" i="3"/>
  <c r="DL16" i="3"/>
  <c r="DJ15" i="3"/>
  <c r="DH14" i="3"/>
  <c r="DL12" i="3"/>
  <c r="DI11" i="3"/>
  <c r="DL9" i="3"/>
  <c r="DJ8" i="3"/>
  <c r="DH7" i="3"/>
  <c r="DL5" i="3"/>
  <c r="DJ4" i="3"/>
  <c r="DH3" i="3"/>
  <c r="DK1" i="3"/>
  <c r="DL110" i="3"/>
  <c r="DL108" i="3"/>
  <c r="DJ107" i="3"/>
  <c r="DH106" i="3"/>
  <c r="DL104" i="3"/>
  <c r="DJ103" i="3"/>
  <c r="DH102" i="3"/>
  <c r="DG110" i="3"/>
  <c r="DF98" i="3"/>
  <c r="DG1" i="3"/>
  <c r="DF73" i="3"/>
  <c r="DF65" i="3"/>
  <c r="DF57" i="3"/>
  <c r="DF49" i="3"/>
  <c r="DF33" i="3"/>
  <c r="DF8" i="3"/>
  <c r="DG54" i="3"/>
  <c r="DM53" i="3"/>
  <c r="DK52" i="3"/>
  <c r="DI51" i="3"/>
  <c r="DG50" i="3"/>
  <c r="DM49" i="3"/>
  <c r="DK48" i="3"/>
  <c r="DI47" i="3"/>
  <c r="DG46" i="3"/>
  <c r="DM45" i="3"/>
  <c r="DK44" i="3"/>
  <c r="DI43" i="3"/>
  <c r="DG42" i="3"/>
  <c r="DM41" i="3"/>
  <c r="DK40" i="3"/>
  <c r="DI39" i="3"/>
  <c r="DG38" i="3"/>
  <c r="DM37" i="3"/>
  <c r="DK36" i="3"/>
  <c r="DI35" i="3"/>
  <c r="DG34" i="3"/>
  <c r="DM33" i="3"/>
  <c r="DK32" i="3"/>
  <c r="DI31" i="3"/>
  <c r="DG30" i="3"/>
  <c r="DM29" i="3"/>
  <c r="DK28" i="3"/>
  <c r="DI27" i="3"/>
  <c r="DG26" i="3"/>
  <c r="DM25" i="3"/>
  <c r="DK24" i="3"/>
  <c r="DI23" i="3"/>
  <c r="DG22" i="3"/>
  <c r="DM21" i="3"/>
  <c r="DK20" i="3"/>
  <c r="DI19" i="3"/>
  <c r="DG18" i="3"/>
  <c r="DM17" i="3"/>
  <c r="DJ16" i="3"/>
  <c r="DH15" i="3"/>
  <c r="DL13" i="3"/>
  <c r="DJ12" i="3"/>
  <c r="DL10" i="3"/>
  <c r="DJ9" i="3"/>
  <c r="DH8" i="3"/>
  <c r="DL6" i="3"/>
  <c r="DJ5" i="3"/>
  <c r="DH4" i="3"/>
  <c r="DL2" i="3"/>
  <c r="DI1" i="3"/>
  <c r="DJ110" i="3"/>
  <c r="DF72" i="3"/>
  <c r="DF64" i="3"/>
  <c r="DF56" i="3"/>
  <c r="DF48" i="3"/>
  <c r="DF40" i="3"/>
  <c r="DF32" i="3"/>
  <c r="DF24" i="3"/>
  <c r="DF16" i="3"/>
  <c r="DF7" i="3"/>
  <c r="DI110" i="3"/>
  <c r="DI80" i="3"/>
  <c r="DG79" i="3"/>
  <c r="DM78" i="3"/>
  <c r="DK77" i="3"/>
  <c r="DI76" i="3"/>
  <c r="DG75" i="3"/>
  <c r="DM74" i="3"/>
  <c r="DK73" i="3"/>
  <c r="DI72" i="3"/>
  <c r="DG71" i="3"/>
  <c r="DM70" i="3"/>
  <c r="DK69" i="3"/>
  <c r="DI68" i="3"/>
  <c r="DG67" i="3"/>
  <c r="DM66" i="3"/>
  <c r="DK65" i="3"/>
  <c r="DI64" i="3"/>
  <c r="DG63" i="3"/>
  <c r="DM62" i="3"/>
  <c r="DK61" i="3"/>
  <c r="DI60" i="3"/>
  <c r="DG59" i="3"/>
  <c r="DM58" i="3"/>
  <c r="DK57" i="3"/>
  <c r="DI56" i="3"/>
  <c r="DG55" i="3"/>
  <c r="DM54" i="3"/>
  <c r="DK53" i="3"/>
  <c r="DI52" i="3"/>
  <c r="DG51" i="3"/>
  <c r="DM50" i="3"/>
  <c r="DK49" i="3"/>
  <c r="DI48" i="3"/>
  <c r="DG47" i="3"/>
  <c r="DM46" i="3"/>
  <c r="DK45" i="3"/>
  <c r="DI44" i="3"/>
  <c r="DG43" i="3"/>
  <c r="DM42" i="3"/>
  <c r="DK41" i="3"/>
  <c r="DI40" i="3"/>
  <c r="DG39" i="3"/>
  <c r="DM38" i="3"/>
  <c r="DK37" i="3"/>
  <c r="DI36" i="3"/>
  <c r="DG35" i="3"/>
  <c r="DM34" i="3"/>
  <c r="DK33" i="3"/>
  <c r="DI32" i="3"/>
  <c r="DG31" i="3"/>
  <c r="DM30" i="3"/>
  <c r="DK29" i="3"/>
  <c r="DI28" i="3"/>
  <c r="DG27" i="3"/>
  <c r="DM26" i="3"/>
  <c r="DK25" i="3"/>
  <c r="DI24" i="3"/>
  <c r="DG23" i="3"/>
  <c r="DM22" i="3"/>
  <c r="DK21" i="3"/>
  <c r="DI20" i="3"/>
  <c r="DG19" i="3"/>
  <c r="DM18" i="3"/>
  <c r="DK17" i="3"/>
  <c r="DH16" i="3"/>
  <c r="DL14" i="3"/>
  <c r="DJ13" i="3"/>
  <c r="DH12" i="3"/>
  <c r="DM11" i="3"/>
  <c r="DJ10" i="3"/>
  <c r="DH9" i="3"/>
  <c r="DL7" i="3"/>
  <c r="DJ6" i="3"/>
  <c r="DH5" i="3"/>
  <c r="DL3" i="3"/>
  <c r="DJ2" i="3"/>
  <c r="DK109" i="3"/>
  <c r="DH108" i="3"/>
  <c r="DL106" i="3"/>
  <c r="DJ105" i="3"/>
  <c r="DH104" i="3"/>
  <c r="DL102" i="3"/>
  <c r="DJ101" i="3"/>
  <c r="DK100" i="3"/>
  <c r="DG99" i="3"/>
  <c r="DM98" i="3"/>
  <c r="DK97" i="3"/>
  <c r="DI96" i="3"/>
  <c r="DG95" i="3"/>
  <c r="DM94" i="3"/>
  <c r="DK93" i="3"/>
  <c r="DI92" i="3"/>
  <c r="DG91" i="3"/>
  <c r="DM90" i="3"/>
  <c r="DK89" i="3"/>
  <c r="DI88" i="3"/>
  <c r="DG87" i="3"/>
  <c r="DM86" i="3"/>
  <c r="DK85" i="3"/>
  <c r="DI84" i="3"/>
  <c r="DG83" i="3"/>
  <c r="DM82" i="3"/>
  <c r="DI100" i="3"/>
  <c r="DM99" i="3"/>
  <c r="DK98" i="3"/>
  <c r="DI97" i="3"/>
  <c r="DG96" i="3"/>
  <c r="DM95" i="3"/>
  <c r="DK94" i="3"/>
  <c r="DI93" i="3"/>
  <c r="DG92" i="3"/>
  <c r="DM91" i="3"/>
  <c r="DK90" i="3"/>
  <c r="DI89" i="3"/>
  <c r="DG88" i="3"/>
  <c r="DM87" i="3"/>
  <c r="DK86" i="3"/>
  <c r="DI85" i="3"/>
  <c r="DG84" i="3"/>
  <c r="DM83" i="3"/>
  <c r="DK82" i="3"/>
  <c r="DI81" i="3"/>
  <c r="DG80" i="3"/>
  <c r="DM79" i="3"/>
  <c r="DK78" i="3"/>
  <c r="DI77" i="3"/>
  <c r="DG76" i="3"/>
  <c r="DM75" i="3"/>
  <c r="DK74" i="3"/>
  <c r="DI73" i="3"/>
  <c r="DG72" i="3"/>
  <c r="DM71" i="3"/>
  <c r="DK70" i="3"/>
  <c r="DI69" i="3"/>
  <c r="DG68" i="3"/>
  <c r="DM67" i="3"/>
  <c r="DK66" i="3"/>
  <c r="DI65" i="3"/>
  <c r="DG64" i="3"/>
  <c r="DM63" i="3"/>
  <c r="DK62" i="3"/>
  <c r="DI61" i="3"/>
  <c r="DM9" i="3"/>
  <c r="DM5" i="3"/>
  <c r="DL1" i="3"/>
  <c r="DK110" i="3"/>
  <c r="DK108" i="3"/>
  <c r="DI107" i="3"/>
  <c r="DG106" i="3"/>
  <c r="DM105" i="3"/>
  <c r="DK104" i="3"/>
  <c r="DI103" i="3"/>
  <c r="DG102" i="3"/>
  <c r="DM101" i="3"/>
  <c r="DH110" i="3"/>
  <c r="DF105" i="3"/>
  <c r="DF97" i="3"/>
  <c r="DF89" i="3"/>
  <c r="DF81" i="3"/>
  <c r="DG109" i="3"/>
  <c r="DF104" i="3"/>
  <c r="DF96" i="3"/>
  <c r="DF88" i="3"/>
  <c r="DF80" i="3"/>
  <c r="DM7" i="3"/>
  <c r="DM3" i="3"/>
  <c r="DL109" i="3"/>
  <c r="DI108" i="3"/>
  <c r="DG107" i="3"/>
  <c r="DM106" i="3"/>
  <c r="DK105" i="3"/>
  <c r="DI104" i="3"/>
  <c r="DG103" i="3"/>
  <c r="DM102" i="3"/>
  <c r="DK101" i="3"/>
  <c r="DF103" i="3"/>
  <c r="DF95" i="3"/>
  <c r="DF87" i="3"/>
  <c r="DF79" i="3"/>
  <c r="DF110" i="3"/>
  <c r="DF102" i="3"/>
  <c r="DF94" i="3"/>
  <c r="DF86" i="3"/>
  <c r="DF78" i="3"/>
  <c r="DM15" i="3"/>
  <c r="DM8" i="3"/>
  <c r="DM4" i="3"/>
  <c r="DJ109" i="3"/>
  <c r="DG108" i="3"/>
  <c r="DM107" i="3"/>
  <c r="DK106" i="3"/>
  <c r="DI105" i="3"/>
  <c r="DG104" i="3"/>
  <c r="DM103" i="3"/>
  <c r="DK102" i="3"/>
  <c r="DI101" i="3"/>
  <c r="DF69" i="3"/>
  <c r="DF61" i="3"/>
  <c r="DF53" i="3"/>
  <c r="DF45" i="3"/>
  <c r="DF37" i="3"/>
  <c r="DF29" i="3"/>
  <c r="DF21" i="3"/>
  <c r="DF4" i="3"/>
  <c r="DG60" i="3"/>
  <c r="DM59" i="3"/>
  <c r="DK58" i="3"/>
  <c r="DI57" i="3"/>
  <c r="DG56" i="3"/>
  <c r="DM55" i="3"/>
  <c r="DK54" i="3"/>
  <c r="DI53" i="3"/>
  <c r="DG52" i="3"/>
  <c r="DM51" i="3"/>
  <c r="DK50" i="3"/>
  <c r="DI49" i="3"/>
  <c r="DG48" i="3"/>
  <c r="DM47" i="3"/>
  <c r="DK46" i="3"/>
  <c r="DI45" i="3"/>
  <c r="DG44" i="3"/>
  <c r="DM43" i="3"/>
  <c r="DK42" i="3"/>
  <c r="DI41" i="3"/>
  <c r="DG40" i="3"/>
  <c r="DM39" i="3"/>
  <c r="DK38" i="3"/>
  <c r="DI37" i="3"/>
  <c r="DG36" i="3"/>
  <c r="DM35" i="3"/>
  <c r="DK34" i="3"/>
  <c r="DI33" i="3"/>
  <c r="DG32" i="3"/>
  <c r="DM31" i="3"/>
  <c r="DK30" i="3"/>
  <c r="DI29" i="3"/>
  <c r="DG28" i="3"/>
  <c r="DM27" i="3"/>
  <c r="DK26" i="3"/>
  <c r="DI25" i="3"/>
  <c r="DG24" i="3"/>
  <c r="DM23" i="3"/>
  <c r="DK22" i="3"/>
  <c r="DI21" i="3"/>
  <c r="DG20" i="3"/>
  <c r="DM19" i="3"/>
  <c r="DK18" i="3"/>
  <c r="DI17" i="3"/>
  <c r="DL15" i="3"/>
  <c r="DJ14" i="3"/>
  <c r="DH13" i="3"/>
  <c r="DK11" i="3"/>
  <c r="DH10" i="3"/>
  <c r="DL8" i="3"/>
  <c r="DJ7" i="3"/>
  <c r="DH6" i="3"/>
  <c r="DL4" i="3"/>
  <c r="DJ3" i="3"/>
  <c r="DH2" i="3"/>
  <c r="DM1" i="3"/>
  <c r="DI109" i="3"/>
  <c r="DL107" i="3"/>
  <c r="DJ106" i="3"/>
  <c r="DH105" i="3"/>
  <c r="DL103" i="3"/>
  <c r="DJ102" i="3"/>
  <c r="DH101" i="3"/>
  <c r="DF68" i="3"/>
  <c r="DF60" i="3"/>
  <c r="DF52" i="3"/>
  <c r="DF44" i="3"/>
  <c r="DF36" i="3"/>
  <c r="DF28" i="3"/>
  <c r="DF20" i="3"/>
  <c r="DF11" i="3"/>
  <c r="DF3" i="3"/>
  <c r="DM108" i="3"/>
  <c r="DK107" i="3"/>
  <c r="DI106" i="3"/>
  <c r="DG105" i="3"/>
  <c r="DM104" i="3"/>
  <c r="DK103" i="3"/>
  <c r="DI102" i="3"/>
  <c r="DG101" i="3"/>
  <c r="DM110" i="3"/>
  <c r="DF13" i="3"/>
  <c r="DF106" i="3"/>
  <c r="DF90" i="3"/>
  <c r="DF82" i="3"/>
  <c r="DF50" i="3"/>
  <c r="DF34" i="3"/>
  <c r="DF41" i="3"/>
  <c r="DF25" i="3"/>
  <c r="DF17" i="3"/>
  <c r="DF107" i="3"/>
  <c r="DF12" i="3"/>
  <c r="DJ100" i="3"/>
  <c r="DL98" i="3"/>
  <c r="DJ97" i="3"/>
  <c r="DH96" i="3"/>
  <c r="DL94" i="3"/>
  <c r="DJ93" i="3"/>
  <c r="DH92" i="3"/>
  <c r="DL90" i="3"/>
  <c r="DJ89" i="3"/>
  <c r="DH88" i="3"/>
  <c r="DL86" i="3"/>
  <c r="DJ85" i="3"/>
  <c r="DH84" i="3"/>
  <c r="DL82" i="3"/>
  <c r="DJ81" i="3"/>
  <c r="DH80" i="3"/>
  <c r="DL78" i="3"/>
  <c r="DJ77" i="3"/>
  <c r="DH76" i="3"/>
  <c r="DL74" i="3"/>
  <c r="DJ73" i="3"/>
  <c r="DH72" i="3"/>
  <c r="DL70" i="3"/>
  <c r="DJ69" i="3"/>
  <c r="DH68" i="3"/>
  <c r="DL66" i="3"/>
  <c r="DJ65" i="3"/>
  <c r="DH64" i="3"/>
  <c r="DL62" i="3"/>
  <c r="DJ61" i="3"/>
  <c r="DH60" i="3"/>
  <c r="DL58" i="3"/>
  <c r="DJ57" i="3"/>
  <c r="DH56" i="3"/>
  <c r="DL54" i="3"/>
  <c r="DJ53" i="3"/>
  <c r="DH52" i="3"/>
  <c r="DL50" i="3"/>
  <c r="DJ49" i="3"/>
  <c r="DH48" i="3"/>
  <c r="DL46" i="3"/>
  <c r="DJ45" i="3"/>
  <c r="DH44" i="3"/>
  <c r="DL42" i="3"/>
  <c r="DJ41" i="3"/>
  <c r="DH40" i="3"/>
  <c r="DL38" i="3"/>
  <c r="DJ37" i="3"/>
  <c r="DH36" i="3"/>
  <c r="DL34" i="3"/>
  <c r="DJ33" i="3"/>
  <c r="DH32" i="3"/>
  <c r="DL30" i="3"/>
  <c r="DJ29" i="3"/>
  <c r="DH28" i="3"/>
  <c r="DL26" i="3"/>
  <c r="DJ25" i="3"/>
  <c r="DH24" i="3"/>
  <c r="DL22" i="3"/>
  <c r="DL99" i="3"/>
  <c r="DJ98" i="3"/>
  <c r="DH97" i="3"/>
  <c r="DL95" i="3"/>
  <c r="DJ94" i="3"/>
  <c r="DH93" i="3"/>
  <c r="DL91" i="3"/>
  <c r="DJ90" i="3"/>
  <c r="DH89" i="3"/>
  <c r="DL87" i="3"/>
  <c r="DJ86" i="3"/>
  <c r="DH85" i="3"/>
  <c r="DL83" i="3"/>
  <c r="DJ82" i="3"/>
  <c r="DH81" i="3"/>
  <c r="DL79" i="3"/>
  <c r="DJ78" i="3"/>
  <c r="DH77" i="3"/>
  <c r="DL75" i="3"/>
  <c r="DJ74" i="3"/>
  <c r="DH73" i="3"/>
  <c r="DL71" i="3"/>
  <c r="DJ70" i="3"/>
  <c r="DH69" i="3"/>
  <c r="DL67" i="3"/>
  <c r="DJ66" i="3"/>
  <c r="DH65" i="3"/>
  <c r="DL63" i="3"/>
  <c r="DJ62" i="3"/>
  <c r="DH61" i="3"/>
  <c r="DL59" i="3"/>
  <c r="DJ58" i="3"/>
  <c r="DH57" i="3"/>
  <c r="DL55" i="3"/>
  <c r="DJ54" i="3"/>
  <c r="DH53" i="3"/>
  <c r="DL51" i="3"/>
  <c r="DJ50" i="3"/>
  <c r="DM16" i="3"/>
  <c r="DJ99" i="3"/>
  <c r="DH98" i="3"/>
  <c r="DL96" i="3"/>
  <c r="DJ95" i="3"/>
  <c r="DH94" i="3"/>
  <c r="DL92" i="3"/>
  <c r="DJ91" i="3"/>
  <c r="DH90" i="3"/>
  <c r="DL88" i="3"/>
  <c r="DJ87" i="3"/>
  <c r="DH86" i="3"/>
  <c r="DL84" i="3"/>
  <c r="DJ83" i="3"/>
  <c r="DH82" i="3"/>
  <c r="DL80" i="3"/>
  <c r="DJ79" i="3"/>
  <c r="DH78" i="3"/>
  <c r="DL76" i="3"/>
  <c r="DJ75" i="3"/>
  <c r="DH74" i="3"/>
  <c r="DL72" i="3"/>
  <c r="DJ71" i="3"/>
  <c r="DH70" i="3"/>
  <c r="DL68" i="3"/>
  <c r="DJ67" i="3"/>
  <c r="DH66" i="3"/>
  <c r="DL64" i="3"/>
  <c r="DJ63" i="3"/>
  <c r="DH62" i="3"/>
  <c r="DL60" i="3"/>
  <c r="DJ59" i="3"/>
  <c r="DH58" i="3"/>
  <c r="DL56" i="3"/>
  <c r="DJ55" i="3"/>
  <c r="DH54" i="3"/>
  <c r="DL52" i="3"/>
  <c r="DJ51" i="3"/>
  <c r="DH50" i="3"/>
  <c r="DL48" i="3"/>
  <c r="DJ47" i="3"/>
  <c r="DH46" i="3"/>
  <c r="DL44" i="3"/>
  <c r="DJ43" i="3"/>
  <c r="DH42" i="3"/>
  <c r="DL40" i="3"/>
  <c r="DJ39" i="3"/>
  <c r="DH38" i="3"/>
  <c r="DL36" i="3"/>
  <c r="DJ35" i="3"/>
  <c r="DH34" i="3"/>
  <c r="DL32" i="3"/>
  <c r="DJ31" i="3"/>
  <c r="DH30" i="3"/>
  <c r="DL28" i="3"/>
  <c r="DJ27" i="3"/>
  <c r="DH26" i="3"/>
  <c r="DL24" i="3"/>
  <c r="DJ23" i="3"/>
  <c r="DM13" i="3"/>
  <c r="DM10" i="3"/>
  <c r="DM6" i="3"/>
  <c r="DM2" i="3"/>
  <c r="DJ1" i="3"/>
  <c r="DL100" i="3"/>
  <c r="DH99" i="3"/>
  <c r="DL97" i="3"/>
  <c r="DJ96" i="3"/>
  <c r="DH95" i="3"/>
  <c r="DL93" i="3"/>
  <c r="DJ92" i="3"/>
  <c r="DH91" i="3"/>
  <c r="DL89" i="3"/>
  <c r="DJ88" i="3"/>
  <c r="DH87" i="3"/>
  <c r="DL85" i="3"/>
  <c r="DJ84" i="3"/>
  <c r="DH83" i="3"/>
  <c r="DL81" i="3"/>
  <c r="DJ80" i="3"/>
  <c r="DH79" i="3"/>
  <c r="DL77" i="3"/>
  <c r="DJ76" i="3"/>
  <c r="DH75" i="3"/>
  <c r="DL73" i="3"/>
  <c r="DJ72" i="3"/>
  <c r="DH71" i="3"/>
  <c r="DL69" i="3"/>
  <c r="DJ68" i="3"/>
  <c r="DH67" i="3"/>
  <c r="DL65" i="3"/>
  <c r="DJ64" i="3"/>
  <c r="DH63" i="3"/>
  <c r="DL61" i="3"/>
  <c r="DJ60" i="3"/>
  <c r="DH59" i="3"/>
  <c r="DL57" i="3"/>
  <c r="DJ56" i="3"/>
  <c r="DH55" i="3"/>
  <c r="DL53" i="3"/>
  <c r="DJ52" i="3"/>
  <c r="DH51" i="3"/>
  <c r="DL49" i="3"/>
  <c r="DM14" i="3"/>
  <c r="DH100" i="3"/>
  <c r="DG100" i="3"/>
  <c r="DH22" i="3"/>
  <c r="DL20" i="3"/>
  <c r="DJ19" i="3"/>
  <c r="DH18" i="3"/>
  <c r="DK16" i="3"/>
  <c r="DI15" i="3"/>
  <c r="DG14" i="3"/>
  <c r="DK12" i="3"/>
  <c r="DH11" i="3"/>
  <c r="DK9" i="3"/>
  <c r="DI8" i="3"/>
  <c r="DG7" i="3"/>
  <c r="DK5" i="3"/>
  <c r="DI4" i="3"/>
  <c r="DG3" i="3"/>
  <c r="DG17" i="3"/>
  <c r="DG12" i="3"/>
  <c r="DJ48" i="3"/>
  <c r="DH47" i="3"/>
  <c r="DL45" i="3"/>
  <c r="DJ44" i="3"/>
  <c r="DH43" i="3"/>
  <c r="DL41" i="3"/>
  <c r="DJ40" i="3"/>
  <c r="DH39" i="3"/>
  <c r="DL37" i="3"/>
  <c r="DJ36" i="3"/>
  <c r="DH35" i="3"/>
  <c r="DL33" i="3"/>
  <c r="DJ32" i="3"/>
  <c r="DH31" i="3"/>
  <c r="DL29" i="3"/>
  <c r="DJ28" i="3"/>
  <c r="DH27" i="3"/>
  <c r="DL25" i="3"/>
  <c r="DJ24" i="3"/>
  <c r="DH23" i="3"/>
  <c r="DL21" i="3"/>
  <c r="DJ20" i="3"/>
  <c r="DH19" i="3"/>
  <c r="DL17" i="3"/>
  <c r="DI16" i="3"/>
  <c r="DG15" i="3"/>
  <c r="DK13" i="3"/>
  <c r="DI12" i="3"/>
  <c r="DK10" i="3"/>
  <c r="DI9" i="3"/>
  <c r="DG8" i="3"/>
  <c r="DK6" i="3"/>
  <c r="DI5" i="3"/>
  <c r="DG4" i="3"/>
  <c r="DK2" i="3"/>
  <c r="DJ21" i="3"/>
  <c r="DH20" i="3"/>
  <c r="DL18" i="3"/>
  <c r="DJ17" i="3"/>
  <c r="DG16" i="3"/>
  <c r="DK14" i="3"/>
  <c r="DI13" i="3"/>
  <c r="DL11" i="3"/>
  <c r="DI10" i="3"/>
  <c r="DG9" i="3"/>
  <c r="DK7" i="3"/>
  <c r="DI6" i="3"/>
  <c r="DG5" i="3"/>
  <c r="DK3" i="3"/>
  <c r="DI2" i="3"/>
  <c r="DF71" i="3"/>
  <c r="DF63" i="3"/>
  <c r="DF55" i="3"/>
  <c r="DF47" i="3"/>
  <c r="DF39" i="3"/>
  <c r="DF31" i="3"/>
  <c r="DF23" i="3"/>
  <c r="DF15" i="3"/>
  <c r="DF6" i="3"/>
  <c r="DF70" i="3"/>
  <c r="DF62" i="3"/>
  <c r="DF54" i="3"/>
  <c r="DF46" i="3"/>
  <c r="DF38" i="3"/>
  <c r="DF30" i="3"/>
  <c r="DF22" i="3"/>
  <c r="DF14" i="3"/>
  <c r="DF5" i="3"/>
  <c r="DH49" i="3"/>
  <c r="DL47" i="3"/>
  <c r="DJ46" i="3"/>
  <c r="DH45" i="3"/>
  <c r="DL43" i="3"/>
  <c r="DJ42" i="3"/>
  <c r="DH41" i="3"/>
  <c r="DL39" i="3"/>
  <c r="DJ38" i="3"/>
  <c r="DH37" i="3"/>
  <c r="DL35" i="3"/>
  <c r="DJ34" i="3"/>
  <c r="DH33" i="3"/>
  <c r="DL31" i="3"/>
  <c r="DJ30" i="3"/>
  <c r="DH29" i="3"/>
  <c r="DL27" i="3"/>
  <c r="DJ26" i="3"/>
  <c r="DH25" i="3"/>
  <c r="DL23" i="3"/>
  <c r="DJ22" i="3"/>
  <c r="DH21" i="3"/>
  <c r="DL19" i="3"/>
  <c r="DJ18" i="3"/>
  <c r="DH17" i="3"/>
  <c r="DK15" i="3"/>
  <c r="DI14" i="3"/>
  <c r="DG13" i="3"/>
  <c r="DJ11" i="3"/>
  <c r="DG10" i="3"/>
  <c r="DK8" i="3"/>
  <c r="DI7" i="3"/>
  <c r="DG6" i="3"/>
  <c r="DK4" i="3"/>
  <c r="DI3" i="3"/>
  <c r="DG2" i="3"/>
  <c r="DG11" i="3"/>
  <c r="CI763" i="3"/>
  <c r="O2850" i="1"/>
  <c r="CI100" i="3"/>
  <c r="O2853" i="1"/>
  <c r="CI103" i="3"/>
  <c r="O2965" i="1"/>
  <c r="CI215" i="3"/>
  <c r="O3077" i="1"/>
  <c r="CI327" i="3"/>
  <c r="O3189" i="1"/>
  <c r="CI439" i="3"/>
  <c r="O3181" i="1"/>
  <c r="CI431" i="3"/>
  <c r="O3293" i="1"/>
  <c r="CI543" i="3"/>
  <c r="O3405" i="1"/>
  <c r="CI655" i="3"/>
  <c r="O3518" i="1"/>
  <c r="CI768" i="3"/>
  <c r="O3630" i="1"/>
  <c r="CI880" i="3"/>
  <c r="O3622" i="1"/>
  <c r="CI872" i="3"/>
  <c r="O2860" i="1"/>
  <c r="CI110" i="3"/>
  <c r="O2852" i="1"/>
  <c r="CI102" i="3"/>
  <c r="O2964" i="1"/>
  <c r="CI214" i="3"/>
  <c r="O3076" i="1"/>
  <c r="CI326" i="3"/>
  <c r="O3188" i="1"/>
  <c r="CI438" i="3"/>
  <c r="O3300" i="1"/>
  <c r="CI550" i="3"/>
  <c r="O3292" i="1"/>
  <c r="CI542" i="3"/>
  <c r="O3404" i="1"/>
  <c r="CI654" i="3"/>
  <c r="O3517" i="1"/>
  <c r="CI767" i="3"/>
  <c r="O3629" i="1"/>
  <c r="CI879" i="3"/>
  <c r="O3621" i="1"/>
  <c r="CI871" i="3"/>
  <c r="O2859" i="1"/>
  <c r="CI109" i="3"/>
  <c r="O2851" i="1"/>
  <c r="CI101" i="3"/>
  <c r="O2963" i="1"/>
  <c r="CI213" i="3"/>
  <c r="O3075" i="1"/>
  <c r="CI325" i="3"/>
  <c r="O3187" i="1"/>
  <c r="CI437" i="3"/>
  <c r="O3299" i="1"/>
  <c r="CI549" i="3"/>
  <c r="O3291" i="1"/>
  <c r="CI541" i="3"/>
  <c r="O3403" i="1"/>
  <c r="CI653" i="3"/>
  <c r="O3516" i="1"/>
  <c r="CI766" i="3"/>
  <c r="O3628" i="1"/>
  <c r="CI878" i="3"/>
  <c r="O2970" i="1"/>
  <c r="CI220" i="3"/>
  <c r="O3074" i="1"/>
  <c r="CI324" i="3"/>
  <c r="O3298" i="1"/>
  <c r="CI548" i="3"/>
  <c r="O3515" i="1"/>
  <c r="CI765" i="3"/>
  <c r="O2857" i="1"/>
  <c r="CI107" i="3"/>
  <c r="O2969" i="1"/>
  <c r="CI219" i="3"/>
  <c r="O2961" i="1"/>
  <c r="CI211" i="3"/>
  <c r="O3073" i="1"/>
  <c r="CI323" i="3"/>
  <c r="O3185" i="1"/>
  <c r="CI435" i="3"/>
  <c r="O3297" i="1"/>
  <c r="CI547" i="3"/>
  <c r="O3409" i="1"/>
  <c r="CI659" i="3"/>
  <c r="O3401" i="1"/>
  <c r="CI651" i="3"/>
  <c r="O3514" i="1"/>
  <c r="CI764" i="3"/>
  <c r="O3626" i="1"/>
  <c r="CI876" i="3"/>
  <c r="BX102" i="3"/>
  <c r="CJ102" i="3"/>
  <c r="BX94" i="3"/>
  <c r="CJ94" i="3"/>
  <c r="BX86" i="3"/>
  <c r="CJ86" i="3"/>
  <c r="BX78" i="3"/>
  <c r="CJ78" i="3"/>
  <c r="BX70" i="3"/>
  <c r="CJ70" i="3"/>
  <c r="BX62" i="3"/>
  <c r="CJ62" i="3"/>
  <c r="BX53" i="3"/>
  <c r="CJ53" i="3"/>
  <c r="BX45" i="3"/>
  <c r="CJ45" i="3"/>
  <c r="BX37" i="3"/>
  <c r="CJ37" i="3"/>
  <c r="BX29" i="3"/>
  <c r="CJ29" i="3"/>
  <c r="BX21" i="3"/>
  <c r="CJ21" i="3"/>
  <c r="BX13" i="3"/>
  <c r="CJ13" i="3"/>
  <c r="BX5" i="3"/>
  <c r="CJ5" i="3"/>
  <c r="BX111" i="3"/>
  <c r="CJ111" i="3"/>
  <c r="BX115" i="3"/>
  <c r="CJ115" i="3"/>
  <c r="BX213" i="3"/>
  <c r="CJ213" i="3"/>
  <c r="BX205" i="3"/>
  <c r="CJ205" i="3"/>
  <c r="BX197" i="3"/>
  <c r="CJ197" i="3"/>
  <c r="BX189" i="3"/>
  <c r="CJ189" i="3"/>
  <c r="BX181" i="3"/>
  <c r="CJ181" i="3"/>
  <c r="BX173" i="3"/>
  <c r="CJ173" i="3"/>
  <c r="BX165" i="3"/>
  <c r="CJ165" i="3"/>
  <c r="BX157" i="3"/>
  <c r="CJ157" i="3"/>
  <c r="BX149" i="3"/>
  <c r="CJ149" i="3"/>
  <c r="BX141" i="3"/>
  <c r="CJ141" i="3"/>
  <c r="BX133" i="3"/>
  <c r="CJ133" i="3"/>
  <c r="BX125" i="3"/>
  <c r="CJ125" i="3"/>
  <c r="BX326" i="3"/>
  <c r="CJ326" i="3"/>
  <c r="BX318" i="3"/>
  <c r="CJ318" i="3"/>
  <c r="BX310" i="3"/>
  <c r="CJ310" i="3"/>
  <c r="BX302" i="3"/>
  <c r="CJ302" i="3"/>
  <c r="BX294" i="3"/>
  <c r="CJ294" i="3"/>
  <c r="BX286" i="3"/>
  <c r="CJ286" i="3"/>
  <c r="BX278" i="3"/>
  <c r="CJ278" i="3"/>
  <c r="BX270" i="3"/>
  <c r="CJ270" i="3"/>
  <c r="BX262" i="3"/>
  <c r="CJ262" i="3"/>
  <c r="BX254" i="3"/>
  <c r="CJ254" i="3"/>
  <c r="BX246" i="3"/>
  <c r="CJ246" i="3"/>
  <c r="BX238" i="3"/>
  <c r="CJ238" i="3"/>
  <c r="BX230" i="3"/>
  <c r="CJ230" i="3"/>
  <c r="BX222" i="3"/>
  <c r="CJ222" i="3"/>
  <c r="BX434" i="3"/>
  <c r="CJ434" i="3"/>
  <c r="BX426" i="3"/>
  <c r="CJ426" i="3"/>
  <c r="BX418" i="3"/>
  <c r="CJ418" i="3"/>
  <c r="BX410" i="3"/>
  <c r="CJ410" i="3"/>
  <c r="BX402" i="3"/>
  <c r="CJ402" i="3"/>
  <c r="BX394" i="3"/>
  <c r="CJ394" i="3"/>
  <c r="BX386" i="3"/>
  <c r="CJ386" i="3"/>
  <c r="BX378" i="3"/>
  <c r="CJ378" i="3"/>
  <c r="BX370" i="3"/>
  <c r="CJ370" i="3"/>
  <c r="BX362" i="3"/>
  <c r="CJ362" i="3"/>
  <c r="BX354" i="3"/>
  <c r="CJ354" i="3"/>
  <c r="BX346" i="3"/>
  <c r="CJ346" i="3"/>
  <c r="BX338" i="3"/>
  <c r="CJ338" i="3"/>
  <c r="BX550" i="3"/>
  <c r="CJ550" i="3"/>
  <c r="BX542" i="3"/>
  <c r="CJ542" i="3"/>
  <c r="BX534" i="3"/>
  <c r="CJ534" i="3"/>
  <c r="O2858" i="1"/>
  <c r="CI108" i="3"/>
  <c r="O2962" i="1"/>
  <c r="CI212" i="3"/>
  <c r="O3186" i="1"/>
  <c r="CI436" i="3"/>
  <c r="O3410" i="1"/>
  <c r="CI660" i="3"/>
  <c r="O3402" i="1"/>
  <c r="CI652" i="3"/>
  <c r="O2856" i="1"/>
  <c r="CI106" i="3"/>
  <c r="O2968" i="1"/>
  <c r="CI218" i="3"/>
  <c r="O3080" i="1"/>
  <c r="CI330" i="3"/>
  <c r="O3072" i="1"/>
  <c r="CI322" i="3"/>
  <c r="O3184" i="1"/>
  <c r="CI434" i="3"/>
  <c r="O3296" i="1"/>
  <c r="CI546" i="3"/>
  <c r="O3408" i="1"/>
  <c r="CI658" i="3"/>
  <c r="O3625" i="1"/>
  <c r="CI875" i="3"/>
  <c r="BP218" i="3"/>
  <c r="CH218" i="3" s="1"/>
  <c r="O2855" i="1"/>
  <c r="CI105" i="3"/>
  <c r="O2967" i="1"/>
  <c r="CI217" i="3"/>
  <c r="O3079" i="1"/>
  <c r="CI329" i="3"/>
  <c r="O3071" i="1"/>
  <c r="CI321" i="3"/>
  <c r="O3183" i="1"/>
  <c r="CI433" i="3"/>
  <c r="O3295" i="1"/>
  <c r="CI545" i="3"/>
  <c r="O3407" i="1"/>
  <c r="CI657" i="3"/>
  <c r="O3520" i="1"/>
  <c r="CI770" i="3"/>
  <c r="O3512" i="1"/>
  <c r="CI762" i="3"/>
  <c r="O3624" i="1"/>
  <c r="CI874" i="3"/>
  <c r="BP213" i="3"/>
  <c r="CH213" i="3" s="1"/>
  <c r="O2854" i="1"/>
  <c r="CI104" i="3"/>
  <c r="O2966" i="1"/>
  <c r="CI216" i="3"/>
  <c r="O3078" i="1"/>
  <c r="CI328" i="3"/>
  <c r="O3190" i="1"/>
  <c r="CI440" i="3"/>
  <c r="O3182" i="1"/>
  <c r="CI432" i="3"/>
  <c r="O3294" i="1"/>
  <c r="CI544" i="3"/>
  <c r="O3406" i="1"/>
  <c r="CI656" i="3"/>
  <c r="O3519" i="1"/>
  <c r="CI769" i="3"/>
  <c r="O3511" i="1"/>
  <c r="CI761" i="3"/>
  <c r="O3623" i="1"/>
  <c r="CI873" i="3"/>
  <c r="CI877" i="3"/>
  <c r="BV65" i="3"/>
  <c r="CH65" i="3"/>
  <c r="BX526" i="3"/>
  <c r="CJ526" i="3"/>
  <c r="BX518" i="3"/>
  <c r="CJ518" i="3"/>
  <c r="BX510" i="3"/>
  <c r="CJ510" i="3"/>
  <c r="BX502" i="3"/>
  <c r="CJ502" i="3"/>
  <c r="BX494" i="3"/>
  <c r="CJ494" i="3"/>
  <c r="BX486" i="3"/>
  <c r="CJ486" i="3"/>
  <c r="BX478" i="3"/>
  <c r="CJ478" i="3"/>
  <c r="BX470" i="3"/>
  <c r="CJ470" i="3"/>
  <c r="BX462" i="3"/>
  <c r="CJ462" i="3"/>
  <c r="BX454" i="3"/>
  <c r="CJ454" i="3"/>
  <c r="BX446" i="3"/>
  <c r="CJ446" i="3"/>
  <c r="BX658" i="3"/>
  <c r="CJ658" i="3"/>
  <c r="BX650" i="3"/>
  <c r="CJ650" i="3"/>
  <c r="BX642" i="3"/>
  <c r="CJ642" i="3"/>
  <c r="BX634" i="3"/>
  <c r="CJ634" i="3"/>
  <c r="BX626" i="3"/>
  <c r="CJ626" i="3"/>
  <c r="BX618" i="3"/>
  <c r="CJ618" i="3"/>
  <c r="BX610" i="3"/>
  <c r="CJ610" i="3"/>
  <c r="BX602" i="3"/>
  <c r="CJ602" i="3"/>
  <c r="BX594" i="3"/>
  <c r="CJ594" i="3"/>
  <c r="BX586" i="3"/>
  <c r="CJ586" i="3"/>
  <c r="BX578" i="3"/>
  <c r="CJ578" i="3"/>
  <c r="BX570" i="3"/>
  <c r="CJ570" i="3"/>
  <c r="BX562" i="3"/>
  <c r="CJ562" i="3"/>
  <c r="BX554" i="3"/>
  <c r="CJ554" i="3"/>
  <c r="BX770" i="3"/>
  <c r="CJ770" i="3"/>
  <c r="BX762" i="3"/>
  <c r="CJ762" i="3"/>
  <c r="BX754" i="3"/>
  <c r="CJ754" i="3"/>
  <c r="BX746" i="3"/>
  <c r="CJ746" i="3"/>
  <c r="BX738" i="3"/>
  <c r="CJ738" i="3"/>
  <c r="BX730" i="3"/>
  <c r="CJ730" i="3"/>
  <c r="BX722" i="3"/>
  <c r="CJ722" i="3"/>
  <c r="BX714" i="3"/>
  <c r="CJ714" i="3"/>
  <c r="BX706" i="3"/>
  <c r="CJ706" i="3"/>
  <c r="BX698" i="3"/>
  <c r="CJ698" i="3"/>
  <c r="BX690" i="3"/>
  <c r="CJ690" i="3"/>
  <c r="BX682" i="3"/>
  <c r="CJ682" i="3"/>
  <c r="BX674" i="3"/>
  <c r="CJ674" i="3"/>
  <c r="BX666" i="3"/>
  <c r="CJ666" i="3"/>
  <c r="BX874" i="3"/>
  <c r="CJ874" i="3"/>
  <c r="BX866" i="3"/>
  <c r="CJ866" i="3"/>
  <c r="BX858" i="3"/>
  <c r="CJ858" i="3"/>
  <c r="BX850" i="3"/>
  <c r="CJ850" i="3"/>
  <c r="BX842" i="3"/>
  <c r="CJ842" i="3"/>
  <c r="BX834" i="3"/>
  <c r="CJ834" i="3"/>
  <c r="BX826" i="3"/>
  <c r="CJ826" i="3"/>
  <c r="BX818" i="3"/>
  <c r="CJ818" i="3"/>
  <c r="BX810" i="3"/>
  <c r="CJ810" i="3"/>
  <c r="BX802" i="3"/>
  <c r="CJ802" i="3"/>
  <c r="BX794" i="3"/>
  <c r="CJ794" i="3"/>
  <c r="BX786" i="3"/>
  <c r="CJ786" i="3"/>
  <c r="BX778" i="3"/>
  <c r="CJ778" i="3"/>
  <c r="BX109" i="3"/>
  <c r="CJ109" i="3"/>
  <c r="BX101" i="3"/>
  <c r="CJ101" i="3"/>
  <c r="BX93" i="3"/>
  <c r="CJ93" i="3"/>
  <c r="BX85" i="3"/>
  <c r="CJ85" i="3"/>
  <c r="BX77" i="3"/>
  <c r="CJ77" i="3"/>
  <c r="BX69" i="3"/>
  <c r="CJ69" i="3"/>
  <c r="BX60" i="3"/>
  <c r="CJ60" i="3"/>
  <c r="BX52" i="3"/>
  <c r="CJ52" i="3"/>
  <c r="BX44" i="3"/>
  <c r="CJ44" i="3"/>
  <c r="BX36" i="3"/>
  <c r="CJ36" i="3"/>
  <c r="BX28" i="3"/>
  <c r="CJ28" i="3"/>
  <c r="BX20" i="3"/>
  <c r="CJ20" i="3"/>
  <c r="BX12" i="3"/>
  <c r="CJ12" i="3"/>
  <c r="BX4" i="3"/>
  <c r="CJ4" i="3"/>
  <c r="BX122" i="3"/>
  <c r="CJ122" i="3"/>
  <c r="BX220" i="3"/>
  <c r="CJ220" i="3"/>
  <c r="BX212" i="3"/>
  <c r="CJ212" i="3"/>
  <c r="BX204" i="3"/>
  <c r="CJ204" i="3"/>
  <c r="BX196" i="3"/>
  <c r="CJ196" i="3"/>
  <c r="BX188" i="3"/>
  <c r="CJ188" i="3"/>
  <c r="BX180" i="3"/>
  <c r="CJ180" i="3"/>
  <c r="BX172" i="3"/>
  <c r="CJ172" i="3"/>
  <c r="BX164" i="3"/>
  <c r="CJ164" i="3"/>
  <c r="BX156" i="3"/>
  <c r="CJ156" i="3"/>
  <c r="BX148" i="3"/>
  <c r="CJ148" i="3"/>
  <c r="BX140" i="3"/>
  <c r="CJ140" i="3"/>
  <c r="BX132" i="3"/>
  <c r="CJ132" i="3"/>
  <c r="BX124" i="3"/>
  <c r="CJ124" i="3"/>
  <c r="BX325" i="3"/>
  <c r="CJ325" i="3"/>
  <c r="BX317" i="3"/>
  <c r="CJ317" i="3"/>
  <c r="BX309" i="3"/>
  <c r="CJ309" i="3"/>
  <c r="BX301" i="3"/>
  <c r="CJ301" i="3"/>
  <c r="BX293" i="3"/>
  <c r="CJ293" i="3"/>
  <c r="BX285" i="3"/>
  <c r="CJ285" i="3"/>
  <c r="BX277" i="3"/>
  <c r="CJ277" i="3"/>
  <c r="BX269" i="3"/>
  <c r="CJ269" i="3"/>
  <c r="BX261" i="3"/>
  <c r="CJ261" i="3"/>
  <c r="BX253" i="3"/>
  <c r="CJ253" i="3"/>
  <c r="BX245" i="3"/>
  <c r="CJ245" i="3"/>
  <c r="BX237" i="3"/>
  <c r="CJ237" i="3"/>
  <c r="BX229" i="3"/>
  <c r="CJ229" i="3"/>
  <c r="BX331" i="3"/>
  <c r="CJ331" i="3"/>
  <c r="BX433" i="3"/>
  <c r="CJ433" i="3"/>
  <c r="BX425" i="3"/>
  <c r="CJ425" i="3"/>
  <c r="BX417" i="3"/>
  <c r="CJ417" i="3"/>
  <c r="BX409" i="3"/>
  <c r="CJ409" i="3"/>
  <c r="BX401" i="3"/>
  <c r="CJ401" i="3"/>
  <c r="BX393" i="3"/>
  <c r="CJ393" i="3"/>
  <c r="BX385" i="3"/>
  <c r="CJ385" i="3"/>
  <c r="BX377" i="3"/>
  <c r="CJ377" i="3"/>
  <c r="BX369" i="3"/>
  <c r="CJ369" i="3"/>
  <c r="BX361" i="3"/>
  <c r="CJ361" i="3"/>
  <c r="BX353" i="3"/>
  <c r="CJ353" i="3"/>
  <c r="BX345" i="3"/>
  <c r="CJ345" i="3"/>
  <c r="BX337" i="3"/>
  <c r="CJ337" i="3"/>
  <c r="BX549" i="3"/>
  <c r="CJ549" i="3"/>
  <c r="BX541" i="3"/>
  <c r="CJ541" i="3"/>
  <c r="BX533" i="3"/>
  <c r="CJ533" i="3"/>
  <c r="BX525" i="3"/>
  <c r="CJ525" i="3"/>
  <c r="BX517" i="3"/>
  <c r="CJ517" i="3"/>
  <c r="BX509" i="3"/>
  <c r="CJ509" i="3"/>
  <c r="BX501" i="3"/>
  <c r="CJ501" i="3"/>
  <c r="BX493" i="3"/>
  <c r="CJ493" i="3"/>
  <c r="BX485" i="3"/>
  <c r="CJ485" i="3"/>
  <c r="BX477" i="3"/>
  <c r="CJ477" i="3"/>
  <c r="BX469" i="3"/>
  <c r="CJ469" i="3"/>
  <c r="BX461" i="3"/>
  <c r="CJ461" i="3"/>
  <c r="BX453" i="3"/>
  <c r="CJ453" i="3"/>
  <c r="BX445" i="3"/>
  <c r="CJ445" i="3"/>
  <c r="BX657" i="3"/>
  <c r="CJ657" i="3"/>
  <c r="BX649" i="3"/>
  <c r="CJ649" i="3"/>
  <c r="BX641" i="3"/>
  <c r="CJ641" i="3"/>
  <c r="BX633" i="3"/>
  <c r="CJ633" i="3"/>
  <c r="BX625" i="3"/>
  <c r="CJ625" i="3"/>
  <c r="BX617" i="3"/>
  <c r="CJ617" i="3"/>
  <c r="BX601" i="3"/>
  <c r="CJ601" i="3"/>
  <c r="BX593" i="3"/>
  <c r="CJ593" i="3"/>
  <c r="BX585" i="3"/>
  <c r="CJ585" i="3"/>
  <c r="BX577" i="3"/>
  <c r="CJ577" i="3"/>
  <c r="BX569" i="3"/>
  <c r="CJ569" i="3"/>
  <c r="BX561" i="3"/>
  <c r="CJ561" i="3"/>
  <c r="BX553" i="3"/>
  <c r="CJ553" i="3"/>
  <c r="BX769" i="3"/>
  <c r="CJ769" i="3"/>
  <c r="BX761" i="3"/>
  <c r="CJ761" i="3"/>
  <c r="BX753" i="3"/>
  <c r="CJ753" i="3"/>
  <c r="BX745" i="3"/>
  <c r="CJ745" i="3"/>
  <c r="BX737" i="3"/>
  <c r="CJ737" i="3"/>
  <c r="BX729" i="3"/>
  <c r="CJ729" i="3"/>
  <c r="BX721" i="3"/>
  <c r="CJ721" i="3"/>
  <c r="BX713" i="3"/>
  <c r="CJ713" i="3"/>
  <c r="BX705" i="3"/>
  <c r="CJ705" i="3"/>
  <c r="BX697" i="3"/>
  <c r="CJ697" i="3"/>
  <c r="BX689" i="3"/>
  <c r="CJ689" i="3"/>
  <c r="BX681" i="3"/>
  <c r="CJ681" i="3"/>
  <c r="BX673" i="3"/>
  <c r="CJ673" i="3"/>
  <c r="BX771" i="3"/>
  <c r="CJ771" i="3"/>
  <c r="BX865" i="3"/>
  <c r="CJ865" i="3"/>
  <c r="BX857" i="3"/>
  <c r="CJ857" i="3"/>
  <c r="BX849" i="3"/>
  <c r="CJ849" i="3"/>
  <c r="BX841" i="3"/>
  <c r="CJ841" i="3"/>
  <c r="BX833" i="3"/>
  <c r="CJ833" i="3"/>
  <c r="BX825" i="3"/>
  <c r="CJ825" i="3"/>
  <c r="BX817" i="3"/>
  <c r="CJ817" i="3"/>
  <c r="BX801" i="3"/>
  <c r="CJ801" i="3"/>
  <c r="BX793" i="3"/>
  <c r="CJ793" i="3"/>
  <c r="BX785" i="3"/>
  <c r="CJ785" i="3"/>
  <c r="BX777" i="3"/>
  <c r="CJ777" i="3"/>
  <c r="BX108" i="3"/>
  <c r="CJ108" i="3"/>
  <c r="BX100" i="3"/>
  <c r="CJ100" i="3"/>
  <c r="BX92" i="3"/>
  <c r="CJ92" i="3"/>
  <c r="BX84" i="3"/>
  <c r="CJ84" i="3"/>
  <c r="BX76" i="3"/>
  <c r="CJ76" i="3"/>
  <c r="BX68" i="3"/>
  <c r="CJ68" i="3"/>
  <c r="BX59" i="3"/>
  <c r="CJ59" i="3"/>
  <c r="BX51" i="3"/>
  <c r="CJ51" i="3"/>
  <c r="BX43" i="3"/>
  <c r="CJ43" i="3"/>
  <c r="BX35" i="3"/>
  <c r="CJ35" i="3"/>
  <c r="BX27" i="3"/>
  <c r="CJ27" i="3"/>
  <c r="BX19" i="3"/>
  <c r="CJ19" i="3"/>
  <c r="BX11" i="3"/>
  <c r="CJ11" i="3"/>
  <c r="BX3" i="3"/>
  <c r="CJ3" i="3"/>
  <c r="BX121" i="3"/>
  <c r="CJ121" i="3"/>
  <c r="BX219" i="3"/>
  <c r="CJ219" i="3"/>
  <c r="BX211" i="3"/>
  <c r="CJ211" i="3"/>
  <c r="BX203" i="3"/>
  <c r="CJ203" i="3"/>
  <c r="BX195" i="3"/>
  <c r="CJ195" i="3"/>
  <c r="BX187" i="3"/>
  <c r="CJ187" i="3"/>
  <c r="BX179" i="3"/>
  <c r="CJ179" i="3"/>
  <c r="BX171" i="3"/>
  <c r="CJ171" i="3"/>
  <c r="BX163" i="3"/>
  <c r="CJ163" i="3"/>
  <c r="BX155" i="3"/>
  <c r="CJ155" i="3"/>
  <c r="BX147" i="3"/>
  <c r="CJ147" i="3"/>
  <c r="BX139" i="3"/>
  <c r="CJ139" i="3"/>
  <c r="BX131" i="3"/>
  <c r="CJ131" i="3"/>
  <c r="BX123" i="3"/>
  <c r="CJ123" i="3"/>
  <c r="BX324" i="3"/>
  <c r="CJ324" i="3"/>
  <c r="BX316" i="3"/>
  <c r="CJ316" i="3"/>
  <c r="BX308" i="3"/>
  <c r="CJ308" i="3"/>
  <c r="BX300" i="3"/>
  <c r="CJ300" i="3"/>
  <c r="BX292" i="3"/>
  <c r="CJ292" i="3"/>
  <c r="BX284" i="3"/>
  <c r="CJ284" i="3"/>
  <c r="BX276" i="3"/>
  <c r="CJ276" i="3"/>
  <c r="BX268" i="3"/>
  <c r="CJ268" i="3"/>
  <c r="BX260" i="3"/>
  <c r="CJ260" i="3"/>
  <c r="BX252" i="3"/>
  <c r="CJ252" i="3"/>
  <c r="BX244" i="3"/>
  <c r="CJ244" i="3"/>
  <c r="BX236" i="3"/>
  <c r="CJ236" i="3"/>
  <c r="BX228" i="3"/>
  <c r="CJ228" i="3"/>
  <c r="BX440" i="3"/>
  <c r="CJ440" i="3"/>
  <c r="BX432" i="3"/>
  <c r="CJ432" i="3"/>
  <c r="BX424" i="3"/>
  <c r="CJ424" i="3"/>
  <c r="BX408" i="3"/>
  <c r="CJ408" i="3"/>
  <c r="BX400" i="3"/>
  <c r="CJ400" i="3"/>
  <c r="BX392" i="3"/>
  <c r="CJ392" i="3"/>
  <c r="BX384" i="3"/>
  <c r="CJ384" i="3"/>
  <c r="BX376" i="3"/>
  <c r="CJ376" i="3"/>
  <c r="BX368" i="3"/>
  <c r="CJ368" i="3"/>
  <c r="BX360" i="3"/>
  <c r="CJ360" i="3"/>
  <c r="BX352" i="3"/>
  <c r="CJ352" i="3"/>
  <c r="BX344" i="3"/>
  <c r="CJ344" i="3"/>
  <c r="BX336" i="3"/>
  <c r="CJ336" i="3"/>
  <c r="BX548" i="3"/>
  <c r="CJ548" i="3"/>
  <c r="BX540" i="3"/>
  <c r="CJ540" i="3"/>
  <c r="BX532" i="3"/>
  <c r="CJ532" i="3"/>
  <c r="BX524" i="3"/>
  <c r="CJ524" i="3"/>
  <c r="BX516" i="3"/>
  <c r="CJ516" i="3"/>
  <c r="BX508" i="3"/>
  <c r="CJ508" i="3"/>
  <c r="BX500" i="3"/>
  <c r="CJ500" i="3"/>
  <c r="BX492" i="3"/>
  <c r="CJ492" i="3"/>
  <c r="BX484" i="3"/>
  <c r="CJ484" i="3"/>
  <c r="BX476" i="3"/>
  <c r="CJ476" i="3"/>
  <c r="BX468" i="3"/>
  <c r="CJ468" i="3"/>
  <c r="BX460" i="3"/>
  <c r="CJ460" i="3"/>
  <c r="BX452" i="3"/>
  <c r="CJ452" i="3"/>
  <c r="BX444" i="3"/>
  <c r="CJ444" i="3"/>
  <c r="BX656" i="3"/>
  <c r="CJ656" i="3"/>
  <c r="BX648" i="3"/>
  <c r="CJ648" i="3"/>
  <c r="BX640" i="3"/>
  <c r="CJ640" i="3"/>
  <c r="BX632" i="3"/>
  <c r="CJ632" i="3"/>
  <c r="BX624" i="3"/>
  <c r="CJ624" i="3"/>
  <c r="BX616" i="3"/>
  <c r="CJ616" i="3"/>
  <c r="BX608" i="3"/>
  <c r="CJ608" i="3"/>
  <c r="BX600" i="3"/>
  <c r="CJ600" i="3"/>
  <c r="BX592" i="3"/>
  <c r="CJ592" i="3"/>
  <c r="BX584" i="3"/>
  <c r="CJ584" i="3"/>
  <c r="BX576" i="3"/>
  <c r="CJ576" i="3"/>
  <c r="BX568" i="3"/>
  <c r="CJ568" i="3"/>
  <c r="BX560" i="3"/>
  <c r="CJ560" i="3"/>
  <c r="BX552" i="3"/>
  <c r="CJ552" i="3"/>
  <c r="BX768" i="3"/>
  <c r="CJ768" i="3"/>
  <c r="BX760" i="3"/>
  <c r="CJ760" i="3"/>
  <c r="BX752" i="3"/>
  <c r="CJ752" i="3"/>
  <c r="BX744" i="3"/>
  <c r="CJ744" i="3"/>
  <c r="BX736" i="3"/>
  <c r="CJ736" i="3"/>
  <c r="BX728" i="3"/>
  <c r="CJ728" i="3"/>
  <c r="BX720" i="3"/>
  <c r="CJ720" i="3"/>
  <c r="BX712" i="3"/>
  <c r="CJ712" i="3"/>
  <c r="BX704" i="3"/>
  <c r="CJ704" i="3"/>
  <c r="BX696" i="3"/>
  <c r="CJ696" i="3"/>
  <c r="BX688" i="3"/>
  <c r="CJ688" i="3"/>
  <c r="BX680" i="3"/>
  <c r="CJ680" i="3"/>
  <c r="BX672" i="3"/>
  <c r="CJ672" i="3"/>
  <c r="BX880" i="3"/>
  <c r="CJ880" i="3"/>
  <c r="BX872" i="3"/>
  <c r="CJ872" i="3"/>
  <c r="BX864" i="3"/>
  <c r="CJ864" i="3"/>
  <c r="BX856" i="3"/>
  <c r="CJ856" i="3"/>
  <c r="BX848" i="3"/>
  <c r="CJ848" i="3"/>
  <c r="BX840" i="3"/>
  <c r="CJ840" i="3"/>
  <c r="BX832" i="3"/>
  <c r="CJ832" i="3"/>
  <c r="BX824" i="3"/>
  <c r="CJ824" i="3"/>
  <c r="BX816" i="3"/>
  <c r="CJ816" i="3"/>
  <c r="BX808" i="3"/>
  <c r="CJ808" i="3"/>
  <c r="BX800" i="3"/>
  <c r="CJ800" i="3"/>
  <c r="BX792" i="3"/>
  <c r="CJ792" i="3"/>
  <c r="BX784" i="3"/>
  <c r="CJ784" i="3"/>
  <c r="BX776" i="3"/>
  <c r="CJ776" i="3"/>
  <c r="BX107" i="3"/>
  <c r="CJ107" i="3"/>
  <c r="BX99" i="3"/>
  <c r="CJ99" i="3"/>
  <c r="BX91" i="3"/>
  <c r="CJ91" i="3"/>
  <c r="BX83" i="3"/>
  <c r="CJ83" i="3"/>
  <c r="BX75" i="3"/>
  <c r="CJ75" i="3"/>
  <c r="BX67" i="3"/>
  <c r="CJ67" i="3"/>
  <c r="BX58" i="3"/>
  <c r="CJ58" i="3"/>
  <c r="BX50" i="3"/>
  <c r="CJ50" i="3"/>
  <c r="BX42" i="3"/>
  <c r="CJ42" i="3"/>
  <c r="BX34" i="3"/>
  <c r="CJ34" i="3"/>
  <c r="BX26" i="3"/>
  <c r="CJ26" i="3"/>
  <c r="BX18" i="3"/>
  <c r="CJ18" i="3"/>
  <c r="BX10" i="3"/>
  <c r="CJ10" i="3"/>
  <c r="BX2" i="3"/>
  <c r="CJ2" i="3"/>
  <c r="BX120" i="3"/>
  <c r="CJ120" i="3"/>
  <c r="BX218" i="3"/>
  <c r="CJ218" i="3"/>
  <c r="BX210" i="3"/>
  <c r="CJ210" i="3"/>
  <c r="BX202" i="3"/>
  <c r="CJ202" i="3"/>
  <c r="BX194" i="3"/>
  <c r="CJ194" i="3"/>
  <c r="BX186" i="3"/>
  <c r="CJ186" i="3"/>
  <c r="BX178" i="3"/>
  <c r="CJ178" i="3"/>
  <c r="BX170" i="3"/>
  <c r="CJ170" i="3"/>
  <c r="BX162" i="3"/>
  <c r="CJ162" i="3"/>
  <c r="BX154" i="3"/>
  <c r="CJ154" i="3"/>
  <c r="BX146" i="3"/>
  <c r="CJ146" i="3"/>
  <c r="BX138" i="3"/>
  <c r="CJ138" i="3"/>
  <c r="BX130" i="3"/>
  <c r="CJ130" i="3"/>
  <c r="BX221" i="3"/>
  <c r="CJ221" i="3"/>
  <c r="BX323" i="3"/>
  <c r="CJ323" i="3"/>
  <c r="BX315" i="3"/>
  <c r="CJ315" i="3"/>
  <c r="BX307" i="3"/>
  <c r="CJ307" i="3"/>
  <c r="BX299" i="3"/>
  <c r="CJ299" i="3"/>
  <c r="BX291" i="3"/>
  <c r="CJ291" i="3"/>
  <c r="BX283" i="3"/>
  <c r="CJ283" i="3"/>
  <c r="BX275" i="3"/>
  <c r="CJ275" i="3"/>
  <c r="BX267" i="3"/>
  <c r="CJ267" i="3"/>
  <c r="BX259" i="3"/>
  <c r="CJ259" i="3"/>
  <c r="BX251" i="3"/>
  <c r="CJ251" i="3"/>
  <c r="BX243" i="3"/>
  <c r="CJ243" i="3"/>
  <c r="BX235" i="3"/>
  <c r="CJ235" i="3"/>
  <c r="BX227" i="3"/>
  <c r="CJ227" i="3"/>
  <c r="BX439" i="3"/>
  <c r="CJ439" i="3"/>
  <c r="BX431" i="3"/>
  <c r="CJ431" i="3"/>
  <c r="BX423" i="3"/>
  <c r="CJ423" i="3"/>
  <c r="BX415" i="3"/>
  <c r="CJ415" i="3"/>
  <c r="BX407" i="3"/>
  <c r="CJ407" i="3"/>
  <c r="BX399" i="3"/>
  <c r="CJ399" i="3"/>
  <c r="BX391" i="3"/>
  <c r="CJ391" i="3"/>
  <c r="BX383" i="3"/>
  <c r="CJ383" i="3"/>
  <c r="BX375" i="3"/>
  <c r="CJ375" i="3"/>
  <c r="BX367" i="3"/>
  <c r="CJ367" i="3"/>
  <c r="BX359" i="3"/>
  <c r="CJ359" i="3"/>
  <c r="BX351" i="3"/>
  <c r="CJ351" i="3"/>
  <c r="BX343" i="3"/>
  <c r="CJ343" i="3"/>
  <c r="BX335" i="3"/>
  <c r="CJ335" i="3"/>
  <c r="BX547" i="3"/>
  <c r="CJ547" i="3"/>
  <c r="BX539" i="3"/>
  <c r="CJ539" i="3"/>
  <c r="BX531" i="3"/>
  <c r="CJ531" i="3"/>
  <c r="BX523" i="3"/>
  <c r="CJ523" i="3"/>
  <c r="BX515" i="3"/>
  <c r="CJ515" i="3"/>
  <c r="BX507" i="3"/>
  <c r="CJ507" i="3"/>
  <c r="BX499" i="3"/>
  <c r="CJ499" i="3"/>
  <c r="BX491" i="3"/>
  <c r="CJ491" i="3"/>
  <c r="BX483" i="3"/>
  <c r="CJ483" i="3"/>
  <c r="BX475" i="3"/>
  <c r="CJ475" i="3"/>
  <c r="BX467" i="3"/>
  <c r="CJ467" i="3"/>
  <c r="BX459" i="3"/>
  <c r="CJ459" i="3"/>
  <c r="BX451" i="3"/>
  <c r="CJ451" i="3"/>
  <c r="BX443" i="3"/>
  <c r="CJ443" i="3"/>
  <c r="BX655" i="3"/>
  <c r="CJ655" i="3"/>
  <c r="BX647" i="3"/>
  <c r="CJ647" i="3"/>
  <c r="BX639" i="3"/>
  <c r="CJ639" i="3"/>
  <c r="BX631" i="3"/>
  <c r="CJ631" i="3"/>
  <c r="BX623" i="3"/>
  <c r="CJ623" i="3"/>
  <c r="BX615" i="3"/>
  <c r="CJ615" i="3"/>
  <c r="BX607" i="3"/>
  <c r="CJ607" i="3"/>
  <c r="BX599" i="3"/>
  <c r="CJ599" i="3"/>
  <c r="BX591" i="3"/>
  <c r="CJ591" i="3"/>
  <c r="BX583" i="3"/>
  <c r="CJ583" i="3"/>
  <c r="BX575" i="3"/>
  <c r="CJ575" i="3"/>
  <c r="BX567" i="3"/>
  <c r="CJ567" i="3"/>
  <c r="BX559" i="3"/>
  <c r="CJ559" i="3"/>
  <c r="BX661" i="3"/>
  <c r="CJ661" i="3"/>
  <c r="BX767" i="3"/>
  <c r="CJ767" i="3"/>
  <c r="BX759" i="3"/>
  <c r="CJ759" i="3"/>
  <c r="BX751" i="3"/>
  <c r="CJ751" i="3"/>
  <c r="BX743" i="3"/>
  <c r="CJ743" i="3"/>
  <c r="BX735" i="3"/>
  <c r="CJ735" i="3"/>
  <c r="BX727" i="3"/>
  <c r="CJ727" i="3"/>
  <c r="BX719" i="3"/>
  <c r="CJ719" i="3"/>
  <c r="BX711" i="3"/>
  <c r="CJ711" i="3"/>
  <c r="BX703" i="3"/>
  <c r="CJ703" i="3"/>
  <c r="BX695" i="3"/>
  <c r="CJ695" i="3"/>
  <c r="BX687" i="3"/>
  <c r="CJ687" i="3"/>
  <c r="BX679" i="3"/>
  <c r="CJ679" i="3"/>
  <c r="BX671" i="3"/>
  <c r="CJ671" i="3"/>
  <c r="BX879" i="3"/>
  <c r="CJ879" i="3"/>
  <c r="BX871" i="3"/>
  <c r="CJ871" i="3"/>
  <c r="BX863" i="3"/>
  <c r="CJ863" i="3"/>
  <c r="BX855" i="3"/>
  <c r="CJ855" i="3"/>
  <c r="BX847" i="3"/>
  <c r="CJ847" i="3"/>
  <c r="BX839" i="3"/>
  <c r="CJ839" i="3"/>
  <c r="BX831" i="3"/>
  <c r="CJ831" i="3"/>
  <c r="BX823" i="3"/>
  <c r="CJ823" i="3"/>
  <c r="BX815" i="3"/>
  <c r="CJ815" i="3"/>
  <c r="BX807" i="3"/>
  <c r="CJ807" i="3"/>
  <c r="BX799" i="3"/>
  <c r="CJ799" i="3"/>
  <c r="BX791" i="3"/>
  <c r="CJ791" i="3"/>
  <c r="BX783" i="3"/>
  <c r="CJ783" i="3"/>
  <c r="BX775" i="3"/>
  <c r="CJ775" i="3"/>
  <c r="CJ873" i="3"/>
  <c r="BX106" i="3"/>
  <c r="CJ106" i="3"/>
  <c r="BX98" i="3"/>
  <c r="CJ98" i="3"/>
  <c r="BX90" i="3"/>
  <c r="CJ90" i="3"/>
  <c r="BX82" i="3"/>
  <c r="CJ82" i="3"/>
  <c r="BX74" i="3"/>
  <c r="CJ74" i="3"/>
  <c r="BX66" i="3"/>
  <c r="CJ66" i="3"/>
  <c r="BX57" i="3"/>
  <c r="CJ57" i="3"/>
  <c r="BX49" i="3"/>
  <c r="CJ49" i="3"/>
  <c r="BX41" i="3"/>
  <c r="CJ41" i="3"/>
  <c r="BX33" i="3"/>
  <c r="CJ33" i="3"/>
  <c r="BX25" i="3"/>
  <c r="CJ25" i="3"/>
  <c r="BX17" i="3"/>
  <c r="CJ17" i="3"/>
  <c r="BX9" i="3"/>
  <c r="CJ9" i="3"/>
  <c r="BX110" i="3"/>
  <c r="CJ110" i="3"/>
  <c r="BX119" i="3"/>
  <c r="CJ119" i="3"/>
  <c r="BX217" i="3"/>
  <c r="CJ217" i="3"/>
  <c r="BX209" i="3"/>
  <c r="CJ209" i="3"/>
  <c r="BX201" i="3"/>
  <c r="CJ201" i="3"/>
  <c r="BX193" i="3"/>
  <c r="CJ193" i="3"/>
  <c r="BX185" i="3"/>
  <c r="CJ185" i="3"/>
  <c r="BX177" i="3"/>
  <c r="CJ177" i="3"/>
  <c r="BX169" i="3"/>
  <c r="CJ169" i="3"/>
  <c r="BX161" i="3"/>
  <c r="CJ161" i="3"/>
  <c r="BX153" i="3"/>
  <c r="CJ153" i="3"/>
  <c r="BX145" i="3"/>
  <c r="CJ145" i="3"/>
  <c r="BX137" i="3"/>
  <c r="CJ137" i="3"/>
  <c r="BX129" i="3"/>
  <c r="CJ129" i="3"/>
  <c r="BX330" i="3"/>
  <c r="CJ330" i="3"/>
  <c r="BX322" i="3"/>
  <c r="CJ322" i="3"/>
  <c r="BX314" i="3"/>
  <c r="CJ314" i="3"/>
  <c r="BX306" i="3"/>
  <c r="CJ306" i="3"/>
  <c r="BX298" i="3"/>
  <c r="CJ298" i="3"/>
  <c r="BX290" i="3"/>
  <c r="CJ290" i="3"/>
  <c r="BX282" i="3"/>
  <c r="CJ282" i="3"/>
  <c r="BX274" i="3"/>
  <c r="CJ274" i="3"/>
  <c r="BX266" i="3"/>
  <c r="CJ266" i="3"/>
  <c r="BX258" i="3"/>
  <c r="CJ258" i="3"/>
  <c r="BX250" i="3"/>
  <c r="CJ250" i="3"/>
  <c r="BX242" i="3"/>
  <c r="CJ242" i="3"/>
  <c r="BX234" i="3"/>
  <c r="CJ234" i="3"/>
  <c r="BX226" i="3"/>
  <c r="CJ226" i="3"/>
  <c r="BX438" i="3"/>
  <c r="CJ438" i="3"/>
  <c r="BX430" i="3"/>
  <c r="CJ430" i="3"/>
  <c r="BX422" i="3"/>
  <c r="CJ422" i="3"/>
  <c r="BX414" i="3"/>
  <c r="CJ414" i="3"/>
  <c r="BX406" i="3"/>
  <c r="CJ406" i="3"/>
  <c r="BX398" i="3"/>
  <c r="CJ398" i="3"/>
  <c r="BX390" i="3"/>
  <c r="CJ390" i="3"/>
  <c r="BX382" i="3"/>
  <c r="CJ382" i="3"/>
  <c r="BX374" i="3"/>
  <c r="CJ374" i="3"/>
  <c r="BX366" i="3"/>
  <c r="CJ366" i="3"/>
  <c r="BX358" i="3"/>
  <c r="CJ358" i="3"/>
  <c r="BX350" i="3"/>
  <c r="CJ350" i="3"/>
  <c r="BX342" i="3"/>
  <c r="CJ342" i="3"/>
  <c r="BX334" i="3"/>
  <c r="CJ334" i="3"/>
  <c r="BX546" i="3"/>
  <c r="CJ546" i="3"/>
  <c r="BX538" i="3"/>
  <c r="CJ538" i="3"/>
  <c r="BX530" i="3"/>
  <c r="CJ530" i="3"/>
  <c r="BX522" i="3"/>
  <c r="CJ522" i="3"/>
  <c r="BX514" i="3"/>
  <c r="CJ514" i="3"/>
  <c r="BX506" i="3"/>
  <c r="CJ506" i="3"/>
  <c r="BX498" i="3"/>
  <c r="CJ498" i="3"/>
  <c r="BX490" i="3"/>
  <c r="CJ490" i="3"/>
  <c r="BX482" i="3"/>
  <c r="CJ482" i="3"/>
  <c r="BX474" i="3"/>
  <c r="CJ474" i="3"/>
  <c r="BX466" i="3"/>
  <c r="CJ466" i="3"/>
  <c r="BX458" i="3"/>
  <c r="CJ458" i="3"/>
  <c r="BX450" i="3"/>
  <c r="CJ450" i="3"/>
  <c r="BX442" i="3"/>
  <c r="CJ442" i="3"/>
  <c r="BX654" i="3"/>
  <c r="CJ654" i="3"/>
  <c r="BX646" i="3"/>
  <c r="CJ646" i="3"/>
  <c r="BX638" i="3"/>
  <c r="CJ638" i="3"/>
  <c r="BX630" i="3"/>
  <c r="CJ630" i="3"/>
  <c r="BX622" i="3"/>
  <c r="CJ622" i="3"/>
  <c r="BX614" i="3"/>
  <c r="CJ614" i="3"/>
  <c r="BX606" i="3"/>
  <c r="CJ606" i="3"/>
  <c r="BX598" i="3"/>
  <c r="CJ598" i="3"/>
  <c r="BX590" i="3"/>
  <c r="CJ590" i="3"/>
  <c r="BX582" i="3"/>
  <c r="CJ582" i="3"/>
  <c r="BX574" i="3"/>
  <c r="CJ574" i="3"/>
  <c r="BX566" i="3"/>
  <c r="CJ566" i="3"/>
  <c r="BX558" i="3"/>
  <c r="CJ558" i="3"/>
  <c r="BX665" i="3"/>
  <c r="CJ665" i="3"/>
  <c r="BX766" i="3"/>
  <c r="CJ766" i="3"/>
  <c r="BX758" i="3"/>
  <c r="CJ758" i="3"/>
  <c r="BX750" i="3"/>
  <c r="CJ750" i="3"/>
  <c r="BX742" i="3"/>
  <c r="CJ742" i="3"/>
  <c r="BX726" i="3"/>
  <c r="CJ726" i="3"/>
  <c r="BX718" i="3"/>
  <c r="CJ718" i="3"/>
  <c r="BX710" i="3"/>
  <c r="CJ710" i="3"/>
  <c r="BX702" i="3"/>
  <c r="CJ702" i="3"/>
  <c r="BX694" i="3"/>
  <c r="CJ694" i="3"/>
  <c r="BX686" i="3"/>
  <c r="CJ686" i="3"/>
  <c r="BX678" i="3"/>
  <c r="CJ678" i="3"/>
  <c r="BX670" i="3"/>
  <c r="CJ670" i="3"/>
  <c r="BX878" i="3"/>
  <c r="CJ878" i="3"/>
  <c r="BX870" i="3"/>
  <c r="CJ870" i="3"/>
  <c r="BX862" i="3"/>
  <c r="CJ862" i="3"/>
  <c r="BX854" i="3"/>
  <c r="CJ854" i="3"/>
  <c r="BX846" i="3"/>
  <c r="CJ846" i="3"/>
  <c r="BX838" i="3"/>
  <c r="CJ838" i="3"/>
  <c r="BX830" i="3"/>
  <c r="CJ830" i="3"/>
  <c r="BX822" i="3"/>
  <c r="CJ822" i="3"/>
  <c r="BX814" i="3"/>
  <c r="CJ814" i="3"/>
  <c r="BX806" i="3"/>
  <c r="CJ806" i="3"/>
  <c r="BX798" i="3"/>
  <c r="CJ798" i="3"/>
  <c r="BX790" i="3"/>
  <c r="CJ790" i="3"/>
  <c r="BX782" i="3"/>
  <c r="CJ782" i="3"/>
  <c r="BX774" i="3"/>
  <c r="CJ774" i="3"/>
  <c r="CJ809" i="3"/>
  <c r="BX105" i="3"/>
  <c r="CJ105" i="3"/>
  <c r="BX97" i="3"/>
  <c r="CJ97" i="3"/>
  <c r="BX89" i="3"/>
  <c r="CJ89" i="3"/>
  <c r="BX81" i="3"/>
  <c r="CJ81" i="3"/>
  <c r="BX73" i="3"/>
  <c r="CJ73" i="3"/>
  <c r="BX65" i="3"/>
  <c r="CJ65" i="3"/>
  <c r="BX56" i="3"/>
  <c r="CJ56" i="3"/>
  <c r="BX48" i="3"/>
  <c r="CJ48" i="3"/>
  <c r="BX40" i="3"/>
  <c r="CJ40" i="3"/>
  <c r="BX32" i="3"/>
  <c r="CJ32" i="3"/>
  <c r="BX24" i="3"/>
  <c r="CJ24" i="3"/>
  <c r="BX16" i="3"/>
  <c r="CJ16" i="3"/>
  <c r="BX8" i="3"/>
  <c r="CJ8" i="3"/>
  <c r="BX114" i="3"/>
  <c r="CJ114" i="3"/>
  <c r="BX118" i="3"/>
  <c r="CJ118" i="3"/>
  <c r="BX216" i="3"/>
  <c r="CJ216" i="3"/>
  <c r="BX208" i="3"/>
  <c r="CJ208" i="3"/>
  <c r="BX200" i="3"/>
  <c r="CJ200" i="3"/>
  <c r="BX192" i="3"/>
  <c r="CJ192" i="3"/>
  <c r="BX184" i="3"/>
  <c r="CJ184" i="3"/>
  <c r="BX176" i="3"/>
  <c r="CJ176" i="3"/>
  <c r="BX168" i="3"/>
  <c r="CJ168" i="3"/>
  <c r="BX160" i="3"/>
  <c r="CJ160" i="3"/>
  <c r="BX152" i="3"/>
  <c r="CJ152" i="3"/>
  <c r="BX144" i="3"/>
  <c r="CJ144" i="3"/>
  <c r="BX136" i="3"/>
  <c r="CJ136" i="3"/>
  <c r="BX128" i="3"/>
  <c r="CJ128" i="3"/>
  <c r="BX329" i="3"/>
  <c r="CJ329" i="3"/>
  <c r="BX321" i="3"/>
  <c r="CJ321" i="3"/>
  <c r="BX313" i="3"/>
  <c r="CJ313" i="3"/>
  <c r="BX305" i="3"/>
  <c r="CJ305" i="3"/>
  <c r="BX297" i="3"/>
  <c r="CJ297" i="3"/>
  <c r="BX289" i="3"/>
  <c r="CJ289" i="3"/>
  <c r="BX281" i="3"/>
  <c r="CJ281" i="3"/>
  <c r="BX273" i="3"/>
  <c r="CJ273" i="3"/>
  <c r="BX265" i="3"/>
  <c r="CJ265" i="3"/>
  <c r="BX257" i="3"/>
  <c r="CJ257" i="3"/>
  <c r="BX249" i="3"/>
  <c r="CJ249" i="3"/>
  <c r="BX241" i="3"/>
  <c r="CJ241" i="3"/>
  <c r="BX233" i="3"/>
  <c r="CJ233" i="3"/>
  <c r="BX225" i="3"/>
  <c r="CJ225" i="3"/>
  <c r="BX437" i="3"/>
  <c r="CJ437" i="3"/>
  <c r="BX429" i="3"/>
  <c r="CJ429" i="3"/>
  <c r="BX421" i="3"/>
  <c r="CJ421" i="3"/>
  <c r="BX413" i="3"/>
  <c r="CJ413" i="3"/>
  <c r="BX405" i="3"/>
  <c r="CJ405" i="3"/>
  <c r="BX397" i="3"/>
  <c r="CJ397" i="3"/>
  <c r="BX389" i="3"/>
  <c r="CJ389" i="3"/>
  <c r="BX381" i="3"/>
  <c r="CJ381" i="3"/>
  <c r="BX373" i="3"/>
  <c r="CJ373" i="3"/>
  <c r="BX365" i="3"/>
  <c r="CJ365" i="3"/>
  <c r="BX357" i="3"/>
  <c r="CJ357" i="3"/>
  <c r="BX349" i="3"/>
  <c r="CJ349" i="3"/>
  <c r="BX341" i="3"/>
  <c r="CJ341" i="3"/>
  <c r="BX333" i="3"/>
  <c r="CJ333" i="3"/>
  <c r="BX545" i="3"/>
  <c r="CJ545" i="3"/>
  <c r="BX537" i="3"/>
  <c r="CJ537" i="3"/>
  <c r="BX529" i="3"/>
  <c r="CJ529" i="3"/>
  <c r="BX521" i="3"/>
  <c r="CJ521" i="3"/>
  <c r="BX513" i="3"/>
  <c r="CJ513" i="3"/>
  <c r="BX505" i="3"/>
  <c r="CJ505" i="3"/>
  <c r="BX497" i="3"/>
  <c r="CJ497" i="3"/>
  <c r="BX489" i="3"/>
  <c r="CJ489" i="3"/>
  <c r="BX481" i="3"/>
  <c r="CJ481" i="3"/>
  <c r="BX473" i="3"/>
  <c r="CJ473" i="3"/>
  <c r="BX465" i="3"/>
  <c r="CJ465" i="3"/>
  <c r="BX457" i="3"/>
  <c r="CJ457" i="3"/>
  <c r="BX449" i="3"/>
  <c r="CJ449" i="3"/>
  <c r="BX551" i="3"/>
  <c r="CJ551" i="3"/>
  <c r="BX653" i="3"/>
  <c r="CJ653" i="3"/>
  <c r="BX645" i="3"/>
  <c r="CJ645" i="3"/>
  <c r="BX637" i="3"/>
  <c r="CJ637" i="3"/>
  <c r="BX629" i="3"/>
  <c r="CJ629" i="3"/>
  <c r="BX621" i="3"/>
  <c r="CJ621" i="3"/>
  <c r="BX613" i="3"/>
  <c r="CJ613" i="3"/>
  <c r="BX605" i="3"/>
  <c r="CJ605" i="3"/>
  <c r="BX597" i="3"/>
  <c r="CJ597" i="3"/>
  <c r="BX589" i="3"/>
  <c r="CJ589" i="3"/>
  <c r="BX581" i="3"/>
  <c r="CJ581" i="3"/>
  <c r="BX573" i="3"/>
  <c r="CJ573" i="3"/>
  <c r="BX565" i="3"/>
  <c r="CJ565" i="3"/>
  <c r="BX557" i="3"/>
  <c r="CJ557" i="3"/>
  <c r="BX664" i="3"/>
  <c r="CJ664" i="3"/>
  <c r="BX765" i="3"/>
  <c r="CJ765" i="3"/>
  <c r="BX757" i="3"/>
  <c r="CJ757" i="3"/>
  <c r="BX749" i="3"/>
  <c r="CJ749" i="3"/>
  <c r="BX741" i="3"/>
  <c r="CJ741" i="3"/>
  <c r="BX733" i="3"/>
  <c r="CJ733" i="3"/>
  <c r="BX725" i="3"/>
  <c r="CJ725" i="3"/>
  <c r="BX717" i="3"/>
  <c r="CJ717" i="3"/>
  <c r="BX709" i="3"/>
  <c r="CJ709" i="3"/>
  <c r="BX701" i="3"/>
  <c r="CJ701" i="3"/>
  <c r="BX693" i="3"/>
  <c r="CJ693" i="3"/>
  <c r="BX685" i="3"/>
  <c r="CJ685" i="3"/>
  <c r="BX677" i="3"/>
  <c r="CJ677" i="3"/>
  <c r="BX669" i="3"/>
  <c r="CJ669" i="3"/>
  <c r="BX877" i="3"/>
  <c r="CJ877" i="3"/>
  <c r="BX869" i="3"/>
  <c r="CJ869" i="3"/>
  <c r="BX861" i="3"/>
  <c r="CJ861" i="3"/>
  <c r="BX853" i="3"/>
  <c r="CJ853" i="3"/>
  <c r="BX845" i="3"/>
  <c r="CJ845" i="3"/>
  <c r="BX837" i="3"/>
  <c r="CJ837" i="3"/>
  <c r="BX829" i="3"/>
  <c r="CJ829" i="3"/>
  <c r="BX821" i="3"/>
  <c r="CJ821" i="3"/>
  <c r="BX813" i="3"/>
  <c r="CJ813" i="3"/>
  <c r="BX805" i="3"/>
  <c r="CJ805" i="3"/>
  <c r="BX797" i="3"/>
  <c r="CJ797" i="3"/>
  <c r="BX789" i="3"/>
  <c r="CJ789" i="3"/>
  <c r="BX781" i="3"/>
  <c r="CJ781" i="3"/>
  <c r="BX773" i="3"/>
  <c r="CJ773" i="3"/>
  <c r="CJ734" i="3"/>
  <c r="BX104" i="3"/>
  <c r="CJ104" i="3"/>
  <c r="BX96" i="3"/>
  <c r="CJ96" i="3"/>
  <c r="BX88" i="3"/>
  <c r="CJ88" i="3"/>
  <c r="BX80" i="3"/>
  <c r="CJ80" i="3"/>
  <c r="BX72" i="3"/>
  <c r="CJ72" i="3"/>
  <c r="BX64" i="3"/>
  <c r="CJ64" i="3"/>
  <c r="BX55" i="3"/>
  <c r="CJ55" i="3"/>
  <c r="BX47" i="3"/>
  <c r="CJ47" i="3"/>
  <c r="BX39" i="3"/>
  <c r="CJ39" i="3"/>
  <c r="BX31" i="3"/>
  <c r="CJ31" i="3"/>
  <c r="BX23" i="3"/>
  <c r="CJ23" i="3"/>
  <c r="BX15" i="3"/>
  <c r="CJ15" i="3"/>
  <c r="BX7" i="3"/>
  <c r="CJ7" i="3"/>
  <c r="BX113" i="3"/>
  <c r="CJ113" i="3"/>
  <c r="BX117" i="3"/>
  <c r="CJ117" i="3"/>
  <c r="BX215" i="3"/>
  <c r="CJ215" i="3"/>
  <c r="BX207" i="3"/>
  <c r="CJ207" i="3"/>
  <c r="BX199" i="3"/>
  <c r="CJ199" i="3"/>
  <c r="BX191" i="3"/>
  <c r="CJ191" i="3"/>
  <c r="BX183" i="3"/>
  <c r="CJ183" i="3"/>
  <c r="BX175" i="3"/>
  <c r="CJ175" i="3"/>
  <c r="BX167" i="3"/>
  <c r="CJ167" i="3"/>
  <c r="BX159" i="3"/>
  <c r="CJ159" i="3"/>
  <c r="BX151" i="3"/>
  <c r="CJ151" i="3"/>
  <c r="BX143" i="3"/>
  <c r="CJ143" i="3"/>
  <c r="BX135" i="3"/>
  <c r="CJ135" i="3"/>
  <c r="BX127" i="3"/>
  <c r="CJ127" i="3"/>
  <c r="BX328" i="3"/>
  <c r="CJ328" i="3"/>
  <c r="BX320" i="3"/>
  <c r="CJ320" i="3"/>
  <c r="BX312" i="3"/>
  <c r="CJ312" i="3"/>
  <c r="BX304" i="3"/>
  <c r="CJ304" i="3"/>
  <c r="BX296" i="3"/>
  <c r="CJ296" i="3"/>
  <c r="BX288" i="3"/>
  <c r="CJ288" i="3"/>
  <c r="BX280" i="3"/>
  <c r="CJ280" i="3"/>
  <c r="BX272" i="3"/>
  <c r="CJ272" i="3"/>
  <c r="BX264" i="3"/>
  <c r="CJ264" i="3"/>
  <c r="BX256" i="3"/>
  <c r="CJ256" i="3"/>
  <c r="BX248" i="3"/>
  <c r="CJ248" i="3"/>
  <c r="BX240" i="3"/>
  <c r="CJ240" i="3"/>
  <c r="BX232" i="3"/>
  <c r="CJ232" i="3"/>
  <c r="BX224" i="3"/>
  <c r="CJ224" i="3"/>
  <c r="BX436" i="3"/>
  <c r="CJ436" i="3"/>
  <c r="BX428" i="3"/>
  <c r="CJ428" i="3"/>
  <c r="BX420" i="3"/>
  <c r="CJ420" i="3"/>
  <c r="BX412" i="3"/>
  <c r="CJ412" i="3"/>
  <c r="BX404" i="3"/>
  <c r="CJ404" i="3"/>
  <c r="BX396" i="3"/>
  <c r="CJ396" i="3"/>
  <c r="BX388" i="3"/>
  <c r="CJ388" i="3"/>
  <c r="BX380" i="3"/>
  <c r="CJ380" i="3"/>
  <c r="BX372" i="3"/>
  <c r="CJ372" i="3"/>
  <c r="BX364" i="3"/>
  <c r="CJ364" i="3"/>
  <c r="BX356" i="3"/>
  <c r="CJ356" i="3"/>
  <c r="BX348" i="3"/>
  <c r="CJ348" i="3"/>
  <c r="BX340" i="3"/>
  <c r="CJ340" i="3"/>
  <c r="BX332" i="3"/>
  <c r="CJ332" i="3"/>
  <c r="BX544" i="3"/>
  <c r="CJ544" i="3"/>
  <c r="BX536" i="3"/>
  <c r="CJ536" i="3"/>
  <c r="BX528" i="3"/>
  <c r="CJ528" i="3"/>
  <c r="BX520" i="3"/>
  <c r="CJ520" i="3"/>
  <c r="BX512" i="3"/>
  <c r="CJ512" i="3"/>
  <c r="BX504" i="3"/>
  <c r="CJ504" i="3"/>
  <c r="BX496" i="3"/>
  <c r="CJ496" i="3"/>
  <c r="BX488" i="3"/>
  <c r="CJ488" i="3"/>
  <c r="BX480" i="3"/>
  <c r="CJ480" i="3"/>
  <c r="BX472" i="3"/>
  <c r="CJ472" i="3"/>
  <c r="BX464" i="3"/>
  <c r="CJ464" i="3"/>
  <c r="BX456" i="3"/>
  <c r="CJ456" i="3"/>
  <c r="BX448" i="3"/>
  <c r="CJ448" i="3"/>
  <c r="BX660" i="3"/>
  <c r="CJ660" i="3"/>
  <c r="BX652" i="3"/>
  <c r="CJ652" i="3"/>
  <c r="BX644" i="3"/>
  <c r="CJ644" i="3"/>
  <c r="BX636" i="3"/>
  <c r="CJ636" i="3"/>
  <c r="BX628" i="3"/>
  <c r="CJ628" i="3"/>
  <c r="BX620" i="3"/>
  <c r="CJ620" i="3"/>
  <c r="BX612" i="3"/>
  <c r="CJ612" i="3"/>
  <c r="BX604" i="3"/>
  <c r="CJ604" i="3"/>
  <c r="BX596" i="3"/>
  <c r="CJ596" i="3"/>
  <c r="BX588" i="3"/>
  <c r="CJ588" i="3"/>
  <c r="BX580" i="3"/>
  <c r="CJ580" i="3"/>
  <c r="BX572" i="3"/>
  <c r="CJ572" i="3"/>
  <c r="BX564" i="3"/>
  <c r="CJ564" i="3"/>
  <c r="BX556" i="3"/>
  <c r="CJ556" i="3"/>
  <c r="BX663" i="3"/>
  <c r="CJ663" i="3"/>
  <c r="BX764" i="3"/>
  <c r="CJ764" i="3"/>
  <c r="BX756" i="3"/>
  <c r="CJ756" i="3"/>
  <c r="BX748" i="3"/>
  <c r="CJ748" i="3"/>
  <c r="BX740" i="3"/>
  <c r="CJ740" i="3"/>
  <c r="BX732" i="3"/>
  <c r="CJ732" i="3"/>
  <c r="BX724" i="3"/>
  <c r="CJ724" i="3"/>
  <c r="BX716" i="3"/>
  <c r="CJ716" i="3"/>
  <c r="BX708" i="3"/>
  <c r="CJ708" i="3"/>
  <c r="BX700" i="3"/>
  <c r="CJ700" i="3"/>
  <c r="BX692" i="3"/>
  <c r="CJ692" i="3"/>
  <c r="BX684" i="3"/>
  <c r="CJ684" i="3"/>
  <c r="BX676" i="3"/>
  <c r="CJ676" i="3"/>
  <c r="BX668" i="3"/>
  <c r="CJ668" i="3"/>
  <c r="BX876" i="3"/>
  <c r="CJ876" i="3"/>
  <c r="BX868" i="3"/>
  <c r="CJ868" i="3"/>
  <c r="BX860" i="3"/>
  <c r="CJ860" i="3"/>
  <c r="BX852" i="3"/>
  <c r="CJ852" i="3"/>
  <c r="BX844" i="3"/>
  <c r="CJ844" i="3"/>
  <c r="BX836" i="3"/>
  <c r="CJ836" i="3"/>
  <c r="BX828" i="3"/>
  <c r="CJ828" i="3"/>
  <c r="BX820" i="3"/>
  <c r="CJ820" i="3"/>
  <c r="BX812" i="3"/>
  <c r="CJ812" i="3"/>
  <c r="BX804" i="3"/>
  <c r="CJ804" i="3"/>
  <c r="BX796" i="3"/>
  <c r="CJ796" i="3"/>
  <c r="BX788" i="3"/>
  <c r="CJ788" i="3"/>
  <c r="BX780" i="3"/>
  <c r="CJ780" i="3"/>
  <c r="BX772" i="3"/>
  <c r="CJ772" i="3"/>
  <c r="CJ609" i="3"/>
  <c r="BX103" i="3"/>
  <c r="CJ103" i="3"/>
  <c r="BX95" i="3"/>
  <c r="CJ95" i="3"/>
  <c r="BX87" i="3"/>
  <c r="CJ87" i="3"/>
  <c r="BX79" i="3"/>
  <c r="CJ79" i="3"/>
  <c r="BX71" i="3"/>
  <c r="CJ71" i="3"/>
  <c r="BX63" i="3"/>
  <c r="CJ63" i="3"/>
  <c r="BX54" i="3"/>
  <c r="CJ54" i="3"/>
  <c r="BX46" i="3"/>
  <c r="CJ46" i="3"/>
  <c r="BX38" i="3"/>
  <c r="CJ38" i="3"/>
  <c r="BX30" i="3"/>
  <c r="CJ30" i="3"/>
  <c r="BX22" i="3"/>
  <c r="CJ22" i="3"/>
  <c r="BX14" i="3"/>
  <c r="CJ14" i="3"/>
  <c r="BX6" i="3"/>
  <c r="CJ6" i="3"/>
  <c r="BX112" i="3"/>
  <c r="CJ112" i="3"/>
  <c r="BX116" i="3"/>
  <c r="CJ116" i="3"/>
  <c r="BX214" i="3"/>
  <c r="CJ214" i="3"/>
  <c r="BX206" i="3"/>
  <c r="CJ206" i="3"/>
  <c r="BX198" i="3"/>
  <c r="CJ198" i="3"/>
  <c r="BX190" i="3"/>
  <c r="CJ190" i="3"/>
  <c r="BX182" i="3"/>
  <c r="CJ182" i="3"/>
  <c r="BX174" i="3"/>
  <c r="CJ174" i="3"/>
  <c r="BX166" i="3"/>
  <c r="CJ166" i="3"/>
  <c r="BX158" i="3"/>
  <c r="CJ158" i="3"/>
  <c r="BX150" i="3"/>
  <c r="CJ150" i="3"/>
  <c r="BX142" i="3"/>
  <c r="CJ142" i="3"/>
  <c r="BX134" i="3"/>
  <c r="CJ134" i="3"/>
  <c r="BX126" i="3"/>
  <c r="CJ126" i="3"/>
  <c r="BX327" i="3"/>
  <c r="CJ327" i="3"/>
  <c r="BX319" i="3"/>
  <c r="CJ319" i="3"/>
  <c r="BX311" i="3"/>
  <c r="CJ311" i="3"/>
  <c r="BX303" i="3"/>
  <c r="CJ303" i="3"/>
  <c r="BX295" i="3"/>
  <c r="CJ295" i="3"/>
  <c r="BX287" i="3"/>
  <c r="CJ287" i="3"/>
  <c r="BX279" i="3"/>
  <c r="CJ279" i="3"/>
  <c r="BX271" i="3"/>
  <c r="CJ271" i="3"/>
  <c r="BX263" i="3"/>
  <c r="CJ263" i="3"/>
  <c r="BX255" i="3"/>
  <c r="CJ255" i="3"/>
  <c r="BX247" i="3"/>
  <c r="CJ247" i="3"/>
  <c r="BX239" i="3"/>
  <c r="CJ239" i="3"/>
  <c r="BX231" i="3"/>
  <c r="CJ231" i="3"/>
  <c r="BX223" i="3"/>
  <c r="CJ223" i="3"/>
  <c r="BX435" i="3"/>
  <c r="CJ435" i="3"/>
  <c r="BX427" i="3"/>
  <c r="CJ427" i="3"/>
  <c r="BX419" i="3"/>
  <c r="CJ419" i="3"/>
  <c r="BX411" i="3"/>
  <c r="CJ411" i="3"/>
  <c r="BX403" i="3"/>
  <c r="CJ403" i="3"/>
  <c r="BX395" i="3"/>
  <c r="CJ395" i="3"/>
  <c r="BX387" i="3"/>
  <c r="CJ387" i="3"/>
  <c r="BX379" i="3"/>
  <c r="CJ379" i="3"/>
  <c r="BX371" i="3"/>
  <c r="CJ371" i="3"/>
  <c r="BX363" i="3"/>
  <c r="CJ363" i="3"/>
  <c r="BX355" i="3"/>
  <c r="CJ355" i="3"/>
  <c r="BX347" i="3"/>
  <c r="CJ347" i="3"/>
  <c r="BX339" i="3"/>
  <c r="CJ339" i="3"/>
  <c r="BX441" i="3"/>
  <c r="CJ441" i="3"/>
  <c r="BX543" i="3"/>
  <c r="CJ543" i="3"/>
  <c r="BX535" i="3"/>
  <c r="CJ535" i="3"/>
  <c r="BX527" i="3"/>
  <c r="CJ527" i="3"/>
  <c r="BX519" i="3"/>
  <c r="CJ519" i="3"/>
  <c r="BX511" i="3"/>
  <c r="CJ511" i="3"/>
  <c r="BX503" i="3"/>
  <c r="CJ503" i="3"/>
  <c r="BX495" i="3"/>
  <c r="CJ495" i="3"/>
  <c r="BX487" i="3"/>
  <c r="CJ487" i="3"/>
  <c r="BX479" i="3"/>
  <c r="CJ479" i="3"/>
  <c r="BX471" i="3"/>
  <c r="CJ471" i="3"/>
  <c r="BX463" i="3"/>
  <c r="CJ463" i="3"/>
  <c r="BX455" i="3"/>
  <c r="CJ455" i="3"/>
  <c r="BX447" i="3"/>
  <c r="CJ447" i="3"/>
  <c r="BX659" i="3"/>
  <c r="CJ659" i="3"/>
  <c r="BX651" i="3"/>
  <c r="CJ651" i="3"/>
  <c r="BX643" i="3"/>
  <c r="CJ643" i="3"/>
  <c r="BX635" i="3"/>
  <c r="CJ635" i="3"/>
  <c r="BX627" i="3"/>
  <c r="CJ627" i="3"/>
  <c r="BX619" i="3"/>
  <c r="CJ619" i="3"/>
  <c r="BX611" i="3"/>
  <c r="CJ611" i="3"/>
  <c r="BX603" i="3"/>
  <c r="CJ603" i="3"/>
  <c r="BX595" i="3"/>
  <c r="CJ595" i="3"/>
  <c r="BX587" i="3"/>
  <c r="CJ587" i="3"/>
  <c r="BX579" i="3"/>
  <c r="CJ579" i="3"/>
  <c r="BX571" i="3"/>
  <c r="CJ571" i="3"/>
  <c r="BX563" i="3"/>
  <c r="CJ563" i="3"/>
  <c r="BX555" i="3"/>
  <c r="CJ555" i="3"/>
  <c r="BX662" i="3"/>
  <c r="CJ662" i="3"/>
  <c r="BX763" i="3"/>
  <c r="CJ763" i="3"/>
  <c r="BX755" i="3"/>
  <c r="CJ755" i="3"/>
  <c r="BX747" i="3"/>
  <c r="CJ747" i="3"/>
  <c r="BX739" i="3"/>
  <c r="CJ739" i="3"/>
  <c r="BX731" i="3"/>
  <c r="CJ731" i="3"/>
  <c r="BX723" i="3"/>
  <c r="CJ723" i="3"/>
  <c r="BX715" i="3"/>
  <c r="CJ715" i="3"/>
  <c r="BX707" i="3"/>
  <c r="CJ707" i="3"/>
  <c r="BX699" i="3"/>
  <c r="CJ699" i="3"/>
  <c r="BX691" i="3"/>
  <c r="CJ691" i="3"/>
  <c r="BX683" i="3"/>
  <c r="CJ683" i="3"/>
  <c r="BX675" i="3"/>
  <c r="CJ675" i="3"/>
  <c r="BX667" i="3"/>
  <c r="CJ667" i="3"/>
  <c r="BX875" i="3"/>
  <c r="CJ875" i="3"/>
  <c r="BX867" i="3"/>
  <c r="CJ867" i="3"/>
  <c r="BX859" i="3"/>
  <c r="CJ859" i="3"/>
  <c r="BX851" i="3"/>
  <c r="CJ851" i="3"/>
  <c r="BX843" i="3"/>
  <c r="CJ843" i="3"/>
  <c r="BX835" i="3"/>
  <c r="CJ835" i="3"/>
  <c r="BX827" i="3"/>
  <c r="CJ827" i="3"/>
  <c r="BX819" i="3"/>
  <c r="CJ819" i="3"/>
  <c r="BX811" i="3"/>
  <c r="CJ811" i="3"/>
  <c r="BX803" i="3"/>
  <c r="CJ803" i="3"/>
  <c r="BX795" i="3"/>
  <c r="CJ795" i="3"/>
  <c r="BX787" i="3"/>
  <c r="CJ787" i="3"/>
  <c r="BX779" i="3"/>
  <c r="CJ779" i="3"/>
  <c r="BX61" i="3"/>
  <c r="CJ61" i="3"/>
  <c r="CJ416" i="3"/>
  <c r="BV216" i="3"/>
  <c r="BV107" i="3"/>
  <c r="CH107" i="3"/>
  <c r="BV103" i="3"/>
  <c r="CH103" i="3"/>
  <c r="BV99" i="3"/>
  <c r="CH99" i="3"/>
  <c r="BV95" i="3"/>
  <c r="CH95" i="3"/>
  <c r="BV91" i="3"/>
  <c r="CH91" i="3"/>
  <c r="BV87" i="3"/>
  <c r="CH87" i="3"/>
  <c r="BV83" i="3"/>
  <c r="CH83" i="3"/>
  <c r="BV79" i="3"/>
  <c r="CH79" i="3"/>
  <c r="BV75" i="3"/>
  <c r="CH75" i="3"/>
  <c r="BV71" i="3"/>
  <c r="CH71" i="3"/>
  <c r="BV67" i="3"/>
  <c r="CH67" i="3"/>
  <c r="BV63" i="3"/>
  <c r="CH63" i="3"/>
  <c r="BV59" i="3"/>
  <c r="BV55" i="3"/>
  <c r="CH55" i="3"/>
  <c r="BV51" i="3"/>
  <c r="CH51" i="3"/>
  <c r="BV47" i="3"/>
  <c r="CH47" i="3"/>
  <c r="BV43" i="3"/>
  <c r="CH43" i="3"/>
  <c r="BV39" i="3"/>
  <c r="CH39" i="3"/>
  <c r="BV35" i="3"/>
  <c r="CH35" i="3"/>
  <c r="BV31" i="3"/>
  <c r="CH31" i="3"/>
  <c r="BV27" i="3"/>
  <c r="CH27" i="3"/>
  <c r="BV23" i="3"/>
  <c r="CH23" i="3"/>
  <c r="BV19" i="3"/>
  <c r="CH19" i="3"/>
  <c r="BV15" i="3"/>
  <c r="CH15" i="3"/>
  <c r="BV11" i="3"/>
  <c r="CH11" i="3"/>
  <c r="BV7" i="3"/>
  <c r="CH7" i="3"/>
  <c r="BV3" i="3"/>
  <c r="CH3" i="3"/>
  <c r="CH57" i="3"/>
  <c r="BV110" i="3"/>
  <c r="CH110" i="3"/>
  <c r="BV106" i="3"/>
  <c r="CH106" i="3"/>
  <c r="BV102" i="3"/>
  <c r="CH102" i="3"/>
  <c r="BV98" i="3"/>
  <c r="CH98" i="3"/>
  <c r="BV94" i="3"/>
  <c r="CH94" i="3"/>
  <c r="BV90" i="3"/>
  <c r="CH90" i="3"/>
  <c r="BV86" i="3"/>
  <c r="CH86" i="3"/>
  <c r="BV82" i="3"/>
  <c r="CH82" i="3"/>
  <c r="BV78" i="3"/>
  <c r="CH78" i="3"/>
  <c r="BV74" i="3"/>
  <c r="CH74" i="3"/>
  <c r="BV70" i="3"/>
  <c r="CH70" i="3"/>
  <c r="BV66" i="3"/>
  <c r="CH66" i="3"/>
  <c r="BV62" i="3"/>
  <c r="CH62" i="3"/>
  <c r="BV58" i="3"/>
  <c r="CH58" i="3"/>
  <c r="BV54" i="3"/>
  <c r="CH54" i="3"/>
  <c r="BV50" i="3"/>
  <c r="CH50" i="3"/>
  <c r="BV46" i="3"/>
  <c r="CH46" i="3"/>
  <c r="BV42" i="3"/>
  <c r="CH42" i="3"/>
  <c r="BV38" i="3"/>
  <c r="CH38" i="3"/>
  <c r="BV34" i="3"/>
  <c r="CH34" i="3"/>
  <c r="BV30" i="3"/>
  <c r="CH30" i="3"/>
  <c r="BV26" i="3"/>
  <c r="CH26" i="3"/>
  <c r="BV22" i="3"/>
  <c r="CH22" i="3"/>
  <c r="BV18" i="3"/>
  <c r="CH18" i="3"/>
  <c r="BV14" i="3"/>
  <c r="CH14" i="3"/>
  <c r="BV10" i="3"/>
  <c r="CH10" i="3"/>
  <c r="BV6" i="3"/>
  <c r="CH6" i="3"/>
  <c r="BV2" i="3"/>
  <c r="CH2" i="3"/>
  <c r="CH49" i="3"/>
  <c r="CH105" i="3"/>
  <c r="CH41" i="3"/>
  <c r="BV109" i="3"/>
  <c r="CH109" i="3"/>
  <c r="BV101" i="3"/>
  <c r="CH101" i="3"/>
  <c r="BV93" i="3"/>
  <c r="CH93" i="3"/>
  <c r="BV85" i="3"/>
  <c r="CH85" i="3"/>
  <c r="BV77" i="3"/>
  <c r="CH77" i="3"/>
  <c r="BV69" i="3"/>
  <c r="CH69" i="3"/>
  <c r="BV61" i="3"/>
  <c r="CH61" i="3"/>
  <c r="BV53" i="3"/>
  <c r="CH53" i="3"/>
  <c r="BV45" i="3"/>
  <c r="CH45" i="3"/>
  <c r="BV37" i="3"/>
  <c r="CH37" i="3"/>
  <c r="BV29" i="3"/>
  <c r="CH29" i="3"/>
  <c r="BV21" i="3"/>
  <c r="CH21" i="3"/>
  <c r="BV13" i="3"/>
  <c r="CH13" i="3"/>
  <c r="BV5" i="3"/>
  <c r="CH5" i="3"/>
  <c r="CH97" i="3"/>
  <c r="CH33" i="3"/>
  <c r="CH89" i="3"/>
  <c r="CH25" i="3"/>
  <c r="BV108" i="3"/>
  <c r="CH108" i="3"/>
  <c r="BV104" i="3"/>
  <c r="CH104" i="3"/>
  <c r="BV100" i="3"/>
  <c r="CH100" i="3"/>
  <c r="BV96" i="3"/>
  <c r="CH96" i="3"/>
  <c r="BV92" i="3"/>
  <c r="CH92" i="3"/>
  <c r="BV88" i="3"/>
  <c r="CH88" i="3"/>
  <c r="BV84" i="3"/>
  <c r="CH84" i="3"/>
  <c r="BV80" i="3"/>
  <c r="CH80" i="3"/>
  <c r="BV76" i="3"/>
  <c r="CH76" i="3"/>
  <c r="BV72" i="3"/>
  <c r="CH72" i="3"/>
  <c r="BV68" i="3"/>
  <c r="CH68" i="3"/>
  <c r="BV64" i="3"/>
  <c r="CH64" i="3"/>
  <c r="BV60" i="3"/>
  <c r="CH60" i="3"/>
  <c r="BV56" i="3"/>
  <c r="CH56" i="3"/>
  <c r="BV52" i="3"/>
  <c r="CH52" i="3"/>
  <c r="BV48" i="3"/>
  <c r="CH48" i="3"/>
  <c r="BV44" i="3"/>
  <c r="CH44" i="3"/>
  <c r="BV40" i="3"/>
  <c r="CH40" i="3"/>
  <c r="BV36" i="3"/>
  <c r="CH36" i="3"/>
  <c r="BV32" i="3"/>
  <c r="CH32" i="3"/>
  <c r="BV28" i="3"/>
  <c r="CH28" i="3"/>
  <c r="BV24" i="3"/>
  <c r="CH24" i="3"/>
  <c r="BV20" i="3"/>
  <c r="CH20" i="3"/>
  <c r="BV16" i="3"/>
  <c r="CH16" i="3"/>
  <c r="BV12" i="3"/>
  <c r="CH12" i="3"/>
  <c r="BV8" i="3"/>
  <c r="CH8" i="3"/>
  <c r="BV4" i="3"/>
  <c r="CH4" i="3"/>
  <c r="CH81" i="3"/>
  <c r="CH17" i="3"/>
  <c r="CH73" i="3"/>
  <c r="CH9" i="3"/>
  <c r="CB281" i="3"/>
  <c r="BS1" i="3" a="1"/>
  <c r="BV1" i="3"/>
  <c r="C16" i="2"/>
  <c r="C10" i="2"/>
  <c r="C2" i="2"/>
  <c r="AU218" i="3"/>
  <c r="T218" i="3"/>
  <c r="AX217" i="3"/>
  <c r="W217" i="3"/>
  <c r="AS216" i="3"/>
  <c r="R216" i="3"/>
  <c r="AV215" i="3"/>
  <c r="U215" i="3"/>
  <c r="AY214" i="3"/>
  <c r="X214" i="3"/>
  <c r="AQ214" i="3"/>
  <c r="P214" i="3"/>
  <c r="AW212" i="3"/>
  <c r="V212" i="3"/>
  <c r="AV219" i="3"/>
  <c r="U219" i="3"/>
  <c r="AQ218" i="3"/>
  <c r="P218" i="3"/>
  <c r="AT217" i="3"/>
  <c r="S217" i="3"/>
  <c r="AW216" i="3"/>
  <c r="V216" i="3"/>
  <c r="AU219" i="3"/>
  <c r="T219" i="3"/>
  <c r="AP218" i="3"/>
  <c r="O218" i="3"/>
  <c r="AZ212" i="3"/>
  <c r="Y212" i="3"/>
  <c r="AU211" i="3"/>
  <c r="T211" i="3"/>
  <c r="AW323" i="3"/>
  <c r="V323" i="3"/>
  <c r="AW110" i="3"/>
  <c r="V110" i="3"/>
  <c r="AP107" i="3"/>
  <c r="O107" i="3"/>
  <c r="AT103" i="3"/>
  <c r="S103" i="3"/>
  <c r="AZ101" i="3"/>
  <c r="Y101" i="3"/>
  <c r="AU214" i="3"/>
  <c r="T214" i="3"/>
  <c r="AR329" i="3"/>
  <c r="Q329" i="3"/>
  <c r="AR439" i="3"/>
  <c r="Q439" i="3"/>
  <c r="AR544" i="3"/>
  <c r="Q544" i="3"/>
  <c r="AR769" i="3"/>
  <c r="Q769" i="3"/>
  <c r="AU110" i="3"/>
  <c r="T110" i="3"/>
  <c r="AX109" i="3"/>
  <c r="W109" i="3"/>
  <c r="AS108" i="3"/>
  <c r="R108" i="3"/>
  <c r="AV107" i="3"/>
  <c r="U107" i="3"/>
  <c r="AQ106" i="3"/>
  <c r="P106" i="3"/>
  <c r="AW104" i="3"/>
  <c r="V104" i="3"/>
  <c r="AZ103" i="3"/>
  <c r="Y103" i="3"/>
  <c r="AU102" i="3"/>
  <c r="T102" i="3"/>
  <c r="AX101" i="3"/>
  <c r="W101" i="3"/>
  <c r="AR328" i="3"/>
  <c r="Q328" i="3"/>
  <c r="AR550" i="3"/>
  <c r="Q550" i="3"/>
  <c r="AR655" i="3"/>
  <c r="Q655" i="3"/>
  <c r="AT110" i="3"/>
  <c r="S110" i="3"/>
  <c r="AW109" i="3"/>
  <c r="V109" i="3"/>
  <c r="AZ108" i="3"/>
  <c r="Y108" i="3"/>
  <c r="AR108" i="3"/>
  <c r="Q108" i="3"/>
  <c r="AU107" i="3"/>
  <c r="T107" i="3"/>
  <c r="AX106" i="3"/>
  <c r="W106" i="3"/>
  <c r="AP106" i="3"/>
  <c r="O106" i="3"/>
  <c r="AS105" i="3"/>
  <c r="R105" i="3"/>
  <c r="AV104" i="3"/>
  <c r="U104" i="3"/>
  <c r="AY103" i="3"/>
  <c r="X103" i="3"/>
  <c r="AQ103" i="3"/>
  <c r="P103" i="3"/>
  <c r="AT102" i="3"/>
  <c r="S102" i="3"/>
  <c r="AW101" i="3"/>
  <c r="V101" i="3"/>
  <c r="AR437" i="3"/>
  <c r="Q437" i="3"/>
  <c r="AR549" i="3"/>
  <c r="Q549" i="3"/>
  <c r="AR542" i="3"/>
  <c r="Q542" i="3"/>
  <c r="AR654" i="3"/>
  <c r="Q654" i="3"/>
  <c r="AR766" i="3"/>
  <c r="Q766" i="3"/>
  <c r="AR873" i="3"/>
  <c r="Q873" i="3"/>
  <c r="V880" i="3"/>
  <c r="R879" i="3"/>
  <c r="V878" i="3"/>
  <c r="R877" i="3"/>
  <c r="V876" i="3"/>
  <c r="R875" i="3"/>
  <c r="V874" i="3"/>
  <c r="R873" i="3"/>
  <c r="S872" i="3"/>
  <c r="T871" i="3"/>
  <c r="U880" i="3"/>
  <c r="Y879" i="3"/>
  <c r="Q879" i="3"/>
  <c r="U878" i="3"/>
  <c r="Y877" i="3"/>
  <c r="Q877" i="3"/>
  <c r="U876" i="3"/>
  <c r="Y875" i="3"/>
  <c r="Q875" i="3"/>
  <c r="U874" i="3"/>
  <c r="Y873" i="3"/>
  <c r="P873" i="3"/>
  <c r="R872" i="3"/>
  <c r="S871" i="3"/>
  <c r="AQ104" i="3"/>
  <c r="P104" i="3"/>
  <c r="AS110" i="3"/>
  <c r="R110" i="3"/>
  <c r="AQ108" i="3"/>
  <c r="P108" i="3"/>
  <c r="AR105" i="3"/>
  <c r="Q105" i="3"/>
  <c r="AX103" i="3"/>
  <c r="W103" i="3"/>
  <c r="AS102" i="3"/>
  <c r="R102" i="3"/>
  <c r="AR219" i="3"/>
  <c r="Q219" i="3"/>
  <c r="AV216" i="3"/>
  <c r="U216" i="3"/>
  <c r="AY213" i="3"/>
  <c r="X213" i="3"/>
  <c r="AR436" i="3"/>
  <c r="Q436" i="3"/>
  <c r="AR541" i="3"/>
  <c r="Q541" i="3"/>
  <c r="AR765" i="3"/>
  <c r="Q765" i="3"/>
  <c r="AZ110" i="3"/>
  <c r="Y110" i="3"/>
  <c r="AR110" i="3"/>
  <c r="Q110" i="3"/>
  <c r="AU109" i="3"/>
  <c r="T109" i="3"/>
  <c r="AX108" i="3"/>
  <c r="W108" i="3"/>
  <c r="AP108" i="3"/>
  <c r="O108" i="3"/>
  <c r="AS107" i="3"/>
  <c r="R107" i="3"/>
  <c r="AV106" i="3"/>
  <c r="U106" i="3"/>
  <c r="AY105" i="3"/>
  <c r="X105" i="3"/>
  <c r="AQ105" i="3"/>
  <c r="P105" i="3"/>
  <c r="AT104" i="3"/>
  <c r="S104" i="3"/>
  <c r="AW103" i="3"/>
  <c r="V103" i="3"/>
  <c r="AZ102" i="3"/>
  <c r="Y102" i="3"/>
  <c r="AR102" i="3"/>
  <c r="Q102" i="3"/>
  <c r="AU101" i="3"/>
  <c r="T101" i="3"/>
  <c r="AZ218" i="3"/>
  <c r="Y218" i="3"/>
  <c r="AU217" i="3"/>
  <c r="T217" i="3"/>
  <c r="AT212" i="3"/>
  <c r="S212" i="3"/>
  <c r="AR327" i="3"/>
  <c r="Q327" i="3"/>
  <c r="AR322" i="3"/>
  <c r="Q322" i="3"/>
  <c r="AR435" i="3"/>
  <c r="Q435" i="3"/>
  <c r="AR547" i="3"/>
  <c r="Q547" i="3"/>
  <c r="AR660" i="3"/>
  <c r="Q660" i="3"/>
  <c r="AR652" i="3"/>
  <c r="Q652" i="3"/>
  <c r="AR764" i="3"/>
  <c r="Q764" i="3"/>
  <c r="AV871" i="3"/>
  <c r="U871" i="3"/>
  <c r="T880" i="3"/>
  <c r="X879" i="3"/>
  <c r="P879" i="3"/>
  <c r="T878" i="3"/>
  <c r="X877" i="3"/>
  <c r="P877" i="3"/>
  <c r="T876" i="3"/>
  <c r="X875" i="3"/>
  <c r="P875" i="3"/>
  <c r="T874" i="3"/>
  <c r="X873" i="3"/>
  <c r="O873" i="3"/>
  <c r="P872" i="3"/>
  <c r="R871" i="3"/>
  <c r="AQ110" i="3"/>
  <c r="P110" i="3"/>
  <c r="AW108" i="3"/>
  <c r="V108" i="3"/>
  <c r="AZ107" i="3"/>
  <c r="Y107" i="3"/>
  <c r="AU106" i="3"/>
  <c r="T106" i="3"/>
  <c r="AX105" i="3"/>
  <c r="W105" i="3"/>
  <c r="AS104" i="3"/>
  <c r="R104" i="3"/>
  <c r="AY102" i="3"/>
  <c r="X102" i="3"/>
  <c r="AT101" i="3"/>
  <c r="S101" i="3"/>
  <c r="AR330" i="3"/>
  <c r="Q330" i="3"/>
  <c r="AR434" i="3"/>
  <c r="Q434" i="3"/>
  <c r="AR763" i="3"/>
  <c r="Q763" i="3"/>
  <c r="S880" i="3"/>
  <c r="W879" i="3"/>
  <c r="O879" i="3"/>
  <c r="S878" i="3"/>
  <c r="W877" i="3"/>
  <c r="O877" i="3"/>
  <c r="S876" i="3"/>
  <c r="W875" i="3"/>
  <c r="O875" i="3"/>
  <c r="S874" i="3"/>
  <c r="W873" i="3"/>
  <c r="O872" i="3"/>
  <c r="P871" i="3"/>
  <c r="AS106" i="3"/>
  <c r="R106" i="3"/>
  <c r="AP100" i="3"/>
  <c r="O100" i="3"/>
  <c r="AV109" i="3"/>
  <c r="U109" i="3"/>
  <c r="AY108" i="3"/>
  <c r="X108" i="3"/>
  <c r="AT107" i="3"/>
  <c r="S107" i="3"/>
  <c r="AW106" i="3"/>
  <c r="V106" i="3"/>
  <c r="AZ105" i="3"/>
  <c r="Y105" i="3"/>
  <c r="AU104" i="3"/>
  <c r="T104" i="3"/>
  <c r="AP103" i="3"/>
  <c r="O103" i="3"/>
  <c r="AV101" i="3"/>
  <c r="U101" i="3"/>
  <c r="AR215" i="3"/>
  <c r="Q215" i="3"/>
  <c r="AR211" i="3"/>
  <c r="Q211" i="3"/>
  <c r="AR323" i="3"/>
  <c r="Q323" i="3"/>
  <c r="AR548" i="3"/>
  <c r="Q548" i="3"/>
  <c r="AR653" i="3"/>
  <c r="Q653" i="3"/>
  <c r="AY110" i="3"/>
  <c r="X110" i="3"/>
  <c r="AT109" i="3"/>
  <c r="S109" i="3"/>
  <c r="AR107" i="3"/>
  <c r="Q107" i="3"/>
  <c r="AP105" i="3"/>
  <c r="O105" i="3"/>
  <c r="AV103" i="3"/>
  <c r="U103" i="3"/>
  <c r="AQ102" i="3"/>
  <c r="P102" i="3"/>
  <c r="AR216" i="3"/>
  <c r="Q216" i="3"/>
  <c r="AW213" i="3"/>
  <c r="V213" i="3"/>
  <c r="AR326" i="3"/>
  <c r="Q326" i="3"/>
  <c r="AR321" i="3"/>
  <c r="Q321" i="3"/>
  <c r="AR546" i="3"/>
  <c r="Q546" i="3"/>
  <c r="AR659" i="3"/>
  <c r="Q659" i="3"/>
  <c r="AR651" i="3"/>
  <c r="Q651" i="3"/>
  <c r="AZ872" i="3"/>
  <c r="Y872" i="3"/>
  <c r="AR872" i="3"/>
  <c r="Q872" i="3"/>
  <c r="AX110" i="3"/>
  <c r="W110" i="3"/>
  <c r="AP110" i="3"/>
  <c r="O110" i="3"/>
  <c r="AS109" i="3"/>
  <c r="R109" i="3"/>
  <c r="AV108" i="3"/>
  <c r="U108" i="3"/>
  <c r="AY107" i="3"/>
  <c r="X107" i="3"/>
  <c r="AQ107" i="3"/>
  <c r="P107" i="3"/>
  <c r="AT106" i="3"/>
  <c r="S106" i="3"/>
  <c r="AW105" i="3"/>
  <c r="V105" i="3"/>
  <c r="AZ104" i="3"/>
  <c r="Y104" i="3"/>
  <c r="AR104" i="3"/>
  <c r="Q104" i="3"/>
  <c r="AU103" i="3"/>
  <c r="T103" i="3"/>
  <c r="AX102" i="3"/>
  <c r="W102" i="3"/>
  <c r="AP102" i="3"/>
  <c r="O102" i="3"/>
  <c r="AS101" i="3"/>
  <c r="R101" i="3"/>
  <c r="AR220" i="3"/>
  <c r="Q220" i="3"/>
  <c r="AR212" i="3"/>
  <c r="Q212" i="3"/>
  <c r="AR440" i="3"/>
  <c r="Q440" i="3"/>
  <c r="AR433" i="3"/>
  <c r="Q433" i="3"/>
  <c r="AR545" i="3"/>
  <c r="Q545" i="3"/>
  <c r="AR658" i="3"/>
  <c r="Q658" i="3"/>
  <c r="AR770" i="3"/>
  <c r="Q770" i="3"/>
  <c r="AR762" i="3"/>
  <c r="Q762" i="3"/>
  <c r="R880" i="3"/>
  <c r="V879" i="3"/>
  <c r="R878" i="3"/>
  <c r="V877" i="3"/>
  <c r="R876" i="3"/>
  <c r="V875" i="3"/>
  <c r="R874" i="3"/>
  <c r="V873" i="3"/>
  <c r="X872" i="3"/>
  <c r="O871" i="3"/>
  <c r="Y880" i="3"/>
  <c r="Q880" i="3"/>
  <c r="U879" i="3"/>
  <c r="Y878" i="3"/>
  <c r="Q878" i="3"/>
  <c r="U877" i="3"/>
  <c r="Y876" i="3"/>
  <c r="Q876" i="3"/>
  <c r="U875" i="3"/>
  <c r="Y874" i="3"/>
  <c r="Q874" i="3"/>
  <c r="U873" i="3"/>
  <c r="W872" i="3"/>
  <c r="X871" i="3"/>
  <c r="AR109" i="3"/>
  <c r="Q109" i="3"/>
  <c r="AX107" i="3"/>
  <c r="W107" i="3"/>
  <c r="AY104" i="3"/>
  <c r="X104" i="3"/>
  <c r="AR101" i="3"/>
  <c r="Q101" i="3"/>
  <c r="AR217" i="3"/>
  <c r="Q217" i="3"/>
  <c r="AZ215" i="3"/>
  <c r="Y215" i="3"/>
  <c r="AR213" i="3"/>
  <c r="Q213" i="3"/>
  <c r="AR325" i="3"/>
  <c r="Q325" i="3"/>
  <c r="AR432" i="3"/>
  <c r="Q432" i="3"/>
  <c r="AR657" i="3"/>
  <c r="Q657" i="3"/>
  <c r="AR761" i="3"/>
  <c r="Q761" i="3"/>
  <c r="AV110" i="3"/>
  <c r="U110" i="3"/>
  <c r="AY109" i="3"/>
  <c r="X109" i="3"/>
  <c r="AQ109" i="3"/>
  <c r="P109" i="3"/>
  <c r="AT108" i="3"/>
  <c r="S108" i="3"/>
  <c r="AW107" i="3"/>
  <c r="V107" i="3"/>
  <c r="AZ106" i="3"/>
  <c r="Y106" i="3"/>
  <c r="AR106" i="3"/>
  <c r="Q106" i="3"/>
  <c r="AU105" i="3"/>
  <c r="T105" i="3"/>
  <c r="AX104" i="3"/>
  <c r="W104" i="3"/>
  <c r="AP104" i="3"/>
  <c r="O104" i="3"/>
  <c r="AS103" i="3"/>
  <c r="R103" i="3"/>
  <c r="AV102" i="3"/>
  <c r="U102" i="3"/>
  <c r="AY101" i="3"/>
  <c r="X101" i="3"/>
  <c r="AQ101" i="3"/>
  <c r="P101" i="3"/>
  <c r="AW219" i="3"/>
  <c r="V219" i="3"/>
  <c r="AR218" i="3"/>
  <c r="Q218" i="3"/>
  <c r="AY215" i="3"/>
  <c r="X215" i="3"/>
  <c r="AT214" i="3"/>
  <c r="S214" i="3"/>
  <c r="AQ213" i="3"/>
  <c r="P213" i="3"/>
  <c r="AW211" i="3"/>
  <c r="V211" i="3"/>
  <c r="AR438" i="3"/>
  <c r="Q438" i="3"/>
  <c r="AR431" i="3"/>
  <c r="Q431" i="3"/>
  <c r="AR656" i="3"/>
  <c r="Q656" i="3"/>
  <c r="AR768" i="3"/>
  <c r="Q768" i="3"/>
  <c r="AZ871" i="3"/>
  <c r="Y871" i="3"/>
  <c r="AR871" i="3"/>
  <c r="Q871" i="3"/>
  <c r="X880" i="3"/>
  <c r="P880" i="3"/>
  <c r="T879" i="3"/>
  <c r="X878" i="3"/>
  <c r="P878" i="3"/>
  <c r="T877" i="3"/>
  <c r="X876" i="3"/>
  <c r="P876" i="3"/>
  <c r="T875" i="3"/>
  <c r="X874" i="3"/>
  <c r="P874" i="3"/>
  <c r="T873" i="3"/>
  <c r="V872" i="3"/>
  <c r="W871" i="3"/>
  <c r="AZ109" i="3"/>
  <c r="Y109" i="3"/>
  <c r="AU108" i="3"/>
  <c r="T108" i="3"/>
  <c r="AV105" i="3"/>
  <c r="U105" i="3"/>
  <c r="AW102" i="3"/>
  <c r="V102" i="3"/>
  <c r="AP109" i="3"/>
  <c r="O109" i="3"/>
  <c r="AY106" i="3"/>
  <c r="X106" i="3"/>
  <c r="AT105" i="3"/>
  <c r="S105" i="3"/>
  <c r="AR103" i="3"/>
  <c r="Q103" i="3"/>
  <c r="AP101" i="3"/>
  <c r="O101" i="3"/>
  <c r="AX216" i="3"/>
  <c r="W216" i="3"/>
  <c r="AR214" i="3"/>
  <c r="Q214" i="3"/>
  <c r="AR324" i="3"/>
  <c r="Q324" i="3"/>
  <c r="AR543" i="3"/>
  <c r="Q543" i="3"/>
  <c r="AR767" i="3"/>
  <c r="Q767" i="3"/>
  <c r="AV872" i="3"/>
  <c r="U872" i="3"/>
  <c r="W880" i="3"/>
  <c r="O880" i="3"/>
  <c r="S879" i="3"/>
  <c r="W878" i="3"/>
  <c r="O878" i="3"/>
  <c r="S877" i="3"/>
  <c r="W876" i="3"/>
  <c r="O876" i="3"/>
  <c r="S875" i="3"/>
  <c r="W874" i="3"/>
  <c r="O874" i="3"/>
  <c r="S873" i="3"/>
  <c r="T872" i="3"/>
  <c r="V871" i="3"/>
  <c r="AH26" i="1"/>
  <c r="AG26" i="1"/>
  <c r="AE33" i="1"/>
  <c r="R51" i="1"/>
  <c r="S51" i="1" s="1"/>
  <c r="T51" i="1" s="1"/>
  <c r="U51" i="1" s="1"/>
  <c r="S41" i="1"/>
  <c r="T41" i="1" s="1"/>
  <c r="U41" i="1" s="1"/>
  <c r="V41" i="1" s="1"/>
  <c r="W41" i="1" s="1"/>
  <c r="X41" i="1" s="1"/>
  <c r="M2753" i="1"/>
  <c r="Q2753" i="1" s="1"/>
  <c r="M2752" i="1"/>
  <c r="M2861" i="1"/>
  <c r="M2862" i="1"/>
  <c r="Q2862" i="1" s="1"/>
  <c r="M2863" i="1"/>
  <c r="Q2863" i="1" s="1"/>
  <c r="M2864" i="1"/>
  <c r="Q2864" i="1" s="1"/>
  <c r="M2865" i="1"/>
  <c r="Q2865" i="1" s="1"/>
  <c r="M2866" i="1"/>
  <c r="Q2866" i="1" s="1"/>
  <c r="M2867" i="1"/>
  <c r="Q2867" i="1" s="1"/>
  <c r="M2868" i="1"/>
  <c r="Q2868" i="1" s="1"/>
  <c r="M2869" i="1"/>
  <c r="Q2869" i="1" s="1"/>
  <c r="M2870" i="1"/>
  <c r="Q2870" i="1" s="1"/>
  <c r="M2871" i="1"/>
  <c r="Q2871" i="1" s="1"/>
  <c r="M2872" i="1"/>
  <c r="Q2872" i="1" s="1"/>
  <c r="M2873" i="1"/>
  <c r="Q2873" i="1" s="1"/>
  <c r="M2874" i="1"/>
  <c r="Q2874" i="1" s="1"/>
  <c r="M2875" i="1"/>
  <c r="Q2875" i="1" s="1"/>
  <c r="M2876" i="1"/>
  <c r="Q2876" i="1" s="1"/>
  <c r="M2877" i="1"/>
  <c r="Q2877" i="1" s="1"/>
  <c r="M2878" i="1"/>
  <c r="Q2878" i="1" s="1"/>
  <c r="M2879" i="1"/>
  <c r="Q2879" i="1" s="1"/>
  <c r="M2880" i="1"/>
  <c r="Q2880" i="1" s="1"/>
  <c r="M2881" i="1"/>
  <c r="Q2881" i="1" s="1"/>
  <c r="M2882" i="1"/>
  <c r="Q2882" i="1" s="1"/>
  <c r="M2883" i="1"/>
  <c r="Q2883" i="1" s="1"/>
  <c r="M2884" i="1"/>
  <c r="Q2884" i="1" s="1"/>
  <c r="M2885" i="1"/>
  <c r="Q2885" i="1" s="1"/>
  <c r="M2886" i="1"/>
  <c r="Q2886" i="1" s="1"/>
  <c r="M2887" i="1"/>
  <c r="Q2887" i="1" s="1"/>
  <c r="M2888" i="1"/>
  <c r="Q2888" i="1" s="1"/>
  <c r="M2889" i="1"/>
  <c r="Q2889" i="1" s="1"/>
  <c r="M2890" i="1"/>
  <c r="Q2890" i="1" s="1"/>
  <c r="M2891" i="1"/>
  <c r="Q2891" i="1" s="1"/>
  <c r="M2892" i="1"/>
  <c r="Q2892" i="1" s="1"/>
  <c r="M2893" i="1"/>
  <c r="Q2893" i="1" s="1"/>
  <c r="M2894" i="1"/>
  <c r="Q2894" i="1" s="1"/>
  <c r="M2895" i="1"/>
  <c r="Q2895" i="1" s="1"/>
  <c r="M2896" i="1"/>
  <c r="Q2896" i="1" s="1"/>
  <c r="M2897" i="1"/>
  <c r="Q2897" i="1" s="1"/>
  <c r="M2898" i="1"/>
  <c r="Q2898" i="1" s="1"/>
  <c r="M2899" i="1"/>
  <c r="Q2899" i="1" s="1"/>
  <c r="M2900" i="1"/>
  <c r="Q2900" i="1" s="1"/>
  <c r="M2901" i="1"/>
  <c r="Q2901" i="1" s="1"/>
  <c r="M2902" i="1"/>
  <c r="Q2902" i="1" s="1"/>
  <c r="M2903" i="1"/>
  <c r="Q2903" i="1" s="1"/>
  <c r="M2904" i="1"/>
  <c r="Q2904" i="1" s="1"/>
  <c r="M2905" i="1"/>
  <c r="Q2905" i="1" s="1"/>
  <c r="M2906" i="1"/>
  <c r="Q2906" i="1" s="1"/>
  <c r="M2907" i="1"/>
  <c r="Q2907" i="1" s="1"/>
  <c r="M2908" i="1"/>
  <c r="Q2908" i="1" s="1"/>
  <c r="M2909" i="1"/>
  <c r="Q2909" i="1" s="1"/>
  <c r="M2910" i="1"/>
  <c r="Q2910" i="1" s="1"/>
  <c r="M2911" i="1"/>
  <c r="Q2911" i="1" s="1"/>
  <c r="M2912" i="1"/>
  <c r="Q2912" i="1" s="1"/>
  <c r="M2913" i="1"/>
  <c r="Q2913" i="1" s="1"/>
  <c r="M2914" i="1"/>
  <c r="Q2914" i="1" s="1"/>
  <c r="M2915" i="1"/>
  <c r="Q2915" i="1" s="1"/>
  <c r="M2916" i="1"/>
  <c r="Q2916" i="1" s="1"/>
  <c r="M2917" i="1"/>
  <c r="Q2917" i="1" s="1"/>
  <c r="M2918" i="1"/>
  <c r="Q2918" i="1" s="1"/>
  <c r="M2919" i="1"/>
  <c r="Q2919" i="1" s="1"/>
  <c r="M2920" i="1"/>
  <c r="Q2920" i="1" s="1"/>
  <c r="M2921" i="1"/>
  <c r="Q2921" i="1" s="1"/>
  <c r="M2922" i="1"/>
  <c r="Q2922" i="1" s="1"/>
  <c r="M2923" i="1"/>
  <c r="Q2923" i="1" s="1"/>
  <c r="M2924" i="1"/>
  <c r="Q2924" i="1" s="1"/>
  <c r="M2925" i="1"/>
  <c r="Q2925" i="1" s="1"/>
  <c r="M2926" i="1"/>
  <c r="Q2926" i="1" s="1"/>
  <c r="M2927" i="1"/>
  <c r="Q2927" i="1" s="1"/>
  <c r="M2928" i="1"/>
  <c r="Q2928" i="1" s="1"/>
  <c r="M2929" i="1"/>
  <c r="Q2929" i="1" s="1"/>
  <c r="M2930" i="1"/>
  <c r="Q2930" i="1" s="1"/>
  <c r="M2931" i="1"/>
  <c r="Q2931" i="1" s="1"/>
  <c r="M2932" i="1"/>
  <c r="Q2932" i="1" s="1"/>
  <c r="M2933" i="1"/>
  <c r="Q2933" i="1" s="1"/>
  <c r="M2934" i="1"/>
  <c r="Q2934" i="1" s="1"/>
  <c r="M2935" i="1"/>
  <c r="Q2935" i="1" s="1"/>
  <c r="M2936" i="1"/>
  <c r="Q2936" i="1" s="1"/>
  <c r="M2937" i="1"/>
  <c r="Q2937" i="1" s="1"/>
  <c r="M2938" i="1"/>
  <c r="Q2938" i="1" s="1"/>
  <c r="M2939" i="1"/>
  <c r="Q2939" i="1" s="1"/>
  <c r="M2940" i="1"/>
  <c r="Q2940" i="1" s="1"/>
  <c r="M2941" i="1"/>
  <c r="Q2941" i="1" s="1"/>
  <c r="M2942" i="1"/>
  <c r="Q2942" i="1" s="1"/>
  <c r="M2943" i="1"/>
  <c r="Q2943" i="1" s="1"/>
  <c r="M2944" i="1"/>
  <c r="Q2944" i="1" s="1"/>
  <c r="M2945" i="1"/>
  <c r="Q2945" i="1" s="1"/>
  <c r="M2946" i="1"/>
  <c r="Q2946" i="1" s="1"/>
  <c r="M2947" i="1"/>
  <c r="Q2947" i="1" s="1"/>
  <c r="M2948" i="1"/>
  <c r="Q2948" i="1" s="1"/>
  <c r="M2949" i="1"/>
  <c r="Q2949" i="1" s="1"/>
  <c r="M2950" i="1"/>
  <c r="Q2950" i="1" s="1"/>
  <c r="M2951" i="1"/>
  <c r="Q2951" i="1" s="1"/>
  <c r="M2952" i="1"/>
  <c r="Q2952" i="1" s="1"/>
  <c r="M2953" i="1"/>
  <c r="Q2953" i="1" s="1"/>
  <c r="M2954" i="1"/>
  <c r="Q2954" i="1" s="1"/>
  <c r="M2955" i="1"/>
  <c r="Q2955" i="1" s="1"/>
  <c r="M2956" i="1"/>
  <c r="Q2956" i="1" s="1"/>
  <c r="M2957" i="1"/>
  <c r="Q2957" i="1" s="1"/>
  <c r="M2958" i="1"/>
  <c r="Q2958" i="1" s="1"/>
  <c r="M2959" i="1"/>
  <c r="Q2959" i="1" s="1"/>
  <c r="M2960" i="1"/>
  <c r="Q2960" i="1" s="1"/>
  <c r="M2971" i="1"/>
  <c r="M2972" i="1"/>
  <c r="Q2972" i="1" s="1"/>
  <c r="M2973" i="1"/>
  <c r="Q2973" i="1" s="1"/>
  <c r="M2974" i="1"/>
  <c r="Q2974" i="1" s="1"/>
  <c r="M2975" i="1"/>
  <c r="Q2975" i="1" s="1"/>
  <c r="M2976" i="1"/>
  <c r="Q2976" i="1" s="1"/>
  <c r="M2977" i="1"/>
  <c r="Q2977" i="1" s="1"/>
  <c r="M2978" i="1"/>
  <c r="Q2978" i="1" s="1"/>
  <c r="M2979" i="1"/>
  <c r="Q2979" i="1" s="1"/>
  <c r="M2980" i="1"/>
  <c r="Q2980" i="1" s="1"/>
  <c r="M2981" i="1"/>
  <c r="Q2981" i="1" s="1"/>
  <c r="M2982" i="1"/>
  <c r="Q2982" i="1" s="1"/>
  <c r="M2983" i="1"/>
  <c r="Q2983" i="1" s="1"/>
  <c r="M2984" i="1"/>
  <c r="Q2984" i="1" s="1"/>
  <c r="M2985" i="1"/>
  <c r="Q2985" i="1" s="1"/>
  <c r="M2986" i="1"/>
  <c r="Q2986" i="1" s="1"/>
  <c r="M2987" i="1"/>
  <c r="Q2987" i="1" s="1"/>
  <c r="M2988" i="1"/>
  <c r="Q2988" i="1" s="1"/>
  <c r="M2989" i="1"/>
  <c r="Q2989" i="1" s="1"/>
  <c r="M2990" i="1"/>
  <c r="Q2990" i="1" s="1"/>
  <c r="M2991" i="1"/>
  <c r="Q2991" i="1" s="1"/>
  <c r="M2992" i="1"/>
  <c r="Q2992" i="1" s="1"/>
  <c r="M2993" i="1"/>
  <c r="Q2993" i="1" s="1"/>
  <c r="M2994" i="1"/>
  <c r="Q2994" i="1" s="1"/>
  <c r="M2995" i="1"/>
  <c r="Q2995" i="1" s="1"/>
  <c r="M2996" i="1"/>
  <c r="Q2996" i="1" s="1"/>
  <c r="M2997" i="1"/>
  <c r="Q2997" i="1" s="1"/>
  <c r="M2998" i="1"/>
  <c r="Q2998" i="1" s="1"/>
  <c r="M2999" i="1"/>
  <c r="Q2999" i="1" s="1"/>
  <c r="M3000" i="1"/>
  <c r="Q3000" i="1" s="1"/>
  <c r="M3001" i="1"/>
  <c r="Q3001" i="1" s="1"/>
  <c r="M3002" i="1"/>
  <c r="Q3002" i="1" s="1"/>
  <c r="M3003" i="1"/>
  <c r="Q3003" i="1" s="1"/>
  <c r="M3004" i="1"/>
  <c r="Q3004" i="1" s="1"/>
  <c r="M3005" i="1"/>
  <c r="Q3005" i="1" s="1"/>
  <c r="M3006" i="1"/>
  <c r="Q3006" i="1" s="1"/>
  <c r="M3007" i="1"/>
  <c r="Q3007" i="1" s="1"/>
  <c r="M3008" i="1"/>
  <c r="Q3008" i="1" s="1"/>
  <c r="M3009" i="1"/>
  <c r="Q3009" i="1" s="1"/>
  <c r="M3010" i="1"/>
  <c r="Q3010" i="1" s="1"/>
  <c r="M3011" i="1"/>
  <c r="Q3011" i="1" s="1"/>
  <c r="M3012" i="1"/>
  <c r="Q3012" i="1" s="1"/>
  <c r="M3013" i="1"/>
  <c r="Q3013" i="1" s="1"/>
  <c r="M3014" i="1"/>
  <c r="Q3014" i="1" s="1"/>
  <c r="M3015" i="1"/>
  <c r="Q3015" i="1" s="1"/>
  <c r="M3016" i="1"/>
  <c r="Q3016" i="1" s="1"/>
  <c r="M3017" i="1"/>
  <c r="Q3017" i="1" s="1"/>
  <c r="M3018" i="1"/>
  <c r="Q3018" i="1" s="1"/>
  <c r="M3019" i="1"/>
  <c r="Q3019" i="1" s="1"/>
  <c r="M3020" i="1"/>
  <c r="Q3020" i="1" s="1"/>
  <c r="M3021" i="1"/>
  <c r="Q3021" i="1" s="1"/>
  <c r="M3022" i="1"/>
  <c r="Q3022" i="1" s="1"/>
  <c r="M3023" i="1"/>
  <c r="Q3023" i="1" s="1"/>
  <c r="M3024" i="1"/>
  <c r="Q3024" i="1" s="1"/>
  <c r="M3025" i="1"/>
  <c r="Q3025" i="1" s="1"/>
  <c r="M3026" i="1"/>
  <c r="Q3026" i="1" s="1"/>
  <c r="M3027" i="1"/>
  <c r="Q3027" i="1" s="1"/>
  <c r="M3028" i="1"/>
  <c r="Q3028" i="1" s="1"/>
  <c r="M3029" i="1"/>
  <c r="Q3029" i="1" s="1"/>
  <c r="M3030" i="1"/>
  <c r="Q3030" i="1" s="1"/>
  <c r="M3031" i="1"/>
  <c r="Q3031" i="1" s="1"/>
  <c r="M3032" i="1"/>
  <c r="Q3032" i="1" s="1"/>
  <c r="M3033" i="1"/>
  <c r="Q3033" i="1" s="1"/>
  <c r="M3034" i="1"/>
  <c r="Q3034" i="1" s="1"/>
  <c r="M3035" i="1"/>
  <c r="Q3035" i="1" s="1"/>
  <c r="M3036" i="1"/>
  <c r="Q3036" i="1" s="1"/>
  <c r="M3037" i="1"/>
  <c r="Q3037" i="1" s="1"/>
  <c r="M3038" i="1"/>
  <c r="Q3038" i="1" s="1"/>
  <c r="M3039" i="1"/>
  <c r="Q3039" i="1" s="1"/>
  <c r="M3040" i="1"/>
  <c r="Q3040" i="1" s="1"/>
  <c r="M3041" i="1"/>
  <c r="Q3041" i="1" s="1"/>
  <c r="M3042" i="1"/>
  <c r="Q3042" i="1" s="1"/>
  <c r="M3043" i="1"/>
  <c r="Q3043" i="1" s="1"/>
  <c r="M3044" i="1"/>
  <c r="Q3044" i="1" s="1"/>
  <c r="M3045" i="1"/>
  <c r="Q3045" i="1" s="1"/>
  <c r="M3046" i="1"/>
  <c r="Q3046" i="1" s="1"/>
  <c r="M3047" i="1"/>
  <c r="Q3047" i="1" s="1"/>
  <c r="M3048" i="1"/>
  <c r="Q3048" i="1" s="1"/>
  <c r="M3049" i="1"/>
  <c r="Q3049" i="1" s="1"/>
  <c r="M3050" i="1"/>
  <c r="Q3050" i="1" s="1"/>
  <c r="M3051" i="1"/>
  <c r="Q3051" i="1" s="1"/>
  <c r="M3052" i="1"/>
  <c r="Q3052" i="1" s="1"/>
  <c r="M3053" i="1"/>
  <c r="Q3053" i="1" s="1"/>
  <c r="M3054" i="1"/>
  <c r="Q3054" i="1" s="1"/>
  <c r="M3055" i="1"/>
  <c r="Q3055" i="1" s="1"/>
  <c r="M3056" i="1"/>
  <c r="Q3056" i="1" s="1"/>
  <c r="M3057" i="1"/>
  <c r="Q3057" i="1" s="1"/>
  <c r="M3058" i="1"/>
  <c r="Q3058" i="1" s="1"/>
  <c r="M3059" i="1"/>
  <c r="Q3059" i="1" s="1"/>
  <c r="M3060" i="1"/>
  <c r="Q3060" i="1" s="1"/>
  <c r="M3061" i="1"/>
  <c r="Q3061" i="1" s="1"/>
  <c r="M3062" i="1"/>
  <c r="Q3062" i="1" s="1"/>
  <c r="M3063" i="1"/>
  <c r="Q3063" i="1" s="1"/>
  <c r="M3064" i="1"/>
  <c r="Q3064" i="1" s="1"/>
  <c r="M3065" i="1"/>
  <c r="Q3065" i="1" s="1"/>
  <c r="M3066" i="1"/>
  <c r="Q3066" i="1" s="1"/>
  <c r="M3067" i="1"/>
  <c r="Q3067" i="1" s="1"/>
  <c r="M3068" i="1"/>
  <c r="Q3068" i="1" s="1"/>
  <c r="M3069" i="1"/>
  <c r="Q3069" i="1" s="1"/>
  <c r="M3070" i="1"/>
  <c r="Q3070" i="1" s="1"/>
  <c r="M3081" i="1"/>
  <c r="M3082" i="1"/>
  <c r="Q3082" i="1" s="1"/>
  <c r="M3083" i="1"/>
  <c r="Q3083" i="1" s="1"/>
  <c r="M3084" i="1"/>
  <c r="Q3084" i="1" s="1"/>
  <c r="M3085" i="1"/>
  <c r="Q3085" i="1" s="1"/>
  <c r="M3086" i="1"/>
  <c r="Q3086" i="1" s="1"/>
  <c r="M3087" i="1"/>
  <c r="Q3087" i="1" s="1"/>
  <c r="M3088" i="1"/>
  <c r="Q3088" i="1" s="1"/>
  <c r="M3089" i="1"/>
  <c r="Q3089" i="1" s="1"/>
  <c r="M3090" i="1"/>
  <c r="Q3090" i="1" s="1"/>
  <c r="M3091" i="1"/>
  <c r="Q3091" i="1" s="1"/>
  <c r="M3092" i="1"/>
  <c r="Q3092" i="1" s="1"/>
  <c r="M3093" i="1"/>
  <c r="Q3093" i="1" s="1"/>
  <c r="M3094" i="1"/>
  <c r="Q3094" i="1" s="1"/>
  <c r="M3095" i="1"/>
  <c r="Q3095" i="1" s="1"/>
  <c r="M3096" i="1"/>
  <c r="Q3096" i="1" s="1"/>
  <c r="M3097" i="1"/>
  <c r="Q3097" i="1" s="1"/>
  <c r="M3098" i="1"/>
  <c r="Q3098" i="1" s="1"/>
  <c r="M3099" i="1"/>
  <c r="Q3099" i="1" s="1"/>
  <c r="M3100" i="1"/>
  <c r="Q3100" i="1" s="1"/>
  <c r="M3101" i="1"/>
  <c r="Q3101" i="1" s="1"/>
  <c r="M3102" i="1"/>
  <c r="Q3102" i="1" s="1"/>
  <c r="M3103" i="1"/>
  <c r="Q3103" i="1" s="1"/>
  <c r="M3104" i="1"/>
  <c r="Q3104" i="1" s="1"/>
  <c r="M3105" i="1"/>
  <c r="Q3105" i="1" s="1"/>
  <c r="M3106" i="1"/>
  <c r="Q3106" i="1" s="1"/>
  <c r="M3107" i="1"/>
  <c r="Q3107" i="1" s="1"/>
  <c r="M3108" i="1"/>
  <c r="Q3108" i="1" s="1"/>
  <c r="M3109" i="1"/>
  <c r="Q3109" i="1" s="1"/>
  <c r="M3110" i="1"/>
  <c r="Q3110" i="1" s="1"/>
  <c r="M3111" i="1"/>
  <c r="Q3111" i="1" s="1"/>
  <c r="M3112" i="1"/>
  <c r="Q3112" i="1" s="1"/>
  <c r="M3113" i="1"/>
  <c r="Q3113" i="1" s="1"/>
  <c r="M3114" i="1"/>
  <c r="Q3114" i="1" s="1"/>
  <c r="M3115" i="1"/>
  <c r="Q3115" i="1" s="1"/>
  <c r="M3116" i="1"/>
  <c r="Q3116" i="1" s="1"/>
  <c r="M3117" i="1"/>
  <c r="Q3117" i="1" s="1"/>
  <c r="M3118" i="1"/>
  <c r="Q3118" i="1" s="1"/>
  <c r="M3119" i="1"/>
  <c r="Q3119" i="1" s="1"/>
  <c r="M3120" i="1"/>
  <c r="Q3120" i="1" s="1"/>
  <c r="M3121" i="1"/>
  <c r="Q3121" i="1" s="1"/>
  <c r="M3122" i="1"/>
  <c r="Q3122" i="1" s="1"/>
  <c r="M3123" i="1"/>
  <c r="Q3123" i="1" s="1"/>
  <c r="M3124" i="1"/>
  <c r="Q3124" i="1" s="1"/>
  <c r="M3125" i="1"/>
  <c r="Q3125" i="1" s="1"/>
  <c r="M3126" i="1"/>
  <c r="Q3126" i="1" s="1"/>
  <c r="M3127" i="1"/>
  <c r="Q3127" i="1" s="1"/>
  <c r="M3128" i="1"/>
  <c r="Q3128" i="1" s="1"/>
  <c r="M3129" i="1"/>
  <c r="Q3129" i="1" s="1"/>
  <c r="M3130" i="1"/>
  <c r="Q3130" i="1" s="1"/>
  <c r="M3131" i="1"/>
  <c r="Q3131" i="1" s="1"/>
  <c r="M3132" i="1"/>
  <c r="Q3132" i="1" s="1"/>
  <c r="M3133" i="1"/>
  <c r="Q3133" i="1" s="1"/>
  <c r="M3134" i="1"/>
  <c r="Q3134" i="1" s="1"/>
  <c r="M3135" i="1"/>
  <c r="Q3135" i="1" s="1"/>
  <c r="M3136" i="1"/>
  <c r="Q3136" i="1" s="1"/>
  <c r="M3137" i="1"/>
  <c r="Q3137" i="1" s="1"/>
  <c r="M3138" i="1"/>
  <c r="Q3138" i="1" s="1"/>
  <c r="M3139" i="1"/>
  <c r="Q3139" i="1" s="1"/>
  <c r="M3140" i="1"/>
  <c r="Q3140" i="1" s="1"/>
  <c r="M3141" i="1"/>
  <c r="Q3141" i="1" s="1"/>
  <c r="M3142" i="1"/>
  <c r="Q3142" i="1" s="1"/>
  <c r="M3143" i="1"/>
  <c r="Q3143" i="1" s="1"/>
  <c r="M3144" i="1"/>
  <c r="Q3144" i="1" s="1"/>
  <c r="M3145" i="1"/>
  <c r="Q3145" i="1" s="1"/>
  <c r="M3146" i="1"/>
  <c r="Q3146" i="1" s="1"/>
  <c r="M3147" i="1"/>
  <c r="Q3147" i="1" s="1"/>
  <c r="M3148" i="1"/>
  <c r="Q3148" i="1" s="1"/>
  <c r="M3149" i="1"/>
  <c r="Q3149" i="1" s="1"/>
  <c r="M3150" i="1"/>
  <c r="Q3150" i="1" s="1"/>
  <c r="M3151" i="1"/>
  <c r="Q3151" i="1" s="1"/>
  <c r="M3152" i="1"/>
  <c r="Q3152" i="1" s="1"/>
  <c r="M3153" i="1"/>
  <c r="Q3153" i="1" s="1"/>
  <c r="M3154" i="1"/>
  <c r="Q3154" i="1" s="1"/>
  <c r="M3155" i="1"/>
  <c r="Q3155" i="1" s="1"/>
  <c r="M3156" i="1"/>
  <c r="Q3156" i="1" s="1"/>
  <c r="M3157" i="1"/>
  <c r="Q3157" i="1" s="1"/>
  <c r="M3158" i="1"/>
  <c r="Q3158" i="1" s="1"/>
  <c r="M3159" i="1"/>
  <c r="Q3159" i="1" s="1"/>
  <c r="M3160" i="1"/>
  <c r="Q3160" i="1" s="1"/>
  <c r="M3161" i="1"/>
  <c r="Q3161" i="1" s="1"/>
  <c r="M3162" i="1"/>
  <c r="Q3162" i="1" s="1"/>
  <c r="M3163" i="1"/>
  <c r="Q3163" i="1" s="1"/>
  <c r="M3164" i="1"/>
  <c r="Q3164" i="1" s="1"/>
  <c r="M3165" i="1"/>
  <c r="Q3165" i="1" s="1"/>
  <c r="M3166" i="1"/>
  <c r="Q3166" i="1" s="1"/>
  <c r="M3167" i="1"/>
  <c r="Q3167" i="1" s="1"/>
  <c r="M3168" i="1"/>
  <c r="Q3168" i="1" s="1"/>
  <c r="M3169" i="1"/>
  <c r="Q3169" i="1" s="1"/>
  <c r="M3170" i="1"/>
  <c r="Q3170" i="1" s="1"/>
  <c r="M3171" i="1"/>
  <c r="Q3171" i="1" s="1"/>
  <c r="M3172" i="1"/>
  <c r="Q3172" i="1" s="1"/>
  <c r="M3173" i="1"/>
  <c r="Q3173" i="1" s="1"/>
  <c r="M3174" i="1"/>
  <c r="Q3174" i="1" s="1"/>
  <c r="M3175" i="1"/>
  <c r="Q3175" i="1" s="1"/>
  <c r="M3176" i="1"/>
  <c r="Q3176" i="1" s="1"/>
  <c r="M3177" i="1"/>
  <c r="Q3177" i="1" s="1"/>
  <c r="M3178" i="1"/>
  <c r="Q3178" i="1" s="1"/>
  <c r="M3179" i="1"/>
  <c r="Q3179" i="1" s="1"/>
  <c r="M3180" i="1"/>
  <c r="Q3180" i="1" s="1"/>
  <c r="M3191" i="1"/>
  <c r="M3192" i="1"/>
  <c r="Q3192" i="1" s="1"/>
  <c r="M3193" i="1"/>
  <c r="Q3193" i="1" s="1"/>
  <c r="M3194" i="1"/>
  <c r="Q3194" i="1" s="1"/>
  <c r="M3195" i="1"/>
  <c r="Q3195" i="1" s="1"/>
  <c r="M3196" i="1"/>
  <c r="Q3196" i="1" s="1"/>
  <c r="M3197" i="1"/>
  <c r="Q3197" i="1" s="1"/>
  <c r="M3198" i="1"/>
  <c r="Q3198" i="1" s="1"/>
  <c r="M3199" i="1"/>
  <c r="Q3199" i="1" s="1"/>
  <c r="M3200" i="1"/>
  <c r="Q3200" i="1" s="1"/>
  <c r="M3201" i="1"/>
  <c r="Q3201" i="1" s="1"/>
  <c r="M3202" i="1"/>
  <c r="Q3202" i="1" s="1"/>
  <c r="M3203" i="1"/>
  <c r="Q3203" i="1" s="1"/>
  <c r="M3204" i="1"/>
  <c r="Q3204" i="1" s="1"/>
  <c r="M3205" i="1"/>
  <c r="Q3205" i="1" s="1"/>
  <c r="M3206" i="1"/>
  <c r="Q3206" i="1" s="1"/>
  <c r="M3207" i="1"/>
  <c r="Q3207" i="1" s="1"/>
  <c r="M3208" i="1"/>
  <c r="Q3208" i="1" s="1"/>
  <c r="M3209" i="1"/>
  <c r="Q3209" i="1" s="1"/>
  <c r="M3210" i="1"/>
  <c r="Q3210" i="1" s="1"/>
  <c r="M3211" i="1"/>
  <c r="Q3211" i="1" s="1"/>
  <c r="M3212" i="1"/>
  <c r="Q3212" i="1" s="1"/>
  <c r="M3213" i="1"/>
  <c r="Q3213" i="1" s="1"/>
  <c r="M3214" i="1"/>
  <c r="Q3214" i="1" s="1"/>
  <c r="M3215" i="1"/>
  <c r="Q3215" i="1" s="1"/>
  <c r="M3216" i="1"/>
  <c r="Q3216" i="1" s="1"/>
  <c r="M3217" i="1"/>
  <c r="Q3217" i="1" s="1"/>
  <c r="M3218" i="1"/>
  <c r="Q3218" i="1" s="1"/>
  <c r="M3219" i="1"/>
  <c r="Q3219" i="1" s="1"/>
  <c r="M3220" i="1"/>
  <c r="Q3220" i="1" s="1"/>
  <c r="M3221" i="1"/>
  <c r="Q3221" i="1" s="1"/>
  <c r="M3222" i="1"/>
  <c r="Q3222" i="1" s="1"/>
  <c r="M3223" i="1"/>
  <c r="Q3223" i="1" s="1"/>
  <c r="M3224" i="1"/>
  <c r="Q3224" i="1" s="1"/>
  <c r="M3225" i="1"/>
  <c r="Q3225" i="1" s="1"/>
  <c r="M3226" i="1"/>
  <c r="Q3226" i="1" s="1"/>
  <c r="M3227" i="1"/>
  <c r="Q3227" i="1" s="1"/>
  <c r="M3228" i="1"/>
  <c r="Q3228" i="1" s="1"/>
  <c r="M3229" i="1"/>
  <c r="Q3229" i="1" s="1"/>
  <c r="M3230" i="1"/>
  <c r="Q3230" i="1" s="1"/>
  <c r="M3231" i="1"/>
  <c r="Q3231" i="1" s="1"/>
  <c r="M3232" i="1"/>
  <c r="Q3232" i="1" s="1"/>
  <c r="M3233" i="1"/>
  <c r="Q3233" i="1" s="1"/>
  <c r="M3234" i="1"/>
  <c r="Q3234" i="1" s="1"/>
  <c r="M3235" i="1"/>
  <c r="Q3235" i="1" s="1"/>
  <c r="M3236" i="1"/>
  <c r="Q3236" i="1" s="1"/>
  <c r="M3237" i="1"/>
  <c r="Q3237" i="1" s="1"/>
  <c r="M3238" i="1"/>
  <c r="Q3238" i="1" s="1"/>
  <c r="M3239" i="1"/>
  <c r="Q3239" i="1" s="1"/>
  <c r="M3240" i="1"/>
  <c r="Q3240" i="1" s="1"/>
  <c r="M3241" i="1"/>
  <c r="Q3241" i="1" s="1"/>
  <c r="M3242" i="1"/>
  <c r="Q3242" i="1" s="1"/>
  <c r="M3243" i="1"/>
  <c r="Q3243" i="1" s="1"/>
  <c r="M3244" i="1"/>
  <c r="Q3244" i="1" s="1"/>
  <c r="M3245" i="1"/>
  <c r="Q3245" i="1" s="1"/>
  <c r="M3246" i="1"/>
  <c r="Q3246" i="1" s="1"/>
  <c r="M3247" i="1"/>
  <c r="Q3247" i="1" s="1"/>
  <c r="M3248" i="1"/>
  <c r="Q3248" i="1" s="1"/>
  <c r="M3249" i="1"/>
  <c r="Q3249" i="1" s="1"/>
  <c r="M3250" i="1"/>
  <c r="Q3250" i="1" s="1"/>
  <c r="M3251" i="1"/>
  <c r="Q3251" i="1" s="1"/>
  <c r="M3252" i="1"/>
  <c r="Q3252" i="1" s="1"/>
  <c r="M3253" i="1"/>
  <c r="Q3253" i="1" s="1"/>
  <c r="M3254" i="1"/>
  <c r="Q3254" i="1" s="1"/>
  <c r="M3255" i="1"/>
  <c r="Q3255" i="1" s="1"/>
  <c r="M3256" i="1"/>
  <c r="Q3256" i="1" s="1"/>
  <c r="M3257" i="1"/>
  <c r="Q3257" i="1" s="1"/>
  <c r="M3258" i="1"/>
  <c r="Q3258" i="1" s="1"/>
  <c r="M3259" i="1"/>
  <c r="Q3259" i="1" s="1"/>
  <c r="M3260" i="1"/>
  <c r="Q3260" i="1" s="1"/>
  <c r="M3261" i="1"/>
  <c r="Q3261" i="1" s="1"/>
  <c r="M3262" i="1"/>
  <c r="Q3262" i="1" s="1"/>
  <c r="M3263" i="1"/>
  <c r="Q3263" i="1" s="1"/>
  <c r="M3264" i="1"/>
  <c r="Q3264" i="1" s="1"/>
  <c r="M3265" i="1"/>
  <c r="Q3265" i="1" s="1"/>
  <c r="M3266" i="1"/>
  <c r="Q3266" i="1" s="1"/>
  <c r="M3267" i="1"/>
  <c r="Q3267" i="1" s="1"/>
  <c r="M3268" i="1"/>
  <c r="Q3268" i="1" s="1"/>
  <c r="M3269" i="1"/>
  <c r="Q3269" i="1" s="1"/>
  <c r="M3270" i="1"/>
  <c r="Q3270" i="1" s="1"/>
  <c r="M3271" i="1"/>
  <c r="Q3271" i="1" s="1"/>
  <c r="M3272" i="1"/>
  <c r="Q3272" i="1" s="1"/>
  <c r="M3273" i="1"/>
  <c r="Q3273" i="1" s="1"/>
  <c r="M3274" i="1"/>
  <c r="Q3274" i="1" s="1"/>
  <c r="M3275" i="1"/>
  <c r="Q3275" i="1" s="1"/>
  <c r="M3276" i="1"/>
  <c r="Q3276" i="1" s="1"/>
  <c r="M3277" i="1"/>
  <c r="Q3277" i="1" s="1"/>
  <c r="M3278" i="1"/>
  <c r="Q3278" i="1" s="1"/>
  <c r="M3279" i="1"/>
  <c r="Q3279" i="1" s="1"/>
  <c r="M3280" i="1"/>
  <c r="Q3280" i="1" s="1"/>
  <c r="M3281" i="1"/>
  <c r="Q3281" i="1" s="1"/>
  <c r="M3282" i="1"/>
  <c r="Q3282" i="1" s="1"/>
  <c r="M3283" i="1"/>
  <c r="Q3283" i="1" s="1"/>
  <c r="M3284" i="1"/>
  <c r="Q3284" i="1" s="1"/>
  <c r="M3285" i="1"/>
  <c r="Q3285" i="1" s="1"/>
  <c r="M3286" i="1"/>
  <c r="Q3286" i="1" s="1"/>
  <c r="M3287" i="1"/>
  <c r="Q3287" i="1" s="1"/>
  <c r="M3288" i="1"/>
  <c r="Q3288" i="1" s="1"/>
  <c r="M3289" i="1"/>
  <c r="Q3289" i="1" s="1"/>
  <c r="M3290" i="1"/>
  <c r="Q3290" i="1" s="1"/>
  <c r="M3301" i="1"/>
  <c r="M3302" i="1"/>
  <c r="Q3302" i="1" s="1"/>
  <c r="M3303" i="1"/>
  <c r="Q3303" i="1" s="1"/>
  <c r="M3304" i="1"/>
  <c r="Q3304" i="1" s="1"/>
  <c r="M3305" i="1"/>
  <c r="Q3305" i="1" s="1"/>
  <c r="M3306" i="1"/>
  <c r="Q3306" i="1" s="1"/>
  <c r="M3307" i="1"/>
  <c r="Q3307" i="1" s="1"/>
  <c r="M3308" i="1"/>
  <c r="Q3308" i="1" s="1"/>
  <c r="M3309" i="1"/>
  <c r="Q3309" i="1" s="1"/>
  <c r="M3310" i="1"/>
  <c r="Q3310" i="1" s="1"/>
  <c r="M3311" i="1"/>
  <c r="Q3311" i="1" s="1"/>
  <c r="M3312" i="1"/>
  <c r="Q3312" i="1" s="1"/>
  <c r="M3313" i="1"/>
  <c r="Q3313" i="1" s="1"/>
  <c r="M3314" i="1"/>
  <c r="Q3314" i="1" s="1"/>
  <c r="M3315" i="1"/>
  <c r="Q3315" i="1" s="1"/>
  <c r="M3316" i="1"/>
  <c r="Q3316" i="1" s="1"/>
  <c r="M3317" i="1"/>
  <c r="Q3317" i="1" s="1"/>
  <c r="M3318" i="1"/>
  <c r="Q3318" i="1" s="1"/>
  <c r="M3319" i="1"/>
  <c r="Q3319" i="1" s="1"/>
  <c r="M3320" i="1"/>
  <c r="Q3320" i="1" s="1"/>
  <c r="M3321" i="1"/>
  <c r="Q3321" i="1" s="1"/>
  <c r="M3322" i="1"/>
  <c r="Q3322" i="1" s="1"/>
  <c r="M3323" i="1"/>
  <c r="Q3323" i="1" s="1"/>
  <c r="M3324" i="1"/>
  <c r="Q3324" i="1" s="1"/>
  <c r="M3325" i="1"/>
  <c r="Q3325" i="1" s="1"/>
  <c r="M3326" i="1"/>
  <c r="Q3326" i="1" s="1"/>
  <c r="M3327" i="1"/>
  <c r="Q3327" i="1" s="1"/>
  <c r="M3328" i="1"/>
  <c r="Q3328" i="1" s="1"/>
  <c r="M3329" i="1"/>
  <c r="Q3329" i="1" s="1"/>
  <c r="M3330" i="1"/>
  <c r="Q3330" i="1" s="1"/>
  <c r="M3331" i="1"/>
  <c r="Q3331" i="1" s="1"/>
  <c r="M3332" i="1"/>
  <c r="Q3332" i="1" s="1"/>
  <c r="M3333" i="1"/>
  <c r="Q3333" i="1" s="1"/>
  <c r="M3334" i="1"/>
  <c r="Q3334" i="1" s="1"/>
  <c r="M3335" i="1"/>
  <c r="Q3335" i="1" s="1"/>
  <c r="M3336" i="1"/>
  <c r="Q3336" i="1" s="1"/>
  <c r="M3337" i="1"/>
  <c r="Q3337" i="1" s="1"/>
  <c r="M3338" i="1"/>
  <c r="Q3338" i="1" s="1"/>
  <c r="M3339" i="1"/>
  <c r="Q3339" i="1" s="1"/>
  <c r="M3340" i="1"/>
  <c r="Q3340" i="1" s="1"/>
  <c r="M3341" i="1"/>
  <c r="Q3341" i="1" s="1"/>
  <c r="M3342" i="1"/>
  <c r="Q3342" i="1" s="1"/>
  <c r="M3343" i="1"/>
  <c r="Q3343" i="1" s="1"/>
  <c r="M3344" i="1"/>
  <c r="Q3344" i="1" s="1"/>
  <c r="M3345" i="1"/>
  <c r="Q3345" i="1" s="1"/>
  <c r="M3346" i="1"/>
  <c r="Q3346" i="1" s="1"/>
  <c r="M3347" i="1"/>
  <c r="Q3347" i="1" s="1"/>
  <c r="M3348" i="1"/>
  <c r="Q3348" i="1" s="1"/>
  <c r="M3349" i="1"/>
  <c r="Q3349" i="1" s="1"/>
  <c r="M3350" i="1"/>
  <c r="Q3350" i="1" s="1"/>
  <c r="M3351" i="1"/>
  <c r="Q3351" i="1" s="1"/>
  <c r="M3352" i="1"/>
  <c r="Q3352" i="1" s="1"/>
  <c r="M3353" i="1"/>
  <c r="Q3353" i="1" s="1"/>
  <c r="M3354" i="1"/>
  <c r="Q3354" i="1" s="1"/>
  <c r="M3355" i="1"/>
  <c r="Q3355" i="1" s="1"/>
  <c r="M3356" i="1"/>
  <c r="Q3356" i="1" s="1"/>
  <c r="M3357" i="1"/>
  <c r="Q3357" i="1" s="1"/>
  <c r="M3358" i="1"/>
  <c r="Q3358" i="1" s="1"/>
  <c r="M3359" i="1"/>
  <c r="Q3359" i="1" s="1"/>
  <c r="M3360" i="1"/>
  <c r="Q3360" i="1" s="1"/>
  <c r="M3361" i="1"/>
  <c r="Q3361" i="1" s="1"/>
  <c r="M3362" i="1"/>
  <c r="Q3362" i="1" s="1"/>
  <c r="M3363" i="1"/>
  <c r="Q3363" i="1" s="1"/>
  <c r="M3364" i="1"/>
  <c r="Q3364" i="1" s="1"/>
  <c r="M3365" i="1"/>
  <c r="Q3365" i="1" s="1"/>
  <c r="M3366" i="1"/>
  <c r="Q3366" i="1" s="1"/>
  <c r="M3367" i="1"/>
  <c r="Q3367" i="1" s="1"/>
  <c r="M3368" i="1"/>
  <c r="Q3368" i="1" s="1"/>
  <c r="M3369" i="1"/>
  <c r="Q3369" i="1" s="1"/>
  <c r="M3370" i="1"/>
  <c r="Q3370" i="1" s="1"/>
  <c r="M3371" i="1"/>
  <c r="Q3371" i="1" s="1"/>
  <c r="M3372" i="1"/>
  <c r="Q3372" i="1" s="1"/>
  <c r="M3373" i="1"/>
  <c r="Q3373" i="1" s="1"/>
  <c r="M3374" i="1"/>
  <c r="Q3374" i="1" s="1"/>
  <c r="M3375" i="1"/>
  <c r="Q3375" i="1" s="1"/>
  <c r="M3376" i="1"/>
  <c r="Q3376" i="1" s="1"/>
  <c r="M3377" i="1"/>
  <c r="Q3377" i="1" s="1"/>
  <c r="M3378" i="1"/>
  <c r="Q3378" i="1" s="1"/>
  <c r="M3379" i="1"/>
  <c r="Q3379" i="1" s="1"/>
  <c r="M3380" i="1"/>
  <c r="Q3380" i="1" s="1"/>
  <c r="M3381" i="1"/>
  <c r="Q3381" i="1" s="1"/>
  <c r="M3382" i="1"/>
  <c r="Q3382" i="1" s="1"/>
  <c r="M3383" i="1"/>
  <c r="Q3383" i="1" s="1"/>
  <c r="M3384" i="1"/>
  <c r="Q3384" i="1" s="1"/>
  <c r="M3385" i="1"/>
  <c r="Q3385" i="1" s="1"/>
  <c r="M3386" i="1"/>
  <c r="Q3386" i="1" s="1"/>
  <c r="M3387" i="1"/>
  <c r="Q3387" i="1" s="1"/>
  <c r="M3388" i="1"/>
  <c r="Q3388" i="1" s="1"/>
  <c r="M3389" i="1"/>
  <c r="Q3389" i="1" s="1"/>
  <c r="M3390" i="1"/>
  <c r="Q3390" i="1" s="1"/>
  <c r="M3391" i="1"/>
  <c r="Q3391" i="1" s="1"/>
  <c r="M3392" i="1"/>
  <c r="Q3392" i="1" s="1"/>
  <c r="M3393" i="1"/>
  <c r="Q3393" i="1" s="1"/>
  <c r="M3394" i="1"/>
  <c r="Q3394" i="1" s="1"/>
  <c r="M3395" i="1"/>
  <c r="Q3395" i="1" s="1"/>
  <c r="M3396" i="1"/>
  <c r="Q3396" i="1" s="1"/>
  <c r="M3397" i="1"/>
  <c r="Q3397" i="1" s="1"/>
  <c r="M3398" i="1"/>
  <c r="Q3398" i="1" s="1"/>
  <c r="M3399" i="1"/>
  <c r="Q3399" i="1" s="1"/>
  <c r="M3400" i="1"/>
  <c r="Q3400" i="1" s="1"/>
  <c r="M3411" i="1"/>
  <c r="M3412" i="1"/>
  <c r="Q3412" i="1" s="1"/>
  <c r="M3413" i="1"/>
  <c r="Q3413" i="1" s="1"/>
  <c r="M3414" i="1"/>
  <c r="Q3414" i="1" s="1"/>
  <c r="M3415" i="1"/>
  <c r="Q3415" i="1" s="1"/>
  <c r="M3416" i="1"/>
  <c r="Q3416" i="1" s="1"/>
  <c r="M3417" i="1"/>
  <c r="Q3417" i="1" s="1"/>
  <c r="M3418" i="1"/>
  <c r="Q3418" i="1" s="1"/>
  <c r="M3419" i="1"/>
  <c r="Q3419" i="1" s="1"/>
  <c r="M3420" i="1"/>
  <c r="Q3420" i="1" s="1"/>
  <c r="M3421" i="1"/>
  <c r="Q3421" i="1" s="1"/>
  <c r="M3422" i="1"/>
  <c r="Q3422" i="1" s="1"/>
  <c r="M3423" i="1"/>
  <c r="Q3423" i="1" s="1"/>
  <c r="M3424" i="1"/>
  <c r="Q3424" i="1" s="1"/>
  <c r="M3425" i="1"/>
  <c r="Q3425" i="1" s="1"/>
  <c r="M3426" i="1"/>
  <c r="Q3426" i="1" s="1"/>
  <c r="M3427" i="1"/>
  <c r="Q3427" i="1" s="1"/>
  <c r="M3428" i="1"/>
  <c r="Q3428" i="1" s="1"/>
  <c r="M3429" i="1"/>
  <c r="Q3429" i="1" s="1"/>
  <c r="M3430" i="1"/>
  <c r="Q3430" i="1" s="1"/>
  <c r="M3431" i="1"/>
  <c r="Q3431" i="1" s="1"/>
  <c r="M3432" i="1"/>
  <c r="Q3432" i="1" s="1"/>
  <c r="M3433" i="1"/>
  <c r="Q3433" i="1" s="1"/>
  <c r="M3434" i="1"/>
  <c r="Q3434" i="1" s="1"/>
  <c r="M3435" i="1"/>
  <c r="Q3435" i="1" s="1"/>
  <c r="M3436" i="1"/>
  <c r="Q3436" i="1" s="1"/>
  <c r="M3437" i="1"/>
  <c r="Q3437" i="1" s="1"/>
  <c r="M3438" i="1"/>
  <c r="Q3438" i="1" s="1"/>
  <c r="M3439" i="1"/>
  <c r="Q3439" i="1" s="1"/>
  <c r="M3440" i="1"/>
  <c r="Q3440" i="1" s="1"/>
  <c r="M3441" i="1"/>
  <c r="Q3441" i="1" s="1"/>
  <c r="M3442" i="1"/>
  <c r="Q3442" i="1" s="1"/>
  <c r="M3443" i="1"/>
  <c r="Q3443" i="1" s="1"/>
  <c r="M3444" i="1"/>
  <c r="Q3444" i="1" s="1"/>
  <c r="M3445" i="1"/>
  <c r="Q3445" i="1" s="1"/>
  <c r="M3446" i="1"/>
  <c r="Q3446" i="1" s="1"/>
  <c r="M3447" i="1"/>
  <c r="Q3447" i="1" s="1"/>
  <c r="M3448" i="1"/>
  <c r="Q3448" i="1" s="1"/>
  <c r="M3449" i="1"/>
  <c r="Q3449" i="1" s="1"/>
  <c r="M3450" i="1"/>
  <c r="Q3450" i="1" s="1"/>
  <c r="M3451" i="1"/>
  <c r="Q3451" i="1" s="1"/>
  <c r="M3452" i="1"/>
  <c r="Q3452" i="1" s="1"/>
  <c r="M3453" i="1"/>
  <c r="Q3453" i="1" s="1"/>
  <c r="M3454" i="1"/>
  <c r="Q3454" i="1" s="1"/>
  <c r="M3455" i="1"/>
  <c r="Q3455" i="1" s="1"/>
  <c r="M3456" i="1"/>
  <c r="Q3456" i="1" s="1"/>
  <c r="M3457" i="1"/>
  <c r="Q3457" i="1" s="1"/>
  <c r="M3458" i="1"/>
  <c r="Q3458" i="1" s="1"/>
  <c r="M3459" i="1"/>
  <c r="Q3459" i="1" s="1"/>
  <c r="M3460" i="1"/>
  <c r="Q3460" i="1" s="1"/>
  <c r="M3461" i="1"/>
  <c r="Q3461" i="1" s="1"/>
  <c r="M3462" i="1"/>
  <c r="Q3462" i="1" s="1"/>
  <c r="M3463" i="1"/>
  <c r="Q3463" i="1" s="1"/>
  <c r="M3464" i="1"/>
  <c r="Q3464" i="1" s="1"/>
  <c r="M3465" i="1"/>
  <c r="Q3465" i="1" s="1"/>
  <c r="M3466" i="1"/>
  <c r="Q3466" i="1" s="1"/>
  <c r="M3467" i="1"/>
  <c r="Q3467" i="1" s="1"/>
  <c r="M3468" i="1"/>
  <c r="Q3468" i="1" s="1"/>
  <c r="M3469" i="1"/>
  <c r="Q3469" i="1" s="1"/>
  <c r="M3470" i="1"/>
  <c r="Q3470" i="1" s="1"/>
  <c r="M3471" i="1"/>
  <c r="Q3471" i="1" s="1"/>
  <c r="M3472" i="1"/>
  <c r="Q3472" i="1" s="1"/>
  <c r="M3473" i="1"/>
  <c r="Q3473" i="1" s="1"/>
  <c r="M3474" i="1"/>
  <c r="Q3474" i="1" s="1"/>
  <c r="M3475" i="1"/>
  <c r="Q3475" i="1" s="1"/>
  <c r="M3476" i="1"/>
  <c r="Q3476" i="1" s="1"/>
  <c r="M3477" i="1"/>
  <c r="Q3477" i="1" s="1"/>
  <c r="M3478" i="1"/>
  <c r="Q3478" i="1" s="1"/>
  <c r="M3479" i="1"/>
  <c r="Q3479" i="1" s="1"/>
  <c r="M3480" i="1"/>
  <c r="Q3480" i="1" s="1"/>
  <c r="M3481" i="1"/>
  <c r="Q3481" i="1" s="1"/>
  <c r="M3482" i="1"/>
  <c r="Q3482" i="1" s="1"/>
  <c r="M3483" i="1"/>
  <c r="Q3483" i="1" s="1"/>
  <c r="M3484" i="1"/>
  <c r="Q3484" i="1" s="1"/>
  <c r="M3485" i="1"/>
  <c r="Q3485" i="1" s="1"/>
  <c r="M3486" i="1"/>
  <c r="Q3486" i="1" s="1"/>
  <c r="M3487" i="1"/>
  <c r="Q3487" i="1" s="1"/>
  <c r="M3488" i="1"/>
  <c r="Q3488" i="1" s="1"/>
  <c r="M3489" i="1"/>
  <c r="Q3489" i="1" s="1"/>
  <c r="M3490" i="1"/>
  <c r="Q3490" i="1" s="1"/>
  <c r="M3491" i="1"/>
  <c r="Q3491" i="1" s="1"/>
  <c r="M3492" i="1"/>
  <c r="Q3492" i="1" s="1"/>
  <c r="M3493" i="1"/>
  <c r="Q3493" i="1" s="1"/>
  <c r="M3494" i="1"/>
  <c r="Q3494" i="1" s="1"/>
  <c r="M3495" i="1"/>
  <c r="Q3495" i="1" s="1"/>
  <c r="M3496" i="1"/>
  <c r="Q3496" i="1" s="1"/>
  <c r="M3497" i="1"/>
  <c r="Q3497" i="1" s="1"/>
  <c r="M3498" i="1"/>
  <c r="Q3498" i="1" s="1"/>
  <c r="M3499" i="1"/>
  <c r="Q3499" i="1" s="1"/>
  <c r="M3500" i="1"/>
  <c r="Q3500" i="1" s="1"/>
  <c r="M3501" i="1"/>
  <c r="Q3501" i="1" s="1"/>
  <c r="M3502" i="1"/>
  <c r="Q3502" i="1" s="1"/>
  <c r="M3503" i="1"/>
  <c r="Q3503" i="1" s="1"/>
  <c r="M3504" i="1"/>
  <c r="Q3504" i="1" s="1"/>
  <c r="M3505" i="1"/>
  <c r="Q3505" i="1" s="1"/>
  <c r="M3506" i="1"/>
  <c r="Q3506" i="1" s="1"/>
  <c r="M3507" i="1"/>
  <c r="Q3507" i="1" s="1"/>
  <c r="M3508" i="1"/>
  <c r="Q3508" i="1" s="1"/>
  <c r="M3509" i="1"/>
  <c r="Q3509" i="1" s="1"/>
  <c r="M3510" i="1"/>
  <c r="Q3510" i="1" s="1"/>
  <c r="M3521" i="1"/>
  <c r="M3522" i="1"/>
  <c r="Q3522" i="1" s="1"/>
  <c r="M3523" i="1"/>
  <c r="Q3523" i="1" s="1"/>
  <c r="M3524" i="1"/>
  <c r="Q3524" i="1" s="1"/>
  <c r="M3525" i="1"/>
  <c r="Q3525" i="1" s="1"/>
  <c r="M3526" i="1"/>
  <c r="Q3526" i="1" s="1"/>
  <c r="M3527" i="1"/>
  <c r="Q3527" i="1" s="1"/>
  <c r="M3528" i="1"/>
  <c r="Q3528" i="1" s="1"/>
  <c r="M3529" i="1"/>
  <c r="Q3529" i="1" s="1"/>
  <c r="M3530" i="1"/>
  <c r="Q3530" i="1" s="1"/>
  <c r="M3531" i="1"/>
  <c r="Q3531" i="1" s="1"/>
  <c r="M3532" i="1"/>
  <c r="Q3532" i="1" s="1"/>
  <c r="M3533" i="1"/>
  <c r="Q3533" i="1" s="1"/>
  <c r="M3534" i="1"/>
  <c r="Q3534" i="1" s="1"/>
  <c r="M3535" i="1"/>
  <c r="Q3535" i="1" s="1"/>
  <c r="M3536" i="1"/>
  <c r="Q3536" i="1" s="1"/>
  <c r="M3537" i="1"/>
  <c r="Q3537" i="1" s="1"/>
  <c r="M3538" i="1"/>
  <c r="Q3538" i="1" s="1"/>
  <c r="M3539" i="1"/>
  <c r="Q3539" i="1" s="1"/>
  <c r="M3540" i="1"/>
  <c r="Q3540" i="1" s="1"/>
  <c r="M3541" i="1"/>
  <c r="Q3541" i="1" s="1"/>
  <c r="M3542" i="1"/>
  <c r="Q3542" i="1" s="1"/>
  <c r="M3543" i="1"/>
  <c r="Q3543" i="1" s="1"/>
  <c r="M3544" i="1"/>
  <c r="Q3544" i="1" s="1"/>
  <c r="M3545" i="1"/>
  <c r="Q3545" i="1" s="1"/>
  <c r="M3546" i="1"/>
  <c r="Q3546" i="1" s="1"/>
  <c r="M3547" i="1"/>
  <c r="Q3547" i="1" s="1"/>
  <c r="M3548" i="1"/>
  <c r="Q3548" i="1" s="1"/>
  <c r="M3549" i="1"/>
  <c r="Q3549" i="1" s="1"/>
  <c r="M3550" i="1"/>
  <c r="Q3550" i="1" s="1"/>
  <c r="M3551" i="1"/>
  <c r="Q3551" i="1" s="1"/>
  <c r="M3552" i="1"/>
  <c r="Q3552" i="1" s="1"/>
  <c r="M3553" i="1"/>
  <c r="Q3553" i="1" s="1"/>
  <c r="M3554" i="1"/>
  <c r="Q3554" i="1" s="1"/>
  <c r="M3555" i="1"/>
  <c r="Q3555" i="1" s="1"/>
  <c r="M3556" i="1"/>
  <c r="Q3556" i="1" s="1"/>
  <c r="M3557" i="1"/>
  <c r="Q3557" i="1" s="1"/>
  <c r="M3558" i="1"/>
  <c r="Q3558" i="1" s="1"/>
  <c r="M3559" i="1"/>
  <c r="Q3559" i="1" s="1"/>
  <c r="M3560" i="1"/>
  <c r="Q3560" i="1" s="1"/>
  <c r="M3561" i="1"/>
  <c r="Q3561" i="1" s="1"/>
  <c r="M3562" i="1"/>
  <c r="Q3562" i="1" s="1"/>
  <c r="M3563" i="1"/>
  <c r="Q3563" i="1" s="1"/>
  <c r="M3564" i="1"/>
  <c r="Q3564" i="1" s="1"/>
  <c r="M3565" i="1"/>
  <c r="Q3565" i="1" s="1"/>
  <c r="M3566" i="1"/>
  <c r="Q3566" i="1" s="1"/>
  <c r="M3567" i="1"/>
  <c r="Q3567" i="1" s="1"/>
  <c r="M3568" i="1"/>
  <c r="Q3568" i="1" s="1"/>
  <c r="M3569" i="1"/>
  <c r="Q3569" i="1" s="1"/>
  <c r="M3570" i="1"/>
  <c r="Q3570" i="1" s="1"/>
  <c r="M3571" i="1"/>
  <c r="Q3571" i="1" s="1"/>
  <c r="M3572" i="1"/>
  <c r="Q3572" i="1" s="1"/>
  <c r="M3573" i="1"/>
  <c r="Q3573" i="1" s="1"/>
  <c r="M3574" i="1"/>
  <c r="Q3574" i="1" s="1"/>
  <c r="M3575" i="1"/>
  <c r="Q3575" i="1" s="1"/>
  <c r="M3576" i="1"/>
  <c r="Q3576" i="1" s="1"/>
  <c r="M3577" i="1"/>
  <c r="Q3577" i="1" s="1"/>
  <c r="M3578" i="1"/>
  <c r="Q3578" i="1" s="1"/>
  <c r="M3579" i="1"/>
  <c r="Q3579" i="1" s="1"/>
  <c r="M3580" i="1"/>
  <c r="Q3580" i="1" s="1"/>
  <c r="M3581" i="1"/>
  <c r="Q3581" i="1" s="1"/>
  <c r="M3582" i="1"/>
  <c r="Q3582" i="1" s="1"/>
  <c r="M3583" i="1"/>
  <c r="Q3583" i="1" s="1"/>
  <c r="M3584" i="1"/>
  <c r="Q3584" i="1" s="1"/>
  <c r="M3585" i="1"/>
  <c r="Q3585" i="1" s="1"/>
  <c r="M3586" i="1"/>
  <c r="Q3586" i="1" s="1"/>
  <c r="M3587" i="1"/>
  <c r="Q3587" i="1" s="1"/>
  <c r="M3588" i="1"/>
  <c r="Q3588" i="1" s="1"/>
  <c r="M3589" i="1"/>
  <c r="Q3589" i="1" s="1"/>
  <c r="M3590" i="1"/>
  <c r="Q3590" i="1" s="1"/>
  <c r="M3591" i="1"/>
  <c r="Q3591" i="1" s="1"/>
  <c r="M3592" i="1"/>
  <c r="Q3592" i="1" s="1"/>
  <c r="M3593" i="1"/>
  <c r="Q3593" i="1" s="1"/>
  <c r="M3594" i="1"/>
  <c r="Q3594" i="1" s="1"/>
  <c r="M3595" i="1"/>
  <c r="Q3595" i="1" s="1"/>
  <c r="M3596" i="1"/>
  <c r="Q3596" i="1" s="1"/>
  <c r="M3597" i="1"/>
  <c r="Q3597" i="1" s="1"/>
  <c r="M3598" i="1"/>
  <c r="Q3598" i="1" s="1"/>
  <c r="M3599" i="1"/>
  <c r="Q3599" i="1" s="1"/>
  <c r="M3600" i="1"/>
  <c r="Q3600" i="1" s="1"/>
  <c r="M3601" i="1"/>
  <c r="Q3601" i="1" s="1"/>
  <c r="M3602" i="1"/>
  <c r="Q3602" i="1" s="1"/>
  <c r="M3603" i="1"/>
  <c r="Q3603" i="1" s="1"/>
  <c r="M3604" i="1"/>
  <c r="Q3604" i="1" s="1"/>
  <c r="M3605" i="1"/>
  <c r="Q3605" i="1" s="1"/>
  <c r="M3606" i="1"/>
  <c r="Q3606" i="1" s="1"/>
  <c r="M3607" i="1"/>
  <c r="Q3607" i="1" s="1"/>
  <c r="M3608" i="1"/>
  <c r="Q3608" i="1" s="1"/>
  <c r="M3609" i="1"/>
  <c r="Q3609" i="1" s="1"/>
  <c r="M3610" i="1"/>
  <c r="Q3610" i="1" s="1"/>
  <c r="M3611" i="1"/>
  <c r="Q3611" i="1" s="1"/>
  <c r="M3612" i="1"/>
  <c r="Q3612" i="1" s="1"/>
  <c r="M3613" i="1"/>
  <c r="Q3613" i="1" s="1"/>
  <c r="M3614" i="1"/>
  <c r="Q3614" i="1" s="1"/>
  <c r="M3615" i="1"/>
  <c r="Q3615" i="1" s="1"/>
  <c r="M3616" i="1"/>
  <c r="Q3616" i="1" s="1"/>
  <c r="M3617" i="1"/>
  <c r="Q3617" i="1" s="1"/>
  <c r="M3618" i="1"/>
  <c r="Q3618" i="1" s="1"/>
  <c r="M3619" i="1"/>
  <c r="Q3619" i="1" s="1"/>
  <c r="M3620" i="1"/>
  <c r="Q3620" i="1" s="1"/>
  <c r="M2774" i="1"/>
  <c r="Q2774" i="1" s="1"/>
  <c r="M2775" i="1"/>
  <c r="Q2775" i="1" s="1"/>
  <c r="M2776" i="1"/>
  <c r="Q2776" i="1" s="1"/>
  <c r="M2777" i="1"/>
  <c r="Q2777" i="1" s="1"/>
  <c r="M2778" i="1"/>
  <c r="Q2778" i="1" s="1"/>
  <c r="M2779" i="1"/>
  <c r="Q2779" i="1" s="1"/>
  <c r="M2780" i="1"/>
  <c r="Q2780" i="1" s="1"/>
  <c r="M2781" i="1"/>
  <c r="Q2781" i="1" s="1"/>
  <c r="M2782" i="1"/>
  <c r="Q2782" i="1" s="1"/>
  <c r="M2783" i="1"/>
  <c r="Q2783" i="1" s="1"/>
  <c r="M2784" i="1"/>
  <c r="Q2784" i="1" s="1"/>
  <c r="M2785" i="1"/>
  <c r="Q2785" i="1" s="1"/>
  <c r="M2786" i="1"/>
  <c r="Q2786" i="1" s="1"/>
  <c r="M2787" i="1"/>
  <c r="Q2787" i="1" s="1"/>
  <c r="M2788" i="1"/>
  <c r="Q2788" i="1" s="1"/>
  <c r="M2789" i="1"/>
  <c r="Q2789" i="1" s="1"/>
  <c r="M2790" i="1"/>
  <c r="Q2790" i="1" s="1"/>
  <c r="M2791" i="1"/>
  <c r="Q2791" i="1" s="1"/>
  <c r="M2792" i="1"/>
  <c r="Q2792" i="1" s="1"/>
  <c r="M2793" i="1"/>
  <c r="Q2793" i="1" s="1"/>
  <c r="M2794" i="1"/>
  <c r="Q2794" i="1" s="1"/>
  <c r="M2795" i="1"/>
  <c r="Q2795" i="1" s="1"/>
  <c r="M2796" i="1"/>
  <c r="Q2796" i="1" s="1"/>
  <c r="M2797" i="1"/>
  <c r="Q2797" i="1" s="1"/>
  <c r="M2798" i="1"/>
  <c r="Q2798" i="1" s="1"/>
  <c r="M2799" i="1"/>
  <c r="Q2799" i="1" s="1"/>
  <c r="M2800" i="1"/>
  <c r="Q2800" i="1" s="1"/>
  <c r="M2801" i="1"/>
  <c r="Q2801" i="1" s="1"/>
  <c r="M2802" i="1"/>
  <c r="Q2802" i="1" s="1"/>
  <c r="M2803" i="1"/>
  <c r="Q2803" i="1" s="1"/>
  <c r="M2804" i="1"/>
  <c r="Q2804" i="1" s="1"/>
  <c r="M2805" i="1"/>
  <c r="Q2805" i="1" s="1"/>
  <c r="M2806" i="1"/>
  <c r="Q2806" i="1" s="1"/>
  <c r="M2807" i="1"/>
  <c r="Q2807" i="1" s="1"/>
  <c r="M2808" i="1"/>
  <c r="Q2808" i="1" s="1"/>
  <c r="M2809" i="1"/>
  <c r="Q2809" i="1" s="1"/>
  <c r="M2810" i="1"/>
  <c r="Q2810" i="1" s="1"/>
  <c r="M2811" i="1"/>
  <c r="M2812" i="1"/>
  <c r="Q2812" i="1" s="1"/>
  <c r="M2813" i="1"/>
  <c r="Q2813" i="1" s="1"/>
  <c r="M2814" i="1"/>
  <c r="Q2814" i="1" s="1"/>
  <c r="M2815" i="1"/>
  <c r="Q2815" i="1" s="1"/>
  <c r="M2816" i="1"/>
  <c r="Q2816" i="1" s="1"/>
  <c r="M2817" i="1"/>
  <c r="Q2817" i="1" s="1"/>
  <c r="M2818" i="1"/>
  <c r="Q2818" i="1" s="1"/>
  <c r="M2819" i="1"/>
  <c r="Q2819" i="1" s="1"/>
  <c r="M2820" i="1"/>
  <c r="Q2820" i="1" s="1"/>
  <c r="M2821" i="1"/>
  <c r="Q2821" i="1" s="1"/>
  <c r="M2822" i="1"/>
  <c r="Q2822" i="1" s="1"/>
  <c r="M2823" i="1"/>
  <c r="Q2823" i="1" s="1"/>
  <c r="M2824" i="1"/>
  <c r="Q2824" i="1" s="1"/>
  <c r="M2825" i="1"/>
  <c r="Q2825" i="1" s="1"/>
  <c r="M2826" i="1"/>
  <c r="Q2826" i="1" s="1"/>
  <c r="M2827" i="1"/>
  <c r="Q2827" i="1" s="1"/>
  <c r="M2828" i="1"/>
  <c r="Q2828" i="1" s="1"/>
  <c r="M2829" i="1"/>
  <c r="Q2829" i="1" s="1"/>
  <c r="M2830" i="1"/>
  <c r="Q2830" i="1" s="1"/>
  <c r="M2831" i="1"/>
  <c r="Q2831" i="1" s="1"/>
  <c r="M2832" i="1"/>
  <c r="Q2832" i="1" s="1"/>
  <c r="M2833" i="1"/>
  <c r="Q2833" i="1" s="1"/>
  <c r="M2834" i="1"/>
  <c r="Q2834" i="1" s="1"/>
  <c r="M2835" i="1"/>
  <c r="Q2835" i="1" s="1"/>
  <c r="M2836" i="1"/>
  <c r="Q2836" i="1" s="1"/>
  <c r="M2837" i="1"/>
  <c r="Q2837" i="1" s="1"/>
  <c r="M2838" i="1"/>
  <c r="Q2838" i="1" s="1"/>
  <c r="M2839" i="1"/>
  <c r="Q2839" i="1" s="1"/>
  <c r="M2840" i="1"/>
  <c r="Q2840" i="1" s="1"/>
  <c r="M2841" i="1"/>
  <c r="Q2841" i="1" s="1"/>
  <c r="M2842" i="1"/>
  <c r="Q2842" i="1" s="1"/>
  <c r="M2843" i="1"/>
  <c r="Q2843" i="1" s="1"/>
  <c r="M2844" i="1"/>
  <c r="Q2844" i="1" s="1"/>
  <c r="M2845" i="1"/>
  <c r="Q2845" i="1" s="1"/>
  <c r="M2846" i="1"/>
  <c r="Q2846" i="1" s="1"/>
  <c r="M2847" i="1"/>
  <c r="Q2847" i="1" s="1"/>
  <c r="M2848" i="1"/>
  <c r="Q2848" i="1" s="1"/>
  <c r="M2849" i="1"/>
  <c r="Q2849" i="1" s="1"/>
  <c r="M2754" i="1"/>
  <c r="Q2754" i="1" s="1"/>
  <c r="M2755" i="1"/>
  <c r="Q2755" i="1" s="1"/>
  <c r="M2756" i="1"/>
  <c r="Q2756" i="1" s="1"/>
  <c r="M2757" i="1"/>
  <c r="Q2757" i="1" s="1"/>
  <c r="M2758" i="1"/>
  <c r="Q2758" i="1" s="1"/>
  <c r="M2759" i="1"/>
  <c r="Q2759" i="1" s="1"/>
  <c r="M2760" i="1"/>
  <c r="Q2760" i="1" s="1"/>
  <c r="M2761" i="1"/>
  <c r="Q2761" i="1" s="1"/>
  <c r="M2762" i="1"/>
  <c r="Q2762" i="1" s="1"/>
  <c r="M2763" i="1"/>
  <c r="Q2763" i="1" s="1"/>
  <c r="M2764" i="1"/>
  <c r="Q2764" i="1" s="1"/>
  <c r="M2765" i="1"/>
  <c r="Q2765" i="1" s="1"/>
  <c r="M2766" i="1"/>
  <c r="Q2766" i="1" s="1"/>
  <c r="M2767" i="1"/>
  <c r="Q2767" i="1" s="1"/>
  <c r="M2768" i="1"/>
  <c r="Q2768" i="1" s="1"/>
  <c r="M2769" i="1"/>
  <c r="Q2769" i="1" s="1"/>
  <c r="M2770" i="1"/>
  <c r="Q2770" i="1" s="1"/>
  <c r="M2771" i="1"/>
  <c r="Q2771" i="1" s="1"/>
  <c r="M2772" i="1"/>
  <c r="Q2772" i="1" s="1"/>
  <c r="M2773" i="1"/>
  <c r="Q2773" i="1" s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A881" i="1"/>
  <c r="B881" i="1"/>
  <c r="S3" i="19" s="1"/>
  <c r="C881" i="1"/>
  <c r="D881" i="1"/>
  <c r="E881" i="1"/>
  <c r="F881" i="1"/>
  <c r="G881" i="1"/>
  <c r="H881" i="1"/>
  <c r="I881" i="1"/>
  <c r="J881" i="1"/>
  <c r="K881" i="1"/>
  <c r="A882" i="1"/>
  <c r="B882" i="1"/>
  <c r="C882" i="1"/>
  <c r="D882" i="1"/>
  <c r="E882" i="1"/>
  <c r="F882" i="1"/>
  <c r="G882" i="1"/>
  <c r="H882" i="1"/>
  <c r="I882" i="1"/>
  <c r="J882" i="1"/>
  <c r="K882" i="1"/>
  <c r="A883" i="1"/>
  <c r="A1763" i="1" s="1"/>
  <c r="A2643" i="1" s="1"/>
  <c r="A3523" i="1" s="1"/>
  <c r="B883" i="1"/>
  <c r="C883" i="1"/>
  <c r="D883" i="1"/>
  <c r="E883" i="1"/>
  <c r="F883" i="1"/>
  <c r="G883" i="1"/>
  <c r="H883" i="1"/>
  <c r="I883" i="1"/>
  <c r="J883" i="1"/>
  <c r="K883" i="1"/>
  <c r="A884" i="1"/>
  <c r="B884" i="1"/>
  <c r="C884" i="1"/>
  <c r="D884" i="1"/>
  <c r="E884" i="1"/>
  <c r="F884" i="1"/>
  <c r="G884" i="1"/>
  <c r="H884" i="1"/>
  <c r="I884" i="1"/>
  <c r="J884" i="1"/>
  <c r="K884" i="1"/>
  <c r="A885" i="1"/>
  <c r="A1765" i="1" s="1"/>
  <c r="A2645" i="1" s="1"/>
  <c r="A3525" i="1" s="1"/>
  <c r="B885" i="1"/>
  <c r="C885" i="1"/>
  <c r="D885" i="1"/>
  <c r="E885" i="1"/>
  <c r="F885" i="1"/>
  <c r="G885" i="1"/>
  <c r="H885" i="1"/>
  <c r="I885" i="1"/>
  <c r="J885" i="1"/>
  <c r="K885" i="1"/>
  <c r="A886" i="1"/>
  <c r="A1766" i="1" s="1"/>
  <c r="A2646" i="1" s="1"/>
  <c r="A3526" i="1" s="1"/>
  <c r="B886" i="1"/>
  <c r="C886" i="1"/>
  <c r="D886" i="1"/>
  <c r="E886" i="1"/>
  <c r="F886" i="1"/>
  <c r="G886" i="1"/>
  <c r="H886" i="1"/>
  <c r="I886" i="1"/>
  <c r="J886" i="1"/>
  <c r="K886" i="1"/>
  <c r="A887" i="1"/>
  <c r="B887" i="1"/>
  <c r="C887" i="1"/>
  <c r="D887" i="1"/>
  <c r="E887" i="1"/>
  <c r="F887" i="1"/>
  <c r="G887" i="1"/>
  <c r="H887" i="1"/>
  <c r="I887" i="1"/>
  <c r="J887" i="1"/>
  <c r="K887" i="1"/>
  <c r="A888" i="1"/>
  <c r="A1768" i="1" s="1"/>
  <c r="A2648" i="1" s="1"/>
  <c r="A3528" i="1" s="1"/>
  <c r="B888" i="1"/>
  <c r="C888" i="1"/>
  <c r="D888" i="1"/>
  <c r="E888" i="1"/>
  <c r="F888" i="1"/>
  <c r="G888" i="1"/>
  <c r="H888" i="1"/>
  <c r="I888" i="1"/>
  <c r="J888" i="1"/>
  <c r="K888" i="1"/>
  <c r="A889" i="1"/>
  <c r="A1769" i="1" s="1"/>
  <c r="A2649" i="1" s="1"/>
  <c r="A3529" i="1" s="1"/>
  <c r="B889" i="1"/>
  <c r="C889" i="1"/>
  <c r="D889" i="1"/>
  <c r="E889" i="1"/>
  <c r="F889" i="1"/>
  <c r="G889" i="1"/>
  <c r="H889" i="1"/>
  <c r="I889" i="1"/>
  <c r="J889" i="1"/>
  <c r="K889" i="1"/>
  <c r="A890" i="1"/>
  <c r="A1770" i="1" s="1"/>
  <c r="A2650" i="1" s="1"/>
  <c r="A3530" i="1" s="1"/>
  <c r="B890" i="1"/>
  <c r="C890" i="1"/>
  <c r="D890" i="1"/>
  <c r="E890" i="1"/>
  <c r="F890" i="1"/>
  <c r="G890" i="1"/>
  <c r="H890" i="1"/>
  <c r="I890" i="1"/>
  <c r="J890" i="1"/>
  <c r="K890" i="1"/>
  <c r="A891" i="1"/>
  <c r="A1771" i="1" s="1"/>
  <c r="A2651" i="1" s="1"/>
  <c r="A3531" i="1" s="1"/>
  <c r="B891" i="1"/>
  <c r="C891" i="1"/>
  <c r="D891" i="1"/>
  <c r="E891" i="1"/>
  <c r="F891" i="1"/>
  <c r="G891" i="1"/>
  <c r="H891" i="1"/>
  <c r="I891" i="1"/>
  <c r="J891" i="1"/>
  <c r="K891" i="1"/>
  <c r="A892" i="1"/>
  <c r="A1772" i="1" s="1"/>
  <c r="A2652" i="1" s="1"/>
  <c r="A3532" i="1" s="1"/>
  <c r="B892" i="1"/>
  <c r="C892" i="1"/>
  <c r="D892" i="1"/>
  <c r="E892" i="1"/>
  <c r="F892" i="1"/>
  <c r="G892" i="1"/>
  <c r="H892" i="1"/>
  <c r="I892" i="1"/>
  <c r="J892" i="1"/>
  <c r="K892" i="1"/>
  <c r="A893" i="1"/>
  <c r="A1773" i="1" s="1"/>
  <c r="A2653" i="1" s="1"/>
  <c r="A3533" i="1" s="1"/>
  <c r="B893" i="1"/>
  <c r="C893" i="1"/>
  <c r="D893" i="1"/>
  <c r="E893" i="1"/>
  <c r="F893" i="1"/>
  <c r="G893" i="1"/>
  <c r="H893" i="1"/>
  <c r="I893" i="1"/>
  <c r="J893" i="1"/>
  <c r="K893" i="1"/>
  <c r="A894" i="1"/>
  <c r="A1774" i="1" s="1"/>
  <c r="A2654" i="1" s="1"/>
  <c r="A3534" i="1" s="1"/>
  <c r="B894" i="1"/>
  <c r="C894" i="1"/>
  <c r="D894" i="1"/>
  <c r="E894" i="1"/>
  <c r="F894" i="1"/>
  <c r="G894" i="1"/>
  <c r="H894" i="1"/>
  <c r="I894" i="1"/>
  <c r="J894" i="1"/>
  <c r="K894" i="1"/>
  <c r="A895" i="1"/>
  <c r="A1775" i="1" s="1"/>
  <c r="A2655" i="1" s="1"/>
  <c r="A3535" i="1" s="1"/>
  <c r="B895" i="1"/>
  <c r="C895" i="1"/>
  <c r="D895" i="1"/>
  <c r="E895" i="1"/>
  <c r="F895" i="1"/>
  <c r="G895" i="1"/>
  <c r="H895" i="1"/>
  <c r="I895" i="1"/>
  <c r="J895" i="1"/>
  <c r="K895" i="1"/>
  <c r="A896" i="1"/>
  <c r="A1776" i="1" s="1"/>
  <c r="A2656" i="1" s="1"/>
  <c r="A3536" i="1" s="1"/>
  <c r="B896" i="1"/>
  <c r="C896" i="1"/>
  <c r="D896" i="1"/>
  <c r="E896" i="1"/>
  <c r="F896" i="1"/>
  <c r="G896" i="1"/>
  <c r="H896" i="1"/>
  <c r="I896" i="1"/>
  <c r="J896" i="1"/>
  <c r="K896" i="1"/>
  <c r="A897" i="1"/>
  <c r="A1777" i="1" s="1"/>
  <c r="A2657" i="1" s="1"/>
  <c r="A3537" i="1" s="1"/>
  <c r="B897" i="1"/>
  <c r="C897" i="1"/>
  <c r="D897" i="1"/>
  <c r="E897" i="1"/>
  <c r="F897" i="1"/>
  <c r="G897" i="1"/>
  <c r="H897" i="1"/>
  <c r="I897" i="1"/>
  <c r="J897" i="1"/>
  <c r="K897" i="1"/>
  <c r="A898" i="1"/>
  <c r="A1778" i="1" s="1"/>
  <c r="A2658" i="1" s="1"/>
  <c r="A3538" i="1" s="1"/>
  <c r="B898" i="1"/>
  <c r="C898" i="1"/>
  <c r="D898" i="1"/>
  <c r="E898" i="1"/>
  <c r="F898" i="1"/>
  <c r="G898" i="1"/>
  <c r="H898" i="1"/>
  <c r="I898" i="1"/>
  <c r="J898" i="1"/>
  <c r="K898" i="1"/>
  <c r="A899" i="1"/>
  <c r="A1779" i="1" s="1"/>
  <c r="A2659" i="1" s="1"/>
  <c r="A3539" i="1" s="1"/>
  <c r="B899" i="1"/>
  <c r="C899" i="1"/>
  <c r="D899" i="1"/>
  <c r="E899" i="1"/>
  <c r="F899" i="1"/>
  <c r="G899" i="1"/>
  <c r="H899" i="1"/>
  <c r="I899" i="1"/>
  <c r="J899" i="1"/>
  <c r="K899" i="1"/>
  <c r="A900" i="1"/>
  <c r="A1780" i="1" s="1"/>
  <c r="A2660" i="1" s="1"/>
  <c r="A3540" i="1" s="1"/>
  <c r="B900" i="1"/>
  <c r="C900" i="1"/>
  <c r="D900" i="1"/>
  <c r="E900" i="1"/>
  <c r="F900" i="1"/>
  <c r="G900" i="1"/>
  <c r="H900" i="1"/>
  <c r="I900" i="1"/>
  <c r="J900" i="1"/>
  <c r="K900" i="1"/>
  <c r="A901" i="1"/>
  <c r="A1781" i="1" s="1"/>
  <c r="A2661" i="1" s="1"/>
  <c r="A3541" i="1" s="1"/>
  <c r="B901" i="1"/>
  <c r="C901" i="1"/>
  <c r="D901" i="1"/>
  <c r="E901" i="1"/>
  <c r="F901" i="1"/>
  <c r="G901" i="1"/>
  <c r="H901" i="1"/>
  <c r="I901" i="1"/>
  <c r="J901" i="1"/>
  <c r="K901" i="1"/>
  <c r="A902" i="1"/>
  <c r="A1782" i="1" s="1"/>
  <c r="A2662" i="1" s="1"/>
  <c r="A3542" i="1" s="1"/>
  <c r="B902" i="1"/>
  <c r="C902" i="1"/>
  <c r="D902" i="1"/>
  <c r="E902" i="1"/>
  <c r="F902" i="1"/>
  <c r="G902" i="1"/>
  <c r="H902" i="1"/>
  <c r="I902" i="1"/>
  <c r="J902" i="1"/>
  <c r="K902" i="1"/>
  <c r="A903" i="1"/>
  <c r="A1783" i="1" s="1"/>
  <c r="A2663" i="1" s="1"/>
  <c r="A3543" i="1" s="1"/>
  <c r="B903" i="1"/>
  <c r="C903" i="1"/>
  <c r="D903" i="1"/>
  <c r="E903" i="1"/>
  <c r="F903" i="1"/>
  <c r="G903" i="1"/>
  <c r="H903" i="1"/>
  <c r="I903" i="1"/>
  <c r="J903" i="1"/>
  <c r="K903" i="1"/>
  <c r="A904" i="1"/>
  <c r="A1784" i="1" s="1"/>
  <c r="A2664" i="1" s="1"/>
  <c r="A3544" i="1" s="1"/>
  <c r="B904" i="1"/>
  <c r="C904" i="1"/>
  <c r="D904" i="1"/>
  <c r="E904" i="1"/>
  <c r="F904" i="1"/>
  <c r="G904" i="1"/>
  <c r="H904" i="1"/>
  <c r="I904" i="1"/>
  <c r="J904" i="1"/>
  <c r="K904" i="1"/>
  <c r="A905" i="1"/>
  <c r="A1785" i="1" s="1"/>
  <c r="A2665" i="1" s="1"/>
  <c r="A3545" i="1" s="1"/>
  <c r="B905" i="1"/>
  <c r="C905" i="1"/>
  <c r="D905" i="1"/>
  <c r="E905" i="1"/>
  <c r="F905" i="1"/>
  <c r="G905" i="1"/>
  <c r="H905" i="1"/>
  <c r="I905" i="1"/>
  <c r="J905" i="1"/>
  <c r="K905" i="1"/>
  <c r="A906" i="1"/>
  <c r="A1786" i="1" s="1"/>
  <c r="A2666" i="1" s="1"/>
  <c r="A3546" i="1" s="1"/>
  <c r="B906" i="1"/>
  <c r="C906" i="1"/>
  <c r="D906" i="1"/>
  <c r="E906" i="1"/>
  <c r="F906" i="1"/>
  <c r="G906" i="1"/>
  <c r="H906" i="1"/>
  <c r="I906" i="1"/>
  <c r="J906" i="1"/>
  <c r="K906" i="1"/>
  <c r="A907" i="1"/>
  <c r="A1787" i="1" s="1"/>
  <c r="A2667" i="1" s="1"/>
  <c r="A3547" i="1" s="1"/>
  <c r="B907" i="1"/>
  <c r="C907" i="1"/>
  <c r="D907" i="1"/>
  <c r="E907" i="1"/>
  <c r="F907" i="1"/>
  <c r="G907" i="1"/>
  <c r="H907" i="1"/>
  <c r="I907" i="1"/>
  <c r="J907" i="1"/>
  <c r="K907" i="1"/>
  <c r="A908" i="1"/>
  <c r="A1788" i="1" s="1"/>
  <c r="A2668" i="1" s="1"/>
  <c r="A3548" i="1" s="1"/>
  <c r="B908" i="1"/>
  <c r="C908" i="1"/>
  <c r="D908" i="1"/>
  <c r="E908" i="1"/>
  <c r="F908" i="1"/>
  <c r="G908" i="1"/>
  <c r="H908" i="1"/>
  <c r="I908" i="1"/>
  <c r="J908" i="1"/>
  <c r="K908" i="1"/>
  <c r="A909" i="1"/>
  <c r="A1789" i="1" s="1"/>
  <c r="A2669" i="1" s="1"/>
  <c r="A3549" i="1" s="1"/>
  <c r="B909" i="1"/>
  <c r="C909" i="1"/>
  <c r="D909" i="1"/>
  <c r="E909" i="1"/>
  <c r="F909" i="1"/>
  <c r="G909" i="1"/>
  <c r="H909" i="1"/>
  <c r="I909" i="1"/>
  <c r="J909" i="1"/>
  <c r="K909" i="1"/>
  <c r="A910" i="1"/>
  <c r="A1790" i="1" s="1"/>
  <c r="A2670" i="1" s="1"/>
  <c r="A3550" i="1" s="1"/>
  <c r="B910" i="1"/>
  <c r="C910" i="1"/>
  <c r="D910" i="1"/>
  <c r="E910" i="1"/>
  <c r="F910" i="1"/>
  <c r="G910" i="1"/>
  <c r="H910" i="1"/>
  <c r="I910" i="1"/>
  <c r="J910" i="1"/>
  <c r="K910" i="1"/>
  <c r="A911" i="1"/>
  <c r="A1791" i="1" s="1"/>
  <c r="A2671" i="1" s="1"/>
  <c r="A3551" i="1" s="1"/>
  <c r="B911" i="1"/>
  <c r="C911" i="1"/>
  <c r="D911" i="1"/>
  <c r="E911" i="1"/>
  <c r="F911" i="1"/>
  <c r="G911" i="1"/>
  <c r="H911" i="1"/>
  <c r="I911" i="1"/>
  <c r="J911" i="1"/>
  <c r="K911" i="1"/>
  <c r="A912" i="1"/>
  <c r="A1792" i="1" s="1"/>
  <c r="A2672" i="1" s="1"/>
  <c r="A3552" i="1" s="1"/>
  <c r="B912" i="1"/>
  <c r="C912" i="1"/>
  <c r="D912" i="1"/>
  <c r="E912" i="1"/>
  <c r="F912" i="1"/>
  <c r="G912" i="1"/>
  <c r="H912" i="1"/>
  <c r="I912" i="1"/>
  <c r="J912" i="1"/>
  <c r="K912" i="1"/>
  <c r="A913" i="1"/>
  <c r="A1793" i="1" s="1"/>
  <c r="A2673" i="1" s="1"/>
  <c r="A3553" i="1" s="1"/>
  <c r="B913" i="1"/>
  <c r="C913" i="1"/>
  <c r="D913" i="1"/>
  <c r="E913" i="1"/>
  <c r="F913" i="1"/>
  <c r="G913" i="1"/>
  <c r="H913" i="1"/>
  <c r="I913" i="1"/>
  <c r="J913" i="1"/>
  <c r="K913" i="1"/>
  <c r="A914" i="1"/>
  <c r="A1794" i="1" s="1"/>
  <c r="A2674" i="1" s="1"/>
  <c r="A3554" i="1" s="1"/>
  <c r="B914" i="1"/>
  <c r="C914" i="1"/>
  <c r="D914" i="1"/>
  <c r="E914" i="1"/>
  <c r="F914" i="1"/>
  <c r="G914" i="1"/>
  <c r="H914" i="1"/>
  <c r="I914" i="1"/>
  <c r="J914" i="1"/>
  <c r="K914" i="1"/>
  <c r="A915" i="1"/>
  <c r="B915" i="1"/>
  <c r="C915" i="1"/>
  <c r="D915" i="1"/>
  <c r="E915" i="1"/>
  <c r="F915" i="1"/>
  <c r="G915" i="1"/>
  <c r="H915" i="1"/>
  <c r="I915" i="1"/>
  <c r="J915" i="1"/>
  <c r="K915" i="1"/>
  <c r="A916" i="1"/>
  <c r="A1796" i="1" s="1"/>
  <c r="A2676" i="1" s="1"/>
  <c r="A3556" i="1" s="1"/>
  <c r="B916" i="1"/>
  <c r="C916" i="1"/>
  <c r="D916" i="1"/>
  <c r="E916" i="1"/>
  <c r="F916" i="1"/>
  <c r="G916" i="1"/>
  <c r="H916" i="1"/>
  <c r="I916" i="1"/>
  <c r="J916" i="1"/>
  <c r="K916" i="1"/>
  <c r="A917" i="1"/>
  <c r="A1797" i="1" s="1"/>
  <c r="A2677" i="1" s="1"/>
  <c r="A3557" i="1" s="1"/>
  <c r="B917" i="1"/>
  <c r="C917" i="1"/>
  <c r="D917" i="1"/>
  <c r="E917" i="1"/>
  <c r="F917" i="1"/>
  <c r="G917" i="1"/>
  <c r="H917" i="1"/>
  <c r="I917" i="1"/>
  <c r="J917" i="1"/>
  <c r="K917" i="1"/>
  <c r="A918" i="1"/>
  <c r="A1798" i="1" s="1"/>
  <c r="A2678" i="1" s="1"/>
  <c r="A3558" i="1" s="1"/>
  <c r="B918" i="1"/>
  <c r="C918" i="1"/>
  <c r="D918" i="1"/>
  <c r="E918" i="1"/>
  <c r="F918" i="1"/>
  <c r="G918" i="1"/>
  <c r="H918" i="1"/>
  <c r="I918" i="1"/>
  <c r="J918" i="1"/>
  <c r="K918" i="1"/>
  <c r="A919" i="1"/>
  <c r="A1799" i="1" s="1"/>
  <c r="A2679" i="1" s="1"/>
  <c r="A3559" i="1" s="1"/>
  <c r="B919" i="1"/>
  <c r="C919" i="1"/>
  <c r="D919" i="1"/>
  <c r="E919" i="1"/>
  <c r="F919" i="1"/>
  <c r="G919" i="1"/>
  <c r="H919" i="1"/>
  <c r="I919" i="1"/>
  <c r="J919" i="1"/>
  <c r="K919" i="1"/>
  <c r="A920" i="1"/>
  <c r="A1800" i="1" s="1"/>
  <c r="A2680" i="1" s="1"/>
  <c r="A3560" i="1" s="1"/>
  <c r="B920" i="1"/>
  <c r="C920" i="1"/>
  <c r="D920" i="1"/>
  <c r="E920" i="1"/>
  <c r="F920" i="1"/>
  <c r="G920" i="1"/>
  <c r="H920" i="1"/>
  <c r="I920" i="1"/>
  <c r="J920" i="1"/>
  <c r="K920" i="1"/>
  <c r="A921" i="1"/>
  <c r="A1801" i="1" s="1"/>
  <c r="A2681" i="1" s="1"/>
  <c r="A3561" i="1" s="1"/>
  <c r="B921" i="1"/>
  <c r="C921" i="1"/>
  <c r="D921" i="1"/>
  <c r="E921" i="1"/>
  <c r="F921" i="1"/>
  <c r="G921" i="1"/>
  <c r="H921" i="1"/>
  <c r="I921" i="1"/>
  <c r="J921" i="1"/>
  <c r="K921" i="1"/>
  <c r="A922" i="1"/>
  <c r="B922" i="1"/>
  <c r="C922" i="1"/>
  <c r="D922" i="1"/>
  <c r="E922" i="1"/>
  <c r="F922" i="1"/>
  <c r="G922" i="1"/>
  <c r="H922" i="1"/>
  <c r="I922" i="1"/>
  <c r="J922" i="1"/>
  <c r="K922" i="1"/>
  <c r="A923" i="1"/>
  <c r="B923" i="1"/>
  <c r="C923" i="1"/>
  <c r="D923" i="1"/>
  <c r="E923" i="1"/>
  <c r="F923" i="1"/>
  <c r="G923" i="1"/>
  <c r="H923" i="1"/>
  <c r="I923" i="1"/>
  <c r="J923" i="1"/>
  <c r="K923" i="1"/>
  <c r="A924" i="1"/>
  <c r="A1804" i="1" s="1"/>
  <c r="A2684" i="1" s="1"/>
  <c r="A3564" i="1" s="1"/>
  <c r="B924" i="1"/>
  <c r="C924" i="1"/>
  <c r="D924" i="1"/>
  <c r="E924" i="1"/>
  <c r="F924" i="1"/>
  <c r="G924" i="1"/>
  <c r="H924" i="1"/>
  <c r="I924" i="1"/>
  <c r="J924" i="1"/>
  <c r="K924" i="1"/>
  <c r="A925" i="1"/>
  <c r="A1805" i="1" s="1"/>
  <c r="A2685" i="1" s="1"/>
  <c r="A3565" i="1" s="1"/>
  <c r="B925" i="1"/>
  <c r="C925" i="1"/>
  <c r="D925" i="1"/>
  <c r="E925" i="1"/>
  <c r="F925" i="1"/>
  <c r="G925" i="1"/>
  <c r="H925" i="1"/>
  <c r="I925" i="1"/>
  <c r="J925" i="1"/>
  <c r="K925" i="1"/>
  <c r="A926" i="1"/>
  <c r="A1806" i="1" s="1"/>
  <c r="A2686" i="1" s="1"/>
  <c r="A3566" i="1" s="1"/>
  <c r="B926" i="1"/>
  <c r="C926" i="1"/>
  <c r="D926" i="1"/>
  <c r="E926" i="1"/>
  <c r="F926" i="1"/>
  <c r="G926" i="1"/>
  <c r="H926" i="1"/>
  <c r="I926" i="1"/>
  <c r="J926" i="1"/>
  <c r="K926" i="1"/>
  <c r="A927" i="1"/>
  <c r="A1807" i="1" s="1"/>
  <c r="A2687" i="1" s="1"/>
  <c r="A3567" i="1" s="1"/>
  <c r="B927" i="1"/>
  <c r="C927" i="1"/>
  <c r="D927" i="1"/>
  <c r="E927" i="1"/>
  <c r="F927" i="1"/>
  <c r="G927" i="1"/>
  <c r="H927" i="1"/>
  <c r="I927" i="1"/>
  <c r="J927" i="1"/>
  <c r="K927" i="1"/>
  <c r="A928" i="1"/>
  <c r="A1808" i="1" s="1"/>
  <c r="A2688" i="1" s="1"/>
  <c r="A3568" i="1" s="1"/>
  <c r="B928" i="1"/>
  <c r="C928" i="1"/>
  <c r="D928" i="1"/>
  <c r="E928" i="1"/>
  <c r="F928" i="1"/>
  <c r="G928" i="1"/>
  <c r="H928" i="1"/>
  <c r="I928" i="1"/>
  <c r="J928" i="1"/>
  <c r="K928" i="1"/>
  <c r="A929" i="1"/>
  <c r="A1809" i="1" s="1"/>
  <c r="A2689" i="1" s="1"/>
  <c r="A3569" i="1" s="1"/>
  <c r="B929" i="1"/>
  <c r="C929" i="1"/>
  <c r="D929" i="1"/>
  <c r="E929" i="1"/>
  <c r="F929" i="1"/>
  <c r="G929" i="1"/>
  <c r="H929" i="1"/>
  <c r="I929" i="1"/>
  <c r="J929" i="1"/>
  <c r="K929" i="1"/>
  <c r="A930" i="1"/>
  <c r="A1810" i="1" s="1"/>
  <c r="A2690" i="1" s="1"/>
  <c r="A3570" i="1" s="1"/>
  <c r="B930" i="1"/>
  <c r="C930" i="1"/>
  <c r="D930" i="1"/>
  <c r="E930" i="1"/>
  <c r="F930" i="1"/>
  <c r="G930" i="1"/>
  <c r="H930" i="1"/>
  <c r="I930" i="1"/>
  <c r="J930" i="1"/>
  <c r="K930" i="1"/>
  <c r="A931" i="1"/>
  <c r="B931" i="1"/>
  <c r="C931" i="1"/>
  <c r="D931" i="1"/>
  <c r="E931" i="1"/>
  <c r="F931" i="1"/>
  <c r="G931" i="1"/>
  <c r="H931" i="1"/>
  <c r="I931" i="1"/>
  <c r="J931" i="1"/>
  <c r="K931" i="1"/>
  <c r="A932" i="1"/>
  <c r="A1812" i="1" s="1"/>
  <c r="A2692" i="1" s="1"/>
  <c r="A3572" i="1" s="1"/>
  <c r="B932" i="1"/>
  <c r="C932" i="1"/>
  <c r="D932" i="1"/>
  <c r="E932" i="1"/>
  <c r="F932" i="1"/>
  <c r="G932" i="1"/>
  <c r="H932" i="1"/>
  <c r="I932" i="1"/>
  <c r="J932" i="1"/>
  <c r="K932" i="1"/>
  <c r="A933" i="1"/>
  <c r="A1813" i="1" s="1"/>
  <c r="A2693" i="1" s="1"/>
  <c r="A3573" i="1" s="1"/>
  <c r="B933" i="1"/>
  <c r="C933" i="1"/>
  <c r="D933" i="1"/>
  <c r="E933" i="1"/>
  <c r="F933" i="1"/>
  <c r="G933" i="1"/>
  <c r="H933" i="1"/>
  <c r="I933" i="1"/>
  <c r="J933" i="1"/>
  <c r="K933" i="1"/>
  <c r="A934" i="1"/>
  <c r="A1814" i="1" s="1"/>
  <c r="A2694" i="1" s="1"/>
  <c r="A3574" i="1" s="1"/>
  <c r="B934" i="1"/>
  <c r="C934" i="1"/>
  <c r="D934" i="1"/>
  <c r="E934" i="1"/>
  <c r="F934" i="1"/>
  <c r="G934" i="1"/>
  <c r="H934" i="1"/>
  <c r="I934" i="1"/>
  <c r="J934" i="1"/>
  <c r="K934" i="1"/>
  <c r="A935" i="1"/>
  <c r="A1815" i="1" s="1"/>
  <c r="A2695" i="1" s="1"/>
  <c r="A3575" i="1" s="1"/>
  <c r="B935" i="1"/>
  <c r="C935" i="1"/>
  <c r="D935" i="1"/>
  <c r="E935" i="1"/>
  <c r="F935" i="1"/>
  <c r="G935" i="1"/>
  <c r="H935" i="1"/>
  <c r="I935" i="1"/>
  <c r="J935" i="1"/>
  <c r="K935" i="1"/>
  <c r="A936" i="1"/>
  <c r="A1816" i="1" s="1"/>
  <c r="A2696" i="1" s="1"/>
  <c r="A3576" i="1" s="1"/>
  <c r="B936" i="1"/>
  <c r="C936" i="1"/>
  <c r="D936" i="1"/>
  <c r="E936" i="1"/>
  <c r="F936" i="1"/>
  <c r="G936" i="1"/>
  <c r="H936" i="1"/>
  <c r="I936" i="1"/>
  <c r="J936" i="1"/>
  <c r="K936" i="1"/>
  <c r="A937" i="1"/>
  <c r="A1817" i="1" s="1"/>
  <c r="A2697" i="1" s="1"/>
  <c r="A3577" i="1" s="1"/>
  <c r="B937" i="1"/>
  <c r="C937" i="1"/>
  <c r="D937" i="1"/>
  <c r="E937" i="1"/>
  <c r="F937" i="1"/>
  <c r="G937" i="1"/>
  <c r="H937" i="1"/>
  <c r="I937" i="1"/>
  <c r="J937" i="1"/>
  <c r="K937" i="1"/>
  <c r="A938" i="1"/>
  <c r="A1818" i="1" s="1"/>
  <c r="A2698" i="1" s="1"/>
  <c r="A3578" i="1" s="1"/>
  <c r="B938" i="1"/>
  <c r="C938" i="1"/>
  <c r="D938" i="1"/>
  <c r="E938" i="1"/>
  <c r="F938" i="1"/>
  <c r="G938" i="1"/>
  <c r="H938" i="1"/>
  <c r="I938" i="1"/>
  <c r="J938" i="1"/>
  <c r="K938" i="1"/>
  <c r="A1819" i="1"/>
  <c r="A2699" i="1" s="1"/>
  <c r="A3579" i="1" s="1"/>
  <c r="A1820" i="1"/>
  <c r="A2700" i="1" s="1"/>
  <c r="A3580" i="1" s="1"/>
  <c r="A941" i="1"/>
  <c r="B941" i="1"/>
  <c r="C941" i="1"/>
  <c r="D941" i="1"/>
  <c r="E941" i="1"/>
  <c r="F941" i="1"/>
  <c r="G941" i="1"/>
  <c r="H941" i="1"/>
  <c r="I941" i="1"/>
  <c r="J941" i="1"/>
  <c r="K941" i="1"/>
  <c r="A942" i="1"/>
  <c r="A1822" i="1" s="1"/>
  <c r="A2702" i="1" s="1"/>
  <c r="A3582" i="1" s="1"/>
  <c r="B942" i="1"/>
  <c r="C942" i="1"/>
  <c r="D942" i="1"/>
  <c r="E942" i="1"/>
  <c r="F942" i="1"/>
  <c r="G942" i="1"/>
  <c r="H942" i="1"/>
  <c r="I942" i="1"/>
  <c r="J942" i="1"/>
  <c r="K942" i="1"/>
  <c r="A943" i="1"/>
  <c r="A1823" i="1" s="1"/>
  <c r="A2703" i="1" s="1"/>
  <c r="A3583" i="1" s="1"/>
  <c r="B943" i="1"/>
  <c r="C943" i="1"/>
  <c r="D943" i="1"/>
  <c r="E943" i="1"/>
  <c r="F943" i="1"/>
  <c r="G943" i="1"/>
  <c r="H943" i="1"/>
  <c r="I943" i="1"/>
  <c r="J943" i="1"/>
  <c r="K943" i="1"/>
  <c r="A944" i="1"/>
  <c r="A1824" i="1" s="1"/>
  <c r="A2704" i="1" s="1"/>
  <c r="A3584" i="1" s="1"/>
  <c r="B944" i="1"/>
  <c r="C944" i="1"/>
  <c r="D944" i="1"/>
  <c r="E944" i="1"/>
  <c r="F944" i="1"/>
  <c r="G944" i="1"/>
  <c r="H944" i="1"/>
  <c r="I944" i="1"/>
  <c r="J944" i="1"/>
  <c r="K944" i="1"/>
  <c r="A945" i="1"/>
  <c r="A1825" i="1" s="1"/>
  <c r="A2705" i="1" s="1"/>
  <c r="A3585" i="1" s="1"/>
  <c r="B945" i="1"/>
  <c r="C945" i="1"/>
  <c r="D945" i="1"/>
  <c r="E945" i="1"/>
  <c r="F945" i="1"/>
  <c r="G945" i="1"/>
  <c r="H945" i="1"/>
  <c r="I945" i="1"/>
  <c r="J945" i="1"/>
  <c r="K945" i="1"/>
  <c r="A946" i="1"/>
  <c r="A1826" i="1" s="1"/>
  <c r="A2706" i="1" s="1"/>
  <c r="A3586" i="1" s="1"/>
  <c r="B946" i="1"/>
  <c r="C946" i="1"/>
  <c r="D946" i="1"/>
  <c r="E946" i="1"/>
  <c r="F946" i="1"/>
  <c r="G946" i="1"/>
  <c r="H946" i="1"/>
  <c r="I946" i="1"/>
  <c r="J946" i="1"/>
  <c r="K946" i="1"/>
  <c r="A947" i="1"/>
  <c r="A1827" i="1" s="1"/>
  <c r="A2707" i="1" s="1"/>
  <c r="A3587" i="1" s="1"/>
  <c r="B947" i="1"/>
  <c r="C947" i="1"/>
  <c r="D947" i="1"/>
  <c r="E947" i="1"/>
  <c r="F947" i="1"/>
  <c r="G947" i="1"/>
  <c r="H947" i="1"/>
  <c r="I947" i="1"/>
  <c r="J947" i="1"/>
  <c r="K947" i="1"/>
  <c r="A948" i="1"/>
  <c r="A1828" i="1" s="1"/>
  <c r="A2708" i="1" s="1"/>
  <c r="A3588" i="1" s="1"/>
  <c r="B948" i="1"/>
  <c r="C948" i="1"/>
  <c r="D948" i="1"/>
  <c r="E948" i="1"/>
  <c r="F948" i="1"/>
  <c r="G948" i="1"/>
  <c r="H948" i="1"/>
  <c r="I948" i="1"/>
  <c r="J948" i="1"/>
  <c r="K948" i="1"/>
  <c r="A949" i="1"/>
  <c r="A1829" i="1" s="1"/>
  <c r="A2709" i="1" s="1"/>
  <c r="A3589" i="1" s="1"/>
  <c r="B949" i="1"/>
  <c r="C949" i="1"/>
  <c r="D949" i="1"/>
  <c r="E949" i="1"/>
  <c r="F949" i="1"/>
  <c r="G949" i="1"/>
  <c r="H949" i="1"/>
  <c r="I949" i="1"/>
  <c r="J949" i="1"/>
  <c r="K949" i="1"/>
  <c r="A950" i="1"/>
  <c r="A1830" i="1" s="1"/>
  <c r="A2710" i="1" s="1"/>
  <c r="A3590" i="1" s="1"/>
  <c r="B950" i="1"/>
  <c r="C950" i="1"/>
  <c r="D950" i="1"/>
  <c r="E950" i="1"/>
  <c r="F950" i="1"/>
  <c r="G950" i="1"/>
  <c r="H950" i="1"/>
  <c r="I950" i="1"/>
  <c r="J950" i="1"/>
  <c r="K950" i="1"/>
  <c r="A951" i="1"/>
  <c r="A1831" i="1" s="1"/>
  <c r="A2711" i="1" s="1"/>
  <c r="A3591" i="1" s="1"/>
  <c r="B951" i="1"/>
  <c r="C951" i="1"/>
  <c r="D951" i="1"/>
  <c r="E951" i="1"/>
  <c r="F951" i="1"/>
  <c r="G951" i="1"/>
  <c r="H951" i="1"/>
  <c r="I951" i="1"/>
  <c r="J951" i="1"/>
  <c r="K951" i="1"/>
  <c r="A952" i="1"/>
  <c r="A1832" i="1" s="1"/>
  <c r="A2712" i="1" s="1"/>
  <c r="A3592" i="1" s="1"/>
  <c r="B952" i="1"/>
  <c r="C952" i="1"/>
  <c r="D952" i="1"/>
  <c r="E952" i="1"/>
  <c r="F952" i="1"/>
  <c r="G952" i="1"/>
  <c r="H952" i="1"/>
  <c r="I952" i="1"/>
  <c r="J952" i="1"/>
  <c r="K952" i="1"/>
  <c r="A953" i="1"/>
  <c r="A1833" i="1" s="1"/>
  <c r="A2713" i="1" s="1"/>
  <c r="A3593" i="1" s="1"/>
  <c r="B953" i="1"/>
  <c r="C953" i="1"/>
  <c r="D953" i="1"/>
  <c r="E953" i="1"/>
  <c r="F953" i="1"/>
  <c r="G953" i="1"/>
  <c r="H953" i="1"/>
  <c r="I953" i="1"/>
  <c r="J953" i="1"/>
  <c r="K953" i="1"/>
  <c r="A954" i="1"/>
  <c r="B954" i="1"/>
  <c r="C954" i="1"/>
  <c r="D954" i="1"/>
  <c r="E954" i="1"/>
  <c r="F954" i="1"/>
  <c r="G954" i="1"/>
  <c r="H954" i="1"/>
  <c r="I954" i="1"/>
  <c r="J954" i="1"/>
  <c r="K954" i="1"/>
  <c r="A955" i="1"/>
  <c r="A1835" i="1" s="1"/>
  <c r="A2715" i="1" s="1"/>
  <c r="A3595" i="1" s="1"/>
  <c r="B955" i="1"/>
  <c r="C955" i="1"/>
  <c r="D955" i="1"/>
  <c r="E955" i="1"/>
  <c r="F955" i="1"/>
  <c r="G955" i="1"/>
  <c r="H955" i="1"/>
  <c r="I955" i="1"/>
  <c r="J955" i="1"/>
  <c r="K955" i="1"/>
  <c r="A956" i="1"/>
  <c r="B956" i="1"/>
  <c r="C956" i="1"/>
  <c r="D956" i="1"/>
  <c r="E956" i="1"/>
  <c r="F956" i="1"/>
  <c r="G956" i="1"/>
  <c r="H956" i="1"/>
  <c r="I956" i="1"/>
  <c r="J956" i="1"/>
  <c r="K956" i="1"/>
  <c r="A957" i="1"/>
  <c r="A1837" i="1" s="1"/>
  <c r="A2717" i="1" s="1"/>
  <c r="A3597" i="1" s="1"/>
  <c r="B957" i="1"/>
  <c r="C957" i="1"/>
  <c r="D957" i="1"/>
  <c r="E957" i="1"/>
  <c r="F957" i="1"/>
  <c r="G957" i="1"/>
  <c r="H957" i="1"/>
  <c r="I957" i="1"/>
  <c r="J957" i="1"/>
  <c r="K957" i="1"/>
  <c r="A958" i="1"/>
  <c r="A1838" i="1" s="1"/>
  <c r="A2718" i="1" s="1"/>
  <c r="A3598" i="1" s="1"/>
  <c r="B958" i="1"/>
  <c r="C958" i="1"/>
  <c r="D958" i="1"/>
  <c r="E958" i="1"/>
  <c r="F958" i="1"/>
  <c r="G958" i="1"/>
  <c r="H958" i="1"/>
  <c r="I958" i="1"/>
  <c r="J958" i="1"/>
  <c r="K958" i="1"/>
  <c r="A959" i="1"/>
  <c r="A1839" i="1" s="1"/>
  <c r="A2719" i="1" s="1"/>
  <c r="A3599" i="1" s="1"/>
  <c r="B959" i="1"/>
  <c r="C959" i="1"/>
  <c r="D959" i="1"/>
  <c r="E959" i="1"/>
  <c r="F959" i="1"/>
  <c r="G959" i="1"/>
  <c r="H959" i="1"/>
  <c r="I959" i="1"/>
  <c r="J959" i="1"/>
  <c r="K959" i="1"/>
  <c r="A960" i="1"/>
  <c r="A1840" i="1" s="1"/>
  <c r="A2720" i="1" s="1"/>
  <c r="A3600" i="1" s="1"/>
  <c r="B960" i="1"/>
  <c r="C960" i="1"/>
  <c r="D960" i="1"/>
  <c r="E960" i="1"/>
  <c r="F960" i="1"/>
  <c r="G960" i="1"/>
  <c r="H960" i="1"/>
  <c r="I960" i="1"/>
  <c r="J960" i="1"/>
  <c r="K960" i="1"/>
  <c r="A961" i="1"/>
  <c r="A1841" i="1" s="1"/>
  <c r="A2721" i="1" s="1"/>
  <c r="A3601" i="1" s="1"/>
  <c r="B961" i="1"/>
  <c r="C961" i="1"/>
  <c r="D961" i="1"/>
  <c r="E961" i="1"/>
  <c r="F961" i="1"/>
  <c r="G961" i="1"/>
  <c r="H961" i="1"/>
  <c r="I961" i="1"/>
  <c r="J961" i="1"/>
  <c r="K961" i="1"/>
  <c r="A962" i="1"/>
  <c r="A1842" i="1" s="1"/>
  <c r="A2722" i="1" s="1"/>
  <c r="A3602" i="1" s="1"/>
  <c r="B962" i="1"/>
  <c r="C962" i="1"/>
  <c r="D962" i="1"/>
  <c r="E962" i="1"/>
  <c r="F962" i="1"/>
  <c r="G962" i="1"/>
  <c r="H962" i="1"/>
  <c r="I962" i="1"/>
  <c r="J962" i="1"/>
  <c r="K962" i="1"/>
  <c r="A963" i="1"/>
  <c r="B963" i="1"/>
  <c r="C963" i="1"/>
  <c r="D963" i="1"/>
  <c r="E963" i="1"/>
  <c r="F963" i="1"/>
  <c r="G963" i="1"/>
  <c r="H963" i="1"/>
  <c r="I963" i="1"/>
  <c r="J963" i="1"/>
  <c r="K963" i="1"/>
  <c r="A964" i="1"/>
  <c r="A1844" i="1" s="1"/>
  <c r="A2724" i="1" s="1"/>
  <c r="A3604" i="1" s="1"/>
  <c r="B964" i="1"/>
  <c r="C964" i="1"/>
  <c r="D964" i="1"/>
  <c r="E964" i="1"/>
  <c r="F964" i="1"/>
  <c r="G964" i="1"/>
  <c r="H964" i="1"/>
  <c r="I964" i="1"/>
  <c r="J964" i="1"/>
  <c r="K964" i="1"/>
  <c r="A965" i="1"/>
  <c r="A1845" i="1" s="1"/>
  <c r="A2725" i="1" s="1"/>
  <c r="A3605" i="1" s="1"/>
  <c r="B965" i="1"/>
  <c r="C965" i="1"/>
  <c r="D965" i="1"/>
  <c r="E965" i="1"/>
  <c r="F965" i="1"/>
  <c r="G965" i="1"/>
  <c r="H965" i="1"/>
  <c r="I965" i="1"/>
  <c r="J965" i="1"/>
  <c r="K965" i="1"/>
  <c r="A966" i="1"/>
  <c r="A1846" i="1" s="1"/>
  <c r="A2726" i="1" s="1"/>
  <c r="A3606" i="1" s="1"/>
  <c r="B966" i="1"/>
  <c r="C966" i="1"/>
  <c r="D966" i="1"/>
  <c r="E966" i="1"/>
  <c r="F966" i="1"/>
  <c r="G966" i="1"/>
  <c r="H966" i="1"/>
  <c r="I966" i="1"/>
  <c r="J966" i="1"/>
  <c r="K966" i="1"/>
  <c r="A967" i="1"/>
  <c r="B967" i="1"/>
  <c r="C967" i="1"/>
  <c r="D967" i="1"/>
  <c r="E967" i="1"/>
  <c r="F967" i="1"/>
  <c r="G967" i="1"/>
  <c r="H967" i="1"/>
  <c r="I967" i="1"/>
  <c r="J967" i="1"/>
  <c r="K967" i="1"/>
  <c r="A968" i="1"/>
  <c r="A1848" i="1" s="1"/>
  <c r="A2728" i="1" s="1"/>
  <c r="A3608" i="1" s="1"/>
  <c r="B968" i="1"/>
  <c r="C968" i="1"/>
  <c r="D968" i="1"/>
  <c r="E968" i="1"/>
  <c r="F968" i="1"/>
  <c r="G968" i="1"/>
  <c r="H968" i="1"/>
  <c r="I968" i="1"/>
  <c r="J968" i="1"/>
  <c r="K968" i="1"/>
  <c r="A969" i="1"/>
  <c r="A1849" i="1" s="1"/>
  <c r="A2729" i="1" s="1"/>
  <c r="A3609" i="1" s="1"/>
  <c r="B969" i="1"/>
  <c r="C969" i="1"/>
  <c r="D969" i="1"/>
  <c r="E969" i="1"/>
  <c r="F969" i="1"/>
  <c r="G969" i="1"/>
  <c r="H969" i="1"/>
  <c r="I969" i="1"/>
  <c r="J969" i="1"/>
  <c r="K969" i="1"/>
  <c r="A970" i="1"/>
  <c r="A1850" i="1" s="1"/>
  <c r="A2730" i="1" s="1"/>
  <c r="A3610" i="1" s="1"/>
  <c r="B970" i="1"/>
  <c r="C970" i="1"/>
  <c r="D970" i="1"/>
  <c r="E970" i="1"/>
  <c r="F970" i="1"/>
  <c r="G970" i="1"/>
  <c r="H970" i="1"/>
  <c r="I970" i="1"/>
  <c r="J970" i="1"/>
  <c r="K970" i="1"/>
  <c r="A971" i="1"/>
  <c r="A1851" i="1" s="1"/>
  <c r="A2731" i="1" s="1"/>
  <c r="A3611" i="1" s="1"/>
  <c r="B971" i="1"/>
  <c r="C971" i="1"/>
  <c r="D971" i="1"/>
  <c r="E971" i="1"/>
  <c r="F971" i="1"/>
  <c r="G971" i="1"/>
  <c r="H971" i="1"/>
  <c r="I971" i="1"/>
  <c r="J971" i="1"/>
  <c r="K971" i="1"/>
  <c r="A972" i="1"/>
  <c r="A1852" i="1" s="1"/>
  <c r="A2732" i="1" s="1"/>
  <c r="A3612" i="1" s="1"/>
  <c r="B972" i="1"/>
  <c r="C972" i="1"/>
  <c r="D972" i="1"/>
  <c r="E972" i="1"/>
  <c r="F972" i="1"/>
  <c r="G972" i="1"/>
  <c r="H972" i="1"/>
  <c r="I972" i="1"/>
  <c r="J972" i="1"/>
  <c r="K972" i="1"/>
  <c r="A973" i="1"/>
  <c r="A1853" i="1" s="1"/>
  <c r="A2733" i="1" s="1"/>
  <c r="A3613" i="1" s="1"/>
  <c r="B973" i="1"/>
  <c r="C973" i="1"/>
  <c r="D973" i="1"/>
  <c r="E973" i="1"/>
  <c r="F973" i="1"/>
  <c r="G973" i="1"/>
  <c r="H973" i="1"/>
  <c r="I973" i="1"/>
  <c r="J973" i="1"/>
  <c r="K973" i="1"/>
  <c r="A974" i="1"/>
  <c r="A1854" i="1" s="1"/>
  <c r="A2734" i="1" s="1"/>
  <c r="A3614" i="1" s="1"/>
  <c r="B974" i="1"/>
  <c r="C974" i="1"/>
  <c r="D974" i="1"/>
  <c r="E974" i="1"/>
  <c r="F974" i="1"/>
  <c r="G974" i="1"/>
  <c r="H974" i="1"/>
  <c r="I974" i="1"/>
  <c r="J974" i="1"/>
  <c r="K974" i="1"/>
  <c r="A975" i="1"/>
  <c r="A1855" i="1" s="1"/>
  <c r="A2735" i="1" s="1"/>
  <c r="A3615" i="1" s="1"/>
  <c r="B975" i="1"/>
  <c r="C975" i="1"/>
  <c r="D975" i="1"/>
  <c r="E975" i="1"/>
  <c r="F975" i="1"/>
  <c r="G975" i="1"/>
  <c r="H975" i="1"/>
  <c r="I975" i="1"/>
  <c r="J975" i="1"/>
  <c r="K975" i="1"/>
  <c r="A976" i="1"/>
  <c r="B976" i="1"/>
  <c r="C976" i="1"/>
  <c r="D976" i="1"/>
  <c r="E976" i="1"/>
  <c r="F976" i="1"/>
  <c r="G976" i="1"/>
  <c r="H976" i="1"/>
  <c r="I976" i="1"/>
  <c r="J976" i="1"/>
  <c r="K976" i="1"/>
  <c r="A977" i="1"/>
  <c r="A1857" i="1" s="1"/>
  <c r="A2737" i="1" s="1"/>
  <c r="A3617" i="1" s="1"/>
  <c r="B977" i="1"/>
  <c r="C977" i="1"/>
  <c r="D977" i="1"/>
  <c r="E977" i="1"/>
  <c r="F977" i="1"/>
  <c r="G977" i="1"/>
  <c r="H977" i="1"/>
  <c r="I977" i="1"/>
  <c r="J977" i="1"/>
  <c r="K977" i="1"/>
  <c r="A978" i="1"/>
  <c r="A1858" i="1" s="1"/>
  <c r="A2738" i="1" s="1"/>
  <c r="A3618" i="1" s="1"/>
  <c r="B978" i="1"/>
  <c r="C978" i="1"/>
  <c r="D978" i="1"/>
  <c r="E978" i="1"/>
  <c r="F978" i="1"/>
  <c r="G978" i="1"/>
  <c r="H978" i="1"/>
  <c r="I978" i="1"/>
  <c r="J978" i="1"/>
  <c r="K978" i="1"/>
  <c r="A979" i="1"/>
  <c r="A1859" i="1" s="1"/>
  <c r="A2739" i="1" s="1"/>
  <c r="A3619" i="1" s="1"/>
  <c r="B979" i="1"/>
  <c r="C979" i="1"/>
  <c r="D979" i="1"/>
  <c r="E979" i="1"/>
  <c r="F979" i="1"/>
  <c r="G979" i="1"/>
  <c r="H979" i="1"/>
  <c r="I979" i="1"/>
  <c r="J979" i="1"/>
  <c r="K979" i="1"/>
  <c r="A980" i="1"/>
  <c r="A1860" i="1" s="1"/>
  <c r="A2740" i="1" s="1"/>
  <c r="A3620" i="1" s="1"/>
  <c r="B980" i="1"/>
  <c r="C980" i="1"/>
  <c r="D980" i="1"/>
  <c r="E980" i="1"/>
  <c r="F980" i="1"/>
  <c r="G980" i="1"/>
  <c r="H980" i="1"/>
  <c r="I980" i="1"/>
  <c r="J980" i="1"/>
  <c r="K980" i="1"/>
  <c r="X6" i="1"/>
  <c r="S17" i="19" l="1"/>
  <c r="S13" i="19"/>
  <c r="S10" i="19"/>
  <c r="S15" i="19"/>
  <c r="S4" i="19"/>
  <c r="S11" i="19"/>
  <c r="S7" i="19"/>
  <c r="A1811" i="1"/>
  <c r="A2691" i="1" s="1"/>
  <c r="A3571" i="1" s="1"/>
  <c r="R10" i="19"/>
  <c r="R17" i="19"/>
  <c r="S5" i="19"/>
  <c r="AZ220" i="3"/>
  <c r="Y220" i="3"/>
  <c r="S220" i="3"/>
  <c r="AT220" i="3"/>
  <c r="S14" i="19"/>
  <c r="S6" i="19"/>
  <c r="S9" i="19"/>
  <c r="S8" i="19"/>
  <c r="S16" i="19"/>
  <c r="Q50" i="1" a="1"/>
  <c r="Q50" i="1" s="1"/>
  <c r="AE31" i="1" s="1"/>
  <c r="S12" i="19"/>
  <c r="A1834" i="1"/>
  <c r="A2714" i="1" s="1"/>
  <c r="A3594" i="1" s="1"/>
  <c r="R12" i="19"/>
  <c r="A440" i="1"/>
  <c r="A1836" i="1"/>
  <c r="A2716" i="1" s="1"/>
  <c r="A3596" i="1" s="1"/>
  <c r="R13" i="19"/>
  <c r="A1821" i="1"/>
  <c r="A2701" i="1" s="1"/>
  <c r="A3581" i="1" s="1"/>
  <c r="R11" i="19"/>
  <c r="A1847" i="1"/>
  <c r="A2727" i="1" s="1"/>
  <c r="A3607" i="1" s="1"/>
  <c r="R15" i="19"/>
  <c r="A1803" i="1"/>
  <c r="A2683" i="1" s="1"/>
  <c r="A3563" i="1" s="1"/>
  <c r="R9" i="19"/>
  <c r="A1795" i="1"/>
  <c r="A2675" i="1" s="1"/>
  <c r="A3555" i="1" s="1"/>
  <c r="R7" i="19"/>
  <c r="B440" i="1"/>
  <c r="A610" i="1"/>
  <c r="A1802" i="1"/>
  <c r="A2682" i="1" s="1"/>
  <c r="A3562" i="1" s="1"/>
  <c r="R8" i="19"/>
  <c r="A1843" i="1"/>
  <c r="A2723" i="1" s="1"/>
  <c r="A3603" i="1" s="1"/>
  <c r="R14" i="19"/>
  <c r="A1767" i="1"/>
  <c r="A2647" i="1" s="1"/>
  <c r="A3527" i="1" s="1"/>
  <c r="R6" i="19"/>
  <c r="A1856" i="1"/>
  <c r="A2736" i="1" s="1"/>
  <c r="A3616" i="1" s="1"/>
  <c r="R16" i="19"/>
  <c r="A1764" i="1"/>
  <c r="A2644" i="1" s="1"/>
  <c r="A3524" i="1" s="1"/>
  <c r="R5" i="19"/>
  <c r="B610" i="1"/>
  <c r="A1762" i="1"/>
  <c r="A2642" i="1" s="1"/>
  <c r="A3522" i="1" s="1"/>
  <c r="R4" i="19"/>
  <c r="A1761" i="1"/>
  <c r="A2641" i="1" s="1"/>
  <c r="A3521" i="1" s="1"/>
  <c r="R3" i="19"/>
  <c r="Q47" i="1"/>
  <c r="Q3411" i="1"/>
  <c r="Q3191" i="1"/>
  <c r="Q2971" i="1"/>
  <c r="Q3301" i="1"/>
  <c r="Q3081" i="1"/>
  <c r="Q2861" i="1"/>
  <c r="FI1" i="3" s="1"/>
  <c r="FI2" i="3" s="1"/>
  <c r="FI3" i="3" s="1"/>
  <c r="FI4" i="3" s="1"/>
  <c r="FI5" i="3" s="1"/>
  <c r="FI6" i="3" s="1"/>
  <c r="FI7" i="3" s="1"/>
  <c r="FI8" i="3" s="1"/>
  <c r="FI9" i="3" s="1"/>
  <c r="FI10" i="3" s="1"/>
  <c r="FI11" i="3" s="1"/>
  <c r="FI12" i="3" s="1"/>
  <c r="FI13" i="3" s="1"/>
  <c r="FI14" i="3" s="1"/>
  <c r="FI15" i="3" s="1"/>
  <c r="FI16" i="3" s="1"/>
  <c r="FI17" i="3" s="1"/>
  <c r="FI18" i="3" s="1"/>
  <c r="FI19" i="3" s="1"/>
  <c r="FI20" i="3" s="1"/>
  <c r="FI21" i="3" s="1"/>
  <c r="FI22" i="3" s="1"/>
  <c r="FI23" i="3" s="1"/>
  <c r="FI24" i="3" s="1"/>
  <c r="FI25" i="3" s="1"/>
  <c r="FI26" i="3" s="1"/>
  <c r="FI27" i="3" s="1"/>
  <c r="FI28" i="3" s="1"/>
  <c r="FI29" i="3" s="1"/>
  <c r="FI30" i="3" s="1"/>
  <c r="FI31" i="3" s="1"/>
  <c r="FI32" i="3" s="1"/>
  <c r="FI33" i="3" s="1"/>
  <c r="FI34" i="3" s="1"/>
  <c r="FI35" i="3" s="1"/>
  <c r="FI36" i="3" s="1"/>
  <c r="FI37" i="3" s="1"/>
  <c r="FI38" i="3" s="1"/>
  <c r="FI39" i="3" s="1"/>
  <c r="FI40" i="3" s="1"/>
  <c r="FI41" i="3" s="1"/>
  <c r="FI42" i="3" s="1"/>
  <c r="FI43" i="3" s="1"/>
  <c r="FI44" i="3" s="1"/>
  <c r="FI45" i="3" s="1"/>
  <c r="FI46" i="3" s="1"/>
  <c r="FI47" i="3" s="1"/>
  <c r="FI48" i="3" s="1"/>
  <c r="FI49" i="3" s="1"/>
  <c r="FI50" i="3" s="1"/>
  <c r="FI51" i="3" s="1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I62" i="3" s="1"/>
  <c r="FI63" i="3" s="1"/>
  <c r="FI64" i="3" s="1"/>
  <c r="FI65" i="3" s="1"/>
  <c r="FI66" i="3" s="1"/>
  <c r="FI67" i="3" s="1"/>
  <c r="FI68" i="3" s="1"/>
  <c r="FI69" i="3" s="1"/>
  <c r="FI70" i="3" s="1"/>
  <c r="FI71" i="3" s="1"/>
  <c r="FI72" i="3" s="1"/>
  <c r="FI73" i="3" s="1"/>
  <c r="FI74" i="3" s="1"/>
  <c r="FI75" i="3" s="1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I86" i="3" s="1"/>
  <c r="FI87" i="3" s="1"/>
  <c r="FI88" i="3" s="1"/>
  <c r="FI89" i="3" s="1"/>
  <c r="FI90" i="3" s="1"/>
  <c r="FI91" i="3" s="1"/>
  <c r="FI92" i="3" s="1"/>
  <c r="FI93" i="3" s="1"/>
  <c r="FI94" i="3" s="1"/>
  <c r="FI95" i="3" s="1"/>
  <c r="FI96" i="3" s="1"/>
  <c r="FI97" i="3" s="1"/>
  <c r="FI98" i="3" s="1"/>
  <c r="FI99" i="3" s="1"/>
  <c r="FI100" i="3" s="1"/>
  <c r="FI101" i="3" s="1"/>
  <c r="FI102" i="3" s="1"/>
  <c r="FI103" i="3" s="1"/>
  <c r="FI104" i="3" s="1"/>
  <c r="FI105" i="3" s="1"/>
  <c r="FI106" i="3" s="1"/>
  <c r="FI107" i="3" s="1"/>
  <c r="FI108" i="3" s="1"/>
  <c r="FI109" i="3" s="1"/>
  <c r="FI110" i="3" s="1"/>
  <c r="Q3521" i="1"/>
  <c r="Q2752" i="1"/>
  <c r="BV218" i="3"/>
  <c r="Q2811" i="1"/>
  <c r="CH214" i="3"/>
  <c r="CH219" i="3"/>
  <c r="CH212" i="3"/>
  <c r="CH211" i="3"/>
  <c r="CH215" i="3"/>
  <c r="CH217" i="3"/>
  <c r="CH210" i="3"/>
  <c r="BP325" i="3"/>
  <c r="BV325" i="3" s="1"/>
  <c r="A1205" i="1"/>
  <c r="A2085" i="1" s="1"/>
  <c r="A2965" i="1" s="1"/>
  <c r="BP330" i="3"/>
  <c r="CH330" i="3" s="1"/>
  <c r="A1210" i="1"/>
  <c r="A2090" i="1" s="1"/>
  <c r="A2970" i="1" s="1"/>
  <c r="BP438" i="3"/>
  <c r="CH438" i="3" s="1"/>
  <c r="A1318" i="1"/>
  <c r="A2198" i="1" s="1"/>
  <c r="A3078" i="1" s="1"/>
  <c r="CH220" i="3"/>
  <c r="BP328" i="3"/>
  <c r="A1208" i="1"/>
  <c r="A2088" i="1" s="1"/>
  <c r="A2968" i="1" s="1"/>
  <c r="BP327" i="3"/>
  <c r="BV327" i="3" s="1"/>
  <c r="A1207" i="1"/>
  <c r="A2087" i="1" s="1"/>
  <c r="A2967" i="1" s="1"/>
  <c r="BP321" i="3"/>
  <c r="BV321" i="3" s="1"/>
  <c r="A1201" i="1"/>
  <c r="A2081" i="1" s="1"/>
  <c r="A2961" i="1" s="1"/>
  <c r="BP324" i="3"/>
  <c r="BV324" i="3" s="1"/>
  <c r="A1204" i="1"/>
  <c r="A2084" i="1" s="1"/>
  <c r="A2964" i="1" s="1"/>
  <c r="BP323" i="3"/>
  <c r="A1203" i="1"/>
  <c r="A2083" i="1" s="1"/>
  <c r="A2963" i="1" s="1"/>
  <c r="BP326" i="3"/>
  <c r="CH326" i="3" s="1"/>
  <c r="A1206" i="1"/>
  <c r="A2086" i="1" s="1"/>
  <c r="A2966" i="1" s="1"/>
  <c r="BP322" i="3"/>
  <c r="BV322" i="3" s="1"/>
  <c r="A1202" i="1"/>
  <c r="A2082" i="1" s="1"/>
  <c r="A2962" i="1" s="1"/>
  <c r="BP329" i="3"/>
  <c r="BV329" i="3" s="1"/>
  <c r="A1209" i="1"/>
  <c r="A2089" i="1" s="1"/>
  <c r="A2969" i="1" s="1"/>
  <c r="DO51" i="3"/>
  <c r="DO83" i="3"/>
  <c r="DO24" i="3"/>
  <c r="DO108" i="3"/>
  <c r="DO35" i="3"/>
  <c r="DO58" i="3"/>
  <c r="DO22" i="3"/>
  <c r="DO74" i="3"/>
  <c r="DO65" i="3"/>
  <c r="DO30" i="3"/>
  <c r="DO27" i="3"/>
  <c r="DO77" i="3"/>
  <c r="DO33" i="3"/>
  <c r="DO75" i="3"/>
  <c r="DO109" i="3"/>
  <c r="DO16" i="3"/>
  <c r="DO66" i="3"/>
  <c r="DO98" i="3"/>
  <c r="DO57" i="3"/>
  <c r="DO84" i="3"/>
  <c r="DO42" i="3"/>
  <c r="DO8" i="3"/>
  <c r="DO19" i="3"/>
  <c r="DO56" i="3"/>
  <c r="DO67" i="3"/>
  <c r="DO99" i="3"/>
  <c r="DO76" i="3"/>
  <c r="DO110" i="3"/>
  <c r="DO26" i="3"/>
  <c r="DO49" i="3"/>
  <c r="DO62" i="3"/>
  <c r="DO55" i="3"/>
  <c r="DO9" i="3"/>
  <c r="DO43" i="3"/>
  <c r="DO59" i="3"/>
  <c r="DO91" i="3"/>
  <c r="DN1" i="3"/>
  <c r="DO93" i="3"/>
  <c r="DO5" i="3"/>
  <c r="DO63" i="3"/>
  <c r="DO73" i="3"/>
  <c r="DO32" i="3"/>
  <c r="DO40" i="3"/>
  <c r="DO48" i="3"/>
  <c r="DO64" i="3"/>
  <c r="DO72" i="3"/>
  <c r="DO7" i="3"/>
  <c r="DO18" i="3"/>
  <c r="DO85" i="3"/>
  <c r="DO70" i="3"/>
  <c r="DO12" i="3"/>
  <c r="DO90" i="3"/>
  <c r="DO28" i="3"/>
  <c r="DO21" i="3"/>
  <c r="DO79" i="3"/>
  <c r="DO97" i="3"/>
  <c r="DO92" i="3"/>
  <c r="DO14" i="3"/>
  <c r="DO6" i="3"/>
  <c r="DO71" i="3"/>
  <c r="DO107" i="3"/>
  <c r="DO106" i="3"/>
  <c r="DO36" i="3"/>
  <c r="DO29" i="3"/>
  <c r="DO87" i="3"/>
  <c r="DO80" i="3"/>
  <c r="DO105" i="3"/>
  <c r="DO10" i="3"/>
  <c r="DO15" i="3"/>
  <c r="DO17" i="3"/>
  <c r="DO13" i="3"/>
  <c r="DO44" i="3"/>
  <c r="DO37" i="3"/>
  <c r="DO95" i="3"/>
  <c r="DO88" i="3"/>
  <c r="DO23" i="3"/>
  <c r="DO25" i="3"/>
  <c r="DO52" i="3"/>
  <c r="DO45" i="3"/>
  <c r="DO78" i="3"/>
  <c r="DO103" i="3"/>
  <c r="DO96" i="3"/>
  <c r="DN2" i="3"/>
  <c r="DO2" i="3"/>
  <c r="DO38" i="3"/>
  <c r="DO31" i="3"/>
  <c r="DO41" i="3"/>
  <c r="DO60" i="3"/>
  <c r="DO53" i="3"/>
  <c r="DO86" i="3"/>
  <c r="DO104" i="3"/>
  <c r="DO1" i="3"/>
  <c r="DO46" i="3"/>
  <c r="DO39" i="3"/>
  <c r="DO100" i="3"/>
  <c r="DO34" i="3"/>
  <c r="DO101" i="3"/>
  <c r="DO3" i="3"/>
  <c r="DO68" i="3"/>
  <c r="DO61" i="3"/>
  <c r="DO94" i="3"/>
  <c r="DO54" i="3"/>
  <c r="DO47" i="3"/>
  <c r="DO50" i="3"/>
  <c r="DO11" i="3"/>
  <c r="DO69" i="3"/>
  <c r="DO102" i="3"/>
  <c r="DO81" i="3"/>
  <c r="DO82" i="3"/>
  <c r="DO20" i="3"/>
  <c r="DO4" i="3"/>
  <c r="DO89" i="3"/>
  <c r="AE26" i="1"/>
  <c r="T53" i="1"/>
  <c r="U53" i="1" s="1"/>
  <c r="AF26" i="1"/>
  <c r="AJ26" i="1"/>
  <c r="AI26" i="1"/>
  <c r="BV213" i="3"/>
  <c r="O213" i="3"/>
  <c r="AP213" i="3"/>
  <c r="O2832" i="1"/>
  <c r="CI82" i="3"/>
  <c r="O2792" i="1"/>
  <c r="CI42" i="3"/>
  <c r="O3591" i="1"/>
  <c r="CC841" i="3"/>
  <c r="CI841" i="3" s="1"/>
  <c r="O3543" i="1"/>
  <c r="CI793" i="3"/>
  <c r="O3485" i="1"/>
  <c r="CC735" i="3"/>
  <c r="CI735" i="3" s="1"/>
  <c r="O3437" i="1"/>
  <c r="CI687" i="3"/>
  <c r="O3387" i="1"/>
  <c r="CI637" i="3"/>
  <c r="O3339" i="1"/>
  <c r="CI589" i="3"/>
  <c r="O3265" i="1"/>
  <c r="CC515" i="3"/>
  <c r="CI515" i="3" s="1"/>
  <c r="O3217" i="1"/>
  <c r="CI467" i="3"/>
  <c r="O3159" i="1"/>
  <c r="CI409" i="3"/>
  <c r="O3111" i="1"/>
  <c r="CI361" i="3"/>
  <c r="O3053" i="1"/>
  <c r="CI303" i="3"/>
  <c r="O2989" i="1"/>
  <c r="CI239" i="3"/>
  <c r="O2923" i="1"/>
  <c r="CC173" i="3"/>
  <c r="CI173" i="3" s="1"/>
  <c r="O2753" i="1"/>
  <c r="CI3" i="3"/>
  <c r="O2767" i="1"/>
  <c r="CI17" i="3"/>
  <c r="O2759" i="1"/>
  <c r="CI9" i="3"/>
  <c r="O2847" i="1"/>
  <c r="CI97" i="3"/>
  <c r="O2839" i="1"/>
  <c r="CI89" i="3"/>
  <c r="O2831" i="1"/>
  <c r="CI81" i="3"/>
  <c r="O2823" i="1"/>
  <c r="CC73" i="3"/>
  <c r="CI73" i="3" s="1"/>
  <c r="O2815" i="1"/>
  <c r="CC65" i="3"/>
  <c r="CI65" i="3" s="1"/>
  <c r="O2807" i="1"/>
  <c r="CI57" i="3"/>
  <c r="O2799" i="1"/>
  <c r="CI49" i="3"/>
  <c r="O2791" i="1"/>
  <c r="CI41" i="3"/>
  <c r="O2783" i="1"/>
  <c r="CI33" i="3"/>
  <c r="O2775" i="1"/>
  <c r="CI25" i="3"/>
  <c r="O3614" i="1"/>
  <c r="CI864" i="3"/>
  <c r="O3606" i="1"/>
  <c r="CI856" i="3"/>
  <c r="O3598" i="1"/>
  <c r="CI848" i="3"/>
  <c r="O3590" i="1"/>
  <c r="CC840" i="3"/>
  <c r="CI840" i="3" s="1"/>
  <c r="O3582" i="1"/>
  <c r="CC832" i="3"/>
  <c r="CI832" i="3" s="1"/>
  <c r="O3574" i="1"/>
  <c r="CI824" i="3"/>
  <c r="O3566" i="1"/>
  <c r="CI816" i="3"/>
  <c r="O3558" i="1"/>
  <c r="CI808" i="3"/>
  <c r="O3550" i="1"/>
  <c r="CI800" i="3"/>
  <c r="O3542" i="1"/>
  <c r="CI792" i="3"/>
  <c r="O3534" i="1"/>
  <c r="CI784" i="3"/>
  <c r="O3526" i="1"/>
  <c r="CI776" i="3"/>
  <c r="O3508" i="1"/>
  <c r="CI758" i="3"/>
  <c r="O3500" i="1"/>
  <c r="CI750" i="3"/>
  <c r="O3492" i="1"/>
  <c r="CI742" i="3"/>
  <c r="O3484" i="1"/>
  <c r="CC734" i="3"/>
  <c r="CI734" i="3" s="1"/>
  <c r="O3476" i="1"/>
  <c r="CC726" i="3"/>
  <c r="CI726" i="3" s="1"/>
  <c r="O3468" i="1"/>
  <c r="CI718" i="3"/>
  <c r="O3460" i="1"/>
  <c r="CI710" i="3"/>
  <c r="O3452" i="1"/>
  <c r="CI702" i="3"/>
  <c r="O3444" i="1"/>
  <c r="CI694" i="3"/>
  <c r="O3436" i="1"/>
  <c r="CI686" i="3"/>
  <c r="O3428" i="1"/>
  <c r="CI678" i="3"/>
  <c r="O3420" i="1"/>
  <c r="CI670" i="3"/>
  <c r="O3412" i="1"/>
  <c r="CI662" i="3"/>
  <c r="O3394" i="1"/>
  <c r="CI644" i="3"/>
  <c r="O3386" i="1"/>
  <c r="CI636" i="3"/>
  <c r="O3378" i="1"/>
  <c r="CI628" i="3"/>
  <c r="O3370" i="1"/>
  <c r="CC620" i="3"/>
  <c r="CI620" i="3" s="1"/>
  <c r="O3362" i="1"/>
  <c r="CC612" i="3"/>
  <c r="CI612" i="3" s="1"/>
  <c r="O3354" i="1"/>
  <c r="CI604" i="3"/>
  <c r="O3346" i="1"/>
  <c r="CI596" i="3"/>
  <c r="O3338" i="1"/>
  <c r="CI588" i="3"/>
  <c r="O3330" i="1"/>
  <c r="CI580" i="3"/>
  <c r="O3322" i="1"/>
  <c r="CI572" i="3"/>
  <c r="O3314" i="1"/>
  <c r="CI564" i="3"/>
  <c r="O3306" i="1"/>
  <c r="CI556" i="3"/>
  <c r="O3288" i="1"/>
  <c r="CI538" i="3"/>
  <c r="O3280" i="1"/>
  <c r="CI530" i="3"/>
  <c r="O3272" i="1"/>
  <c r="CI522" i="3"/>
  <c r="O3264" i="1"/>
  <c r="CC514" i="3"/>
  <c r="CI514" i="3" s="1"/>
  <c r="O3256" i="1"/>
  <c r="CC506" i="3"/>
  <c r="CI506" i="3" s="1"/>
  <c r="O3248" i="1"/>
  <c r="CI498" i="3"/>
  <c r="O3240" i="1"/>
  <c r="CI490" i="3"/>
  <c r="O3232" i="1"/>
  <c r="CI482" i="3"/>
  <c r="O3224" i="1"/>
  <c r="CI474" i="3"/>
  <c r="O3216" i="1"/>
  <c r="CI466" i="3"/>
  <c r="O3208" i="1"/>
  <c r="CI458" i="3"/>
  <c r="O3200" i="1"/>
  <c r="CI450" i="3"/>
  <c r="O3192" i="1"/>
  <c r="CI442" i="3"/>
  <c r="O3174" i="1"/>
  <c r="CI424" i="3"/>
  <c r="O3166" i="1"/>
  <c r="CI416" i="3"/>
  <c r="O3158" i="1"/>
  <c r="CI408" i="3"/>
  <c r="O3150" i="1"/>
  <c r="CC400" i="3"/>
  <c r="CI400" i="3" s="1"/>
  <c r="O3142" i="1"/>
  <c r="CC392" i="3"/>
  <c r="CI392" i="3" s="1"/>
  <c r="O3134" i="1"/>
  <c r="CI384" i="3"/>
  <c r="O3126" i="1"/>
  <c r="CI376" i="3"/>
  <c r="O3118" i="1"/>
  <c r="CI368" i="3"/>
  <c r="O3110" i="1"/>
  <c r="CI360" i="3"/>
  <c r="O3102" i="1"/>
  <c r="CI352" i="3"/>
  <c r="O3094" i="1"/>
  <c r="CI344" i="3"/>
  <c r="O3086" i="1"/>
  <c r="CI336" i="3"/>
  <c r="O3068" i="1"/>
  <c r="CI318" i="3"/>
  <c r="O3060" i="1"/>
  <c r="CI310" i="3"/>
  <c r="O3052" i="1"/>
  <c r="CI302" i="3"/>
  <c r="O3044" i="1"/>
  <c r="CC294" i="3"/>
  <c r="CI294" i="3" s="1"/>
  <c r="O3036" i="1"/>
  <c r="CC286" i="3"/>
  <c r="CI286" i="3" s="1"/>
  <c r="O3028" i="1"/>
  <c r="CI278" i="3"/>
  <c r="O3020" i="1"/>
  <c r="CI270" i="3"/>
  <c r="O3012" i="1"/>
  <c r="CI262" i="3"/>
  <c r="O3004" i="1"/>
  <c r="CI254" i="3"/>
  <c r="O2996" i="1"/>
  <c r="CI246" i="3"/>
  <c r="O2988" i="1"/>
  <c r="CI238" i="3"/>
  <c r="O2980" i="1"/>
  <c r="CI230" i="3"/>
  <c r="O2972" i="1"/>
  <c r="CI222" i="3"/>
  <c r="O2954" i="1"/>
  <c r="CI204" i="3"/>
  <c r="O2946" i="1"/>
  <c r="CI196" i="3"/>
  <c r="O2938" i="1"/>
  <c r="CI188" i="3"/>
  <c r="O2930" i="1"/>
  <c r="CC180" i="3"/>
  <c r="CI180" i="3" s="1"/>
  <c r="O2922" i="1"/>
  <c r="CC172" i="3"/>
  <c r="CI172" i="3" s="1"/>
  <c r="O2914" i="1"/>
  <c r="CI164" i="3"/>
  <c r="O2906" i="1"/>
  <c r="CI156" i="3"/>
  <c r="O2898" i="1"/>
  <c r="CI148" i="3"/>
  <c r="O2890" i="1"/>
  <c r="CI140" i="3"/>
  <c r="O2882" i="1"/>
  <c r="CI132" i="3"/>
  <c r="O2874" i="1"/>
  <c r="CI124" i="3"/>
  <c r="O2866" i="1"/>
  <c r="CI116" i="3"/>
  <c r="CI1" i="3"/>
  <c r="O2808" i="1"/>
  <c r="CI58" i="3"/>
  <c r="O3607" i="1"/>
  <c r="CI857" i="3"/>
  <c r="O3559" i="1"/>
  <c r="CI809" i="3"/>
  <c r="O3509" i="1"/>
  <c r="CI759" i="3"/>
  <c r="O3477" i="1"/>
  <c r="CC727" i="3"/>
  <c r="CI727" i="3" s="1"/>
  <c r="O3429" i="1"/>
  <c r="CI679" i="3"/>
  <c r="O3363" i="1"/>
  <c r="CC613" i="3"/>
  <c r="CI613" i="3" s="1"/>
  <c r="O3307" i="1"/>
  <c r="CI557" i="3"/>
  <c r="O3233" i="1"/>
  <c r="CI483" i="3"/>
  <c r="O3175" i="1"/>
  <c r="CI425" i="3"/>
  <c r="O3119" i="1"/>
  <c r="CI369" i="3"/>
  <c r="O3069" i="1"/>
  <c r="CI319" i="3"/>
  <c r="O3021" i="1"/>
  <c r="CI271" i="3"/>
  <c r="O2973" i="1"/>
  <c r="CI223" i="3"/>
  <c r="O2931" i="1"/>
  <c r="CC181" i="3"/>
  <c r="CI181" i="3" s="1"/>
  <c r="O2883" i="1"/>
  <c r="CI133" i="3"/>
  <c r="O2822" i="1"/>
  <c r="CC72" i="3"/>
  <c r="CI72" i="3" s="1"/>
  <c r="O2774" i="1"/>
  <c r="CI24" i="3"/>
  <c r="O3557" i="1"/>
  <c r="CI807" i="3"/>
  <c r="O3491" i="1"/>
  <c r="CI741" i="3"/>
  <c r="O3427" i="1"/>
  <c r="CI677" i="3"/>
  <c r="CC611" i="3"/>
  <c r="CI611" i="3" s="1"/>
  <c r="O3287" i="1"/>
  <c r="CI537" i="3"/>
  <c r="O3239" i="1"/>
  <c r="CI489" i="3"/>
  <c r="O3199" i="1"/>
  <c r="CI449" i="3"/>
  <c r="O3165" i="1"/>
  <c r="CI415" i="3"/>
  <c r="O3157" i="1"/>
  <c r="CI407" i="3"/>
  <c r="O3133" i="1"/>
  <c r="CI383" i="3"/>
  <c r="O3101" i="1"/>
  <c r="CI351" i="3"/>
  <c r="O3093" i="1"/>
  <c r="CI343" i="3"/>
  <c r="O3085" i="1"/>
  <c r="CI335" i="3"/>
  <c r="O3067" i="1"/>
  <c r="CI317" i="3"/>
  <c r="O3059" i="1"/>
  <c r="CI309" i="3"/>
  <c r="O3051" i="1"/>
  <c r="CI301" i="3"/>
  <c r="O3043" i="1"/>
  <c r="CC293" i="3"/>
  <c r="CI293" i="3" s="1"/>
  <c r="O3035" i="1"/>
  <c r="CC285" i="3"/>
  <c r="CI285" i="3" s="1"/>
  <c r="O3027" i="1"/>
  <c r="CI277" i="3"/>
  <c r="O3019" i="1"/>
  <c r="CI269" i="3"/>
  <c r="O3011" i="1"/>
  <c r="CI261" i="3"/>
  <c r="O3003" i="1"/>
  <c r="CI253" i="3"/>
  <c r="O2995" i="1"/>
  <c r="CI245" i="3"/>
  <c r="O2987" i="1"/>
  <c r="CI237" i="3"/>
  <c r="O2979" i="1"/>
  <c r="CI229" i="3"/>
  <c r="O2971" i="1"/>
  <c r="CI221" i="3"/>
  <c r="O2953" i="1"/>
  <c r="CI203" i="3"/>
  <c r="O2945" i="1"/>
  <c r="CI195" i="3"/>
  <c r="O2937" i="1"/>
  <c r="CI187" i="3"/>
  <c r="O2929" i="1"/>
  <c r="CC179" i="3"/>
  <c r="CI179" i="3" s="1"/>
  <c r="O2921" i="1"/>
  <c r="CC171" i="3"/>
  <c r="CI171" i="3" s="1"/>
  <c r="O2913" i="1"/>
  <c r="CI163" i="3"/>
  <c r="O2897" i="1"/>
  <c r="CI147" i="3"/>
  <c r="BY1" i="3" a="1"/>
  <c r="BS1" i="3"/>
  <c r="O2840" i="1"/>
  <c r="CI90" i="3"/>
  <c r="O2784" i="1"/>
  <c r="CI34" i="3"/>
  <c r="O3567" i="1"/>
  <c r="CI817" i="3"/>
  <c r="O3501" i="1"/>
  <c r="CI751" i="3"/>
  <c r="O3445" i="1"/>
  <c r="CI695" i="3"/>
  <c r="O3379" i="1"/>
  <c r="CI629" i="3"/>
  <c r="O3323" i="1"/>
  <c r="CI573" i="3"/>
  <c r="O3257" i="1"/>
  <c r="CC507" i="3"/>
  <c r="CI507" i="3" s="1"/>
  <c r="O3209" i="1"/>
  <c r="CI459" i="3"/>
  <c r="O3135" i="1"/>
  <c r="CI385" i="3"/>
  <c r="O3061" i="1"/>
  <c r="CI311" i="3"/>
  <c r="O2997" i="1"/>
  <c r="CI247" i="3"/>
  <c r="O2899" i="1"/>
  <c r="CI149" i="3"/>
  <c r="O2846" i="1"/>
  <c r="CI96" i="3"/>
  <c r="O2782" i="1"/>
  <c r="CI32" i="3"/>
  <c r="O3581" i="1"/>
  <c r="CC831" i="3"/>
  <c r="CI831" i="3" s="1"/>
  <c r="O3525" i="1"/>
  <c r="CI775" i="3"/>
  <c r="O3451" i="1"/>
  <c r="CI701" i="3"/>
  <c r="O3393" i="1"/>
  <c r="CI643" i="3"/>
  <c r="O3329" i="1"/>
  <c r="CI579" i="3"/>
  <c r="O3247" i="1"/>
  <c r="CI497" i="3"/>
  <c r="O3149" i="1"/>
  <c r="CC399" i="3"/>
  <c r="CI399" i="3" s="1"/>
  <c r="O2889" i="1"/>
  <c r="CI139" i="3"/>
  <c r="O2757" i="1"/>
  <c r="CI7" i="3"/>
  <c r="O2821" i="1"/>
  <c r="CC71" i="3"/>
  <c r="CI71" i="3" s="1"/>
  <c r="O2797" i="1"/>
  <c r="CI47" i="3"/>
  <c r="O3620" i="1"/>
  <c r="CI870" i="3"/>
  <c r="O3596" i="1"/>
  <c r="CI846" i="3"/>
  <c r="O3572" i="1"/>
  <c r="CI822" i="3"/>
  <c r="O3556" i="1"/>
  <c r="CI806" i="3"/>
  <c r="O3540" i="1"/>
  <c r="CI790" i="3"/>
  <c r="O3506" i="1"/>
  <c r="CI756" i="3"/>
  <c r="O3474" i="1"/>
  <c r="CC724" i="3"/>
  <c r="CI724" i="3" s="1"/>
  <c r="O3450" i="1"/>
  <c r="CI700" i="3"/>
  <c r="O3434" i="1"/>
  <c r="CI684" i="3"/>
  <c r="O3400" i="1"/>
  <c r="CI650" i="3"/>
  <c r="O3384" i="1"/>
  <c r="CI634" i="3"/>
  <c r="O3368" i="1"/>
  <c r="CC618" i="3"/>
  <c r="CI618" i="3" s="1"/>
  <c r="O3352" i="1"/>
  <c r="CI602" i="3"/>
  <c r="O3336" i="1"/>
  <c r="CI586" i="3"/>
  <c r="O3320" i="1"/>
  <c r="CI570" i="3"/>
  <c r="O3304" i="1"/>
  <c r="CI554" i="3"/>
  <c r="O3278" i="1"/>
  <c r="CI528" i="3"/>
  <c r="O3262" i="1"/>
  <c r="CC512" i="3"/>
  <c r="CI512" i="3" s="1"/>
  <c r="O3246" i="1"/>
  <c r="CI496" i="3"/>
  <c r="O3230" i="1"/>
  <c r="CI480" i="3"/>
  <c r="O3214" i="1"/>
  <c r="CI464" i="3"/>
  <c r="O3198" i="1"/>
  <c r="CI448" i="3"/>
  <c r="O3172" i="1"/>
  <c r="CI422" i="3"/>
  <c r="O3156" i="1"/>
  <c r="CI406" i="3"/>
  <c r="O3132" i="1"/>
  <c r="CI382" i="3"/>
  <c r="O3108" i="1"/>
  <c r="CI358" i="3"/>
  <c r="O3092" i="1"/>
  <c r="CI342" i="3"/>
  <c r="O3066" i="1"/>
  <c r="CI316" i="3"/>
  <c r="O3042" i="1"/>
  <c r="CC292" i="3"/>
  <c r="CI292" i="3" s="1"/>
  <c r="O3026" i="1"/>
  <c r="CI276" i="3"/>
  <c r="O3010" i="1"/>
  <c r="CI260" i="3"/>
  <c r="O2994" i="1"/>
  <c r="CI244" i="3"/>
  <c r="O2978" i="1"/>
  <c r="CI228" i="3"/>
  <c r="O2952" i="1"/>
  <c r="CI202" i="3"/>
  <c r="O2936" i="1"/>
  <c r="CI186" i="3"/>
  <c r="O2920" i="1"/>
  <c r="CI170" i="3"/>
  <c r="O2904" i="1"/>
  <c r="CI154" i="3"/>
  <c r="O2888" i="1"/>
  <c r="CI138" i="3"/>
  <c r="O2872" i="1"/>
  <c r="CI122" i="3"/>
  <c r="O2864" i="1"/>
  <c r="CI114" i="3"/>
  <c r="O2768" i="1"/>
  <c r="CI18" i="3"/>
  <c r="O2824" i="1"/>
  <c r="CC74" i="3"/>
  <c r="CI74" i="3" s="1"/>
  <c r="O2776" i="1"/>
  <c r="CI26" i="3"/>
  <c r="O3583" i="1"/>
  <c r="CC833" i="3"/>
  <c r="CI833" i="3" s="1"/>
  <c r="O3535" i="1"/>
  <c r="CI785" i="3"/>
  <c r="O3469" i="1"/>
  <c r="CI719" i="3"/>
  <c r="O3421" i="1"/>
  <c r="CI671" i="3"/>
  <c r="O3371" i="1"/>
  <c r="CC621" i="3"/>
  <c r="CI621" i="3" s="1"/>
  <c r="O3331" i="1"/>
  <c r="CI581" i="3"/>
  <c r="O3289" i="1"/>
  <c r="CI539" i="3"/>
  <c r="O3241" i="1"/>
  <c r="CI491" i="3"/>
  <c r="O3193" i="1"/>
  <c r="CI443" i="3"/>
  <c r="O3143" i="1"/>
  <c r="CC393" i="3"/>
  <c r="CI393" i="3" s="1"/>
  <c r="O3103" i="1"/>
  <c r="CI353" i="3"/>
  <c r="O3045" i="1"/>
  <c r="CC295" i="3"/>
  <c r="CI295" i="3" s="1"/>
  <c r="O3013" i="1"/>
  <c r="CI263" i="3"/>
  <c r="O2955" i="1"/>
  <c r="CI205" i="3"/>
  <c r="O2915" i="1"/>
  <c r="CI165" i="3"/>
  <c r="O2867" i="1"/>
  <c r="CI117" i="3"/>
  <c r="O2830" i="1"/>
  <c r="CI80" i="3"/>
  <c r="O2790" i="1"/>
  <c r="CI40" i="3"/>
  <c r="O3613" i="1"/>
  <c r="CI863" i="3"/>
  <c r="O3565" i="1"/>
  <c r="CI815" i="3"/>
  <c r="O3507" i="1"/>
  <c r="CI757" i="3"/>
  <c r="O3467" i="1"/>
  <c r="CI717" i="3"/>
  <c r="O3443" i="1"/>
  <c r="CI693" i="3"/>
  <c r="O3385" i="1"/>
  <c r="CI635" i="3"/>
  <c r="O3353" i="1"/>
  <c r="CI603" i="3"/>
  <c r="O3313" i="1"/>
  <c r="CI563" i="3"/>
  <c r="O3271" i="1"/>
  <c r="CI521" i="3"/>
  <c r="O3231" i="1"/>
  <c r="CI481" i="3"/>
  <c r="O3191" i="1"/>
  <c r="CI441" i="3"/>
  <c r="O3125" i="1"/>
  <c r="CI375" i="3"/>
  <c r="O2865" i="1"/>
  <c r="CI115" i="3"/>
  <c r="O2765" i="1"/>
  <c r="CI15" i="3"/>
  <c r="O2829" i="1"/>
  <c r="CI79" i="3"/>
  <c r="O2805" i="1"/>
  <c r="CI55" i="3"/>
  <c r="O2781" i="1"/>
  <c r="CI31" i="3"/>
  <c r="O3604" i="1"/>
  <c r="CI854" i="3"/>
  <c r="O3580" i="1"/>
  <c r="CI830" i="3"/>
  <c r="O3564" i="1"/>
  <c r="CI814" i="3"/>
  <c r="O3548" i="1"/>
  <c r="CI798" i="3"/>
  <c r="O3532" i="1"/>
  <c r="CI782" i="3"/>
  <c r="O3498" i="1"/>
  <c r="CI748" i="3"/>
  <c r="O3482" i="1"/>
  <c r="CC732" i="3"/>
  <c r="CI732" i="3" s="1"/>
  <c r="O3458" i="1"/>
  <c r="CI708" i="3"/>
  <c r="O3442" i="1"/>
  <c r="CI692" i="3"/>
  <c r="O3426" i="1"/>
  <c r="CI676" i="3"/>
  <c r="O3418" i="1"/>
  <c r="CI668" i="3"/>
  <c r="O3392" i="1"/>
  <c r="CI642" i="3"/>
  <c r="O3376" i="1"/>
  <c r="CI626" i="3"/>
  <c r="O3360" i="1"/>
  <c r="CI610" i="3"/>
  <c r="O3344" i="1"/>
  <c r="CI594" i="3"/>
  <c r="O3328" i="1"/>
  <c r="CI578" i="3"/>
  <c r="O3312" i="1"/>
  <c r="CI562" i="3"/>
  <c r="O3286" i="1"/>
  <c r="CI536" i="3"/>
  <c r="O3270" i="1"/>
  <c r="CI520" i="3"/>
  <c r="O3254" i="1"/>
  <c r="CC504" i="3"/>
  <c r="CI504" i="3" s="1"/>
  <c r="O3238" i="1"/>
  <c r="CI488" i="3"/>
  <c r="O3222" i="1"/>
  <c r="CI472" i="3"/>
  <c r="O3206" i="1"/>
  <c r="CI456" i="3"/>
  <c r="O3180" i="1"/>
  <c r="CI430" i="3"/>
  <c r="O3164" i="1"/>
  <c r="CI414" i="3"/>
  <c r="O3148" i="1"/>
  <c r="CC398" i="3"/>
  <c r="CI398" i="3" s="1"/>
  <c r="O3140" i="1"/>
  <c r="CI390" i="3"/>
  <c r="O3116" i="1"/>
  <c r="CI366" i="3"/>
  <c r="O3100" i="1"/>
  <c r="CI350" i="3"/>
  <c r="O3084" i="1"/>
  <c r="CI334" i="3"/>
  <c r="O3058" i="1"/>
  <c r="CI308" i="3"/>
  <c r="O3050" i="1"/>
  <c r="CI300" i="3"/>
  <c r="O3034" i="1"/>
  <c r="CC284" i="3"/>
  <c r="CI284" i="3" s="1"/>
  <c r="O3018" i="1"/>
  <c r="CI268" i="3"/>
  <c r="O3002" i="1"/>
  <c r="CI252" i="3"/>
  <c r="O2986" i="1"/>
  <c r="CI236" i="3"/>
  <c r="O2960" i="1"/>
  <c r="CI210" i="3"/>
  <c r="O2944" i="1"/>
  <c r="CI194" i="3"/>
  <c r="O2928" i="1"/>
  <c r="CC178" i="3"/>
  <c r="CI178" i="3" s="1"/>
  <c r="O2912" i="1"/>
  <c r="CI162" i="3"/>
  <c r="O2896" i="1"/>
  <c r="CI146" i="3"/>
  <c r="O2880" i="1"/>
  <c r="CI130" i="3"/>
  <c r="O2772" i="1"/>
  <c r="CI22" i="3"/>
  <c r="O2764" i="1"/>
  <c r="CI14" i="3"/>
  <c r="O2756" i="1"/>
  <c r="CI6" i="3"/>
  <c r="O2844" i="1"/>
  <c r="CI94" i="3"/>
  <c r="O2836" i="1"/>
  <c r="CI86" i="3"/>
  <c r="O2828" i="1"/>
  <c r="CI78" i="3"/>
  <c r="O2820" i="1"/>
  <c r="CC70" i="3"/>
  <c r="CI70" i="3" s="1"/>
  <c r="O2812" i="1"/>
  <c r="CC62" i="3"/>
  <c r="CI62" i="3" s="1"/>
  <c r="O2804" i="1"/>
  <c r="CI54" i="3"/>
  <c r="O2796" i="1"/>
  <c r="CI46" i="3"/>
  <c r="O2788" i="1"/>
  <c r="CI38" i="3"/>
  <c r="O2780" i="1"/>
  <c r="CI30" i="3"/>
  <c r="O3619" i="1"/>
  <c r="CI869" i="3"/>
  <c r="O3611" i="1"/>
  <c r="CI861" i="3"/>
  <c r="O3603" i="1"/>
  <c r="CI853" i="3"/>
  <c r="O3595" i="1"/>
  <c r="CC845" i="3"/>
  <c r="CI845" i="3" s="1"/>
  <c r="O3587" i="1"/>
  <c r="CC837" i="3"/>
  <c r="CI837" i="3" s="1"/>
  <c r="O3579" i="1"/>
  <c r="CI829" i="3"/>
  <c r="O3571" i="1"/>
  <c r="CI821" i="3"/>
  <c r="O3563" i="1"/>
  <c r="CI813" i="3"/>
  <c r="O3555" i="1"/>
  <c r="CI805" i="3"/>
  <c r="O3547" i="1"/>
  <c r="CI797" i="3"/>
  <c r="O3539" i="1"/>
  <c r="CI789" i="3"/>
  <c r="O3531" i="1"/>
  <c r="CI781" i="3"/>
  <c r="O3523" i="1"/>
  <c r="CI773" i="3"/>
  <c r="O3505" i="1"/>
  <c r="CI755" i="3"/>
  <c r="O3497" i="1"/>
  <c r="CI747" i="3"/>
  <c r="O3489" i="1"/>
  <c r="CI739" i="3"/>
  <c r="O3481" i="1"/>
  <c r="CC731" i="3"/>
  <c r="CI731" i="3" s="1"/>
  <c r="O3473" i="1"/>
  <c r="CC723" i="3"/>
  <c r="CI723" i="3" s="1"/>
  <c r="O3465" i="1"/>
  <c r="CI715" i="3"/>
  <c r="O3457" i="1"/>
  <c r="CI707" i="3"/>
  <c r="O3449" i="1"/>
  <c r="CI699" i="3"/>
  <c r="O3441" i="1"/>
  <c r="CI691" i="3"/>
  <c r="O3433" i="1"/>
  <c r="CI683" i="3"/>
  <c r="O3425" i="1"/>
  <c r="CI675" i="3"/>
  <c r="O3417" i="1"/>
  <c r="CI667" i="3"/>
  <c r="O3399" i="1"/>
  <c r="CI649" i="3"/>
  <c r="O3391" i="1"/>
  <c r="CI641" i="3"/>
  <c r="O3383" i="1"/>
  <c r="CI633" i="3"/>
  <c r="O3375" i="1"/>
  <c r="CC625" i="3"/>
  <c r="CI625" i="3" s="1"/>
  <c r="O3367" i="1"/>
  <c r="CC617" i="3"/>
  <c r="CI617" i="3" s="1"/>
  <c r="O3359" i="1"/>
  <c r="CI609" i="3"/>
  <c r="O3351" i="1"/>
  <c r="CI601" i="3"/>
  <c r="O3343" i="1"/>
  <c r="CI593" i="3"/>
  <c r="O3335" i="1"/>
  <c r="CI585" i="3"/>
  <c r="O3327" i="1"/>
  <c r="CI577" i="3"/>
  <c r="O3319" i="1"/>
  <c r="CI569" i="3"/>
  <c r="O3311" i="1"/>
  <c r="CI561" i="3"/>
  <c r="O3303" i="1"/>
  <c r="CI553" i="3"/>
  <c r="O3285" i="1"/>
  <c r="CI535" i="3"/>
  <c r="O3277" i="1"/>
  <c r="CI527" i="3"/>
  <c r="O3269" i="1"/>
  <c r="CI519" i="3"/>
  <c r="O3261" i="1"/>
  <c r="CC511" i="3"/>
  <c r="CI511" i="3" s="1"/>
  <c r="O3253" i="1"/>
  <c r="CC503" i="3"/>
  <c r="CI503" i="3" s="1"/>
  <c r="O3245" i="1"/>
  <c r="CI495" i="3"/>
  <c r="O3237" i="1"/>
  <c r="CI487" i="3"/>
  <c r="O3229" i="1"/>
  <c r="CI479" i="3"/>
  <c r="O3221" i="1"/>
  <c r="CI471" i="3"/>
  <c r="O3213" i="1"/>
  <c r="CI463" i="3"/>
  <c r="O3205" i="1"/>
  <c r="CI455" i="3"/>
  <c r="O3197" i="1"/>
  <c r="CI447" i="3"/>
  <c r="O3179" i="1"/>
  <c r="CI429" i="3"/>
  <c r="O3171" i="1"/>
  <c r="CI421" i="3"/>
  <c r="O3163" i="1"/>
  <c r="CI413" i="3"/>
  <c r="O3155" i="1"/>
  <c r="CC405" i="3"/>
  <c r="CI405" i="3" s="1"/>
  <c r="O3147" i="1"/>
  <c r="CC397" i="3"/>
  <c r="CI397" i="3" s="1"/>
  <c r="O3139" i="1"/>
  <c r="CI389" i="3"/>
  <c r="O3131" i="1"/>
  <c r="CI381" i="3"/>
  <c r="O3123" i="1"/>
  <c r="CI373" i="3"/>
  <c r="O3115" i="1"/>
  <c r="CI365" i="3"/>
  <c r="O3107" i="1"/>
  <c r="CI357" i="3"/>
  <c r="O3099" i="1"/>
  <c r="CI349" i="3"/>
  <c r="O3091" i="1"/>
  <c r="CI341" i="3"/>
  <c r="O3083" i="1"/>
  <c r="CI333" i="3"/>
  <c r="O3065" i="1"/>
  <c r="CI315" i="3"/>
  <c r="O3057" i="1"/>
  <c r="CI307" i="3"/>
  <c r="O3049" i="1"/>
  <c r="CI299" i="3"/>
  <c r="O3041" i="1"/>
  <c r="CC291" i="3"/>
  <c r="CI291" i="3" s="1"/>
  <c r="O3033" i="1"/>
  <c r="CC283" i="3"/>
  <c r="O3025" i="1"/>
  <c r="CI275" i="3"/>
  <c r="O3017" i="1"/>
  <c r="CI267" i="3"/>
  <c r="O3009" i="1"/>
  <c r="CI259" i="3"/>
  <c r="O3001" i="1"/>
  <c r="CI251" i="3"/>
  <c r="O2993" i="1"/>
  <c r="CI243" i="3"/>
  <c r="O2985" i="1"/>
  <c r="CI235" i="3"/>
  <c r="O2977" i="1"/>
  <c r="CI227" i="3"/>
  <c r="O2959" i="1"/>
  <c r="CI209" i="3"/>
  <c r="O2951" i="1"/>
  <c r="CI201" i="3"/>
  <c r="O2943" i="1"/>
  <c r="CI193" i="3"/>
  <c r="O2935" i="1"/>
  <c r="CC185" i="3"/>
  <c r="CI185" i="3" s="1"/>
  <c r="O2927" i="1"/>
  <c r="CC177" i="3"/>
  <c r="CI177" i="3" s="1"/>
  <c r="O2919" i="1"/>
  <c r="CI169" i="3"/>
  <c r="O2911" i="1"/>
  <c r="CI161" i="3"/>
  <c r="O2903" i="1"/>
  <c r="CI153" i="3"/>
  <c r="O2895" i="1"/>
  <c r="CI145" i="3"/>
  <c r="O2887" i="1"/>
  <c r="CI137" i="3"/>
  <c r="O2879" i="1"/>
  <c r="CI129" i="3"/>
  <c r="O2871" i="1"/>
  <c r="CI121" i="3"/>
  <c r="O2863" i="1"/>
  <c r="CI113" i="3"/>
  <c r="O2758" i="1"/>
  <c r="CI8" i="3"/>
  <c r="O2814" i="1"/>
  <c r="CC64" i="3"/>
  <c r="CI64" i="3" s="1"/>
  <c r="O3597" i="1"/>
  <c r="CI847" i="3"/>
  <c r="O3549" i="1"/>
  <c r="CI799" i="3"/>
  <c r="O3483" i="1"/>
  <c r="CC733" i="3"/>
  <c r="CI733" i="3" s="1"/>
  <c r="O3411" i="1"/>
  <c r="CI661" i="3"/>
  <c r="O3337" i="1"/>
  <c r="CI587" i="3"/>
  <c r="O3279" i="1"/>
  <c r="CI529" i="3"/>
  <c r="O3207" i="1"/>
  <c r="CI457" i="3"/>
  <c r="O3109" i="1"/>
  <c r="CI359" i="3"/>
  <c r="O2873" i="1"/>
  <c r="CI123" i="3"/>
  <c r="O2773" i="1"/>
  <c r="CI23" i="3"/>
  <c r="O2845" i="1"/>
  <c r="CI95" i="3"/>
  <c r="O2837" i="1"/>
  <c r="CI87" i="3"/>
  <c r="O2813" i="1"/>
  <c r="CC63" i="3"/>
  <c r="CI63" i="3" s="1"/>
  <c r="O2789" i="1"/>
  <c r="CI39" i="3"/>
  <c r="O3612" i="1"/>
  <c r="CI862" i="3"/>
  <c r="O3588" i="1"/>
  <c r="CC838" i="3"/>
  <c r="CI838" i="3" s="1"/>
  <c r="O3524" i="1"/>
  <c r="CI774" i="3"/>
  <c r="O3124" i="1"/>
  <c r="CI374" i="3"/>
  <c r="O2771" i="1"/>
  <c r="CI21" i="3"/>
  <c r="O2763" i="1"/>
  <c r="CI13" i="3"/>
  <c r="O2755" i="1"/>
  <c r="CI5" i="3"/>
  <c r="O2843" i="1"/>
  <c r="CI93" i="3"/>
  <c r="O2835" i="1"/>
  <c r="CI85" i="3"/>
  <c r="O2827" i="1"/>
  <c r="CI77" i="3"/>
  <c r="O2819" i="1"/>
  <c r="CC69" i="3"/>
  <c r="CI69" i="3" s="1"/>
  <c r="CC61" i="3"/>
  <c r="O2803" i="1"/>
  <c r="CI53" i="3"/>
  <c r="O2795" i="1"/>
  <c r="CI45" i="3"/>
  <c r="O2787" i="1"/>
  <c r="CI37" i="3"/>
  <c r="O2779" i="1"/>
  <c r="CI29" i="3"/>
  <c r="O3618" i="1"/>
  <c r="CI868" i="3"/>
  <c r="O3610" i="1"/>
  <c r="CI860" i="3"/>
  <c r="O3602" i="1"/>
  <c r="CI852" i="3"/>
  <c r="O3594" i="1"/>
  <c r="CC844" i="3"/>
  <c r="CI844" i="3" s="1"/>
  <c r="O3586" i="1"/>
  <c r="CC836" i="3"/>
  <c r="CI836" i="3" s="1"/>
  <c r="O3578" i="1"/>
  <c r="CI828" i="3"/>
  <c r="O3570" i="1"/>
  <c r="CI820" i="3"/>
  <c r="O3562" i="1"/>
  <c r="CI812" i="3"/>
  <c r="O3554" i="1"/>
  <c r="CI804" i="3"/>
  <c r="O3546" i="1"/>
  <c r="CI796" i="3"/>
  <c r="O3538" i="1"/>
  <c r="CI788" i="3"/>
  <c r="O3530" i="1"/>
  <c r="CI780" i="3"/>
  <c r="O3522" i="1"/>
  <c r="CI772" i="3"/>
  <c r="O3504" i="1"/>
  <c r="CI754" i="3"/>
  <c r="O3496" i="1"/>
  <c r="CI746" i="3"/>
  <c r="O3488" i="1"/>
  <c r="CI738" i="3"/>
  <c r="O3480" i="1"/>
  <c r="CC730" i="3"/>
  <c r="CI730" i="3" s="1"/>
  <c r="O3472" i="1"/>
  <c r="CC722" i="3"/>
  <c r="CI722" i="3" s="1"/>
  <c r="O3464" i="1"/>
  <c r="CI714" i="3"/>
  <c r="O3456" i="1"/>
  <c r="CI706" i="3"/>
  <c r="O3448" i="1"/>
  <c r="CI698" i="3"/>
  <c r="O3440" i="1"/>
  <c r="CI690" i="3"/>
  <c r="O3432" i="1"/>
  <c r="CI682" i="3"/>
  <c r="O3424" i="1"/>
  <c r="CI674" i="3"/>
  <c r="O3416" i="1"/>
  <c r="CI666" i="3"/>
  <c r="O3398" i="1"/>
  <c r="CI648" i="3"/>
  <c r="O3390" i="1"/>
  <c r="CI640" i="3"/>
  <c r="O3382" i="1"/>
  <c r="CI632" i="3"/>
  <c r="O3374" i="1"/>
  <c r="CC624" i="3"/>
  <c r="CI624" i="3" s="1"/>
  <c r="O3366" i="1"/>
  <c r="CC616" i="3"/>
  <c r="CI616" i="3" s="1"/>
  <c r="O3358" i="1"/>
  <c r="CI608" i="3"/>
  <c r="O3350" i="1"/>
  <c r="CI600" i="3"/>
  <c r="O3342" i="1"/>
  <c r="CI592" i="3"/>
  <c r="O3334" i="1"/>
  <c r="CI584" i="3"/>
  <c r="O3326" i="1"/>
  <c r="CI576" i="3"/>
  <c r="O3318" i="1"/>
  <c r="CI568" i="3"/>
  <c r="O3310" i="1"/>
  <c r="CI560" i="3"/>
  <c r="O3302" i="1"/>
  <c r="CI552" i="3"/>
  <c r="O3284" i="1"/>
  <c r="CI534" i="3"/>
  <c r="O3276" i="1"/>
  <c r="CI526" i="3"/>
  <c r="O3268" i="1"/>
  <c r="CI518" i="3"/>
  <c r="O3260" i="1"/>
  <c r="CC510" i="3"/>
  <c r="CI510" i="3" s="1"/>
  <c r="O3252" i="1"/>
  <c r="CC502" i="3"/>
  <c r="CI502" i="3" s="1"/>
  <c r="O3244" i="1"/>
  <c r="CI494" i="3"/>
  <c r="O3236" i="1"/>
  <c r="CI486" i="3"/>
  <c r="O3228" i="1"/>
  <c r="CI478" i="3"/>
  <c r="O3220" i="1"/>
  <c r="CI470" i="3"/>
  <c r="O3212" i="1"/>
  <c r="CI462" i="3"/>
  <c r="O3204" i="1"/>
  <c r="CI454" i="3"/>
  <c r="O3196" i="1"/>
  <c r="CI446" i="3"/>
  <c r="O3178" i="1"/>
  <c r="CI428" i="3"/>
  <c r="O3170" i="1"/>
  <c r="CI420" i="3"/>
  <c r="O3162" i="1"/>
  <c r="CI412" i="3"/>
  <c r="O3154" i="1"/>
  <c r="CC404" i="3"/>
  <c r="CI404" i="3" s="1"/>
  <c r="O3146" i="1"/>
  <c r="CC396" i="3"/>
  <c r="CI396" i="3" s="1"/>
  <c r="O3138" i="1"/>
  <c r="CI388" i="3"/>
  <c r="O3130" i="1"/>
  <c r="CI380" i="3"/>
  <c r="O3122" i="1"/>
  <c r="CI372" i="3"/>
  <c r="O3114" i="1"/>
  <c r="CI364" i="3"/>
  <c r="O3106" i="1"/>
  <c r="CI356" i="3"/>
  <c r="O3098" i="1"/>
  <c r="CI348" i="3"/>
  <c r="O3090" i="1"/>
  <c r="CI340" i="3"/>
  <c r="O3082" i="1"/>
  <c r="CI332" i="3"/>
  <c r="O3064" i="1"/>
  <c r="CI314" i="3"/>
  <c r="O3056" i="1"/>
  <c r="CI306" i="3"/>
  <c r="O3048" i="1"/>
  <c r="CI298" i="3"/>
  <c r="O3040" i="1"/>
  <c r="CC290" i="3"/>
  <c r="CI290" i="3" s="1"/>
  <c r="O3032" i="1"/>
  <c r="CC282" i="3"/>
  <c r="CI282" i="3" s="1"/>
  <c r="O3024" i="1"/>
  <c r="CI274" i="3"/>
  <c r="O3016" i="1"/>
  <c r="CI266" i="3"/>
  <c r="O3008" i="1"/>
  <c r="CI258" i="3"/>
  <c r="O3000" i="1"/>
  <c r="CI250" i="3"/>
  <c r="O2992" i="1"/>
  <c r="CI242" i="3"/>
  <c r="O2984" i="1"/>
  <c r="CI234" i="3"/>
  <c r="O2976" i="1"/>
  <c r="CI226" i="3"/>
  <c r="O2958" i="1"/>
  <c r="CI208" i="3"/>
  <c r="O2950" i="1"/>
  <c r="CI200" i="3"/>
  <c r="O2942" i="1"/>
  <c r="CI192" i="3"/>
  <c r="O2934" i="1"/>
  <c r="CC184" i="3"/>
  <c r="CI184" i="3" s="1"/>
  <c r="O2926" i="1"/>
  <c r="CC176" i="3"/>
  <c r="CI176" i="3" s="1"/>
  <c r="O2918" i="1"/>
  <c r="CI168" i="3"/>
  <c r="O2910" i="1"/>
  <c r="CI160" i="3"/>
  <c r="O2902" i="1"/>
  <c r="CI152" i="3"/>
  <c r="O2894" i="1"/>
  <c r="CI144" i="3"/>
  <c r="O2886" i="1"/>
  <c r="CI136" i="3"/>
  <c r="O2878" i="1"/>
  <c r="CI128" i="3"/>
  <c r="O2870" i="1"/>
  <c r="CI120" i="3"/>
  <c r="O2862" i="1"/>
  <c r="CI112" i="3"/>
  <c r="O2848" i="1"/>
  <c r="CI98" i="3"/>
  <c r="O2800" i="1"/>
  <c r="CI50" i="3"/>
  <c r="O3599" i="1"/>
  <c r="CI849" i="3"/>
  <c r="O3551" i="1"/>
  <c r="CI801" i="3"/>
  <c r="O3493" i="1"/>
  <c r="CI743" i="3"/>
  <c r="O3453" i="1"/>
  <c r="CI703" i="3"/>
  <c r="O3395" i="1"/>
  <c r="CI645" i="3"/>
  <c r="O3347" i="1"/>
  <c r="CI597" i="3"/>
  <c r="O3281" i="1"/>
  <c r="CI531" i="3"/>
  <c r="O3225" i="1"/>
  <c r="CI475" i="3"/>
  <c r="O3167" i="1"/>
  <c r="CI417" i="3"/>
  <c r="O3127" i="1"/>
  <c r="CI377" i="3"/>
  <c r="O3087" i="1"/>
  <c r="CI337" i="3"/>
  <c r="O3029" i="1"/>
  <c r="CI279" i="3"/>
  <c r="O2981" i="1"/>
  <c r="CI231" i="3"/>
  <c r="O2939" i="1"/>
  <c r="CI189" i="3"/>
  <c r="O2891" i="1"/>
  <c r="CI141" i="3"/>
  <c r="O2766" i="1"/>
  <c r="CI16" i="3"/>
  <c r="O2806" i="1"/>
  <c r="CI56" i="3"/>
  <c r="O3589" i="1"/>
  <c r="CC839" i="3"/>
  <c r="CI839" i="3" s="1"/>
  <c r="O3541" i="1"/>
  <c r="CI791" i="3"/>
  <c r="O3475" i="1"/>
  <c r="CC725" i="3"/>
  <c r="CI725" i="3" s="1"/>
  <c r="O3419" i="1"/>
  <c r="CI669" i="3"/>
  <c r="O3369" i="1"/>
  <c r="CC619" i="3"/>
  <c r="CI619" i="3" s="1"/>
  <c r="O3321" i="1"/>
  <c r="CI571" i="3"/>
  <c r="O3263" i="1"/>
  <c r="CC513" i="3"/>
  <c r="CI513" i="3" s="1"/>
  <c r="O3215" i="1"/>
  <c r="CI465" i="3"/>
  <c r="O3141" i="1"/>
  <c r="CC391" i="3"/>
  <c r="CI391" i="3" s="1"/>
  <c r="O2905" i="1"/>
  <c r="CI155" i="3"/>
  <c r="O3490" i="1"/>
  <c r="CI740" i="3"/>
  <c r="O2770" i="1"/>
  <c r="CI20" i="3"/>
  <c r="O2762" i="1"/>
  <c r="CI12" i="3"/>
  <c r="O2754" i="1"/>
  <c r="CI4" i="3"/>
  <c r="O2842" i="1"/>
  <c r="CI92" i="3"/>
  <c r="O2834" i="1"/>
  <c r="CI84" i="3"/>
  <c r="O2826" i="1"/>
  <c r="CI76" i="3"/>
  <c r="O2818" i="1"/>
  <c r="CC68" i="3"/>
  <c r="CI68" i="3" s="1"/>
  <c r="O2810" i="1"/>
  <c r="CI60" i="3"/>
  <c r="O2802" i="1"/>
  <c r="CI52" i="3"/>
  <c r="O2794" i="1"/>
  <c r="CI44" i="3"/>
  <c r="O2786" i="1"/>
  <c r="CI36" i="3"/>
  <c r="O2778" i="1"/>
  <c r="CI28" i="3"/>
  <c r="O3617" i="1"/>
  <c r="CI867" i="3"/>
  <c r="O3609" i="1"/>
  <c r="CI859" i="3"/>
  <c r="O3601" i="1"/>
  <c r="CI851" i="3"/>
  <c r="O3593" i="1"/>
  <c r="CC843" i="3"/>
  <c r="CI843" i="3" s="1"/>
  <c r="O3585" i="1"/>
  <c r="CC835" i="3"/>
  <c r="CI835" i="3" s="1"/>
  <c r="O3577" i="1"/>
  <c r="CI827" i="3"/>
  <c r="O3569" i="1"/>
  <c r="CI819" i="3"/>
  <c r="O3561" i="1"/>
  <c r="CI811" i="3"/>
  <c r="O3553" i="1"/>
  <c r="CI803" i="3"/>
  <c r="O3545" i="1"/>
  <c r="CI795" i="3"/>
  <c r="O3537" i="1"/>
  <c r="CI787" i="3"/>
  <c r="O3529" i="1"/>
  <c r="CI779" i="3"/>
  <c r="O3521" i="1"/>
  <c r="CI771" i="3"/>
  <c r="O3503" i="1"/>
  <c r="CI753" i="3"/>
  <c r="O3495" i="1"/>
  <c r="CI745" i="3"/>
  <c r="O3487" i="1"/>
  <c r="CI737" i="3"/>
  <c r="O3479" i="1"/>
  <c r="CC729" i="3"/>
  <c r="CI729" i="3" s="1"/>
  <c r="O3471" i="1"/>
  <c r="CC721" i="3"/>
  <c r="CI721" i="3" s="1"/>
  <c r="O3463" i="1"/>
  <c r="CI713" i="3"/>
  <c r="O3455" i="1"/>
  <c r="CI705" i="3"/>
  <c r="O3447" i="1"/>
  <c r="CI697" i="3"/>
  <c r="O3439" i="1"/>
  <c r="CI689" i="3"/>
  <c r="O3431" i="1"/>
  <c r="CI681" i="3"/>
  <c r="O3423" i="1"/>
  <c r="CI673" i="3"/>
  <c r="O3415" i="1"/>
  <c r="CI665" i="3"/>
  <c r="O3397" i="1"/>
  <c r="CI647" i="3"/>
  <c r="O3389" i="1"/>
  <c r="CI639" i="3"/>
  <c r="O3381" i="1"/>
  <c r="CI631" i="3"/>
  <c r="O3373" i="1"/>
  <c r="CC623" i="3"/>
  <c r="CI623" i="3" s="1"/>
  <c r="O3365" i="1"/>
  <c r="CC615" i="3"/>
  <c r="CI615" i="3" s="1"/>
  <c r="O3357" i="1"/>
  <c r="CI607" i="3"/>
  <c r="O3349" i="1"/>
  <c r="CI599" i="3"/>
  <c r="O3341" i="1"/>
  <c r="CI591" i="3"/>
  <c r="O3333" i="1"/>
  <c r="CI583" i="3"/>
  <c r="O3325" i="1"/>
  <c r="CI575" i="3"/>
  <c r="O3317" i="1"/>
  <c r="CI567" i="3"/>
  <c r="O3309" i="1"/>
  <c r="CI559" i="3"/>
  <c r="O3301" i="1"/>
  <c r="CI551" i="3"/>
  <c r="O3283" i="1"/>
  <c r="CI533" i="3"/>
  <c r="O3275" i="1"/>
  <c r="CI525" i="3"/>
  <c r="O3267" i="1"/>
  <c r="CI517" i="3"/>
  <c r="O3259" i="1"/>
  <c r="CC509" i="3"/>
  <c r="CI509" i="3" s="1"/>
  <c r="O3251" i="1"/>
  <c r="CC501" i="3"/>
  <c r="CI501" i="3" s="1"/>
  <c r="O3243" i="1"/>
  <c r="CI493" i="3"/>
  <c r="O3235" i="1"/>
  <c r="CI485" i="3"/>
  <c r="O3227" i="1"/>
  <c r="CI477" i="3"/>
  <c r="O3219" i="1"/>
  <c r="CI469" i="3"/>
  <c r="O3211" i="1"/>
  <c r="CI461" i="3"/>
  <c r="O3203" i="1"/>
  <c r="CI453" i="3"/>
  <c r="O3195" i="1"/>
  <c r="CI445" i="3"/>
  <c r="O3177" i="1"/>
  <c r="CI427" i="3"/>
  <c r="O3169" i="1"/>
  <c r="CI419" i="3"/>
  <c r="O3161" i="1"/>
  <c r="CI411" i="3"/>
  <c r="O3153" i="1"/>
  <c r="CC403" i="3"/>
  <c r="CI403" i="3" s="1"/>
  <c r="O3145" i="1"/>
  <c r="CC395" i="3"/>
  <c r="CI395" i="3" s="1"/>
  <c r="O3137" i="1"/>
  <c r="CI387" i="3"/>
  <c r="O3129" i="1"/>
  <c r="CI379" i="3"/>
  <c r="O3121" i="1"/>
  <c r="CI371" i="3"/>
  <c r="O3113" i="1"/>
  <c r="CI363" i="3"/>
  <c r="O3105" i="1"/>
  <c r="CI355" i="3"/>
  <c r="O3097" i="1"/>
  <c r="CI347" i="3"/>
  <c r="O3089" i="1"/>
  <c r="CI339" i="3"/>
  <c r="O3081" i="1"/>
  <c r="CI331" i="3"/>
  <c r="O3063" i="1"/>
  <c r="CI313" i="3"/>
  <c r="O3055" i="1"/>
  <c r="CI305" i="3"/>
  <c r="O3047" i="1"/>
  <c r="CI297" i="3"/>
  <c r="O3039" i="1"/>
  <c r="CC289" i="3"/>
  <c r="CI289" i="3" s="1"/>
  <c r="O3031" i="1"/>
  <c r="CC281" i="3"/>
  <c r="CI281" i="3" s="1"/>
  <c r="O3023" i="1"/>
  <c r="CI273" i="3"/>
  <c r="O3015" i="1"/>
  <c r="CI265" i="3"/>
  <c r="O3007" i="1"/>
  <c r="CI257" i="3"/>
  <c r="O2999" i="1"/>
  <c r="CI249" i="3"/>
  <c r="O2991" i="1"/>
  <c r="CI241" i="3"/>
  <c r="O2983" i="1"/>
  <c r="CI233" i="3"/>
  <c r="O2975" i="1"/>
  <c r="CI225" i="3"/>
  <c r="O2957" i="1"/>
  <c r="CI207" i="3"/>
  <c r="O2949" i="1"/>
  <c r="CI199" i="3"/>
  <c r="O2941" i="1"/>
  <c r="CI191" i="3"/>
  <c r="O2933" i="1"/>
  <c r="CC183" i="3"/>
  <c r="CI183" i="3" s="1"/>
  <c r="O2925" i="1"/>
  <c r="CC175" i="3"/>
  <c r="CI175" i="3" s="1"/>
  <c r="O2917" i="1"/>
  <c r="CI167" i="3"/>
  <c r="O2909" i="1"/>
  <c r="CI159" i="3"/>
  <c r="O2901" i="1"/>
  <c r="CI151" i="3"/>
  <c r="O2893" i="1"/>
  <c r="CI143" i="3"/>
  <c r="O2885" i="1"/>
  <c r="CI135" i="3"/>
  <c r="O2877" i="1"/>
  <c r="CI127" i="3"/>
  <c r="O2869" i="1"/>
  <c r="CI119" i="3"/>
  <c r="O2861" i="1"/>
  <c r="CI111" i="3"/>
  <c r="O2760" i="1"/>
  <c r="CI10" i="3"/>
  <c r="O2816" i="1"/>
  <c r="CC66" i="3"/>
  <c r="CI66" i="3" s="1"/>
  <c r="O3615" i="1"/>
  <c r="CI865" i="3"/>
  <c r="O3575" i="1"/>
  <c r="CI825" i="3"/>
  <c r="O3527" i="1"/>
  <c r="CI777" i="3"/>
  <c r="O3461" i="1"/>
  <c r="CI711" i="3"/>
  <c r="O3413" i="1"/>
  <c r="CI663" i="3"/>
  <c r="O3355" i="1"/>
  <c r="CI605" i="3"/>
  <c r="O3315" i="1"/>
  <c r="CI565" i="3"/>
  <c r="O3273" i="1"/>
  <c r="CI523" i="3"/>
  <c r="O3249" i="1"/>
  <c r="CI499" i="3"/>
  <c r="O3201" i="1"/>
  <c r="CI451" i="3"/>
  <c r="O3151" i="1"/>
  <c r="CC401" i="3"/>
  <c r="CI401" i="3" s="1"/>
  <c r="O3095" i="1"/>
  <c r="CI345" i="3"/>
  <c r="O3037" i="1"/>
  <c r="CC287" i="3"/>
  <c r="CI287" i="3" s="1"/>
  <c r="O3005" i="1"/>
  <c r="CI255" i="3"/>
  <c r="O2947" i="1"/>
  <c r="CI197" i="3"/>
  <c r="O2907" i="1"/>
  <c r="CI157" i="3"/>
  <c r="O2875" i="1"/>
  <c r="CI125" i="3"/>
  <c r="O2838" i="1"/>
  <c r="CI88" i="3"/>
  <c r="O2798" i="1"/>
  <c r="CI48" i="3"/>
  <c r="O3605" i="1"/>
  <c r="CI855" i="3"/>
  <c r="O3573" i="1"/>
  <c r="CI823" i="3"/>
  <c r="O3533" i="1"/>
  <c r="CI783" i="3"/>
  <c r="O3499" i="1"/>
  <c r="CI749" i="3"/>
  <c r="O3459" i="1"/>
  <c r="CI709" i="3"/>
  <c r="O3435" i="1"/>
  <c r="CI685" i="3"/>
  <c r="O3377" i="1"/>
  <c r="CI627" i="3"/>
  <c r="O3345" i="1"/>
  <c r="CI595" i="3"/>
  <c r="O3305" i="1"/>
  <c r="CI555" i="3"/>
  <c r="O3255" i="1"/>
  <c r="CC505" i="3"/>
  <c r="CI505" i="3" s="1"/>
  <c r="O3223" i="1"/>
  <c r="CI473" i="3"/>
  <c r="O3173" i="1"/>
  <c r="CI423" i="3"/>
  <c r="O3117" i="1"/>
  <c r="CI367" i="3"/>
  <c r="O2881" i="1"/>
  <c r="CI131" i="3"/>
  <c r="O3466" i="1"/>
  <c r="CI716" i="3"/>
  <c r="O2769" i="1"/>
  <c r="CI19" i="3"/>
  <c r="O2761" i="1"/>
  <c r="CI11" i="3"/>
  <c r="O2849" i="1"/>
  <c r="CI99" i="3"/>
  <c r="O2841" i="1"/>
  <c r="CI91" i="3"/>
  <c r="O2833" i="1"/>
  <c r="CI83" i="3"/>
  <c r="O2825" i="1"/>
  <c r="CC75" i="3"/>
  <c r="CI75" i="3" s="1"/>
  <c r="O2817" i="1"/>
  <c r="CC67" i="3"/>
  <c r="CI67" i="3" s="1"/>
  <c r="O2809" i="1"/>
  <c r="CI59" i="3"/>
  <c r="O2801" i="1"/>
  <c r="CI51" i="3"/>
  <c r="O2793" i="1"/>
  <c r="CI43" i="3"/>
  <c r="O2785" i="1"/>
  <c r="CI35" i="3"/>
  <c r="O2777" i="1"/>
  <c r="CI27" i="3"/>
  <c r="O3616" i="1"/>
  <c r="CI866" i="3"/>
  <c r="O3608" i="1"/>
  <c r="CI858" i="3"/>
  <c r="O3600" i="1"/>
  <c r="CI850" i="3"/>
  <c r="O3592" i="1"/>
  <c r="CC842" i="3"/>
  <c r="CI842" i="3" s="1"/>
  <c r="O3584" i="1"/>
  <c r="CC834" i="3"/>
  <c r="CI834" i="3" s="1"/>
  <c r="O3576" i="1"/>
  <c r="CI826" i="3"/>
  <c r="O3568" i="1"/>
  <c r="CI818" i="3"/>
  <c r="O3560" i="1"/>
  <c r="CI810" i="3"/>
  <c r="O3552" i="1"/>
  <c r="CI802" i="3"/>
  <c r="O3544" i="1"/>
  <c r="CI794" i="3"/>
  <c r="O3536" i="1"/>
  <c r="CI786" i="3"/>
  <c r="O3528" i="1"/>
  <c r="CI778" i="3"/>
  <c r="O3510" i="1"/>
  <c r="CI760" i="3"/>
  <c r="O3502" i="1"/>
  <c r="CI752" i="3"/>
  <c r="O3494" i="1"/>
  <c r="CI744" i="3"/>
  <c r="O3486" i="1"/>
  <c r="CI736" i="3"/>
  <c r="O3478" i="1"/>
  <c r="CC728" i="3"/>
  <c r="CI728" i="3" s="1"/>
  <c r="O3470" i="1"/>
  <c r="CI720" i="3"/>
  <c r="O3462" i="1"/>
  <c r="CI712" i="3"/>
  <c r="O3454" i="1"/>
  <c r="CI704" i="3"/>
  <c r="O3446" i="1"/>
  <c r="CI696" i="3"/>
  <c r="O3438" i="1"/>
  <c r="CI688" i="3"/>
  <c r="O3430" i="1"/>
  <c r="CI680" i="3"/>
  <c r="O3422" i="1"/>
  <c r="CI672" i="3"/>
  <c r="O3414" i="1"/>
  <c r="CI664" i="3"/>
  <c r="O3396" i="1"/>
  <c r="CI646" i="3"/>
  <c r="O3388" i="1"/>
  <c r="CI638" i="3"/>
  <c r="O3380" i="1"/>
  <c r="CI630" i="3"/>
  <c r="O3372" i="1"/>
  <c r="CC622" i="3"/>
  <c r="CI622" i="3" s="1"/>
  <c r="O3364" i="1"/>
  <c r="CC614" i="3"/>
  <c r="CI614" i="3" s="1"/>
  <c r="O3356" i="1"/>
  <c r="CI606" i="3"/>
  <c r="O3348" i="1"/>
  <c r="CI598" i="3"/>
  <c r="O3340" i="1"/>
  <c r="CI590" i="3"/>
  <c r="O3332" i="1"/>
  <c r="CI582" i="3"/>
  <c r="O3324" i="1"/>
  <c r="CI574" i="3"/>
  <c r="O3316" i="1"/>
  <c r="CI566" i="3"/>
  <c r="O3308" i="1"/>
  <c r="CI558" i="3"/>
  <c r="O3290" i="1"/>
  <c r="CI540" i="3"/>
  <c r="O3282" i="1"/>
  <c r="CI532" i="3"/>
  <c r="O3274" i="1"/>
  <c r="CI524" i="3"/>
  <c r="O3266" i="1"/>
  <c r="CI516" i="3"/>
  <c r="O3258" i="1"/>
  <c r="CC508" i="3"/>
  <c r="CI508" i="3" s="1"/>
  <c r="O3250" i="1"/>
  <c r="CI500" i="3"/>
  <c r="O3242" i="1"/>
  <c r="CI492" i="3"/>
  <c r="O3234" i="1"/>
  <c r="CI484" i="3"/>
  <c r="O3226" i="1"/>
  <c r="CI476" i="3"/>
  <c r="O3218" i="1"/>
  <c r="CI468" i="3"/>
  <c r="O3210" i="1"/>
  <c r="CI460" i="3"/>
  <c r="O3202" i="1"/>
  <c r="CI452" i="3"/>
  <c r="O3194" i="1"/>
  <c r="CI444" i="3"/>
  <c r="O3176" i="1"/>
  <c r="CI426" i="3"/>
  <c r="O3168" i="1"/>
  <c r="CI418" i="3"/>
  <c r="O3160" i="1"/>
  <c r="CI410" i="3"/>
  <c r="O3152" i="1"/>
  <c r="CC402" i="3"/>
  <c r="CI402" i="3" s="1"/>
  <c r="O3144" i="1"/>
  <c r="CC394" i="3"/>
  <c r="CI394" i="3" s="1"/>
  <c r="O3136" i="1"/>
  <c r="CI386" i="3"/>
  <c r="O3128" i="1"/>
  <c r="CI378" i="3"/>
  <c r="O3120" i="1"/>
  <c r="CI370" i="3"/>
  <c r="O3112" i="1"/>
  <c r="CI362" i="3"/>
  <c r="O3104" i="1"/>
  <c r="CI354" i="3"/>
  <c r="O3096" i="1"/>
  <c r="CI346" i="3"/>
  <c r="O3088" i="1"/>
  <c r="CI338" i="3"/>
  <c r="O3070" i="1"/>
  <c r="CI320" i="3"/>
  <c r="O3062" i="1"/>
  <c r="CI312" i="3"/>
  <c r="O3054" i="1"/>
  <c r="CI304" i="3"/>
  <c r="O3046" i="1"/>
  <c r="CI296" i="3"/>
  <c r="O3038" i="1"/>
  <c r="CC288" i="3"/>
  <c r="CI288" i="3" s="1"/>
  <c r="O3030" i="1"/>
  <c r="CI280" i="3"/>
  <c r="O3022" i="1"/>
  <c r="CI272" i="3"/>
  <c r="O3014" i="1"/>
  <c r="CI264" i="3"/>
  <c r="O3006" i="1"/>
  <c r="CI256" i="3"/>
  <c r="O2998" i="1"/>
  <c r="CI248" i="3"/>
  <c r="O2990" i="1"/>
  <c r="CI240" i="3"/>
  <c r="O2982" i="1"/>
  <c r="CI232" i="3"/>
  <c r="O2974" i="1"/>
  <c r="CI224" i="3"/>
  <c r="O2956" i="1"/>
  <c r="CI206" i="3"/>
  <c r="O2948" i="1"/>
  <c r="CI198" i="3"/>
  <c r="O2940" i="1"/>
  <c r="CI190" i="3"/>
  <c r="O2932" i="1"/>
  <c r="CC182" i="3"/>
  <c r="CI182" i="3" s="1"/>
  <c r="O2924" i="1"/>
  <c r="CC174" i="3"/>
  <c r="CI174" i="3" s="1"/>
  <c r="O2916" i="1"/>
  <c r="CI166" i="3"/>
  <c r="O2908" i="1"/>
  <c r="CI158" i="3"/>
  <c r="O2900" i="1"/>
  <c r="CI150" i="3"/>
  <c r="O2892" i="1"/>
  <c r="CI142" i="3"/>
  <c r="O2884" i="1"/>
  <c r="CI134" i="3"/>
  <c r="O2876" i="1"/>
  <c r="CI126" i="3"/>
  <c r="O2868" i="1"/>
  <c r="CI118" i="3"/>
  <c r="O2752" i="1"/>
  <c r="CI2" i="3"/>
  <c r="CB391" i="3"/>
  <c r="DN101" i="3"/>
  <c r="DN106" i="3"/>
  <c r="DN105" i="3"/>
  <c r="DN104" i="3"/>
  <c r="DN102" i="3"/>
  <c r="DN103" i="3"/>
  <c r="DN110" i="3"/>
  <c r="DN108" i="3"/>
  <c r="DN107" i="3"/>
  <c r="DN109" i="3"/>
  <c r="AZ868" i="3"/>
  <c r="Y868" i="3"/>
  <c r="AY863" i="3"/>
  <c r="X863" i="3"/>
  <c r="AX858" i="3"/>
  <c r="W858" i="3"/>
  <c r="AR852" i="3"/>
  <c r="Q852" i="3"/>
  <c r="AR844" i="3"/>
  <c r="Q844" i="3"/>
  <c r="AR836" i="3"/>
  <c r="Q836" i="3"/>
  <c r="AR828" i="3"/>
  <c r="Q828" i="3"/>
  <c r="AQ823" i="3"/>
  <c r="P823" i="3"/>
  <c r="AP818" i="3"/>
  <c r="O818" i="3"/>
  <c r="AT814" i="3"/>
  <c r="S814" i="3"/>
  <c r="AS809" i="3"/>
  <c r="R809" i="3"/>
  <c r="AZ804" i="3"/>
  <c r="Y804" i="3"/>
  <c r="AV800" i="3"/>
  <c r="U800" i="3"/>
  <c r="AX794" i="3"/>
  <c r="W794" i="3"/>
  <c r="AR788" i="3"/>
  <c r="Q788" i="3"/>
  <c r="AY783" i="3"/>
  <c r="X783" i="3"/>
  <c r="AP778" i="3"/>
  <c r="O778" i="3"/>
  <c r="AR772" i="3"/>
  <c r="Q772" i="3"/>
  <c r="AR726" i="3"/>
  <c r="Q726" i="3"/>
  <c r="AR678" i="3"/>
  <c r="Q678" i="3"/>
  <c r="AP219" i="3"/>
  <c r="O219" i="3"/>
  <c r="AX214" i="3"/>
  <c r="W214" i="3"/>
  <c r="AY218" i="3"/>
  <c r="X218" i="3"/>
  <c r="AX215" i="3"/>
  <c r="W215" i="3"/>
  <c r="AT330" i="3"/>
  <c r="S330" i="3"/>
  <c r="AS218" i="3"/>
  <c r="R218" i="3"/>
  <c r="AS870" i="3"/>
  <c r="R870" i="3"/>
  <c r="AV869" i="3"/>
  <c r="U869" i="3"/>
  <c r="AY868" i="3"/>
  <c r="X868" i="3"/>
  <c r="AQ868" i="3"/>
  <c r="P868" i="3"/>
  <c r="AT867" i="3"/>
  <c r="S867" i="3"/>
  <c r="AW866" i="3"/>
  <c r="V866" i="3"/>
  <c r="AZ865" i="3"/>
  <c r="Y865" i="3"/>
  <c r="AR865" i="3"/>
  <c r="Q865" i="3"/>
  <c r="AU864" i="3"/>
  <c r="T864" i="3"/>
  <c r="AX863" i="3"/>
  <c r="W863" i="3"/>
  <c r="AP863" i="3"/>
  <c r="O863" i="3"/>
  <c r="AS862" i="3"/>
  <c r="R862" i="3"/>
  <c r="AV861" i="3"/>
  <c r="U861" i="3"/>
  <c r="AY860" i="3"/>
  <c r="X860" i="3"/>
  <c r="AQ860" i="3"/>
  <c r="P860" i="3"/>
  <c r="AT859" i="3"/>
  <c r="S859" i="3"/>
  <c r="AW858" i="3"/>
  <c r="V858" i="3"/>
  <c r="AZ857" i="3"/>
  <c r="Y857" i="3"/>
  <c r="AR857" i="3"/>
  <c r="Q857" i="3"/>
  <c r="AU856" i="3"/>
  <c r="T856" i="3"/>
  <c r="AX855" i="3"/>
  <c r="W855" i="3"/>
  <c r="AP855" i="3"/>
  <c r="O855" i="3"/>
  <c r="AS854" i="3"/>
  <c r="R854" i="3"/>
  <c r="AV853" i="3"/>
  <c r="U853" i="3"/>
  <c r="AY852" i="3"/>
  <c r="X852" i="3"/>
  <c r="AQ852" i="3"/>
  <c r="P852" i="3"/>
  <c r="AT851" i="3"/>
  <c r="S851" i="3"/>
  <c r="AW850" i="3"/>
  <c r="V850" i="3"/>
  <c r="AZ849" i="3"/>
  <c r="Y849" i="3"/>
  <c r="AR849" i="3"/>
  <c r="Q849" i="3"/>
  <c r="AU848" i="3"/>
  <c r="T848" i="3"/>
  <c r="AX847" i="3"/>
  <c r="W847" i="3"/>
  <c r="AP847" i="3"/>
  <c r="O847" i="3"/>
  <c r="AS846" i="3"/>
  <c r="R846" i="3"/>
  <c r="AV845" i="3"/>
  <c r="U845" i="3"/>
  <c r="AY844" i="3"/>
  <c r="X844" i="3"/>
  <c r="AQ844" i="3"/>
  <c r="P844" i="3"/>
  <c r="AT843" i="3"/>
  <c r="S843" i="3"/>
  <c r="AW842" i="3"/>
  <c r="V842" i="3"/>
  <c r="AZ841" i="3"/>
  <c r="Y841" i="3"/>
  <c r="AR841" i="3"/>
  <c r="Q841" i="3"/>
  <c r="AU840" i="3"/>
  <c r="T840" i="3"/>
  <c r="AX839" i="3"/>
  <c r="W839" i="3"/>
  <c r="AP839" i="3"/>
  <c r="O839" i="3"/>
  <c r="AS838" i="3"/>
  <c r="R838" i="3"/>
  <c r="AV837" i="3"/>
  <c r="U837" i="3"/>
  <c r="AY836" i="3"/>
  <c r="X836" i="3"/>
  <c r="AQ836" i="3"/>
  <c r="P836" i="3"/>
  <c r="AT835" i="3"/>
  <c r="S835" i="3"/>
  <c r="AW834" i="3"/>
  <c r="V834" i="3"/>
  <c r="AZ833" i="3"/>
  <c r="Y833" i="3"/>
  <c r="AR833" i="3"/>
  <c r="Q833" i="3"/>
  <c r="AU832" i="3"/>
  <c r="T832" i="3"/>
  <c r="AX831" i="3"/>
  <c r="W831" i="3"/>
  <c r="AP831" i="3"/>
  <c r="O831" i="3"/>
  <c r="AS830" i="3"/>
  <c r="R830" i="3"/>
  <c r="AV829" i="3"/>
  <c r="U829" i="3"/>
  <c r="AY828" i="3"/>
  <c r="X828" i="3"/>
  <c r="AQ828" i="3"/>
  <c r="P828" i="3"/>
  <c r="AT827" i="3"/>
  <c r="S827" i="3"/>
  <c r="AW826" i="3"/>
  <c r="V826" i="3"/>
  <c r="AZ825" i="3"/>
  <c r="Y825" i="3"/>
  <c r="AR825" i="3"/>
  <c r="Q825" i="3"/>
  <c r="AU824" i="3"/>
  <c r="T824" i="3"/>
  <c r="AX823" i="3"/>
  <c r="W823" i="3"/>
  <c r="AP823" i="3"/>
  <c r="O823" i="3"/>
  <c r="AS822" i="3"/>
  <c r="R822" i="3"/>
  <c r="AV821" i="3"/>
  <c r="U821" i="3"/>
  <c r="AY820" i="3"/>
  <c r="X820" i="3"/>
  <c r="AQ820" i="3"/>
  <c r="P820" i="3"/>
  <c r="AT819" i="3"/>
  <c r="S819" i="3"/>
  <c r="AW818" i="3"/>
  <c r="V818" i="3"/>
  <c r="AZ817" i="3"/>
  <c r="Y817" i="3"/>
  <c r="AR817" i="3"/>
  <c r="Q817" i="3"/>
  <c r="AU816" i="3"/>
  <c r="T816" i="3"/>
  <c r="AX815" i="3"/>
  <c r="W815" i="3"/>
  <c r="AP815" i="3"/>
  <c r="O815" i="3"/>
  <c r="AS814" i="3"/>
  <c r="R814" i="3"/>
  <c r="AV813" i="3"/>
  <c r="U813" i="3"/>
  <c r="AY812" i="3"/>
  <c r="X812" i="3"/>
  <c r="AQ812" i="3"/>
  <c r="P812" i="3"/>
  <c r="AT811" i="3"/>
  <c r="S811" i="3"/>
  <c r="AW810" i="3"/>
  <c r="V810" i="3"/>
  <c r="AZ809" i="3"/>
  <c r="Y809" i="3"/>
  <c r="AR809" i="3"/>
  <c r="Q809" i="3"/>
  <c r="AU808" i="3"/>
  <c r="T808" i="3"/>
  <c r="AX807" i="3"/>
  <c r="W807" i="3"/>
  <c r="AP807" i="3"/>
  <c r="O807" i="3"/>
  <c r="AS806" i="3"/>
  <c r="R806" i="3"/>
  <c r="AV805" i="3"/>
  <c r="U805" i="3"/>
  <c r="AY804" i="3"/>
  <c r="X804" i="3"/>
  <c r="AQ804" i="3"/>
  <c r="P804" i="3"/>
  <c r="AT803" i="3"/>
  <c r="S803" i="3"/>
  <c r="AW802" i="3"/>
  <c r="V802" i="3"/>
  <c r="AZ801" i="3"/>
  <c r="Y801" i="3"/>
  <c r="AR801" i="3"/>
  <c r="Q801" i="3"/>
  <c r="AU800" i="3"/>
  <c r="T800" i="3"/>
  <c r="AX799" i="3"/>
  <c r="W799" i="3"/>
  <c r="AP799" i="3"/>
  <c r="O799" i="3"/>
  <c r="AS798" i="3"/>
  <c r="R798" i="3"/>
  <c r="AV797" i="3"/>
  <c r="U797" i="3"/>
  <c r="AY796" i="3"/>
  <c r="X796" i="3"/>
  <c r="AQ796" i="3"/>
  <c r="P796" i="3"/>
  <c r="AT795" i="3"/>
  <c r="S795" i="3"/>
  <c r="AW794" i="3"/>
  <c r="V794" i="3"/>
  <c r="AZ793" i="3"/>
  <c r="Y793" i="3"/>
  <c r="AR793" i="3"/>
  <c r="Q793" i="3"/>
  <c r="AU792" i="3"/>
  <c r="T792" i="3"/>
  <c r="AX791" i="3"/>
  <c r="W791" i="3"/>
  <c r="AP791" i="3"/>
  <c r="O791" i="3"/>
  <c r="AS790" i="3"/>
  <c r="R790" i="3"/>
  <c r="AV789" i="3"/>
  <c r="U789" i="3"/>
  <c r="AY788" i="3"/>
  <c r="X788" i="3"/>
  <c r="AQ788" i="3"/>
  <c r="P788" i="3"/>
  <c r="AT787" i="3"/>
  <c r="S787" i="3"/>
  <c r="AW786" i="3"/>
  <c r="V786" i="3"/>
  <c r="AZ785" i="3"/>
  <c r="Y785" i="3"/>
  <c r="AR785" i="3"/>
  <c r="Q785" i="3"/>
  <c r="AU784" i="3"/>
  <c r="T784" i="3"/>
  <c r="AX783" i="3"/>
  <c r="W783" i="3"/>
  <c r="AP783" i="3"/>
  <c r="O783" i="3"/>
  <c r="AS782" i="3"/>
  <c r="R782" i="3"/>
  <c r="AV781" i="3"/>
  <c r="U781" i="3"/>
  <c r="AY780" i="3"/>
  <c r="X780" i="3"/>
  <c r="AQ780" i="3"/>
  <c r="P780" i="3"/>
  <c r="AT779" i="3"/>
  <c r="S779" i="3"/>
  <c r="AW778" i="3"/>
  <c r="V778" i="3"/>
  <c r="AZ777" i="3"/>
  <c r="Y777" i="3"/>
  <c r="AR777" i="3"/>
  <c r="Q777" i="3"/>
  <c r="AU776" i="3"/>
  <c r="T776" i="3"/>
  <c r="AX775" i="3"/>
  <c r="W775" i="3"/>
  <c r="AP775" i="3"/>
  <c r="O775" i="3"/>
  <c r="AS774" i="3"/>
  <c r="R774" i="3"/>
  <c r="AV773" i="3"/>
  <c r="U773" i="3"/>
  <c r="AY772" i="3"/>
  <c r="X772" i="3"/>
  <c r="AQ772" i="3"/>
  <c r="P772" i="3"/>
  <c r="AT771" i="3"/>
  <c r="S771" i="3"/>
  <c r="AR757" i="3"/>
  <c r="Q757" i="3"/>
  <c r="AR749" i="3"/>
  <c r="Q749" i="3"/>
  <c r="AR741" i="3"/>
  <c r="Q741" i="3"/>
  <c r="AR733" i="3"/>
  <c r="Q733" i="3"/>
  <c r="AR725" i="3"/>
  <c r="Q725" i="3"/>
  <c r="AR717" i="3"/>
  <c r="Q717" i="3"/>
  <c r="AR709" i="3"/>
  <c r="Q709" i="3"/>
  <c r="AR701" i="3"/>
  <c r="Q701" i="3"/>
  <c r="AR693" i="3"/>
  <c r="Q693" i="3"/>
  <c r="AR685" i="3"/>
  <c r="Q685" i="3"/>
  <c r="AR677" i="3"/>
  <c r="Q677" i="3"/>
  <c r="AR669" i="3"/>
  <c r="Q669" i="3"/>
  <c r="AR661" i="3"/>
  <c r="Q661" i="3"/>
  <c r="AZ211" i="3"/>
  <c r="Y211" i="3"/>
  <c r="AP217" i="3"/>
  <c r="O217" i="3"/>
  <c r="AQ211" i="3"/>
  <c r="P211" i="3"/>
  <c r="AQ219" i="3"/>
  <c r="P219" i="3"/>
  <c r="AX218" i="3"/>
  <c r="W218" i="3"/>
  <c r="AP212" i="3"/>
  <c r="O212" i="3"/>
  <c r="AP220" i="3"/>
  <c r="O220" i="3"/>
  <c r="AS220" i="3"/>
  <c r="R220" i="3"/>
  <c r="AW218" i="3"/>
  <c r="V218" i="3"/>
  <c r="AU212" i="3"/>
  <c r="T212" i="3"/>
  <c r="AU324" i="3"/>
  <c r="T324" i="3"/>
  <c r="AZ330" i="3"/>
  <c r="Y330" i="3"/>
  <c r="AW326" i="3"/>
  <c r="V326" i="3"/>
  <c r="AS326" i="3"/>
  <c r="R326" i="3"/>
  <c r="AR868" i="3"/>
  <c r="Q868" i="3"/>
  <c r="AR860" i="3"/>
  <c r="Q860" i="3"/>
  <c r="AT854" i="3"/>
  <c r="S854" i="3"/>
  <c r="AS849" i="3"/>
  <c r="R849" i="3"/>
  <c r="AZ844" i="3"/>
  <c r="Y844" i="3"/>
  <c r="AV840" i="3"/>
  <c r="U840" i="3"/>
  <c r="AP834" i="3"/>
  <c r="O834" i="3"/>
  <c r="AP826" i="3"/>
  <c r="O826" i="3"/>
  <c r="AU819" i="3"/>
  <c r="T819" i="3"/>
  <c r="AR812" i="3"/>
  <c r="Q812" i="3"/>
  <c r="AR804" i="3"/>
  <c r="Q804" i="3"/>
  <c r="AY799" i="3"/>
  <c r="X799" i="3"/>
  <c r="AP794" i="3"/>
  <c r="O794" i="3"/>
  <c r="AW789" i="3"/>
  <c r="V789" i="3"/>
  <c r="AV784" i="3"/>
  <c r="U784" i="3"/>
  <c r="AU779" i="3"/>
  <c r="T779" i="3"/>
  <c r="AQ775" i="3"/>
  <c r="P775" i="3"/>
  <c r="AR758" i="3"/>
  <c r="Q758" i="3"/>
  <c r="AR702" i="3"/>
  <c r="Q702" i="3"/>
  <c r="AY325" i="3"/>
  <c r="X325" i="3"/>
  <c r="AZ216" i="3"/>
  <c r="Y216" i="3"/>
  <c r="AS217" i="3"/>
  <c r="R217" i="3"/>
  <c r="AY217" i="3"/>
  <c r="X217" i="3"/>
  <c r="AV326" i="3"/>
  <c r="U326" i="3"/>
  <c r="AQ324" i="3"/>
  <c r="P324" i="3"/>
  <c r="AZ870" i="3"/>
  <c r="Y870" i="3"/>
  <c r="AR870" i="3"/>
  <c r="Q870" i="3"/>
  <c r="AU869" i="3"/>
  <c r="T869" i="3"/>
  <c r="AX868" i="3"/>
  <c r="W868" i="3"/>
  <c r="AP868" i="3"/>
  <c r="O868" i="3"/>
  <c r="AS867" i="3"/>
  <c r="R867" i="3"/>
  <c r="AV866" i="3"/>
  <c r="U866" i="3"/>
  <c r="AY865" i="3"/>
  <c r="X865" i="3"/>
  <c r="AQ865" i="3"/>
  <c r="P865" i="3"/>
  <c r="AT864" i="3"/>
  <c r="S864" i="3"/>
  <c r="AW863" i="3"/>
  <c r="V863" i="3"/>
  <c r="AZ862" i="3"/>
  <c r="Y862" i="3"/>
  <c r="AR862" i="3"/>
  <c r="Q862" i="3"/>
  <c r="AU861" i="3"/>
  <c r="T861" i="3"/>
  <c r="AX860" i="3"/>
  <c r="W860" i="3"/>
  <c r="AP860" i="3"/>
  <c r="O860" i="3"/>
  <c r="AS859" i="3"/>
  <c r="R859" i="3"/>
  <c r="AV858" i="3"/>
  <c r="U858" i="3"/>
  <c r="AY857" i="3"/>
  <c r="X857" i="3"/>
  <c r="AQ857" i="3"/>
  <c r="P857" i="3"/>
  <c r="AT856" i="3"/>
  <c r="S856" i="3"/>
  <c r="AW855" i="3"/>
  <c r="V855" i="3"/>
  <c r="AZ854" i="3"/>
  <c r="Y854" i="3"/>
  <c r="AR854" i="3"/>
  <c r="Q854" i="3"/>
  <c r="AU853" i="3"/>
  <c r="T853" i="3"/>
  <c r="AX852" i="3"/>
  <c r="W852" i="3"/>
  <c r="AP852" i="3"/>
  <c r="O852" i="3"/>
  <c r="AS851" i="3"/>
  <c r="R851" i="3"/>
  <c r="AV850" i="3"/>
  <c r="U850" i="3"/>
  <c r="AY849" i="3"/>
  <c r="X849" i="3"/>
  <c r="AQ849" i="3"/>
  <c r="P849" i="3"/>
  <c r="AT848" i="3"/>
  <c r="S848" i="3"/>
  <c r="AW847" i="3"/>
  <c r="V847" i="3"/>
  <c r="AZ846" i="3"/>
  <c r="Y846" i="3"/>
  <c r="AR846" i="3"/>
  <c r="Q846" i="3"/>
  <c r="AU845" i="3"/>
  <c r="T845" i="3"/>
  <c r="AX844" i="3"/>
  <c r="W844" i="3"/>
  <c r="AP844" i="3"/>
  <c r="O844" i="3"/>
  <c r="AS843" i="3"/>
  <c r="R843" i="3"/>
  <c r="AV842" i="3"/>
  <c r="U842" i="3"/>
  <c r="AY841" i="3"/>
  <c r="X841" i="3"/>
  <c r="AQ841" i="3"/>
  <c r="P841" i="3"/>
  <c r="AT840" i="3"/>
  <c r="S840" i="3"/>
  <c r="AW839" i="3"/>
  <c r="V839" i="3"/>
  <c r="AZ838" i="3"/>
  <c r="Y838" i="3"/>
  <c r="AR838" i="3"/>
  <c r="Q838" i="3"/>
  <c r="AU837" i="3"/>
  <c r="T837" i="3"/>
  <c r="AX836" i="3"/>
  <c r="W836" i="3"/>
  <c r="AP836" i="3"/>
  <c r="O836" i="3"/>
  <c r="AS835" i="3"/>
  <c r="R835" i="3"/>
  <c r="AV834" i="3"/>
  <c r="U834" i="3"/>
  <c r="AY833" i="3"/>
  <c r="X833" i="3"/>
  <c r="AQ833" i="3"/>
  <c r="P833" i="3"/>
  <c r="AT832" i="3"/>
  <c r="S832" i="3"/>
  <c r="AW831" i="3"/>
  <c r="V831" i="3"/>
  <c r="AZ830" i="3"/>
  <c r="Y830" i="3"/>
  <c r="AR830" i="3"/>
  <c r="Q830" i="3"/>
  <c r="AU829" i="3"/>
  <c r="T829" i="3"/>
  <c r="AX828" i="3"/>
  <c r="W828" i="3"/>
  <c r="AP828" i="3"/>
  <c r="O828" i="3"/>
  <c r="AS827" i="3"/>
  <c r="R827" i="3"/>
  <c r="AV826" i="3"/>
  <c r="U826" i="3"/>
  <c r="AY825" i="3"/>
  <c r="X825" i="3"/>
  <c r="AQ825" i="3"/>
  <c r="P825" i="3"/>
  <c r="AT824" i="3"/>
  <c r="S824" i="3"/>
  <c r="AW823" i="3"/>
  <c r="V823" i="3"/>
  <c r="AZ822" i="3"/>
  <c r="Y822" i="3"/>
  <c r="AR822" i="3"/>
  <c r="Q822" i="3"/>
  <c r="AU821" i="3"/>
  <c r="T821" i="3"/>
  <c r="AX820" i="3"/>
  <c r="W820" i="3"/>
  <c r="AP820" i="3"/>
  <c r="O820" i="3"/>
  <c r="AS819" i="3"/>
  <c r="R819" i="3"/>
  <c r="AV818" i="3"/>
  <c r="U818" i="3"/>
  <c r="AY817" i="3"/>
  <c r="X817" i="3"/>
  <c r="AQ817" i="3"/>
  <c r="P817" i="3"/>
  <c r="AT816" i="3"/>
  <c r="S816" i="3"/>
  <c r="AW815" i="3"/>
  <c r="V815" i="3"/>
  <c r="AZ814" i="3"/>
  <c r="Y814" i="3"/>
  <c r="AR814" i="3"/>
  <c r="Q814" i="3"/>
  <c r="AU813" i="3"/>
  <c r="T813" i="3"/>
  <c r="AX812" i="3"/>
  <c r="W812" i="3"/>
  <c r="AP812" i="3"/>
  <c r="O812" i="3"/>
  <c r="AS811" i="3"/>
  <c r="R811" i="3"/>
  <c r="AV810" i="3"/>
  <c r="U810" i="3"/>
  <c r="AY809" i="3"/>
  <c r="X809" i="3"/>
  <c r="AQ809" i="3"/>
  <c r="P809" i="3"/>
  <c r="AT808" i="3"/>
  <c r="S808" i="3"/>
  <c r="AW807" i="3"/>
  <c r="V807" i="3"/>
  <c r="AZ806" i="3"/>
  <c r="Y806" i="3"/>
  <c r="AR806" i="3"/>
  <c r="Q806" i="3"/>
  <c r="AU805" i="3"/>
  <c r="T805" i="3"/>
  <c r="AX804" i="3"/>
  <c r="W804" i="3"/>
  <c r="AP804" i="3"/>
  <c r="O804" i="3"/>
  <c r="AS803" i="3"/>
  <c r="R803" i="3"/>
  <c r="AV802" i="3"/>
  <c r="U802" i="3"/>
  <c r="AY801" i="3"/>
  <c r="X801" i="3"/>
  <c r="AQ801" i="3"/>
  <c r="P801" i="3"/>
  <c r="AT800" i="3"/>
  <c r="S800" i="3"/>
  <c r="AW799" i="3"/>
  <c r="V799" i="3"/>
  <c r="AZ798" i="3"/>
  <c r="Y798" i="3"/>
  <c r="AR798" i="3"/>
  <c r="Q798" i="3"/>
  <c r="AU797" i="3"/>
  <c r="T797" i="3"/>
  <c r="AX796" i="3"/>
  <c r="W796" i="3"/>
  <c r="AP796" i="3"/>
  <c r="O796" i="3"/>
  <c r="AS795" i="3"/>
  <c r="R795" i="3"/>
  <c r="AV794" i="3"/>
  <c r="U794" i="3"/>
  <c r="AY793" i="3"/>
  <c r="X793" i="3"/>
  <c r="AQ793" i="3"/>
  <c r="P793" i="3"/>
  <c r="AT792" i="3"/>
  <c r="S792" i="3"/>
  <c r="AW791" i="3"/>
  <c r="V791" i="3"/>
  <c r="AZ790" i="3"/>
  <c r="Y790" i="3"/>
  <c r="AR790" i="3"/>
  <c r="Q790" i="3"/>
  <c r="AU789" i="3"/>
  <c r="T789" i="3"/>
  <c r="AX788" i="3"/>
  <c r="W788" i="3"/>
  <c r="AP788" i="3"/>
  <c r="O788" i="3"/>
  <c r="AS787" i="3"/>
  <c r="R787" i="3"/>
  <c r="AV786" i="3"/>
  <c r="U786" i="3"/>
  <c r="AY785" i="3"/>
  <c r="X785" i="3"/>
  <c r="AQ785" i="3"/>
  <c r="P785" i="3"/>
  <c r="AT784" i="3"/>
  <c r="S784" i="3"/>
  <c r="AW783" i="3"/>
  <c r="V783" i="3"/>
  <c r="AZ782" i="3"/>
  <c r="Y782" i="3"/>
  <c r="AR782" i="3"/>
  <c r="Q782" i="3"/>
  <c r="AU781" i="3"/>
  <c r="T781" i="3"/>
  <c r="AX780" i="3"/>
  <c r="W780" i="3"/>
  <c r="AP780" i="3"/>
  <c r="O780" i="3"/>
  <c r="AS779" i="3"/>
  <c r="R779" i="3"/>
  <c r="AV778" i="3"/>
  <c r="U778" i="3"/>
  <c r="AY777" i="3"/>
  <c r="X777" i="3"/>
  <c r="AQ777" i="3"/>
  <c r="P777" i="3"/>
  <c r="AT776" i="3"/>
  <c r="S776" i="3"/>
  <c r="AW775" i="3"/>
  <c r="V775" i="3"/>
  <c r="AZ774" i="3"/>
  <c r="Y774" i="3"/>
  <c r="AR774" i="3"/>
  <c r="Q774" i="3"/>
  <c r="AU773" i="3"/>
  <c r="T773" i="3"/>
  <c r="AX772" i="3"/>
  <c r="W772" i="3"/>
  <c r="AP772" i="3"/>
  <c r="O772" i="3"/>
  <c r="AS771" i="3"/>
  <c r="R771" i="3"/>
  <c r="AR756" i="3"/>
  <c r="Q756" i="3"/>
  <c r="AR748" i="3"/>
  <c r="Q748" i="3"/>
  <c r="AR740" i="3"/>
  <c r="Q740" i="3"/>
  <c r="AR732" i="3"/>
  <c r="Q732" i="3"/>
  <c r="AR724" i="3"/>
  <c r="Q724" i="3"/>
  <c r="AR716" i="3"/>
  <c r="Q716" i="3"/>
  <c r="AR708" i="3"/>
  <c r="Q708" i="3"/>
  <c r="AR700" i="3"/>
  <c r="Q700" i="3"/>
  <c r="AR692" i="3"/>
  <c r="Q692" i="3"/>
  <c r="AR684" i="3"/>
  <c r="Q684" i="3"/>
  <c r="AR676" i="3"/>
  <c r="Q676" i="3"/>
  <c r="AR668" i="3"/>
  <c r="Q668" i="3"/>
  <c r="AX326" i="3"/>
  <c r="W326" i="3"/>
  <c r="AT215" i="3"/>
  <c r="S215" i="3"/>
  <c r="AZ219" i="3"/>
  <c r="Y219" i="3"/>
  <c r="AQ323" i="3"/>
  <c r="P323" i="3"/>
  <c r="AS213" i="3"/>
  <c r="R213" i="3"/>
  <c r="AT216" i="3"/>
  <c r="S216" i="3"/>
  <c r="AP215" i="3"/>
  <c r="O215" i="3"/>
  <c r="AY220" i="3"/>
  <c r="X220" i="3"/>
  <c r="AY212" i="3"/>
  <c r="X212" i="3"/>
  <c r="AU327" i="3"/>
  <c r="T327" i="3"/>
  <c r="AQ216" i="3"/>
  <c r="P216" i="3"/>
  <c r="AZ322" i="3"/>
  <c r="Y322" i="3"/>
  <c r="AV329" i="3"/>
  <c r="U329" i="3"/>
  <c r="AX866" i="3"/>
  <c r="W866" i="3"/>
  <c r="AP858" i="3"/>
  <c r="O858" i="3"/>
  <c r="AU851" i="3"/>
  <c r="T851" i="3"/>
  <c r="AW837" i="3"/>
  <c r="V837" i="3"/>
  <c r="AQ831" i="3"/>
  <c r="P831" i="3"/>
  <c r="AV824" i="3"/>
  <c r="U824" i="3"/>
  <c r="AX818" i="3"/>
  <c r="W818" i="3"/>
  <c r="AX810" i="3"/>
  <c r="W810" i="3"/>
  <c r="AU795" i="3"/>
  <c r="T795" i="3"/>
  <c r="AR662" i="3"/>
  <c r="Q662" i="3"/>
  <c r="AZ867" i="3"/>
  <c r="Y867" i="3"/>
  <c r="AV863" i="3"/>
  <c r="U863" i="3"/>
  <c r="AZ859" i="3"/>
  <c r="Y859" i="3"/>
  <c r="AY854" i="3"/>
  <c r="X854" i="3"/>
  <c r="AU850" i="3"/>
  <c r="T850" i="3"/>
  <c r="AZ843" i="3"/>
  <c r="Y843" i="3"/>
  <c r="AY838" i="3"/>
  <c r="X838" i="3"/>
  <c r="AX833" i="3"/>
  <c r="W833" i="3"/>
  <c r="AP825" i="3"/>
  <c r="O825" i="3"/>
  <c r="AW820" i="3"/>
  <c r="V820" i="3"/>
  <c r="AS816" i="3"/>
  <c r="R816" i="3"/>
  <c r="AZ811" i="3"/>
  <c r="Y811" i="3"/>
  <c r="AS808" i="3"/>
  <c r="R808" i="3"/>
  <c r="AR803" i="3"/>
  <c r="Q803" i="3"/>
  <c r="AT797" i="3"/>
  <c r="S797" i="3"/>
  <c r="AX793" i="3"/>
  <c r="W793" i="3"/>
  <c r="AR787" i="3"/>
  <c r="Q787" i="3"/>
  <c r="AT781" i="3"/>
  <c r="S781" i="3"/>
  <c r="AW772" i="3"/>
  <c r="V772" i="3"/>
  <c r="AR683" i="3"/>
  <c r="Q683" i="3"/>
  <c r="AU215" i="3"/>
  <c r="T215" i="3"/>
  <c r="AW217" i="3"/>
  <c r="V217" i="3"/>
  <c r="AV218" i="3"/>
  <c r="U218" i="3"/>
  <c r="AS212" i="3"/>
  <c r="R212" i="3"/>
  <c r="AU216" i="3"/>
  <c r="T216" i="3"/>
  <c r="AS215" i="3"/>
  <c r="R215" i="3"/>
  <c r="AX219" i="3"/>
  <c r="W219" i="3"/>
  <c r="AP328" i="3"/>
  <c r="O328" i="3"/>
  <c r="AY324" i="3"/>
  <c r="X324" i="3"/>
  <c r="AU867" i="3"/>
  <c r="T867" i="3"/>
  <c r="AQ863" i="3"/>
  <c r="P863" i="3"/>
  <c r="AU859" i="3"/>
  <c r="T859" i="3"/>
  <c r="AQ855" i="3"/>
  <c r="P855" i="3"/>
  <c r="AX850" i="3"/>
  <c r="W850" i="3"/>
  <c r="AQ847" i="3"/>
  <c r="P847" i="3"/>
  <c r="AU843" i="3"/>
  <c r="T843" i="3"/>
  <c r="AY839" i="3"/>
  <c r="X839" i="3"/>
  <c r="AU835" i="3"/>
  <c r="T835" i="3"/>
  <c r="AY831" i="3"/>
  <c r="X831" i="3"/>
  <c r="AW829" i="3"/>
  <c r="V829" i="3"/>
  <c r="AX826" i="3"/>
  <c r="W826" i="3"/>
  <c r="AT822" i="3"/>
  <c r="S822" i="3"/>
  <c r="AS817" i="3"/>
  <c r="R817" i="3"/>
  <c r="AZ812" i="3"/>
  <c r="Y812" i="3"/>
  <c r="AY807" i="3"/>
  <c r="X807" i="3"/>
  <c r="AX802" i="3"/>
  <c r="W802" i="3"/>
  <c r="AT798" i="3"/>
  <c r="S798" i="3"/>
  <c r="AS793" i="3"/>
  <c r="R793" i="3"/>
  <c r="AZ788" i="3"/>
  <c r="Y788" i="3"/>
  <c r="AS785" i="3"/>
  <c r="R785" i="3"/>
  <c r="AW781" i="3"/>
  <c r="V781" i="3"/>
  <c r="AS777" i="3"/>
  <c r="R777" i="3"/>
  <c r="AT774" i="3"/>
  <c r="S774" i="3"/>
  <c r="AZ772" i="3"/>
  <c r="Y772" i="3"/>
  <c r="AR734" i="3"/>
  <c r="Q734" i="3"/>
  <c r="AR718" i="3"/>
  <c r="Q718" i="3"/>
  <c r="AR670" i="3"/>
  <c r="Q670" i="3"/>
  <c r="AW868" i="3"/>
  <c r="V868" i="3"/>
  <c r="AX865" i="3"/>
  <c r="W865" i="3"/>
  <c r="AR859" i="3"/>
  <c r="Q859" i="3"/>
  <c r="AV855" i="3"/>
  <c r="U855" i="3"/>
  <c r="AW852" i="3"/>
  <c r="V852" i="3"/>
  <c r="AS848" i="3"/>
  <c r="R848" i="3"/>
  <c r="AR843" i="3"/>
  <c r="Q843" i="3"/>
  <c r="AV839" i="3"/>
  <c r="U839" i="3"/>
  <c r="AP833" i="3"/>
  <c r="O833" i="3"/>
  <c r="AR827" i="3"/>
  <c r="Q827" i="3"/>
  <c r="AS824" i="3"/>
  <c r="R824" i="3"/>
  <c r="AT821" i="3"/>
  <c r="S821" i="3"/>
  <c r="AX817" i="3"/>
  <c r="W817" i="3"/>
  <c r="AQ814" i="3"/>
  <c r="P814" i="3"/>
  <c r="AU810" i="3"/>
  <c r="T810" i="3"/>
  <c r="AY806" i="3"/>
  <c r="X806" i="3"/>
  <c r="AW804" i="3"/>
  <c r="V804" i="3"/>
  <c r="AX801" i="3"/>
  <c r="W801" i="3"/>
  <c r="AQ798" i="3"/>
  <c r="P798" i="3"/>
  <c r="AP793" i="3"/>
  <c r="O793" i="3"/>
  <c r="AW788" i="3"/>
  <c r="V788" i="3"/>
  <c r="AS784" i="3"/>
  <c r="R784" i="3"/>
  <c r="AR779" i="3"/>
  <c r="Q779" i="3"/>
  <c r="AV775" i="3"/>
  <c r="U775" i="3"/>
  <c r="AR755" i="3"/>
  <c r="Q755" i="3"/>
  <c r="AR723" i="3"/>
  <c r="Q723" i="3"/>
  <c r="AR691" i="3"/>
  <c r="Q691" i="3"/>
  <c r="AX870" i="3"/>
  <c r="W870" i="3"/>
  <c r="AP870" i="3"/>
  <c r="O870" i="3"/>
  <c r="AS869" i="3"/>
  <c r="R869" i="3"/>
  <c r="AV868" i="3"/>
  <c r="U868" i="3"/>
  <c r="AY867" i="3"/>
  <c r="X867" i="3"/>
  <c r="AQ867" i="3"/>
  <c r="P867" i="3"/>
  <c r="AT866" i="3"/>
  <c r="S866" i="3"/>
  <c r="AW865" i="3"/>
  <c r="V865" i="3"/>
  <c r="AZ864" i="3"/>
  <c r="Y864" i="3"/>
  <c r="AR864" i="3"/>
  <c r="Q864" i="3"/>
  <c r="AU863" i="3"/>
  <c r="T863" i="3"/>
  <c r="AX862" i="3"/>
  <c r="W862" i="3"/>
  <c r="AP862" i="3"/>
  <c r="O862" i="3"/>
  <c r="AS861" i="3"/>
  <c r="R861" i="3"/>
  <c r="AV860" i="3"/>
  <c r="U860" i="3"/>
  <c r="AY859" i="3"/>
  <c r="X859" i="3"/>
  <c r="AQ859" i="3"/>
  <c r="P859" i="3"/>
  <c r="AT858" i="3"/>
  <c r="S858" i="3"/>
  <c r="AW857" i="3"/>
  <c r="V857" i="3"/>
  <c r="AZ856" i="3"/>
  <c r="Y856" i="3"/>
  <c r="AR856" i="3"/>
  <c r="Q856" i="3"/>
  <c r="AU855" i="3"/>
  <c r="T855" i="3"/>
  <c r="AX854" i="3"/>
  <c r="W854" i="3"/>
  <c r="AP854" i="3"/>
  <c r="O854" i="3"/>
  <c r="AS853" i="3"/>
  <c r="R853" i="3"/>
  <c r="AV852" i="3"/>
  <c r="U852" i="3"/>
  <c r="AY851" i="3"/>
  <c r="X851" i="3"/>
  <c r="AQ851" i="3"/>
  <c r="P851" i="3"/>
  <c r="AT850" i="3"/>
  <c r="S850" i="3"/>
  <c r="AW849" i="3"/>
  <c r="V849" i="3"/>
  <c r="AZ848" i="3"/>
  <c r="Y848" i="3"/>
  <c r="AR848" i="3"/>
  <c r="Q848" i="3"/>
  <c r="AU847" i="3"/>
  <c r="T847" i="3"/>
  <c r="AX846" i="3"/>
  <c r="W846" i="3"/>
  <c r="AP846" i="3"/>
  <c r="O846" i="3"/>
  <c r="AS845" i="3"/>
  <c r="R845" i="3"/>
  <c r="AV844" i="3"/>
  <c r="U844" i="3"/>
  <c r="AY843" i="3"/>
  <c r="X843" i="3"/>
  <c r="AQ843" i="3"/>
  <c r="P843" i="3"/>
  <c r="AT842" i="3"/>
  <c r="S842" i="3"/>
  <c r="AW841" i="3"/>
  <c r="V841" i="3"/>
  <c r="AZ840" i="3"/>
  <c r="Y840" i="3"/>
  <c r="AR840" i="3"/>
  <c r="Q840" i="3"/>
  <c r="AU839" i="3"/>
  <c r="T839" i="3"/>
  <c r="AX838" i="3"/>
  <c r="W838" i="3"/>
  <c r="AP838" i="3"/>
  <c r="O838" i="3"/>
  <c r="AS837" i="3"/>
  <c r="R837" i="3"/>
  <c r="AV836" i="3"/>
  <c r="U836" i="3"/>
  <c r="AY835" i="3"/>
  <c r="X835" i="3"/>
  <c r="AQ835" i="3"/>
  <c r="P835" i="3"/>
  <c r="AT834" i="3"/>
  <c r="S834" i="3"/>
  <c r="AW833" i="3"/>
  <c r="V833" i="3"/>
  <c r="AZ832" i="3"/>
  <c r="Y832" i="3"/>
  <c r="AR832" i="3"/>
  <c r="Q832" i="3"/>
  <c r="AU831" i="3"/>
  <c r="T831" i="3"/>
  <c r="AX830" i="3"/>
  <c r="W830" i="3"/>
  <c r="AP830" i="3"/>
  <c r="O830" i="3"/>
  <c r="AS829" i="3"/>
  <c r="R829" i="3"/>
  <c r="AV828" i="3"/>
  <c r="U828" i="3"/>
  <c r="AY827" i="3"/>
  <c r="X827" i="3"/>
  <c r="AQ827" i="3"/>
  <c r="P827" i="3"/>
  <c r="AT826" i="3"/>
  <c r="S826" i="3"/>
  <c r="AW825" i="3"/>
  <c r="V825" i="3"/>
  <c r="AZ824" i="3"/>
  <c r="Y824" i="3"/>
  <c r="AR824" i="3"/>
  <c r="Q824" i="3"/>
  <c r="AU823" i="3"/>
  <c r="T823" i="3"/>
  <c r="AX822" i="3"/>
  <c r="W822" i="3"/>
  <c r="AP822" i="3"/>
  <c r="O822" i="3"/>
  <c r="AS821" i="3"/>
  <c r="R821" i="3"/>
  <c r="AV820" i="3"/>
  <c r="U820" i="3"/>
  <c r="AY819" i="3"/>
  <c r="X819" i="3"/>
  <c r="AQ819" i="3"/>
  <c r="P819" i="3"/>
  <c r="AT818" i="3"/>
  <c r="S818" i="3"/>
  <c r="AW817" i="3"/>
  <c r="V817" i="3"/>
  <c r="AZ816" i="3"/>
  <c r="Y816" i="3"/>
  <c r="AR816" i="3"/>
  <c r="Q816" i="3"/>
  <c r="AU815" i="3"/>
  <c r="T815" i="3"/>
  <c r="AX814" i="3"/>
  <c r="W814" i="3"/>
  <c r="AP814" i="3"/>
  <c r="O814" i="3"/>
  <c r="AS813" i="3"/>
  <c r="R813" i="3"/>
  <c r="AV812" i="3"/>
  <c r="U812" i="3"/>
  <c r="AY811" i="3"/>
  <c r="X811" i="3"/>
  <c r="AQ811" i="3"/>
  <c r="P811" i="3"/>
  <c r="AT810" i="3"/>
  <c r="S810" i="3"/>
  <c r="AW809" i="3"/>
  <c r="V809" i="3"/>
  <c r="AZ808" i="3"/>
  <c r="Y808" i="3"/>
  <c r="AR808" i="3"/>
  <c r="Q808" i="3"/>
  <c r="AU807" i="3"/>
  <c r="T807" i="3"/>
  <c r="AX806" i="3"/>
  <c r="W806" i="3"/>
  <c r="AP806" i="3"/>
  <c r="O806" i="3"/>
  <c r="AS805" i="3"/>
  <c r="R805" i="3"/>
  <c r="AV804" i="3"/>
  <c r="U804" i="3"/>
  <c r="AY803" i="3"/>
  <c r="X803" i="3"/>
  <c r="AQ803" i="3"/>
  <c r="P803" i="3"/>
  <c r="AT802" i="3"/>
  <c r="S802" i="3"/>
  <c r="AW801" i="3"/>
  <c r="V801" i="3"/>
  <c r="AZ800" i="3"/>
  <c r="Y800" i="3"/>
  <c r="AR800" i="3"/>
  <c r="Q800" i="3"/>
  <c r="AU799" i="3"/>
  <c r="T799" i="3"/>
  <c r="AX798" i="3"/>
  <c r="W798" i="3"/>
  <c r="AP798" i="3"/>
  <c r="O798" i="3"/>
  <c r="AS797" i="3"/>
  <c r="R797" i="3"/>
  <c r="AV796" i="3"/>
  <c r="U796" i="3"/>
  <c r="AY795" i="3"/>
  <c r="X795" i="3"/>
  <c r="AQ795" i="3"/>
  <c r="P795" i="3"/>
  <c r="AT794" i="3"/>
  <c r="S794" i="3"/>
  <c r="AW793" i="3"/>
  <c r="V793" i="3"/>
  <c r="AZ792" i="3"/>
  <c r="Y792" i="3"/>
  <c r="AR792" i="3"/>
  <c r="Q792" i="3"/>
  <c r="AU791" i="3"/>
  <c r="T791" i="3"/>
  <c r="AX790" i="3"/>
  <c r="W790" i="3"/>
  <c r="AP790" i="3"/>
  <c r="O790" i="3"/>
  <c r="AS789" i="3"/>
  <c r="R789" i="3"/>
  <c r="AV788" i="3"/>
  <c r="U788" i="3"/>
  <c r="AY787" i="3"/>
  <c r="X787" i="3"/>
  <c r="AQ787" i="3"/>
  <c r="P787" i="3"/>
  <c r="AT786" i="3"/>
  <c r="S786" i="3"/>
  <c r="AW785" i="3"/>
  <c r="V785" i="3"/>
  <c r="AZ784" i="3"/>
  <c r="Y784" i="3"/>
  <c r="AR784" i="3"/>
  <c r="Q784" i="3"/>
  <c r="AU783" i="3"/>
  <c r="T783" i="3"/>
  <c r="AX782" i="3"/>
  <c r="W782" i="3"/>
  <c r="AP782" i="3"/>
  <c r="O782" i="3"/>
  <c r="AS781" i="3"/>
  <c r="R781" i="3"/>
  <c r="AV780" i="3"/>
  <c r="U780" i="3"/>
  <c r="AY779" i="3"/>
  <c r="X779" i="3"/>
  <c r="AQ779" i="3"/>
  <c r="P779" i="3"/>
  <c r="AT778" i="3"/>
  <c r="S778" i="3"/>
  <c r="AW777" i="3"/>
  <c r="V777" i="3"/>
  <c r="AZ776" i="3"/>
  <c r="Y776" i="3"/>
  <c r="AR776" i="3"/>
  <c r="Q776" i="3"/>
  <c r="AU775" i="3"/>
  <c r="T775" i="3"/>
  <c r="AX774" i="3"/>
  <c r="W774" i="3"/>
  <c r="AP774" i="3"/>
  <c r="O774" i="3"/>
  <c r="AS773" i="3"/>
  <c r="R773" i="3"/>
  <c r="AV772" i="3"/>
  <c r="U772" i="3"/>
  <c r="AY771" i="3"/>
  <c r="X771" i="3"/>
  <c r="AQ771" i="3"/>
  <c r="P771" i="3"/>
  <c r="AR754" i="3"/>
  <c r="Q754" i="3"/>
  <c r="AR746" i="3"/>
  <c r="Q746" i="3"/>
  <c r="AR738" i="3"/>
  <c r="Q738" i="3"/>
  <c r="AR730" i="3"/>
  <c r="Q730" i="3"/>
  <c r="AR722" i="3"/>
  <c r="Q722" i="3"/>
  <c r="AR714" i="3"/>
  <c r="Q714" i="3"/>
  <c r="AR706" i="3"/>
  <c r="Q706" i="3"/>
  <c r="AR698" i="3"/>
  <c r="Q698" i="3"/>
  <c r="AR690" i="3"/>
  <c r="Q690" i="3"/>
  <c r="AR682" i="3"/>
  <c r="Q682" i="3"/>
  <c r="AR674" i="3"/>
  <c r="Q674" i="3"/>
  <c r="AR666" i="3"/>
  <c r="Q666" i="3"/>
  <c r="AY211" i="3"/>
  <c r="X211" i="3"/>
  <c r="AY219" i="3"/>
  <c r="X219" i="3"/>
  <c r="AZ325" i="3"/>
  <c r="Y325" i="3"/>
  <c r="AX212" i="3"/>
  <c r="W212" i="3"/>
  <c r="AZ214" i="3"/>
  <c r="Y214" i="3"/>
  <c r="AX220" i="3"/>
  <c r="W220" i="3"/>
  <c r="AQ212" i="3"/>
  <c r="P212" i="3"/>
  <c r="AQ220" i="3"/>
  <c r="P220" i="3"/>
  <c r="AZ213" i="3"/>
  <c r="Y213" i="3"/>
  <c r="AW433" i="3"/>
  <c r="V433" i="3"/>
  <c r="AT327" i="3"/>
  <c r="S327" i="3"/>
  <c r="AX327" i="3"/>
  <c r="W327" i="3"/>
  <c r="AW869" i="3"/>
  <c r="V869" i="3"/>
  <c r="AV864" i="3"/>
  <c r="U864" i="3"/>
  <c r="AZ860" i="3"/>
  <c r="Y860" i="3"/>
  <c r="AV856" i="3"/>
  <c r="U856" i="3"/>
  <c r="AZ852" i="3"/>
  <c r="Y852" i="3"/>
  <c r="AY847" i="3"/>
  <c r="X847" i="3"/>
  <c r="AP842" i="3"/>
  <c r="O842" i="3"/>
  <c r="AQ839" i="3"/>
  <c r="P839" i="3"/>
  <c r="AX834" i="3"/>
  <c r="W834" i="3"/>
  <c r="AT830" i="3"/>
  <c r="S830" i="3"/>
  <c r="AS825" i="3"/>
  <c r="R825" i="3"/>
  <c r="AW821" i="3"/>
  <c r="V821" i="3"/>
  <c r="AY815" i="3"/>
  <c r="X815" i="3"/>
  <c r="AP810" i="3"/>
  <c r="O810" i="3"/>
  <c r="AW805" i="3"/>
  <c r="V805" i="3"/>
  <c r="AS801" i="3"/>
  <c r="R801" i="3"/>
  <c r="AR796" i="3"/>
  <c r="Q796" i="3"/>
  <c r="AV792" i="3"/>
  <c r="U792" i="3"/>
  <c r="AT790" i="3"/>
  <c r="S790" i="3"/>
  <c r="AX786" i="3"/>
  <c r="W786" i="3"/>
  <c r="AT782" i="3"/>
  <c r="S782" i="3"/>
  <c r="AZ780" i="3"/>
  <c r="Y780" i="3"/>
  <c r="AV776" i="3"/>
  <c r="U776" i="3"/>
  <c r="AR750" i="3"/>
  <c r="Q750" i="3"/>
  <c r="AR694" i="3"/>
  <c r="Q694" i="3"/>
  <c r="AY870" i="3"/>
  <c r="X870" i="3"/>
  <c r="AR867" i="3"/>
  <c r="Q867" i="3"/>
  <c r="AS864" i="3"/>
  <c r="R864" i="3"/>
  <c r="AT861" i="3"/>
  <c r="S861" i="3"/>
  <c r="AX857" i="3"/>
  <c r="W857" i="3"/>
  <c r="AT853" i="3"/>
  <c r="S853" i="3"/>
  <c r="AP849" i="3"/>
  <c r="O849" i="3"/>
  <c r="AY846" i="3"/>
  <c r="X846" i="3"/>
  <c r="AW844" i="3"/>
  <c r="V844" i="3"/>
  <c r="AX841" i="3"/>
  <c r="W841" i="3"/>
  <c r="AR835" i="3"/>
  <c r="Q835" i="3"/>
  <c r="AV831" i="3"/>
  <c r="U831" i="3"/>
  <c r="AY830" i="3"/>
  <c r="X830" i="3"/>
  <c r="AW828" i="3"/>
  <c r="V828" i="3"/>
  <c r="AU826" i="3"/>
  <c r="T826" i="3"/>
  <c r="AY822" i="3"/>
  <c r="X822" i="3"/>
  <c r="AR819" i="3"/>
  <c r="Q819" i="3"/>
  <c r="AV815" i="3"/>
  <c r="U815" i="3"/>
  <c r="AW812" i="3"/>
  <c r="V812" i="3"/>
  <c r="AP809" i="3"/>
  <c r="O809" i="3"/>
  <c r="AT805" i="3"/>
  <c r="S805" i="3"/>
  <c r="AP801" i="3"/>
  <c r="O801" i="3"/>
  <c r="AV799" i="3"/>
  <c r="U799" i="3"/>
  <c r="AW796" i="3"/>
  <c r="V796" i="3"/>
  <c r="AU794" i="3"/>
  <c r="T794" i="3"/>
  <c r="AV791" i="3"/>
  <c r="U791" i="3"/>
  <c r="AQ790" i="3"/>
  <c r="P790" i="3"/>
  <c r="AZ787" i="3"/>
  <c r="Y787" i="3"/>
  <c r="AX785" i="3"/>
  <c r="W785" i="3"/>
  <c r="AV783" i="3"/>
  <c r="U783" i="3"/>
  <c r="AW780" i="3"/>
  <c r="V780" i="3"/>
  <c r="AU778" i="3"/>
  <c r="T778" i="3"/>
  <c r="AS776" i="3"/>
  <c r="R776" i="3"/>
  <c r="AQ774" i="3"/>
  <c r="P774" i="3"/>
  <c r="AZ771" i="3"/>
  <c r="Y771" i="3"/>
  <c r="AR731" i="3"/>
  <c r="Q731" i="3"/>
  <c r="AR707" i="3"/>
  <c r="Q707" i="3"/>
  <c r="AR667" i="3"/>
  <c r="Q667" i="3"/>
  <c r="AW870" i="3"/>
  <c r="V870" i="3"/>
  <c r="AZ869" i="3"/>
  <c r="Y869" i="3"/>
  <c r="AR869" i="3"/>
  <c r="Q869" i="3"/>
  <c r="AU868" i="3"/>
  <c r="T868" i="3"/>
  <c r="AX867" i="3"/>
  <c r="W867" i="3"/>
  <c r="AP867" i="3"/>
  <c r="O867" i="3"/>
  <c r="AS866" i="3"/>
  <c r="R866" i="3"/>
  <c r="AV865" i="3"/>
  <c r="U865" i="3"/>
  <c r="AY864" i="3"/>
  <c r="X864" i="3"/>
  <c r="AQ864" i="3"/>
  <c r="P864" i="3"/>
  <c r="AT863" i="3"/>
  <c r="S863" i="3"/>
  <c r="AW862" i="3"/>
  <c r="V862" i="3"/>
  <c r="AZ861" i="3"/>
  <c r="Y861" i="3"/>
  <c r="AR861" i="3"/>
  <c r="Q861" i="3"/>
  <c r="AU860" i="3"/>
  <c r="T860" i="3"/>
  <c r="AX859" i="3"/>
  <c r="W859" i="3"/>
  <c r="AP859" i="3"/>
  <c r="O859" i="3"/>
  <c r="AS858" i="3"/>
  <c r="R858" i="3"/>
  <c r="AV857" i="3"/>
  <c r="U857" i="3"/>
  <c r="AY856" i="3"/>
  <c r="X856" i="3"/>
  <c r="AQ856" i="3"/>
  <c r="P856" i="3"/>
  <c r="AT855" i="3"/>
  <c r="S855" i="3"/>
  <c r="AW854" i="3"/>
  <c r="V854" i="3"/>
  <c r="AZ853" i="3"/>
  <c r="Y853" i="3"/>
  <c r="AR853" i="3"/>
  <c r="Q853" i="3"/>
  <c r="AU852" i="3"/>
  <c r="T852" i="3"/>
  <c r="AX851" i="3"/>
  <c r="W851" i="3"/>
  <c r="AP851" i="3"/>
  <c r="O851" i="3"/>
  <c r="AS850" i="3"/>
  <c r="R850" i="3"/>
  <c r="AV849" i="3"/>
  <c r="U849" i="3"/>
  <c r="AY848" i="3"/>
  <c r="X848" i="3"/>
  <c r="AQ848" i="3"/>
  <c r="P848" i="3"/>
  <c r="AT847" i="3"/>
  <c r="S847" i="3"/>
  <c r="AW846" i="3"/>
  <c r="V846" i="3"/>
  <c r="AZ845" i="3"/>
  <c r="Y845" i="3"/>
  <c r="AR845" i="3"/>
  <c r="Q845" i="3"/>
  <c r="AU844" i="3"/>
  <c r="T844" i="3"/>
  <c r="AX843" i="3"/>
  <c r="W843" i="3"/>
  <c r="AP843" i="3"/>
  <c r="O843" i="3"/>
  <c r="AS842" i="3"/>
  <c r="R842" i="3"/>
  <c r="AV841" i="3"/>
  <c r="U841" i="3"/>
  <c r="AY840" i="3"/>
  <c r="X840" i="3"/>
  <c r="AQ840" i="3"/>
  <c r="P840" i="3"/>
  <c r="AT839" i="3"/>
  <c r="S839" i="3"/>
  <c r="AW838" i="3"/>
  <c r="V838" i="3"/>
  <c r="AZ837" i="3"/>
  <c r="Y837" i="3"/>
  <c r="AR837" i="3"/>
  <c r="Q837" i="3"/>
  <c r="AU836" i="3"/>
  <c r="T836" i="3"/>
  <c r="AX835" i="3"/>
  <c r="W835" i="3"/>
  <c r="AP835" i="3"/>
  <c r="O835" i="3"/>
  <c r="AS834" i="3"/>
  <c r="R834" i="3"/>
  <c r="AV833" i="3"/>
  <c r="U833" i="3"/>
  <c r="AY832" i="3"/>
  <c r="X832" i="3"/>
  <c r="AQ832" i="3"/>
  <c r="P832" i="3"/>
  <c r="AT831" i="3"/>
  <c r="S831" i="3"/>
  <c r="AW830" i="3"/>
  <c r="V830" i="3"/>
  <c r="AZ829" i="3"/>
  <c r="Y829" i="3"/>
  <c r="AR829" i="3"/>
  <c r="Q829" i="3"/>
  <c r="AU828" i="3"/>
  <c r="T828" i="3"/>
  <c r="AX827" i="3"/>
  <c r="W827" i="3"/>
  <c r="AP827" i="3"/>
  <c r="O827" i="3"/>
  <c r="AS826" i="3"/>
  <c r="R826" i="3"/>
  <c r="AV825" i="3"/>
  <c r="U825" i="3"/>
  <c r="AY824" i="3"/>
  <c r="X824" i="3"/>
  <c r="AQ824" i="3"/>
  <c r="P824" i="3"/>
  <c r="AT823" i="3"/>
  <c r="S823" i="3"/>
  <c r="AW822" i="3"/>
  <c r="V822" i="3"/>
  <c r="AZ821" i="3"/>
  <c r="Y821" i="3"/>
  <c r="AR821" i="3"/>
  <c r="Q821" i="3"/>
  <c r="AU820" i="3"/>
  <c r="T820" i="3"/>
  <c r="AX819" i="3"/>
  <c r="W819" i="3"/>
  <c r="AP819" i="3"/>
  <c r="O819" i="3"/>
  <c r="AS818" i="3"/>
  <c r="R818" i="3"/>
  <c r="AV817" i="3"/>
  <c r="U817" i="3"/>
  <c r="AY816" i="3"/>
  <c r="X816" i="3"/>
  <c r="AQ816" i="3"/>
  <c r="P816" i="3"/>
  <c r="AT815" i="3"/>
  <c r="S815" i="3"/>
  <c r="AW814" i="3"/>
  <c r="V814" i="3"/>
  <c r="AZ813" i="3"/>
  <c r="Y813" i="3"/>
  <c r="AR813" i="3"/>
  <c r="Q813" i="3"/>
  <c r="AU812" i="3"/>
  <c r="T812" i="3"/>
  <c r="AX811" i="3"/>
  <c r="W811" i="3"/>
  <c r="AP811" i="3"/>
  <c r="O811" i="3"/>
  <c r="AS810" i="3"/>
  <c r="R810" i="3"/>
  <c r="AV809" i="3"/>
  <c r="U809" i="3"/>
  <c r="AY808" i="3"/>
  <c r="X808" i="3"/>
  <c r="AQ808" i="3"/>
  <c r="P808" i="3"/>
  <c r="AT807" i="3"/>
  <c r="S807" i="3"/>
  <c r="AW806" i="3"/>
  <c r="V806" i="3"/>
  <c r="AZ805" i="3"/>
  <c r="Y805" i="3"/>
  <c r="AR805" i="3"/>
  <c r="Q805" i="3"/>
  <c r="AU804" i="3"/>
  <c r="T804" i="3"/>
  <c r="AX803" i="3"/>
  <c r="W803" i="3"/>
  <c r="AP803" i="3"/>
  <c r="O803" i="3"/>
  <c r="AS802" i="3"/>
  <c r="R802" i="3"/>
  <c r="AV801" i="3"/>
  <c r="U801" i="3"/>
  <c r="AY800" i="3"/>
  <c r="X800" i="3"/>
  <c r="AQ800" i="3"/>
  <c r="P800" i="3"/>
  <c r="AT799" i="3"/>
  <c r="S799" i="3"/>
  <c r="AW798" i="3"/>
  <c r="V798" i="3"/>
  <c r="AZ797" i="3"/>
  <c r="Y797" i="3"/>
  <c r="AR797" i="3"/>
  <c r="Q797" i="3"/>
  <c r="AU796" i="3"/>
  <c r="T796" i="3"/>
  <c r="AX795" i="3"/>
  <c r="W795" i="3"/>
  <c r="AP795" i="3"/>
  <c r="O795" i="3"/>
  <c r="AS794" i="3"/>
  <c r="R794" i="3"/>
  <c r="AV793" i="3"/>
  <c r="U793" i="3"/>
  <c r="AY792" i="3"/>
  <c r="X792" i="3"/>
  <c r="AQ792" i="3"/>
  <c r="P792" i="3"/>
  <c r="AT791" i="3"/>
  <c r="S791" i="3"/>
  <c r="AW790" i="3"/>
  <c r="V790" i="3"/>
  <c r="AZ789" i="3"/>
  <c r="Y789" i="3"/>
  <c r="AR789" i="3"/>
  <c r="Q789" i="3"/>
  <c r="AU788" i="3"/>
  <c r="T788" i="3"/>
  <c r="AX787" i="3"/>
  <c r="W787" i="3"/>
  <c r="AP787" i="3"/>
  <c r="O787" i="3"/>
  <c r="AS786" i="3"/>
  <c r="R786" i="3"/>
  <c r="AV785" i="3"/>
  <c r="U785" i="3"/>
  <c r="AY784" i="3"/>
  <c r="X784" i="3"/>
  <c r="AQ784" i="3"/>
  <c r="P784" i="3"/>
  <c r="AT783" i="3"/>
  <c r="S783" i="3"/>
  <c r="AW782" i="3"/>
  <c r="V782" i="3"/>
  <c r="AZ781" i="3"/>
  <c r="Y781" i="3"/>
  <c r="AR781" i="3"/>
  <c r="Q781" i="3"/>
  <c r="AU780" i="3"/>
  <c r="T780" i="3"/>
  <c r="AX779" i="3"/>
  <c r="W779" i="3"/>
  <c r="AP779" i="3"/>
  <c r="O779" i="3"/>
  <c r="AS778" i="3"/>
  <c r="R778" i="3"/>
  <c r="AV777" i="3"/>
  <c r="U777" i="3"/>
  <c r="AY776" i="3"/>
  <c r="X776" i="3"/>
  <c r="AQ776" i="3"/>
  <c r="P776" i="3"/>
  <c r="AT775" i="3"/>
  <c r="S775" i="3"/>
  <c r="AW774" i="3"/>
  <c r="V774" i="3"/>
  <c r="AZ773" i="3"/>
  <c r="Y773" i="3"/>
  <c r="AR773" i="3"/>
  <c r="Q773" i="3"/>
  <c r="AU772" i="3"/>
  <c r="T772" i="3"/>
  <c r="AX771" i="3"/>
  <c r="W771" i="3"/>
  <c r="AP771" i="3"/>
  <c r="O771" i="3"/>
  <c r="A881" i="3" a="1"/>
  <c r="AR753" i="3"/>
  <c r="Q753" i="3"/>
  <c r="AR745" i="3"/>
  <c r="Q745" i="3"/>
  <c r="AR737" i="3"/>
  <c r="Q737" i="3"/>
  <c r="AR729" i="3"/>
  <c r="Q729" i="3"/>
  <c r="AR721" i="3"/>
  <c r="Q721" i="3"/>
  <c r="AR713" i="3"/>
  <c r="Q713" i="3"/>
  <c r="AR705" i="3"/>
  <c r="Q705" i="3"/>
  <c r="AR697" i="3"/>
  <c r="Q697" i="3"/>
  <c r="AR689" i="3"/>
  <c r="Q689" i="3"/>
  <c r="AR681" i="3"/>
  <c r="Q681" i="3"/>
  <c r="AR673" i="3"/>
  <c r="Q673" i="3"/>
  <c r="AR665" i="3"/>
  <c r="Q665" i="3"/>
  <c r="AV211" i="3"/>
  <c r="U211" i="3"/>
  <c r="AP211" i="3"/>
  <c r="O211" i="3"/>
  <c r="AY216" i="3"/>
  <c r="X216" i="3"/>
  <c r="AT324" i="3"/>
  <c r="S324" i="3"/>
  <c r="AP214" i="3"/>
  <c r="O214" i="3"/>
  <c r="AT213" i="3"/>
  <c r="S213" i="3"/>
  <c r="AQ217" i="3"/>
  <c r="P217" i="3"/>
  <c r="AW220" i="3"/>
  <c r="V220" i="3"/>
  <c r="AS214" i="3"/>
  <c r="R214" i="3"/>
  <c r="AT322" i="3"/>
  <c r="S322" i="3"/>
  <c r="AZ328" i="3"/>
  <c r="Y328" i="3"/>
  <c r="AY323" i="3"/>
  <c r="X323" i="3"/>
  <c r="AV217" i="3"/>
  <c r="U217" i="3"/>
  <c r="AW322" i="3"/>
  <c r="V322" i="3"/>
  <c r="AP866" i="3"/>
  <c r="O866" i="3"/>
  <c r="AT862" i="3"/>
  <c r="S862" i="3"/>
  <c r="AS857" i="3"/>
  <c r="R857" i="3"/>
  <c r="AW853" i="3"/>
  <c r="V853" i="3"/>
  <c r="AV848" i="3"/>
  <c r="U848" i="3"/>
  <c r="AW845" i="3"/>
  <c r="V845" i="3"/>
  <c r="AS841" i="3"/>
  <c r="R841" i="3"/>
  <c r="AZ836" i="3"/>
  <c r="Y836" i="3"/>
  <c r="AV832" i="3"/>
  <c r="U832" i="3"/>
  <c r="AU827" i="3"/>
  <c r="T827" i="3"/>
  <c r="AR820" i="3"/>
  <c r="Q820" i="3"/>
  <c r="AQ815" i="3"/>
  <c r="P815" i="3"/>
  <c r="AU811" i="3"/>
  <c r="T811" i="3"/>
  <c r="AQ807" i="3"/>
  <c r="P807" i="3"/>
  <c r="AP802" i="3"/>
  <c r="O802" i="3"/>
  <c r="AW797" i="3"/>
  <c r="V797" i="3"/>
  <c r="AQ791" i="3"/>
  <c r="P791" i="3"/>
  <c r="AP786" i="3"/>
  <c r="O786" i="3"/>
  <c r="AR780" i="3"/>
  <c r="Q780" i="3"/>
  <c r="AY775" i="3"/>
  <c r="X775" i="3"/>
  <c r="AU771" i="3"/>
  <c r="T771" i="3"/>
  <c r="AR686" i="3"/>
  <c r="Q686" i="3"/>
  <c r="AT869" i="3"/>
  <c r="S869" i="3"/>
  <c r="AP865" i="3"/>
  <c r="O865" i="3"/>
  <c r="AY862" i="3"/>
  <c r="X862" i="3"/>
  <c r="AW860" i="3"/>
  <c r="V860" i="3"/>
  <c r="AU858" i="3"/>
  <c r="T858" i="3"/>
  <c r="AS856" i="3"/>
  <c r="R856" i="3"/>
  <c r="AQ854" i="3"/>
  <c r="P854" i="3"/>
  <c r="AZ851" i="3"/>
  <c r="Y851" i="3"/>
  <c r="AX849" i="3"/>
  <c r="W849" i="3"/>
  <c r="AV847" i="3"/>
  <c r="U847" i="3"/>
  <c r="AT845" i="3"/>
  <c r="S845" i="3"/>
  <c r="AU842" i="3"/>
  <c r="T842" i="3"/>
  <c r="AS840" i="3"/>
  <c r="R840" i="3"/>
  <c r="AQ838" i="3"/>
  <c r="P838" i="3"/>
  <c r="AW836" i="3"/>
  <c r="V836" i="3"/>
  <c r="AZ835" i="3"/>
  <c r="Y835" i="3"/>
  <c r="AS832" i="3"/>
  <c r="R832" i="3"/>
  <c r="AQ830" i="3"/>
  <c r="P830" i="3"/>
  <c r="AZ827" i="3"/>
  <c r="Y827" i="3"/>
  <c r="AX825" i="3"/>
  <c r="W825" i="3"/>
  <c r="AQ822" i="3"/>
  <c r="P822" i="3"/>
  <c r="AZ819" i="3"/>
  <c r="Y819" i="3"/>
  <c r="AU818" i="3"/>
  <c r="T818" i="3"/>
  <c r="AY814" i="3"/>
  <c r="X814" i="3"/>
  <c r="AR811" i="3"/>
  <c r="Q811" i="3"/>
  <c r="AV807" i="3"/>
  <c r="U807" i="3"/>
  <c r="AZ803" i="3"/>
  <c r="Y803" i="3"/>
  <c r="AS800" i="3"/>
  <c r="R800" i="3"/>
  <c r="AR795" i="3"/>
  <c r="Q795" i="3"/>
  <c r="AY790" i="3"/>
  <c r="X790" i="3"/>
  <c r="AP785" i="3"/>
  <c r="O785" i="3"/>
  <c r="AY782" i="3"/>
  <c r="X782" i="3"/>
  <c r="AZ779" i="3"/>
  <c r="Y779" i="3"/>
  <c r="AX777" i="3"/>
  <c r="W777" i="3"/>
  <c r="AY774" i="3"/>
  <c r="X774" i="3"/>
  <c r="AR771" i="3"/>
  <c r="Q771" i="3"/>
  <c r="AR739" i="3"/>
  <c r="Q739" i="3"/>
  <c r="AR699" i="3"/>
  <c r="Q699" i="3"/>
  <c r="AV870" i="3"/>
  <c r="U870" i="3"/>
  <c r="AY869" i="3"/>
  <c r="X869" i="3"/>
  <c r="AT868" i="3"/>
  <c r="S868" i="3"/>
  <c r="AW867" i="3"/>
  <c r="V867" i="3"/>
  <c r="AZ866" i="3"/>
  <c r="Y866" i="3"/>
  <c r="AU865" i="3"/>
  <c r="T865" i="3"/>
  <c r="AX864" i="3"/>
  <c r="W864" i="3"/>
  <c r="AS863" i="3"/>
  <c r="R863" i="3"/>
  <c r="AY861" i="3"/>
  <c r="X861" i="3"/>
  <c r="AT860" i="3"/>
  <c r="S860" i="3"/>
  <c r="AW859" i="3"/>
  <c r="V859" i="3"/>
  <c r="AZ858" i="3"/>
  <c r="Y858" i="3"/>
  <c r="AU857" i="3"/>
  <c r="T857" i="3"/>
  <c r="AX856" i="3"/>
  <c r="W856" i="3"/>
  <c r="AS855" i="3"/>
  <c r="R855" i="3"/>
  <c r="AY853" i="3"/>
  <c r="X853" i="3"/>
  <c r="AT852" i="3"/>
  <c r="S852" i="3"/>
  <c r="AR850" i="3"/>
  <c r="Q850" i="3"/>
  <c r="AP848" i="3"/>
  <c r="O848" i="3"/>
  <c r="AV846" i="3"/>
  <c r="U846" i="3"/>
  <c r="AQ845" i="3"/>
  <c r="P845" i="3"/>
  <c r="AR842" i="3"/>
  <c r="Q842" i="3"/>
  <c r="AP840" i="3"/>
  <c r="O840" i="3"/>
  <c r="AQ837" i="3"/>
  <c r="P837" i="3"/>
  <c r="AR834" i="3"/>
  <c r="Q834" i="3"/>
  <c r="AP832" i="3"/>
  <c r="O832" i="3"/>
  <c r="AY829" i="3"/>
  <c r="X829" i="3"/>
  <c r="AT828" i="3"/>
  <c r="S828" i="3"/>
  <c r="AR826" i="3"/>
  <c r="Q826" i="3"/>
  <c r="AP824" i="3"/>
  <c r="O824" i="3"/>
  <c r="AV822" i="3"/>
  <c r="U822" i="3"/>
  <c r="AT820" i="3"/>
  <c r="S820" i="3"/>
  <c r="AR818" i="3"/>
  <c r="Q818" i="3"/>
  <c r="AU817" i="3"/>
  <c r="T817" i="3"/>
  <c r="AX816" i="3"/>
  <c r="W816" i="3"/>
  <c r="AS815" i="3"/>
  <c r="R815" i="3"/>
  <c r="AY813" i="3"/>
  <c r="X813" i="3"/>
  <c r="AT812" i="3"/>
  <c r="S812" i="3"/>
  <c r="AW811" i="3"/>
  <c r="V811" i="3"/>
  <c r="AZ810" i="3"/>
  <c r="Y810" i="3"/>
  <c r="AU809" i="3"/>
  <c r="T809" i="3"/>
  <c r="AX808" i="3"/>
  <c r="W808" i="3"/>
  <c r="AS807" i="3"/>
  <c r="R807" i="3"/>
  <c r="AY805" i="3"/>
  <c r="X805" i="3"/>
  <c r="AQ805" i="3"/>
  <c r="P805" i="3"/>
  <c r="AW803" i="3"/>
  <c r="V803" i="3"/>
  <c r="AZ802" i="3"/>
  <c r="Y802" i="3"/>
  <c r="AP800" i="3"/>
  <c r="O800" i="3"/>
  <c r="AV798" i="3"/>
  <c r="U798" i="3"/>
  <c r="AY797" i="3"/>
  <c r="X797" i="3"/>
  <c r="AT796" i="3"/>
  <c r="S796" i="3"/>
  <c r="AW795" i="3"/>
  <c r="V795" i="3"/>
  <c r="AZ794" i="3"/>
  <c r="Y794" i="3"/>
  <c r="AU793" i="3"/>
  <c r="T793" i="3"/>
  <c r="AX792" i="3"/>
  <c r="W792" i="3"/>
  <c r="AS791" i="3"/>
  <c r="R791" i="3"/>
  <c r="AY789" i="3"/>
  <c r="X789" i="3"/>
  <c r="AQ789" i="3"/>
  <c r="P789" i="3"/>
  <c r="AW787" i="3"/>
  <c r="V787" i="3"/>
  <c r="AZ786" i="3"/>
  <c r="Y786" i="3"/>
  <c r="AU785" i="3"/>
  <c r="T785" i="3"/>
  <c r="AX784" i="3"/>
  <c r="W784" i="3"/>
  <c r="AS783" i="3"/>
  <c r="R783" i="3"/>
  <c r="AY781" i="3"/>
  <c r="X781" i="3"/>
  <c r="AT780" i="3"/>
  <c r="S780" i="3"/>
  <c r="AW779" i="3"/>
  <c r="V779" i="3"/>
  <c r="AZ778" i="3"/>
  <c r="Y778" i="3"/>
  <c r="AU777" i="3"/>
  <c r="T777" i="3"/>
  <c r="AX776" i="3"/>
  <c r="W776" i="3"/>
  <c r="AS775" i="3"/>
  <c r="R775" i="3"/>
  <c r="AY773" i="3"/>
  <c r="X773" i="3"/>
  <c r="AT772" i="3"/>
  <c r="S772" i="3"/>
  <c r="AW771" i="3"/>
  <c r="V771" i="3"/>
  <c r="AR752" i="3"/>
  <c r="Q752" i="3"/>
  <c r="AR736" i="3"/>
  <c r="Q736" i="3"/>
  <c r="AR720" i="3"/>
  <c r="Q720" i="3"/>
  <c r="AR704" i="3"/>
  <c r="Q704" i="3"/>
  <c r="AR688" i="3"/>
  <c r="Q688" i="3"/>
  <c r="AR664" i="3"/>
  <c r="Q664" i="3"/>
  <c r="AW329" i="3"/>
  <c r="V329" i="3"/>
  <c r="AT218" i="3"/>
  <c r="S218" i="3"/>
  <c r="AV214" i="3"/>
  <c r="U214" i="3"/>
  <c r="AS211" i="3"/>
  <c r="R211" i="3"/>
  <c r="AS219" i="3"/>
  <c r="R219" i="3"/>
  <c r="AZ217" i="3"/>
  <c r="Y217" i="3"/>
  <c r="AX213" i="3"/>
  <c r="W213" i="3"/>
  <c r="AX211" i="3"/>
  <c r="W211" i="3"/>
  <c r="AU220" i="3"/>
  <c r="T220" i="3"/>
  <c r="AU329" i="3"/>
  <c r="T329" i="3"/>
  <c r="AV325" i="3"/>
  <c r="U325" i="3"/>
  <c r="AT870" i="3"/>
  <c r="S870" i="3"/>
  <c r="AS865" i="3"/>
  <c r="R865" i="3"/>
  <c r="AW861" i="3"/>
  <c r="V861" i="3"/>
  <c r="AY855" i="3"/>
  <c r="X855" i="3"/>
  <c r="AP850" i="3"/>
  <c r="O850" i="3"/>
  <c r="AT846" i="3"/>
  <c r="S846" i="3"/>
  <c r="AX842" i="3"/>
  <c r="W842" i="3"/>
  <c r="AT838" i="3"/>
  <c r="S838" i="3"/>
  <c r="AS833" i="3"/>
  <c r="R833" i="3"/>
  <c r="AZ828" i="3"/>
  <c r="Y828" i="3"/>
  <c r="AY823" i="3"/>
  <c r="X823" i="3"/>
  <c r="AZ820" i="3"/>
  <c r="Y820" i="3"/>
  <c r="AV816" i="3"/>
  <c r="U816" i="3"/>
  <c r="AW813" i="3"/>
  <c r="V813" i="3"/>
  <c r="AV808" i="3"/>
  <c r="U808" i="3"/>
  <c r="AT806" i="3"/>
  <c r="S806" i="3"/>
  <c r="AU803" i="3"/>
  <c r="T803" i="3"/>
  <c r="AQ799" i="3"/>
  <c r="P799" i="3"/>
  <c r="AZ796" i="3"/>
  <c r="Y796" i="3"/>
  <c r="AY791" i="3"/>
  <c r="X791" i="3"/>
  <c r="AU787" i="3"/>
  <c r="T787" i="3"/>
  <c r="AQ783" i="3"/>
  <c r="P783" i="3"/>
  <c r="AX778" i="3"/>
  <c r="W778" i="3"/>
  <c r="AW773" i="3"/>
  <c r="V773" i="3"/>
  <c r="AR742" i="3"/>
  <c r="Q742" i="3"/>
  <c r="AR710" i="3"/>
  <c r="Q710" i="3"/>
  <c r="AQ870" i="3"/>
  <c r="P870" i="3"/>
  <c r="AU866" i="3"/>
  <c r="T866" i="3"/>
  <c r="AQ862" i="3"/>
  <c r="P862" i="3"/>
  <c r="AP857" i="3"/>
  <c r="O857" i="3"/>
  <c r="AR851" i="3"/>
  <c r="Q851" i="3"/>
  <c r="AQ846" i="3"/>
  <c r="P846" i="3"/>
  <c r="AP841" i="3"/>
  <c r="O841" i="3"/>
  <c r="AT837" i="3"/>
  <c r="S837" i="3"/>
  <c r="AU834" i="3"/>
  <c r="T834" i="3"/>
  <c r="AT829" i="3"/>
  <c r="S829" i="3"/>
  <c r="AV823" i="3"/>
  <c r="U823" i="3"/>
  <c r="AP817" i="3"/>
  <c r="O817" i="3"/>
  <c r="AT813" i="3"/>
  <c r="S813" i="3"/>
  <c r="AX809" i="3"/>
  <c r="W809" i="3"/>
  <c r="AQ806" i="3"/>
  <c r="P806" i="3"/>
  <c r="AU802" i="3"/>
  <c r="T802" i="3"/>
  <c r="AY798" i="3"/>
  <c r="X798" i="3"/>
  <c r="AZ795" i="3"/>
  <c r="Y795" i="3"/>
  <c r="AS792" i="3"/>
  <c r="R792" i="3"/>
  <c r="AT789" i="3"/>
  <c r="S789" i="3"/>
  <c r="AU786" i="3"/>
  <c r="T786" i="3"/>
  <c r="AQ782" i="3"/>
  <c r="P782" i="3"/>
  <c r="AP777" i="3"/>
  <c r="O777" i="3"/>
  <c r="AT773" i="3"/>
  <c r="S773" i="3"/>
  <c r="AR747" i="3"/>
  <c r="Q747" i="3"/>
  <c r="AR715" i="3"/>
  <c r="Q715" i="3"/>
  <c r="AR675" i="3"/>
  <c r="Q675" i="3"/>
  <c r="AQ869" i="3"/>
  <c r="P869" i="3"/>
  <c r="AR866" i="3"/>
  <c r="Q866" i="3"/>
  <c r="AP864" i="3"/>
  <c r="O864" i="3"/>
  <c r="AV862" i="3"/>
  <c r="U862" i="3"/>
  <c r="AQ861" i="3"/>
  <c r="P861" i="3"/>
  <c r="AR858" i="3"/>
  <c r="Q858" i="3"/>
  <c r="AP856" i="3"/>
  <c r="O856" i="3"/>
  <c r="AV854" i="3"/>
  <c r="U854" i="3"/>
  <c r="AQ853" i="3"/>
  <c r="P853" i="3"/>
  <c r="AW851" i="3"/>
  <c r="V851" i="3"/>
  <c r="AZ850" i="3"/>
  <c r="Y850" i="3"/>
  <c r="AU849" i="3"/>
  <c r="T849" i="3"/>
  <c r="AX848" i="3"/>
  <c r="W848" i="3"/>
  <c r="AS847" i="3"/>
  <c r="R847" i="3"/>
  <c r="AY845" i="3"/>
  <c r="X845" i="3"/>
  <c r="AT844" i="3"/>
  <c r="S844" i="3"/>
  <c r="AW843" i="3"/>
  <c r="V843" i="3"/>
  <c r="AZ842" i="3"/>
  <c r="Y842" i="3"/>
  <c r="AU841" i="3"/>
  <c r="T841" i="3"/>
  <c r="AX840" i="3"/>
  <c r="W840" i="3"/>
  <c r="AS839" i="3"/>
  <c r="R839" i="3"/>
  <c r="AV838" i="3"/>
  <c r="U838" i="3"/>
  <c r="AY837" i="3"/>
  <c r="X837" i="3"/>
  <c r="AT836" i="3"/>
  <c r="S836" i="3"/>
  <c r="AW835" i="3"/>
  <c r="V835" i="3"/>
  <c r="AZ834" i="3"/>
  <c r="Y834" i="3"/>
  <c r="AU833" i="3"/>
  <c r="T833" i="3"/>
  <c r="AX832" i="3"/>
  <c r="W832" i="3"/>
  <c r="AS831" i="3"/>
  <c r="R831" i="3"/>
  <c r="AV830" i="3"/>
  <c r="U830" i="3"/>
  <c r="AQ829" i="3"/>
  <c r="P829" i="3"/>
  <c r="AW827" i="3"/>
  <c r="V827" i="3"/>
  <c r="AZ826" i="3"/>
  <c r="Y826" i="3"/>
  <c r="AU825" i="3"/>
  <c r="T825" i="3"/>
  <c r="AX824" i="3"/>
  <c r="W824" i="3"/>
  <c r="AS823" i="3"/>
  <c r="R823" i="3"/>
  <c r="AY821" i="3"/>
  <c r="X821" i="3"/>
  <c r="AQ821" i="3"/>
  <c r="P821" i="3"/>
  <c r="AW819" i="3"/>
  <c r="V819" i="3"/>
  <c r="AZ818" i="3"/>
  <c r="Y818" i="3"/>
  <c r="AP816" i="3"/>
  <c r="O816" i="3"/>
  <c r="AV814" i="3"/>
  <c r="U814" i="3"/>
  <c r="AQ813" i="3"/>
  <c r="P813" i="3"/>
  <c r="AR810" i="3"/>
  <c r="Q810" i="3"/>
  <c r="AP808" i="3"/>
  <c r="O808" i="3"/>
  <c r="AV806" i="3"/>
  <c r="U806" i="3"/>
  <c r="AT804" i="3"/>
  <c r="S804" i="3"/>
  <c r="AR802" i="3"/>
  <c r="Q802" i="3"/>
  <c r="AU801" i="3"/>
  <c r="T801" i="3"/>
  <c r="AX800" i="3"/>
  <c r="W800" i="3"/>
  <c r="AS799" i="3"/>
  <c r="R799" i="3"/>
  <c r="AQ797" i="3"/>
  <c r="P797" i="3"/>
  <c r="AR794" i="3"/>
  <c r="Q794" i="3"/>
  <c r="AP792" i="3"/>
  <c r="O792" i="3"/>
  <c r="AV790" i="3"/>
  <c r="U790" i="3"/>
  <c r="AT788" i="3"/>
  <c r="S788" i="3"/>
  <c r="AR786" i="3"/>
  <c r="Q786" i="3"/>
  <c r="AP784" i="3"/>
  <c r="O784" i="3"/>
  <c r="AV782" i="3"/>
  <c r="U782" i="3"/>
  <c r="AQ781" i="3"/>
  <c r="P781" i="3"/>
  <c r="AR778" i="3"/>
  <c r="Q778" i="3"/>
  <c r="AP776" i="3"/>
  <c r="O776" i="3"/>
  <c r="AV774" i="3"/>
  <c r="U774" i="3"/>
  <c r="AQ773" i="3"/>
  <c r="P773" i="3"/>
  <c r="AR760" i="3"/>
  <c r="Q760" i="3"/>
  <c r="AR744" i="3"/>
  <c r="Q744" i="3"/>
  <c r="AR728" i="3"/>
  <c r="Q728" i="3"/>
  <c r="AR712" i="3"/>
  <c r="Q712" i="3"/>
  <c r="AR696" i="3"/>
  <c r="Q696" i="3"/>
  <c r="AR680" i="3"/>
  <c r="Q680" i="3"/>
  <c r="AR672" i="3"/>
  <c r="Q672" i="3"/>
  <c r="AU870" i="3"/>
  <c r="T870" i="3"/>
  <c r="AX869" i="3"/>
  <c r="W869" i="3"/>
  <c r="AP869" i="3"/>
  <c r="O869" i="3"/>
  <c r="AS868" i="3"/>
  <c r="R868" i="3"/>
  <c r="AV867" i="3"/>
  <c r="U867" i="3"/>
  <c r="AY866" i="3"/>
  <c r="X866" i="3"/>
  <c r="AQ866" i="3"/>
  <c r="P866" i="3"/>
  <c r="AT865" i="3"/>
  <c r="S865" i="3"/>
  <c r="AW864" i="3"/>
  <c r="V864" i="3"/>
  <c r="AZ863" i="3"/>
  <c r="Y863" i="3"/>
  <c r="AR863" i="3"/>
  <c r="Q863" i="3"/>
  <c r="AU862" i="3"/>
  <c r="T862" i="3"/>
  <c r="AX861" i="3"/>
  <c r="W861" i="3"/>
  <c r="AP861" i="3"/>
  <c r="O861" i="3"/>
  <c r="AS860" i="3"/>
  <c r="R860" i="3"/>
  <c r="AV859" i="3"/>
  <c r="U859" i="3"/>
  <c r="AY858" i="3"/>
  <c r="X858" i="3"/>
  <c r="AQ858" i="3"/>
  <c r="P858" i="3"/>
  <c r="AT857" i="3"/>
  <c r="S857" i="3"/>
  <c r="AW856" i="3"/>
  <c r="V856" i="3"/>
  <c r="AZ855" i="3"/>
  <c r="Y855" i="3"/>
  <c r="AR855" i="3"/>
  <c r="Q855" i="3"/>
  <c r="AU854" i="3"/>
  <c r="T854" i="3"/>
  <c r="AX853" i="3"/>
  <c r="W853" i="3"/>
  <c r="AP853" i="3"/>
  <c r="O853" i="3"/>
  <c r="AS852" i="3"/>
  <c r="R852" i="3"/>
  <c r="AV851" i="3"/>
  <c r="U851" i="3"/>
  <c r="AY850" i="3"/>
  <c r="X850" i="3"/>
  <c r="AQ850" i="3"/>
  <c r="P850" i="3"/>
  <c r="AT849" i="3"/>
  <c r="S849" i="3"/>
  <c r="AW848" i="3"/>
  <c r="V848" i="3"/>
  <c r="AZ847" i="3"/>
  <c r="Y847" i="3"/>
  <c r="AR847" i="3"/>
  <c r="Q847" i="3"/>
  <c r="AU846" i="3"/>
  <c r="T846" i="3"/>
  <c r="AX845" i="3"/>
  <c r="W845" i="3"/>
  <c r="AP845" i="3"/>
  <c r="O845" i="3"/>
  <c r="AS844" i="3"/>
  <c r="R844" i="3"/>
  <c r="AV843" i="3"/>
  <c r="U843" i="3"/>
  <c r="AY842" i="3"/>
  <c r="X842" i="3"/>
  <c r="AQ842" i="3"/>
  <c r="P842" i="3"/>
  <c r="AT841" i="3"/>
  <c r="S841" i="3"/>
  <c r="AW840" i="3"/>
  <c r="V840" i="3"/>
  <c r="AZ839" i="3"/>
  <c r="Y839" i="3"/>
  <c r="AR839" i="3"/>
  <c r="Q839" i="3"/>
  <c r="AU838" i="3"/>
  <c r="T838" i="3"/>
  <c r="AX837" i="3"/>
  <c r="W837" i="3"/>
  <c r="AP837" i="3"/>
  <c r="O837" i="3"/>
  <c r="AS836" i="3"/>
  <c r="R836" i="3"/>
  <c r="AV835" i="3"/>
  <c r="U835" i="3"/>
  <c r="AY834" i="3"/>
  <c r="X834" i="3"/>
  <c r="AQ834" i="3"/>
  <c r="P834" i="3"/>
  <c r="AT833" i="3"/>
  <c r="S833" i="3"/>
  <c r="AW832" i="3"/>
  <c r="V832" i="3"/>
  <c r="AZ831" i="3"/>
  <c r="Y831" i="3"/>
  <c r="AR831" i="3"/>
  <c r="Q831" i="3"/>
  <c r="AU830" i="3"/>
  <c r="T830" i="3"/>
  <c r="AX829" i="3"/>
  <c r="W829" i="3"/>
  <c r="AP829" i="3"/>
  <c r="O829" i="3"/>
  <c r="AS828" i="3"/>
  <c r="R828" i="3"/>
  <c r="AV827" i="3"/>
  <c r="U827" i="3"/>
  <c r="AY826" i="3"/>
  <c r="X826" i="3"/>
  <c r="AQ826" i="3"/>
  <c r="P826" i="3"/>
  <c r="AT825" i="3"/>
  <c r="S825" i="3"/>
  <c r="AW824" i="3"/>
  <c r="V824" i="3"/>
  <c r="AZ823" i="3"/>
  <c r="Y823" i="3"/>
  <c r="AR823" i="3"/>
  <c r="Q823" i="3"/>
  <c r="AU822" i="3"/>
  <c r="T822" i="3"/>
  <c r="AX821" i="3"/>
  <c r="W821" i="3"/>
  <c r="AP821" i="3"/>
  <c r="O821" i="3"/>
  <c r="AS820" i="3"/>
  <c r="R820" i="3"/>
  <c r="AV819" i="3"/>
  <c r="U819" i="3"/>
  <c r="AY818" i="3"/>
  <c r="X818" i="3"/>
  <c r="AQ818" i="3"/>
  <c r="P818" i="3"/>
  <c r="AT817" i="3"/>
  <c r="S817" i="3"/>
  <c r="AW816" i="3"/>
  <c r="V816" i="3"/>
  <c r="AZ815" i="3"/>
  <c r="Y815" i="3"/>
  <c r="AR815" i="3"/>
  <c r="Q815" i="3"/>
  <c r="AU814" i="3"/>
  <c r="T814" i="3"/>
  <c r="AX813" i="3"/>
  <c r="W813" i="3"/>
  <c r="AP813" i="3"/>
  <c r="O813" i="3"/>
  <c r="AS812" i="3"/>
  <c r="R812" i="3"/>
  <c r="AV811" i="3"/>
  <c r="U811" i="3"/>
  <c r="AY810" i="3"/>
  <c r="X810" i="3"/>
  <c r="AQ810" i="3"/>
  <c r="P810" i="3"/>
  <c r="AT809" i="3"/>
  <c r="S809" i="3"/>
  <c r="AW808" i="3"/>
  <c r="V808" i="3"/>
  <c r="AZ807" i="3"/>
  <c r="Y807" i="3"/>
  <c r="AR807" i="3"/>
  <c r="Q807" i="3"/>
  <c r="AU806" i="3"/>
  <c r="T806" i="3"/>
  <c r="AX805" i="3"/>
  <c r="W805" i="3"/>
  <c r="AP805" i="3"/>
  <c r="O805" i="3"/>
  <c r="AS804" i="3"/>
  <c r="R804" i="3"/>
  <c r="AV803" i="3"/>
  <c r="U803" i="3"/>
  <c r="AY802" i="3"/>
  <c r="X802" i="3"/>
  <c r="AQ802" i="3"/>
  <c r="P802" i="3"/>
  <c r="AT801" i="3"/>
  <c r="S801" i="3"/>
  <c r="AW800" i="3"/>
  <c r="V800" i="3"/>
  <c r="AZ799" i="3"/>
  <c r="Y799" i="3"/>
  <c r="AR799" i="3"/>
  <c r="Q799" i="3"/>
  <c r="AU798" i="3"/>
  <c r="T798" i="3"/>
  <c r="AX797" i="3"/>
  <c r="W797" i="3"/>
  <c r="AP797" i="3"/>
  <c r="O797" i="3"/>
  <c r="AS796" i="3"/>
  <c r="R796" i="3"/>
  <c r="AV795" i="3"/>
  <c r="U795" i="3"/>
  <c r="AY794" i="3"/>
  <c r="X794" i="3"/>
  <c r="AQ794" i="3"/>
  <c r="P794" i="3"/>
  <c r="AT793" i="3"/>
  <c r="S793" i="3"/>
  <c r="AW792" i="3"/>
  <c r="V792" i="3"/>
  <c r="AZ791" i="3"/>
  <c r="Y791" i="3"/>
  <c r="AR791" i="3"/>
  <c r="Q791" i="3"/>
  <c r="AU790" i="3"/>
  <c r="T790" i="3"/>
  <c r="AX789" i="3"/>
  <c r="W789" i="3"/>
  <c r="AP789" i="3"/>
  <c r="O789" i="3"/>
  <c r="AS788" i="3"/>
  <c r="R788" i="3"/>
  <c r="AV787" i="3"/>
  <c r="U787" i="3"/>
  <c r="AY786" i="3"/>
  <c r="X786" i="3"/>
  <c r="AQ786" i="3"/>
  <c r="P786" i="3"/>
  <c r="AT785" i="3"/>
  <c r="S785" i="3"/>
  <c r="AW784" i="3"/>
  <c r="V784" i="3"/>
  <c r="AZ783" i="3"/>
  <c r="Y783" i="3"/>
  <c r="AR783" i="3"/>
  <c r="Q783" i="3"/>
  <c r="AU782" i="3"/>
  <c r="T782" i="3"/>
  <c r="AX781" i="3"/>
  <c r="W781" i="3"/>
  <c r="AP781" i="3"/>
  <c r="O781" i="3"/>
  <c r="AS780" i="3"/>
  <c r="R780" i="3"/>
  <c r="AV779" i="3"/>
  <c r="U779" i="3"/>
  <c r="AY778" i="3"/>
  <c r="X778" i="3"/>
  <c r="AQ778" i="3"/>
  <c r="P778" i="3"/>
  <c r="AT777" i="3"/>
  <c r="S777" i="3"/>
  <c r="AW776" i="3"/>
  <c r="V776" i="3"/>
  <c r="AZ775" i="3"/>
  <c r="Y775" i="3"/>
  <c r="AR775" i="3"/>
  <c r="Q775" i="3"/>
  <c r="AU774" i="3"/>
  <c r="T774" i="3"/>
  <c r="AX773" i="3"/>
  <c r="W773" i="3"/>
  <c r="AP773" i="3"/>
  <c r="O773" i="3"/>
  <c r="AS772" i="3"/>
  <c r="R772" i="3"/>
  <c r="AV771" i="3"/>
  <c r="U771" i="3"/>
  <c r="AR759" i="3"/>
  <c r="Q759" i="3"/>
  <c r="AR751" i="3"/>
  <c r="Q751" i="3"/>
  <c r="AR743" i="3"/>
  <c r="Q743" i="3"/>
  <c r="AR735" i="3"/>
  <c r="Q735" i="3"/>
  <c r="AR727" i="3"/>
  <c r="Q727" i="3"/>
  <c r="AR719" i="3"/>
  <c r="Q719" i="3"/>
  <c r="AR711" i="3"/>
  <c r="Q711" i="3"/>
  <c r="AR703" i="3"/>
  <c r="Q703" i="3"/>
  <c r="AR695" i="3"/>
  <c r="Q695" i="3"/>
  <c r="AR687" i="3"/>
  <c r="Q687" i="3"/>
  <c r="AR679" i="3"/>
  <c r="Q679" i="3"/>
  <c r="AR671" i="3"/>
  <c r="Q671" i="3"/>
  <c r="AR663" i="3"/>
  <c r="Q663" i="3"/>
  <c r="AW321" i="3"/>
  <c r="V321" i="3"/>
  <c r="AV212" i="3"/>
  <c r="U212" i="3"/>
  <c r="AV220" i="3"/>
  <c r="U220" i="3"/>
  <c r="AP216" i="3"/>
  <c r="O216" i="3"/>
  <c r="AU213" i="3"/>
  <c r="T213" i="3"/>
  <c r="AW215" i="3"/>
  <c r="V215" i="3"/>
  <c r="AV213" i="3"/>
  <c r="U213" i="3"/>
  <c r="AT219" i="3"/>
  <c r="S219" i="3"/>
  <c r="AT211" i="3"/>
  <c r="S211" i="3"/>
  <c r="AQ215" i="3"/>
  <c r="P215" i="3"/>
  <c r="AW214" i="3"/>
  <c r="V214" i="3"/>
  <c r="AU321" i="3"/>
  <c r="T321" i="3"/>
  <c r="AQ328" i="3"/>
  <c r="P328" i="3"/>
  <c r="AU328" i="3"/>
  <c r="T328" i="3"/>
  <c r="V51" i="1"/>
  <c r="W51" i="1" s="1"/>
  <c r="X51" i="1" s="1"/>
  <c r="X10" i="1" a="1"/>
  <c r="X10" i="1" s="1"/>
  <c r="AL32" i="1" s="1"/>
  <c r="O2811" i="1"/>
  <c r="O3361" i="1"/>
  <c r="V50" i="1" a="1"/>
  <c r="V50" i="1" s="1"/>
  <c r="DN95" i="3"/>
  <c r="DN36" i="3"/>
  <c r="DN29" i="3"/>
  <c r="DN15" i="3"/>
  <c r="DN100" i="3"/>
  <c r="DN90" i="3"/>
  <c r="DN79" i="3"/>
  <c r="DN75" i="3"/>
  <c r="DN34" i="3"/>
  <c r="DN91" i="3"/>
  <c r="DN19" i="3"/>
  <c r="DN83" i="3"/>
  <c r="DN44" i="3"/>
  <c r="DN37" i="3"/>
  <c r="DN22" i="3"/>
  <c r="DN85" i="3"/>
  <c r="DN69" i="3"/>
  <c r="DN66" i="3"/>
  <c r="DN60" i="3"/>
  <c r="DN54" i="3"/>
  <c r="DN53" i="3"/>
  <c r="DN51" i="3"/>
  <c r="DN33" i="3"/>
  <c r="DN25" i="3"/>
  <c r="DN24" i="3"/>
  <c r="DN23" i="3"/>
  <c r="DN21" i="3"/>
  <c r="DN6" i="3"/>
  <c r="DN5" i="3"/>
  <c r="DN96" i="3"/>
  <c r="DN87" i="3"/>
  <c r="DN78" i="3"/>
  <c r="DN57" i="3"/>
  <c r="DN56" i="3"/>
  <c r="DN41" i="3"/>
  <c r="DN26" i="3"/>
  <c r="DN3" i="3"/>
  <c r="DN98" i="3"/>
  <c r="DN86" i="3"/>
  <c r="DN71" i="3"/>
  <c r="DN70" i="3"/>
  <c r="DN63" i="3"/>
  <c r="DN61" i="3"/>
  <c r="DN42" i="3"/>
  <c r="DN31" i="3"/>
  <c r="DN28" i="3"/>
  <c r="DN10" i="3"/>
  <c r="DN7" i="3"/>
  <c r="DN13" i="3"/>
  <c r="DN99" i="3"/>
  <c r="DN82" i="3"/>
  <c r="DN27" i="3"/>
  <c r="DN45" i="3"/>
  <c r="DN68" i="3"/>
  <c r="DN97" i="3"/>
  <c r="DN89" i="3"/>
  <c r="DN65" i="3"/>
  <c r="DN30" i="3"/>
  <c r="DN11" i="3"/>
  <c r="DN49" i="3"/>
  <c r="DN94" i="3"/>
  <c r="DN32" i="3"/>
  <c r="DN17" i="3"/>
  <c r="DN81" i="3"/>
  <c r="DN20" i="3"/>
  <c r="DN47" i="3"/>
  <c r="DN4" i="3"/>
  <c r="DN58" i="3"/>
  <c r="DN76" i="3"/>
  <c r="DN48" i="3"/>
  <c r="DN77" i="3"/>
  <c r="DN43" i="3"/>
  <c r="DN88" i="3"/>
  <c r="DN38" i="3"/>
  <c r="DN9" i="3"/>
  <c r="DN92" i="3"/>
  <c r="DN46" i="3"/>
  <c r="DN80" i="3"/>
  <c r="DN39" i="3"/>
  <c r="DN55" i="3"/>
  <c r="DN84" i="3"/>
  <c r="DN74" i="3"/>
  <c r="DN8" i="3"/>
  <c r="DN62" i="3"/>
  <c r="DN50" i="3"/>
  <c r="DN52" i="3"/>
  <c r="DN73" i="3"/>
  <c r="DN18" i="3"/>
  <c r="DN72" i="3"/>
  <c r="DN14" i="3"/>
  <c r="DN16" i="3"/>
  <c r="DN93" i="3"/>
  <c r="DN67" i="3"/>
  <c r="DN35" i="3"/>
  <c r="DN64" i="3"/>
  <c r="DN12" i="3"/>
  <c r="DN40" i="3"/>
  <c r="DN59" i="3"/>
  <c r="R50" i="1" a="1"/>
  <c r="R50" i="1" s="1"/>
  <c r="AF31" i="1" s="1"/>
  <c r="S50" i="1" a="1"/>
  <c r="S50" i="1" s="1"/>
  <c r="AG31" i="1" s="1"/>
  <c r="T50" i="1" a="1"/>
  <c r="T50" i="1" s="1"/>
  <c r="AH31" i="1" s="1"/>
  <c r="U50" i="1" a="1"/>
  <c r="U50" i="1" s="1"/>
  <c r="AI31" i="1" s="1"/>
  <c r="W50" i="1" a="1"/>
  <c r="W50" i="1" s="1"/>
  <c r="X50" i="1" a="1"/>
  <c r="X50" i="1" s="1"/>
  <c r="R45" i="1"/>
  <c r="X25" i="1"/>
  <c r="R25" i="1"/>
  <c r="W23" i="1"/>
  <c r="AK33" i="1" s="1"/>
  <c r="W19" i="1"/>
  <c r="V19" i="1"/>
  <c r="U19" i="1"/>
  <c r="T19" i="1"/>
  <c r="S19" i="1"/>
  <c r="R19" i="1"/>
  <c r="Q14" i="1"/>
  <c r="V18" i="1"/>
  <c r="U18" i="1"/>
  <c r="T18" i="1"/>
  <c r="S18" i="1"/>
  <c r="R18" i="1"/>
  <c r="Q13" i="1"/>
  <c r="W16" i="1"/>
  <c r="V16" i="1"/>
  <c r="U16" i="1"/>
  <c r="T16" i="1"/>
  <c r="S16" i="1"/>
  <c r="R16" i="1"/>
  <c r="Q16" i="1"/>
  <c r="AC3" i="1"/>
  <c r="AC4" i="1" s="1"/>
  <c r="AC5" i="1" s="1"/>
  <c r="AC6" i="1" s="1"/>
  <c r="AQ2" i="1"/>
  <c r="AR1" i="1"/>
  <c r="A117" i="1"/>
  <c r="A118" i="1"/>
  <c r="A119" i="1"/>
  <c r="N20" i="19" s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P2" i="1"/>
  <c r="AO2" i="1"/>
  <c r="S26" i="1"/>
  <c r="R26" i="1"/>
  <c r="A188" i="1"/>
  <c r="A298" i="1" s="1"/>
  <c r="A408" i="1" s="1"/>
  <c r="A518" i="1" s="1"/>
  <c r="A628" i="1" s="1"/>
  <c r="A738" i="1" s="1"/>
  <c r="B188" i="1"/>
  <c r="B298" i="1" s="1"/>
  <c r="B408" i="1" s="1"/>
  <c r="B518" i="1" s="1"/>
  <c r="B628" i="1" s="1"/>
  <c r="B738" i="1" s="1"/>
  <c r="F20" i="19" l="1"/>
  <c r="H20" i="19"/>
  <c r="P20" i="19"/>
  <c r="D20" i="19"/>
  <c r="R20" i="19"/>
  <c r="L20" i="19"/>
  <c r="J20" i="19"/>
  <c r="N21" i="19"/>
  <c r="L21" i="19"/>
  <c r="D5" i="19"/>
  <c r="D21" i="19"/>
  <c r="H21" i="19"/>
  <c r="F21" i="19"/>
  <c r="T47" i="1"/>
  <c r="FK1" i="3"/>
  <c r="FK2" i="3" s="1"/>
  <c r="FK3" i="3" s="1"/>
  <c r="FK4" i="3" s="1"/>
  <c r="FK5" i="3" s="1"/>
  <c r="FK6" i="3" s="1"/>
  <c r="FK7" i="3" s="1"/>
  <c r="FK8" i="3" s="1"/>
  <c r="FK9" i="3" s="1"/>
  <c r="FK10" i="3" s="1"/>
  <c r="FK11" i="3" s="1"/>
  <c r="FK12" i="3" s="1"/>
  <c r="FK13" i="3" s="1"/>
  <c r="FK14" i="3" s="1"/>
  <c r="FK15" i="3" s="1"/>
  <c r="FK16" i="3" s="1"/>
  <c r="FK17" i="3" s="1"/>
  <c r="FK18" i="3" s="1"/>
  <c r="FK19" i="3" s="1"/>
  <c r="FK20" i="3" s="1"/>
  <c r="FK21" i="3" s="1"/>
  <c r="FK22" i="3" s="1"/>
  <c r="FK23" i="3" s="1"/>
  <c r="FK24" i="3" s="1"/>
  <c r="FK25" i="3" s="1"/>
  <c r="FK26" i="3" s="1"/>
  <c r="FK27" i="3" s="1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K38" i="3" s="1"/>
  <c r="FK39" i="3" s="1"/>
  <c r="FK40" i="3" s="1"/>
  <c r="FK41" i="3" s="1"/>
  <c r="FK42" i="3" s="1"/>
  <c r="FK43" i="3" s="1"/>
  <c r="FK44" i="3" s="1"/>
  <c r="FK45" i="3" s="1"/>
  <c r="FK46" i="3" s="1"/>
  <c r="FK47" i="3" s="1"/>
  <c r="FK48" i="3" s="1"/>
  <c r="FK49" i="3" s="1"/>
  <c r="FK50" i="3" s="1"/>
  <c r="FK51" i="3" s="1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K62" i="3" s="1"/>
  <c r="FK63" i="3" s="1"/>
  <c r="FK64" i="3" s="1"/>
  <c r="FK65" i="3" s="1"/>
  <c r="FK66" i="3" s="1"/>
  <c r="FK67" i="3" s="1"/>
  <c r="FK68" i="3" s="1"/>
  <c r="FK69" i="3" s="1"/>
  <c r="FK70" i="3" s="1"/>
  <c r="FK71" i="3" s="1"/>
  <c r="FK72" i="3" s="1"/>
  <c r="FK73" i="3" s="1"/>
  <c r="FK74" i="3" s="1"/>
  <c r="FK75" i="3" s="1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K86" i="3" s="1"/>
  <c r="FK87" i="3" s="1"/>
  <c r="FK88" i="3" s="1"/>
  <c r="FK89" i="3" s="1"/>
  <c r="FK90" i="3" s="1"/>
  <c r="FK91" i="3" s="1"/>
  <c r="FK92" i="3" s="1"/>
  <c r="FK93" i="3" s="1"/>
  <c r="FK94" i="3" s="1"/>
  <c r="FK95" i="3" s="1"/>
  <c r="FK96" i="3" s="1"/>
  <c r="FK97" i="3" s="1"/>
  <c r="FK98" i="3" s="1"/>
  <c r="FK99" i="3" s="1"/>
  <c r="FK100" i="3" s="1"/>
  <c r="FK101" i="3" s="1"/>
  <c r="FK102" i="3" s="1"/>
  <c r="FK103" i="3" s="1"/>
  <c r="FK104" i="3" s="1"/>
  <c r="FK105" i="3" s="1"/>
  <c r="FK106" i="3" s="1"/>
  <c r="FK107" i="3" s="1"/>
  <c r="FK108" i="3" s="1"/>
  <c r="FK109" i="3" s="1"/>
  <c r="FK110" i="3" s="1"/>
  <c r="V47" i="1"/>
  <c r="FM1" i="3"/>
  <c r="FM2" i="3" s="1"/>
  <c r="FM3" i="3" s="1"/>
  <c r="FM4" i="3" s="1"/>
  <c r="FM5" i="3" s="1"/>
  <c r="FM6" i="3" s="1"/>
  <c r="FM7" i="3" s="1"/>
  <c r="FM8" i="3" s="1"/>
  <c r="FM9" i="3" s="1"/>
  <c r="FM10" i="3" s="1"/>
  <c r="FM11" i="3" s="1"/>
  <c r="FM12" i="3" s="1"/>
  <c r="FM13" i="3" s="1"/>
  <c r="FM14" i="3" s="1"/>
  <c r="FM15" i="3" s="1"/>
  <c r="FM16" i="3" s="1"/>
  <c r="FM17" i="3" s="1"/>
  <c r="FM18" i="3" s="1"/>
  <c r="FM19" i="3" s="1"/>
  <c r="FM20" i="3" s="1"/>
  <c r="FM21" i="3" s="1"/>
  <c r="FM22" i="3" s="1"/>
  <c r="FM23" i="3" s="1"/>
  <c r="FM24" i="3" s="1"/>
  <c r="FM25" i="3" s="1"/>
  <c r="FM26" i="3" s="1"/>
  <c r="FM27" i="3" s="1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M38" i="3" s="1"/>
  <c r="FM39" i="3" s="1"/>
  <c r="FM40" i="3" s="1"/>
  <c r="FM41" i="3" s="1"/>
  <c r="FM42" i="3" s="1"/>
  <c r="FM43" i="3" s="1"/>
  <c r="FM44" i="3" s="1"/>
  <c r="FM45" i="3" s="1"/>
  <c r="FM46" i="3" s="1"/>
  <c r="FM47" i="3" s="1"/>
  <c r="FM48" i="3" s="1"/>
  <c r="FM49" i="3" s="1"/>
  <c r="FM50" i="3" s="1"/>
  <c r="FM51" i="3" s="1"/>
  <c r="FM52" i="3" s="1"/>
  <c r="FM53" i="3" s="1"/>
  <c r="FM54" i="3" s="1"/>
  <c r="FM55" i="3" s="1"/>
  <c r="FM56" i="3" s="1"/>
  <c r="FM57" i="3" s="1"/>
  <c r="FM58" i="3" s="1"/>
  <c r="FM59" i="3" s="1"/>
  <c r="FM60" i="3" s="1"/>
  <c r="FM61" i="3" s="1"/>
  <c r="FM62" i="3" s="1"/>
  <c r="FM63" i="3" s="1"/>
  <c r="FM64" i="3" s="1"/>
  <c r="FM65" i="3" s="1"/>
  <c r="FM66" i="3" s="1"/>
  <c r="FM67" i="3" s="1"/>
  <c r="FM68" i="3" s="1"/>
  <c r="FM69" i="3" s="1"/>
  <c r="FM70" i="3" s="1"/>
  <c r="FM71" i="3" s="1"/>
  <c r="FM72" i="3" s="1"/>
  <c r="FM73" i="3" s="1"/>
  <c r="FM74" i="3" s="1"/>
  <c r="FM75" i="3" s="1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M86" i="3" s="1"/>
  <c r="FM87" i="3" s="1"/>
  <c r="FM88" i="3" s="1"/>
  <c r="FM89" i="3" s="1"/>
  <c r="FM90" i="3" s="1"/>
  <c r="FM91" i="3" s="1"/>
  <c r="FM92" i="3" s="1"/>
  <c r="FM93" i="3" s="1"/>
  <c r="FM94" i="3" s="1"/>
  <c r="FM95" i="3" s="1"/>
  <c r="FM96" i="3" s="1"/>
  <c r="FM97" i="3" s="1"/>
  <c r="FM98" i="3" s="1"/>
  <c r="FM99" i="3" s="1"/>
  <c r="FM100" i="3" s="1"/>
  <c r="FM101" i="3" s="1"/>
  <c r="FM102" i="3" s="1"/>
  <c r="FM103" i="3" s="1"/>
  <c r="FM104" i="3" s="1"/>
  <c r="FM105" i="3" s="1"/>
  <c r="FM106" i="3" s="1"/>
  <c r="FM107" i="3" s="1"/>
  <c r="FM108" i="3" s="1"/>
  <c r="FM109" i="3" s="1"/>
  <c r="FM110" i="3" s="1"/>
  <c r="S47" i="1"/>
  <c r="FJ1" i="3"/>
  <c r="FJ2" i="3" s="1"/>
  <c r="FJ3" i="3" s="1"/>
  <c r="FJ4" i="3" s="1"/>
  <c r="FJ5" i="3" s="1"/>
  <c r="FJ6" i="3" s="1"/>
  <c r="FJ7" i="3" s="1"/>
  <c r="FJ8" i="3" s="1"/>
  <c r="FJ9" i="3" s="1"/>
  <c r="FJ10" i="3" s="1"/>
  <c r="FJ11" i="3" s="1"/>
  <c r="FJ12" i="3" s="1"/>
  <c r="FJ13" i="3" s="1"/>
  <c r="FJ14" i="3" s="1"/>
  <c r="FJ15" i="3" s="1"/>
  <c r="FJ16" i="3" s="1"/>
  <c r="FJ17" i="3" s="1"/>
  <c r="FJ18" i="3" s="1"/>
  <c r="FJ19" i="3" s="1"/>
  <c r="FJ20" i="3" s="1"/>
  <c r="FJ21" i="3" s="1"/>
  <c r="FJ22" i="3" s="1"/>
  <c r="FJ23" i="3" s="1"/>
  <c r="FJ24" i="3" s="1"/>
  <c r="FJ25" i="3" s="1"/>
  <c r="FJ26" i="3" s="1"/>
  <c r="FJ27" i="3" s="1"/>
  <c r="FJ28" i="3" s="1"/>
  <c r="FJ29" i="3" s="1"/>
  <c r="FJ30" i="3" s="1"/>
  <c r="FJ31" i="3" s="1"/>
  <c r="FJ32" i="3" s="1"/>
  <c r="FJ33" i="3" s="1"/>
  <c r="FJ34" i="3" s="1"/>
  <c r="FJ35" i="3" s="1"/>
  <c r="FJ36" i="3" s="1"/>
  <c r="FJ37" i="3" s="1"/>
  <c r="FJ38" i="3" s="1"/>
  <c r="FJ39" i="3" s="1"/>
  <c r="FJ40" i="3" s="1"/>
  <c r="FJ41" i="3" s="1"/>
  <c r="FJ42" i="3" s="1"/>
  <c r="FJ43" i="3" s="1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54" i="3" s="1"/>
  <c r="FJ55" i="3" s="1"/>
  <c r="FJ56" i="3" s="1"/>
  <c r="FJ57" i="3" s="1"/>
  <c r="FJ58" i="3" s="1"/>
  <c r="FJ59" i="3" s="1"/>
  <c r="FJ60" i="3" s="1"/>
  <c r="FJ61" i="3" s="1"/>
  <c r="FJ62" i="3" s="1"/>
  <c r="FJ63" i="3" s="1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J74" i="3" s="1"/>
  <c r="FJ75" i="3" s="1"/>
  <c r="FJ76" i="3" s="1"/>
  <c r="FJ77" i="3" s="1"/>
  <c r="FJ78" i="3" s="1"/>
  <c r="FJ79" i="3" s="1"/>
  <c r="FJ80" i="3" s="1"/>
  <c r="FJ81" i="3" s="1"/>
  <c r="FJ82" i="3" s="1"/>
  <c r="FJ83" i="3" s="1"/>
  <c r="FJ84" i="3" s="1"/>
  <c r="FJ85" i="3" s="1"/>
  <c r="FJ86" i="3" s="1"/>
  <c r="FJ87" i="3" s="1"/>
  <c r="FJ88" i="3" s="1"/>
  <c r="FJ89" i="3" s="1"/>
  <c r="FJ90" i="3" s="1"/>
  <c r="FJ91" i="3" s="1"/>
  <c r="FJ92" i="3" s="1"/>
  <c r="FJ93" i="3" s="1"/>
  <c r="FJ94" i="3" s="1"/>
  <c r="FJ95" i="3" s="1"/>
  <c r="FJ96" i="3" s="1"/>
  <c r="FJ97" i="3" s="1"/>
  <c r="FJ98" i="3" s="1"/>
  <c r="FJ99" i="3" s="1"/>
  <c r="FJ100" i="3" s="1"/>
  <c r="FJ101" i="3" s="1"/>
  <c r="FJ102" i="3" s="1"/>
  <c r="FJ103" i="3" s="1"/>
  <c r="FJ104" i="3" s="1"/>
  <c r="FJ105" i="3" s="1"/>
  <c r="FJ106" i="3" s="1"/>
  <c r="FJ107" i="3" s="1"/>
  <c r="FJ108" i="3" s="1"/>
  <c r="FJ109" i="3" s="1"/>
  <c r="FJ110" i="3" s="1"/>
  <c r="U47" i="1"/>
  <c r="FL1" i="3"/>
  <c r="FL2" i="3" s="1"/>
  <c r="FL3" i="3" s="1"/>
  <c r="FL4" i="3" s="1"/>
  <c r="FL5" i="3" s="1"/>
  <c r="FL6" i="3" s="1"/>
  <c r="FL7" i="3" s="1"/>
  <c r="FL8" i="3" s="1"/>
  <c r="FL9" i="3" s="1"/>
  <c r="FL10" i="3" s="1"/>
  <c r="FL11" i="3" s="1"/>
  <c r="FL12" i="3" s="1"/>
  <c r="FL13" i="3" s="1"/>
  <c r="FL14" i="3" s="1"/>
  <c r="FL15" i="3" s="1"/>
  <c r="FL16" i="3" s="1"/>
  <c r="FL17" i="3" s="1"/>
  <c r="FL18" i="3" s="1"/>
  <c r="FL19" i="3" s="1"/>
  <c r="FL20" i="3" s="1"/>
  <c r="FL21" i="3" s="1"/>
  <c r="FL22" i="3" s="1"/>
  <c r="FL23" i="3" s="1"/>
  <c r="FL24" i="3" s="1"/>
  <c r="FL25" i="3" s="1"/>
  <c r="FL26" i="3" s="1"/>
  <c r="FL27" i="3" s="1"/>
  <c r="FL28" i="3" s="1"/>
  <c r="FL29" i="3" s="1"/>
  <c r="FL30" i="3" s="1"/>
  <c r="FL31" i="3" s="1"/>
  <c r="FL32" i="3" s="1"/>
  <c r="FL33" i="3" s="1"/>
  <c r="FL34" i="3" s="1"/>
  <c r="FL35" i="3" s="1"/>
  <c r="FL36" i="3" s="1"/>
  <c r="FL37" i="3" s="1"/>
  <c r="FL38" i="3" s="1"/>
  <c r="FL39" i="3" s="1"/>
  <c r="FL40" i="3" s="1"/>
  <c r="FL41" i="3" s="1"/>
  <c r="FL42" i="3" s="1"/>
  <c r="FL43" i="3" s="1"/>
  <c r="FL44" i="3" s="1"/>
  <c r="FL45" i="3" s="1"/>
  <c r="FL46" i="3" s="1"/>
  <c r="FL47" i="3" s="1"/>
  <c r="FL48" i="3" s="1"/>
  <c r="FL49" i="3" s="1"/>
  <c r="FL50" i="3" s="1"/>
  <c r="FL51" i="3" s="1"/>
  <c r="FL52" i="3" s="1"/>
  <c r="FL53" i="3" s="1"/>
  <c r="FL54" i="3" s="1"/>
  <c r="FL55" i="3" s="1"/>
  <c r="FL56" i="3" s="1"/>
  <c r="FL57" i="3" s="1"/>
  <c r="FL58" i="3" s="1"/>
  <c r="FL59" i="3" s="1"/>
  <c r="FL60" i="3" s="1"/>
  <c r="FL61" i="3" s="1"/>
  <c r="FL62" i="3" s="1"/>
  <c r="FL63" i="3" s="1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L74" i="3" s="1"/>
  <c r="FL75" i="3" s="1"/>
  <c r="FL76" i="3" s="1"/>
  <c r="FL77" i="3" s="1"/>
  <c r="FL78" i="3" s="1"/>
  <c r="FL79" i="3" s="1"/>
  <c r="FL80" i="3" s="1"/>
  <c r="FL81" i="3" s="1"/>
  <c r="FL82" i="3" s="1"/>
  <c r="FL83" i="3" s="1"/>
  <c r="FL84" i="3" s="1"/>
  <c r="FL85" i="3" s="1"/>
  <c r="FL86" i="3" s="1"/>
  <c r="FL87" i="3" s="1"/>
  <c r="FL88" i="3" s="1"/>
  <c r="FL89" i="3" s="1"/>
  <c r="FL90" i="3" s="1"/>
  <c r="FL91" i="3" s="1"/>
  <c r="FL92" i="3" s="1"/>
  <c r="FL93" i="3" s="1"/>
  <c r="FL94" i="3" s="1"/>
  <c r="FL95" i="3" s="1"/>
  <c r="FL96" i="3" s="1"/>
  <c r="FL97" i="3" s="1"/>
  <c r="FL98" i="3" s="1"/>
  <c r="FL99" i="3" s="1"/>
  <c r="FL100" i="3" s="1"/>
  <c r="FL101" i="3" s="1"/>
  <c r="FL102" i="3" s="1"/>
  <c r="FL103" i="3" s="1"/>
  <c r="FL104" i="3" s="1"/>
  <c r="FL105" i="3" s="1"/>
  <c r="FL106" i="3" s="1"/>
  <c r="FL107" i="3" s="1"/>
  <c r="FL108" i="3" s="1"/>
  <c r="FL109" i="3" s="1"/>
  <c r="FL110" i="3" s="1"/>
  <c r="W47" i="1"/>
  <c r="FN1" i="3"/>
  <c r="FN2" i="3" s="1"/>
  <c r="FN3" i="3" s="1"/>
  <c r="FN4" i="3" s="1"/>
  <c r="FN5" i="3" s="1"/>
  <c r="FN6" i="3" s="1"/>
  <c r="FN7" i="3" s="1"/>
  <c r="FN8" i="3" s="1"/>
  <c r="FN9" i="3" s="1"/>
  <c r="FN10" i="3" s="1"/>
  <c r="FN11" i="3" s="1"/>
  <c r="FN12" i="3" s="1"/>
  <c r="FN13" i="3" s="1"/>
  <c r="FN14" i="3" s="1"/>
  <c r="FN15" i="3" s="1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N26" i="3" s="1"/>
  <c r="FN27" i="3" s="1"/>
  <c r="FN28" i="3" s="1"/>
  <c r="FN29" i="3" s="1"/>
  <c r="FN30" i="3" s="1"/>
  <c r="FN31" i="3" s="1"/>
  <c r="FN32" i="3" s="1"/>
  <c r="FN33" i="3" s="1"/>
  <c r="FN34" i="3" s="1"/>
  <c r="FN35" i="3" s="1"/>
  <c r="FN36" i="3" s="1"/>
  <c r="FN37" i="3" s="1"/>
  <c r="FN38" i="3" s="1"/>
  <c r="FN39" i="3" s="1"/>
  <c r="FN40" i="3" s="1"/>
  <c r="FN41" i="3" s="1"/>
  <c r="FN42" i="3" s="1"/>
  <c r="FN43" i="3" s="1"/>
  <c r="FN44" i="3" s="1"/>
  <c r="FN45" i="3" s="1"/>
  <c r="FN46" i="3" s="1"/>
  <c r="FN47" i="3" s="1"/>
  <c r="FN48" i="3" s="1"/>
  <c r="FN49" i="3" s="1"/>
  <c r="FN50" i="3" s="1"/>
  <c r="FN51" i="3" s="1"/>
  <c r="FN52" i="3" s="1"/>
  <c r="FN53" i="3" s="1"/>
  <c r="FN54" i="3" s="1"/>
  <c r="FN55" i="3" s="1"/>
  <c r="FN56" i="3" s="1"/>
  <c r="FN57" i="3" s="1"/>
  <c r="FN58" i="3" s="1"/>
  <c r="FN59" i="3" s="1"/>
  <c r="FN60" i="3" s="1"/>
  <c r="FN61" i="3" s="1"/>
  <c r="FN62" i="3" s="1"/>
  <c r="FN63" i="3" s="1"/>
  <c r="FN64" i="3" s="1"/>
  <c r="FN65" i="3" s="1"/>
  <c r="FN66" i="3" s="1"/>
  <c r="FN67" i="3" s="1"/>
  <c r="FN68" i="3" s="1"/>
  <c r="FN69" i="3" s="1"/>
  <c r="FN70" i="3" s="1"/>
  <c r="FN71" i="3" s="1"/>
  <c r="FN72" i="3" s="1"/>
  <c r="FN73" i="3" s="1"/>
  <c r="FN74" i="3" s="1"/>
  <c r="FN75" i="3" s="1"/>
  <c r="FN76" i="3" s="1"/>
  <c r="FN77" i="3" s="1"/>
  <c r="FN78" i="3" s="1"/>
  <c r="FN79" i="3" s="1"/>
  <c r="FN80" i="3" s="1"/>
  <c r="FN81" i="3" s="1"/>
  <c r="FN82" i="3" s="1"/>
  <c r="FN83" i="3" s="1"/>
  <c r="FN84" i="3" s="1"/>
  <c r="FN85" i="3" s="1"/>
  <c r="FN86" i="3" s="1"/>
  <c r="FN87" i="3" s="1"/>
  <c r="FN88" i="3" s="1"/>
  <c r="FN89" i="3" s="1"/>
  <c r="FN90" i="3" s="1"/>
  <c r="FN91" i="3" s="1"/>
  <c r="FN92" i="3" s="1"/>
  <c r="FN93" i="3" s="1"/>
  <c r="FN94" i="3" s="1"/>
  <c r="FN95" i="3" s="1"/>
  <c r="FN96" i="3" s="1"/>
  <c r="FN97" i="3" s="1"/>
  <c r="FN98" i="3" s="1"/>
  <c r="FN99" i="3" s="1"/>
  <c r="FN100" i="3" s="1"/>
  <c r="FN101" i="3" s="1"/>
  <c r="FN102" i="3" s="1"/>
  <c r="FN103" i="3" s="1"/>
  <c r="FN104" i="3" s="1"/>
  <c r="FN105" i="3" s="1"/>
  <c r="FN106" i="3" s="1"/>
  <c r="FN107" i="3" s="1"/>
  <c r="FN108" i="3" s="1"/>
  <c r="FN109" i="3" s="1"/>
  <c r="FN110" i="3" s="1"/>
  <c r="Q48" i="1" a="1"/>
  <c r="Q48" i="1" s="1"/>
  <c r="AE30" i="1" s="1"/>
  <c r="FH2" i="3"/>
  <c r="FH3" i="3" s="1"/>
  <c r="FH4" i="3" s="1"/>
  <c r="FH5" i="3" s="1"/>
  <c r="FH6" i="3" s="1"/>
  <c r="FH7" i="3" s="1"/>
  <c r="FH8" i="3" s="1"/>
  <c r="FH9" i="3" s="1"/>
  <c r="FH10" i="3" s="1"/>
  <c r="FH11" i="3" s="1"/>
  <c r="FH12" i="3" s="1"/>
  <c r="FH13" i="3" s="1"/>
  <c r="FH14" i="3" s="1"/>
  <c r="FH15" i="3" s="1"/>
  <c r="FH16" i="3" s="1"/>
  <c r="FH17" i="3" s="1"/>
  <c r="FH18" i="3" s="1"/>
  <c r="FH19" i="3" s="1"/>
  <c r="FH20" i="3" s="1"/>
  <c r="FH21" i="3" s="1"/>
  <c r="FH22" i="3" s="1"/>
  <c r="FH23" i="3" s="1"/>
  <c r="FH24" i="3" s="1"/>
  <c r="FH25" i="3" s="1"/>
  <c r="FH26" i="3" s="1"/>
  <c r="FH27" i="3" s="1"/>
  <c r="FH28" i="3" s="1"/>
  <c r="FH29" i="3" s="1"/>
  <c r="FH30" i="3" s="1"/>
  <c r="FH31" i="3" s="1"/>
  <c r="FH32" i="3" s="1"/>
  <c r="FH33" i="3" s="1"/>
  <c r="FH34" i="3" s="1"/>
  <c r="FH35" i="3" s="1"/>
  <c r="FH36" i="3" s="1"/>
  <c r="FH37" i="3" s="1"/>
  <c r="FH38" i="3" s="1"/>
  <c r="FH39" i="3" s="1"/>
  <c r="FH40" i="3" s="1"/>
  <c r="FH41" i="3" s="1"/>
  <c r="FH42" i="3" s="1"/>
  <c r="FH43" i="3" s="1"/>
  <c r="FH44" i="3" s="1"/>
  <c r="FH45" i="3" s="1"/>
  <c r="FH46" i="3" s="1"/>
  <c r="FH47" i="3" s="1"/>
  <c r="FH48" i="3" s="1"/>
  <c r="FH49" i="3" s="1"/>
  <c r="FH50" i="3" s="1"/>
  <c r="FH51" i="3" s="1"/>
  <c r="FH52" i="3" s="1"/>
  <c r="FH53" i="3" s="1"/>
  <c r="FH54" i="3" s="1"/>
  <c r="FH55" i="3" s="1"/>
  <c r="FH56" i="3" s="1"/>
  <c r="FH57" i="3" s="1"/>
  <c r="FH58" i="3" s="1"/>
  <c r="FH59" i="3" s="1"/>
  <c r="FH60" i="3" s="1"/>
  <c r="FH61" i="3" s="1"/>
  <c r="FH62" i="3" s="1"/>
  <c r="FH63" i="3" s="1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H74" i="3" s="1"/>
  <c r="FH75" i="3" s="1"/>
  <c r="FH76" i="3" s="1"/>
  <c r="FH77" i="3" s="1"/>
  <c r="FH78" i="3" s="1"/>
  <c r="FH79" i="3" s="1"/>
  <c r="FH80" i="3" s="1"/>
  <c r="FH81" i="3" s="1"/>
  <c r="FH82" i="3" s="1"/>
  <c r="FH83" i="3" s="1"/>
  <c r="FH84" i="3" s="1"/>
  <c r="FH85" i="3" s="1"/>
  <c r="FH86" i="3" s="1"/>
  <c r="FH87" i="3" s="1"/>
  <c r="FH88" i="3" s="1"/>
  <c r="FH89" i="3" s="1"/>
  <c r="FH90" i="3" s="1"/>
  <c r="FH91" i="3" s="1"/>
  <c r="FH92" i="3" s="1"/>
  <c r="FH93" i="3" s="1"/>
  <c r="FH94" i="3" s="1"/>
  <c r="FH95" i="3" s="1"/>
  <c r="FH96" i="3" s="1"/>
  <c r="FH97" i="3" s="1"/>
  <c r="FH98" i="3" s="1"/>
  <c r="FH99" i="3" s="1"/>
  <c r="FH100" i="3" s="1"/>
  <c r="FH101" i="3" s="1"/>
  <c r="FH102" i="3" s="1"/>
  <c r="FH103" i="3" s="1"/>
  <c r="FH104" i="3" s="1"/>
  <c r="FH105" i="3" s="1"/>
  <c r="FH106" i="3" s="1"/>
  <c r="FH107" i="3" s="1"/>
  <c r="FH108" i="3" s="1"/>
  <c r="FH109" i="3" s="1"/>
  <c r="FH110" i="3" s="1"/>
  <c r="X47" i="1"/>
  <c r="FO1" i="3"/>
  <c r="FO2" i="3" s="1"/>
  <c r="FO3" i="3" s="1"/>
  <c r="FO4" i="3" s="1"/>
  <c r="FO5" i="3" s="1"/>
  <c r="FO6" i="3" s="1"/>
  <c r="FO7" i="3" s="1"/>
  <c r="FO8" i="3" s="1"/>
  <c r="FO9" i="3" s="1"/>
  <c r="FO10" i="3" s="1"/>
  <c r="FO11" i="3" s="1"/>
  <c r="FO12" i="3" s="1"/>
  <c r="FO13" i="3" s="1"/>
  <c r="FO14" i="3" s="1"/>
  <c r="FO15" i="3" s="1"/>
  <c r="FO16" i="3" s="1"/>
  <c r="FO17" i="3" s="1"/>
  <c r="FO18" i="3" s="1"/>
  <c r="FO19" i="3" s="1"/>
  <c r="FO20" i="3" s="1"/>
  <c r="FO21" i="3" s="1"/>
  <c r="FO22" i="3" s="1"/>
  <c r="FO23" i="3" s="1"/>
  <c r="FO24" i="3" s="1"/>
  <c r="FO25" i="3" s="1"/>
  <c r="FO26" i="3" s="1"/>
  <c r="FO27" i="3" s="1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O38" i="3" s="1"/>
  <c r="FO39" i="3" s="1"/>
  <c r="FO40" i="3" s="1"/>
  <c r="FO41" i="3" s="1"/>
  <c r="FO42" i="3" s="1"/>
  <c r="FO43" i="3" s="1"/>
  <c r="FO44" i="3" s="1"/>
  <c r="FO45" i="3" s="1"/>
  <c r="FO46" i="3" s="1"/>
  <c r="FO47" i="3" s="1"/>
  <c r="FO48" i="3" s="1"/>
  <c r="FO49" i="3" s="1"/>
  <c r="FO50" i="3" s="1"/>
  <c r="FO51" i="3" s="1"/>
  <c r="FO52" i="3" s="1"/>
  <c r="FO53" i="3" s="1"/>
  <c r="FO54" i="3" s="1"/>
  <c r="FO55" i="3" s="1"/>
  <c r="FO56" i="3" s="1"/>
  <c r="FO57" i="3" s="1"/>
  <c r="FO58" i="3" s="1"/>
  <c r="FO59" i="3" s="1"/>
  <c r="FO60" i="3" s="1"/>
  <c r="FO61" i="3" s="1"/>
  <c r="FO62" i="3" s="1"/>
  <c r="FO63" i="3" s="1"/>
  <c r="FO64" i="3" s="1"/>
  <c r="FO65" i="3" s="1"/>
  <c r="FO66" i="3" s="1"/>
  <c r="FO67" i="3" s="1"/>
  <c r="FO68" i="3" s="1"/>
  <c r="FO69" i="3" s="1"/>
  <c r="FO70" i="3" s="1"/>
  <c r="FO71" i="3" s="1"/>
  <c r="FO72" i="3" s="1"/>
  <c r="FO73" i="3" s="1"/>
  <c r="FO74" i="3" s="1"/>
  <c r="FO75" i="3" s="1"/>
  <c r="FO76" i="3" s="1"/>
  <c r="FO77" i="3" s="1"/>
  <c r="FO78" i="3" s="1"/>
  <c r="FO79" i="3" s="1"/>
  <c r="FO80" i="3" s="1"/>
  <c r="FO81" i="3" s="1"/>
  <c r="FO82" i="3" s="1"/>
  <c r="FO83" i="3" s="1"/>
  <c r="FO84" i="3" s="1"/>
  <c r="FO85" i="3" s="1"/>
  <c r="FO86" i="3" s="1"/>
  <c r="FO87" i="3" s="1"/>
  <c r="FO88" i="3" s="1"/>
  <c r="FO89" i="3" s="1"/>
  <c r="FO90" i="3" s="1"/>
  <c r="FO91" i="3" s="1"/>
  <c r="FO92" i="3" s="1"/>
  <c r="FO93" i="3" s="1"/>
  <c r="FO94" i="3" s="1"/>
  <c r="FO95" i="3" s="1"/>
  <c r="FO96" i="3" s="1"/>
  <c r="FO97" i="3" s="1"/>
  <c r="FO98" i="3" s="1"/>
  <c r="FO99" i="3" s="1"/>
  <c r="FO100" i="3" s="1"/>
  <c r="FO101" i="3" s="1"/>
  <c r="FO102" i="3" s="1"/>
  <c r="FO103" i="3" s="1"/>
  <c r="FO104" i="3" s="1"/>
  <c r="FO105" i="3" s="1"/>
  <c r="FO106" i="3" s="1"/>
  <c r="FO107" i="3" s="1"/>
  <c r="FO108" i="3" s="1"/>
  <c r="FO109" i="3" s="1"/>
  <c r="FO110" i="3" s="1"/>
  <c r="B550" i="1"/>
  <c r="D6" i="19"/>
  <c r="B720" i="1"/>
  <c r="A550" i="1"/>
  <c r="A720" i="1"/>
  <c r="R47" i="1"/>
  <c r="R48" i="1" a="1"/>
  <c r="R48" i="1" s="1"/>
  <c r="AF30" i="1" s="1"/>
  <c r="X48" i="1" a="1"/>
  <c r="X48" i="1" s="1"/>
  <c r="AL30" i="1" s="1"/>
  <c r="W48" i="1" a="1"/>
  <c r="W48" i="1" s="1"/>
  <c r="AK30" i="1" s="1"/>
  <c r="S48" i="1" a="1"/>
  <c r="S48" i="1" s="1"/>
  <c r="AG30" i="1" s="1"/>
  <c r="U48" i="1" a="1"/>
  <c r="U48" i="1" s="1"/>
  <c r="AI30" i="1" s="1"/>
  <c r="T48" i="1" a="1"/>
  <c r="T48" i="1" s="1"/>
  <c r="AH30" i="1" s="1"/>
  <c r="V48" i="1" a="1"/>
  <c r="V48" i="1" s="1"/>
  <c r="AJ30" i="1" s="1"/>
  <c r="BV438" i="3"/>
  <c r="CH324" i="3"/>
  <c r="CH329" i="3"/>
  <c r="CH325" i="3"/>
  <c r="CH327" i="3"/>
  <c r="BV326" i="3"/>
  <c r="AB771" i="3" a="1"/>
  <c r="AB771" i="3" s="1"/>
  <c r="BV330" i="3"/>
  <c r="CH322" i="3"/>
  <c r="CH321" i="3"/>
  <c r="BP431" i="3"/>
  <c r="CH431" i="3" s="1"/>
  <c r="A1311" i="1"/>
  <c r="A2191" i="1" s="1"/>
  <c r="A3071" i="1" s="1"/>
  <c r="CH323" i="3"/>
  <c r="BV323" i="3"/>
  <c r="BP131" i="3"/>
  <c r="BV131" i="3" s="1"/>
  <c r="A1011" i="1"/>
  <c r="A1891" i="1" s="1"/>
  <c r="A2771" i="1" s="1"/>
  <c r="BP123" i="3"/>
  <c r="BV123" i="3" s="1"/>
  <c r="A1003" i="1"/>
  <c r="A1883" i="1" s="1"/>
  <c r="A2763" i="1" s="1"/>
  <c r="BP115" i="3"/>
  <c r="BV115" i="3" s="1"/>
  <c r="A995" i="1"/>
  <c r="A1875" i="1" s="1"/>
  <c r="A2755" i="1" s="1"/>
  <c r="BP432" i="3"/>
  <c r="BV432" i="3" s="1"/>
  <c r="A1312" i="1"/>
  <c r="A2192" i="1" s="1"/>
  <c r="A3072" i="1" s="1"/>
  <c r="BV328" i="3"/>
  <c r="CH328" i="3"/>
  <c r="BP130" i="3"/>
  <c r="CH130" i="3" s="1"/>
  <c r="A1010" i="1"/>
  <c r="A1890" i="1" s="1"/>
  <c r="A2770" i="1" s="1"/>
  <c r="BP122" i="3"/>
  <c r="BV122" i="3" s="1"/>
  <c r="A1002" i="1"/>
  <c r="A1882" i="1" s="1"/>
  <c r="A2762" i="1" s="1"/>
  <c r="BP114" i="3"/>
  <c r="CH114" i="3" s="1"/>
  <c r="A994" i="1"/>
  <c r="A1874" i="1" s="1"/>
  <c r="A2754" i="1" s="1"/>
  <c r="BP548" i="3"/>
  <c r="BV548" i="3" s="1"/>
  <c r="A1428" i="1"/>
  <c r="A2308" i="1" s="1"/>
  <c r="A3188" i="1" s="1"/>
  <c r="BP124" i="3"/>
  <c r="BV124" i="3" s="1"/>
  <c r="A1004" i="1"/>
  <c r="A1884" i="1" s="1"/>
  <c r="A2764" i="1" s="1"/>
  <c r="BP435" i="3"/>
  <c r="CH435" i="3" s="1"/>
  <c r="A1315" i="1"/>
  <c r="A2195" i="1" s="1"/>
  <c r="A3075" i="1" s="1"/>
  <c r="BP137" i="3"/>
  <c r="BV137" i="3" s="1"/>
  <c r="A1017" i="1"/>
  <c r="A1897" i="1" s="1"/>
  <c r="A2777" i="1" s="1"/>
  <c r="BP129" i="3"/>
  <c r="BV129" i="3" s="1"/>
  <c r="A1009" i="1"/>
  <c r="A1889" i="1" s="1"/>
  <c r="A2769" i="1" s="1"/>
  <c r="BP121" i="3"/>
  <c r="CH121" i="3" s="1"/>
  <c r="A1001" i="1"/>
  <c r="A1881" i="1" s="1"/>
  <c r="A2761" i="1" s="1"/>
  <c r="BP113" i="3"/>
  <c r="BV113" i="3" s="1"/>
  <c r="A993" i="1"/>
  <c r="A1873" i="1" s="1"/>
  <c r="A2753" i="1" s="1"/>
  <c r="BP436" i="3"/>
  <c r="BV436" i="3" s="1"/>
  <c r="A1316" i="1"/>
  <c r="A2196" i="1" s="1"/>
  <c r="A3076" i="1" s="1"/>
  <c r="BP188" i="3"/>
  <c r="BV188" i="3" s="1"/>
  <c r="A1068" i="1"/>
  <c r="A1948" i="1" s="1"/>
  <c r="A2828" i="1" s="1"/>
  <c r="BP136" i="3"/>
  <c r="BV136" i="3" s="1"/>
  <c r="A1016" i="1"/>
  <c r="A1896" i="1" s="1"/>
  <c r="A2776" i="1" s="1"/>
  <c r="BP132" i="3"/>
  <c r="CH132" i="3" s="1"/>
  <c r="A1012" i="1"/>
  <c r="A1892" i="1" s="1"/>
  <c r="A2772" i="1" s="1"/>
  <c r="BP128" i="3"/>
  <c r="BV128" i="3" s="1"/>
  <c r="A1008" i="1"/>
  <c r="A1888" i="1" s="1"/>
  <c r="A2768" i="1" s="1"/>
  <c r="BP135" i="3"/>
  <c r="BV135" i="3" s="1"/>
  <c r="A1015" i="1"/>
  <c r="A1895" i="1" s="1"/>
  <c r="A2775" i="1" s="1"/>
  <c r="BP127" i="3"/>
  <c r="CH127" i="3" s="1"/>
  <c r="A1007" i="1"/>
  <c r="A1887" i="1" s="1"/>
  <c r="A2767" i="1" s="1"/>
  <c r="BP119" i="3"/>
  <c r="BV119" i="3" s="1"/>
  <c r="A999" i="1"/>
  <c r="A1879" i="1" s="1"/>
  <c r="A2759" i="1" s="1"/>
  <c r="BP111" i="3"/>
  <c r="A991" i="1"/>
  <c r="A1871" i="1" s="1"/>
  <c r="A2751" i="1" s="1"/>
  <c r="BP437" i="3"/>
  <c r="BV437" i="3" s="1"/>
  <c r="A1317" i="1"/>
  <c r="A2197" i="1" s="1"/>
  <c r="A3077" i="1" s="1"/>
  <c r="BP120" i="3"/>
  <c r="BV120" i="3" s="1"/>
  <c r="A1000" i="1"/>
  <c r="A1880" i="1" s="1"/>
  <c r="A2760" i="1" s="1"/>
  <c r="BP134" i="3"/>
  <c r="BV134" i="3" s="1"/>
  <c r="A1014" i="1"/>
  <c r="A1894" i="1" s="1"/>
  <c r="A2774" i="1" s="1"/>
  <c r="BP126" i="3"/>
  <c r="CH126" i="3" s="1"/>
  <c r="A1006" i="1"/>
  <c r="A1886" i="1" s="1"/>
  <c r="A2766" i="1" s="1"/>
  <c r="BP118" i="3"/>
  <c r="CH118" i="3" s="1"/>
  <c r="A998" i="1"/>
  <c r="A1878" i="1" s="1"/>
  <c r="A2758" i="1" s="1"/>
  <c r="BP440" i="3"/>
  <c r="BV440" i="3" s="1"/>
  <c r="A1320" i="1"/>
  <c r="A2200" i="1" s="1"/>
  <c r="A3080" i="1" s="1"/>
  <c r="BP439" i="3"/>
  <c r="BV439" i="3" s="1"/>
  <c r="A1319" i="1"/>
  <c r="A2199" i="1" s="1"/>
  <c r="A3079" i="1" s="1"/>
  <c r="BP116" i="3"/>
  <c r="BV116" i="3" s="1"/>
  <c r="A996" i="1"/>
  <c r="A1876" i="1" s="1"/>
  <c r="A2756" i="1" s="1"/>
  <c r="BP112" i="3"/>
  <c r="BV112" i="3" s="1"/>
  <c r="A992" i="1"/>
  <c r="A1872" i="1" s="1"/>
  <c r="A2752" i="1" s="1"/>
  <c r="BP133" i="3"/>
  <c r="BV133" i="3" s="1"/>
  <c r="A1013" i="1"/>
  <c r="A1893" i="1" s="1"/>
  <c r="A2773" i="1" s="1"/>
  <c r="BP125" i="3"/>
  <c r="CH125" i="3" s="1"/>
  <c r="A1005" i="1"/>
  <c r="A1885" i="1" s="1"/>
  <c r="A2765" i="1" s="1"/>
  <c r="BP117" i="3"/>
  <c r="BV117" i="3" s="1"/>
  <c r="A997" i="1"/>
  <c r="A1877" i="1" s="1"/>
  <c r="A2757" i="1" s="1"/>
  <c r="BP434" i="3"/>
  <c r="BV434" i="3" s="1"/>
  <c r="A1314" i="1"/>
  <c r="A2194" i="1" s="1"/>
  <c r="A3074" i="1" s="1"/>
  <c r="BP433" i="3"/>
  <c r="BV433" i="3" s="1"/>
  <c r="A1313" i="1"/>
  <c r="A2193" i="1" s="1"/>
  <c r="A3073" i="1" s="1"/>
  <c r="S45" i="1"/>
  <c r="AL31" i="1"/>
  <c r="O323" i="3"/>
  <c r="AP323" i="3"/>
  <c r="AP433" i="3"/>
  <c r="AJ31" i="1"/>
  <c r="CE281" i="3" a="1"/>
  <c r="CE61" i="3" a="1"/>
  <c r="CE61" i="3" s="1"/>
  <c r="CI283" i="3"/>
  <c r="BY1" i="3"/>
  <c r="CI61" i="3"/>
  <c r="CK1" i="3" s="1" a="1"/>
  <c r="CE171" i="3" a="1"/>
  <c r="CB501" i="3"/>
  <c r="CE391" i="3" a="1"/>
  <c r="A881" i="3"/>
  <c r="R10" i="2" s="1"/>
  <c r="S7" i="2"/>
  <c r="S15" i="2"/>
  <c r="R5" i="2"/>
  <c r="S8" i="2"/>
  <c r="S16" i="2"/>
  <c r="R16" i="2"/>
  <c r="S6" i="2"/>
  <c r="R14" i="2"/>
  <c r="S9" i="2"/>
  <c r="R15" i="2"/>
  <c r="S2" i="2"/>
  <c r="S10" i="2"/>
  <c r="R3" i="2"/>
  <c r="R9" i="2"/>
  <c r="S3" i="2"/>
  <c r="S11" i="2"/>
  <c r="R6" i="2"/>
  <c r="R4" i="2"/>
  <c r="R11" i="2"/>
  <c r="S4" i="2"/>
  <c r="S12" i="2"/>
  <c r="R7" i="2"/>
  <c r="R2" i="2"/>
  <c r="R12" i="2"/>
  <c r="S5" i="2"/>
  <c r="S13" i="2"/>
  <c r="R8" i="2"/>
  <c r="R13" i="2"/>
  <c r="S14" i="2"/>
  <c r="AP18" i="3"/>
  <c r="O18" i="3"/>
  <c r="AU323" i="3"/>
  <c r="T323" i="3"/>
  <c r="AX437" i="3"/>
  <c r="W437" i="3"/>
  <c r="AY329" i="3"/>
  <c r="X329" i="3"/>
  <c r="AY434" i="3"/>
  <c r="X434" i="3"/>
  <c r="AY327" i="3"/>
  <c r="X327" i="3"/>
  <c r="AZ440" i="3"/>
  <c r="Y440" i="3"/>
  <c r="AP25" i="3"/>
  <c r="O25" i="3"/>
  <c r="AP17" i="3"/>
  <c r="O17" i="3"/>
  <c r="AP9" i="3"/>
  <c r="O9" i="3"/>
  <c r="AP1" i="3"/>
  <c r="O1" i="3"/>
  <c r="AP326" i="3"/>
  <c r="O326" i="3"/>
  <c r="AV322" i="3"/>
  <c r="U322" i="3"/>
  <c r="AU439" i="3"/>
  <c r="T439" i="3"/>
  <c r="AT328" i="3"/>
  <c r="S328" i="3"/>
  <c r="AT432" i="3"/>
  <c r="S432" i="3"/>
  <c r="AP321" i="3"/>
  <c r="O321" i="3"/>
  <c r="AQ322" i="3"/>
  <c r="P322" i="3"/>
  <c r="AS325" i="3"/>
  <c r="R325" i="3"/>
  <c r="AP325" i="3"/>
  <c r="O325" i="3"/>
  <c r="AS327" i="3"/>
  <c r="R327" i="3"/>
  <c r="AY435" i="3"/>
  <c r="X435" i="3"/>
  <c r="AW328" i="3"/>
  <c r="V328" i="3"/>
  <c r="AZ321" i="3"/>
  <c r="Y321" i="3"/>
  <c r="AY328" i="3"/>
  <c r="X328" i="3"/>
  <c r="AP10" i="3"/>
  <c r="O10" i="3"/>
  <c r="AQ438" i="3"/>
  <c r="P438" i="3"/>
  <c r="AS329" i="3"/>
  <c r="R329" i="3"/>
  <c r="AV327" i="3"/>
  <c r="U327" i="3"/>
  <c r="AP324" i="3"/>
  <c r="O324" i="3"/>
  <c r="AU325" i="3"/>
  <c r="T325" i="3"/>
  <c r="AU437" i="3"/>
  <c r="T437" i="3"/>
  <c r="AT325" i="3"/>
  <c r="S325" i="3"/>
  <c r="AQ329" i="3"/>
  <c r="P329" i="3"/>
  <c r="AS328" i="3"/>
  <c r="R328" i="3"/>
  <c r="AP24" i="3"/>
  <c r="O24" i="3"/>
  <c r="AP16" i="3"/>
  <c r="O16" i="3"/>
  <c r="AP8" i="3"/>
  <c r="O8" i="3"/>
  <c r="AV323" i="3"/>
  <c r="U323" i="3"/>
  <c r="AX323" i="3"/>
  <c r="W323" i="3"/>
  <c r="AQ327" i="3"/>
  <c r="P327" i="3"/>
  <c r="AX322" i="3"/>
  <c r="W322" i="3"/>
  <c r="AV328" i="3"/>
  <c r="U328" i="3"/>
  <c r="AZ432" i="3"/>
  <c r="Y432" i="3"/>
  <c r="AQ433" i="3"/>
  <c r="P433" i="3"/>
  <c r="AQ434" i="3"/>
  <c r="P434" i="3"/>
  <c r="AS436" i="3"/>
  <c r="R436" i="3"/>
  <c r="AP322" i="3"/>
  <c r="O322" i="3"/>
  <c r="AP26" i="3"/>
  <c r="O26" i="3"/>
  <c r="AP15" i="3"/>
  <c r="O15" i="3"/>
  <c r="AU431" i="3"/>
  <c r="T431" i="3"/>
  <c r="AV435" i="3"/>
  <c r="U435" i="3"/>
  <c r="AS321" i="3"/>
  <c r="R321" i="3"/>
  <c r="AY433" i="3"/>
  <c r="X433" i="3"/>
  <c r="AT434" i="3"/>
  <c r="S434" i="3"/>
  <c r="AZ323" i="3"/>
  <c r="Y323" i="3"/>
  <c r="AY321" i="3"/>
  <c r="X321" i="3"/>
  <c r="AP438" i="3"/>
  <c r="O438" i="3"/>
  <c r="AY322" i="3"/>
  <c r="X322" i="3"/>
  <c r="AX436" i="3"/>
  <c r="W436" i="3"/>
  <c r="AU434" i="3"/>
  <c r="T434" i="3"/>
  <c r="AX328" i="3"/>
  <c r="W328" i="3"/>
  <c r="AQ321" i="3"/>
  <c r="P321" i="3"/>
  <c r="AT440" i="3"/>
  <c r="S440" i="3"/>
  <c r="AP2" i="3"/>
  <c r="O2" i="3"/>
  <c r="AP23" i="3"/>
  <c r="O23" i="3"/>
  <c r="AP7" i="3"/>
  <c r="O7" i="3"/>
  <c r="AP22" i="3"/>
  <c r="O22" i="3"/>
  <c r="AP14" i="3"/>
  <c r="O14" i="3"/>
  <c r="AP6" i="3"/>
  <c r="O6" i="3"/>
  <c r="AT321" i="3"/>
  <c r="S321" i="3"/>
  <c r="AW431" i="3"/>
  <c r="V431" i="3"/>
  <c r="AU330" i="3"/>
  <c r="T330" i="3"/>
  <c r="AW439" i="3"/>
  <c r="V439" i="3"/>
  <c r="AS324" i="3"/>
  <c r="R324" i="3"/>
  <c r="AV321" i="3"/>
  <c r="U321" i="3"/>
  <c r="AX330" i="3"/>
  <c r="W330" i="3"/>
  <c r="AU326" i="3"/>
  <c r="T326" i="3"/>
  <c r="AT326" i="3"/>
  <c r="S326" i="3"/>
  <c r="AS330" i="3"/>
  <c r="R330" i="3"/>
  <c r="AX324" i="3"/>
  <c r="W324" i="3"/>
  <c r="AP13" i="3"/>
  <c r="O13" i="3"/>
  <c r="AU438" i="3"/>
  <c r="T438" i="3"/>
  <c r="AW325" i="3"/>
  <c r="V325" i="3"/>
  <c r="AZ327" i="3"/>
  <c r="Y327" i="3"/>
  <c r="AW432" i="3"/>
  <c r="V432" i="3"/>
  <c r="AT323" i="3"/>
  <c r="S323" i="3"/>
  <c r="AT437" i="3"/>
  <c r="S437" i="3"/>
  <c r="AZ435" i="3"/>
  <c r="Y435" i="3"/>
  <c r="AW327" i="3"/>
  <c r="V327" i="3"/>
  <c r="AQ326" i="3"/>
  <c r="P326" i="3"/>
  <c r="AZ329" i="3"/>
  <c r="Y329" i="3"/>
  <c r="AV436" i="3"/>
  <c r="U436" i="3"/>
  <c r="AW436" i="3"/>
  <c r="V436" i="3"/>
  <c r="AP21" i="3"/>
  <c r="O21" i="3"/>
  <c r="AP5" i="3"/>
  <c r="O5" i="3"/>
  <c r="AQ78" i="3"/>
  <c r="P78" i="3"/>
  <c r="AP20" i="3"/>
  <c r="O20" i="3"/>
  <c r="AP12" i="3"/>
  <c r="O12" i="3"/>
  <c r="AP4" i="3"/>
  <c r="O4" i="3"/>
  <c r="AW324" i="3"/>
  <c r="V324" i="3"/>
  <c r="AV330" i="3"/>
  <c r="U330" i="3"/>
  <c r="AV324" i="3"/>
  <c r="U324" i="3"/>
  <c r="AZ438" i="3"/>
  <c r="Y438" i="3"/>
  <c r="AY326" i="3"/>
  <c r="X326" i="3"/>
  <c r="AW543" i="3"/>
  <c r="V543" i="3"/>
  <c r="AQ330" i="3"/>
  <c r="P330" i="3"/>
  <c r="AX329" i="3"/>
  <c r="W329" i="3"/>
  <c r="AY330" i="3"/>
  <c r="X330" i="3"/>
  <c r="AZ326" i="3"/>
  <c r="Y326" i="3"/>
  <c r="AU322" i="3"/>
  <c r="T322" i="3"/>
  <c r="AP327" i="3"/>
  <c r="O327" i="3"/>
  <c r="AX325" i="3"/>
  <c r="W325" i="3"/>
  <c r="AP78" i="3"/>
  <c r="O78" i="3"/>
  <c r="AP27" i="3"/>
  <c r="O27" i="3"/>
  <c r="AP19" i="3"/>
  <c r="O19" i="3"/>
  <c r="AP11" i="3"/>
  <c r="O11" i="3"/>
  <c r="AP3" i="3"/>
  <c r="O3" i="3"/>
  <c r="AQ325" i="3"/>
  <c r="P325" i="3"/>
  <c r="AT329" i="3"/>
  <c r="S329" i="3"/>
  <c r="AX321" i="3"/>
  <c r="W321" i="3"/>
  <c r="AW330" i="3"/>
  <c r="V330" i="3"/>
  <c r="BC771" i="3" a="1"/>
  <c r="AZ324" i="3"/>
  <c r="Y324" i="3"/>
  <c r="AS322" i="3"/>
  <c r="R322" i="3"/>
  <c r="AV439" i="3"/>
  <c r="U439" i="3"/>
  <c r="AS323" i="3"/>
  <c r="R323" i="3"/>
  <c r="AP330" i="3"/>
  <c r="O330" i="3"/>
  <c r="AP329" i="3"/>
  <c r="O329" i="3"/>
  <c r="AJ4" i="1" a="1"/>
  <c r="AJ4" i="1" s="1"/>
  <c r="AF4" i="1" a="1"/>
  <c r="AF4" i="1" s="1"/>
  <c r="AI4" i="1" a="1"/>
  <c r="AI4" i="1" s="1"/>
  <c r="AE4" i="1" a="1"/>
  <c r="AE4" i="1" s="1"/>
  <c r="AK4" i="1" a="1"/>
  <c r="AK4" i="1" s="1"/>
  <c r="AH4" i="1" a="1"/>
  <c r="AH4" i="1" s="1"/>
  <c r="AG4" i="1" a="1"/>
  <c r="AG4" i="1" s="1"/>
  <c r="AL4" i="1" a="1"/>
  <c r="AL4" i="1" s="1"/>
  <c r="AD4" i="1" a="1"/>
  <c r="AD4" i="1" s="1"/>
  <c r="AL2" i="1" a="1"/>
  <c r="AL2" i="1" s="1"/>
  <c r="AK2" i="1" a="1"/>
  <c r="AK2" i="1" s="1"/>
  <c r="AG2" i="1" a="1"/>
  <c r="AG2" i="1" s="1"/>
  <c r="AH2" i="1" a="1"/>
  <c r="AH2" i="1" s="1"/>
  <c r="AF2" i="1" a="1"/>
  <c r="AF2" i="1" s="1"/>
  <c r="AE2" i="1" a="1"/>
  <c r="AE2" i="1" s="1"/>
  <c r="AI2" i="1" a="1"/>
  <c r="AI2" i="1" s="1"/>
  <c r="AJ2" i="1" a="1"/>
  <c r="AJ2" i="1" s="1"/>
  <c r="AK3" i="1" a="1"/>
  <c r="AK3" i="1" s="1"/>
  <c r="AG3" i="1" a="1"/>
  <c r="AG3" i="1" s="1"/>
  <c r="AJ3" i="1" a="1"/>
  <c r="AJ3" i="1" s="1"/>
  <c r="AF3" i="1" a="1"/>
  <c r="AF3" i="1" s="1"/>
  <c r="AI3" i="1" a="1"/>
  <c r="AI3" i="1" s="1"/>
  <c r="AH3" i="1" a="1"/>
  <c r="AH3" i="1" s="1"/>
  <c r="AE3" i="1" a="1"/>
  <c r="AE3" i="1" s="1"/>
  <c r="AD3" i="1" a="1"/>
  <c r="AD3" i="1" s="1"/>
  <c r="AL3" i="1" a="1"/>
  <c r="AL3" i="1" s="1"/>
  <c r="AI5" i="1" a="1"/>
  <c r="AI5" i="1" s="1"/>
  <c r="AE5" i="1" a="1"/>
  <c r="AE5" i="1" s="1"/>
  <c r="AL5" i="1" a="1"/>
  <c r="AL5" i="1" s="1"/>
  <c r="AH5" i="1" a="1"/>
  <c r="AH5" i="1" s="1"/>
  <c r="AD5" i="1" a="1"/>
  <c r="AD5" i="1" s="1"/>
  <c r="AK5" i="1" a="1"/>
  <c r="AK5" i="1" s="1"/>
  <c r="AJ5" i="1" a="1"/>
  <c r="AJ5" i="1" s="1"/>
  <c r="AG5" i="1" a="1"/>
  <c r="AG5" i="1" s="1"/>
  <c r="AF5" i="1" a="1"/>
  <c r="AF5" i="1" s="1"/>
  <c r="C8" i="2"/>
  <c r="C15" i="2"/>
  <c r="C14" i="2"/>
  <c r="C6" i="2"/>
  <c r="C7" i="2"/>
  <c r="C13" i="2"/>
  <c r="C5" i="2"/>
  <c r="C12" i="2"/>
  <c r="C4" i="2"/>
  <c r="C11" i="2"/>
  <c r="C3" i="2"/>
  <c r="C9" i="2"/>
  <c r="X36" i="1"/>
  <c r="W36" i="1"/>
  <c r="S36" i="1"/>
  <c r="T36" i="1"/>
  <c r="U36" i="1"/>
  <c r="V36" i="1"/>
  <c r="X33" i="1"/>
  <c r="W33" i="1"/>
  <c r="V33" i="1"/>
  <c r="V23" i="1"/>
  <c r="U23" i="1"/>
  <c r="T23" i="1"/>
  <c r="AH33" i="1" s="1"/>
  <c r="S23" i="1"/>
  <c r="AG33" i="1" s="1"/>
  <c r="X21" i="1"/>
  <c r="X12" i="1"/>
  <c r="X14" i="1"/>
  <c r="W14" i="1"/>
  <c r="X13" i="1"/>
  <c r="W13" i="1"/>
  <c r="W12" i="1"/>
  <c r="W21" i="1"/>
  <c r="X26" i="1"/>
  <c r="X27" i="1" s="1"/>
  <c r="W26" i="1"/>
  <c r="W27" i="1" s="1"/>
  <c r="W25" i="1"/>
  <c r="W29" i="1" s="1"/>
  <c r="V25" i="1"/>
  <c r="V29" i="1" s="1"/>
  <c r="U25" i="1"/>
  <c r="T25" i="1"/>
  <c r="S25" i="1"/>
  <c r="AS1" i="3"/>
  <c r="AU1" i="3"/>
  <c r="AV1" i="3"/>
  <c r="AX1" i="3"/>
  <c r="AY1" i="3"/>
  <c r="AZ1" i="3"/>
  <c r="H117" i="1"/>
  <c r="H118" i="1"/>
  <c r="H119" i="1"/>
  <c r="H120" i="1"/>
  <c r="H121" i="1"/>
  <c r="M20" i="19" s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71" i="1"/>
  <c r="H172" i="1"/>
  <c r="H282" i="1" s="1"/>
  <c r="H392" i="1" s="1"/>
  <c r="H502" i="1" s="1"/>
  <c r="H612" i="1" s="1"/>
  <c r="H722" i="1" s="1"/>
  <c r="H173" i="1"/>
  <c r="H283" i="1" s="1"/>
  <c r="H393" i="1" s="1"/>
  <c r="H503" i="1" s="1"/>
  <c r="H613" i="1" s="1"/>
  <c r="H723" i="1" s="1"/>
  <c r="H174" i="1"/>
  <c r="H284" i="1" s="1"/>
  <c r="H394" i="1" s="1"/>
  <c r="H504" i="1" s="1"/>
  <c r="H614" i="1" s="1"/>
  <c r="H724" i="1" s="1"/>
  <c r="H175" i="1"/>
  <c r="H285" i="1" s="1"/>
  <c r="H395" i="1" s="1"/>
  <c r="H505" i="1" s="1"/>
  <c r="H615" i="1" s="1"/>
  <c r="H725" i="1" s="1"/>
  <c r="H176" i="1"/>
  <c r="H286" i="1" s="1"/>
  <c r="H396" i="1" s="1"/>
  <c r="H506" i="1" s="1"/>
  <c r="H616" i="1" s="1"/>
  <c r="H726" i="1" s="1"/>
  <c r="H177" i="1"/>
  <c r="H287" i="1" s="1"/>
  <c r="H397" i="1" s="1"/>
  <c r="H507" i="1" s="1"/>
  <c r="H617" i="1" s="1"/>
  <c r="H727" i="1" s="1"/>
  <c r="H178" i="1"/>
  <c r="H288" i="1" s="1"/>
  <c r="H398" i="1" s="1"/>
  <c r="H508" i="1" s="1"/>
  <c r="H618" i="1" s="1"/>
  <c r="H728" i="1" s="1"/>
  <c r="H179" i="1"/>
  <c r="H289" i="1" s="1"/>
  <c r="H399" i="1" s="1"/>
  <c r="H509" i="1" s="1"/>
  <c r="H619" i="1" s="1"/>
  <c r="H729" i="1" s="1"/>
  <c r="H180" i="1"/>
  <c r="H290" i="1" s="1"/>
  <c r="H400" i="1" s="1"/>
  <c r="H510" i="1" s="1"/>
  <c r="H620" i="1" s="1"/>
  <c r="H730" i="1" s="1"/>
  <c r="H181" i="1"/>
  <c r="H291" i="1" s="1"/>
  <c r="H401" i="1" s="1"/>
  <c r="H511" i="1" s="1"/>
  <c r="H621" i="1" s="1"/>
  <c r="H731" i="1" s="1"/>
  <c r="H182" i="1"/>
  <c r="H292" i="1" s="1"/>
  <c r="H402" i="1" s="1"/>
  <c r="H512" i="1" s="1"/>
  <c r="H622" i="1" s="1"/>
  <c r="H732" i="1" s="1"/>
  <c r="H183" i="1"/>
  <c r="H293" i="1" s="1"/>
  <c r="H403" i="1" s="1"/>
  <c r="H513" i="1" s="1"/>
  <c r="H623" i="1" s="1"/>
  <c r="H733" i="1" s="1"/>
  <c r="H184" i="1"/>
  <c r="H294" i="1" s="1"/>
  <c r="H404" i="1" s="1"/>
  <c r="H514" i="1" s="1"/>
  <c r="H624" i="1" s="1"/>
  <c r="H734" i="1" s="1"/>
  <c r="H185" i="1"/>
  <c r="H295" i="1" s="1"/>
  <c r="H405" i="1" s="1"/>
  <c r="H515" i="1" s="1"/>
  <c r="H625" i="1" s="1"/>
  <c r="H735" i="1" s="1"/>
  <c r="H186" i="1"/>
  <c r="H187" i="1"/>
  <c r="H297" i="1" s="1"/>
  <c r="H407" i="1" s="1"/>
  <c r="H517" i="1" s="1"/>
  <c r="H627" i="1" s="1"/>
  <c r="H737" i="1" s="1"/>
  <c r="H188" i="1"/>
  <c r="H298" i="1" s="1"/>
  <c r="H408" i="1" s="1"/>
  <c r="H518" i="1" s="1"/>
  <c r="H628" i="1" s="1"/>
  <c r="H738" i="1" s="1"/>
  <c r="H189" i="1"/>
  <c r="H299" i="1" s="1"/>
  <c r="H409" i="1" s="1"/>
  <c r="H519" i="1" s="1"/>
  <c r="H629" i="1" s="1"/>
  <c r="H739" i="1" s="1"/>
  <c r="H190" i="1"/>
  <c r="H300" i="1" s="1"/>
  <c r="H410" i="1" s="1"/>
  <c r="H520" i="1" s="1"/>
  <c r="H630" i="1" s="1"/>
  <c r="H740" i="1" s="1"/>
  <c r="H191" i="1"/>
  <c r="H301" i="1" s="1"/>
  <c r="H411" i="1" s="1"/>
  <c r="H521" i="1" s="1"/>
  <c r="H631" i="1" s="1"/>
  <c r="H741" i="1" s="1"/>
  <c r="H192" i="1"/>
  <c r="H302" i="1" s="1"/>
  <c r="H412" i="1" s="1"/>
  <c r="H522" i="1" s="1"/>
  <c r="H632" i="1" s="1"/>
  <c r="H742" i="1" s="1"/>
  <c r="H193" i="1"/>
  <c r="H194" i="1"/>
  <c r="H304" i="1" s="1"/>
  <c r="H414" i="1" s="1"/>
  <c r="H524" i="1" s="1"/>
  <c r="H634" i="1" s="1"/>
  <c r="H744" i="1" s="1"/>
  <c r="H195" i="1"/>
  <c r="H305" i="1" s="1"/>
  <c r="H415" i="1" s="1"/>
  <c r="H525" i="1" s="1"/>
  <c r="H635" i="1" s="1"/>
  <c r="H745" i="1" s="1"/>
  <c r="H196" i="1"/>
  <c r="H306" i="1" s="1"/>
  <c r="H416" i="1" s="1"/>
  <c r="H526" i="1" s="1"/>
  <c r="H636" i="1" s="1"/>
  <c r="H746" i="1" s="1"/>
  <c r="H197" i="1"/>
  <c r="H198" i="1"/>
  <c r="H308" i="1" s="1"/>
  <c r="H418" i="1" s="1"/>
  <c r="H528" i="1" s="1"/>
  <c r="H638" i="1" s="1"/>
  <c r="H748" i="1" s="1"/>
  <c r="H199" i="1"/>
  <c r="H309" i="1" s="1"/>
  <c r="H419" i="1" s="1"/>
  <c r="H529" i="1" s="1"/>
  <c r="H639" i="1" s="1"/>
  <c r="H749" i="1" s="1"/>
  <c r="H200" i="1"/>
  <c r="H310" i="1" s="1"/>
  <c r="H420" i="1" s="1"/>
  <c r="H530" i="1" s="1"/>
  <c r="H640" i="1" s="1"/>
  <c r="H750" i="1" s="1"/>
  <c r="H201" i="1"/>
  <c r="H311" i="1" s="1"/>
  <c r="H421" i="1" s="1"/>
  <c r="H531" i="1" s="1"/>
  <c r="H641" i="1" s="1"/>
  <c r="H751" i="1" s="1"/>
  <c r="H202" i="1"/>
  <c r="H312" i="1" s="1"/>
  <c r="H422" i="1" s="1"/>
  <c r="H532" i="1" s="1"/>
  <c r="H642" i="1" s="1"/>
  <c r="H752" i="1" s="1"/>
  <c r="H203" i="1"/>
  <c r="H313" i="1" s="1"/>
  <c r="H423" i="1" s="1"/>
  <c r="H533" i="1" s="1"/>
  <c r="H643" i="1" s="1"/>
  <c r="H753" i="1" s="1"/>
  <c r="H204" i="1"/>
  <c r="H314" i="1" s="1"/>
  <c r="H424" i="1" s="1"/>
  <c r="H534" i="1" s="1"/>
  <c r="H644" i="1" s="1"/>
  <c r="H754" i="1" s="1"/>
  <c r="H205" i="1"/>
  <c r="H315" i="1" s="1"/>
  <c r="H425" i="1" s="1"/>
  <c r="H535" i="1" s="1"/>
  <c r="H645" i="1" s="1"/>
  <c r="H755" i="1" s="1"/>
  <c r="H206" i="1"/>
  <c r="H207" i="1"/>
  <c r="H317" i="1" s="1"/>
  <c r="H427" i="1" s="1"/>
  <c r="H537" i="1" s="1"/>
  <c r="H647" i="1" s="1"/>
  <c r="H757" i="1" s="1"/>
  <c r="H208" i="1"/>
  <c r="H318" i="1" s="1"/>
  <c r="H428" i="1" s="1"/>
  <c r="H538" i="1" s="1"/>
  <c r="H648" i="1" s="1"/>
  <c r="H758" i="1" s="1"/>
  <c r="H209" i="1"/>
  <c r="H319" i="1" s="1"/>
  <c r="H429" i="1" s="1"/>
  <c r="H539" i="1" s="1"/>
  <c r="H649" i="1" s="1"/>
  <c r="H759" i="1" s="1"/>
  <c r="H210" i="1"/>
  <c r="H320" i="1" s="1"/>
  <c r="H430" i="1" s="1"/>
  <c r="H540" i="1" s="1"/>
  <c r="H650" i="1" s="1"/>
  <c r="H760" i="1" s="1"/>
  <c r="M32" i="19" l="1"/>
  <c r="M33" i="19"/>
  <c r="M22" i="19"/>
  <c r="M21" i="19"/>
  <c r="M24" i="19"/>
  <c r="M23" i="19"/>
  <c r="A660" i="1"/>
  <c r="H296" i="1"/>
  <c r="H406" i="1" s="1"/>
  <c r="H516" i="1" s="1"/>
  <c r="H626" i="1" s="1"/>
  <c r="H736" i="1" s="1"/>
  <c r="M26" i="19"/>
  <c r="H307" i="1"/>
  <c r="H417" i="1" s="1"/>
  <c r="H527" i="1" s="1"/>
  <c r="H637" i="1" s="1"/>
  <c r="H747" i="1" s="1"/>
  <c r="M28" i="19"/>
  <c r="H281" i="1"/>
  <c r="H391" i="1" s="1"/>
  <c r="H501" i="1" s="1"/>
  <c r="H611" i="1" s="1"/>
  <c r="H721" i="1" s="1"/>
  <c r="M25" i="19"/>
  <c r="H303" i="1"/>
  <c r="H413" i="1" s="1"/>
  <c r="H523" i="1" s="1"/>
  <c r="H633" i="1" s="1"/>
  <c r="H743" i="1" s="1"/>
  <c r="M27" i="19"/>
  <c r="H316" i="1"/>
  <c r="H426" i="1" s="1"/>
  <c r="H536" i="1" s="1"/>
  <c r="H646" i="1" s="1"/>
  <c r="H756" i="1" s="1"/>
  <c r="M29" i="19"/>
  <c r="B660" i="1"/>
  <c r="BV111" i="3"/>
  <c r="CE281" i="3"/>
  <c r="CH440" i="3"/>
  <c r="CH123" i="3"/>
  <c r="BP653" i="3"/>
  <c r="BV653" i="3" s="1"/>
  <c r="BV431" i="3"/>
  <c r="CH113" i="3"/>
  <c r="O433" i="3"/>
  <c r="CH119" i="3"/>
  <c r="BV130" i="3"/>
  <c r="BV127" i="3"/>
  <c r="CH122" i="3"/>
  <c r="BV435" i="3"/>
  <c r="BV132" i="3"/>
  <c r="CH432" i="3"/>
  <c r="CH436" i="3"/>
  <c r="CH137" i="3"/>
  <c r="BV114" i="3"/>
  <c r="CH128" i="3"/>
  <c r="CH111" i="3"/>
  <c r="BV125" i="3"/>
  <c r="CH112" i="3"/>
  <c r="CH188" i="3"/>
  <c r="CH437" i="3"/>
  <c r="CH548" i="3"/>
  <c r="BV118" i="3"/>
  <c r="CH129" i="3"/>
  <c r="CH135" i="3"/>
  <c r="BV126" i="3"/>
  <c r="CH131" i="3"/>
  <c r="CH115" i="3"/>
  <c r="CH136" i="3"/>
  <c r="CH116" i="3"/>
  <c r="CH439" i="3"/>
  <c r="CH124" i="3"/>
  <c r="CH120" i="3"/>
  <c r="BV121" i="3"/>
  <c r="CH434" i="3"/>
  <c r="CH117" i="3"/>
  <c r="CH134" i="3"/>
  <c r="CH133" i="3"/>
  <c r="CH433" i="3"/>
  <c r="BP547" i="3"/>
  <c r="BV547" i="3" s="1"/>
  <c r="A1427" i="1"/>
  <c r="A2307" i="1" s="1"/>
  <c r="A3187" i="1" s="1"/>
  <c r="BP658" i="3"/>
  <c r="BV658" i="3" s="1"/>
  <c r="A1538" i="1"/>
  <c r="A2418" i="1" s="1"/>
  <c r="A3298" i="1" s="1"/>
  <c r="BP544" i="3"/>
  <c r="BV544" i="3" s="1"/>
  <c r="A1424" i="1"/>
  <c r="A2304" i="1" s="1"/>
  <c r="A3184" i="1" s="1"/>
  <c r="BP549" i="3"/>
  <c r="CH549" i="3" s="1"/>
  <c r="A1429" i="1"/>
  <c r="A2309" i="1" s="1"/>
  <c r="A3189" i="1" s="1"/>
  <c r="BP542" i="3"/>
  <c r="CH542" i="3" s="1"/>
  <c r="A1422" i="1"/>
  <c r="A2302" i="1" s="1"/>
  <c r="A3182" i="1" s="1"/>
  <c r="BP545" i="3"/>
  <c r="BV545" i="3" s="1"/>
  <c r="A1425" i="1"/>
  <c r="A2305" i="1" s="1"/>
  <c r="A3185" i="1" s="1"/>
  <c r="BP546" i="3"/>
  <c r="BV546" i="3" s="1"/>
  <c r="A1426" i="1"/>
  <c r="A2306" i="1" s="1"/>
  <c r="A3186" i="1" s="1"/>
  <c r="BP543" i="3"/>
  <c r="CH543" i="3" s="1"/>
  <c r="A1423" i="1"/>
  <c r="A2303" i="1" s="1"/>
  <c r="A3183" i="1" s="1"/>
  <c r="BP541" i="3"/>
  <c r="BV541" i="3" s="1"/>
  <c r="A1421" i="1"/>
  <c r="A2301" i="1" s="1"/>
  <c r="A3181" i="1" s="1"/>
  <c r="BP550" i="3"/>
  <c r="BV550" i="3" s="1"/>
  <c r="A1430" i="1"/>
  <c r="A2310" i="1" s="1"/>
  <c r="A3190" i="1" s="1"/>
  <c r="AK26" i="1"/>
  <c r="AK31" i="1"/>
  <c r="AI33" i="1"/>
  <c r="T45" i="1"/>
  <c r="Q31" i="2"/>
  <c r="AK27" i="1"/>
  <c r="S31" i="2"/>
  <c r="AL27" i="1"/>
  <c r="AL26" i="1"/>
  <c r="CE171" i="3"/>
  <c r="CK1" i="3"/>
  <c r="CE391" i="3"/>
  <c r="CB611" i="3"/>
  <c r="CE501" i="3" a="1"/>
  <c r="R18" i="2"/>
  <c r="DY1" i="3" s="1"/>
  <c r="S26" i="2"/>
  <c r="R22" i="2"/>
  <c r="DY8" i="3" s="1"/>
  <c r="S19" i="2"/>
  <c r="S27" i="2"/>
  <c r="R23" i="2"/>
  <c r="S20" i="2"/>
  <c r="S28" i="2"/>
  <c r="R24" i="2"/>
  <c r="S21" i="2"/>
  <c r="R25" i="2"/>
  <c r="S25" i="2"/>
  <c r="S22" i="2"/>
  <c r="R26" i="2"/>
  <c r="DY16" i="3" s="1"/>
  <c r="R21" i="2"/>
  <c r="DY7" i="3" s="1"/>
  <c r="S18" i="2"/>
  <c r="S23" i="2"/>
  <c r="R19" i="2"/>
  <c r="R27" i="2"/>
  <c r="DY17" i="3" s="1"/>
  <c r="S24" i="2"/>
  <c r="R20" i="2"/>
  <c r="R28" i="2"/>
  <c r="BC771" i="3"/>
  <c r="R30" i="2" s="1"/>
  <c r="S30" i="2"/>
  <c r="AW85" i="3"/>
  <c r="V85" i="3"/>
  <c r="AV545" i="3"/>
  <c r="U545" i="3"/>
  <c r="AQ432" i="3"/>
  <c r="P432" i="3"/>
  <c r="AP439" i="3"/>
  <c r="O439" i="3"/>
  <c r="AX439" i="3"/>
  <c r="W439" i="3"/>
  <c r="AV434" i="3"/>
  <c r="U434" i="3"/>
  <c r="AW546" i="3"/>
  <c r="V546" i="3"/>
  <c r="AW542" i="3"/>
  <c r="V542" i="3"/>
  <c r="AS434" i="3"/>
  <c r="R434" i="3"/>
  <c r="AY431" i="3"/>
  <c r="X431" i="3"/>
  <c r="AV438" i="3"/>
  <c r="U438" i="3"/>
  <c r="AQ439" i="3"/>
  <c r="P439" i="3"/>
  <c r="AW438" i="3"/>
  <c r="V438" i="3"/>
  <c r="AT438" i="3"/>
  <c r="S438" i="3"/>
  <c r="AY437" i="3"/>
  <c r="X437" i="3"/>
  <c r="AU432" i="3"/>
  <c r="T432" i="3"/>
  <c r="AV437" i="3"/>
  <c r="U437" i="3"/>
  <c r="AW100" i="3"/>
  <c r="V100" i="3"/>
  <c r="AW92" i="3"/>
  <c r="V92" i="3"/>
  <c r="AW84" i="3"/>
  <c r="V84" i="3"/>
  <c r="AW76" i="3"/>
  <c r="V76" i="3"/>
  <c r="AW68" i="3"/>
  <c r="V68" i="3"/>
  <c r="AW60" i="3"/>
  <c r="V60" i="3"/>
  <c r="AW52" i="3"/>
  <c r="V52" i="3"/>
  <c r="AW44" i="3"/>
  <c r="V44" i="3"/>
  <c r="AW36" i="3"/>
  <c r="V36" i="3"/>
  <c r="AW28" i="3"/>
  <c r="V28" i="3"/>
  <c r="AW20" i="3"/>
  <c r="V20" i="3"/>
  <c r="AW12" i="3"/>
  <c r="V12" i="3"/>
  <c r="AW4" i="3"/>
  <c r="V4" i="3"/>
  <c r="AW99" i="3"/>
  <c r="V99" i="3"/>
  <c r="AW91" i="3"/>
  <c r="V91" i="3"/>
  <c r="AW83" i="3"/>
  <c r="V83" i="3"/>
  <c r="AW75" i="3"/>
  <c r="V75" i="3"/>
  <c r="AW67" i="3"/>
  <c r="V67" i="3"/>
  <c r="AW59" i="3"/>
  <c r="V59" i="3"/>
  <c r="AW51" i="3"/>
  <c r="V51" i="3"/>
  <c r="AW43" i="3"/>
  <c r="V43" i="3"/>
  <c r="AW35" i="3"/>
  <c r="V35" i="3"/>
  <c r="AW27" i="3"/>
  <c r="V27" i="3"/>
  <c r="AW19" i="3"/>
  <c r="V19" i="3"/>
  <c r="AW11" i="3"/>
  <c r="V11" i="3"/>
  <c r="AW3" i="3"/>
  <c r="V3" i="3"/>
  <c r="G769" i="1"/>
  <c r="AV549" i="3"/>
  <c r="U549" i="3"/>
  <c r="AT439" i="3"/>
  <c r="S439" i="3"/>
  <c r="AX435" i="3"/>
  <c r="W435" i="3"/>
  <c r="AW434" i="3"/>
  <c r="V434" i="3"/>
  <c r="AQ436" i="3"/>
  <c r="P436" i="3"/>
  <c r="AU548" i="3"/>
  <c r="T548" i="3"/>
  <c r="AS440" i="3"/>
  <c r="R440" i="3"/>
  <c r="AW541" i="3"/>
  <c r="V541" i="3"/>
  <c r="AX438" i="3"/>
  <c r="W438" i="3"/>
  <c r="AY543" i="3"/>
  <c r="X543" i="3"/>
  <c r="AP432" i="3"/>
  <c r="O432" i="3"/>
  <c r="AX433" i="3"/>
  <c r="W433" i="3"/>
  <c r="AU435" i="3"/>
  <c r="T435" i="3"/>
  <c r="AP435" i="3"/>
  <c r="O435" i="3"/>
  <c r="AP436" i="3"/>
  <c r="O436" i="3"/>
  <c r="AX547" i="3"/>
  <c r="W547" i="3"/>
  <c r="AZ436" i="3"/>
  <c r="Y436" i="3"/>
  <c r="AY436" i="3"/>
  <c r="X436" i="3"/>
  <c r="AT547" i="3"/>
  <c r="S547" i="3"/>
  <c r="AX440" i="3"/>
  <c r="W440" i="3"/>
  <c r="AY432" i="3"/>
  <c r="X432" i="3"/>
  <c r="AU541" i="3"/>
  <c r="T541" i="3"/>
  <c r="AQ543" i="3"/>
  <c r="P543" i="3"/>
  <c r="AS439" i="3"/>
  <c r="R439" i="3"/>
  <c r="AY438" i="3"/>
  <c r="X438" i="3"/>
  <c r="AP431" i="3"/>
  <c r="O431" i="3"/>
  <c r="AU436" i="3"/>
  <c r="T436" i="3"/>
  <c r="AX546" i="3"/>
  <c r="W546" i="3"/>
  <c r="AW97" i="3"/>
  <c r="V97" i="3"/>
  <c r="AW89" i="3"/>
  <c r="V89" i="3"/>
  <c r="AW81" i="3"/>
  <c r="V81" i="3"/>
  <c r="AW73" i="3"/>
  <c r="V73" i="3"/>
  <c r="AW65" i="3"/>
  <c r="V65" i="3"/>
  <c r="AW57" i="3"/>
  <c r="V57" i="3"/>
  <c r="AW49" i="3"/>
  <c r="V49" i="3"/>
  <c r="AW41" i="3"/>
  <c r="V41" i="3"/>
  <c r="AW33" i="3"/>
  <c r="V33" i="3"/>
  <c r="AW25" i="3"/>
  <c r="V25" i="3"/>
  <c r="AW17" i="3"/>
  <c r="V17" i="3"/>
  <c r="AW9" i="3"/>
  <c r="V9" i="3"/>
  <c r="AP440" i="3"/>
  <c r="O440" i="3"/>
  <c r="AW440" i="3"/>
  <c r="V440" i="3"/>
  <c r="AQ440" i="3"/>
  <c r="P440" i="3"/>
  <c r="AP543" i="3"/>
  <c r="O543" i="3"/>
  <c r="AV546" i="3"/>
  <c r="U546" i="3"/>
  <c r="AZ437" i="3"/>
  <c r="Y437" i="3"/>
  <c r="H769" i="1"/>
  <c r="AW549" i="3"/>
  <c r="V549" i="3"/>
  <c r="E770" i="1"/>
  <c r="AT550" i="3"/>
  <c r="S550" i="3"/>
  <c r="AZ433" i="3"/>
  <c r="Y433" i="3"/>
  <c r="AX432" i="3"/>
  <c r="W432" i="3"/>
  <c r="AT435" i="3"/>
  <c r="S435" i="3"/>
  <c r="AY545" i="3"/>
  <c r="X545" i="3"/>
  <c r="F769" i="1"/>
  <c r="AU549" i="3"/>
  <c r="T549" i="3"/>
  <c r="AY544" i="3"/>
  <c r="X544" i="3"/>
  <c r="AW93" i="3"/>
  <c r="V93" i="3"/>
  <c r="AW77" i="3"/>
  <c r="V77" i="3"/>
  <c r="AW69" i="3"/>
  <c r="V69" i="3"/>
  <c r="AW61" i="3"/>
  <c r="V61" i="3"/>
  <c r="AW53" i="3"/>
  <c r="V53" i="3"/>
  <c r="AW45" i="3"/>
  <c r="V45" i="3"/>
  <c r="AW29" i="3"/>
  <c r="V29" i="3"/>
  <c r="AW21" i="3"/>
  <c r="V21" i="3"/>
  <c r="AW5" i="3"/>
  <c r="V5" i="3"/>
  <c r="AZ434" i="3"/>
  <c r="Y434" i="3"/>
  <c r="AW90" i="3"/>
  <c r="V90" i="3"/>
  <c r="AW74" i="3"/>
  <c r="V74" i="3"/>
  <c r="AW58" i="3"/>
  <c r="V58" i="3"/>
  <c r="AW42" i="3"/>
  <c r="V42" i="3"/>
  <c r="AW18" i="3"/>
  <c r="V18" i="3"/>
  <c r="AW88" i="3"/>
  <c r="V88" i="3"/>
  <c r="AW64" i="3"/>
  <c r="V64" i="3"/>
  <c r="AW48" i="3"/>
  <c r="V48" i="3"/>
  <c r="AW32" i="3"/>
  <c r="V32" i="3"/>
  <c r="AW16" i="3"/>
  <c r="V16" i="3"/>
  <c r="AS432" i="3"/>
  <c r="R432" i="3"/>
  <c r="AQ435" i="3"/>
  <c r="P435" i="3"/>
  <c r="AP437" i="3"/>
  <c r="O437" i="3"/>
  <c r="AW437" i="3"/>
  <c r="V437" i="3"/>
  <c r="AT436" i="3"/>
  <c r="S436" i="3"/>
  <c r="AT431" i="3"/>
  <c r="S431" i="3"/>
  <c r="AU544" i="3"/>
  <c r="T544" i="3"/>
  <c r="AS431" i="3"/>
  <c r="R431" i="3"/>
  <c r="AS546" i="3"/>
  <c r="R546" i="3"/>
  <c r="AV433" i="3"/>
  <c r="U433" i="3"/>
  <c r="AP434" i="3"/>
  <c r="O434" i="3"/>
  <c r="AS435" i="3"/>
  <c r="R435" i="3"/>
  <c r="AU433" i="3"/>
  <c r="T433" i="3"/>
  <c r="AZ545" i="3"/>
  <c r="Y545" i="3"/>
  <c r="AQ544" i="3"/>
  <c r="P544" i="3"/>
  <c r="AW98" i="3"/>
  <c r="V98" i="3"/>
  <c r="AW82" i="3"/>
  <c r="V82" i="3"/>
  <c r="AW66" i="3"/>
  <c r="V66" i="3"/>
  <c r="AW50" i="3"/>
  <c r="V50" i="3"/>
  <c r="AW34" i="3"/>
  <c r="V34" i="3"/>
  <c r="AW26" i="3"/>
  <c r="V26" i="3"/>
  <c r="AW10" i="3"/>
  <c r="V10" i="3"/>
  <c r="AW2" i="3"/>
  <c r="V2" i="3"/>
  <c r="AW96" i="3"/>
  <c r="V96" i="3"/>
  <c r="AW80" i="3"/>
  <c r="V80" i="3"/>
  <c r="AW72" i="3"/>
  <c r="V72" i="3"/>
  <c r="AW56" i="3"/>
  <c r="V56" i="3"/>
  <c r="AW40" i="3"/>
  <c r="V40" i="3"/>
  <c r="AW24" i="3"/>
  <c r="V24" i="3"/>
  <c r="AW8" i="3"/>
  <c r="V8" i="3"/>
  <c r="AW95" i="3"/>
  <c r="V95" i="3"/>
  <c r="AW87" i="3"/>
  <c r="V87" i="3"/>
  <c r="AW79" i="3"/>
  <c r="V79" i="3"/>
  <c r="AW71" i="3"/>
  <c r="V71" i="3"/>
  <c r="AW63" i="3"/>
  <c r="V63" i="3"/>
  <c r="AW55" i="3"/>
  <c r="V55" i="3"/>
  <c r="AW47" i="3"/>
  <c r="V47" i="3"/>
  <c r="AW39" i="3"/>
  <c r="V39" i="3"/>
  <c r="AW31" i="3"/>
  <c r="V31" i="3"/>
  <c r="AW23" i="3"/>
  <c r="V23" i="3"/>
  <c r="AW15" i="3"/>
  <c r="V15" i="3"/>
  <c r="AW7" i="3"/>
  <c r="V7" i="3"/>
  <c r="AY440" i="3"/>
  <c r="X440" i="3"/>
  <c r="AZ548" i="3"/>
  <c r="Y548" i="3"/>
  <c r="AT433" i="3"/>
  <c r="S433" i="3"/>
  <c r="AV431" i="3"/>
  <c r="U431" i="3"/>
  <c r="AP548" i="3"/>
  <c r="O548" i="3"/>
  <c r="AZ542" i="3"/>
  <c r="Y542" i="3"/>
  <c r="AS438" i="3"/>
  <c r="R438" i="3"/>
  <c r="AQ548" i="3"/>
  <c r="P548" i="3"/>
  <c r="AZ431" i="3"/>
  <c r="Y431" i="3"/>
  <c r="AT542" i="3"/>
  <c r="S542" i="3"/>
  <c r="K770" i="1"/>
  <c r="AZ550" i="3"/>
  <c r="Y550" i="3"/>
  <c r="AW37" i="3"/>
  <c r="V37" i="3"/>
  <c r="AW13" i="3"/>
  <c r="V13" i="3"/>
  <c r="AW94" i="3"/>
  <c r="V94" i="3"/>
  <c r="AW86" i="3"/>
  <c r="V86" i="3"/>
  <c r="AW78" i="3"/>
  <c r="V78" i="3"/>
  <c r="AW70" i="3"/>
  <c r="V70" i="3"/>
  <c r="AW62" i="3"/>
  <c r="V62" i="3"/>
  <c r="AW54" i="3"/>
  <c r="V54" i="3"/>
  <c r="AW46" i="3"/>
  <c r="V46" i="3"/>
  <c r="AW38" i="3"/>
  <c r="V38" i="3"/>
  <c r="AW30" i="3"/>
  <c r="V30" i="3"/>
  <c r="AW22" i="3"/>
  <c r="V22" i="3"/>
  <c r="AW14" i="3"/>
  <c r="V14" i="3"/>
  <c r="AW6" i="3"/>
  <c r="V6" i="3"/>
  <c r="AS433" i="3"/>
  <c r="R433" i="3"/>
  <c r="AX431" i="3"/>
  <c r="W431" i="3"/>
  <c r="H873" i="1"/>
  <c r="AW653" i="3"/>
  <c r="V653" i="3"/>
  <c r="AV440" i="3"/>
  <c r="U440" i="3"/>
  <c r="AZ439" i="3"/>
  <c r="Y439" i="3"/>
  <c r="AW435" i="3"/>
  <c r="V435" i="3"/>
  <c r="AX434" i="3"/>
  <c r="W434" i="3"/>
  <c r="AU440" i="3"/>
  <c r="T440" i="3"/>
  <c r="AQ431" i="3"/>
  <c r="P431" i="3"/>
  <c r="AT544" i="3"/>
  <c r="S544" i="3"/>
  <c r="AQ437" i="3"/>
  <c r="P437" i="3"/>
  <c r="AU547" i="3"/>
  <c r="T547" i="3"/>
  <c r="AS437" i="3"/>
  <c r="R437" i="3"/>
  <c r="AV432" i="3"/>
  <c r="U432" i="3"/>
  <c r="AY439" i="3"/>
  <c r="X439" i="3"/>
  <c r="AR1" i="3"/>
  <c r="H242" i="1"/>
  <c r="H352" i="1" s="1"/>
  <c r="H462" i="1" s="1"/>
  <c r="H572" i="1" s="1"/>
  <c r="H682" i="1" s="1"/>
  <c r="H273" i="1"/>
  <c r="H383" i="1" s="1"/>
  <c r="H493" i="1" s="1"/>
  <c r="H603" i="1" s="1"/>
  <c r="H713" i="1" s="1"/>
  <c r="H265" i="1"/>
  <c r="H375" i="1" s="1"/>
  <c r="H485" i="1" s="1"/>
  <c r="H595" i="1" s="1"/>
  <c r="H705" i="1" s="1"/>
  <c r="H259" i="1"/>
  <c r="H369" i="1" s="1"/>
  <c r="H479" i="1" s="1"/>
  <c r="H589" i="1" s="1"/>
  <c r="H699" i="1" s="1"/>
  <c r="H251" i="1"/>
  <c r="H361" i="1" s="1"/>
  <c r="H471" i="1" s="1"/>
  <c r="H581" i="1" s="1"/>
  <c r="H691" i="1" s="1"/>
  <c r="H243" i="1"/>
  <c r="H353" i="1" s="1"/>
  <c r="H463" i="1" s="1"/>
  <c r="H573" i="1" s="1"/>
  <c r="H683" i="1" s="1"/>
  <c r="H235" i="1"/>
  <c r="H345" i="1" s="1"/>
  <c r="H455" i="1" s="1"/>
  <c r="H565" i="1" s="1"/>
  <c r="H675" i="1" s="1"/>
  <c r="H227" i="1"/>
  <c r="H337" i="1" s="1"/>
  <c r="H447" i="1" s="1"/>
  <c r="H557" i="1" s="1"/>
  <c r="H667" i="1" s="1"/>
  <c r="H249" i="1"/>
  <c r="H359" i="1" s="1"/>
  <c r="H469" i="1" s="1"/>
  <c r="H579" i="1" s="1"/>
  <c r="H689" i="1" s="1"/>
  <c r="H233" i="1"/>
  <c r="H343" i="1" s="1"/>
  <c r="H453" i="1" s="1"/>
  <c r="H563" i="1" s="1"/>
  <c r="H673" i="1" s="1"/>
  <c r="H271" i="1"/>
  <c r="H381" i="1" s="1"/>
  <c r="H491" i="1" s="1"/>
  <c r="H601" i="1" s="1"/>
  <c r="H711" i="1" s="1"/>
  <c r="H270" i="1"/>
  <c r="H380" i="1" s="1"/>
  <c r="H490" i="1" s="1"/>
  <c r="H600" i="1" s="1"/>
  <c r="H710" i="1" s="1"/>
  <c r="H248" i="1"/>
  <c r="H358" i="1" s="1"/>
  <c r="H468" i="1" s="1"/>
  <c r="H578" i="1" s="1"/>
  <c r="H688" i="1" s="1"/>
  <c r="H232" i="1"/>
  <c r="H342" i="1" s="1"/>
  <c r="H452" i="1" s="1"/>
  <c r="H562" i="1" s="1"/>
  <c r="H672" i="1" s="1"/>
  <c r="H224" i="1"/>
  <c r="H334" i="1" s="1"/>
  <c r="H444" i="1" s="1"/>
  <c r="H554" i="1" s="1"/>
  <c r="H664" i="1" s="1"/>
  <c r="H272" i="1"/>
  <c r="H382" i="1" s="1"/>
  <c r="H492" i="1" s="1"/>
  <c r="H602" i="1" s="1"/>
  <c r="H712" i="1" s="1"/>
  <c r="H258" i="1"/>
  <c r="H368" i="1" s="1"/>
  <c r="H478" i="1" s="1"/>
  <c r="H588" i="1" s="1"/>
  <c r="H698" i="1" s="1"/>
  <c r="H234" i="1"/>
  <c r="H344" i="1" s="1"/>
  <c r="H454" i="1" s="1"/>
  <c r="H564" i="1" s="1"/>
  <c r="H674" i="1" s="1"/>
  <c r="H279" i="1"/>
  <c r="H389" i="1" s="1"/>
  <c r="H499" i="1" s="1"/>
  <c r="H609" i="1" s="1"/>
  <c r="H719" i="1" s="1"/>
  <c r="H257" i="1"/>
  <c r="H367" i="1" s="1"/>
  <c r="H477" i="1" s="1"/>
  <c r="H587" i="1" s="1"/>
  <c r="H697" i="1" s="1"/>
  <c r="H225" i="1"/>
  <c r="H335" i="1" s="1"/>
  <c r="H445" i="1" s="1"/>
  <c r="H555" i="1" s="1"/>
  <c r="H665" i="1" s="1"/>
  <c r="H278" i="1"/>
  <c r="H388" i="1" s="1"/>
  <c r="H498" i="1" s="1"/>
  <c r="H608" i="1" s="1"/>
  <c r="H718" i="1" s="1"/>
  <c r="H262" i="1"/>
  <c r="H372" i="1" s="1"/>
  <c r="H482" i="1" s="1"/>
  <c r="H592" i="1" s="1"/>
  <c r="H702" i="1" s="1"/>
  <c r="H256" i="1"/>
  <c r="H366" i="1" s="1"/>
  <c r="H476" i="1" s="1"/>
  <c r="H586" i="1" s="1"/>
  <c r="H696" i="1" s="1"/>
  <c r="H240" i="1"/>
  <c r="H350" i="1" s="1"/>
  <c r="H460" i="1" s="1"/>
  <c r="H570" i="1" s="1"/>
  <c r="H680" i="1" s="1"/>
  <c r="H277" i="1"/>
  <c r="H387" i="1" s="1"/>
  <c r="H497" i="1" s="1"/>
  <c r="H607" i="1" s="1"/>
  <c r="H717" i="1" s="1"/>
  <c r="H269" i="1"/>
  <c r="H379" i="1" s="1"/>
  <c r="H489" i="1" s="1"/>
  <c r="H599" i="1" s="1"/>
  <c r="H709" i="1" s="1"/>
  <c r="H261" i="1"/>
  <c r="H371" i="1" s="1"/>
  <c r="H481" i="1" s="1"/>
  <c r="H591" i="1" s="1"/>
  <c r="H701" i="1" s="1"/>
  <c r="H255" i="1"/>
  <c r="H365" i="1" s="1"/>
  <c r="H475" i="1" s="1"/>
  <c r="H585" i="1" s="1"/>
  <c r="H695" i="1" s="1"/>
  <c r="H247" i="1"/>
  <c r="H357" i="1" s="1"/>
  <c r="H467" i="1" s="1"/>
  <c r="H577" i="1" s="1"/>
  <c r="H687" i="1" s="1"/>
  <c r="H239" i="1"/>
  <c r="H349" i="1" s="1"/>
  <c r="H459" i="1" s="1"/>
  <c r="H569" i="1" s="1"/>
  <c r="H679" i="1" s="1"/>
  <c r="H231" i="1"/>
  <c r="H341" i="1" s="1"/>
  <c r="H451" i="1" s="1"/>
  <c r="H561" i="1" s="1"/>
  <c r="H671" i="1" s="1"/>
  <c r="H223" i="1"/>
  <c r="H333" i="1" s="1"/>
  <c r="H443" i="1" s="1"/>
  <c r="H553" i="1" s="1"/>
  <c r="H663" i="1" s="1"/>
  <c r="AT1" i="3"/>
  <c r="H264" i="1"/>
  <c r="H374" i="1" s="1"/>
  <c r="H484" i="1" s="1"/>
  <c r="H594" i="1" s="1"/>
  <c r="H704" i="1" s="1"/>
  <c r="H226" i="1"/>
  <c r="H336" i="1" s="1"/>
  <c r="H446" i="1" s="1"/>
  <c r="H556" i="1" s="1"/>
  <c r="H666" i="1" s="1"/>
  <c r="H263" i="1"/>
  <c r="H373" i="1" s="1"/>
  <c r="H483" i="1" s="1"/>
  <c r="H593" i="1" s="1"/>
  <c r="H703" i="1" s="1"/>
  <c r="H241" i="1"/>
  <c r="H351" i="1" s="1"/>
  <c r="H461" i="1" s="1"/>
  <c r="H571" i="1" s="1"/>
  <c r="H681" i="1" s="1"/>
  <c r="H276" i="1"/>
  <c r="H386" i="1" s="1"/>
  <c r="H496" i="1" s="1"/>
  <c r="H606" i="1" s="1"/>
  <c r="H716" i="1" s="1"/>
  <c r="H268" i="1"/>
  <c r="H378" i="1" s="1"/>
  <c r="H488" i="1" s="1"/>
  <c r="H598" i="1" s="1"/>
  <c r="H708" i="1" s="1"/>
  <c r="H254" i="1"/>
  <c r="H364" i="1" s="1"/>
  <c r="H474" i="1" s="1"/>
  <c r="H584" i="1" s="1"/>
  <c r="H694" i="1" s="1"/>
  <c r="H246" i="1"/>
  <c r="H356" i="1" s="1"/>
  <c r="H466" i="1" s="1"/>
  <c r="H576" i="1" s="1"/>
  <c r="H686" i="1" s="1"/>
  <c r="H238" i="1"/>
  <c r="H348" i="1" s="1"/>
  <c r="H458" i="1" s="1"/>
  <c r="H568" i="1" s="1"/>
  <c r="H678" i="1" s="1"/>
  <c r="H230" i="1"/>
  <c r="H340" i="1" s="1"/>
  <c r="H450" i="1" s="1"/>
  <c r="H560" i="1" s="1"/>
  <c r="H670" i="1" s="1"/>
  <c r="H222" i="1"/>
  <c r="H332" i="1" s="1"/>
  <c r="H442" i="1" s="1"/>
  <c r="H552" i="1" s="1"/>
  <c r="H662" i="1" s="1"/>
  <c r="H267" i="1"/>
  <c r="H377" i="1" s="1"/>
  <c r="H487" i="1" s="1"/>
  <c r="H597" i="1" s="1"/>
  <c r="H707" i="1" s="1"/>
  <c r="H237" i="1"/>
  <c r="H347" i="1" s="1"/>
  <c r="H457" i="1" s="1"/>
  <c r="H567" i="1" s="1"/>
  <c r="H677" i="1" s="1"/>
  <c r="H250" i="1"/>
  <c r="H360" i="1" s="1"/>
  <c r="H470" i="1" s="1"/>
  <c r="H580" i="1" s="1"/>
  <c r="H690" i="1" s="1"/>
  <c r="H221" i="1"/>
  <c r="H331" i="1" s="1"/>
  <c r="H441" i="1" s="1"/>
  <c r="H551" i="1" s="1"/>
  <c r="H661" i="1" s="1"/>
  <c r="AW1" i="3"/>
  <c r="H275" i="1"/>
  <c r="H385" i="1" s="1"/>
  <c r="H495" i="1" s="1"/>
  <c r="H605" i="1" s="1"/>
  <c r="H715" i="1" s="1"/>
  <c r="H253" i="1"/>
  <c r="H363" i="1" s="1"/>
  <c r="H473" i="1" s="1"/>
  <c r="H583" i="1" s="1"/>
  <c r="H693" i="1" s="1"/>
  <c r="H245" i="1"/>
  <c r="H355" i="1" s="1"/>
  <c r="H465" i="1" s="1"/>
  <c r="H575" i="1" s="1"/>
  <c r="H685" i="1" s="1"/>
  <c r="H229" i="1"/>
  <c r="H339" i="1" s="1"/>
  <c r="H449" i="1" s="1"/>
  <c r="H559" i="1" s="1"/>
  <c r="H669" i="1" s="1"/>
  <c r="H274" i="1"/>
  <c r="H384" i="1" s="1"/>
  <c r="H494" i="1" s="1"/>
  <c r="H604" i="1" s="1"/>
  <c r="H714" i="1" s="1"/>
  <c r="H266" i="1"/>
  <c r="H376" i="1" s="1"/>
  <c r="H486" i="1" s="1"/>
  <c r="H596" i="1" s="1"/>
  <c r="H706" i="1" s="1"/>
  <c r="H260" i="1"/>
  <c r="H370" i="1" s="1"/>
  <c r="H480" i="1" s="1"/>
  <c r="H590" i="1" s="1"/>
  <c r="H700" i="1" s="1"/>
  <c r="H252" i="1"/>
  <c r="H362" i="1" s="1"/>
  <c r="H472" i="1" s="1"/>
  <c r="H582" i="1" s="1"/>
  <c r="H692" i="1" s="1"/>
  <c r="H244" i="1"/>
  <c r="H354" i="1" s="1"/>
  <c r="H464" i="1" s="1"/>
  <c r="H574" i="1" s="1"/>
  <c r="H684" i="1" s="1"/>
  <c r="H236" i="1"/>
  <c r="H346" i="1" s="1"/>
  <c r="H456" i="1" s="1"/>
  <c r="H566" i="1" s="1"/>
  <c r="H676" i="1" s="1"/>
  <c r="H228" i="1"/>
  <c r="H338" i="1" s="1"/>
  <c r="H448" i="1" s="1"/>
  <c r="H558" i="1" s="1"/>
  <c r="H668" i="1" s="1"/>
  <c r="AQ1" i="3"/>
  <c r="W24" i="1"/>
  <c r="W37" i="1" s="1"/>
  <c r="X24" i="1"/>
  <c r="X37" i="1" s="1"/>
  <c r="B117" i="1"/>
  <c r="C15" i="19" s="1"/>
  <c r="C117" i="1"/>
  <c r="D117" i="1"/>
  <c r="E20" i="19" s="1"/>
  <c r="E117" i="1"/>
  <c r="F117" i="1"/>
  <c r="G117" i="1"/>
  <c r="I117" i="1"/>
  <c r="J117" i="1"/>
  <c r="Q20" i="19" s="1"/>
  <c r="K117" i="1"/>
  <c r="B118" i="1"/>
  <c r="C118" i="1"/>
  <c r="D118" i="1"/>
  <c r="E118" i="1"/>
  <c r="F118" i="1"/>
  <c r="G118" i="1"/>
  <c r="I118" i="1"/>
  <c r="J118" i="1"/>
  <c r="K118" i="1"/>
  <c r="B119" i="1"/>
  <c r="C119" i="1"/>
  <c r="D119" i="1"/>
  <c r="E119" i="1"/>
  <c r="F119" i="1"/>
  <c r="G119" i="1"/>
  <c r="I119" i="1"/>
  <c r="O20" i="19" s="1"/>
  <c r="J119" i="1"/>
  <c r="K119" i="1"/>
  <c r="B120" i="1"/>
  <c r="C120" i="1"/>
  <c r="D120" i="1"/>
  <c r="E120" i="1"/>
  <c r="F120" i="1"/>
  <c r="G120" i="1"/>
  <c r="I120" i="1"/>
  <c r="J120" i="1"/>
  <c r="K120" i="1"/>
  <c r="B121" i="1"/>
  <c r="C121" i="1"/>
  <c r="D121" i="1"/>
  <c r="E121" i="1"/>
  <c r="F121" i="1"/>
  <c r="G121" i="1"/>
  <c r="K20" i="19" s="1"/>
  <c r="I121" i="1"/>
  <c r="J121" i="1"/>
  <c r="K121" i="1"/>
  <c r="S20" i="19" s="1"/>
  <c r="T29" i="1"/>
  <c r="T26" i="1"/>
  <c r="T27" i="1" s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22" i="1"/>
  <c r="C2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A206" i="1"/>
  <c r="E201" i="1"/>
  <c r="E311" i="1" s="1"/>
  <c r="E421" i="1" s="1"/>
  <c r="E531" i="1" s="1"/>
  <c r="E641" i="1" s="1"/>
  <c r="E751" i="1" s="1"/>
  <c r="F201" i="1"/>
  <c r="F311" i="1" s="1"/>
  <c r="F421" i="1" s="1"/>
  <c r="F531" i="1" s="1"/>
  <c r="F641" i="1" s="1"/>
  <c r="F751" i="1" s="1"/>
  <c r="G201" i="1"/>
  <c r="G311" i="1" s="1"/>
  <c r="G421" i="1" s="1"/>
  <c r="G531" i="1" s="1"/>
  <c r="G641" i="1" s="1"/>
  <c r="G751" i="1" s="1"/>
  <c r="I201" i="1"/>
  <c r="I311" i="1" s="1"/>
  <c r="I421" i="1" s="1"/>
  <c r="I531" i="1" s="1"/>
  <c r="I641" i="1" s="1"/>
  <c r="I751" i="1" s="1"/>
  <c r="J201" i="1"/>
  <c r="J311" i="1" s="1"/>
  <c r="J421" i="1" s="1"/>
  <c r="J531" i="1" s="1"/>
  <c r="J641" i="1" s="1"/>
  <c r="J751" i="1" s="1"/>
  <c r="K201" i="1"/>
  <c r="K311" i="1" s="1"/>
  <c r="K421" i="1" s="1"/>
  <c r="K531" i="1" s="1"/>
  <c r="K641" i="1" s="1"/>
  <c r="K751" i="1" s="1"/>
  <c r="E200" i="1"/>
  <c r="E310" i="1" s="1"/>
  <c r="E420" i="1" s="1"/>
  <c r="E530" i="1" s="1"/>
  <c r="E640" i="1" s="1"/>
  <c r="E750" i="1" s="1"/>
  <c r="D201" i="1"/>
  <c r="D311" i="1" s="1"/>
  <c r="D421" i="1" s="1"/>
  <c r="D531" i="1" s="1"/>
  <c r="D641" i="1" s="1"/>
  <c r="D751" i="1" s="1"/>
  <c r="I20" i="19" l="1"/>
  <c r="G20" i="19"/>
  <c r="E5" i="19"/>
  <c r="M30" i="19"/>
  <c r="M31" i="19" s="1"/>
  <c r="A316" i="1"/>
  <c r="A426" i="1" s="1"/>
  <c r="A1533" i="1"/>
  <c r="A2413" i="1" s="1"/>
  <c r="A3293" i="1" s="1"/>
  <c r="DY2" i="3"/>
  <c r="DY5" i="3"/>
  <c r="DY3" i="3"/>
  <c r="DY6" i="3"/>
  <c r="BV543" i="3"/>
  <c r="BV549" i="3"/>
  <c r="DY11" i="3"/>
  <c r="DY15" i="3"/>
  <c r="DY10" i="3"/>
  <c r="DY14" i="3"/>
  <c r="DY9" i="3"/>
  <c r="DY13" i="3"/>
  <c r="CH658" i="3"/>
  <c r="CH545" i="3"/>
  <c r="CH550" i="3"/>
  <c r="CH544" i="3"/>
  <c r="CH541" i="3"/>
  <c r="CH653" i="3"/>
  <c r="BP768" i="3"/>
  <c r="CH768" i="3" s="1"/>
  <c r="A1648" i="1"/>
  <c r="A2528" i="1" s="1"/>
  <c r="A3408" i="1" s="1"/>
  <c r="BP652" i="3"/>
  <c r="BV652" i="3" s="1"/>
  <c r="A1532" i="1"/>
  <c r="A2412" i="1" s="1"/>
  <c r="A3292" i="1" s="1"/>
  <c r="BP654" i="3"/>
  <c r="CH654" i="3" s="1"/>
  <c r="A1534" i="1"/>
  <c r="A2414" i="1" s="1"/>
  <c r="A3294" i="1" s="1"/>
  <c r="BP657" i="3"/>
  <c r="BV657" i="3" s="1"/>
  <c r="A1537" i="1"/>
  <c r="A2417" i="1" s="1"/>
  <c r="A3297" i="1" s="1"/>
  <c r="BP763" i="3"/>
  <c r="BV763" i="3" s="1"/>
  <c r="A1643" i="1"/>
  <c r="A2523" i="1" s="1"/>
  <c r="A3403" i="1" s="1"/>
  <c r="CH546" i="3"/>
  <c r="BP660" i="3"/>
  <c r="BV660" i="3" s="1"/>
  <c r="A1540" i="1"/>
  <c r="A2420" i="1" s="1"/>
  <c r="A3300" i="1" s="1"/>
  <c r="BP651" i="3"/>
  <c r="BV651" i="3" s="1"/>
  <c r="A1531" i="1"/>
  <c r="A2411" i="1" s="1"/>
  <c r="A3291" i="1" s="1"/>
  <c r="BP206" i="3"/>
  <c r="BV206" i="3" s="1"/>
  <c r="A1086" i="1"/>
  <c r="A1966" i="1" s="1"/>
  <c r="A2846" i="1" s="1"/>
  <c r="BP656" i="3"/>
  <c r="BV656" i="3" s="1"/>
  <c r="A1536" i="1"/>
  <c r="A2416" i="1" s="1"/>
  <c r="A3296" i="1" s="1"/>
  <c r="BP659" i="3"/>
  <c r="BV659" i="3" s="1"/>
  <c r="A1539" i="1"/>
  <c r="A2419" i="1" s="1"/>
  <c r="A3299" i="1" s="1"/>
  <c r="BP655" i="3"/>
  <c r="BV655" i="3" s="1"/>
  <c r="A1535" i="1"/>
  <c r="A2415" i="1" s="1"/>
  <c r="A3295" i="1" s="1"/>
  <c r="CH547" i="3"/>
  <c r="BV542" i="3"/>
  <c r="AJ33" i="1"/>
  <c r="U45" i="1"/>
  <c r="K31" i="2"/>
  <c r="AH27" i="1"/>
  <c r="CE501" i="3"/>
  <c r="CB721" i="3"/>
  <c r="CE611" i="3" a="1"/>
  <c r="AY91" i="3"/>
  <c r="X91" i="3"/>
  <c r="AR66" i="3"/>
  <c r="Q66" i="3"/>
  <c r="AR18" i="3"/>
  <c r="Q18" i="3"/>
  <c r="AR171" i="3"/>
  <c r="Q171" i="3"/>
  <c r="AR115" i="3"/>
  <c r="Q115" i="3"/>
  <c r="AR285" i="3"/>
  <c r="Q285" i="3"/>
  <c r="AR245" i="3"/>
  <c r="Q245" i="3"/>
  <c r="AR407" i="3"/>
  <c r="Q407" i="3"/>
  <c r="AR351" i="3"/>
  <c r="Q351" i="3"/>
  <c r="AR521" i="3"/>
  <c r="Q521" i="3"/>
  <c r="AR473" i="3"/>
  <c r="Q473" i="3"/>
  <c r="AR627" i="3"/>
  <c r="Q627" i="3"/>
  <c r="AR595" i="3"/>
  <c r="Q595" i="3"/>
  <c r="AR563" i="3"/>
  <c r="Q563" i="3"/>
  <c r="AY9" i="3"/>
  <c r="X9" i="3"/>
  <c r="AS6" i="3"/>
  <c r="R6" i="3"/>
  <c r="AW164" i="3"/>
  <c r="V164" i="3"/>
  <c r="AW146" i="3"/>
  <c r="V146" i="3"/>
  <c r="E877" i="1"/>
  <c r="AT657" i="3"/>
  <c r="S657" i="3"/>
  <c r="AX545" i="3"/>
  <c r="W545" i="3"/>
  <c r="H872" i="1"/>
  <c r="AW652" i="3"/>
  <c r="V652" i="3"/>
  <c r="AR73" i="3"/>
  <c r="Q73" i="3"/>
  <c r="AR25" i="3"/>
  <c r="Q25" i="3"/>
  <c r="AR186" i="3"/>
  <c r="Q186" i="3"/>
  <c r="AR138" i="3"/>
  <c r="Q138" i="3"/>
  <c r="AR292" i="3"/>
  <c r="Q292" i="3"/>
  <c r="AR228" i="3"/>
  <c r="Q228" i="3"/>
  <c r="AR406" i="3"/>
  <c r="Q406" i="3"/>
  <c r="AR390" i="3"/>
  <c r="Q390" i="3"/>
  <c r="AR334" i="3"/>
  <c r="Q334" i="3"/>
  <c r="AR504" i="3"/>
  <c r="Q504" i="3"/>
  <c r="AR456" i="3"/>
  <c r="Q456" i="3"/>
  <c r="AR626" i="3"/>
  <c r="Q626" i="3"/>
  <c r="AR578" i="3"/>
  <c r="Q578" i="3"/>
  <c r="AU11" i="3"/>
  <c r="T11" i="3"/>
  <c r="AZ7" i="3"/>
  <c r="Y7" i="3"/>
  <c r="AV2" i="3"/>
  <c r="U2" i="3"/>
  <c r="AW152" i="3"/>
  <c r="V152" i="3"/>
  <c r="AV91" i="3"/>
  <c r="U91" i="3"/>
  <c r="AR56" i="3"/>
  <c r="Q56" i="3"/>
  <c r="AR16" i="3"/>
  <c r="Q16" i="3"/>
  <c r="AP96" i="3"/>
  <c r="O96" i="3"/>
  <c r="AR85" i="3"/>
  <c r="Q85" i="3"/>
  <c r="AR61" i="3"/>
  <c r="Q61" i="3"/>
  <c r="AR37" i="3"/>
  <c r="Q37" i="3"/>
  <c r="AR13" i="3"/>
  <c r="Q13" i="3"/>
  <c r="AR198" i="3"/>
  <c r="Q198" i="3"/>
  <c r="AR174" i="3"/>
  <c r="Q174" i="3"/>
  <c r="AR150" i="3"/>
  <c r="Q150" i="3"/>
  <c r="AR126" i="3"/>
  <c r="Q126" i="3"/>
  <c r="AR312" i="3"/>
  <c r="Q312" i="3"/>
  <c r="AR288" i="3"/>
  <c r="Q288" i="3"/>
  <c r="AR272" i="3"/>
  <c r="Q272" i="3"/>
  <c r="AR248" i="3"/>
  <c r="Q248" i="3"/>
  <c r="AR224" i="3"/>
  <c r="Q224" i="3"/>
  <c r="AR410" i="3"/>
  <c r="Q410" i="3"/>
  <c r="AR378" i="3"/>
  <c r="Q378" i="3"/>
  <c r="AR362" i="3"/>
  <c r="Q362" i="3"/>
  <c r="AR338" i="3"/>
  <c r="Q338" i="3"/>
  <c r="AR524" i="3"/>
  <c r="Q524" i="3"/>
  <c r="AR508" i="3"/>
  <c r="Q508" i="3"/>
  <c r="AR484" i="3"/>
  <c r="Q484" i="3"/>
  <c r="AR468" i="3"/>
  <c r="Q468" i="3"/>
  <c r="AR444" i="3"/>
  <c r="Q444" i="3"/>
  <c r="AR622" i="3"/>
  <c r="Q622" i="3"/>
  <c r="AR598" i="3"/>
  <c r="Q598" i="3"/>
  <c r="AR566" i="3"/>
  <c r="Q566" i="3"/>
  <c r="AV6" i="3"/>
  <c r="U6" i="3"/>
  <c r="AR2" i="3"/>
  <c r="Q2" i="3"/>
  <c r="AW205" i="3"/>
  <c r="V205" i="3"/>
  <c r="AW210" i="3"/>
  <c r="V210" i="3"/>
  <c r="AW187" i="3"/>
  <c r="V187" i="3"/>
  <c r="AW196" i="3"/>
  <c r="V196" i="3"/>
  <c r="G770" i="1"/>
  <c r="AV550" i="3"/>
  <c r="U550" i="3"/>
  <c r="AT543" i="3"/>
  <c r="S543" i="3"/>
  <c r="E880" i="1"/>
  <c r="AT660" i="3"/>
  <c r="S660" i="3"/>
  <c r="I876" i="1"/>
  <c r="AX656" i="3"/>
  <c r="W656" i="3"/>
  <c r="AX543" i="3"/>
  <c r="W543" i="3"/>
  <c r="AW544" i="3"/>
  <c r="V544" i="3"/>
  <c r="AR100" i="3"/>
  <c r="Q100" i="3"/>
  <c r="AR84" i="3"/>
  <c r="Q84" i="3"/>
  <c r="AR68" i="3"/>
  <c r="Q68" i="3"/>
  <c r="AR60" i="3"/>
  <c r="Q60" i="3"/>
  <c r="AR44" i="3"/>
  <c r="Q44" i="3"/>
  <c r="AR36" i="3"/>
  <c r="Q36" i="3"/>
  <c r="AR28" i="3"/>
  <c r="Q28" i="3"/>
  <c r="AR20" i="3"/>
  <c r="Q20" i="3"/>
  <c r="AR12" i="3"/>
  <c r="Q12" i="3"/>
  <c r="AR205" i="3"/>
  <c r="Q205" i="3"/>
  <c r="AR197" i="3"/>
  <c r="Q197" i="3"/>
  <c r="AR189" i="3"/>
  <c r="Q189" i="3"/>
  <c r="AR181" i="3"/>
  <c r="Q181" i="3"/>
  <c r="AR173" i="3"/>
  <c r="Q173" i="3"/>
  <c r="AR165" i="3"/>
  <c r="Q165" i="3"/>
  <c r="AR157" i="3"/>
  <c r="Q157" i="3"/>
  <c r="AR149" i="3"/>
  <c r="Q149" i="3"/>
  <c r="AR141" i="3"/>
  <c r="Q141" i="3"/>
  <c r="AR133" i="3"/>
  <c r="Q133" i="3"/>
  <c r="AR125" i="3"/>
  <c r="Q125" i="3"/>
  <c r="AR117" i="3"/>
  <c r="Q117" i="3"/>
  <c r="AR319" i="3"/>
  <c r="Q319" i="3"/>
  <c r="AR311" i="3"/>
  <c r="Q311" i="3"/>
  <c r="AR303" i="3"/>
  <c r="Q303" i="3"/>
  <c r="AR295" i="3"/>
  <c r="Q295" i="3"/>
  <c r="AR287" i="3"/>
  <c r="Q287" i="3"/>
  <c r="AR279" i="3"/>
  <c r="Q279" i="3"/>
  <c r="AR271" i="3"/>
  <c r="Q271" i="3"/>
  <c r="AR263" i="3"/>
  <c r="Q263" i="3"/>
  <c r="AR255" i="3"/>
  <c r="Q255" i="3"/>
  <c r="AR247" i="3"/>
  <c r="Q247" i="3"/>
  <c r="AR239" i="3"/>
  <c r="Q239" i="3"/>
  <c r="AR231" i="3"/>
  <c r="Q231" i="3"/>
  <c r="AR223" i="3"/>
  <c r="Q223" i="3"/>
  <c r="AR425" i="3"/>
  <c r="Q425" i="3"/>
  <c r="AR417" i="3"/>
  <c r="Q417" i="3"/>
  <c r="AR409" i="3"/>
  <c r="Q409" i="3"/>
  <c r="AR401" i="3"/>
  <c r="Q401" i="3"/>
  <c r="AR393" i="3"/>
  <c r="Q393" i="3"/>
  <c r="AR385" i="3"/>
  <c r="Q385" i="3"/>
  <c r="AR377" i="3"/>
  <c r="Q377" i="3"/>
  <c r="AR369" i="3"/>
  <c r="Q369" i="3"/>
  <c r="AR361" i="3"/>
  <c r="Q361" i="3"/>
  <c r="AR353" i="3"/>
  <c r="Q353" i="3"/>
  <c r="AR345" i="3"/>
  <c r="Q345" i="3"/>
  <c r="AR337" i="3"/>
  <c r="Q337" i="3"/>
  <c r="AR539" i="3"/>
  <c r="Q539" i="3"/>
  <c r="AR531" i="3"/>
  <c r="Q531" i="3"/>
  <c r="AR523" i="3"/>
  <c r="Q523" i="3"/>
  <c r="AR515" i="3"/>
  <c r="Q515" i="3"/>
  <c r="AR507" i="3"/>
  <c r="Q507" i="3"/>
  <c r="AR499" i="3"/>
  <c r="Q499" i="3"/>
  <c r="AR491" i="3"/>
  <c r="Q491" i="3"/>
  <c r="AR483" i="3"/>
  <c r="Q483" i="3"/>
  <c r="AR475" i="3"/>
  <c r="Q475" i="3"/>
  <c r="AR467" i="3"/>
  <c r="Q467" i="3"/>
  <c r="AR459" i="3"/>
  <c r="Q459" i="3"/>
  <c r="AR451" i="3"/>
  <c r="Q451" i="3"/>
  <c r="AR443" i="3"/>
  <c r="Q443" i="3"/>
  <c r="AR645" i="3"/>
  <c r="Q645" i="3"/>
  <c r="AR637" i="3"/>
  <c r="Q637" i="3"/>
  <c r="AR629" i="3"/>
  <c r="Q629" i="3"/>
  <c r="AR621" i="3"/>
  <c r="Q621" i="3"/>
  <c r="AR613" i="3"/>
  <c r="Q613" i="3"/>
  <c r="AR605" i="3"/>
  <c r="Q605" i="3"/>
  <c r="AR597" i="3"/>
  <c r="Q597" i="3"/>
  <c r="AR589" i="3"/>
  <c r="Q589" i="3"/>
  <c r="AR581" i="3"/>
  <c r="Q581" i="3"/>
  <c r="AR573" i="3"/>
  <c r="Q573" i="3"/>
  <c r="AR565" i="3"/>
  <c r="Q565" i="3"/>
  <c r="AR557" i="3"/>
  <c r="Q557" i="3"/>
  <c r="AY11" i="3"/>
  <c r="X11" i="3"/>
  <c r="AZ10" i="3"/>
  <c r="Y10" i="3"/>
  <c r="AQ10" i="3"/>
  <c r="P10" i="3"/>
  <c r="AR9" i="3"/>
  <c r="Q9" i="3"/>
  <c r="AS8" i="3"/>
  <c r="R8" i="3"/>
  <c r="AT7" i="3"/>
  <c r="S7" i="3"/>
  <c r="AU6" i="3"/>
  <c r="T6" i="3"/>
  <c r="AV5" i="3"/>
  <c r="U5" i="3"/>
  <c r="AX4" i="3"/>
  <c r="W4" i="3"/>
  <c r="AY3" i="3"/>
  <c r="X3" i="3"/>
  <c r="AZ2" i="3"/>
  <c r="Y2" i="3"/>
  <c r="AQ2" i="3"/>
  <c r="P2" i="3"/>
  <c r="AW150" i="3"/>
  <c r="V150" i="3"/>
  <c r="AW119" i="3"/>
  <c r="V119" i="3"/>
  <c r="AW111" i="3"/>
  <c r="V111" i="3"/>
  <c r="AW112" i="3"/>
  <c r="V112" i="3"/>
  <c r="AW183" i="3"/>
  <c r="V183" i="3"/>
  <c r="AW116" i="3"/>
  <c r="V116" i="3"/>
  <c r="AW145" i="3"/>
  <c r="V145" i="3"/>
  <c r="AW208" i="3"/>
  <c r="V208" i="3"/>
  <c r="AW115" i="3"/>
  <c r="V115" i="3"/>
  <c r="AW114" i="3"/>
  <c r="V114" i="3"/>
  <c r="AW123" i="3"/>
  <c r="V123" i="3"/>
  <c r="AW141" i="3"/>
  <c r="V141" i="3"/>
  <c r="AW204" i="3"/>
  <c r="V204" i="3"/>
  <c r="AQ541" i="3"/>
  <c r="P541" i="3"/>
  <c r="AS543" i="3"/>
  <c r="R543" i="3"/>
  <c r="B878" i="1"/>
  <c r="AQ658" i="3"/>
  <c r="P658" i="3"/>
  <c r="AS545" i="3"/>
  <c r="R545" i="3"/>
  <c r="AW547" i="3"/>
  <c r="V547" i="3"/>
  <c r="AZ544" i="3"/>
  <c r="Y544" i="3"/>
  <c r="F879" i="1"/>
  <c r="AU659" i="3"/>
  <c r="T659" i="3"/>
  <c r="G876" i="1"/>
  <c r="AV656" i="3"/>
  <c r="U656" i="3"/>
  <c r="AY548" i="3"/>
  <c r="X548" i="3"/>
  <c r="AZ546" i="3"/>
  <c r="Y546" i="3"/>
  <c r="AX548" i="3"/>
  <c r="W548" i="3"/>
  <c r="G879" i="1"/>
  <c r="AV659" i="3"/>
  <c r="U659" i="3"/>
  <c r="AT548" i="3"/>
  <c r="S548" i="3"/>
  <c r="AV544" i="3"/>
  <c r="U544" i="3"/>
  <c r="AR98" i="3"/>
  <c r="Q98" i="3"/>
  <c r="AR58" i="3"/>
  <c r="Q58" i="3"/>
  <c r="AR26" i="3"/>
  <c r="Q26" i="3"/>
  <c r="AR187" i="3"/>
  <c r="Q187" i="3"/>
  <c r="AR163" i="3"/>
  <c r="Q163" i="3"/>
  <c r="AR123" i="3"/>
  <c r="Q123" i="3"/>
  <c r="AR301" i="3"/>
  <c r="Q301" i="3"/>
  <c r="AR277" i="3"/>
  <c r="Q277" i="3"/>
  <c r="AR229" i="3"/>
  <c r="Q229" i="3"/>
  <c r="AR423" i="3"/>
  <c r="Q423" i="3"/>
  <c r="AR391" i="3"/>
  <c r="Q391" i="3"/>
  <c r="AR367" i="3"/>
  <c r="Q367" i="3"/>
  <c r="AR335" i="3"/>
  <c r="Q335" i="3"/>
  <c r="AR529" i="3"/>
  <c r="Q529" i="3"/>
  <c r="AR505" i="3"/>
  <c r="Q505" i="3"/>
  <c r="AR481" i="3"/>
  <c r="Q481" i="3"/>
  <c r="AR449" i="3"/>
  <c r="Q449" i="3"/>
  <c r="AR635" i="3"/>
  <c r="Q635" i="3"/>
  <c r="AR603" i="3"/>
  <c r="Q603" i="3"/>
  <c r="AR579" i="3"/>
  <c r="Q579" i="3"/>
  <c r="AR555" i="3"/>
  <c r="Q555" i="3"/>
  <c r="AZ8" i="3"/>
  <c r="Y8" i="3"/>
  <c r="AR7" i="3"/>
  <c r="Q7" i="3"/>
  <c r="AT5" i="3"/>
  <c r="S5" i="3"/>
  <c r="AX2" i="3"/>
  <c r="W2" i="3"/>
  <c r="AW143" i="3"/>
  <c r="V143" i="3"/>
  <c r="AW199" i="3"/>
  <c r="V199" i="3"/>
  <c r="AW169" i="3"/>
  <c r="V169" i="3"/>
  <c r="AQ547" i="3"/>
  <c r="P547" i="3"/>
  <c r="E872" i="1"/>
  <c r="AT652" i="3"/>
  <c r="S652" i="3"/>
  <c r="K878" i="1"/>
  <c r="AZ658" i="3"/>
  <c r="Y658" i="3"/>
  <c r="AR97" i="3"/>
  <c r="Q97" i="3"/>
  <c r="AR57" i="3"/>
  <c r="Q57" i="3"/>
  <c r="AR33" i="3"/>
  <c r="Q33" i="3"/>
  <c r="AR210" i="3"/>
  <c r="Q210" i="3"/>
  <c r="AR170" i="3"/>
  <c r="Q170" i="3"/>
  <c r="AR146" i="3"/>
  <c r="Q146" i="3"/>
  <c r="AR114" i="3"/>
  <c r="Q114" i="3"/>
  <c r="AR308" i="3"/>
  <c r="Q308" i="3"/>
  <c r="AR284" i="3"/>
  <c r="Q284" i="3"/>
  <c r="AR268" i="3"/>
  <c r="Q268" i="3"/>
  <c r="AR252" i="3"/>
  <c r="Q252" i="3"/>
  <c r="AR430" i="3"/>
  <c r="Q430" i="3"/>
  <c r="AR374" i="3"/>
  <c r="Q374" i="3"/>
  <c r="AR358" i="3"/>
  <c r="Q358" i="3"/>
  <c r="AR536" i="3"/>
  <c r="Q536" i="3"/>
  <c r="AR512" i="3"/>
  <c r="Q512" i="3"/>
  <c r="AR488" i="3"/>
  <c r="Q488" i="3"/>
  <c r="AR464" i="3"/>
  <c r="Q464" i="3"/>
  <c r="AR650" i="3"/>
  <c r="Q650" i="3"/>
  <c r="AR618" i="3"/>
  <c r="Q618" i="3"/>
  <c r="AR594" i="3"/>
  <c r="Q594" i="3"/>
  <c r="AR570" i="3"/>
  <c r="Q570" i="3"/>
  <c r="AV10" i="3"/>
  <c r="U10" i="3"/>
  <c r="AR6" i="3"/>
  <c r="Q6" i="3"/>
  <c r="AU3" i="3"/>
  <c r="T3" i="3"/>
  <c r="AW173" i="3"/>
  <c r="V173" i="3"/>
  <c r="AW165" i="3"/>
  <c r="V165" i="3"/>
  <c r="AW136" i="3"/>
  <c r="V136" i="3"/>
  <c r="AW207" i="3"/>
  <c r="V207" i="3"/>
  <c r="AW203" i="3"/>
  <c r="V203" i="3"/>
  <c r="AR80" i="3"/>
  <c r="Q80" i="3"/>
  <c r="AR40" i="3"/>
  <c r="Q40" i="3"/>
  <c r="AR209" i="3"/>
  <c r="Q209" i="3"/>
  <c r="AS91" i="3"/>
  <c r="R91" i="3"/>
  <c r="AR93" i="3"/>
  <c r="Q93" i="3"/>
  <c r="AR77" i="3"/>
  <c r="Q77" i="3"/>
  <c r="AR69" i="3"/>
  <c r="Q69" i="3"/>
  <c r="AR53" i="3"/>
  <c r="Q53" i="3"/>
  <c r="AR45" i="3"/>
  <c r="Q45" i="3"/>
  <c r="AR29" i="3"/>
  <c r="Q29" i="3"/>
  <c r="AR21" i="3"/>
  <c r="Q21" i="3"/>
  <c r="AR206" i="3"/>
  <c r="Q206" i="3"/>
  <c r="AR190" i="3"/>
  <c r="Q190" i="3"/>
  <c r="AR182" i="3"/>
  <c r="Q182" i="3"/>
  <c r="AR166" i="3"/>
  <c r="Q166" i="3"/>
  <c r="AR158" i="3"/>
  <c r="Q158" i="3"/>
  <c r="AR142" i="3"/>
  <c r="Q142" i="3"/>
  <c r="AR134" i="3"/>
  <c r="Q134" i="3"/>
  <c r="AR118" i="3"/>
  <c r="Q118" i="3"/>
  <c r="AR320" i="3"/>
  <c r="Q320" i="3"/>
  <c r="AR304" i="3"/>
  <c r="Q304" i="3"/>
  <c r="AR296" i="3"/>
  <c r="Q296" i="3"/>
  <c r="AR280" i="3"/>
  <c r="Q280" i="3"/>
  <c r="AR264" i="3"/>
  <c r="Q264" i="3"/>
  <c r="AR256" i="3"/>
  <c r="Q256" i="3"/>
  <c r="AR240" i="3"/>
  <c r="Q240" i="3"/>
  <c r="AR232" i="3"/>
  <c r="Q232" i="3"/>
  <c r="AR426" i="3"/>
  <c r="Q426" i="3"/>
  <c r="AR418" i="3"/>
  <c r="Q418" i="3"/>
  <c r="AR402" i="3"/>
  <c r="Q402" i="3"/>
  <c r="AR394" i="3"/>
  <c r="Q394" i="3"/>
  <c r="AR386" i="3"/>
  <c r="Q386" i="3"/>
  <c r="AR370" i="3"/>
  <c r="Q370" i="3"/>
  <c r="AR354" i="3"/>
  <c r="Q354" i="3"/>
  <c r="AR346" i="3"/>
  <c r="Q346" i="3"/>
  <c r="AR540" i="3"/>
  <c r="Q540" i="3"/>
  <c r="AR532" i="3"/>
  <c r="Q532" i="3"/>
  <c r="AR516" i="3"/>
  <c r="Q516" i="3"/>
  <c r="AR500" i="3"/>
  <c r="Q500" i="3"/>
  <c r="AR492" i="3"/>
  <c r="Q492" i="3"/>
  <c r="AR476" i="3"/>
  <c r="Q476" i="3"/>
  <c r="AR460" i="3"/>
  <c r="Q460" i="3"/>
  <c r="AR452" i="3"/>
  <c r="Q452" i="3"/>
  <c r="AR646" i="3"/>
  <c r="Q646" i="3"/>
  <c r="AR638" i="3"/>
  <c r="Q638" i="3"/>
  <c r="AR630" i="3"/>
  <c r="Q630" i="3"/>
  <c r="AR614" i="3"/>
  <c r="Q614" i="3"/>
  <c r="AR606" i="3"/>
  <c r="Q606" i="3"/>
  <c r="AR590" i="3"/>
  <c r="Q590" i="3"/>
  <c r="AR582" i="3"/>
  <c r="Q582" i="3"/>
  <c r="AR574" i="3"/>
  <c r="Q574" i="3"/>
  <c r="AR558" i="3"/>
  <c r="Q558" i="3"/>
  <c r="AZ11" i="3"/>
  <c r="Y11" i="3"/>
  <c r="AQ11" i="3"/>
  <c r="P11" i="3"/>
  <c r="AR10" i="3"/>
  <c r="Q10" i="3"/>
  <c r="AS9" i="3"/>
  <c r="R9" i="3"/>
  <c r="AT8" i="3"/>
  <c r="S8" i="3"/>
  <c r="AU7" i="3"/>
  <c r="T7" i="3"/>
  <c r="AX5" i="3"/>
  <c r="W5" i="3"/>
  <c r="AY4" i="3"/>
  <c r="X4" i="3"/>
  <c r="AZ3" i="3"/>
  <c r="Y3" i="3"/>
  <c r="AQ3" i="3"/>
  <c r="P3" i="3"/>
  <c r="AW142" i="3"/>
  <c r="V142" i="3"/>
  <c r="AW206" i="3"/>
  <c r="V206" i="3"/>
  <c r="AW175" i="3"/>
  <c r="V175" i="3"/>
  <c r="AW137" i="3"/>
  <c r="V137" i="3"/>
  <c r="AW200" i="3"/>
  <c r="V200" i="3"/>
  <c r="AW209" i="3"/>
  <c r="V209" i="3"/>
  <c r="AW194" i="3"/>
  <c r="V194" i="3"/>
  <c r="AW133" i="3"/>
  <c r="V133" i="3"/>
  <c r="F877" i="1"/>
  <c r="AU657" i="3"/>
  <c r="T657" i="3"/>
  <c r="K880" i="1"/>
  <c r="AZ660" i="3"/>
  <c r="Y660" i="3"/>
  <c r="F874" i="1"/>
  <c r="AU654" i="3"/>
  <c r="T654" i="3"/>
  <c r="I770" i="1"/>
  <c r="AX550" i="3"/>
  <c r="W550" i="3"/>
  <c r="AV547" i="3"/>
  <c r="U547" i="3"/>
  <c r="AS544" i="3"/>
  <c r="R544" i="3"/>
  <c r="AT90" i="3"/>
  <c r="S90" i="3"/>
  <c r="AR92" i="3"/>
  <c r="Q92" i="3"/>
  <c r="AR76" i="3"/>
  <c r="Q76" i="3"/>
  <c r="AR52" i="3"/>
  <c r="Q52" i="3"/>
  <c r="AZ91" i="3"/>
  <c r="Y91" i="3"/>
  <c r="AR99" i="3"/>
  <c r="Q99" i="3"/>
  <c r="AR91" i="3"/>
  <c r="Q91" i="3"/>
  <c r="AR83" i="3"/>
  <c r="Q83" i="3"/>
  <c r="AR75" i="3"/>
  <c r="Q75" i="3"/>
  <c r="AR67" i="3"/>
  <c r="Q67" i="3"/>
  <c r="AR59" i="3"/>
  <c r="Q59" i="3"/>
  <c r="AR51" i="3"/>
  <c r="Q51" i="3"/>
  <c r="AR43" i="3"/>
  <c r="Q43" i="3"/>
  <c r="AR35" i="3"/>
  <c r="Q35" i="3"/>
  <c r="AR27" i="3"/>
  <c r="Q27" i="3"/>
  <c r="AR19" i="3"/>
  <c r="Q19" i="3"/>
  <c r="AR111" i="3"/>
  <c r="Q111" i="3"/>
  <c r="AR204" i="3"/>
  <c r="Q204" i="3"/>
  <c r="AR196" i="3"/>
  <c r="Q196" i="3"/>
  <c r="AR188" i="3"/>
  <c r="Q188" i="3"/>
  <c r="AR180" i="3"/>
  <c r="Q180" i="3"/>
  <c r="AR172" i="3"/>
  <c r="Q172" i="3"/>
  <c r="AR164" i="3"/>
  <c r="Q164" i="3"/>
  <c r="AR156" i="3"/>
  <c r="Q156" i="3"/>
  <c r="AR148" i="3"/>
  <c r="Q148" i="3"/>
  <c r="AR140" i="3"/>
  <c r="Q140" i="3"/>
  <c r="AR132" i="3"/>
  <c r="Q132" i="3"/>
  <c r="AR124" i="3"/>
  <c r="Q124" i="3"/>
  <c r="AR116" i="3"/>
  <c r="Q116" i="3"/>
  <c r="AR318" i="3"/>
  <c r="Q318" i="3"/>
  <c r="AR310" i="3"/>
  <c r="Q310" i="3"/>
  <c r="AR302" i="3"/>
  <c r="Q302" i="3"/>
  <c r="AR294" i="3"/>
  <c r="Q294" i="3"/>
  <c r="AR286" i="3"/>
  <c r="Q286" i="3"/>
  <c r="AR278" i="3"/>
  <c r="Q278" i="3"/>
  <c r="AR270" i="3"/>
  <c r="Q270" i="3"/>
  <c r="AR262" i="3"/>
  <c r="Q262" i="3"/>
  <c r="AR254" i="3"/>
  <c r="Q254" i="3"/>
  <c r="AR246" i="3"/>
  <c r="Q246" i="3"/>
  <c r="AR238" i="3"/>
  <c r="Q238" i="3"/>
  <c r="AR230" i="3"/>
  <c r="Q230" i="3"/>
  <c r="AR331" i="3"/>
  <c r="Q331" i="3"/>
  <c r="AR424" i="3"/>
  <c r="Q424" i="3"/>
  <c r="AR416" i="3"/>
  <c r="Q416" i="3"/>
  <c r="AR408" i="3"/>
  <c r="Q408" i="3"/>
  <c r="AR400" i="3"/>
  <c r="Q400" i="3"/>
  <c r="AR392" i="3"/>
  <c r="Q392" i="3"/>
  <c r="AR384" i="3"/>
  <c r="Q384" i="3"/>
  <c r="AR376" i="3"/>
  <c r="Q376" i="3"/>
  <c r="AR368" i="3"/>
  <c r="Q368" i="3"/>
  <c r="AR360" i="3"/>
  <c r="Q360" i="3"/>
  <c r="AR352" i="3"/>
  <c r="Q352" i="3"/>
  <c r="AR344" i="3"/>
  <c r="Q344" i="3"/>
  <c r="AR336" i="3"/>
  <c r="Q336" i="3"/>
  <c r="AR538" i="3"/>
  <c r="Q538" i="3"/>
  <c r="AR530" i="3"/>
  <c r="Q530" i="3"/>
  <c r="AR522" i="3"/>
  <c r="Q522" i="3"/>
  <c r="AR514" i="3"/>
  <c r="Q514" i="3"/>
  <c r="AR506" i="3"/>
  <c r="Q506" i="3"/>
  <c r="AR498" i="3"/>
  <c r="Q498" i="3"/>
  <c r="AR490" i="3"/>
  <c r="Q490" i="3"/>
  <c r="AR482" i="3"/>
  <c r="Q482" i="3"/>
  <c r="AR474" i="3"/>
  <c r="Q474" i="3"/>
  <c r="AR466" i="3"/>
  <c r="Q466" i="3"/>
  <c r="AR458" i="3"/>
  <c r="Q458" i="3"/>
  <c r="AR450" i="3"/>
  <c r="Q450" i="3"/>
  <c r="AR551" i="3"/>
  <c r="Q551" i="3"/>
  <c r="AR644" i="3"/>
  <c r="Q644" i="3"/>
  <c r="AR636" i="3"/>
  <c r="Q636" i="3"/>
  <c r="AR628" i="3"/>
  <c r="Q628" i="3"/>
  <c r="AR620" i="3"/>
  <c r="Q620" i="3"/>
  <c r="AR612" i="3"/>
  <c r="Q612" i="3"/>
  <c r="AR604" i="3"/>
  <c r="Q604" i="3"/>
  <c r="AR596" i="3"/>
  <c r="Q596" i="3"/>
  <c r="AR588" i="3"/>
  <c r="Q588" i="3"/>
  <c r="AR580" i="3"/>
  <c r="Q580" i="3"/>
  <c r="AR572" i="3"/>
  <c r="Q572" i="3"/>
  <c r="AR564" i="3"/>
  <c r="Q564" i="3"/>
  <c r="AR556" i="3"/>
  <c r="Q556" i="3"/>
  <c r="AX11" i="3"/>
  <c r="W11" i="3"/>
  <c r="AY10" i="3"/>
  <c r="X10" i="3"/>
  <c r="AZ9" i="3"/>
  <c r="Y9" i="3"/>
  <c r="AQ9" i="3"/>
  <c r="P9" i="3"/>
  <c r="AR8" i="3"/>
  <c r="Q8" i="3"/>
  <c r="AS7" i="3"/>
  <c r="R7" i="3"/>
  <c r="AT6" i="3"/>
  <c r="S6" i="3"/>
  <c r="AU5" i="3"/>
  <c r="T5" i="3"/>
  <c r="AV4" i="3"/>
  <c r="U4" i="3"/>
  <c r="AX3" i="3"/>
  <c r="W3" i="3"/>
  <c r="AY2" i="3"/>
  <c r="X2" i="3"/>
  <c r="AW156" i="3"/>
  <c r="V156" i="3"/>
  <c r="AW135" i="3"/>
  <c r="V135" i="3"/>
  <c r="AW140" i="3"/>
  <c r="V140" i="3"/>
  <c r="AW120" i="3"/>
  <c r="V120" i="3"/>
  <c r="AW191" i="3"/>
  <c r="V191" i="3"/>
  <c r="AW154" i="3"/>
  <c r="V154" i="3"/>
  <c r="AW151" i="3"/>
  <c r="V151" i="3"/>
  <c r="AW130" i="3"/>
  <c r="V130" i="3"/>
  <c r="AW147" i="3"/>
  <c r="V147" i="3"/>
  <c r="AW122" i="3"/>
  <c r="V122" i="3"/>
  <c r="AW139" i="3"/>
  <c r="V139" i="3"/>
  <c r="AW149" i="3"/>
  <c r="V149" i="3"/>
  <c r="AW132" i="3"/>
  <c r="V132" i="3"/>
  <c r="AV542" i="3"/>
  <c r="U542" i="3"/>
  <c r="AW545" i="3"/>
  <c r="V545" i="3"/>
  <c r="A878" i="1"/>
  <c r="AP658" i="3"/>
  <c r="O658" i="3"/>
  <c r="K875" i="1"/>
  <c r="AZ655" i="3"/>
  <c r="Y655" i="3"/>
  <c r="D876" i="1"/>
  <c r="AS656" i="3"/>
  <c r="R656" i="3"/>
  <c r="AS542" i="3"/>
  <c r="R542" i="3"/>
  <c r="AX542" i="3"/>
  <c r="W542" i="3"/>
  <c r="H770" i="1"/>
  <c r="AW550" i="3"/>
  <c r="V550" i="3"/>
  <c r="F871" i="1"/>
  <c r="AU651" i="3"/>
  <c r="T651" i="3"/>
  <c r="AP545" i="3"/>
  <c r="O545" i="3"/>
  <c r="F878" i="1"/>
  <c r="AU658" i="3"/>
  <c r="T658" i="3"/>
  <c r="AV548" i="3"/>
  <c r="U548" i="3"/>
  <c r="AQ542" i="3"/>
  <c r="P542" i="3"/>
  <c r="AW163" i="3"/>
  <c r="V163" i="3"/>
  <c r="F770" i="1"/>
  <c r="AU550" i="3"/>
  <c r="T550" i="3"/>
  <c r="AS548" i="3"/>
  <c r="R548" i="3"/>
  <c r="AP544" i="3"/>
  <c r="O544" i="3"/>
  <c r="AP547" i="3"/>
  <c r="O547" i="3"/>
  <c r="J875" i="1"/>
  <c r="AY655" i="3"/>
  <c r="X655" i="3"/>
  <c r="A873" i="1"/>
  <c r="AP653" i="3"/>
  <c r="O653" i="3"/>
  <c r="D769" i="1"/>
  <c r="AS549" i="3"/>
  <c r="R549" i="3"/>
  <c r="I877" i="1"/>
  <c r="AX657" i="3"/>
  <c r="W657" i="3"/>
  <c r="H871" i="1"/>
  <c r="AW651" i="3"/>
  <c r="V651" i="3"/>
  <c r="AW548" i="3"/>
  <c r="V548" i="3"/>
  <c r="I769" i="1"/>
  <c r="AX549" i="3"/>
  <c r="W549" i="3"/>
  <c r="AR82" i="3"/>
  <c r="Q82" i="3"/>
  <c r="AR34" i="3"/>
  <c r="Q34" i="3"/>
  <c r="AR195" i="3"/>
  <c r="Q195" i="3"/>
  <c r="AR139" i="3"/>
  <c r="Q139" i="3"/>
  <c r="AR261" i="3"/>
  <c r="Q261" i="3"/>
  <c r="AU4" i="3"/>
  <c r="T4" i="3"/>
  <c r="AW202" i="3"/>
  <c r="V202" i="3"/>
  <c r="AR72" i="3"/>
  <c r="Q72" i="3"/>
  <c r="AR24" i="3"/>
  <c r="Q24" i="3"/>
  <c r="AR193" i="3"/>
  <c r="Q193" i="3"/>
  <c r="AR169" i="3"/>
  <c r="Q169" i="3"/>
  <c r="AR161" i="3"/>
  <c r="Q161" i="3"/>
  <c r="AR153" i="3"/>
  <c r="Q153" i="3"/>
  <c r="AR145" i="3"/>
  <c r="Q145" i="3"/>
  <c r="AR137" i="3"/>
  <c r="Q137" i="3"/>
  <c r="AR129" i="3"/>
  <c r="Q129" i="3"/>
  <c r="AR121" i="3"/>
  <c r="Q121" i="3"/>
  <c r="AR113" i="3"/>
  <c r="Q113" i="3"/>
  <c r="AR315" i="3"/>
  <c r="Q315" i="3"/>
  <c r="AR307" i="3"/>
  <c r="Q307" i="3"/>
  <c r="AR299" i="3"/>
  <c r="Q299" i="3"/>
  <c r="AR291" i="3"/>
  <c r="Q291" i="3"/>
  <c r="AR283" i="3"/>
  <c r="Q283" i="3"/>
  <c r="AR275" i="3"/>
  <c r="Q275" i="3"/>
  <c r="AR267" i="3"/>
  <c r="Q267" i="3"/>
  <c r="AR259" i="3"/>
  <c r="Q259" i="3"/>
  <c r="AR251" i="3"/>
  <c r="Q251" i="3"/>
  <c r="AR243" i="3"/>
  <c r="Q243" i="3"/>
  <c r="AR235" i="3"/>
  <c r="Q235" i="3"/>
  <c r="AR227" i="3"/>
  <c r="Q227" i="3"/>
  <c r="AR429" i="3"/>
  <c r="Q429" i="3"/>
  <c r="AR421" i="3"/>
  <c r="Q421" i="3"/>
  <c r="AR413" i="3"/>
  <c r="Q413" i="3"/>
  <c r="AR405" i="3"/>
  <c r="Q405" i="3"/>
  <c r="AR397" i="3"/>
  <c r="Q397" i="3"/>
  <c r="AR389" i="3"/>
  <c r="Q389" i="3"/>
  <c r="AR381" i="3"/>
  <c r="Q381" i="3"/>
  <c r="AR373" i="3"/>
  <c r="Q373" i="3"/>
  <c r="AR365" i="3"/>
  <c r="Q365" i="3"/>
  <c r="AR357" i="3"/>
  <c r="Q357" i="3"/>
  <c r="AR349" i="3"/>
  <c r="Q349" i="3"/>
  <c r="AR341" i="3"/>
  <c r="Q341" i="3"/>
  <c r="AR333" i="3"/>
  <c r="Q333" i="3"/>
  <c r="AR535" i="3"/>
  <c r="Q535" i="3"/>
  <c r="AR527" i="3"/>
  <c r="Q527" i="3"/>
  <c r="AR519" i="3"/>
  <c r="Q519" i="3"/>
  <c r="AR511" i="3"/>
  <c r="Q511" i="3"/>
  <c r="AR503" i="3"/>
  <c r="Q503" i="3"/>
  <c r="AR495" i="3"/>
  <c r="Q495" i="3"/>
  <c r="AR487" i="3"/>
  <c r="Q487" i="3"/>
  <c r="AR479" i="3"/>
  <c r="Q479" i="3"/>
  <c r="AR471" i="3"/>
  <c r="Q471" i="3"/>
  <c r="AR463" i="3"/>
  <c r="Q463" i="3"/>
  <c r="AR455" i="3"/>
  <c r="Q455" i="3"/>
  <c r="AR447" i="3"/>
  <c r="Q447" i="3"/>
  <c r="AR649" i="3"/>
  <c r="Q649" i="3"/>
  <c r="AR641" i="3"/>
  <c r="Q641" i="3"/>
  <c r="AR633" i="3"/>
  <c r="Q633" i="3"/>
  <c r="AR625" i="3"/>
  <c r="Q625" i="3"/>
  <c r="AR617" i="3"/>
  <c r="Q617" i="3"/>
  <c r="AR609" i="3"/>
  <c r="Q609" i="3"/>
  <c r="AR601" i="3"/>
  <c r="Q601" i="3"/>
  <c r="AR593" i="3"/>
  <c r="Q593" i="3"/>
  <c r="AR585" i="3"/>
  <c r="Q585" i="3"/>
  <c r="AR577" i="3"/>
  <c r="Q577" i="3"/>
  <c r="AR569" i="3"/>
  <c r="Q569" i="3"/>
  <c r="AR561" i="3"/>
  <c r="Q561" i="3"/>
  <c r="AR553" i="3"/>
  <c r="Q553" i="3"/>
  <c r="AT11" i="3"/>
  <c r="S11" i="3"/>
  <c r="AU10" i="3"/>
  <c r="T10" i="3"/>
  <c r="AV9" i="3"/>
  <c r="U9" i="3"/>
  <c r="AX8" i="3"/>
  <c r="W8" i="3"/>
  <c r="AY7" i="3"/>
  <c r="X7" i="3"/>
  <c r="AZ6" i="3"/>
  <c r="Y6" i="3"/>
  <c r="AQ6" i="3"/>
  <c r="P6" i="3"/>
  <c r="AR5" i="3"/>
  <c r="Q5" i="3"/>
  <c r="AS4" i="3"/>
  <c r="R4" i="3"/>
  <c r="AT3" i="3"/>
  <c r="S3" i="3"/>
  <c r="AU2" i="3"/>
  <c r="T2" i="3"/>
  <c r="AW118" i="3"/>
  <c r="V118" i="3"/>
  <c r="AW181" i="3"/>
  <c r="V181" i="3"/>
  <c r="AW174" i="3"/>
  <c r="V174" i="3"/>
  <c r="AW127" i="3"/>
  <c r="V127" i="3"/>
  <c r="AW144" i="3"/>
  <c r="V144" i="3"/>
  <c r="AW131" i="3"/>
  <c r="V131" i="3"/>
  <c r="AW113" i="3"/>
  <c r="V113" i="3"/>
  <c r="AW176" i="3"/>
  <c r="V176" i="3"/>
  <c r="AW168" i="3"/>
  <c r="V168" i="3"/>
  <c r="AW124" i="3"/>
  <c r="V124" i="3"/>
  <c r="AW177" i="3"/>
  <c r="V177" i="3"/>
  <c r="AW171" i="3"/>
  <c r="V171" i="3"/>
  <c r="AW172" i="3"/>
  <c r="V172" i="3"/>
  <c r="AS547" i="3"/>
  <c r="R547" i="3"/>
  <c r="K769" i="1"/>
  <c r="AZ549" i="3"/>
  <c r="Y549" i="3"/>
  <c r="AV541" i="3"/>
  <c r="U541" i="3"/>
  <c r="AU543" i="3"/>
  <c r="T543" i="3"/>
  <c r="AS541" i="3"/>
  <c r="R541" i="3"/>
  <c r="AZ543" i="3"/>
  <c r="Y543" i="3"/>
  <c r="A770" i="1"/>
  <c r="AP550" i="3"/>
  <c r="O550" i="3"/>
  <c r="AY542" i="3"/>
  <c r="X542" i="3"/>
  <c r="AU545" i="3"/>
  <c r="T545" i="3"/>
  <c r="AQ546" i="3"/>
  <c r="P546" i="3"/>
  <c r="AY541" i="3"/>
  <c r="X541" i="3"/>
  <c r="G875" i="1"/>
  <c r="AV655" i="3"/>
  <c r="U655" i="3"/>
  <c r="AR90" i="3"/>
  <c r="Q90" i="3"/>
  <c r="AR50" i="3"/>
  <c r="Q50" i="3"/>
  <c r="AR112" i="3"/>
  <c r="Q112" i="3"/>
  <c r="AR179" i="3"/>
  <c r="Q179" i="3"/>
  <c r="AR131" i="3"/>
  <c r="Q131" i="3"/>
  <c r="AR317" i="3"/>
  <c r="Q317" i="3"/>
  <c r="AR293" i="3"/>
  <c r="Q293" i="3"/>
  <c r="AR269" i="3"/>
  <c r="Q269" i="3"/>
  <c r="AR237" i="3"/>
  <c r="Q237" i="3"/>
  <c r="AR332" i="3"/>
  <c r="Q332" i="3"/>
  <c r="AR399" i="3"/>
  <c r="Q399" i="3"/>
  <c r="AR375" i="3"/>
  <c r="Q375" i="3"/>
  <c r="AR343" i="3"/>
  <c r="Q343" i="3"/>
  <c r="AR537" i="3"/>
  <c r="Q537" i="3"/>
  <c r="AR513" i="3"/>
  <c r="Q513" i="3"/>
  <c r="AR489" i="3"/>
  <c r="Q489" i="3"/>
  <c r="AR457" i="3"/>
  <c r="Q457" i="3"/>
  <c r="AR552" i="3"/>
  <c r="Q552" i="3"/>
  <c r="AR619" i="3"/>
  <c r="Q619" i="3"/>
  <c r="AR587" i="3"/>
  <c r="Q587" i="3"/>
  <c r="AV11" i="3"/>
  <c r="U11" i="3"/>
  <c r="AW128" i="3"/>
  <c r="V128" i="3"/>
  <c r="AW179" i="3"/>
  <c r="V179" i="3"/>
  <c r="AW138" i="3"/>
  <c r="V138" i="3"/>
  <c r="AW178" i="3"/>
  <c r="V178" i="3"/>
  <c r="AW155" i="3"/>
  <c r="V155" i="3"/>
  <c r="AT541" i="3"/>
  <c r="S541" i="3"/>
  <c r="H879" i="1"/>
  <c r="AW659" i="3"/>
  <c r="V659" i="3"/>
  <c r="AP542" i="3"/>
  <c r="O542" i="3"/>
  <c r="AU542" i="3"/>
  <c r="T542" i="3"/>
  <c r="AR89" i="3"/>
  <c r="Q89" i="3"/>
  <c r="AR65" i="3"/>
  <c r="Q65" i="3"/>
  <c r="AR41" i="3"/>
  <c r="Q41" i="3"/>
  <c r="AR202" i="3"/>
  <c r="Q202" i="3"/>
  <c r="AR178" i="3"/>
  <c r="Q178" i="3"/>
  <c r="AR154" i="3"/>
  <c r="Q154" i="3"/>
  <c r="AR122" i="3"/>
  <c r="Q122" i="3"/>
  <c r="AR316" i="3"/>
  <c r="Q316" i="3"/>
  <c r="AR260" i="3"/>
  <c r="Q260" i="3"/>
  <c r="AR244" i="3"/>
  <c r="Q244" i="3"/>
  <c r="AR422" i="3"/>
  <c r="Q422" i="3"/>
  <c r="AR366" i="3"/>
  <c r="Q366" i="3"/>
  <c r="AR350" i="3"/>
  <c r="Q350" i="3"/>
  <c r="AR528" i="3"/>
  <c r="Q528" i="3"/>
  <c r="AR496" i="3"/>
  <c r="Q496" i="3"/>
  <c r="AR480" i="3"/>
  <c r="Q480" i="3"/>
  <c r="AR448" i="3"/>
  <c r="Q448" i="3"/>
  <c r="AR634" i="3"/>
  <c r="Q634" i="3"/>
  <c r="AR610" i="3"/>
  <c r="Q610" i="3"/>
  <c r="AR586" i="3"/>
  <c r="Q586" i="3"/>
  <c r="AR554" i="3"/>
  <c r="Q554" i="3"/>
  <c r="AX9" i="3"/>
  <c r="W9" i="3"/>
  <c r="AQ7" i="3"/>
  <c r="P7" i="3"/>
  <c r="AS5" i="3"/>
  <c r="R5" i="3"/>
  <c r="AW195" i="3"/>
  <c r="V195" i="3"/>
  <c r="AW160" i="3"/>
  <c r="V160" i="3"/>
  <c r="AR88" i="3"/>
  <c r="Q88" i="3"/>
  <c r="AR64" i="3"/>
  <c r="Q64" i="3"/>
  <c r="AR32" i="3"/>
  <c r="Q32" i="3"/>
  <c r="AR201" i="3"/>
  <c r="Q201" i="3"/>
  <c r="AR177" i="3"/>
  <c r="Q177" i="3"/>
  <c r="AU91" i="3"/>
  <c r="T91" i="3"/>
  <c r="AR87" i="3"/>
  <c r="Q87" i="3"/>
  <c r="AR63" i="3"/>
  <c r="Q63" i="3"/>
  <c r="AR47" i="3"/>
  <c r="Q47" i="3"/>
  <c r="AR31" i="3"/>
  <c r="Q31" i="3"/>
  <c r="AR15" i="3"/>
  <c r="Q15" i="3"/>
  <c r="AR200" i="3"/>
  <c r="Q200" i="3"/>
  <c r="AR192" i="3"/>
  <c r="Q192" i="3"/>
  <c r="AR176" i="3"/>
  <c r="Q176" i="3"/>
  <c r="AR160" i="3"/>
  <c r="Q160" i="3"/>
  <c r="AR152" i="3"/>
  <c r="Q152" i="3"/>
  <c r="AR136" i="3"/>
  <c r="Q136" i="3"/>
  <c r="AR128" i="3"/>
  <c r="Q128" i="3"/>
  <c r="AR221" i="3"/>
  <c r="Q221" i="3"/>
  <c r="AR314" i="3"/>
  <c r="Q314" i="3"/>
  <c r="AR298" i="3"/>
  <c r="Q298" i="3"/>
  <c r="AR290" i="3"/>
  <c r="Q290" i="3"/>
  <c r="AR274" i="3"/>
  <c r="Q274" i="3"/>
  <c r="AR266" i="3"/>
  <c r="Q266" i="3"/>
  <c r="AR250" i="3"/>
  <c r="Q250" i="3"/>
  <c r="AR234" i="3"/>
  <c r="Q234" i="3"/>
  <c r="AR226" i="3"/>
  <c r="Q226" i="3"/>
  <c r="AR428" i="3"/>
  <c r="Q428" i="3"/>
  <c r="AR412" i="3"/>
  <c r="Q412" i="3"/>
  <c r="AR404" i="3"/>
  <c r="Q404" i="3"/>
  <c r="AR388" i="3"/>
  <c r="Q388" i="3"/>
  <c r="AR380" i="3"/>
  <c r="Q380" i="3"/>
  <c r="AR364" i="3"/>
  <c r="Q364" i="3"/>
  <c r="AR348" i="3"/>
  <c r="Q348" i="3"/>
  <c r="AR340" i="3"/>
  <c r="Q340" i="3"/>
  <c r="AR534" i="3"/>
  <c r="Q534" i="3"/>
  <c r="AR526" i="3"/>
  <c r="Q526" i="3"/>
  <c r="AR510" i="3"/>
  <c r="Q510" i="3"/>
  <c r="AR494" i="3"/>
  <c r="Q494" i="3"/>
  <c r="AR486" i="3"/>
  <c r="Q486" i="3"/>
  <c r="AR470" i="3"/>
  <c r="Q470" i="3"/>
  <c r="AR454" i="3"/>
  <c r="Q454" i="3"/>
  <c r="AR648" i="3"/>
  <c r="Q648" i="3"/>
  <c r="AR640" i="3"/>
  <c r="Q640" i="3"/>
  <c r="AR624" i="3"/>
  <c r="Q624" i="3"/>
  <c r="AR608" i="3"/>
  <c r="Q608" i="3"/>
  <c r="AR592" i="3"/>
  <c r="Q592" i="3"/>
  <c r="AR576" i="3"/>
  <c r="Q576" i="3"/>
  <c r="AR560" i="3"/>
  <c r="Q560" i="3"/>
  <c r="AW126" i="3"/>
  <c r="V126" i="3"/>
  <c r="AT546" i="3"/>
  <c r="S546" i="3"/>
  <c r="J874" i="1"/>
  <c r="AY654" i="3"/>
  <c r="X654" i="3"/>
  <c r="AZ547" i="3"/>
  <c r="Y547" i="3"/>
  <c r="AP541" i="3"/>
  <c r="O541" i="3"/>
  <c r="AY546" i="3"/>
  <c r="X546" i="3"/>
  <c r="J873" i="1"/>
  <c r="AY653" i="3"/>
  <c r="X653" i="3"/>
  <c r="E769" i="1"/>
  <c r="AT549" i="3"/>
  <c r="S549" i="3"/>
  <c r="AY547" i="3"/>
  <c r="X547" i="3"/>
  <c r="H876" i="1"/>
  <c r="AW656" i="3"/>
  <c r="V656" i="3"/>
  <c r="AR74" i="3"/>
  <c r="Q74" i="3"/>
  <c r="AR203" i="3"/>
  <c r="Q203" i="3"/>
  <c r="AR147" i="3"/>
  <c r="Q147" i="3"/>
  <c r="AR309" i="3"/>
  <c r="Q309" i="3"/>
  <c r="AR253" i="3"/>
  <c r="Q253" i="3"/>
  <c r="AR415" i="3"/>
  <c r="Q415" i="3"/>
  <c r="AR359" i="3"/>
  <c r="Q359" i="3"/>
  <c r="AR497" i="3"/>
  <c r="Q497" i="3"/>
  <c r="AR465" i="3"/>
  <c r="Q465" i="3"/>
  <c r="AR643" i="3"/>
  <c r="Q643" i="3"/>
  <c r="AR611" i="3"/>
  <c r="Q611" i="3"/>
  <c r="AR571" i="3"/>
  <c r="Q571" i="3"/>
  <c r="AX10" i="3"/>
  <c r="W10" i="3"/>
  <c r="AQ8" i="3"/>
  <c r="P8" i="3"/>
  <c r="AV3" i="3"/>
  <c r="U3" i="3"/>
  <c r="AW170" i="3"/>
  <c r="V170" i="3"/>
  <c r="AW159" i="3"/>
  <c r="V159" i="3"/>
  <c r="AW763" i="3"/>
  <c r="V763" i="3"/>
  <c r="AU546" i="3"/>
  <c r="T546" i="3"/>
  <c r="AX91" i="3"/>
  <c r="W91" i="3"/>
  <c r="AR81" i="3"/>
  <c r="Q81" i="3"/>
  <c r="AR49" i="3"/>
  <c r="Q49" i="3"/>
  <c r="AR17" i="3"/>
  <c r="Q17" i="3"/>
  <c r="AR194" i="3"/>
  <c r="Q194" i="3"/>
  <c r="AR162" i="3"/>
  <c r="Q162" i="3"/>
  <c r="AR130" i="3"/>
  <c r="Q130" i="3"/>
  <c r="AR300" i="3"/>
  <c r="Q300" i="3"/>
  <c r="AR276" i="3"/>
  <c r="Q276" i="3"/>
  <c r="AR236" i="3"/>
  <c r="Q236" i="3"/>
  <c r="AR414" i="3"/>
  <c r="Q414" i="3"/>
  <c r="AR398" i="3"/>
  <c r="Q398" i="3"/>
  <c r="AR382" i="3"/>
  <c r="Q382" i="3"/>
  <c r="AR342" i="3"/>
  <c r="Q342" i="3"/>
  <c r="AR520" i="3"/>
  <c r="Q520" i="3"/>
  <c r="AR472" i="3"/>
  <c r="Q472" i="3"/>
  <c r="AR642" i="3"/>
  <c r="Q642" i="3"/>
  <c r="AR602" i="3"/>
  <c r="Q602" i="3"/>
  <c r="AR562" i="3"/>
  <c r="Q562" i="3"/>
  <c r="AY8" i="3"/>
  <c r="X8" i="3"/>
  <c r="AT4" i="3"/>
  <c r="S4" i="3"/>
  <c r="AW167" i="3"/>
  <c r="V167" i="3"/>
  <c r="AR96" i="3"/>
  <c r="Q96" i="3"/>
  <c r="AR48" i="3"/>
  <c r="Q48" i="3"/>
  <c r="AR185" i="3"/>
  <c r="Q185" i="3"/>
  <c r="AR95" i="3"/>
  <c r="Q95" i="3"/>
  <c r="AR79" i="3"/>
  <c r="Q79" i="3"/>
  <c r="AR71" i="3"/>
  <c r="Q71" i="3"/>
  <c r="AR55" i="3"/>
  <c r="Q55" i="3"/>
  <c r="AR39" i="3"/>
  <c r="Q39" i="3"/>
  <c r="AR23" i="3"/>
  <c r="Q23" i="3"/>
  <c r="AR208" i="3"/>
  <c r="Q208" i="3"/>
  <c r="AR184" i="3"/>
  <c r="Q184" i="3"/>
  <c r="AR168" i="3"/>
  <c r="Q168" i="3"/>
  <c r="AR144" i="3"/>
  <c r="Q144" i="3"/>
  <c r="AR120" i="3"/>
  <c r="Q120" i="3"/>
  <c r="AR306" i="3"/>
  <c r="Q306" i="3"/>
  <c r="AR282" i="3"/>
  <c r="Q282" i="3"/>
  <c r="AR258" i="3"/>
  <c r="Q258" i="3"/>
  <c r="AR242" i="3"/>
  <c r="Q242" i="3"/>
  <c r="AR420" i="3"/>
  <c r="Q420" i="3"/>
  <c r="AR396" i="3"/>
  <c r="Q396" i="3"/>
  <c r="AR372" i="3"/>
  <c r="Q372" i="3"/>
  <c r="AR356" i="3"/>
  <c r="Q356" i="3"/>
  <c r="AR441" i="3"/>
  <c r="Q441" i="3"/>
  <c r="AR518" i="3"/>
  <c r="Q518" i="3"/>
  <c r="AR502" i="3"/>
  <c r="Q502" i="3"/>
  <c r="AR478" i="3"/>
  <c r="Q478" i="3"/>
  <c r="AR462" i="3"/>
  <c r="Q462" i="3"/>
  <c r="AR446" i="3"/>
  <c r="Q446" i="3"/>
  <c r="AR632" i="3"/>
  <c r="Q632" i="3"/>
  <c r="AR616" i="3"/>
  <c r="Q616" i="3"/>
  <c r="AR600" i="3"/>
  <c r="Q600" i="3"/>
  <c r="AR584" i="3"/>
  <c r="Q584" i="3"/>
  <c r="AR568" i="3"/>
  <c r="Q568" i="3"/>
  <c r="AS11" i="3"/>
  <c r="R11" i="3"/>
  <c r="AT10" i="3"/>
  <c r="S10" i="3"/>
  <c r="AU9" i="3"/>
  <c r="T9" i="3"/>
  <c r="AV8" i="3"/>
  <c r="U8" i="3"/>
  <c r="AX7" i="3"/>
  <c r="W7" i="3"/>
  <c r="AY6" i="3"/>
  <c r="X6" i="3"/>
  <c r="AZ5" i="3"/>
  <c r="Y5" i="3"/>
  <c r="AQ5" i="3"/>
  <c r="P5" i="3"/>
  <c r="AR4" i="3"/>
  <c r="Q4" i="3"/>
  <c r="AS3" i="3"/>
  <c r="R3" i="3"/>
  <c r="AT2" i="3"/>
  <c r="S2" i="3"/>
  <c r="AW189" i="3"/>
  <c r="V189" i="3"/>
  <c r="AW190" i="3"/>
  <c r="V190" i="3"/>
  <c r="AW157" i="3"/>
  <c r="V157" i="3"/>
  <c r="AW158" i="3"/>
  <c r="V158" i="3"/>
  <c r="AW153" i="3"/>
  <c r="V153" i="3"/>
  <c r="AW121" i="3"/>
  <c r="V121" i="3"/>
  <c r="AW184" i="3"/>
  <c r="V184" i="3"/>
  <c r="AW185" i="3"/>
  <c r="V185" i="3"/>
  <c r="AW148" i="3"/>
  <c r="V148" i="3"/>
  <c r="AW201" i="3"/>
  <c r="V201" i="3"/>
  <c r="AW117" i="3"/>
  <c r="V117" i="3"/>
  <c r="AW180" i="3"/>
  <c r="V180" i="3"/>
  <c r="E874" i="1"/>
  <c r="AT654" i="3"/>
  <c r="S654" i="3"/>
  <c r="AX541" i="3"/>
  <c r="W541" i="3"/>
  <c r="AZ541" i="3"/>
  <c r="Y541" i="3"/>
  <c r="J770" i="1"/>
  <c r="AY550" i="3"/>
  <c r="X550" i="3"/>
  <c r="AT91" i="3"/>
  <c r="S91" i="3"/>
  <c r="AR94" i="3"/>
  <c r="Q94" i="3"/>
  <c r="AR86" i="3"/>
  <c r="Q86" i="3"/>
  <c r="AR78" i="3"/>
  <c r="Q78" i="3"/>
  <c r="AR70" i="3"/>
  <c r="Q70" i="3"/>
  <c r="AR62" i="3"/>
  <c r="Q62" i="3"/>
  <c r="AR54" i="3"/>
  <c r="Q54" i="3"/>
  <c r="AR46" i="3"/>
  <c r="Q46" i="3"/>
  <c r="AR38" i="3"/>
  <c r="Q38" i="3"/>
  <c r="AR30" i="3"/>
  <c r="Q30" i="3"/>
  <c r="AR22" i="3"/>
  <c r="Q22" i="3"/>
  <c r="AR14" i="3"/>
  <c r="Q14" i="3"/>
  <c r="AR207" i="3"/>
  <c r="Q207" i="3"/>
  <c r="AR199" i="3"/>
  <c r="Q199" i="3"/>
  <c r="AR191" i="3"/>
  <c r="Q191" i="3"/>
  <c r="AR183" i="3"/>
  <c r="Q183" i="3"/>
  <c r="AR175" i="3"/>
  <c r="Q175" i="3"/>
  <c r="AR167" i="3"/>
  <c r="Q167" i="3"/>
  <c r="AR159" i="3"/>
  <c r="Q159" i="3"/>
  <c r="AR151" i="3"/>
  <c r="Q151" i="3"/>
  <c r="AR143" i="3"/>
  <c r="Q143" i="3"/>
  <c r="AR135" i="3"/>
  <c r="Q135" i="3"/>
  <c r="AR127" i="3"/>
  <c r="Q127" i="3"/>
  <c r="AR119" i="3"/>
  <c r="Q119" i="3"/>
  <c r="AR222" i="3"/>
  <c r="Q222" i="3"/>
  <c r="AR313" i="3"/>
  <c r="Q313" i="3"/>
  <c r="AR305" i="3"/>
  <c r="Q305" i="3"/>
  <c r="AR297" i="3"/>
  <c r="Q297" i="3"/>
  <c r="AR289" i="3"/>
  <c r="Q289" i="3"/>
  <c r="AR281" i="3"/>
  <c r="Q281" i="3"/>
  <c r="AR273" i="3"/>
  <c r="Q273" i="3"/>
  <c r="AR265" i="3"/>
  <c r="Q265" i="3"/>
  <c r="AR257" i="3"/>
  <c r="Q257" i="3"/>
  <c r="AR249" i="3"/>
  <c r="Q249" i="3"/>
  <c r="AR241" i="3"/>
  <c r="Q241" i="3"/>
  <c r="AR233" i="3"/>
  <c r="Q233" i="3"/>
  <c r="AR225" i="3"/>
  <c r="Q225" i="3"/>
  <c r="AR427" i="3"/>
  <c r="Q427" i="3"/>
  <c r="AR419" i="3"/>
  <c r="Q419" i="3"/>
  <c r="AR411" i="3"/>
  <c r="Q411" i="3"/>
  <c r="AR403" i="3"/>
  <c r="Q403" i="3"/>
  <c r="AR395" i="3"/>
  <c r="Q395" i="3"/>
  <c r="AR387" i="3"/>
  <c r="Q387" i="3"/>
  <c r="AR379" i="3"/>
  <c r="Q379" i="3"/>
  <c r="AR371" i="3"/>
  <c r="Q371" i="3"/>
  <c r="AR363" i="3"/>
  <c r="Q363" i="3"/>
  <c r="AR355" i="3"/>
  <c r="Q355" i="3"/>
  <c r="AR347" i="3"/>
  <c r="Q347" i="3"/>
  <c r="AR339" i="3"/>
  <c r="Q339" i="3"/>
  <c r="AR442" i="3"/>
  <c r="Q442" i="3"/>
  <c r="AR533" i="3"/>
  <c r="Q533" i="3"/>
  <c r="AR525" i="3"/>
  <c r="Q525" i="3"/>
  <c r="AR517" i="3"/>
  <c r="Q517" i="3"/>
  <c r="AR509" i="3"/>
  <c r="Q509" i="3"/>
  <c r="AR501" i="3"/>
  <c r="Q501" i="3"/>
  <c r="AR493" i="3"/>
  <c r="Q493" i="3"/>
  <c r="AR485" i="3"/>
  <c r="Q485" i="3"/>
  <c r="AR477" i="3"/>
  <c r="Q477" i="3"/>
  <c r="AR469" i="3"/>
  <c r="Q469" i="3"/>
  <c r="AR461" i="3"/>
  <c r="Q461" i="3"/>
  <c r="AR453" i="3"/>
  <c r="Q453" i="3"/>
  <c r="AR445" i="3"/>
  <c r="Q445" i="3"/>
  <c r="AR647" i="3"/>
  <c r="Q647" i="3"/>
  <c r="AR639" i="3"/>
  <c r="Q639" i="3"/>
  <c r="AR631" i="3"/>
  <c r="Q631" i="3"/>
  <c r="AR623" i="3"/>
  <c r="Q623" i="3"/>
  <c r="AR615" i="3"/>
  <c r="Q615" i="3"/>
  <c r="AR607" i="3"/>
  <c r="Q607" i="3"/>
  <c r="AR599" i="3"/>
  <c r="Q599" i="3"/>
  <c r="AR591" i="3"/>
  <c r="Q591" i="3"/>
  <c r="AR583" i="3"/>
  <c r="Q583" i="3"/>
  <c r="AR575" i="3"/>
  <c r="Q575" i="3"/>
  <c r="AR567" i="3"/>
  <c r="Q567" i="3"/>
  <c r="AR559" i="3"/>
  <c r="Q559" i="3"/>
  <c r="AR11" i="3"/>
  <c r="Q11" i="3"/>
  <c r="AS10" i="3"/>
  <c r="R10" i="3"/>
  <c r="AT9" i="3"/>
  <c r="S9" i="3"/>
  <c r="AU8" i="3"/>
  <c r="T8" i="3"/>
  <c r="AV7" i="3"/>
  <c r="U7" i="3"/>
  <c r="AX6" i="3"/>
  <c r="W6" i="3"/>
  <c r="AY5" i="3"/>
  <c r="X5" i="3"/>
  <c r="AZ4" i="3"/>
  <c r="Y4" i="3"/>
  <c r="AQ4" i="3"/>
  <c r="P4" i="3"/>
  <c r="AR3" i="3"/>
  <c r="Q3" i="3"/>
  <c r="AS2" i="3"/>
  <c r="R2" i="3"/>
  <c r="AW134" i="3"/>
  <c r="V134" i="3"/>
  <c r="AW197" i="3"/>
  <c r="V197" i="3"/>
  <c r="AW198" i="3"/>
  <c r="V198" i="3"/>
  <c r="AW182" i="3"/>
  <c r="V182" i="3"/>
  <c r="AW166" i="3"/>
  <c r="V166" i="3"/>
  <c r="AW186" i="3"/>
  <c r="V186" i="3"/>
  <c r="AW129" i="3"/>
  <c r="V129" i="3"/>
  <c r="AW192" i="3"/>
  <c r="V192" i="3"/>
  <c r="AW193" i="3"/>
  <c r="V193" i="3"/>
  <c r="AW162" i="3"/>
  <c r="V162" i="3"/>
  <c r="AW161" i="3"/>
  <c r="V161" i="3"/>
  <c r="AW125" i="3"/>
  <c r="V125" i="3"/>
  <c r="AW188" i="3"/>
  <c r="V188" i="3"/>
  <c r="J769" i="1"/>
  <c r="AY549" i="3"/>
  <c r="X549" i="3"/>
  <c r="AX544" i="3"/>
  <c r="W544" i="3"/>
  <c r="K872" i="1"/>
  <c r="AZ652" i="3"/>
  <c r="Y652" i="3"/>
  <c r="B874" i="1"/>
  <c r="AQ654" i="3"/>
  <c r="P654" i="3"/>
  <c r="AV543" i="3"/>
  <c r="U543" i="3"/>
  <c r="AQ545" i="3"/>
  <c r="P545" i="3"/>
  <c r="AT545" i="3"/>
  <c r="S545" i="3"/>
  <c r="B770" i="1"/>
  <c r="AQ550" i="3"/>
  <c r="P550" i="3"/>
  <c r="B873" i="1"/>
  <c r="AQ653" i="3"/>
  <c r="P653" i="3"/>
  <c r="AP546" i="3"/>
  <c r="O546" i="3"/>
  <c r="D770" i="1"/>
  <c r="AS550" i="3"/>
  <c r="R550" i="3"/>
  <c r="B769" i="1"/>
  <c r="AQ549" i="3"/>
  <c r="P549" i="3"/>
  <c r="A769" i="1"/>
  <c r="AP549" i="3"/>
  <c r="O549" i="3"/>
  <c r="AR42" i="3"/>
  <c r="Q42" i="3"/>
  <c r="AR155" i="3"/>
  <c r="Q155" i="3"/>
  <c r="AR383" i="3"/>
  <c r="Q383" i="3"/>
  <c r="A536" i="1" l="1"/>
  <c r="DY4" i="3"/>
  <c r="DY12" i="3"/>
  <c r="DY18" i="3"/>
  <c r="CH660" i="3"/>
  <c r="CH652" i="3"/>
  <c r="CH659" i="3"/>
  <c r="CH763" i="3"/>
  <c r="BV768" i="3"/>
  <c r="CH655" i="3"/>
  <c r="BV654" i="3"/>
  <c r="CH657" i="3"/>
  <c r="CH651" i="3"/>
  <c r="BP767" i="3"/>
  <c r="BV767" i="3" s="1"/>
  <c r="A1647" i="1"/>
  <c r="A2527" i="1" s="1"/>
  <c r="A3407" i="1" s="1"/>
  <c r="BP769" i="3"/>
  <c r="BV769" i="3" s="1"/>
  <c r="A1649" i="1"/>
  <c r="A2529" i="1" s="1"/>
  <c r="A3409" i="1" s="1"/>
  <c r="BP762" i="3"/>
  <c r="CH762" i="3" s="1"/>
  <c r="A1642" i="1"/>
  <c r="A2522" i="1" s="1"/>
  <c r="A3402" i="1" s="1"/>
  <c r="BP873" i="3"/>
  <c r="BV873" i="3" s="1"/>
  <c r="A1753" i="1"/>
  <c r="A2633" i="1" s="1"/>
  <c r="A3513" i="1" s="1"/>
  <c r="BP765" i="3"/>
  <c r="BV765" i="3" s="1"/>
  <c r="A1645" i="1"/>
  <c r="A2525" i="1" s="1"/>
  <c r="A3405" i="1" s="1"/>
  <c r="BP766" i="3"/>
  <c r="BV766" i="3" s="1"/>
  <c r="A1646" i="1"/>
  <c r="A2526" i="1" s="1"/>
  <c r="A3406" i="1" s="1"/>
  <c r="BP761" i="3"/>
  <c r="BV761" i="3" s="1"/>
  <c r="A1641" i="1"/>
  <c r="A2521" i="1" s="1"/>
  <c r="A3401" i="1" s="1"/>
  <c r="BP764" i="3"/>
  <c r="BV764" i="3" s="1"/>
  <c r="A1644" i="1"/>
  <c r="A2524" i="1" s="1"/>
  <c r="A3404" i="1" s="1"/>
  <c r="CH656" i="3"/>
  <c r="BP878" i="3"/>
  <c r="BV878" i="3" s="1"/>
  <c r="A1758" i="1"/>
  <c r="A2638" i="1" s="1"/>
  <c r="A3518" i="1" s="1"/>
  <c r="CH206" i="3"/>
  <c r="BP770" i="3"/>
  <c r="BV770" i="3" s="1"/>
  <c r="A1650" i="1"/>
  <c r="A2530" i="1" s="1"/>
  <c r="A3410" i="1" s="1"/>
  <c r="V45" i="1"/>
  <c r="CE611" i="3"/>
  <c r="CB831" i="3"/>
  <c r="CE831" i="3" s="1" a="1"/>
  <c r="CE721" i="3" a="1"/>
  <c r="AW268" i="3"/>
  <c r="V268" i="3"/>
  <c r="AW244" i="3"/>
  <c r="V244" i="3"/>
  <c r="E875" i="1"/>
  <c r="AT655" i="3"/>
  <c r="S655" i="3"/>
  <c r="AW316" i="3"/>
  <c r="V316" i="3"/>
  <c r="AW287" i="3"/>
  <c r="V287" i="3"/>
  <c r="AW295" i="3"/>
  <c r="V295" i="3"/>
  <c r="AW239" i="3"/>
  <c r="V239" i="3"/>
  <c r="F876" i="1"/>
  <c r="AU656" i="3"/>
  <c r="T656" i="3"/>
  <c r="AZ768" i="3"/>
  <c r="Y768" i="3"/>
  <c r="AW282" i="3"/>
  <c r="V282" i="3"/>
  <c r="AW270" i="3"/>
  <c r="V270" i="3"/>
  <c r="K877" i="1"/>
  <c r="AZ657" i="3"/>
  <c r="Y657" i="3"/>
  <c r="A880" i="1"/>
  <c r="AP660" i="3"/>
  <c r="O660" i="3"/>
  <c r="H878" i="1"/>
  <c r="AW658" i="3"/>
  <c r="V658" i="3"/>
  <c r="D878" i="1"/>
  <c r="AS658" i="3"/>
  <c r="R658" i="3"/>
  <c r="B872" i="1"/>
  <c r="AQ652" i="3"/>
  <c r="P652" i="3"/>
  <c r="AS766" i="3"/>
  <c r="R766" i="3"/>
  <c r="G877" i="1"/>
  <c r="AV657" i="3"/>
  <c r="U657" i="3"/>
  <c r="G874" i="1"/>
  <c r="AV654" i="3"/>
  <c r="U654" i="3"/>
  <c r="K874" i="1"/>
  <c r="AZ654" i="3"/>
  <c r="Y654" i="3"/>
  <c r="AX766" i="3"/>
  <c r="W766" i="3"/>
  <c r="AW278" i="3"/>
  <c r="V278" i="3"/>
  <c r="AW301" i="3"/>
  <c r="V301" i="3"/>
  <c r="AW246" i="3"/>
  <c r="V246" i="3"/>
  <c r="AW267" i="3"/>
  <c r="V267" i="3"/>
  <c r="AW245" i="3"/>
  <c r="V245" i="3"/>
  <c r="K879" i="1"/>
  <c r="AZ659" i="3"/>
  <c r="Y659" i="3"/>
  <c r="AY765" i="3"/>
  <c r="X765" i="3"/>
  <c r="B871" i="1"/>
  <c r="AQ651" i="3"/>
  <c r="P651" i="3"/>
  <c r="I875" i="1"/>
  <c r="AX655" i="3"/>
  <c r="W655" i="3"/>
  <c r="AW250" i="3"/>
  <c r="V250" i="3"/>
  <c r="AW296" i="3"/>
  <c r="V296" i="3"/>
  <c r="AW305" i="3"/>
  <c r="V305" i="3"/>
  <c r="J879" i="1"/>
  <c r="AY659" i="3"/>
  <c r="X659" i="3"/>
  <c r="AW311" i="3"/>
  <c r="V311" i="3"/>
  <c r="AW226" i="3"/>
  <c r="V226" i="3"/>
  <c r="AW308" i="3"/>
  <c r="V308" i="3"/>
  <c r="AW265" i="3"/>
  <c r="V265" i="3"/>
  <c r="AW297" i="3"/>
  <c r="V297" i="3"/>
  <c r="AW309" i="3"/>
  <c r="V309" i="3"/>
  <c r="AW306" i="3"/>
  <c r="V306" i="3"/>
  <c r="AW318" i="3"/>
  <c r="V318" i="3"/>
  <c r="AW284" i="3"/>
  <c r="V284" i="3"/>
  <c r="AW259" i="3"/>
  <c r="V259" i="3"/>
  <c r="AW224" i="3"/>
  <c r="V224" i="3"/>
  <c r="AW263" i="3"/>
  <c r="V263" i="3"/>
  <c r="AW236" i="3"/>
  <c r="V236" i="3"/>
  <c r="B875" i="1"/>
  <c r="AQ655" i="3"/>
  <c r="P655" i="3"/>
  <c r="J877" i="1"/>
  <c r="AY657" i="3"/>
  <c r="X657" i="3"/>
  <c r="F872" i="1"/>
  <c r="AU652" i="3"/>
  <c r="T652" i="3"/>
  <c r="AV765" i="3"/>
  <c r="U765" i="3"/>
  <c r="F873" i="1"/>
  <c r="AU653" i="3"/>
  <c r="T653" i="3"/>
  <c r="D879" i="1"/>
  <c r="AS659" i="3"/>
  <c r="R659" i="3"/>
  <c r="A875" i="1"/>
  <c r="AP655" i="3"/>
  <c r="O655" i="3"/>
  <c r="H875" i="1"/>
  <c r="AW655" i="3"/>
  <c r="V655" i="3"/>
  <c r="AZ770" i="3"/>
  <c r="Y770" i="3"/>
  <c r="I878" i="1"/>
  <c r="AX658" i="3"/>
  <c r="W658" i="3"/>
  <c r="AQ768" i="3"/>
  <c r="P768" i="3"/>
  <c r="G880" i="1"/>
  <c r="AV660" i="3"/>
  <c r="U660" i="3"/>
  <c r="AW255" i="3"/>
  <c r="V255" i="3"/>
  <c r="AW261" i="3"/>
  <c r="V261" i="3"/>
  <c r="AW314" i="3"/>
  <c r="V314" i="3"/>
  <c r="AW230" i="3"/>
  <c r="V230" i="3"/>
  <c r="J880" i="1"/>
  <c r="AY660" i="3"/>
  <c r="X660" i="3"/>
  <c r="AW293" i="3"/>
  <c r="V293" i="3"/>
  <c r="D880" i="1"/>
  <c r="AS660" i="3"/>
  <c r="R660" i="3"/>
  <c r="AZ762" i="3"/>
  <c r="Y762" i="3"/>
  <c r="K871" i="1"/>
  <c r="AZ651" i="3"/>
  <c r="Y651" i="3"/>
  <c r="J876" i="1"/>
  <c r="AY656" i="3"/>
  <c r="X656" i="3"/>
  <c r="E871" i="1"/>
  <c r="AT651" i="3"/>
  <c r="S651" i="3"/>
  <c r="F875" i="1"/>
  <c r="AU655" i="3"/>
  <c r="T655" i="3"/>
  <c r="D877" i="1"/>
  <c r="AS657" i="3"/>
  <c r="R657" i="3"/>
  <c r="A877" i="1"/>
  <c r="AP657" i="3"/>
  <c r="O657" i="3"/>
  <c r="I872" i="1"/>
  <c r="AX652" i="3"/>
  <c r="W652" i="3"/>
  <c r="AT762" i="3"/>
  <c r="S762" i="3"/>
  <c r="AV766" i="3"/>
  <c r="U766" i="3"/>
  <c r="H874" i="1"/>
  <c r="AW654" i="3"/>
  <c r="V654" i="3"/>
  <c r="AT767" i="3"/>
  <c r="S767" i="3"/>
  <c r="B880" i="1"/>
  <c r="AQ660" i="3"/>
  <c r="P660" i="3"/>
  <c r="AY764" i="3"/>
  <c r="X764" i="3"/>
  <c r="K873" i="1"/>
  <c r="AZ653" i="3"/>
  <c r="Y653" i="3"/>
  <c r="AW761" i="3"/>
  <c r="V761" i="3"/>
  <c r="F880" i="1"/>
  <c r="AU660" i="3"/>
  <c r="T660" i="3"/>
  <c r="G878" i="1"/>
  <c r="AV658" i="3"/>
  <c r="U658" i="3"/>
  <c r="AZ765" i="3"/>
  <c r="Y765" i="3"/>
  <c r="I880" i="1"/>
  <c r="AX660" i="3"/>
  <c r="W660" i="3"/>
  <c r="E878" i="1"/>
  <c r="AT658" i="3"/>
  <c r="S658" i="3"/>
  <c r="H877" i="1"/>
  <c r="AW657" i="3"/>
  <c r="V657" i="3"/>
  <c r="AT770" i="3"/>
  <c r="S770" i="3"/>
  <c r="AW228" i="3"/>
  <c r="V228" i="3"/>
  <c r="AW279" i="3"/>
  <c r="V279" i="3"/>
  <c r="AW280" i="3"/>
  <c r="V280" i="3"/>
  <c r="AW302" i="3"/>
  <c r="V302" i="3"/>
  <c r="AW252" i="3"/>
  <c r="V252" i="3"/>
  <c r="AQ764" i="3"/>
  <c r="P764" i="3"/>
  <c r="AY763" i="3"/>
  <c r="X763" i="3"/>
  <c r="J878" i="1"/>
  <c r="AY658" i="3"/>
  <c r="X658" i="3"/>
  <c r="AW304" i="3"/>
  <c r="V304" i="3"/>
  <c r="AW242" i="3"/>
  <c r="V242" i="3"/>
  <c r="AW264" i="3"/>
  <c r="V264" i="3"/>
  <c r="AT764" i="3"/>
  <c r="S764" i="3"/>
  <c r="AW234" i="3"/>
  <c r="V234" i="3"/>
  <c r="AW320" i="3"/>
  <c r="V320" i="3"/>
  <c r="AW243" i="3"/>
  <c r="V243" i="3"/>
  <c r="AW238" i="3"/>
  <c r="V238" i="3"/>
  <c r="AW286" i="3"/>
  <c r="V286" i="3"/>
  <c r="AW227" i="3"/>
  <c r="V227" i="3"/>
  <c r="AW290" i="3"/>
  <c r="V290" i="3"/>
  <c r="AW229" i="3"/>
  <c r="V229" i="3"/>
  <c r="AW313" i="3"/>
  <c r="V313" i="3"/>
  <c r="AW257" i="3"/>
  <c r="V257" i="3"/>
  <c r="AW292" i="3"/>
  <c r="V292" i="3"/>
  <c r="AW283" i="3"/>
  <c r="V283" i="3"/>
  <c r="AW240" i="3"/>
  <c r="V240" i="3"/>
  <c r="A879" i="1"/>
  <c r="AP659" i="3"/>
  <c r="O659" i="3"/>
  <c r="G873" i="1"/>
  <c r="AV653" i="3"/>
  <c r="U653" i="3"/>
  <c r="E879" i="1"/>
  <c r="AT659" i="3"/>
  <c r="S659" i="3"/>
  <c r="A872" i="1"/>
  <c r="AP652" i="3"/>
  <c r="O652" i="3"/>
  <c r="J871" i="1"/>
  <c r="AY651" i="3"/>
  <c r="X651" i="3"/>
  <c r="G871" i="1"/>
  <c r="AV651" i="3"/>
  <c r="U651" i="3"/>
  <c r="AP763" i="3"/>
  <c r="O763" i="3"/>
  <c r="AU761" i="3"/>
  <c r="T761" i="3"/>
  <c r="G872" i="1"/>
  <c r="AV652" i="3"/>
  <c r="U652" i="3"/>
  <c r="AU767" i="3"/>
  <c r="T767" i="3"/>
  <c r="K876" i="1"/>
  <c r="AZ656" i="3"/>
  <c r="Y656" i="3"/>
  <c r="D873" i="1"/>
  <c r="AS653" i="3"/>
  <c r="R653" i="3"/>
  <c r="AW762" i="3"/>
  <c r="V762" i="3"/>
  <c r="AW271" i="3"/>
  <c r="V271" i="3"/>
  <c r="AW223" i="3"/>
  <c r="V223" i="3"/>
  <c r="B879" i="1"/>
  <c r="AQ659" i="3"/>
  <c r="P659" i="3"/>
  <c r="AW769" i="3"/>
  <c r="V769" i="3"/>
  <c r="B876" i="1"/>
  <c r="AQ656" i="3"/>
  <c r="P656" i="3"/>
  <c r="H880" i="1"/>
  <c r="AW660" i="3"/>
  <c r="V660" i="3"/>
  <c r="AW231" i="3"/>
  <c r="V231" i="3"/>
  <c r="AW248" i="3"/>
  <c r="V248" i="3"/>
  <c r="AW256" i="3"/>
  <c r="V256" i="3"/>
  <c r="AW298" i="3"/>
  <c r="V298" i="3"/>
  <c r="AW307" i="3"/>
  <c r="V307" i="3"/>
  <c r="AQ763" i="3"/>
  <c r="P763" i="3"/>
  <c r="AW275" i="3"/>
  <c r="V275" i="3"/>
  <c r="AW303" i="3"/>
  <c r="V303" i="3"/>
  <c r="AW235" i="3"/>
  <c r="V235" i="3"/>
  <c r="AW253" i="3"/>
  <c r="V253" i="3"/>
  <c r="AW258" i="3"/>
  <c r="V258" i="3"/>
  <c r="AW312" i="3"/>
  <c r="V312" i="3"/>
  <c r="AW241" i="3"/>
  <c r="V241" i="3"/>
  <c r="AW288" i="3"/>
  <c r="V288" i="3"/>
  <c r="AW262" i="3"/>
  <c r="V262" i="3"/>
  <c r="AW221" i="3"/>
  <c r="V221" i="3"/>
  <c r="AW269" i="3"/>
  <c r="V269" i="3"/>
  <c r="AW315" i="3"/>
  <c r="V315" i="3"/>
  <c r="AW281" i="3"/>
  <c r="V281" i="3"/>
  <c r="AW276" i="3"/>
  <c r="V276" i="3"/>
  <c r="AW273" i="3"/>
  <c r="V273" i="3"/>
  <c r="AW225" i="3"/>
  <c r="V225" i="3"/>
  <c r="AW317" i="3"/>
  <c r="V317" i="3"/>
  <c r="AW299" i="3"/>
  <c r="V299" i="3"/>
  <c r="AW294" i="3"/>
  <c r="V294" i="3"/>
  <c r="AW300" i="3"/>
  <c r="V300" i="3"/>
  <c r="AW232" i="3"/>
  <c r="V232" i="3"/>
  <c r="AW247" i="3"/>
  <c r="V247" i="3"/>
  <c r="AW249" i="3"/>
  <c r="V249" i="3"/>
  <c r="AW254" i="3"/>
  <c r="V254" i="3"/>
  <c r="AW251" i="3"/>
  <c r="V251" i="3"/>
  <c r="AW319" i="3"/>
  <c r="V319" i="3"/>
  <c r="AW285" i="3"/>
  <c r="V285" i="3"/>
  <c r="AW260" i="3"/>
  <c r="V260" i="3"/>
  <c r="AW237" i="3"/>
  <c r="V237" i="3"/>
  <c r="AW277" i="3"/>
  <c r="V277" i="3"/>
  <c r="AW291" i="3"/>
  <c r="V291" i="3"/>
  <c r="AW272" i="3"/>
  <c r="V272" i="3"/>
  <c r="AW289" i="3"/>
  <c r="V289" i="3"/>
  <c r="AW266" i="3"/>
  <c r="V266" i="3"/>
  <c r="AW310" i="3"/>
  <c r="V310" i="3"/>
  <c r="AW222" i="3"/>
  <c r="V222" i="3"/>
  <c r="A876" i="1"/>
  <c r="AP656" i="3"/>
  <c r="O656" i="3"/>
  <c r="I874" i="1"/>
  <c r="AX654" i="3"/>
  <c r="W654" i="3"/>
  <c r="I871" i="1"/>
  <c r="AX651" i="3"/>
  <c r="W651" i="3"/>
  <c r="A871" i="1"/>
  <c r="AP651" i="3"/>
  <c r="O651" i="3"/>
  <c r="J872" i="1"/>
  <c r="AY652" i="3"/>
  <c r="X652" i="3"/>
  <c r="I879" i="1"/>
  <c r="AX659" i="3"/>
  <c r="W659" i="3"/>
  <c r="A874" i="1"/>
  <c r="AP654" i="3"/>
  <c r="O654" i="3"/>
  <c r="D872" i="1"/>
  <c r="AS652" i="3"/>
  <c r="R652" i="3"/>
  <c r="D874" i="1"/>
  <c r="AS654" i="3"/>
  <c r="R654" i="3"/>
  <c r="B877" i="1"/>
  <c r="AQ657" i="3"/>
  <c r="P657" i="3"/>
  <c r="AU769" i="3"/>
  <c r="T769" i="3"/>
  <c r="I873" i="1"/>
  <c r="AX653" i="3"/>
  <c r="W653" i="3"/>
  <c r="AW233" i="3"/>
  <c r="V233" i="3"/>
  <c r="AW274" i="3"/>
  <c r="V274" i="3"/>
  <c r="AW766" i="3"/>
  <c r="V766" i="3"/>
  <c r="E876" i="1"/>
  <c r="AT656" i="3"/>
  <c r="S656" i="3"/>
  <c r="D871" i="1"/>
  <c r="AS651" i="3"/>
  <c r="R651" i="3"/>
  <c r="AX767" i="3"/>
  <c r="W767" i="3"/>
  <c r="AU768" i="3"/>
  <c r="T768" i="3"/>
  <c r="AP768" i="3"/>
  <c r="O768" i="3"/>
  <c r="AU764" i="3"/>
  <c r="T764" i="3"/>
  <c r="AV769" i="3"/>
  <c r="U769" i="3"/>
  <c r="D875" i="1"/>
  <c r="AS655" i="3"/>
  <c r="R655" i="3"/>
  <c r="E873" i="1"/>
  <c r="AT653" i="3"/>
  <c r="S653" i="3"/>
  <c r="R36" i="1"/>
  <c r="A646" i="1" l="1"/>
  <c r="DY20" i="3"/>
  <c r="R29" i="2" s="1"/>
  <c r="CH770" i="3"/>
  <c r="CH764" i="3"/>
  <c r="BV762" i="3"/>
  <c r="CH761" i="3"/>
  <c r="CH878" i="3"/>
  <c r="CH873" i="3"/>
  <c r="CH765" i="3"/>
  <c r="BP872" i="3"/>
  <c r="BV872" i="3" s="1"/>
  <c r="A1752" i="1"/>
  <c r="A2632" i="1" s="1"/>
  <c r="A3512" i="1" s="1"/>
  <c r="BP877" i="3"/>
  <c r="BV877" i="3" s="1"/>
  <c r="A1757" i="1"/>
  <c r="A2637" i="1" s="1"/>
  <c r="A3517" i="1" s="1"/>
  <c r="BP874" i="3"/>
  <c r="BV874" i="3" s="1"/>
  <c r="A1754" i="1"/>
  <c r="A2634" i="1" s="1"/>
  <c r="A3514" i="1" s="1"/>
  <c r="BP879" i="3"/>
  <c r="BV879" i="3" s="1"/>
  <c r="A1759" i="1"/>
  <c r="A2639" i="1" s="1"/>
  <c r="A3519" i="1" s="1"/>
  <c r="BP875" i="3"/>
  <c r="BV875" i="3" s="1"/>
  <c r="A1755" i="1"/>
  <c r="A2635" i="1" s="1"/>
  <c r="A3515" i="1" s="1"/>
  <c r="CH769" i="3"/>
  <c r="BP871" i="3"/>
  <c r="BV871" i="3" s="1"/>
  <c r="A1751" i="1"/>
  <c r="A2631" i="1" s="1"/>
  <c r="A3511" i="1" s="1"/>
  <c r="BP876" i="3"/>
  <c r="BV876" i="3" s="1"/>
  <c r="A1756" i="1"/>
  <c r="A2636" i="1" s="1"/>
  <c r="A3516" i="1" s="1"/>
  <c r="BP880" i="3"/>
  <c r="CH880" i="3" s="1"/>
  <c r="A1760" i="1"/>
  <c r="A2640" i="1" s="1"/>
  <c r="A3520" i="1" s="1"/>
  <c r="CH766" i="3"/>
  <c r="CH767" i="3"/>
  <c r="W45" i="1"/>
  <c r="CE831" i="3"/>
  <c r="R36" i="2" s="1"/>
  <c r="CE721" i="3"/>
  <c r="AW384" i="3"/>
  <c r="V384" i="3"/>
  <c r="AW347" i="3"/>
  <c r="V347" i="3"/>
  <c r="AW374" i="3"/>
  <c r="V374" i="3"/>
  <c r="AW420" i="3"/>
  <c r="V420" i="3"/>
  <c r="AW367" i="3"/>
  <c r="V367" i="3"/>
  <c r="AW343" i="3"/>
  <c r="V343" i="3"/>
  <c r="AW379" i="3"/>
  <c r="V379" i="3"/>
  <c r="AW380" i="3"/>
  <c r="V380" i="3"/>
  <c r="AW394" i="3"/>
  <c r="V394" i="3"/>
  <c r="AW359" i="3"/>
  <c r="V359" i="3"/>
  <c r="AW424" i="3"/>
  <c r="V424" i="3"/>
  <c r="AW400" i="3"/>
  <c r="V400" i="3"/>
  <c r="AW388" i="3"/>
  <c r="V388" i="3"/>
  <c r="AW412" i="3"/>
  <c r="V412" i="3"/>
  <c r="AW382" i="3"/>
  <c r="V382" i="3"/>
  <c r="AS762" i="3"/>
  <c r="R762" i="3"/>
  <c r="AZ766" i="3"/>
  <c r="Y766" i="3"/>
  <c r="AW346" i="3"/>
  <c r="V346" i="3"/>
  <c r="AW405" i="3"/>
  <c r="V405" i="3"/>
  <c r="AW362" i="3"/>
  <c r="V362" i="3"/>
  <c r="AW396" i="3"/>
  <c r="V396" i="3"/>
  <c r="AW416" i="3"/>
  <c r="V416" i="3"/>
  <c r="AW369" i="3"/>
  <c r="V369" i="3"/>
  <c r="AW338" i="3"/>
  <c r="V338" i="3"/>
  <c r="AW345" i="3"/>
  <c r="V345" i="3"/>
  <c r="AW350" i="3"/>
  <c r="V350" i="3"/>
  <c r="AW344" i="3"/>
  <c r="V344" i="3"/>
  <c r="AW426" i="3"/>
  <c r="V426" i="3"/>
  <c r="AW361" i="3"/>
  <c r="V361" i="3"/>
  <c r="AT763" i="3"/>
  <c r="S763" i="3"/>
  <c r="AS761" i="3"/>
  <c r="R761" i="3"/>
  <c r="AY762" i="3"/>
  <c r="X762" i="3"/>
  <c r="AX770" i="3"/>
  <c r="W770" i="3"/>
  <c r="AU770" i="3"/>
  <c r="T770" i="3"/>
  <c r="AZ761" i="3"/>
  <c r="Y761" i="3"/>
  <c r="AU763" i="3"/>
  <c r="T763" i="3"/>
  <c r="AY767" i="3"/>
  <c r="X767" i="3"/>
  <c r="AY769" i="3"/>
  <c r="X769" i="3"/>
  <c r="AZ764" i="3"/>
  <c r="Y764" i="3"/>
  <c r="AU766" i="3"/>
  <c r="T766" i="3"/>
  <c r="AW392" i="3"/>
  <c r="V392" i="3"/>
  <c r="AQ767" i="3"/>
  <c r="P767" i="3"/>
  <c r="AX764" i="3"/>
  <c r="W764" i="3"/>
  <c r="AP762" i="3"/>
  <c r="O762" i="3"/>
  <c r="AP767" i="3"/>
  <c r="O767" i="3"/>
  <c r="AX765" i="3"/>
  <c r="W765" i="3"/>
  <c r="AZ769" i="3"/>
  <c r="Y769" i="3"/>
  <c r="AW768" i="3"/>
  <c r="V768" i="3"/>
  <c r="AW410" i="3"/>
  <c r="V410" i="3"/>
  <c r="U2" i="1" a="1"/>
  <c r="U2" i="1" s="1"/>
  <c r="AI25" i="1" s="1"/>
  <c r="AW331" i="3"/>
  <c r="V331" i="3"/>
  <c r="AW385" i="3"/>
  <c r="V385" i="3"/>
  <c r="AW352" i="3"/>
  <c r="V352" i="3"/>
  <c r="AP764" i="3"/>
  <c r="O764" i="3"/>
  <c r="AP769" i="3"/>
  <c r="O769" i="3"/>
  <c r="AW767" i="3"/>
  <c r="V767" i="3"/>
  <c r="AQ770" i="3"/>
  <c r="P770" i="3"/>
  <c r="AT761" i="3"/>
  <c r="S761" i="3"/>
  <c r="AY770" i="3"/>
  <c r="X770" i="3"/>
  <c r="AX768" i="3"/>
  <c r="W768" i="3"/>
  <c r="AP765" i="3"/>
  <c r="O765" i="3"/>
  <c r="AW342" i="3"/>
  <c r="V342" i="3"/>
  <c r="AW360" i="3"/>
  <c r="V360" i="3"/>
  <c r="AW368" i="3"/>
  <c r="V368" i="3"/>
  <c r="AW391" i="3"/>
  <c r="V391" i="3"/>
  <c r="AW393" i="3"/>
  <c r="V393" i="3"/>
  <c r="AW353" i="3"/>
  <c r="V353" i="3"/>
  <c r="AW425" i="3"/>
  <c r="V425" i="3"/>
  <c r="AW375" i="3"/>
  <c r="V375" i="3"/>
  <c r="AW399" i="3"/>
  <c r="V399" i="3"/>
  <c r="AW378" i="3"/>
  <c r="V378" i="3"/>
  <c r="AW419" i="3"/>
  <c r="V419" i="3"/>
  <c r="AT766" i="3"/>
  <c r="S766" i="3"/>
  <c r="AP761" i="3"/>
  <c r="O761" i="3"/>
  <c r="AW770" i="3"/>
  <c r="V770" i="3"/>
  <c r="AQ769" i="3"/>
  <c r="P769" i="3"/>
  <c r="AV761" i="3"/>
  <c r="U761" i="3"/>
  <c r="AQ765" i="3"/>
  <c r="P765" i="3"/>
  <c r="AV764" i="3"/>
  <c r="U764" i="3"/>
  <c r="AQ762" i="3"/>
  <c r="P762" i="3"/>
  <c r="AT765" i="3"/>
  <c r="S765" i="3"/>
  <c r="AW348" i="3"/>
  <c r="V348" i="3"/>
  <c r="AW401" i="3"/>
  <c r="V401" i="3"/>
  <c r="AW417" i="3"/>
  <c r="V417" i="3"/>
  <c r="AW335" i="3"/>
  <c r="V335" i="3"/>
  <c r="AW427" i="3"/>
  <c r="V427" i="3"/>
  <c r="AW409" i="3"/>
  <c r="V409" i="3"/>
  <c r="AW408" i="3"/>
  <c r="V408" i="3"/>
  <c r="AW372" i="3"/>
  <c r="V372" i="3"/>
  <c r="AW355" i="3"/>
  <c r="V355" i="3"/>
  <c r="AW406" i="3"/>
  <c r="V406" i="3"/>
  <c r="AW341" i="3"/>
  <c r="V341" i="3"/>
  <c r="AW404" i="3"/>
  <c r="V404" i="3"/>
  <c r="AW370" i="3"/>
  <c r="V370" i="3"/>
  <c r="AW415" i="3"/>
  <c r="V415" i="3"/>
  <c r="AW395" i="3"/>
  <c r="V395" i="3"/>
  <c r="AS765" i="3"/>
  <c r="R765" i="3"/>
  <c r="AW354" i="3"/>
  <c r="V354" i="3"/>
  <c r="AW403" i="3"/>
  <c r="V403" i="3"/>
  <c r="AW358" i="3"/>
  <c r="V358" i="3"/>
  <c r="AW332" i="3"/>
  <c r="V332" i="3"/>
  <c r="AW387" i="3"/>
  <c r="V387" i="3"/>
  <c r="AW428" i="3"/>
  <c r="V428" i="3"/>
  <c r="AW422" i="3"/>
  <c r="V422" i="3"/>
  <c r="AW381" i="3"/>
  <c r="V381" i="3"/>
  <c r="AW339" i="3"/>
  <c r="V339" i="3"/>
  <c r="AW430" i="3"/>
  <c r="V430" i="3"/>
  <c r="AW411" i="3"/>
  <c r="V411" i="3"/>
  <c r="AW336" i="3"/>
  <c r="V336" i="3"/>
  <c r="AW333" i="3"/>
  <c r="V333" i="3"/>
  <c r="AX763" i="3"/>
  <c r="W763" i="3"/>
  <c r="AS764" i="3"/>
  <c r="R764" i="3"/>
  <c r="AP766" i="3"/>
  <c r="O766" i="3"/>
  <c r="AS763" i="3"/>
  <c r="R763" i="3"/>
  <c r="AV762" i="3"/>
  <c r="U762" i="3"/>
  <c r="AT769" i="3"/>
  <c r="S769" i="3"/>
  <c r="AS767" i="3"/>
  <c r="R767" i="3"/>
  <c r="AQ761" i="3"/>
  <c r="P761" i="3"/>
  <c r="AP770" i="3"/>
  <c r="O770" i="3"/>
  <c r="AW402" i="3"/>
  <c r="V402" i="3"/>
  <c r="AW337" i="3"/>
  <c r="V337" i="3"/>
  <c r="AW349" i="3"/>
  <c r="V349" i="3"/>
  <c r="AW413" i="3"/>
  <c r="V413" i="3"/>
  <c r="AW389" i="3"/>
  <c r="V389" i="3"/>
  <c r="AW421" i="3"/>
  <c r="V421" i="3"/>
  <c r="AW364" i="3"/>
  <c r="V364" i="3"/>
  <c r="AW356" i="3"/>
  <c r="V356" i="3"/>
  <c r="AW429" i="3"/>
  <c r="V429" i="3"/>
  <c r="AW357" i="3"/>
  <c r="V357" i="3"/>
  <c r="AW383" i="3"/>
  <c r="V383" i="3"/>
  <c r="AW407" i="3"/>
  <c r="V407" i="3"/>
  <c r="AX769" i="3"/>
  <c r="W769" i="3"/>
  <c r="AT768" i="3"/>
  <c r="S768" i="3"/>
  <c r="AV768" i="3"/>
  <c r="U768" i="3"/>
  <c r="AZ763" i="3"/>
  <c r="Y763" i="3"/>
  <c r="AY766" i="3"/>
  <c r="X766" i="3"/>
  <c r="AS770" i="3"/>
  <c r="R770" i="3"/>
  <c r="AV770" i="3"/>
  <c r="U770" i="3"/>
  <c r="AS769" i="3"/>
  <c r="R769" i="3"/>
  <c r="AU762" i="3"/>
  <c r="T762" i="3"/>
  <c r="AW390" i="3"/>
  <c r="V390" i="3"/>
  <c r="AW340" i="3"/>
  <c r="V340" i="3"/>
  <c r="AW397" i="3"/>
  <c r="V397" i="3"/>
  <c r="AW373" i="3"/>
  <c r="V373" i="3"/>
  <c r="AW418" i="3"/>
  <c r="V418" i="3"/>
  <c r="AW366" i="3"/>
  <c r="V366" i="3"/>
  <c r="AW386" i="3"/>
  <c r="V386" i="3"/>
  <c r="AX761" i="3"/>
  <c r="W761" i="3"/>
  <c r="AQ766" i="3"/>
  <c r="P766" i="3"/>
  <c r="AY761" i="3"/>
  <c r="X761" i="3"/>
  <c r="AX762" i="3"/>
  <c r="W762" i="3"/>
  <c r="AV767" i="3"/>
  <c r="U767" i="3"/>
  <c r="AS768" i="3"/>
  <c r="R768" i="3"/>
  <c r="AW377" i="3"/>
  <c r="V377" i="3"/>
  <c r="AW414" i="3"/>
  <c r="V414" i="3"/>
  <c r="AW365" i="3"/>
  <c r="V365" i="3"/>
  <c r="AW363" i="3"/>
  <c r="V363" i="3"/>
  <c r="AW376" i="3"/>
  <c r="V376" i="3"/>
  <c r="AW398" i="3"/>
  <c r="V398" i="3"/>
  <c r="AW351" i="3"/>
  <c r="V351" i="3"/>
  <c r="AW423" i="3"/>
  <c r="V423" i="3"/>
  <c r="AW371" i="3"/>
  <c r="V371" i="3"/>
  <c r="AW334" i="3"/>
  <c r="V334" i="3"/>
  <c r="AV763" i="3"/>
  <c r="U763" i="3"/>
  <c r="AY768" i="3"/>
  <c r="X768" i="3"/>
  <c r="AW764" i="3"/>
  <c r="V764" i="3"/>
  <c r="AU765" i="3"/>
  <c r="T765" i="3"/>
  <c r="AW765" i="3"/>
  <c r="V765" i="3"/>
  <c r="AZ767" i="3"/>
  <c r="Y767" i="3"/>
  <c r="R33" i="1"/>
  <c r="S33" i="1"/>
  <c r="T33" i="1"/>
  <c r="U33" i="1"/>
  <c r="A756" i="1" l="1"/>
  <c r="CH879" i="3"/>
  <c r="CH874" i="3"/>
  <c r="CH871" i="3"/>
  <c r="CH872" i="3"/>
  <c r="BV880" i="3"/>
  <c r="CH876" i="3"/>
  <c r="CH877" i="3"/>
  <c r="CH875" i="3"/>
  <c r="X45" i="1"/>
  <c r="AW492" i="3"/>
  <c r="V492" i="3"/>
  <c r="AW494" i="3"/>
  <c r="V494" i="3"/>
  <c r="AW525" i="3"/>
  <c r="V525" i="3"/>
  <c r="AW504" i="3"/>
  <c r="V504" i="3"/>
  <c r="AW502" i="3"/>
  <c r="V502" i="3"/>
  <c r="AW486" i="3"/>
  <c r="V486" i="3"/>
  <c r="AW511" i="3"/>
  <c r="V511" i="3"/>
  <c r="AW477" i="3"/>
  <c r="V477" i="3"/>
  <c r="AW443" i="3"/>
  <c r="V443" i="3"/>
  <c r="AW516" i="3"/>
  <c r="V516" i="3"/>
  <c r="AW522" i="3"/>
  <c r="V522" i="3"/>
  <c r="AW532" i="3"/>
  <c r="V532" i="3"/>
  <c r="AW468" i="3"/>
  <c r="V468" i="3"/>
  <c r="AW476" i="3"/>
  <c r="V476" i="3"/>
  <c r="AW510" i="3"/>
  <c r="V510" i="3"/>
  <c r="AW482" i="3"/>
  <c r="V482" i="3"/>
  <c r="AW453" i="3"/>
  <c r="V453" i="3"/>
  <c r="AW442" i="3"/>
  <c r="V442" i="3"/>
  <c r="AW462" i="3"/>
  <c r="V462" i="3"/>
  <c r="AW478" i="3"/>
  <c r="V478" i="3"/>
  <c r="AW539" i="3"/>
  <c r="V539" i="3"/>
  <c r="AW470" i="3"/>
  <c r="V470" i="3"/>
  <c r="AW458" i="3"/>
  <c r="V458" i="3"/>
  <c r="AW535" i="3"/>
  <c r="V535" i="3"/>
  <c r="AW499" i="3"/>
  <c r="V499" i="3"/>
  <c r="AW490" i="3"/>
  <c r="V490" i="3"/>
  <c r="AW527" i="3"/>
  <c r="V527" i="3"/>
  <c r="AW451" i="3"/>
  <c r="V451" i="3"/>
  <c r="AW512" i="3"/>
  <c r="V512" i="3"/>
  <c r="AW444" i="3"/>
  <c r="V444" i="3"/>
  <c r="AW474" i="3"/>
  <c r="V474" i="3"/>
  <c r="AW465" i="3"/>
  <c r="V465" i="3"/>
  <c r="AW506" i="3"/>
  <c r="V506" i="3"/>
  <c r="AW540" i="3"/>
  <c r="V540" i="3"/>
  <c r="AW447" i="3"/>
  <c r="V447" i="3"/>
  <c r="AW464" i="3"/>
  <c r="V464" i="3"/>
  <c r="AW528" i="3"/>
  <c r="V528" i="3"/>
  <c r="AW475" i="3"/>
  <c r="V475" i="3"/>
  <c r="AW523" i="3"/>
  <c r="V523" i="3"/>
  <c r="AW537" i="3"/>
  <c r="V537" i="3"/>
  <c r="AW514" i="3"/>
  <c r="V514" i="3"/>
  <c r="AW508" i="3"/>
  <c r="V508" i="3"/>
  <c r="AW469" i="3"/>
  <c r="V469" i="3"/>
  <c r="AW448" i="3"/>
  <c r="V448" i="3"/>
  <c r="AW531" i="3"/>
  <c r="V531" i="3"/>
  <c r="AW524" i="3"/>
  <c r="V524" i="3"/>
  <c r="AW452" i="3"/>
  <c r="V452" i="3"/>
  <c r="AW515" i="3"/>
  <c r="V515" i="3"/>
  <c r="AW472" i="3"/>
  <c r="V472" i="3"/>
  <c r="AW530" i="3"/>
  <c r="V530" i="3"/>
  <c r="AW473" i="3"/>
  <c r="V473" i="3"/>
  <c r="AW534" i="3"/>
  <c r="V534" i="3"/>
  <c r="AW459" i="3"/>
  <c r="V459" i="3"/>
  <c r="AW488" i="3"/>
  <c r="V488" i="3"/>
  <c r="AW495" i="3"/>
  <c r="V495" i="3"/>
  <c r="AW484" i="3"/>
  <c r="V484" i="3"/>
  <c r="AW513" i="3"/>
  <c r="V513" i="3"/>
  <c r="AW496" i="3"/>
  <c r="V496" i="3"/>
  <c r="AW529" i="3"/>
  <c r="V529" i="3"/>
  <c r="AW479" i="3"/>
  <c r="V479" i="3"/>
  <c r="AW454" i="3"/>
  <c r="V454" i="3"/>
  <c r="AW498" i="3"/>
  <c r="V498" i="3"/>
  <c r="AW538" i="3"/>
  <c r="V538" i="3"/>
  <c r="AW505" i="3"/>
  <c r="V505" i="3"/>
  <c r="AW493" i="3"/>
  <c r="V493" i="3"/>
  <c r="AW461" i="3"/>
  <c r="V461" i="3"/>
  <c r="AW507" i="3"/>
  <c r="V507" i="3"/>
  <c r="AW450" i="3"/>
  <c r="V450" i="3"/>
  <c r="AW466" i="3"/>
  <c r="V466" i="3"/>
  <c r="AW520" i="3"/>
  <c r="V520" i="3"/>
  <c r="AW449" i="3"/>
  <c r="V449" i="3"/>
  <c r="AW503" i="3"/>
  <c r="V503" i="3"/>
  <c r="AW485" i="3"/>
  <c r="V485" i="3"/>
  <c r="AW521" i="3"/>
  <c r="V521" i="3"/>
  <c r="AW457" i="3"/>
  <c r="V457" i="3"/>
  <c r="AW519" i="3"/>
  <c r="V519" i="3"/>
  <c r="AW460" i="3"/>
  <c r="V460" i="3"/>
  <c r="AW533" i="3"/>
  <c r="V533" i="3"/>
  <c r="AW501" i="3"/>
  <c r="V501" i="3"/>
  <c r="AW463" i="3"/>
  <c r="V463" i="3"/>
  <c r="AW445" i="3"/>
  <c r="V445" i="3"/>
  <c r="AW500" i="3"/>
  <c r="V500" i="3"/>
  <c r="AW483" i="3"/>
  <c r="V483" i="3"/>
  <c r="AW497" i="3"/>
  <c r="V497" i="3"/>
  <c r="AW489" i="3"/>
  <c r="V489" i="3"/>
  <c r="AW536" i="3"/>
  <c r="V536" i="3"/>
  <c r="AW509" i="3"/>
  <c r="V509" i="3"/>
  <c r="AW518" i="3"/>
  <c r="V518" i="3"/>
  <c r="AW517" i="3"/>
  <c r="V517" i="3"/>
  <c r="AW481" i="3"/>
  <c r="V481" i="3"/>
  <c r="AW487" i="3"/>
  <c r="V487" i="3"/>
  <c r="AW455" i="3"/>
  <c r="V455" i="3"/>
  <c r="AW471" i="3"/>
  <c r="V471" i="3"/>
  <c r="AW480" i="3"/>
  <c r="V480" i="3"/>
  <c r="AW491" i="3"/>
  <c r="V491" i="3"/>
  <c r="AW446" i="3"/>
  <c r="V446" i="3"/>
  <c r="AW456" i="3"/>
  <c r="V456" i="3"/>
  <c r="AW441" i="3"/>
  <c r="V441" i="3"/>
  <c r="AW467" i="3"/>
  <c r="V467" i="3"/>
  <c r="AW526" i="3"/>
  <c r="V526" i="3"/>
  <c r="S27" i="1"/>
  <c r="R27" i="1"/>
  <c r="V26" i="1"/>
  <c r="U26" i="1"/>
  <c r="G31" i="2" l="1"/>
  <c r="AF27" i="1"/>
  <c r="I31" i="2"/>
  <c r="AG27" i="1"/>
  <c r="AW619" i="3"/>
  <c r="V619" i="3"/>
  <c r="AW551" i="3"/>
  <c r="V551" i="3"/>
  <c r="AW623" i="3"/>
  <c r="V623" i="3"/>
  <c r="AW582" i="3"/>
  <c r="V582" i="3"/>
  <c r="AW590" i="3"/>
  <c r="V590" i="3"/>
  <c r="AW561" i="3"/>
  <c r="V561" i="3"/>
  <c r="AW628" i="3"/>
  <c r="V628" i="3"/>
  <c r="AW638" i="3"/>
  <c r="V638" i="3"/>
  <c r="AW605" i="3"/>
  <c r="V605" i="3"/>
  <c r="AW555" i="3"/>
  <c r="V555" i="3"/>
  <c r="AW594" i="3"/>
  <c r="V594" i="3"/>
  <c r="AW620" i="3"/>
  <c r="V620" i="3"/>
  <c r="AW625" i="3"/>
  <c r="V625" i="3"/>
  <c r="AW597" i="3"/>
  <c r="V597" i="3"/>
  <c r="AW622" i="3"/>
  <c r="V622" i="3"/>
  <c r="AW639" i="3"/>
  <c r="V639" i="3"/>
  <c r="AW570" i="3"/>
  <c r="V570" i="3"/>
  <c r="AW626" i="3"/>
  <c r="V626" i="3"/>
  <c r="AW612" i="3"/>
  <c r="V612" i="3"/>
  <c r="AW635" i="3"/>
  <c r="V635" i="3"/>
  <c r="AW633" i="3"/>
  <c r="V633" i="3"/>
  <c r="AW614" i="3"/>
  <c r="V614" i="3"/>
  <c r="AW560" i="3"/>
  <c r="V560" i="3"/>
  <c r="AW592" i="3"/>
  <c r="V592" i="3"/>
  <c r="AW641" i="3"/>
  <c r="V641" i="3"/>
  <c r="AW591" i="3"/>
  <c r="V591" i="3"/>
  <c r="AW608" i="3"/>
  <c r="V608" i="3"/>
  <c r="AW576" i="3"/>
  <c r="V576" i="3"/>
  <c r="AW557" i="3"/>
  <c r="V557" i="3"/>
  <c r="AW572" i="3"/>
  <c r="V572" i="3"/>
  <c r="AW599" i="3"/>
  <c r="V599" i="3"/>
  <c r="AW610" i="3"/>
  <c r="V610" i="3"/>
  <c r="AW644" i="3"/>
  <c r="V644" i="3"/>
  <c r="AW562" i="3"/>
  <c r="V562" i="3"/>
  <c r="AW587" i="3"/>
  <c r="V587" i="3"/>
  <c r="AW575" i="3"/>
  <c r="V575" i="3"/>
  <c r="AW643" i="3"/>
  <c r="V643" i="3"/>
  <c r="AW634" i="3"/>
  <c r="V634" i="3"/>
  <c r="AW579" i="3"/>
  <c r="V579" i="3"/>
  <c r="AW588" i="3"/>
  <c r="V588" i="3"/>
  <c r="AW645" i="3"/>
  <c r="V645" i="3"/>
  <c r="AW596" i="3"/>
  <c r="V596" i="3"/>
  <c r="AW552" i="3"/>
  <c r="V552" i="3"/>
  <c r="AW627" i="3"/>
  <c r="V627" i="3"/>
  <c r="AW629" i="3"/>
  <c r="V629" i="3"/>
  <c r="AW593" i="3"/>
  <c r="V593" i="3"/>
  <c r="AW585" i="3"/>
  <c r="V585" i="3"/>
  <c r="AW573" i="3"/>
  <c r="V573" i="3"/>
  <c r="AW600" i="3"/>
  <c r="V600" i="3"/>
  <c r="AW646" i="3"/>
  <c r="V646" i="3"/>
  <c r="AW578" i="3"/>
  <c r="V578" i="3"/>
  <c r="AW613" i="3"/>
  <c r="V613" i="3"/>
  <c r="AW647" i="3"/>
  <c r="V647" i="3"/>
  <c r="AW565" i="3"/>
  <c r="V565" i="3"/>
  <c r="AW604" i="3"/>
  <c r="V604" i="3"/>
  <c r="AW624" i="3"/>
  <c r="V624" i="3"/>
  <c r="AW598" i="3"/>
  <c r="V598" i="3"/>
  <c r="AW611" i="3"/>
  <c r="V611" i="3"/>
  <c r="AW601" i="3"/>
  <c r="V601" i="3"/>
  <c r="AW583" i="3"/>
  <c r="V583" i="3"/>
  <c r="AW566" i="3"/>
  <c r="V566" i="3"/>
  <c r="AW615" i="3"/>
  <c r="V615" i="3"/>
  <c r="AW563" i="3"/>
  <c r="V563" i="3"/>
  <c r="AW649" i="3"/>
  <c r="V649" i="3"/>
  <c r="AW617" i="3"/>
  <c r="V617" i="3"/>
  <c r="AW618" i="3"/>
  <c r="V618" i="3"/>
  <c r="AW640" i="3"/>
  <c r="V640" i="3"/>
  <c r="AW568" i="3"/>
  <c r="V568" i="3"/>
  <c r="AW630" i="3"/>
  <c r="V630" i="3"/>
  <c r="AW553" i="3"/>
  <c r="V553" i="3"/>
  <c r="AW589" i="3"/>
  <c r="V589" i="3"/>
  <c r="AW650" i="3"/>
  <c r="V650" i="3"/>
  <c r="AW606" i="3"/>
  <c r="V606" i="3"/>
  <c r="AW602" i="3"/>
  <c r="V602" i="3"/>
  <c r="AW621" i="3"/>
  <c r="V621" i="3"/>
  <c r="AW603" i="3"/>
  <c r="V603" i="3"/>
  <c r="AW554" i="3"/>
  <c r="V554" i="3"/>
  <c r="AW571" i="3"/>
  <c r="V571" i="3"/>
  <c r="AW558" i="3"/>
  <c r="V558" i="3"/>
  <c r="AW581" i="3"/>
  <c r="V581" i="3"/>
  <c r="AW586" i="3"/>
  <c r="V586" i="3"/>
  <c r="AW616" i="3"/>
  <c r="V616" i="3"/>
  <c r="AW569" i="3"/>
  <c r="V569" i="3"/>
  <c r="AW584" i="3"/>
  <c r="V584" i="3"/>
  <c r="AW648" i="3"/>
  <c r="V648" i="3"/>
  <c r="AW631" i="3"/>
  <c r="V631" i="3"/>
  <c r="AW607" i="3"/>
  <c r="V607" i="3"/>
  <c r="AW636" i="3"/>
  <c r="V636" i="3"/>
  <c r="AW580" i="3"/>
  <c r="V580" i="3"/>
  <c r="AW609" i="3"/>
  <c r="V609" i="3"/>
  <c r="AW595" i="3"/>
  <c r="V595" i="3"/>
  <c r="AW642" i="3"/>
  <c r="V642" i="3"/>
  <c r="AW577" i="3"/>
  <c r="V577" i="3"/>
  <c r="AW564" i="3"/>
  <c r="V564" i="3"/>
  <c r="AW556" i="3"/>
  <c r="V556" i="3"/>
  <c r="AW559" i="3"/>
  <c r="V559" i="3"/>
  <c r="AW567" i="3"/>
  <c r="V567" i="3"/>
  <c r="AW574" i="3"/>
  <c r="V574" i="3"/>
  <c r="AW632" i="3"/>
  <c r="V632" i="3"/>
  <c r="AW637" i="3"/>
  <c r="V637" i="3"/>
  <c r="H835" i="1"/>
  <c r="H804" i="1"/>
  <c r="H868" i="1"/>
  <c r="H851" i="1"/>
  <c r="H860" i="1"/>
  <c r="H788" i="1"/>
  <c r="H809" i="1"/>
  <c r="H839" i="1"/>
  <c r="H772" i="1"/>
  <c r="H771" i="1"/>
  <c r="H796" i="1"/>
  <c r="H790" i="1"/>
  <c r="H803" i="1"/>
  <c r="H847" i="1"/>
  <c r="H843" i="1"/>
  <c r="H801" i="1"/>
  <c r="H777" i="1"/>
  <c r="H802" i="1"/>
  <c r="H849" i="1"/>
  <c r="H825" i="1"/>
  <c r="H840" i="1"/>
  <c r="H817" i="1"/>
  <c r="H859" i="1"/>
  <c r="H848" i="1"/>
  <c r="H775" i="1"/>
  <c r="H845" i="1"/>
  <c r="H842" i="1"/>
  <c r="H792" i="1"/>
  <c r="H813" i="1"/>
  <c r="H853" i="1"/>
  <c r="H780" i="1"/>
  <c r="H861" i="1"/>
  <c r="H811" i="1"/>
  <c r="H828" i="1"/>
  <c r="H781" i="1"/>
  <c r="H858" i="1"/>
  <c r="H814" i="1"/>
  <c r="H846" i="1"/>
  <c r="H855" i="1"/>
  <c r="H834" i="1"/>
  <c r="H819" i="1"/>
  <c r="H830" i="1"/>
  <c r="H864" i="1"/>
  <c r="H782" i="1"/>
  <c r="H807" i="1"/>
  <c r="H795" i="1"/>
  <c r="H863" i="1"/>
  <c r="H854" i="1"/>
  <c r="H799" i="1"/>
  <c r="H808" i="1"/>
  <c r="H865" i="1"/>
  <c r="H816" i="1"/>
  <c r="H810" i="1"/>
  <c r="H832" i="1"/>
  <c r="H812" i="1"/>
  <c r="H805" i="1"/>
  <c r="H793" i="1"/>
  <c r="H820" i="1"/>
  <c r="H866" i="1"/>
  <c r="H798" i="1"/>
  <c r="H833" i="1"/>
  <c r="H867" i="1"/>
  <c r="H785" i="1"/>
  <c r="H824" i="1"/>
  <c r="H844" i="1"/>
  <c r="H818" i="1"/>
  <c r="H831" i="1"/>
  <c r="H821" i="1"/>
  <c r="H786" i="1"/>
  <c r="H806" i="1"/>
  <c r="H789" i="1"/>
  <c r="H869" i="1"/>
  <c r="H837" i="1"/>
  <c r="H827" i="1"/>
  <c r="H773" i="1"/>
  <c r="H826" i="1"/>
  <c r="H841" i="1"/>
  <c r="H823" i="1"/>
  <c r="H774" i="1"/>
  <c r="H778" i="1"/>
  <c r="H836" i="1"/>
  <c r="H783" i="1"/>
  <c r="H838" i="1"/>
  <c r="H850" i="1"/>
  <c r="H870" i="1"/>
  <c r="H822" i="1"/>
  <c r="H791" i="1"/>
  <c r="H856" i="1"/>
  <c r="H800" i="1"/>
  <c r="H829" i="1"/>
  <c r="H815" i="1"/>
  <c r="H862" i="1"/>
  <c r="H797" i="1"/>
  <c r="H784" i="1"/>
  <c r="H776" i="1"/>
  <c r="H779" i="1"/>
  <c r="H787" i="1"/>
  <c r="H794" i="1"/>
  <c r="H852" i="1"/>
  <c r="H857" i="1"/>
  <c r="T21" i="1"/>
  <c r="AW669" i="3" l="1"/>
  <c r="V669" i="3"/>
  <c r="AW744" i="3"/>
  <c r="V744" i="3"/>
  <c r="AW738" i="3"/>
  <c r="V738" i="3"/>
  <c r="AW666" i="3"/>
  <c r="V666" i="3"/>
  <c r="AW681" i="3"/>
  <c r="V681" i="3"/>
  <c r="AW664" i="3"/>
  <c r="V664" i="3"/>
  <c r="AW679" i="3"/>
  <c r="V679" i="3"/>
  <c r="AW675" i="3"/>
  <c r="V675" i="3"/>
  <c r="AW702" i="3"/>
  <c r="V702" i="3"/>
  <c r="AW753" i="3"/>
  <c r="V753" i="3"/>
  <c r="AW745" i="3"/>
  <c r="V745" i="3"/>
  <c r="AW670" i="3"/>
  <c r="V670" i="3"/>
  <c r="AW749" i="3"/>
  <c r="V749" i="3"/>
  <c r="AW733" i="3"/>
  <c r="V733" i="3"/>
  <c r="AW699" i="3"/>
  <c r="V699" i="3"/>
  <c r="AW746" i="3"/>
  <c r="V746" i="3"/>
  <c r="AW751" i="3"/>
  <c r="V751" i="3"/>
  <c r="AW696" i="3"/>
  <c r="V696" i="3"/>
  <c r="AW685" i="3"/>
  <c r="V685" i="3"/>
  <c r="AW743" i="3"/>
  <c r="V743" i="3"/>
  <c r="AW678" i="3"/>
  <c r="V678" i="3"/>
  <c r="AW714" i="3"/>
  <c r="V714" i="3"/>
  <c r="AW724" i="3"/>
  <c r="V724" i="3"/>
  <c r="AW674" i="3"/>
  <c r="V674" i="3"/>
  <c r="AW713" i="3"/>
  <c r="V713" i="3"/>
  <c r="AW757" i="3"/>
  <c r="V757" i="3"/>
  <c r="AW736" i="3"/>
  <c r="V736" i="3"/>
  <c r="AW737" i="3"/>
  <c r="V737" i="3"/>
  <c r="AW731" i="3"/>
  <c r="V731" i="3"/>
  <c r="AW723" i="3"/>
  <c r="V723" i="3"/>
  <c r="AW697" i="3"/>
  <c r="V697" i="3"/>
  <c r="AW704" i="3"/>
  <c r="V704" i="3"/>
  <c r="AW703" i="3"/>
  <c r="V703" i="3"/>
  <c r="AW730" i="3"/>
  <c r="V730" i="3"/>
  <c r="AW693" i="3"/>
  <c r="V693" i="3"/>
  <c r="AW750" i="3"/>
  <c r="V750" i="3"/>
  <c r="AW691" i="3"/>
  <c r="V691" i="3"/>
  <c r="AW712" i="3"/>
  <c r="V712" i="3"/>
  <c r="AW722" i="3"/>
  <c r="V722" i="3"/>
  <c r="AW707" i="3"/>
  <c r="V707" i="3"/>
  <c r="AW687" i="3"/>
  <c r="V687" i="3"/>
  <c r="AW760" i="3"/>
  <c r="V760" i="3"/>
  <c r="AW676" i="3"/>
  <c r="V676" i="3"/>
  <c r="AW700" i="3"/>
  <c r="V700" i="3"/>
  <c r="AW747" i="3"/>
  <c r="V747" i="3"/>
  <c r="AW752" i="3"/>
  <c r="V752" i="3"/>
  <c r="AW740" i="3"/>
  <c r="V740" i="3"/>
  <c r="AW716" i="3"/>
  <c r="V716" i="3"/>
  <c r="AW711" i="3"/>
  <c r="V711" i="3"/>
  <c r="AW688" i="3"/>
  <c r="V688" i="3"/>
  <c r="AW706" i="3"/>
  <c r="V706" i="3"/>
  <c r="AW672" i="3"/>
  <c r="V672" i="3"/>
  <c r="AW748" i="3"/>
  <c r="V748" i="3"/>
  <c r="AW682" i="3"/>
  <c r="V682" i="3"/>
  <c r="AW715" i="3"/>
  <c r="V715" i="3"/>
  <c r="AW680" i="3"/>
  <c r="V680" i="3"/>
  <c r="AW741" i="3"/>
  <c r="V741" i="3"/>
  <c r="AW695" i="3"/>
  <c r="V695" i="3"/>
  <c r="AW742" i="3"/>
  <c r="V742" i="3"/>
  <c r="AW705" i="3"/>
  <c r="V705" i="3"/>
  <c r="AW728" i="3"/>
  <c r="V728" i="3"/>
  <c r="AW663" i="3"/>
  <c r="V663" i="3"/>
  <c r="AW721" i="3"/>
  <c r="V721" i="3"/>
  <c r="AW756" i="3"/>
  <c r="V756" i="3"/>
  <c r="AW755" i="3"/>
  <c r="V755" i="3"/>
  <c r="AW754" i="3"/>
  <c r="V754" i="3"/>
  <c r="AW671" i="3"/>
  <c r="V671" i="3"/>
  <c r="AW732" i="3"/>
  <c r="V732" i="3"/>
  <c r="AW739" i="3"/>
  <c r="V739" i="3"/>
  <c r="AW686" i="3"/>
  <c r="V686" i="3"/>
  <c r="AW758" i="3"/>
  <c r="V758" i="3"/>
  <c r="AW759" i="3"/>
  <c r="V759" i="3"/>
  <c r="AW729" i="3"/>
  <c r="V729" i="3"/>
  <c r="AW684" i="3"/>
  <c r="V684" i="3"/>
  <c r="AW673" i="3"/>
  <c r="V673" i="3"/>
  <c r="AW717" i="3"/>
  <c r="V717" i="3"/>
  <c r="AW708" i="3"/>
  <c r="V708" i="3"/>
  <c r="AW710" i="3"/>
  <c r="V710" i="3"/>
  <c r="AW698" i="3"/>
  <c r="V698" i="3"/>
  <c r="AW720" i="3"/>
  <c r="V720" i="3"/>
  <c r="AW718" i="3"/>
  <c r="V718" i="3"/>
  <c r="AW735" i="3"/>
  <c r="V735" i="3"/>
  <c r="AW692" i="3"/>
  <c r="V692" i="3"/>
  <c r="AW661" i="3"/>
  <c r="V661" i="3"/>
  <c r="AW694" i="3"/>
  <c r="V694" i="3"/>
  <c r="AW668" i="3"/>
  <c r="V668" i="3"/>
  <c r="AW719" i="3"/>
  <c r="V719" i="3"/>
  <c r="AW677" i="3"/>
  <c r="V677" i="3"/>
  <c r="AW690" i="3"/>
  <c r="V690" i="3"/>
  <c r="AW726" i="3"/>
  <c r="V726" i="3"/>
  <c r="AW727" i="3"/>
  <c r="V727" i="3"/>
  <c r="AW734" i="3"/>
  <c r="V734" i="3"/>
  <c r="AW683" i="3"/>
  <c r="V683" i="3"/>
  <c r="AW689" i="3"/>
  <c r="V689" i="3"/>
  <c r="AW709" i="3"/>
  <c r="V709" i="3"/>
  <c r="AW701" i="3"/>
  <c r="V701" i="3"/>
  <c r="AW665" i="3"/>
  <c r="V665" i="3"/>
  <c r="AW667" i="3"/>
  <c r="V667" i="3"/>
  <c r="AW662" i="3"/>
  <c r="V662" i="3"/>
  <c r="AW725" i="3"/>
  <c r="V725" i="3"/>
  <c r="U21" i="1"/>
  <c r="U24" i="1" s="1"/>
  <c r="U37" i="1" s="1"/>
  <c r="S21" i="1"/>
  <c r="R21" i="1"/>
  <c r="T24" i="1"/>
  <c r="T37" i="1" s="1"/>
  <c r="V27" i="1"/>
  <c r="U27" i="1"/>
  <c r="U29" i="1"/>
  <c r="S29" i="1"/>
  <c r="R29" i="1"/>
  <c r="V21" i="1"/>
  <c r="V24" i="1" s="1"/>
  <c r="V37" i="1" s="1"/>
  <c r="V12" i="1"/>
  <c r="V14" i="1"/>
  <c r="U14" i="1"/>
  <c r="T14" i="1"/>
  <c r="S14" i="1"/>
  <c r="R14" i="1"/>
  <c r="V13" i="1"/>
  <c r="U13" i="1"/>
  <c r="T13" i="1"/>
  <c r="S13" i="1"/>
  <c r="R13" i="1"/>
  <c r="U12" i="1"/>
  <c r="T12" i="1"/>
  <c r="S12" i="1"/>
  <c r="R12" i="1"/>
  <c r="F202" i="1"/>
  <c r="F312" i="1" s="1"/>
  <c r="F422" i="1" s="1"/>
  <c r="F532" i="1" s="1"/>
  <c r="F642" i="1" s="1"/>
  <c r="F752" i="1" s="1"/>
  <c r="B122" i="1"/>
  <c r="D122" i="1"/>
  <c r="E122" i="1"/>
  <c r="F122" i="1"/>
  <c r="G122" i="1"/>
  <c r="I122" i="1"/>
  <c r="J122" i="1"/>
  <c r="K122" i="1"/>
  <c r="B123" i="1"/>
  <c r="D123" i="1"/>
  <c r="E123" i="1"/>
  <c r="F123" i="1"/>
  <c r="G123" i="1"/>
  <c r="I123" i="1"/>
  <c r="J123" i="1"/>
  <c r="K123" i="1"/>
  <c r="B124" i="1"/>
  <c r="C17" i="19" s="1"/>
  <c r="D124" i="1"/>
  <c r="E124" i="1"/>
  <c r="F124" i="1"/>
  <c r="G124" i="1"/>
  <c r="I124" i="1"/>
  <c r="O21" i="19" s="1"/>
  <c r="J124" i="1"/>
  <c r="K124" i="1"/>
  <c r="B125" i="1"/>
  <c r="D125" i="1"/>
  <c r="E125" i="1"/>
  <c r="F125" i="1"/>
  <c r="G125" i="1"/>
  <c r="I125" i="1"/>
  <c r="J125" i="1"/>
  <c r="K125" i="1"/>
  <c r="B126" i="1"/>
  <c r="D126" i="1"/>
  <c r="E126" i="1"/>
  <c r="F126" i="1"/>
  <c r="G126" i="1"/>
  <c r="I126" i="1"/>
  <c r="J126" i="1"/>
  <c r="K126" i="1"/>
  <c r="B127" i="1"/>
  <c r="D127" i="1"/>
  <c r="E127" i="1"/>
  <c r="F127" i="1"/>
  <c r="G127" i="1"/>
  <c r="I127" i="1"/>
  <c r="J127" i="1"/>
  <c r="K127" i="1"/>
  <c r="B128" i="1"/>
  <c r="D128" i="1"/>
  <c r="E128" i="1"/>
  <c r="F128" i="1"/>
  <c r="G128" i="1"/>
  <c r="I128" i="1"/>
  <c r="J128" i="1"/>
  <c r="K128" i="1"/>
  <c r="B129" i="1"/>
  <c r="D129" i="1"/>
  <c r="E129" i="1"/>
  <c r="F129" i="1"/>
  <c r="G129" i="1"/>
  <c r="I129" i="1"/>
  <c r="J129" i="1"/>
  <c r="K129" i="1"/>
  <c r="B130" i="1"/>
  <c r="D130" i="1"/>
  <c r="E130" i="1"/>
  <c r="F130" i="1"/>
  <c r="G130" i="1"/>
  <c r="I130" i="1"/>
  <c r="J130" i="1"/>
  <c r="K130" i="1"/>
  <c r="B131" i="1"/>
  <c r="D131" i="1"/>
  <c r="E131" i="1"/>
  <c r="F131" i="1"/>
  <c r="G131" i="1"/>
  <c r="I131" i="1"/>
  <c r="J131" i="1"/>
  <c r="K131" i="1"/>
  <c r="B132" i="1"/>
  <c r="D132" i="1"/>
  <c r="E132" i="1"/>
  <c r="F132" i="1"/>
  <c r="G132" i="1"/>
  <c r="I132" i="1"/>
  <c r="J132" i="1"/>
  <c r="K132" i="1"/>
  <c r="B133" i="1"/>
  <c r="D133" i="1"/>
  <c r="E133" i="1"/>
  <c r="F133" i="1"/>
  <c r="G133" i="1"/>
  <c r="I133" i="1"/>
  <c r="J133" i="1"/>
  <c r="K133" i="1"/>
  <c r="B134" i="1"/>
  <c r="D134" i="1"/>
  <c r="E134" i="1"/>
  <c r="F134" i="1"/>
  <c r="G134" i="1"/>
  <c r="I134" i="1"/>
  <c r="J134" i="1"/>
  <c r="K134" i="1"/>
  <c r="B135" i="1"/>
  <c r="D135" i="1"/>
  <c r="E135" i="1"/>
  <c r="F135" i="1"/>
  <c r="G135" i="1"/>
  <c r="I135" i="1"/>
  <c r="J135" i="1"/>
  <c r="K135" i="1"/>
  <c r="B136" i="1"/>
  <c r="D136" i="1"/>
  <c r="E136" i="1"/>
  <c r="F136" i="1"/>
  <c r="G136" i="1"/>
  <c r="I136" i="1"/>
  <c r="J136" i="1"/>
  <c r="K136" i="1"/>
  <c r="B137" i="1"/>
  <c r="D137" i="1"/>
  <c r="E137" i="1"/>
  <c r="F137" i="1"/>
  <c r="G137" i="1"/>
  <c r="I137" i="1"/>
  <c r="J137" i="1"/>
  <c r="K137" i="1"/>
  <c r="A138" i="1"/>
  <c r="B138" i="1"/>
  <c r="D138" i="1"/>
  <c r="E138" i="1"/>
  <c r="F138" i="1"/>
  <c r="G138" i="1"/>
  <c r="I138" i="1"/>
  <c r="J138" i="1"/>
  <c r="K138" i="1"/>
  <c r="A139" i="1"/>
  <c r="B139" i="1"/>
  <c r="D139" i="1"/>
  <c r="E139" i="1"/>
  <c r="F139" i="1"/>
  <c r="G139" i="1"/>
  <c r="I139" i="1"/>
  <c r="J139" i="1"/>
  <c r="K139" i="1"/>
  <c r="A140" i="1"/>
  <c r="B140" i="1"/>
  <c r="D140" i="1"/>
  <c r="E140" i="1"/>
  <c r="F140" i="1"/>
  <c r="G140" i="1"/>
  <c r="I140" i="1"/>
  <c r="J140" i="1"/>
  <c r="K140" i="1"/>
  <c r="A141" i="1"/>
  <c r="B141" i="1"/>
  <c r="D141" i="1"/>
  <c r="E141" i="1"/>
  <c r="F141" i="1"/>
  <c r="G141" i="1"/>
  <c r="I141" i="1"/>
  <c r="J141" i="1"/>
  <c r="K141" i="1"/>
  <c r="A142" i="1"/>
  <c r="B142" i="1"/>
  <c r="D142" i="1"/>
  <c r="E142" i="1"/>
  <c r="F142" i="1"/>
  <c r="G142" i="1"/>
  <c r="I142" i="1"/>
  <c r="J142" i="1"/>
  <c r="K142" i="1"/>
  <c r="A143" i="1"/>
  <c r="P21" i="19" s="1"/>
  <c r="B143" i="1"/>
  <c r="D143" i="1"/>
  <c r="E143" i="1"/>
  <c r="F143" i="1"/>
  <c r="G143" i="1"/>
  <c r="I143" i="1"/>
  <c r="J143" i="1"/>
  <c r="K143" i="1"/>
  <c r="A144" i="1"/>
  <c r="B144" i="1"/>
  <c r="D144" i="1"/>
  <c r="E144" i="1"/>
  <c r="F144" i="1"/>
  <c r="G144" i="1"/>
  <c r="I144" i="1"/>
  <c r="J144" i="1"/>
  <c r="K144" i="1"/>
  <c r="A145" i="1"/>
  <c r="B145" i="1"/>
  <c r="D145" i="1"/>
  <c r="E145" i="1"/>
  <c r="F145" i="1"/>
  <c r="G145" i="1"/>
  <c r="I145" i="1"/>
  <c r="J145" i="1"/>
  <c r="K145" i="1"/>
  <c r="A146" i="1"/>
  <c r="B146" i="1"/>
  <c r="D146" i="1"/>
  <c r="E146" i="1"/>
  <c r="F146" i="1"/>
  <c r="G146" i="1"/>
  <c r="I146" i="1"/>
  <c r="J146" i="1"/>
  <c r="K146" i="1"/>
  <c r="A147" i="1"/>
  <c r="B147" i="1"/>
  <c r="D147" i="1"/>
  <c r="E147" i="1"/>
  <c r="F147" i="1"/>
  <c r="G147" i="1"/>
  <c r="I147" i="1"/>
  <c r="J147" i="1"/>
  <c r="K147" i="1"/>
  <c r="A148" i="1"/>
  <c r="B148" i="1"/>
  <c r="D148" i="1"/>
  <c r="E148" i="1"/>
  <c r="F148" i="1"/>
  <c r="G148" i="1"/>
  <c r="I148" i="1"/>
  <c r="J148" i="1"/>
  <c r="K148" i="1"/>
  <c r="A149" i="1"/>
  <c r="B149" i="1"/>
  <c r="D149" i="1"/>
  <c r="E149" i="1"/>
  <c r="F149" i="1"/>
  <c r="G149" i="1"/>
  <c r="I149" i="1"/>
  <c r="J149" i="1"/>
  <c r="K149" i="1"/>
  <c r="A150" i="1"/>
  <c r="B150" i="1"/>
  <c r="D150" i="1"/>
  <c r="E150" i="1"/>
  <c r="F150" i="1"/>
  <c r="G150" i="1"/>
  <c r="I150" i="1"/>
  <c r="J150" i="1"/>
  <c r="K150" i="1"/>
  <c r="A151" i="1"/>
  <c r="B151" i="1"/>
  <c r="D151" i="1"/>
  <c r="E151" i="1"/>
  <c r="F151" i="1"/>
  <c r="G151" i="1"/>
  <c r="I151" i="1"/>
  <c r="J151" i="1"/>
  <c r="K151" i="1"/>
  <c r="A152" i="1"/>
  <c r="B152" i="1"/>
  <c r="D152" i="1"/>
  <c r="E152" i="1"/>
  <c r="F152" i="1"/>
  <c r="G152" i="1"/>
  <c r="I152" i="1"/>
  <c r="J152" i="1"/>
  <c r="K152" i="1"/>
  <c r="A153" i="1"/>
  <c r="B153" i="1"/>
  <c r="E10" i="19" s="1"/>
  <c r="D153" i="1"/>
  <c r="E153" i="1"/>
  <c r="F153" i="1"/>
  <c r="G153" i="1"/>
  <c r="I153" i="1"/>
  <c r="J153" i="1"/>
  <c r="K153" i="1"/>
  <c r="A154" i="1"/>
  <c r="B154" i="1"/>
  <c r="D154" i="1"/>
  <c r="E154" i="1"/>
  <c r="F154" i="1"/>
  <c r="G154" i="1"/>
  <c r="I154" i="1"/>
  <c r="J154" i="1"/>
  <c r="K154" i="1"/>
  <c r="A155" i="1"/>
  <c r="B155" i="1"/>
  <c r="D155" i="1"/>
  <c r="E155" i="1"/>
  <c r="F155" i="1"/>
  <c r="G155" i="1"/>
  <c r="I155" i="1"/>
  <c r="J155" i="1"/>
  <c r="K155" i="1"/>
  <c r="A156" i="1"/>
  <c r="B156" i="1"/>
  <c r="D156" i="1"/>
  <c r="E156" i="1"/>
  <c r="F156" i="1"/>
  <c r="G156" i="1"/>
  <c r="I156" i="1"/>
  <c r="J156" i="1"/>
  <c r="K156" i="1"/>
  <c r="A157" i="1"/>
  <c r="B157" i="1"/>
  <c r="D157" i="1"/>
  <c r="E157" i="1"/>
  <c r="F157" i="1"/>
  <c r="G157" i="1"/>
  <c r="I157" i="1"/>
  <c r="J157" i="1"/>
  <c r="K157" i="1"/>
  <c r="A158" i="1"/>
  <c r="B158" i="1"/>
  <c r="D158" i="1"/>
  <c r="E158" i="1"/>
  <c r="F158" i="1"/>
  <c r="G158" i="1"/>
  <c r="I158" i="1"/>
  <c r="J158" i="1"/>
  <c r="K158" i="1"/>
  <c r="A159" i="1"/>
  <c r="B159" i="1"/>
  <c r="D159" i="1"/>
  <c r="E159" i="1"/>
  <c r="F159" i="1"/>
  <c r="G159" i="1"/>
  <c r="I159" i="1"/>
  <c r="J159" i="1"/>
  <c r="K159" i="1"/>
  <c r="A160" i="1"/>
  <c r="B160" i="1"/>
  <c r="D160" i="1"/>
  <c r="E160" i="1"/>
  <c r="F160" i="1"/>
  <c r="G160" i="1"/>
  <c r="I160" i="1"/>
  <c r="J160" i="1"/>
  <c r="K160" i="1"/>
  <c r="A161" i="1"/>
  <c r="B161" i="1"/>
  <c r="D161" i="1"/>
  <c r="E161" i="1"/>
  <c r="F161" i="1"/>
  <c r="G161" i="1"/>
  <c r="I161" i="1"/>
  <c r="J161" i="1"/>
  <c r="K161" i="1"/>
  <c r="A162" i="1"/>
  <c r="B162" i="1"/>
  <c r="D162" i="1"/>
  <c r="E162" i="1"/>
  <c r="F162" i="1"/>
  <c r="G162" i="1"/>
  <c r="I162" i="1"/>
  <c r="J162" i="1"/>
  <c r="K162" i="1"/>
  <c r="A163" i="1"/>
  <c r="B163" i="1"/>
  <c r="D163" i="1"/>
  <c r="E163" i="1"/>
  <c r="F163" i="1"/>
  <c r="G163" i="1"/>
  <c r="I163" i="1"/>
  <c r="J163" i="1"/>
  <c r="K163" i="1"/>
  <c r="A164" i="1"/>
  <c r="B164" i="1"/>
  <c r="D164" i="1"/>
  <c r="E164" i="1"/>
  <c r="F164" i="1"/>
  <c r="G164" i="1"/>
  <c r="I164" i="1"/>
  <c r="J164" i="1"/>
  <c r="K164" i="1"/>
  <c r="A165" i="1"/>
  <c r="B165" i="1"/>
  <c r="D165" i="1"/>
  <c r="E165" i="1"/>
  <c r="F165" i="1"/>
  <c r="G165" i="1"/>
  <c r="I165" i="1"/>
  <c r="J165" i="1"/>
  <c r="K165" i="1"/>
  <c r="A166" i="1"/>
  <c r="B166" i="1"/>
  <c r="D166" i="1"/>
  <c r="E166" i="1"/>
  <c r="F166" i="1"/>
  <c r="G166" i="1"/>
  <c r="I166" i="1"/>
  <c r="J166" i="1"/>
  <c r="K166" i="1"/>
  <c r="A167" i="1"/>
  <c r="B167" i="1"/>
  <c r="D167" i="1"/>
  <c r="E167" i="1"/>
  <c r="F167" i="1"/>
  <c r="G167" i="1"/>
  <c r="I167" i="1"/>
  <c r="J167" i="1"/>
  <c r="K167" i="1"/>
  <c r="A168" i="1"/>
  <c r="B168" i="1"/>
  <c r="D168" i="1"/>
  <c r="E168" i="1"/>
  <c r="F168" i="1"/>
  <c r="G168" i="1"/>
  <c r="I168" i="1"/>
  <c r="J168" i="1"/>
  <c r="K168" i="1"/>
  <c r="A171" i="1"/>
  <c r="B171" i="1"/>
  <c r="D171" i="1"/>
  <c r="E171" i="1"/>
  <c r="F171" i="1"/>
  <c r="G171" i="1"/>
  <c r="I171" i="1"/>
  <c r="J171" i="1"/>
  <c r="K171" i="1"/>
  <c r="A172" i="1"/>
  <c r="A282" i="1" s="1"/>
  <c r="A392" i="1" s="1"/>
  <c r="A502" i="1" s="1"/>
  <c r="A612" i="1" s="1"/>
  <c r="A722" i="1" s="1"/>
  <c r="B172" i="1"/>
  <c r="B282" i="1" s="1"/>
  <c r="B392" i="1" s="1"/>
  <c r="B502" i="1" s="1"/>
  <c r="B612" i="1" s="1"/>
  <c r="B722" i="1" s="1"/>
  <c r="D172" i="1"/>
  <c r="D282" i="1" s="1"/>
  <c r="D392" i="1" s="1"/>
  <c r="D502" i="1" s="1"/>
  <c r="D612" i="1" s="1"/>
  <c r="D722" i="1" s="1"/>
  <c r="E172" i="1"/>
  <c r="E282" i="1" s="1"/>
  <c r="E392" i="1" s="1"/>
  <c r="E502" i="1" s="1"/>
  <c r="E612" i="1" s="1"/>
  <c r="E722" i="1" s="1"/>
  <c r="F172" i="1"/>
  <c r="F282" i="1" s="1"/>
  <c r="F392" i="1" s="1"/>
  <c r="F502" i="1" s="1"/>
  <c r="F612" i="1" s="1"/>
  <c r="F722" i="1" s="1"/>
  <c r="G172" i="1"/>
  <c r="G282" i="1" s="1"/>
  <c r="G392" i="1" s="1"/>
  <c r="G502" i="1" s="1"/>
  <c r="G612" i="1" s="1"/>
  <c r="G722" i="1" s="1"/>
  <c r="I172" i="1"/>
  <c r="I282" i="1" s="1"/>
  <c r="I392" i="1" s="1"/>
  <c r="I502" i="1" s="1"/>
  <c r="I612" i="1" s="1"/>
  <c r="I722" i="1" s="1"/>
  <c r="J172" i="1"/>
  <c r="J282" i="1" s="1"/>
  <c r="J392" i="1" s="1"/>
  <c r="J502" i="1" s="1"/>
  <c r="J612" i="1" s="1"/>
  <c r="J722" i="1" s="1"/>
  <c r="K172" i="1"/>
  <c r="K282" i="1" s="1"/>
  <c r="K392" i="1" s="1"/>
  <c r="K502" i="1" s="1"/>
  <c r="K612" i="1" s="1"/>
  <c r="K722" i="1" s="1"/>
  <c r="A173" i="1"/>
  <c r="A283" i="1" s="1"/>
  <c r="A393" i="1" s="1"/>
  <c r="A503" i="1" s="1"/>
  <c r="A613" i="1" s="1"/>
  <c r="A723" i="1" s="1"/>
  <c r="B173" i="1"/>
  <c r="B283" i="1" s="1"/>
  <c r="B393" i="1" s="1"/>
  <c r="B503" i="1" s="1"/>
  <c r="B613" i="1" s="1"/>
  <c r="B723" i="1" s="1"/>
  <c r="D173" i="1"/>
  <c r="D283" i="1" s="1"/>
  <c r="D393" i="1" s="1"/>
  <c r="D503" i="1" s="1"/>
  <c r="D613" i="1" s="1"/>
  <c r="D723" i="1" s="1"/>
  <c r="E173" i="1"/>
  <c r="E283" i="1" s="1"/>
  <c r="E393" i="1" s="1"/>
  <c r="E503" i="1" s="1"/>
  <c r="E613" i="1" s="1"/>
  <c r="E723" i="1" s="1"/>
  <c r="F173" i="1"/>
  <c r="F283" i="1" s="1"/>
  <c r="F393" i="1" s="1"/>
  <c r="F503" i="1" s="1"/>
  <c r="F613" i="1" s="1"/>
  <c r="F723" i="1" s="1"/>
  <c r="G173" i="1"/>
  <c r="G283" i="1" s="1"/>
  <c r="G393" i="1" s="1"/>
  <c r="G503" i="1" s="1"/>
  <c r="G613" i="1" s="1"/>
  <c r="G723" i="1" s="1"/>
  <c r="I173" i="1"/>
  <c r="I283" i="1" s="1"/>
  <c r="I393" i="1" s="1"/>
  <c r="I503" i="1" s="1"/>
  <c r="I613" i="1" s="1"/>
  <c r="I723" i="1" s="1"/>
  <c r="J173" i="1"/>
  <c r="J283" i="1" s="1"/>
  <c r="J393" i="1" s="1"/>
  <c r="J503" i="1" s="1"/>
  <c r="J613" i="1" s="1"/>
  <c r="J723" i="1" s="1"/>
  <c r="K173" i="1"/>
  <c r="K283" i="1" s="1"/>
  <c r="K393" i="1" s="1"/>
  <c r="K503" i="1" s="1"/>
  <c r="K613" i="1" s="1"/>
  <c r="K723" i="1" s="1"/>
  <c r="A174" i="1"/>
  <c r="A284" i="1" s="1"/>
  <c r="A394" i="1" s="1"/>
  <c r="A504" i="1" s="1"/>
  <c r="A614" i="1" s="1"/>
  <c r="A724" i="1" s="1"/>
  <c r="B174" i="1"/>
  <c r="B284" i="1" s="1"/>
  <c r="B394" i="1" s="1"/>
  <c r="B504" i="1" s="1"/>
  <c r="B614" i="1" s="1"/>
  <c r="B724" i="1" s="1"/>
  <c r="D174" i="1"/>
  <c r="D284" i="1" s="1"/>
  <c r="D394" i="1" s="1"/>
  <c r="D504" i="1" s="1"/>
  <c r="D614" i="1" s="1"/>
  <c r="D724" i="1" s="1"/>
  <c r="E174" i="1"/>
  <c r="E284" i="1" s="1"/>
  <c r="E394" i="1" s="1"/>
  <c r="E504" i="1" s="1"/>
  <c r="E614" i="1" s="1"/>
  <c r="E724" i="1" s="1"/>
  <c r="F174" i="1"/>
  <c r="F284" i="1" s="1"/>
  <c r="F394" i="1" s="1"/>
  <c r="F504" i="1" s="1"/>
  <c r="F614" i="1" s="1"/>
  <c r="F724" i="1" s="1"/>
  <c r="G174" i="1"/>
  <c r="G284" i="1" s="1"/>
  <c r="G394" i="1" s="1"/>
  <c r="G504" i="1" s="1"/>
  <c r="G614" i="1" s="1"/>
  <c r="G724" i="1" s="1"/>
  <c r="I174" i="1"/>
  <c r="I284" i="1" s="1"/>
  <c r="I394" i="1" s="1"/>
  <c r="I504" i="1" s="1"/>
  <c r="I614" i="1" s="1"/>
  <c r="I724" i="1" s="1"/>
  <c r="J174" i="1"/>
  <c r="J284" i="1" s="1"/>
  <c r="J394" i="1" s="1"/>
  <c r="J504" i="1" s="1"/>
  <c r="J614" i="1" s="1"/>
  <c r="J724" i="1" s="1"/>
  <c r="K174" i="1"/>
  <c r="K284" i="1" s="1"/>
  <c r="K394" i="1" s="1"/>
  <c r="K504" i="1" s="1"/>
  <c r="K614" i="1" s="1"/>
  <c r="K724" i="1" s="1"/>
  <c r="A175" i="1"/>
  <c r="A285" i="1" s="1"/>
  <c r="A395" i="1" s="1"/>
  <c r="A505" i="1" s="1"/>
  <c r="A615" i="1" s="1"/>
  <c r="A725" i="1" s="1"/>
  <c r="B175" i="1"/>
  <c r="B285" i="1" s="1"/>
  <c r="B395" i="1" s="1"/>
  <c r="B505" i="1" s="1"/>
  <c r="B615" i="1" s="1"/>
  <c r="B725" i="1" s="1"/>
  <c r="D175" i="1"/>
  <c r="D285" i="1" s="1"/>
  <c r="D395" i="1" s="1"/>
  <c r="D505" i="1" s="1"/>
  <c r="D615" i="1" s="1"/>
  <c r="D725" i="1" s="1"/>
  <c r="E175" i="1"/>
  <c r="E285" i="1" s="1"/>
  <c r="E395" i="1" s="1"/>
  <c r="E505" i="1" s="1"/>
  <c r="E615" i="1" s="1"/>
  <c r="E725" i="1" s="1"/>
  <c r="F175" i="1"/>
  <c r="F285" i="1" s="1"/>
  <c r="F395" i="1" s="1"/>
  <c r="F505" i="1" s="1"/>
  <c r="F615" i="1" s="1"/>
  <c r="F725" i="1" s="1"/>
  <c r="G175" i="1"/>
  <c r="G285" i="1" s="1"/>
  <c r="G395" i="1" s="1"/>
  <c r="G505" i="1" s="1"/>
  <c r="G615" i="1" s="1"/>
  <c r="G725" i="1" s="1"/>
  <c r="I175" i="1"/>
  <c r="I285" i="1" s="1"/>
  <c r="I395" i="1" s="1"/>
  <c r="I505" i="1" s="1"/>
  <c r="I615" i="1" s="1"/>
  <c r="I725" i="1" s="1"/>
  <c r="J175" i="1"/>
  <c r="J285" i="1" s="1"/>
  <c r="J395" i="1" s="1"/>
  <c r="J505" i="1" s="1"/>
  <c r="J615" i="1" s="1"/>
  <c r="J725" i="1" s="1"/>
  <c r="K175" i="1"/>
  <c r="K285" i="1" s="1"/>
  <c r="K395" i="1" s="1"/>
  <c r="K505" i="1" s="1"/>
  <c r="K615" i="1" s="1"/>
  <c r="K725" i="1" s="1"/>
  <c r="A176" i="1"/>
  <c r="A286" i="1" s="1"/>
  <c r="A396" i="1" s="1"/>
  <c r="A506" i="1" s="1"/>
  <c r="A616" i="1" s="1"/>
  <c r="A726" i="1" s="1"/>
  <c r="B176" i="1"/>
  <c r="B286" i="1" s="1"/>
  <c r="B396" i="1" s="1"/>
  <c r="B506" i="1" s="1"/>
  <c r="B616" i="1" s="1"/>
  <c r="B726" i="1" s="1"/>
  <c r="D176" i="1"/>
  <c r="D286" i="1" s="1"/>
  <c r="D396" i="1" s="1"/>
  <c r="D506" i="1" s="1"/>
  <c r="D616" i="1" s="1"/>
  <c r="D726" i="1" s="1"/>
  <c r="E176" i="1"/>
  <c r="E286" i="1" s="1"/>
  <c r="E396" i="1" s="1"/>
  <c r="E506" i="1" s="1"/>
  <c r="E616" i="1" s="1"/>
  <c r="E726" i="1" s="1"/>
  <c r="F176" i="1"/>
  <c r="F286" i="1" s="1"/>
  <c r="F396" i="1" s="1"/>
  <c r="F506" i="1" s="1"/>
  <c r="F616" i="1" s="1"/>
  <c r="F726" i="1" s="1"/>
  <c r="G176" i="1"/>
  <c r="G286" i="1" s="1"/>
  <c r="G396" i="1" s="1"/>
  <c r="G506" i="1" s="1"/>
  <c r="G616" i="1" s="1"/>
  <c r="G726" i="1" s="1"/>
  <c r="I176" i="1"/>
  <c r="I286" i="1" s="1"/>
  <c r="I396" i="1" s="1"/>
  <c r="I506" i="1" s="1"/>
  <c r="I616" i="1" s="1"/>
  <c r="I726" i="1" s="1"/>
  <c r="J176" i="1"/>
  <c r="J286" i="1" s="1"/>
  <c r="J396" i="1" s="1"/>
  <c r="J506" i="1" s="1"/>
  <c r="J616" i="1" s="1"/>
  <c r="J726" i="1" s="1"/>
  <c r="K176" i="1"/>
  <c r="K286" i="1" s="1"/>
  <c r="K396" i="1" s="1"/>
  <c r="K506" i="1" s="1"/>
  <c r="K616" i="1" s="1"/>
  <c r="K726" i="1" s="1"/>
  <c r="A177" i="1"/>
  <c r="A287" i="1" s="1"/>
  <c r="A397" i="1" s="1"/>
  <c r="A507" i="1" s="1"/>
  <c r="A617" i="1" s="1"/>
  <c r="A727" i="1" s="1"/>
  <c r="B177" i="1"/>
  <c r="B287" i="1" s="1"/>
  <c r="B397" i="1" s="1"/>
  <c r="B507" i="1" s="1"/>
  <c r="B617" i="1" s="1"/>
  <c r="B727" i="1" s="1"/>
  <c r="D177" i="1"/>
  <c r="D287" i="1" s="1"/>
  <c r="D397" i="1" s="1"/>
  <c r="D507" i="1" s="1"/>
  <c r="D617" i="1" s="1"/>
  <c r="D727" i="1" s="1"/>
  <c r="E177" i="1"/>
  <c r="E287" i="1" s="1"/>
  <c r="E397" i="1" s="1"/>
  <c r="E507" i="1" s="1"/>
  <c r="E617" i="1" s="1"/>
  <c r="E727" i="1" s="1"/>
  <c r="F177" i="1"/>
  <c r="F287" i="1" s="1"/>
  <c r="F397" i="1" s="1"/>
  <c r="F507" i="1" s="1"/>
  <c r="F617" i="1" s="1"/>
  <c r="F727" i="1" s="1"/>
  <c r="G177" i="1"/>
  <c r="G287" i="1" s="1"/>
  <c r="G397" i="1" s="1"/>
  <c r="G507" i="1" s="1"/>
  <c r="G617" i="1" s="1"/>
  <c r="G727" i="1" s="1"/>
  <c r="I177" i="1"/>
  <c r="I287" i="1" s="1"/>
  <c r="I397" i="1" s="1"/>
  <c r="I507" i="1" s="1"/>
  <c r="I617" i="1" s="1"/>
  <c r="I727" i="1" s="1"/>
  <c r="J177" i="1"/>
  <c r="J287" i="1" s="1"/>
  <c r="J397" i="1" s="1"/>
  <c r="J507" i="1" s="1"/>
  <c r="J617" i="1" s="1"/>
  <c r="J727" i="1" s="1"/>
  <c r="K177" i="1"/>
  <c r="K287" i="1" s="1"/>
  <c r="K397" i="1" s="1"/>
  <c r="K507" i="1" s="1"/>
  <c r="K617" i="1" s="1"/>
  <c r="K727" i="1" s="1"/>
  <c r="A178" i="1"/>
  <c r="A288" i="1" s="1"/>
  <c r="A398" i="1" s="1"/>
  <c r="A508" i="1" s="1"/>
  <c r="A618" i="1" s="1"/>
  <c r="A728" i="1" s="1"/>
  <c r="B178" i="1"/>
  <c r="B288" i="1" s="1"/>
  <c r="B398" i="1" s="1"/>
  <c r="B508" i="1" s="1"/>
  <c r="B618" i="1" s="1"/>
  <c r="B728" i="1" s="1"/>
  <c r="D178" i="1"/>
  <c r="D288" i="1" s="1"/>
  <c r="D398" i="1" s="1"/>
  <c r="D508" i="1" s="1"/>
  <c r="D618" i="1" s="1"/>
  <c r="D728" i="1" s="1"/>
  <c r="E178" i="1"/>
  <c r="E288" i="1" s="1"/>
  <c r="E398" i="1" s="1"/>
  <c r="E508" i="1" s="1"/>
  <c r="E618" i="1" s="1"/>
  <c r="E728" i="1" s="1"/>
  <c r="F178" i="1"/>
  <c r="F288" i="1" s="1"/>
  <c r="F398" i="1" s="1"/>
  <c r="F508" i="1" s="1"/>
  <c r="F618" i="1" s="1"/>
  <c r="F728" i="1" s="1"/>
  <c r="G178" i="1"/>
  <c r="G288" i="1" s="1"/>
  <c r="G398" i="1" s="1"/>
  <c r="G508" i="1" s="1"/>
  <c r="G618" i="1" s="1"/>
  <c r="G728" i="1" s="1"/>
  <c r="I178" i="1"/>
  <c r="I288" i="1" s="1"/>
  <c r="I398" i="1" s="1"/>
  <c r="I508" i="1" s="1"/>
  <c r="I618" i="1" s="1"/>
  <c r="I728" i="1" s="1"/>
  <c r="J178" i="1"/>
  <c r="J288" i="1" s="1"/>
  <c r="J398" i="1" s="1"/>
  <c r="J508" i="1" s="1"/>
  <c r="J618" i="1" s="1"/>
  <c r="J728" i="1" s="1"/>
  <c r="K178" i="1"/>
  <c r="K288" i="1" s="1"/>
  <c r="K398" i="1" s="1"/>
  <c r="K508" i="1" s="1"/>
  <c r="K618" i="1" s="1"/>
  <c r="K728" i="1" s="1"/>
  <c r="A179" i="1"/>
  <c r="A289" i="1" s="1"/>
  <c r="A399" i="1" s="1"/>
  <c r="A509" i="1" s="1"/>
  <c r="A619" i="1" s="1"/>
  <c r="A729" i="1" s="1"/>
  <c r="B179" i="1"/>
  <c r="B289" i="1" s="1"/>
  <c r="B399" i="1" s="1"/>
  <c r="B509" i="1" s="1"/>
  <c r="B619" i="1" s="1"/>
  <c r="B729" i="1" s="1"/>
  <c r="D179" i="1"/>
  <c r="D289" i="1" s="1"/>
  <c r="D399" i="1" s="1"/>
  <c r="D509" i="1" s="1"/>
  <c r="D619" i="1" s="1"/>
  <c r="D729" i="1" s="1"/>
  <c r="E179" i="1"/>
  <c r="E289" i="1" s="1"/>
  <c r="E399" i="1" s="1"/>
  <c r="E509" i="1" s="1"/>
  <c r="E619" i="1" s="1"/>
  <c r="E729" i="1" s="1"/>
  <c r="F179" i="1"/>
  <c r="F289" i="1" s="1"/>
  <c r="F399" i="1" s="1"/>
  <c r="F509" i="1" s="1"/>
  <c r="F619" i="1" s="1"/>
  <c r="F729" i="1" s="1"/>
  <c r="G179" i="1"/>
  <c r="G289" i="1" s="1"/>
  <c r="G399" i="1" s="1"/>
  <c r="G509" i="1" s="1"/>
  <c r="G619" i="1" s="1"/>
  <c r="G729" i="1" s="1"/>
  <c r="I179" i="1"/>
  <c r="I289" i="1" s="1"/>
  <c r="I399" i="1" s="1"/>
  <c r="I509" i="1" s="1"/>
  <c r="I619" i="1" s="1"/>
  <c r="I729" i="1" s="1"/>
  <c r="J179" i="1"/>
  <c r="J289" i="1" s="1"/>
  <c r="J399" i="1" s="1"/>
  <c r="J509" i="1" s="1"/>
  <c r="J619" i="1" s="1"/>
  <c r="J729" i="1" s="1"/>
  <c r="K179" i="1"/>
  <c r="K289" i="1" s="1"/>
  <c r="K399" i="1" s="1"/>
  <c r="K509" i="1" s="1"/>
  <c r="K619" i="1" s="1"/>
  <c r="K729" i="1" s="1"/>
  <c r="A180" i="1"/>
  <c r="A290" i="1" s="1"/>
  <c r="A400" i="1" s="1"/>
  <c r="A510" i="1" s="1"/>
  <c r="A620" i="1" s="1"/>
  <c r="A730" i="1" s="1"/>
  <c r="B180" i="1"/>
  <c r="B290" i="1" s="1"/>
  <c r="B400" i="1" s="1"/>
  <c r="B510" i="1" s="1"/>
  <c r="B620" i="1" s="1"/>
  <c r="B730" i="1" s="1"/>
  <c r="D180" i="1"/>
  <c r="D290" i="1" s="1"/>
  <c r="D400" i="1" s="1"/>
  <c r="D510" i="1" s="1"/>
  <c r="D620" i="1" s="1"/>
  <c r="D730" i="1" s="1"/>
  <c r="E180" i="1"/>
  <c r="E290" i="1" s="1"/>
  <c r="E400" i="1" s="1"/>
  <c r="E510" i="1" s="1"/>
  <c r="E620" i="1" s="1"/>
  <c r="E730" i="1" s="1"/>
  <c r="F180" i="1"/>
  <c r="F290" i="1" s="1"/>
  <c r="F400" i="1" s="1"/>
  <c r="F510" i="1" s="1"/>
  <c r="F620" i="1" s="1"/>
  <c r="F730" i="1" s="1"/>
  <c r="G180" i="1"/>
  <c r="G290" i="1" s="1"/>
  <c r="G400" i="1" s="1"/>
  <c r="G510" i="1" s="1"/>
  <c r="G620" i="1" s="1"/>
  <c r="G730" i="1" s="1"/>
  <c r="I180" i="1"/>
  <c r="I290" i="1" s="1"/>
  <c r="I400" i="1" s="1"/>
  <c r="I510" i="1" s="1"/>
  <c r="I620" i="1" s="1"/>
  <c r="I730" i="1" s="1"/>
  <c r="J180" i="1"/>
  <c r="J290" i="1" s="1"/>
  <c r="J400" i="1" s="1"/>
  <c r="J510" i="1" s="1"/>
  <c r="J620" i="1" s="1"/>
  <c r="J730" i="1" s="1"/>
  <c r="K180" i="1"/>
  <c r="K290" i="1" s="1"/>
  <c r="K400" i="1" s="1"/>
  <c r="K510" i="1" s="1"/>
  <c r="K620" i="1" s="1"/>
  <c r="K730" i="1" s="1"/>
  <c r="A181" i="1"/>
  <c r="A291" i="1" s="1"/>
  <c r="A401" i="1" s="1"/>
  <c r="A511" i="1" s="1"/>
  <c r="A621" i="1" s="1"/>
  <c r="A731" i="1" s="1"/>
  <c r="B181" i="1"/>
  <c r="B291" i="1" s="1"/>
  <c r="B401" i="1" s="1"/>
  <c r="B511" i="1" s="1"/>
  <c r="B621" i="1" s="1"/>
  <c r="B731" i="1" s="1"/>
  <c r="D181" i="1"/>
  <c r="D291" i="1" s="1"/>
  <c r="D401" i="1" s="1"/>
  <c r="D511" i="1" s="1"/>
  <c r="D621" i="1" s="1"/>
  <c r="D731" i="1" s="1"/>
  <c r="E181" i="1"/>
  <c r="E291" i="1" s="1"/>
  <c r="E401" i="1" s="1"/>
  <c r="E511" i="1" s="1"/>
  <c r="E621" i="1" s="1"/>
  <c r="E731" i="1" s="1"/>
  <c r="F181" i="1"/>
  <c r="F291" i="1" s="1"/>
  <c r="F401" i="1" s="1"/>
  <c r="F511" i="1" s="1"/>
  <c r="F621" i="1" s="1"/>
  <c r="F731" i="1" s="1"/>
  <c r="G181" i="1"/>
  <c r="G291" i="1" s="1"/>
  <c r="G401" i="1" s="1"/>
  <c r="G511" i="1" s="1"/>
  <c r="G621" i="1" s="1"/>
  <c r="G731" i="1" s="1"/>
  <c r="I181" i="1"/>
  <c r="I291" i="1" s="1"/>
  <c r="I401" i="1" s="1"/>
  <c r="I511" i="1" s="1"/>
  <c r="I621" i="1" s="1"/>
  <c r="I731" i="1" s="1"/>
  <c r="J181" i="1"/>
  <c r="J291" i="1" s="1"/>
  <c r="J401" i="1" s="1"/>
  <c r="J511" i="1" s="1"/>
  <c r="J621" i="1" s="1"/>
  <c r="J731" i="1" s="1"/>
  <c r="K181" i="1"/>
  <c r="K291" i="1" s="1"/>
  <c r="K401" i="1" s="1"/>
  <c r="K511" i="1" s="1"/>
  <c r="K621" i="1" s="1"/>
  <c r="K731" i="1" s="1"/>
  <c r="A182" i="1"/>
  <c r="A292" i="1" s="1"/>
  <c r="A402" i="1" s="1"/>
  <c r="A512" i="1" s="1"/>
  <c r="A622" i="1" s="1"/>
  <c r="A732" i="1" s="1"/>
  <c r="B182" i="1"/>
  <c r="B292" i="1" s="1"/>
  <c r="B402" i="1" s="1"/>
  <c r="B512" i="1" s="1"/>
  <c r="B622" i="1" s="1"/>
  <c r="B732" i="1" s="1"/>
  <c r="D182" i="1"/>
  <c r="D292" i="1" s="1"/>
  <c r="D402" i="1" s="1"/>
  <c r="D512" i="1" s="1"/>
  <c r="D622" i="1" s="1"/>
  <c r="D732" i="1" s="1"/>
  <c r="E182" i="1"/>
  <c r="E292" i="1" s="1"/>
  <c r="E402" i="1" s="1"/>
  <c r="E512" i="1" s="1"/>
  <c r="E622" i="1" s="1"/>
  <c r="E732" i="1" s="1"/>
  <c r="F182" i="1"/>
  <c r="F292" i="1" s="1"/>
  <c r="F402" i="1" s="1"/>
  <c r="F512" i="1" s="1"/>
  <c r="F622" i="1" s="1"/>
  <c r="F732" i="1" s="1"/>
  <c r="G182" i="1"/>
  <c r="G292" i="1" s="1"/>
  <c r="G402" i="1" s="1"/>
  <c r="G512" i="1" s="1"/>
  <c r="G622" i="1" s="1"/>
  <c r="G732" i="1" s="1"/>
  <c r="I182" i="1"/>
  <c r="I292" i="1" s="1"/>
  <c r="I402" i="1" s="1"/>
  <c r="I512" i="1" s="1"/>
  <c r="I622" i="1" s="1"/>
  <c r="I732" i="1" s="1"/>
  <c r="J182" i="1"/>
  <c r="J292" i="1" s="1"/>
  <c r="J402" i="1" s="1"/>
  <c r="J512" i="1" s="1"/>
  <c r="J622" i="1" s="1"/>
  <c r="J732" i="1" s="1"/>
  <c r="K182" i="1"/>
  <c r="K292" i="1" s="1"/>
  <c r="K402" i="1" s="1"/>
  <c r="K512" i="1" s="1"/>
  <c r="K622" i="1" s="1"/>
  <c r="K732" i="1" s="1"/>
  <c r="A183" i="1"/>
  <c r="A293" i="1" s="1"/>
  <c r="A403" i="1" s="1"/>
  <c r="A513" i="1" s="1"/>
  <c r="A623" i="1" s="1"/>
  <c r="A733" i="1" s="1"/>
  <c r="B183" i="1"/>
  <c r="B293" i="1" s="1"/>
  <c r="B403" i="1" s="1"/>
  <c r="B513" i="1" s="1"/>
  <c r="B623" i="1" s="1"/>
  <c r="B733" i="1" s="1"/>
  <c r="D183" i="1"/>
  <c r="D293" i="1" s="1"/>
  <c r="D403" i="1" s="1"/>
  <c r="D513" i="1" s="1"/>
  <c r="D623" i="1" s="1"/>
  <c r="D733" i="1" s="1"/>
  <c r="E183" i="1"/>
  <c r="E293" i="1" s="1"/>
  <c r="E403" i="1" s="1"/>
  <c r="E513" i="1" s="1"/>
  <c r="E623" i="1" s="1"/>
  <c r="E733" i="1" s="1"/>
  <c r="F183" i="1"/>
  <c r="F293" i="1" s="1"/>
  <c r="F403" i="1" s="1"/>
  <c r="F513" i="1" s="1"/>
  <c r="F623" i="1" s="1"/>
  <c r="F733" i="1" s="1"/>
  <c r="G183" i="1"/>
  <c r="G293" i="1" s="1"/>
  <c r="G403" i="1" s="1"/>
  <c r="G513" i="1" s="1"/>
  <c r="G623" i="1" s="1"/>
  <c r="G733" i="1" s="1"/>
  <c r="I183" i="1"/>
  <c r="I293" i="1" s="1"/>
  <c r="I403" i="1" s="1"/>
  <c r="I513" i="1" s="1"/>
  <c r="I623" i="1" s="1"/>
  <c r="I733" i="1" s="1"/>
  <c r="J183" i="1"/>
  <c r="J293" i="1" s="1"/>
  <c r="J403" i="1" s="1"/>
  <c r="J513" i="1" s="1"/>
  <c r="J623" i="1" s="1"/>
  <c r="J733" i="1" s="1"/>
  <c r="K183" i="1"/>
  <c r="K293" i="1" s="1"/>
  <c r="K403" i="1" s="1"/>
  <c r="K513" i="1" s="1"/>
  <c r="K623" i="1" s="1"/>
  <c r="K733" i="1" s="1"/>
  <c r="A184" i="1"/>
  <c r="B184" i="1"/>
  <c r="D184" i="1"/>
  <c r="D294" i="1" s="1"/>
  <c r="D404" i="1" s="1"/>
  <c r="D514" i="1" s="1"/>
  <c r="D624" i="1" s="1"/>
  <c r="D734" i="1" s="1"/>
  <c r="E184" i="1"/>
  <c r="E294" i="1" s="1"/>
  <c r="E404" i="1" s="1"/>
  <c r="E514" i="1" s="1"/>
  <c r="E624" i="1" s="1"/>
  <c r="E734" i="1" s="1"/>
  <c r="F184" i="1"/>
  <c r="F294" i="1" s="1"/>
  <c r="F404" i="1" s="1"/>
  <c r="F514" i="1" s="1"/>
  <c r="F624" i="1" s="1"/>
  <c r="F734" i="1" s="1"/>
  <c r="G184" i="1"/>
  <c r="G294" i="1" s="1"/>
  <c r="G404" i="1" s="1"/>
  <c r="G514" i="1" s="1"/>
  <c r="G624" i="1" s="1"/>
  <c r="G734" i="1" s="1"/>
  <c r="I184" i="1"/>
  <c r="I294" i="1" s="1"/>
  <c r="I404" i="1" s="1"/>
  <c r="I514" i="1" s="1"/>
  <c r="I624" i="1" s="1"/>
  <c r="I734" i="1" s="1"/>
  <c r="J184" i="1"/>
  <c r="J294" i="1" s="1"/>
  <c r="J404" i="1" s="1"/>
  <c r="J514" i="1" s="1"/>
  <c r="J624" i="1" s="1"/>
  <c r="J734" i="1" s="1"/>
  <c r="K184" i="1"/>
  <c r="K294" i="1" s="1"/>
  <c r="K404" i="1" s="1"/>
  <c r="K514" i="1" s="1"/>
  <c r="K624" i="1" s="1"/>
  <c r="K734" i="1" s="1"/>
  <c r="A185" i="1"/>
  <c r="A295" i="1" s="1"/>
  <c r="A405" i="1" s="1"/>
  <c r="A515" i="1" s="1"/>
  <c r="A625" i="1" s="1"/>
  <c r="A735" i="1" s="1"/>
  <c r="B185" i="1"/>
  <c r="B295" i="1" s="1"/>
  <c r="B405" i="1" s="1"/>
  <c r="B515" i="1" s="1"/>
  <c r="B625" i="1" s="1"/>
  <c r="B735" i="1" s="1"/>
  <c r="D185" i="1"/>
  <c r="D295" i="1" s="1"/>
  <c r="D405" i="1" s="1"/>
  <c r="D515" i="1" s="1"/>
  <c r="D625" i="1" s="1"/>
  <c r="D735" i="1" s="1"/>
  <c r="E185" i="1"/>
  <c r="E295" i="1" s="1"/>
  <c r="E405" i="1" s="1"/>
  <c r="E515" i="1" s="1"/>
  <c r="E625" i="1" s="1"/>
  <c r="E735" i="1" s="1"/>
  <c r="F185" i="1"/>
  <c r="F295" i="1" s="1"/>
  <c r="F405" i="1" s="1"/>
  <c r="F515" i="1" s="1"/>
  <c r="F625" i="1" s="1"/>
  <c r="F735" i="1" s="1"/>
  <c r="G185" i="1"/>
  <c r="G295" i="1" s="1"/>
  <c r="G405" i="1" s="1"/>
  <c r="G515" i="1" s="1"/>
  <c r="G625" i="1" s="1"/>
  <c r="G735" i="1" s="1"/>
  <c r="I185" i="1"/>
  <c r="I295" i="1" s="1"/>
  <c r="I405" i="1" s="1"/>
  <c r="I515" i="1" s="1"/>
  <c r="I625" i="1" s="1"/>
  <c r="I735" i="1" s="1"/>
  <c r="J185" i="1"/>
  <c r="J295" i="1" s="1"/>
  <c r="J405" i="1" s="1"/>
  <c r="J515" i="1" s="1"/>
  <c r="J625" i="1" s="1"/>
  <c r="J735" i="1" s="1"/>
  <c r="K185" i="1"/>
  <c r="K295" i="1" s="1"/>
  <c r="K405" i="1" s="1"/>
  <c r="K515" i="1" s="1"/>
  <c r="K625" i="1" s="1"/>
  <c r="K735" i="1" s="1"/>
  <c r="A186" i="1"/>
  <c r="B186" i="1"/>
  <c r="D186" i="1"/>
  <c r="E186" i="1"/>
  <c r="F186" i="1"/>
  <c r="G186" i="1"/>
  <c r="I186" i="1"/>
  <c r="J186" i="1"/>
  <c r="K186" i="1"/>
  <c r="A187" i="1"/>
  <c r="A297" i="1" s="1"/>
  <c r="A407" i="1" s="1"/>
  <c r="A517" i="1" s="1"/>
  <c r="A627" i="1" s="1"/>
  <c r="A737" i="1" s="1"/>
  <c r="B187" i="1"/>
  <c r="B297" i="1" s="1"/>
  <c r="B407" i="1" s="1"/>
  <c r="B517" i="1" s="1"/>
  <c r="B627" i="1" s="1"/>
  <c r="B737" i="1" s="1"/>
  <c r="D187" i="1"/>
  <c r="D297" i="1" s="1"/>
  <c r="D407" i="1" s="1"/>
  <c r="D517" i="1" s="1"/>
  <c r="D627" i="1" s="1"/>
  <c r="D737" i="1" s="1"/>
  <c r="E187" i="1"/>
  <c r="E297" i="1" s="1"/>
  <c r="E407" i="1" s="1"/>
  <c r="E517" i="1" s="1"/>
  <c r="E627" i="1" s="1"/>
  <c r="E737" i="1" s="1"/>
  <c r="F187" i="1"/>
  <c r="F297" i="1" s="1"/>
  <c r="F407" i="1" s="1"/>
  <c r="F517" i="1" s="1"/>
  <c r="F627" i="1" s="1"/>
  <c r="F737" i="1" s="1"/>
  <c r="G187" i="1"/>
  <c r="G297" i="1" s="1"/>
  <c r="G407" i="1" s="1"/>
  <c r="G517" i="1" s="1"/>
  <c r="G627" i="1" s="1"/>
  <c r="G737" i="1" s="1"/>
  <c r="I187" i="1"/>
  <c r="I297" i="1" s="1"/>
  <c r="I407" i="1" s="1"/>
  <c r="I517" i="1" s="1"/>
  <c r="I627" i="1" s="1"/>
  <c r="I737" i="1" s="1"/>
  <c r="J187" i="1"/>
  <c r="J297" i="1" s="1"/>
  <c r="J407" i="1" s="1"/>
  <c r="J517" i="1" s="1"/>
  <c r="J627" i="1" s="1"/>
  <c r="J737" i="1" s="1"/>
  <c r="K187" i="1"/>
  <c r="K297" i="1" s="1"/>
  <c r="K407" i="1" s="1"/>
  <c r="K517" i="1" s="1"/>
  <c r="K627" i="1" s="1"/>
  <c r="K737" i="1" s="1"/>
  <c r="D188" i="1"/>
  <c r="D298" i="1" s="1"/>
  <c r="D408" i="1" s="1"/>
  <c r="D518" i="1" s="1"/>
  <c r="D628" i="1" s="1"/>
  <c r="D738" i="1" s="1"/>
  <c r="E188" i="1"/>
  <c r="E298" i="1" s="1"/>
  <c r="E408" i="1" s="1"/>
  <c r="E518" i="1" s="1"/>
  <c r="E628" i="1" s="1"/>
  <c r="E738" i="1" s="1"/>
  <c r="F188" i="1"/>
  <c r="F298" i="1" s="1"/>
  <c r="F408" i="1" s="1"/>
  <c r="F518" i="1" s="1"/>
  <c r="F628" i="1" s="1"/>
  <c r="F738" i="1" s="1"/>
  <c r="G188" i="1"/>
  <c r="G298" i="1" s="1"/>
  <c r="G408" i="1" s="1"/>
  <c r="G518" i="1" s="1"/>
  <c r="G628" i="1" s="1"/>
  <c r="G738" i="1" s="1"/>
  <c r="I188" i="1"/>
  <c r="I298" i="1" s="1"/>
  <c r="I408" i="1" s="1"/>
  <c r="I518" i="1" s="1"/>
  <c r="I628" i="1" s="1"/>
  <c r="I738" i="1" s="1"/>
  <c r="J188" i="1"/>
  <c r="J298" i="1" s="1"/>
  <c r="J408" i="1" s="1"/>
  <c r="J518" i="1" s="1"/>
  <c r="J628" i="1" s="1"/>
  <c r="J738" i="1" s="1"/>
  <c r="K188" i="1"/>
  <c r="K298" i="1" s="1"/>
  <c r="K408" i="1" s="1"/>
  <c r="K518" i="1" s="1"/>
  <c r="K628" i="1" s="1"/>
  <c r="K738" i="1" s="1"/>
  <c r="A189" i="1"/>
  <c r="B189" i="1"/>
  <c r="B299" i="1" s="1"/>
  <c r="B409" i="1" s="1"/>
  <c r="B519" i="1" s="1"/>
  <c r="B629" i="1" s="1"/>
  <c r="B739" i="1" s="1"/>
  <c r="D189" i="1"/>
  <c r="D299" i="1" s="1"/>
  <c r="D409" i="1" s="1"/>
  <c r="D519" i="1" s="1"/>
  <c r="D629" i="1" s="1"/>
  <c r="D739" i="1" s="1"/>
  <c r="E189" i="1"/>
  <c r="E299" i="1" s="1"/>
  <c r="E409" i="1" s="1"/>
  <c r="E519" i="1" s="1"/>
  <c r="E629" i="1" s="1"/>
  <c r="E739" i="1" s="1"/>
  <c r="F189" i="1"/>
  <c r="F299" i="1" s="1"/>
  <c r="F409" i="1" s="1"/>
  <c r="F519" i="1" s="1"/>
  <c r="F629" i="1" s="1"/>
  <c r="F739" i="1" s="1"/>
  <c r="G189" i="1"/>
  <c r="G299" i="1" s="1"/>
  <c r="G409" i="1" s="1"/>
  <c r="G519" i="1" s="1"/>
  <c r="G629" i="1" s="1"/>
  <c r="G739" i="1" s="1"/>
  <c r="I189" i="1"/>
  <c r="I299" i="1" s="1"/>
  <c r="I409" i="1" s="1"/>
  <c r="I519" i="1" s="1"/>
  <c r="I629" i="1" s="1"/>
  <c r="I739" i="1" s="1"/>
  <c r="J189" i="1"/>
  <c r="J299" i="1" s="1"/>
  <c r="J409" i="1" s="1"/>
  <c r="J519" i="1" s="1"/>
  <c r="J629" i="1" s="1"/>
  <c r="J739" i="1" s="1"/>
  <c r="K189" i="1"/>
  <c r="A190" i="1"/>
  <c r="B190" i="1"/>
  <c r="B300" i="1" s="1"/>
  <c r="B410" i="1" s="1"/>
  <c r="B520" i="1" s="1"/>
  <c r="B630" i="1" s="1"/>
  <c r="B740" i="1" s="1"/>
  <c r="D190" i="1"/>
  <c r="D300" i="1" s="1"/>
  <c r="D410" i="1" s="1"/>
  <c r="D520" i="1" s="1"/>
  <c r="D630" i="1" s="1"/>
  <c r="D740" i="1" s="1"/>
  <c r="E190" i="1"/>
  <c r="E300" i="1" s="1"/>
  <c r="E410" i="1" s="1"/>
  <c r="E520" i="1" s="1"/>
  <c r="E630" i="1" s="1"/>
  <c r="E740" i="1" s="1"/>
  <c r="F190" i="1"/>
  <c r="F300" i="1" s="1"/>
  <c r="F410" i="1" s="1"/>
  <c r="F520" i="1" s="1"/>
  <c r="F630" i="1" s="1"/>
  <c r="F740" i="1" s="1"/>
  <c r="G190" i="1"/>
  <c r="G300" i="1" s="1"/>
  <c r="G410" i="1" s="1"/>
  <c r="G520" i="1" s="1"/>
  <c r="G630" i="1" s="1"/>
  <c r="G740" i="1" s="1"/>
  <c r="I190" i="1"/>
  <c r="I300" i="1" s="1"/>
  <c r="I410" i="1" s="1"/>
  <c r="I520" i="1" s="1"/>
  <c r="I630" i="1" s="1"/>
  <c r="I740" i="1" s="1"/>
  <c r="J190" i="1"/>
  <c r="J300" i="1" s="1"/>
  <c r="J410" i="1" s="1"/>
  <c r="J520" i="1" s="1"/>
  <c r="J630" i="1" s="1"/>
  <c r="J740" i="1" s="1"/>
  <c r="K190" i="1"/>
  <c r="K300" i="1" s="1"/>
  <c r="K410" i="1" s="1"/>
  <c r="K520" i="1" s="1"/>
  <c r="K630" i="1" s="1"/>
  <c r="K740" i="1" s="1"/>
  <c r="A191" i="1"/>
  <c r="A301" i="1" s="1"/>
  <c r="A411" i="1" s="1"/>
  <c r="A521" i="1" s="1"/>
  <c r="A631" i="1" s="1"/>
  <c r="A741" i="1" s="1"/>
  <c r="B191" i="1"/>
  <c r="B301" i="1" s="1"/>
  <c r="B411" i="1" s="1"/>
  <c r="B521" i="1" s="1"/>
  <c r="B631" i="1" s="1"/>
  <c r="B741" i="1" s="1"/>
  <c r="D191" i="1"/>
  <c r="D301" i="1" s="1"/>
  <c r="D411" i="1" s="1"/>
  <c r="D521" i="1" s="1"/>
  <c r="D631" i="1" s="1"/>
  <c r="D741" i="1" s="1"/>
  <c r="E191" i="1"/>
  <c r="E301" i="1" s="1"/>
  <c r="E411" i="1" s="1"/>
  <c r="E521" i="1" s="1"/>
  <c r="E631" i="1" s="1"/>
  <c r="E741" i="1" s="1"/>
  <c r="F191" i="1"/>
  <c r="F301" i="1" s="1"/>
  <c r="F411" i="1" s="1"/>
  <c r="F521" i="1" s="1"/>
  <c r="F631" i="1" s="1"/>
  <c r="F741" i="1" s="1"/>
  <c r="G191" i="1"/>
  <c r="G301" i="1" s="1"/>
  <c r="G411" i="1" s="1"/>
  <c r="G521" i="1" s="1"/>
  <c r="G631" i="1" s="1"/>
  <c r="G741" i="1" s="1"/>
  <c r="I191" i="1"/>
  <c r="I301" i="1" s="1"/>
  <c r="I411" i="1" s="1"/>
  <c r="I521" i="1" s="1"/>
  <c r="I631" i="1" s="1"/>
  <c r="I741" i="1" s="1"/>
  <c r="J191" i="1"/>
  <c r="J301" i="1" s="1"/>
  <c r="J411" i="1" s="1"/>
  <c r="J521" i="1" s="1"/>
  <c r="J631" i="1" s="1"/>
  <c r="J741" i="1" s="1"/>
  <c r="K191" i="1"/>
  <c r="K301" i="1" s="1"/>
  <c r="K411" i="1" s="1"/>
  <c r="K521" i="1" s="1"/>
  <c r="K631" i="1" s="1"/>
  <c r="K741" i="1" s="1"/>
  <c r="A192" i="1"/>
  <c r="A302" i="1" s="1"/>
  <c r="A412" i="1" s="1"/>
  <c r="A522" i="1" s="1"/>
  <c r="A632" i="1" s="1"/>
  <c r="A742" i="1" s="1"/>
  <c r="B192" i="1"/>
  <c r="B302" i="1" s="1"/>
  <c r="B412" i="1" s="1"/>
  <c r="B522" i="1" s="1"/>
  <c r="B632" i="1" s="1"/>
  <c r="B742" i="1" s="1"/>
  <c r="D192" i="1"/>
  <c r="D302" i="1" s="1"/>
  <c r="D412" i="1" s="1"/>
  <c r="D522" i="1" s="1"/>
  <c r="D632" i="1" s="1"/>
  <c r="D742" i="1" s="1"/>
  <c r="E192" i="1"/>
  <c r="E302" i="1" s="1"/>
  <c r="E412" i="1" s="1"/>
  <c r="E522" i="1" s="1"/>
  <c r="E632" i="1" s="1"/>
  <c r="E742" i="1" s="1"/>
  <c r="F192" i="1"/>
  <c r="F302" i="1" s="1"/>
  <c r="F412" i="1" s="1"/>
  <c r="F522" i="1" s="1"/>
  <c r="F632" i="1" s="1"/>
  <c r="F742" i="1" s="1"/>
  <c r="G192" i="1"/>
  <c r="G302" i="1" s="1"/>
  <c r="G412" i="1" s="1"/>
  <c r="G522" i="1" s="1"/>
  <c r="G632" i="1" s="1"/>
  <c r="G742" i="1" s="1"/>
  <c r="I192" i="1"/>
  <c r="I302" i="1" s="1"/>
  <c r="I412" i="1" s="1"/>
  <c r="I522" i="1" s="1"/>
  <c r="I632" i="1" s="1"/>
  <c r="I742" i="1" s="1"/>
  <c r="J192" i="1"/>
  <c r="J302" i="1" s="1"/>
  <c r="J412" i="1" s="1"/>
  <c r="J522" i="1" s="1"/>
  <c r="J632" i="1" s="1"/>
  <c r="J742" i="1" s="1"/>
  <c r="K192" i="1"/>
  <c r="K302" i="1" s="1"/>
  <c r="K412" i="1" s="1"/>
  <c r="K522" i="1" s="1"/>
  <c r="K632" i="1" s="1"/>
  <c r="K742" i="1" s="1"/>
  <c r="A193" i="1"/>
  <c r="B193" i="1"/>
  <c r="D193" i="1"/>
  <c r="E193" i="1"/>
  <c r="F193" i="1"/>
  <c r="G193" i="1"/>
  <c r="I193" i="1"/>
  <c r="J193" i="1"/>
  <c r="K193" i="1"/>
  <c r="A194" i="1"/>
  <c r="B194" i="1"/>
  <c r="B304" i="1" s="1"/>
  <c r="B414" i="1" s="1"/>
  <c r="B524" i="1" s="1"/>
  <c r="B634" i="1" s="1"/>
  <c r="B744" i="1" s="1"/>
  <c r="D194" i="1"/>
  <c r="D304" i="1" s="1"/>
  <c r="D414" i="1" s="1"/>
  <c r="D524" i="1" s="1"/>
  <c r="D634" i="1" s="1"/>
  <c r="D744" i="1" s="1"/>
  <c r="E194" i="1"/>
  <c r="E304" i="1" s="1"/>
  <c r="E414" i="1" s="1"/>
  <c r="E524" i="1" s="1"/>
  <c r="E634" i="1" s="1"/>
  <c r="E744" i="1" s="1"/>
  <c r="F194" i="1"/>
  <c r="F304" i="1" s="1"/>
  <c r="F414" i="1" s="1"/>
  <c r="F524" i="1" s="1"/>
  <c r="F634" i="1" s="1"/>
  <c r="F744" i="1" s="1"/>
  <c r="G194" i="1"/>
  <c r="I194" i="1"/>
  <c r="I304" i="1" s="1"/>
  <c r="I414" i="1" s="1"/>
  <c r="I524" i="1" s="1"/>
  <c r="I634" i="1" s="1"/>
  <c r="I744" i="1" s="1"/>
  <c r="J194" i="1"/>
  <c r="J304" i="1" s="1"/>
  <c r="J414" i="1" s="1"/>
  <c r="J524" i="1" s="1"/>
  <c r="J634" i="1" s="1"/>
  <c r="J744" i="1" s="1"/>
  <c r="K194" i="1"/>
  <c r="K304" i="1" s="1"/>
  <c r="K414" i="1" s="1"/>
  <c r="K524" i="1" s="1"/>
  <c r="K634" i="1" s="1"/>
  <c r="K744" i="1" s="1"/>
  <c r="A195" i="1"/>
  <c r="A305" i="1" s="1"/>
  <c r="A415" i="1" s="1"/>
  <c r="A525" i="1" s="1"/>
  <c r="A635" i="1" s="1"/>
  <c r="A745" i="1" s="1"/>
  <c r="B195" i="1"/>
  <c r="B305" i="1" s="1"/>
  <c r="B415" i="1" s="1"/>
  <c r="B525" i="1" s="1"/>
  <c r="B635" i="1" s="1"/>
  <c r="B745" i="1" s="1"/>
  <c r="D195" i="1"/>
  <c r="D305" i="1" s="1"/>
  <c r="D415" i="1" s="1"/>
  <c r="D525" i="1" s="1"/>
  <c r="D635" i="1" s="1"/>
  <c r="D745" i="1" s="1"/>
  <c r="E195" i="1"/>
  <c r="E305" i="1" s="1"/>
  <c r="E415" i="1" s="1"/>
  <c r="E525" i="1" s="1"/>
  <c r="E635" i="1" s="1"/>
  <c r="E745" i="1" s="1"/>
  <c r="F195" i="1"/>
  <c r="F305" i="1" s="1"/>
  <c r="F415" i="1" s="1"/>
  <c r="F525" i="1" s="1"/>
  <c r="F635" i="1" s="1"/>
  <c r="F745" i="1" s="1"/>
  <c r="G195" i="1"/>
  <c r="G305" i="1" s="1"/>
  <c r="G415" i="1" s="1"/>
  <c r="G525" i="1" s="1"/>
  <c r="G635" i="1" s="1"/>
  <c r="G745" i="1" s="1"/>
  <c r="I195" i="1"/>
  <c r="I305" i="1" s="1"/>
  <c r="I415" i="1" s="1"/>
  <c r="I525" i="1" s="1"/>
  <c r="I635" i="1" s="1"/>
  <c r="I745" i="1" s="1"/>
  <c r="J195" i="1"/>
  <c r="J305" i="1" s="1"/>
  <c r="J415" i="1" s="1"/>
  <c r="J525" i="1" s="1"/>
  <c r="J635" i="1" s="1"/>
  <c r="J745" i="1" s="1"/>
  <c r="K195" i="1"/>
  <c r="K305" i="1" s="1"/>
  <c r="K415" i="1" s="1"/>
  <c r="K525" i="1" s="1"/>
  <c r="K635" i="1" s="1"/>
  <c r="K745" i="1" s="1"/>
  <c r="A196" i="1"/>
  <c r="A306" i="1" s="1"/>
  <c r="A416" i="1" s="1"/>
  <c r="A526" i="1" s="1"/>
  <c r="A636" i="1" s="1"/>
  <c r="A746" i="1" s="1"/>
  <c r="B196" i="1"/>
  <c r="B306" i="1" s="1"/>
  <c r="B416" i="1" s="1"/>
  <c r="B526" i="1" s="1"/>
  <c r="B636" i="1" s="1"/>
  <c r="B746" i="1" s="1"/>
  <c r="D196" i="1"/>
  <c r="D306" i="1" s="1"/>
  <c r="D416" i="1" s="1"/>
  <c r="D526" i="1" s="1"/>
  <c r="D636" i="1" s="1"/>
  <c r="D746" i="1" s="1"/>
  <c r="E196" i="1"/>
  <c r="E306" i="1" s="1"/>
  <c r="E416" i="1" s="1"/>
  <c r="E526" i="1" s="1"/>
  <c r="E636" i="1" s="1"/>
  <c r="E746" i="1" s="1"/>
  <c r="F196" i="1"/>
  <c r="F306" i="1" s="1"/>
  <c r="F416" i="1" s="1"/>
  <c r="F526" i="1" s="1"/>
  <c r="F636" i="1" s="1"/>
  <c r="F746" i="1" s="1"/>
  <c r="G196" i="1"/>
  <c r="G306" i="1" s="1"/>
  <c r="G416" i="1" s="1"/>
  <c r="G526" i="1" s="1"/>
  <c r="G636" i="1" s="1"/>
  <c r="G746" i="1" s="1"/>
  <c r="I196" i="1"/>
  <c r="I306" i="1" s="1"/>
  <c r="I416" i="1" s="1"/>
  <c r="I526" i="1" s="1"/>
  <c r="I636" i="1" s="1"/>
  <c r="I746" i="1" s="1"/>
  <c r="J196" i="1"/>
  <c r="J306" i="1" s="1"/>
  <c r="J416" i="1" s="1"/>
  <c r="J526" i="1" s="1"/>
  <c r="J636" i="1" s="1"/>
  <c r="J746" i="1" s="1"/>
  <c r="K196" i="1"/>
  <c r="K306" i="1" s="1"/>
  <c r="K416" i="1" s="1"/>
  <c r="K526" i="1" s="1"/>
  <c r="K636" i="1" s="1"/>
  <c r="K746" i="1" s="1"/>
  <c r="A197" i="1"/>
  <c r="B197" i="1"/>
  <c r="D197" i="1"/>
  <c r="E197" i="1"/>
  <c r="F197" i="1"/>
  <c r="G197" i="1"/>
  <c r="I197" i="1"/>
  <c r="J197" i="1"/>
  <c r="K197" i="1"/>
  <c r="A198" i="1"/>
  <c r="A308" i="1" s="1"/>
  <c r="A418" i="1" s="1"/>
  <c r="A528" i="1" s="1"/>
  <c r="A638" i="1" s="1"/>
  <c r="A748" i="1" s="1"/>
  <c r="B198" i="1"/>
  <c r="B308" i="1" s="1"/>
  <c r="B418" i="1" s="1"/>
  <c r="B528" i="1" s="1"/>
  <c r="B638" i="1" s="1"/>
  <c r="B748" i="1" s="1"/>
  <c r="D198" i="1"/>
  <c r="D308" i="1" s="1"/>
  <c r="D418" i="1" s="1"/>
  <c r="D528" i="1" s="1"/>
  <c r="D638" i="1" s="1"/>
  <c r="D748" i="1" s="1"/>
  <c r="E198" i="1"/>
  <c r="E308" i="1" s="1"/>
  <c r="E418" i="1" s="1"/>
  <c r="E528" i="1" s="1"/>
  <c r="E638" i="1" s="1"/>
  <c r="E748" i="1" s="1"/>
  <c r="F198" i="1"/>
  <c r="F308" i="1" s="1"/>
  <c r="F418" i="1" s="1"/>
  <c r="F528" i="1" s="1"/>
  <c r="F638" i="1" s="1"/>
  <c r="F748" i="1" s="1"/>
  <c r="G198" i="1"/>
  <c r="G308" i="1" s="1"/>
  <c r="G418" i="1" s="1"/>
  <c r="G528" i="1" s="1"/>
  <c r="G638" i="1" s="1"/>
  <c r="G748" i="1" s="1"/>
  <c r="I198" i="1"/>
  <c r="I308" i="1" s="1"/>
  <c r="I418" i="1" s="1"/>
  <c r="I528" i="1" s="1"/>
  <c r="I638" i="1" s="1"/>
  <c r="I748" i="1" s="1"/>
  <c r="J198" i="1"/>
  <c r="J308" i="1" s="1"/>
  <c r="J418" i="1" s="1"/>
  <c r="J528" i="1" s="1"/>
  <c r="J638" i="1" s="1"/>
  <c r="J748" i="1" s="1"/>
  <c r="K198" i="1"/>
  <c r="K308" i="1" s="1"/>
  <c r="K418" i="1" s="1"/>
  <c r="K528" i="1" s="1"/>
  <c r="K638" i="1" s="1"/>
  <c r="K748" i="1" s="1"/>
  <c r="A199" i="1"/>
  <c r="B199" i="1"/>
  <c r="B309" i="1" s="1"/>
  <c r="B419" i="1" s="1"/>
  <c r="B529" i="1" s="1"/>
  <c r="B639" i="1" s="1"/>
  <c r="B749" i="1" s="1"/>
  <c r="D199" i="1"/>
  <c r="E199" i="1"/>
  <c r="E309" i="1" s="1"/>
  <c r="E419" i="1" s="1"/>
  <c r="E529" i="1" s="1"/>
  <c r="E639" i="1" s="1"/>
  <c r="E749" i="1" s="1"/>
  <c r="F199" i="1"/>
  <c r="F309" i="1" s="1"/>
  <c r="F419" i="1" s="1"/>
  <c r="F529" i="1" s="1"/>
  <c r="F639" i="1" s="1"/>
  <c r="F749" i="1" s="1"/>
  <c r="G199" i="1"/>
  <c r="G309" i="1" s="1"/>
  <c r="G419" i="1" s="1"/>
  <c r="G529" i="1" s="1"/>
  <c r="G639" i="1" s="1"/>
  <c r="G749" i="1" s="1"/>
  <c r="I199" i="1"/>
  <c r="I309" i="1" s="1"/>
  <c r="I419" i="1" s="1"/>
  <c r="I529" i="1" s="1"/>
  <c r="I639" i="1" s="1"/>
  <c r="I749" i="1" s="1"/>
  <c r="J199" i="1"/>
  <c r="J309" i="1" s="1"/>
  <c r="J419" i="1" s="1"/>
  <c r="J529" i="1" s="1"/>
  <c r="J639" i="1" s="1"/>
  <c r="J749" i="1" s="1"/>
  <c r="K199" i="1"/>
  <c r="K309" i="1" s="1"/>
  <c r="K419" i="1" s="1"/>
  <c r="K529" i="1" s="1"/>
  <c r="K639" i="1" s="1"/>
  <c r="K749" i="1" s="1"/>
  <c r="A200" i="1"/>
  <c r="A310" i="1" s="1"/>
  <c r="A420" i="1" s="1"/>
  <c r="A530" i="1" s="1"/>
  <c r="A640" i="1" s="1"/>
  <c r="A750" i="1" s="1"/>
  <c r="B200" i="1"/>
  <c r="B310" i="1" s="1"/>
  <c r="B420" i="1" s="1"/>
  <c r="B530" i="1" s="1"/>
  <c r="B640" i="1" s="1"/>
  <c r="B750" i="1" s="1"/>
  <c r="D200" i="1"/>
  <c r="D310" i="1" s="1"/>
  <c r="D420" i="1" s="1"/>
  <c r="D530" i="1" s="1"/>
  <c r="D640" i="1" s="1"/>
  <c r="D750" i="1" s="1"/>
  <c r="F200" i="1"/>
  <c r="F310" i="1" s="1"/>
  <c r="F420" i="1" s="1"/>
  <c r="F530" i="1" s="1"/>
  <c r="F640" i="1" s="1"/>
  <c r="F750" i="1" s="1"/>
  <c r="G200" i="1"/>
  <c r="G310" i="1" s="1"/>
  <c r="G420" i="1" s="1"/>
  <c r="G530" i="1" s="1"/>
  <c r="G640" i="1" s="1"/>
  <c r="G750" i="1" s="1"/>
  <c r="I200" i="1"/>
  <c r="I310" i="1" s="1"/>
  <c r="I420" i="1" s="1"/>
  <c r="I530" i="1" s="1"/>
  <c r="I640" i="1" s="1"/>
  <c r="I750" i="1" s="1"/>
  <c r="J200" i="1"/>
  <c r="J310" i="1" s="1"/>
  <c r="J420" i="1" s="1"/>
  <c r="J530" i="1" s="1"/>
  <c r="J640" i="1" s="1"/>
  <c r="J750" i="1" s="1"/>
  <c r="K200" i="1"/>
  <c r="K310" i="1" s="1"/>
  <c r="K420" i="1" s="1"/>
  <c r="K530" i="1" s="1"/>
  <c r="K640" i="1" s="1"/>
  <c r="K750" i="1" s="1"/>
  <c r="A201" i="1"/>
  <c r="A311" i="1" s="1"/>
  <c r="A421" i="1" s="1"/>
  <c r="A531" i="1" s="1"/>
  <c r="A641" i="1" s="1"/>
  <c r="A751" i="1" s="1"/>
  <c r="B201" i="1"/>
  <c r="B311" i="1" s="1"/>
  <c r="B421" i="1" s="1"/>
  <c r="B531" i="1" s="1"/>
  <c r="B641" i="1" s="1"/>
  <c r="B751" i="1" s="1"/>
  <c r="A202" i="1"/>
  <c r="A312" i="1" s="1"/>
  <c r="A422" i="1" s="1"/>
  <c r="A532" i="1" s="1"/>
  <c r="A642" i="1" s="1"/>
  <c r="A752" i="1" s="1"/>
  <c r="B202" i="1"/>
  <c r="B312" i="1" s="1"/>
  <c r="B422" i="1" s="1"/>
  <c r="B532" i="1" s="1"/>
  <c r="B642" i="1" s="1"/>
  <c r="B752" i="1" s="1"/>
  <c r="D202" i="1"/>
  <c r="D312" i="1" s="1"/>
  <c r="D422" i="1" s="1"/>
  <c r="D532" i="1" s="1"/>
  <c r="D642" i="1" s="1"/>
  <c r="D752" i="1" s="1"/>
  <c r="E202" i="1"/>
  <c r="E312" i="1" s="1"/>
  <c r="E422" i="1" s="1"/>
  <c r="E532" i="1" s="1"/>
  <c r="E642" i="1" s="1"/>
  <c r="E752" i="1" s="1"/>
  <c r="G202" i="1"/>
  <c r="G312" i="1" s="1"/>
  <c r="G422" i="1" s="1"/>
  <c r="G532" i="1" s="1"/>
  <c r="G642" i="1" s="1"/>
  <c r="G752" i="1" s="1"/>
  <c r="I202" i="1"/>
  <c r="I312" i="1" s="1"/>
  <c r="I422" i="1" s="1"/>
  <c r="I532" i="1" s="1"/>
  <c r="I642" i="1" s="1"/>
  <c r="I752" i="1" s="1"/>
  <c r="J202" i="1"/>
  <c r="J312" i="1" s="1"/>
  <c r="J422" i="1" s="1"/>
  <c r="J532" i="1" s="1"/>
  <c r="J642" i="1" s="1"/>
  <c r="J752" i="1" s="1"/>
  <c r="K202" i="1"/>
  <c r="K312" i="1" s="1"/>
  <c r="K422" i="1" s="1"/>
  <c r="K532" i="1" s="1"/>
  <c r="K642" i="1" s="1"/>
  <c r="K752" i="1" s="1"/>
  <c r="A203" i="1"/>
  <c r="B203" i="1"/>
  <c r="B313" i="1" s="1"/>
  <c r="B423" i="1" s="1"/>
  <c r="B533" i="1" s="1"/>
  <c r="B643" i="1" s="1"/>
  <c r="B753" i="1" s="1"/>
  <c r="D203" i="1"/>
  <c r="D313" i="1" s="1"/>
  <c r="D423" i="1" s="1"/>
  <c r="D533" i="1" s="1"/>
  <c r="D643" i="1" s="1"/>
  <c r="D753" i="1" s="1"/>
  <c r="E203" i="1"/>
  <c r="E313" i="1" s="1"/>
  <c r="E423" i="1" s="1"/>
  <c r="E533" i="1" s="1"/>
  <c r="E643" i="1" s="1"/>
  <c r="E753" i="1" s="1"/>
  <c r="F203" i="1"/>
  <c r="F313" i="1" s="1"/>
  <c r="F423" i="1" s="1"/>
  <c r="F533" i="1" s="1"/>
  <c r="F643" i="1" s="1"/>
  <c r="F753" i="1" s="1"/>
  <c r="G203" i="1"/>
  <c r="G313" i="1" s="1"/>
  <c r="G423" i="1" s="1"/>
  <c r="G533" i="1" s="1"/>
  <c r="G643" i="1" s="1"/>
  <c r="G753" i="1" s="1"/>
  <c r="I203" i="1"/>
  <c r="I313" i="1" s="1"/>
  <c r="I423" i="1" s="1"/>
  <c r="I533" i="1" s="1"/>
  <c r="I643" i="1" s="1"/>
  <c r="I753" i="1" s="1"/>
  <c r="J203" i="1"/>
  <c r="J313" i="1" s="1"/>
  <c r="J423" i="1" s="1"/>
  <c r="J533" i="1" s="1"/>
  <c r="J643" i="1" s="1"/>
  <c r="J753" i="1" s="1"/>
  <c r="K203" i="1"/>
  <c r="K313" i="1" s="1"/>
  <c r="K423" i="1" s="1"/>
  <c r="K533" i="1" s="1"/>
  <c r="K643" i="1" s="1"/>
  <c r="K753" i="1" s="1"/>
  <c r="A204" i="1"/>
  <c r="A314" i="1" s="1"/>
  <c r="A424" i="1" s="1"/>
  <c r="A534" i="1" s="1"/>
  <c r="A644" i="1" s="1"/>
  <c r="A754" i="1" s="1"/>
  <c r="B204" i="1"/>
  <c r="B314" i="1" s="1"/>
  <c r="B424" i="1" s="1"/>
  <c r="B534" i="1" s="1"/>
  <c r="B644" i="1" s="1"/>
  <c r="B754" i="1" s="1"/>
  <c r="D204" i="1"/>
  <c r="D314" i="1" s="1"/>
  <c r="D424" i="1" s="1"/>
  <c r="D534" i="1" s="1"/>
  <c r="D644" i="1" s="1"/>
  <c r="D754" i="1" s="1"/>
  <c r="E204" i="1"/>
  <c r="E314" i="1" s="1"/>
  <c r="E424" i="1" s="1"/>
  <c r="E534" i="1" s="1"/>
  <c r="E644" i="1" s="1"/>
  <c r="E754" i="1" s="1"/>
  <c r="F204" i="1"/>
  <c r="F314" i="1" s="1"/>
  <c r="F424" i="1" s="1"/>
  <c r="F534" i="1" s="1"/>
  <c r="F644" i="1" s="1"/>
  <c r="F754" i="1" s="1"/>
  <c r="G204" i="1"/>
  <c r="G314" i="1" s="1"/>
  <c r="G424" i="1" s="1"/>
  <c r="G534" i="1" s="1"/>
  <c r="G644" i="1" s="1"/>
  <c r="G754" i="1" s="1"/>
  <c r="I204" i="1"/>
  <c r="I314" i="1" s="1"/>
  <c r="I424" i="1" s="1"/>
  <c r="I534" i="1" s="1"/>
  <c r="I644" i="1" s="1"/>
  <c r="I754" i="1" s="1"/>
  <c r="J204" i="1"/>
  <c r="J314" i="1" s="1"/>
  <c r="J424" i="1" s="1"/>
  <c r="J534" i="1" s="1"/>
  <c r="J644" i="1" s="1"/>
  <c r="J754" i="1" s="1"/>
  <c r="K204" i="1"/>
  <c r="K314" i="1" s="1"/>
  <c r="K424" i="1" s="1"/>
  <c r="K534" i="1" s="1"/>
  <c r="K644" i="1" s="1"/>
  <c r="K754" i="1" s="1"/>
  <c r="A205" i="1"/>
  <c r="A315" i="1" s="1"/>
  <c r="A425" i="1" s="1"/>
  <c r="A535" i="1" s="1"/>
  <c r="A645" i="1" s="1"/>
  <c r="A755" i="1" s="1"/>
  <c r="B205" i="1"/>
  <c r="B315" i="1" s="1"/>
  <c r="B425" i="1" s="1"/>
  <c r="B535" i="1" s="1"/>
  <c r="B645" i="1" s="1"/>
  <c r="B755" i="1" s="1"/>
  <c r="D205" i="1"/>
  <c r="D315" i="1" s="1"/>
  <c r="D425" i="1" s="1"/>
  <c r="D535" i="1" s="1"/>
  <c r="D645" i="1" s="1"/>
  <c r="D755" i="1" s="1"/>
  <c r="E205" i="1"/>
  <c r="E315" i="1" s="1"/>
  <c r="E425" i="1" s="1"/>
  <c r="E535" i="1" s="1"/>
  <c r="E645" i="1" s="1"/>
  <c r="E755" i="1" s="1"/>
  <c r="F205" i="1"/>
  <c r="F315" i="1" s="1"/>
  <c r="F425" i="1" s="1"/>
  <c r="F535" i="1" s="1"/>
  <c r="F645" i="1" s="1"/>
  <c r="F755" i="1" s="1"/>
  <c r="G205" i="1"/>
  <c r="G315" i="1" s="1"/>
  <c r="G425" i="1" s="1"/>
  <c r="G535" i="1" s="1"/>
  <c r="G645" i="1" s="1"/>
  <c r="G755" i="1" s="1"/>
  <c r="I205" i="1"/>
  <c r="I315" i="1" s="1"/>
  <c r="I425" i="1" s="1"/>
  <c r="I535" i="1" s="1"/>
  <c r="I645" i="1" s="1"/>
  <c r="I755" i="1" s="1"/>
  <c r="J205" i="1"/>
  <c r="J315" i="1" s="1"/>
  <c r="J425" i="1" s="1"/>
  <c r="J535" i="1" s="1"/>
  <c r="J645" i="1" s="1"/>
  <c r="J755" i="1" s="1"/>
  <c r="K205" i="1"/>
  <c r="K315" i="1" s="1"/>
  <c r="K425" i="1" s="1"/>
  <c r="K535" i="1" s="1"/>
  <c r="K645" i="1" s="1"/>
  <c r="K755" i="1" s="1"/>
  <c r="B206" i="1"/>
  <c r="B316" i="1" s="1"/>
  <c r="B426" i="1" s="1"/>
  <c r="D206" i="1"/>
  <c r="D316" i="1" s="1"/>
  <c r="D426" i="1" s="1"/>
  <c r="D536" i="1" s="1"/>
  <c r="D646" i="1" s="1"/>
  <c r="D756" i="1" s="1"/>
  <c r="E206" i="1"/>
  <c r="E316" i="1" s="1"/>
  <c r="E426" i="1" s="1"/>
  <c r="E536" i="1" s="1"/>
  <c r="E646" i="1" s="1"/>
  <c r="E756" i="1" s="1"/>
  <c r="F206" i="1"/>
  <c r="G206" i="1"/>
  <c r="I206" i="1"/>
  <c r="J206" i="1"/>
  <c r="K206" i="1"/>
  <c r="A207" i="1"/>
  <c r="B207" i="1"/>
  <c r="D207" i="1"/>
  <c r="E207" i="1"/>
  <c r="F207" i="1"/>
  <c r="F317" i="1" s="1"/>
  <c r="F427" i="1" s="1"/>
  <c r="F537" i="1" s="1"/>
  <c r="F647" i="1" s="1"/>
  <c r="F757" i="1" s="1"/>
  <c r="G207" i="1"/>
  <c r="G317" i="1" s="1"/>
  <c r="G427" i="1" s="1"/>
  <c r="G537" i="1" s="1"/>
  <c r="G647" i="1" s="1"/>
  <c r="G757" i="1" s="1"/>
  <c r="I207" i="1"/>
  <c r="I317" i="1" s="1"/>
  <c r="I427" i="1" s="1"/>
  <c r="I537" i="1" s="1"/>
  <c r="I647" i="1" s="1"/>
  <c r="I757" i="1" s="1"/>
  <c r="J207" i="1"/>
  <c r="J317" i="1" s="1"/>
  <c r="J427" i="1" s="1"/>
  <c r="J537" i="1" s="1"/>
  <c r="J647" i="1" s="1"/>
  <c r="J757" i="1" s="1"/>
  <c r="K207" i="1"/>
  <c r="K317" i="1" s="1"/>
  <c r="K427" i="1" s="1"/>
  <c r="K537" i="1" s="1"/>
  <c r="K647" i="1" s="1"/>
  <c r="K757" i="1" s="1"/>
  <c r="A208" i="1"/>
  <c r="B208" i="1"/>
  <c r="D208" i="1"/>
  <c r="D318" i="1" s="1"/>
  <c r="D428" i="1" s="1"/>
  <c r="D538" i="1" s="1"/>
  <c r="D648" i="1" s="1"/>
  <c r="D758" i="1" s="1"/>
  <c r="E208" i="1"/>
  <c r="E318" i="1" s="1"/>
  <c r="E428" i="1" s="1"/>
  <c r="E538" i="1" s="1"/>
  <c r="E648" i="1" s="1"/>
  <c r="E758" i="1" s="1"/>
  <c r="F208" i="1"/>
  <c r="F318" i="1" s="1"/>
  <c r="F428" i="1" s="1"/>
  <c r="F538" i="1" s="1"/>
  <c r="F648" i="1" s="1"/>
  <c r="F758" i="1" s="1"/>
  <c r="G208" i="1"/>
  <c r="G318" i="1" s="1"/>
  <c r="G428" i="1" s="1"/>
  <c r="G538" i="1" s="1"/>
  <c r="G648" i="1" s="1"/>
  <c r="G758" i="1" s="1"/>
  <c r="I208" i="1"/>
  <c r="I318" i="1" s="1"/>
  <c r="I428" i="1" s="1"/>
  <c r="I538" i="1" s="1"/>
  <c r="I648" i="1" s="1"/>
  <c r="I758" i="1" s="1"/>
  <c r="J208" i="1"/>
  <c r="J318" i="1" s="1"/>
  <c r="J428" i="1" s="1"/>
  <c r="J538" i="1" s="1"/>
  <c r="J648" i="1" s="1"/>
  <c r="J758" i="1" s="1"/>
  <c r="K208" i="1"/>
  <c r="K318" i="1" s="1"/>
  <c r="K428" i="1" s="1"/>
  <c r="K538" i="1" s="1"/>
  <c r="K648" i="1" s="1"/>
  <c r="K758" i="1" s="1"/>
  <c r="A209" i="1"/>
  <c r="A319" i="1" s="1"/>
  <c r="A429" i="1" s="1"/>
  <c r="A539" i="1" s="1"/>
  <c r="A649" i="1" s="1"/>
  <c r="A759" i="1" s="1"/>
  <c r="B209" i="1"/>
  <c r="B319" i="1" s="1"/>
  <c r="B429" i="1" s="1"/>
  <c r="B539" i="1" s="1"/>
  <c r="B649" i="1" s="1"/>
  <c r="B759" i="1" s="1"/>
  <c r="D209" i="1"/>
  <c r="D319" i="1" s="1"/>
  <c r="D429" i="1" s="1"/>
  <c r="D539" i="1" s="1"/>
  <c r="D649" i="1" s="1"/>
  <c r="D759" i="1" s="1"/>
  <c r="E209" i="1"/>
  <c r="E319" i="1" s="1"/>
  <c r="E429" i="1" s="1"/>
  <c r="E539" i="1" s="1"/>
  <c r="E649" i="1" s="1"/>
  <c r="E759" i="1" s="1"/>
  <c r="F209" i="1"/>
  <c r="F319" i="1" s="1"/>
  <c r="F429" i="1" s="1"/>
  <c r="F539" i="1" s="1"/>
  <c r="F649" i="1" s="1"/>
  <c r="F759" i="1" s="1"/>
  <c r="G209" i="1"/>
  <c r="G319" i="1" s="1"/>
  <c r="G429" i="1" s="1"/>
  <c r="G539" i="1" s="1"/>
  <c r="G649" i="1" s="1"/>
  <c r="G759" i="1" s="1"/>
  <c r="I209" i="1"/>
  <c r="I319" i="1" s="1"/>
  <c r="I429" i="1" s="1"/>
  <c r="I539" i="1" s="1"/>
  <c r="I649" i="1" s="1"/>
  <c r="I759" i="1" s="1"/>
  <c r="J209" i="1"/>
  <c r="J319" i="1" s="1"/>
  <c r="J429" i="1" s="1"/>
  <c r="J539" i="1" s="1"/>
  <c r="J649" i="1" s="1"/>
  <c r="J759" i="1" s="1"/>
  <c r="K209" i="1"/>
  <c r="K319" i="1" s="1"/>
  <c r="K429" i="1" s="1"/>
  <c r="K539" i="1" s="1"/>
  <c r="K649" i="1" s="1"/>
  <c r="K759" i="1" s="1"/>
  <c r="B210" i="1"/>
  <c r="B320" i="1" s="1"/>
  <c r="B430" i="1" s="1"/>
  <c r="B540" i="1" s="1"/>
  <c r="B650" i="1" s="1"/>
  <c r="B760" i="1" s="1"/>
  <c r="D210" i="1"/>
  <c r="D320" i="1" s="1"/>
  <c r="D430" i="1" s="1"/>
  <c r="D540" i="1" s="1"/>
  <c r="D650" i="1" s="1"/>
  <c r="D760" i="1" s="1"/>
  <c r="E210" i="1"/>
  <c r="E320" i="1" s="1"/>
  <c r="E430" i="1" s="1"/>
  <c r="E540" i="1" s="1"/>
  <c r="E650" i="1" s="1"/>
  <c r="E760" i="1" s="1"/>
  <c r="F210" i="1"/>
  <c r="F320" i="1" s="1"/>
  <c r="F430" i="1" s="1"/>
  <c r="F540" i="1" s="1"/>
  <c r="F650" i="1" s="1"/>
  <c r="F760" i="1" s="1"/>
  <c r="G210" i="1"/>
  <c r="G320" i="1" s="1"/>
  <c r="G430" i="1" s="1"/>
  <c r="G540" i="1" s="1"/>
  <c r="G650" i="1" s="1"/>
  <c r="G760" i="1" s="1"/>
  <c r="I210" i="1"/>
  <c r="I320" i="1" s="1"/>
  <c r="I430" i="1" s="1"/>
  <c r="I540" i="1" s="1"/>
  <c r="I650" i="1" s="1"/>
  <c r="I760" i="1" s="1"/>
  <c r="J210" i="1"/>
  <c r="J320" i="1" s="1"/>
  <c r="J430" i="1" s="1"/>
  <c r="J540" i="1" s="1"/>
  <c r="J650" i="1" s="1"/>
  <c r="J760" i="1" s="1"/>
  <c r="K210" i="1"/>
  <c r="K320" i="1" s="1"/>
  <c r="K430" i="1" s="1"/>
  <c r="K540" i="1" s="1"/>
  <c r="K650" i="1" s="1"/>
  <c r="K760" i="1" s="1"/>
  <c r="I21" i="19" l="1"/>
  <c r="G21" i="19"/>
  <c r="E21" i="19"/>
  <c r="C16" i="19"/>
  <c r="E6" i="19"/>
  <c r="Q21" i="19"/>
  <c r="K23" i="19"/>
  <c r="E33" i="19"/>
  <c r="D10" i="19"/>
  <c r="S21" i="19"/>
  <c r="Q23" i="19"/>
  <c r="I33" i="19"/>
  <c r="E22" i="19"/>
  <c r="A313" i="1"/>
  <c r="A423" i="1" s="1"/>
  <c r="A533" i="1" s="1"/>
  <c r="A643" i="1" s="1"/>
  <c r="A753" i="1" s="1"/>
  <c r="H32" i="19"/>
  <c r="F22" i="19"/>
  <c r="D22" i="19"/>
  <c r="I22" i="19"/>
  <c r="O22" i="19"/>
  <c r="J21" i="19"/>
  <c r="R21" i="19"/>
  <c r="A318" i="1"/>
  <c r="D17" i="19"/>
  <c r="F32" i="19"/>
  <c r="D309" i="1"/>
  <c r="D419" i="1" s="1"/>
  <c r="D529" i="1" s="1"/>
  <c r="D639" i="1" s="1"/>
  <c r="D749" i="1" s="1"/>
  <c r="E32" i="19"/>
  <c r="N32" i="19"/>
  <c r="G22" i="19"/>
  <c r="G32" i="19"/>
  <c r="B318" i="1"/>
  <c r="E17" i="19"/>
  <c r="A309" i="1"/>
  <c r="A419" i="1" s="1"/>
  <c r="A529" i="1" s="1"/>
  <c r="A639" i="1" s="1"/>
  <c r="A749" i="1" s="1"/>
  <c r="D32" i="19"/>
  <c r="Q32" i="19"/>
  <c r="K22" i="19"/>
  <c r="K21" i="19"/>
  <c r="S22" i="19"/>
  <c r="L22" i="19"/>
  <c r="J22" i="19"/>
  <c r="O32" i="19"/>
  <c r="E24" i="19"/>
  <c r="Q33" i="19"/>
  <c r="K33" i="19"/>
  <c r="I32" i="19"/>
  <c r="G23" i="19"/>
  <c r="P32" i="19"/>
  <c r="N33" i="19"/>
  <c r="S32" i="19"/>
  <c r="O24" i="19"/>
  <c r="O33" i="19"/>
  <c r="H22" i="19"/>
  <c r="P22" i="19"/>
  <c r="Q22" i="19"/>
  <c r="K299" i="1"/>
  <c r="K409" i="1" s="1"/>
  <c r="K519" i="1" s="1"/>
  <c r="K629" i="1" s="1"/>
  <c r="K739" i="1" s="1"/>
  <c r="S33" i="19"/>
  <c r="A299" i="1"/>
  <c r="A409" i="1" s="1"/>
  <c r="A519" i="1" s="1"/>
  <c r="A629" i="1" s="1"/>
  <c r="A739" i="1" s="1"/>
  <c r="R33" i="19"/>
  <c r="A304" i="1"/>
  <c r="A414" i="1" s="1"/>
  <c r="A524" i="1" s="1"/>
  <c r="A634" i="1" s="1"/>
  <c r="A744" i="1" s="1"/>
  <c r="J32" i="19"/>
  <c r="R32" i="19"/>
  <c r="G304" i="1"/>
  <c r="G414" i="1" s="1"/>
  <c r="G524" i="1" s="1"/>
  <c r="G634" i="1" s="1"/>
  <c r="G744" i="1" s="1"/>
  <c r="K32" i="19"/>
  <c r="E23" i="19"/>
  <c r="E7" i="19"/>
  <c r="S24" i="19"/>
  <c r="K24" i="19"/>
  <c r="O23" i="19"/>
  <c r="L32" i="19"/>
  <c r="H29" i="19"/>
  <c r="R29" i="19"/>
  <c r="N29" i="19"/>
  <c r="J29" i="19"/>
  <c r="P29" i="19"/>
  <c r="I24" i="19"/>
  <c r="G24" i="19"/>
  <c r="I23" i="19"/>
  <c r="G33" i="19"/>
  <c r="A300" i="1"/>
  <c r="A410" i="1" s="1"/>
  <c r="A520" i="1" s="1"/>
  <c r="A630" i="1" s="1"/>
  <c r="A740" i="1" s="1"/>
  <c r="L29" i="19"/>
  <c r="E9" i="19"/>
  <c r="E8" i="19"/>
  <c r="Q24" i="19"/>
  <c r="S23" i="19"/>
  <c r="J296" i="1"/>
  <c r="J406" i="1" s="1"/>
  <c r="J516" i="1" s="1"/>
  <c r="J626" i="1" s="1"/>
  <c r="J736" i="1" s="1"/>
  <c r="Q26" i="19"/>
  <c r="I281" i="1"/>
  <c r="I391" i="1" s="1"/>
  <c r="I501" i="1" s="1"/>
  <c r="I611" i="1" s="1"/>
  <c r="I721" i="1" s="1"/>
  <c r="O25" i="19"/>
  <c r="I316" i="1"/>
  <c r="I426" i="1" s="1"/>
  <c r="I536" i="1" s="1"/>
  <c r="I646" i="1" s="1"/>
  <c r="I756" i="1" s="1"/>
  <c r="O29" i="19"/>
  <c r="G307" i="1"/>
  <c r="G417" i="1" s="1"/>
  <c r="G527" i="1" s="1"/>
  <c r="G637" i="1" s="1"/>
  <c r="G747" i="1" s="1"/>
  <c r="K28" i="19"/>
  <c r="B303" i="1"/>
  <c r="E14" i="19"/>
  <c r="I296" i="1"/>
  <c r="I406" i="1" s="1"/>
  <c r="I516" i="1" s="1"/>
  <c r="I626" i="1" s="1"/>
  <c r="I736" i="1" s="1"/>
  <c r="O26" i="19"/>
  <c r="A294" i="1"/>
  <c r="D12" i="19"/>
  <c r="G281" i="1"/>
  <c r="G391" i="1" s="1"/>
  <c r="G501" i="1" s="1"/>
  <c r="G611" i="1" s="1"/>
  <c r="G721" i="1" s="1"/>
  <c r="K25" i="19"/>
  <c r="F307" i="1"/>
  <c r="F417" i="1" s="1"/>
  <c r="F527" i="1" s="1"/>
  <c r="F637" i="1" s="1"/>
  <c r="F747" i="1" s="1"/>
  <c r="I28" i="19"/>
  <c r="K303" i="1"/>
  <c r="K413" i="1" s="1"/>
  <c r="K523" i="1" s="1"/>
  <c r="K633" i="1" s="1"/>
  <c r="K743" i="1" s="1"/>
  <c r="S27" i="19"/>
  <c r="A303" i="1"/>
  <c r="D14" i="19"/>
  <c r="D27" i="19"/>
  <c r="J27" i="19"/>
  <c r="F27" i="19"/>
  <c r="L27" i="19"/>
  <c r="P27" i="19"/>
  <c r="H27" i="19"/>
  <c r="R27" i="19"/>
  <c r="N27" i="19"/>
  <c r="G296" i="1"/>
  <c r="G406" i="1" s="1"/>
  <c r="G516" i="1" s="1"/>
  <c r="G626" i="1" s="1"/>
  <c r="G736" i="1" s="1"/>
  <c r="K26" i="19"/>
  <c r="F281" i="1"/>
  <c r="F391" i="1" s="1"/>
  <c r="F501" i="1" s="1"/>
  <c r="F611" i="1" s="1"/>
  <c r="F721" i="1" s="1"/>
  <c r="I25" i="19"/>
  <c r="D303" i="1"/>
  <c r="D413" i="1" s="1"/>
  <c r="D523" i="1" s="1"/>
  <c r="D633" i="1" s="1"/>
  <c r="D743" i="1" s="1"/>
  <c r="E27" i="19"/>
  <c r="E317" i="1"/>
  <c r="E427" i="1" s="1"/>
  <c r="E537" i="1" s="1"/>
  <c r="E647" i="1" s="1"/>
  <c r="E757" i="1" s="1"/>
  <c r="G29" i="19"/>
  <c r="F316" i="1"/>
  <c r="F426" i="1" s="1"/>
  <c r="F536" i="1" s="1"/>
  <c r="F646" i="1" s="1"/>
  <c r="F756" i="1" s="1"/>
  <c r="I29" i="19"/>
  <c r="E307" i="1"/>
  <c r="E417" i="1" s="1"/>
  <c r="E527" i="1" s="1"/>
  <c r="E637" i="1" s="1"/>
  <c r="E747" i="1" s="1"/>
  <c r="G28" i="19"/>
  <c r="J303" i="1"/>
  <c r="J413" i="1" s="1"/>
  <c r="J523" i="1" s="1"/>
  <c r="J633" i="1" s="1"/>
  <c r="J743" i="1" s="1"/>
  <c r="Q27" i="19"/>
  <c r="F296" i="1"/>
  <c r="F406" i="1" s="1"/>
  <c r="F516" i="1" s="1"/>
  <c r="F626" i="1" s="1"/>
  <c r="F736" i="1" s="1"/>
  <c r="I26" i="19"/>
  <c r="E281" i="1"/>
  <c r="E391" i="1" s="1"/>
  <c r="E501" i="1" s="1"/>
  <c r="E611" i="1" s="1"/>
  <c r="E721" i="1" s="1"/>
  <c r="G25" i="19"/>
  <c r="B294" i="1"/>
  <c r="E12" i="19"/>
  <c r="D307" i="1"/>
  <c r="D417" i="1" s="1"/>
  <c r="D527" i="1" s="1"/>
  <c r="D637" i="1" s="1"/>
  <c r="D747" i="1" s="1"/>
  <c r="E28" i="19"/>
  <c r="I303" i="1"/>
  <c r="I413" i="1" s="1"/>
  <c r="I523" i="1" s="1"/>
  <c r="I633" i="1" s="1"/>
  <c r="I743" i="1" s="1"/>
  <c r="O27" i="19"/>
  <c r="E296" i="1"/>
  <c r="E406" i="1" s="1"/>
  <c r="E516" i="1" s="1"/>
  <c r="E626" i="1" s="1"/>
  <c r="E736" i="1" s="1"/>
  <c r="G26" i="19"/>
  <c r="D281" i="1"/>
  <c r="D391" i="1" s="1"/>
  <c r="D501" i="1" s="1"/>
  <c r="D611" i="1" s="1"/>
  <c r="D721" i="1" s="1"/>
  <c r="E25" i="19"/>
  <c r="D317" i="1"/>
  <c r="D427" i="1" s="1"/>
  <c r="D537" i="1" s="1"/>
  <c r="D647" i="1" s="1"/>
  <c r="D757" i="1" s="1"/>
  <c r="E29" i="19"/>
  <c r="B317" i="1"/>
  <c r="E16" i="19"/>
  <c r="B307" i="1"/>
  <c r="E15" i="19"/>
  <c r="G303" i="1"/>
  <c r="G413" i="1" s="1"/>
  <c r="G523" i="1" s="1"/>
  <c r="G633" i="1" s="1"/>
  <c r="G743" i="1" s="1"/>
  <c r="K27" i="19"/>
  <c r="D296" i="1"/>
  <c r="D406" i="1" s="1"/>
  <c r="D516" i="1" s="1"/>
  <c r="D626" i="1" s="1"/>
  <c r="D736" i="1" s="1"/>
  <c r="E26" i="19"/>
  <c r="B281" i="1"/>
  <c r="E11" i="19"/>
  <c r="J316" i="1"/>
  <c r="J426" i="1" s="1"/>
  <c r="J536" i="1" s="1"/>
  <c r="J646" i="1" s="1"/>
  <c r="J756" i="1" s="1"/>
  <c r="Q29" i="19"/>
  <c r="I307" i="1"/>
  <c r="I417" i="1" s="1"/>
  <c r="I527" i="1" s="1"/>
  <c r="I637" i="1" s="1"/>
  <c r="I747" i="1" s="1"/>
  <c r="O28" i="19"/>
  <c r="G316" i="1"/>
  <c r="G426" i="1" s="1"/>
  <c r="G536" i="1" s="1"/>
  <c r="G646" i="1" s="1"/>
  <c r="G756" i="1" s="1"/>
  <c r="K29" i="19"/>
  <c r="A317" i="1"/>
  <c r="D16" i="19"/>
  <c r="D29" i="19"/>
  <c r="F29" i="19"/>
  <c r="B536" i="1"/>
  <c r="K307" i="1"/>
  <c r="K417" i="1" s="1"/>
  <c r="K527" i="1" s="1"/>
  <c r="K637" i="1" s="1"/>
  <c r="K747" i="1" s="1"/>
  <c r="S28" i="19"/>
  <c r="A307" i="1"/>
  <c r="D15" i="19"/>
  <c r="D28" i="19"/>
  <c r="J28" i="19"/>
  <c r="F28" i="19"/>
  <c r="L28" i="19"/>
  <c r="P28" i="19"/>
  <c r="H28" i="19"/>
  <c r="R28" i="19"/>
  <c r="N28" i="19"/>
  <c r="F303" i="1"/>
  <c r="F413" i="1" s="1"/>
  <c r="F523" i="1" s="1"/>
  <c r="F633" i="1" s="1"/>
  <c r="F743" i="1" s="1"/>
  <c r="I27" i="19"/>
  <c r="B296" i="1"/>
  <c r="E13" i="19"/>
  <c r="K281" i="1"/>
  <c r="K391" i="1" s="1"/>
  <c r="K501" i="1" s="1"/>
  <c r="K611" i="1" s="1"/>
  <c r="K721" i="1" s="1"/>
  <c r="S25" i="19"/>
  <c r="A281" i="1"/>
  <c r="D11" i="19"/>
  <c r="F25" i="19"/>
  <c r="J25" i="19"/>
  <c r="D25" i="19"/>
  <c r="L25" i="19"/>
  <c r="P25" i="19"/>
  <c r="H25" i="19"/>
  <c r="R25" i="19"/>
  <c r="N25" i="19"/>
  <c r="D9" i="19"/>
  <c r="D24" i="19"/>
  <c r="J24" i="19"/>
  <c r="F24" i="19"/>
  <c r="P24" i="19"/>
  <c r="L24" i="19"/>
  <c r="H24" i="19"/>
  <c r="R24" i="19"/>
  <c r="N24" i="19"/>
  <c r="L33" i="19"/>
  <c r="D33" i="19"/>
  <c r="J33" i="19"/>
  <c r="D7" i="19"/>
  <c r="P33" i="19"/>
  <c r="H33" i="19"/>
  <c r="F33" i="19"/>
  <c r="R22" i="19"/>
  <c r="N22" i="19"/>
  <c r="K316" i="1"/>
  <c r="K426" i="1" s="1"/>
  <c r="K536" i="1" s="1"/>
  <c r="K646" i="1" s="1"/>
  <c r="K756" i="1" s="1"/>
  <c r="S29" i="19"/>
  <c r="J307" i="1"/>
  <c r="J417" i="1" s="1"/>
  <c r="J527" i="1" s="1"/>
  <c r="J637" i="1" s="1"/>
  <c r="J747" i="1" s="1"/>
  <c r="Q28" i="19"/>
  <c r="E303" i="1"/>
  <c r="E413" i="1" s="1"/>
  <c r="E523" i="1" s="1"/>
  <c r="E633" i="1" s="1"/>
  <c r="E743" i="1" s="1"/>
  <c r="G27" i="19"/>
  <c r="K296" i="1"/>
  <c r="K406" i="1" s="1"/>
  <c r="K516" i="1" s="1"/>
  <c r="K626" i="1" s="1"/>
  <c r="K736" i="1" s="1"/>
  <c r="S26" i="19"/>
  <c r="A296" i="1"/>
  <c r="D13" i="19"/>
  <c r="J26" i="19"/>
  <c r="D26" i="19"/>
  <c r="F26" i="19"/>
  <c r="P26" i="19"/>
  <c r="H26" i="19"/>
  <c r="L26" i="19"/>
  <c r="R26" i="19"/>
  <c r="N26" i="19"/>
  <c r="J281" i="1"/>
  <c r="J391" i="1" s="1"/>
  <c r="J501" i="1" s="1"/>
  <c r="J611" i="1" s="1"/>
  <c r="J721" i="1" s="1"/>
  <c r="Q25" i="19"/>
  <c r="D8" i="19"/>
  <c r="D23" i="19"/>
  <c r="F23" i="19"/>
  <c r="J23" i="19"/>
  <c r="L23" i="19"/>
  <c r="H23" i="19"/>
  <c r="P23" i="19"/>
  <c r="R23" i="19"/>
  <c r="N23" i="19"/>
  <c r="R2" i="1" a="1"/>
  <c r="R2" i="1" s="1"/>
  <c r="AF25" i="1" s="1"/>
  <c r="Y21" i="1"/>
  <c r="BP201" i="3"/>
  <c r="BV201" i="3" s="1"/>
  <c r="A1081" i="1"/>
  <c r="A1961" i="1" s="1"/>
  <c r="A2841" i="1" s="1"/>
  <c r="BP192" i="3"/>
  <c r="CH192" i="3" s="1"/>
  <c r="A1072" i="1"/>
  <c r="A1952" i="1" s="1"/>
  <c r="A2832" i="1" s="1"/>
  <c r="BP182" i="3"/>
  <c r="BV182" i="3" s="1"/>
  <c r="A1062" i="1"/>
  <c r="A1942" i="1" s="1"/>
  <c r="A2822" i="1" s="1"/>
  <c r="BP174" i="3"/>
  <c r="BV174" i="3" s="1"/>
  <c r="A1054" i="1"/>
  <c r="A1934" i="1" s="1"/>
  <c r="A2814" i="1" s="1"/>
  <c r="BP166" i="3"/>
  <c r="BV166" i="3" s="1"/>
  <c r="A1046" i="1"/>
  <c r="A1926" i="1" s="1"/>
  <c r="A2806" i="1" s="1"/>
  <c r="BP158" i="3"/>
  <c r="CH158" i="3" s="1"/>
  <c r="A1038" i="1"/>
  <c r="A1918" i="1" s="1"/>
  <c r="A2798" i="1" s="1"/>
  <c r="BP150" i="3"/>
  <c r="BV150" i="3" s="1"/>
  <c r="A1030" i="1"/>
  <c r="A1910" i="1" s="1"/>
  <c r="A2790" i="1" s="1"/>
  <c r="BP142" i="3"/>
  <c r="BV142" i="3" s="1"/>
  <c r="A1022" i="1"/>
  <c r="A1902" i="1" s="1"/>
  <c r="A2782" i="1" s="1"/>
  <c r="BP200" i="3"/>
  <c r="BV200" i="3" s="1"/>
  <c r="A1080" i="1"/>
  <c r="A1960" i="1" s="1"/>
  <c r="A2840" i="1" s="1"/>
  <c r="BP209" i="3"/>
  <c r="BV209" i="3" s="1"/>
  <c r="A1089" i="1"/>
  <c r="A1969" i="1" s="1"/>
  <c r="A2849" i="1" s="1"/>
  <c r="BP199" i="3"/>
  <c r="CH199" i="3" s="1"/>
  <c r="A1079" i="1"/>
  <c r="A1959" i="1" s="1"/>
  <c r="A2839" i="1" s="1"/>
  <c r="BP191" i="3"/>
  <c r="BV191" i="3" s="1"/>
  <c r="A1071" i="1"/>
  <c r="A1951" i="1" s="1"/>
  <c r="A2831" i="1" s="1"/>
  <c r="BP181" i="3"/>
  <c r="BV181" i="3" s="1"/>
  <c r="A1061" i="1"/>
  <c r="A1941" i="1" s="1"/>
  <c r="A2821" i="1" s="1"/>
  <c r="BP173" i="3"/>
  <c r="BV173" i="3" s="1"/>
  <c r="A1053" i="1"/>
  <c r="A1933" i="1" s="1"/>
  <c r="A2813" i="1" s="1"/>
  <c r="BP165" i="3"/>
  <c r="BV165" i="3" s="1"/>
  <c r="A1045" i="1"/>
  <c r="A1925" i="1" s="1"/>
  <c r="A2805" i="1" s="1"/>
  <c r="BP157" i="3"/>
  <c r="BV157" i="3" s="1"/>
  <c r="A1037" i="1"/>
  <c r="A1917" i="1" s="1"/>
  <c r="A2797" i="1" s="1"/>
  <c r="BP149" i="3"/>
  <c r="CH149" i="3" s="1"/>
  <c r="A1029" i="1"/>
  <c r="A1909" i="1" s="1"/>
  <c r="A2789" i="1" s="1"/>
  <c r="BP141" i="3"/>
  <c r="BV141" i="3" s="1"/>
  <c r="A1021" i="1"/>
  <c r="A1901" i="1" s="1"/>
  <c r="A2781" i="1" s="1"/>
  <c r="BP183" i="3"/>
  <c r="CH183" i="3" s="1"/>
  <c r="A1063" i="1"/>
  <c r="A1943" i="1" s="1"/>
  <c r="A2823" i="1" s="1"/>
  <c r="BP190" i="3"/>
  <c r="BV190" i="3" s="1"/>
  <c r="A1070" i="1"/>
  <c r="A1950" i="1" s="1"/>
  <c r="A2830" i="1" s="1"/>
  <c r="BP172" i="3"/>
  <c r="CH172" i="3" s="1"/>
  <c r="A1052" i="1"/>
  <c r="A1932" i="1" s="1"/>
  <c r="A2812" i="1" s="1"/>
  <c r="BP164" i="3"/>
  <c r="BV164" i="3" s="1"/>
  <c r="A1044" i="1"/>
  <c r="A1924" i="1" s="1"/>
  <c r="A2804" i="1" s="1"/>
  <c r="BP156" i="3"/>
  <c r="CH156" i="3" s="1"/>
  <c r="A1036" i="1"/>
  <c r="A1916" i="1" s="1"/>
  <c r="A2796" i="1" s="1"/>
  <c r="BP148" i="3"/>
  <c r="CH148" i="3" s="1"/>
  <c r="A1028" i="1"/>
  <c r="A1908" i="1" s="1"/>
  <c r="A2788" i="1" s="1"/>
  <c r="BP140" i="3"/>
  <c r="BV140" i="3" s="1"/>
  <c r="A1020" i="1"/>
  <c r="A1900" i="1" s="1"/>
  <c r="A2780" i="1" s="1"/>
  <c r="BP208" i="3"/>
  <c r="CH208" i="3" s="1"/>
  <c r="A1088" i="1"/>
  <c r="A1968" i="1" s="1"/>
  <c r="A2848" i="1" s="1"/>
  <c r="BP198" i="3"/>
  <c r="CH198" i="3" s="1"/>
  <c r="A1078" i="1"/>
  <c r="A1958" i="1" s="1"/>
  <c r="A2838" i="1" s="1"/>
  <c r="BP180" i="3"/>
  <c r="CH180" i="3" s="1"/>
  <c r="A1060" i="1"/>
  <c r="A1940" i="1" s="1"/>
  <c r="A2820" i="1" s="1"/>
  <c r="BP207" i="3"/>
  <c r="BV207" i="3" s="1"/>
  <c r="A1087" i="1"/>
  <c r="A1967" i="1" s="1"/>
  <c r="A2847" i="1" s="1"/>
  <c r="BP197" i="3"/>
  <c r="CH197" i="3" s="1"/>
  <c r="A1077" i="1"/>
  <c r="A1957" i="1" s="1"/>
  <c r="A2837" i="1" s="1"/>
  <c r="BP189" i="3"/>
  <c r="CH189" i="3" s="1"/>
  <c r="A1069" i="1"/>
  <c r="A1949" i="1" s="1"/>
  <c r="A2829" i="1" s="1"/>
  <c r="BP187" i="3"/>
  <c r="BV187" i="3" s="1"/>
  <c r="A1067" i="1"/>
  <c r="A1947" i="1" s="1"/>
  <c r="A2827" i="1" s="1"/>
  <c r="BP179" i="3"/>
  <c r="BV179" i="3" s="1"/>
  <c r="A1059" i="1"/>
  <c r="A1939" i="1" s="1"/>
  <c r="A2819" i="1" s="1"/>
  <c r="BP171" i="3"/>
  <c r="BV171" i="3" s="1"/>
  <c r="A1051" i="1"/>
  <c r="A1931" i="1" s="1"/>
  <c r="A2811" i="1" s="1"/>
  <c r="BP163" i="3"/>
  <c r="BV163" i="3" s="1"/>
  <c r="A1043" i="1"/>
  <c r="A1923" i="1" s="1"/>
  <c r="A2803" i="1" s="1"/>
  <c r="BP155" i="3"/>
  <c r="BV155" i="3" s="1"/>
  <c r="A1035" i="1"/>
  <c r="A1915" i="1" s="1"/>
  <c r="A2795" i="1" s="1"/>
  <c r="BP147" i="3"/>
  <c r="CH147" i="3" s="1"/>
  <c r="A1027" i="1"/>
  <c r="A1907" i="1" s="1"/>
  <c r="A2787" i="1" s="1"/>
  <c r="BP139" i="3"/>
  <c r="CH139" i="3" s="1"/>
  <c r="A1019" i="1"/>
  <c r="A1899" i="1" s="1"/>
  <c r="A2779" i="1" s="1"/>
  <c r="BP167" i="3"/>
  <c r="CH167" i="3" s="1"/>
  <c r="A1047" i="1"/>
  <c r="A1927" i="1" s="1"/>
  <c r="A2807" i="1" s="1"/>
  <c r="BP205" i="3"/>
  <c r="CH205" i="3" s="1"/>
  <c r="A1085" i="1"/>
  <c r="A1965" i="1" s="1"/>
  <c r="A2845" i="1" s="1"/>
  <c r="BP196" i="3"/>
  <c r="BV196" i="3" s="1"/>
  <c r="A1076" i="1"/>
  <c r="A1956" i="1" s="1"/>
  <c r="A2836" i="1" s="1"/>
  <c r="BP186" i="3"/>
  <c r="BV186" i="3" s="1"/>
  <c r="A1066" i="1"/>
  <c r="A1946" i="1" s="1"/>
  <c r="A2826" i="1" s="1"/>
  <c r="BP170" i="3"/>
  <c r="CH170" i="3" s="1"/>
  <c r="A1050" i="1"/>
  <c r="A1930" i="1" s="1"/>
  <c r="A2810" i="1" s="1"/>
  <c r="BP162" i="3"/>
  <c r="BV162" i="3" s="1"/>
  <c r="A1042" i="1"/>
  <c r="A1922" i="1" s="1"/>
  <c r="A2802" i="1" s="1"/>
  <c r="BP154" i="3"/>
  <c r="CH154" i="3" s="1"/>
  <c r="A1034" i="1"/>
  <c r="A1914" i="1" s="1"/>
  <c r="A2794" i="1" s="1"/>
  <c r="BP146" i="3"/>
  <c r="CH146" i="3" s="1"/>
  <c r="A1026" i="1"/>
  <c r="A1906" i="1" s="1"/>
  <c r="A2786" i="1" s="1"/>
  <c r="BP138" i="3"/>
  <c r="A1018" i="1"/>
  <c r="A1898" i="1" s="1"/>
  <c r="A2778" i="1" s="1"/>
  <c r="BP175" i="3"/>
  <c r="BV175" i="3" s="1"/>
  <c r="A1055" i="1"/>
  <c r="A1935" i="1" s="1"/>
  <c r="A2815" i="1" s="1"/>
  <c r="BP159" i="3"/>
  <c r="CH159" i="3" s="1"/>
  <c r="A1039" i="1"/>
  <c r="A1919" i="1" s="1"/>
  <c r="A2799" i="1" s="1"/>
  <c r="BP178" i="3"/>
  <c r="BV178" i="3" s="1"/>
  <c r="A1058" i="1"/>
  <c r="A1938" i="1" s="1"/>
  <c r="A2818" i="1" s="1"/>
  <c r="BP204" i="3"/>
  <c r="BV204" i="3" s="1"/>
  <c r="A1084" i="1"/>
  <c r="A1964" i="1" s="1"/>
  <c r="A2844" i="1" s="1"/>
  <c r="BP195" i="3"/>
  <c r="BV195" i="3" s="1"/>
  <c r="A1075" i="1"/>
  <c r="A1955" i="1" s="1"/>
  <c r="A2835" i="1" s="1"/>
  <c r="BP185" i="3"/>
  <c r="BV185" i="3" s="1"/>
  <c r="A1065" i="1"/>
  <c r="A1945" i="1" s="1"/>
  <c r="A2825" i="1" s="1"/>
  <c r="BP177" i="3"/>
  <c r="BV177" i="3" s="1"/>
  <c r="A1057" i="1"/>
  <c r="A1937" i="1" s="1"/>
  <c r="A2817" i="1" s="1"/>
  <c r="BP169" i="3"/>
  <c r="BV169" i="3" s="1"/>
  <c r="A1049" i="1"/>
  <c r="A1929" i="1" s="1"/>
  <c r="A2809" i="1" s="1"/>
  <c r="BP161" i="3"/>
  <c r="BV161" i="3" s="1"/>
  <c r="A1041" i="1"/>
  <c r="A1921" i="1" s="1"/>
  <c r="A2801" i="1" s="1"/>
  <c r="BP153" i="3"/>
  <c r="BV153" i="3" s="1"/>
  <c r="A1033" i="1"/>
  <c r="A1913" i="1" s="1"/>
  <c r="A2793" i="1" s="1"/>
  <c r="BP145" i="3"/>
  <c r="BV145" i="3" s="1"/>
  <c r="A1025" i="1"/>
  <c r="A1905" i="1" s="1"/>
  <c r="A2785" i="1" s="1"/>
  <c r="BP193" i="3"/>
  <c r="CH193" i="3" s="1"/>
  <c r="A1073" i="1"/>
  <c r="A1953" i="1" s="1"/>
  <c r="A2833" i="1" s="1"/>
  <c r="BP151" i="3"/>
  <c r="BV151" i="3" s="1"/>
  <c r="A1031" i="1"/>
  <c r="A1911" i="1" s="1"/>
  <c r="A2791" i="1" s="1"/>
  <c r="BP143" i="3"/>
  <c r="CH143" i="3" s="1"/>
  <c r="A1023" i="1"/>
  <c r="A1903" i="1" s="1"/>
  <c r="A2783" i="1" s="1"/>
  <c r="BP203" i="3"/>
  <c r="CH203" i="3" s="1"/>
  <c r="A1083" i="1"/>
  <c r="A1963" i="1" s="1"/>
  <c r="A2843" i="1" s="1"/>
  <c r="BP202" i="3"/>
  <c r="CH202" i="3" s="1"/>
  <c r="A1082" i="1"/>
  <c r="A1962" i="1" s="1"/>
  <c r="A2842" i="1" s="1"/>
  <c r="BP194" i="3"/>
  <c r="BV194" i="3" s="1"/>
  <c r="A1074" i="1"/>
  <c r="A1954" i="1" s="1"/>
  <c r="A2834" i="1" s="1"/>
  <c r="BP184" i="3"/>
  <c r="CH184" i="3" s="1"/>
  <c r="A1064" i="1"/>
  <c r="A1944" i="1" s="1"/>
  <c r="A2824" i="1" s="1"/>
  <c r="BP176" i="3"/>
  <c r="CH176" i="3" s="1"/>
  <c r="A1056" i="1"/>
  <c r="A1936" i="1" s="1"/>
  <c r="A2816" i="1" s="1"/>
  <c r="BP168" i="3"/>
  <c r="CH168" i="3" s="1"/>
  <c r="A1048" i="1"/>
  <c r="A1928" i="1" s="1"/>
  <c r="A2808" i="1" s="1"/>
  <c r="BP160" i="3"/>
  <c r="BV160" i="3" s="1"/>
  <c r="A1040" i="1"/>
  <c r="A1920" i="1" s="1"/>
  <c r="A2800" i="1" s="1"/>
  <c r="BP152" i="3"/>
  <c r="BV152" i="3" s="1"/>
  <c r="A1032" i="1"/>
  <c r="A1912" i="1" s="1"/>
  <c r="A2792" i="1" s="1"/>
  <c r="BP144" i="3"/>
  <c r="BV144" i="3" s="1"/>
  <c r="A1024" i="1"/>
  <c r="A1904" i="1" s="1"/>
  <c r="A2784" i="1" s="1"/>
  <c r="M31" i="2"/>
  <c r="AI27" i="1"/>
  <c r="O31" i="2"/>
  <c r="AJ27" i="1"/>
  <c r="CH181" i="3"/>
  <c r="AQ100" i="3"/>
  <c r="P100" i="3"/>
  <c r="AU100" i="3"/>
  <c r="T100" i="3"/>
  <c r="AX97" i="3"/>
  <c r="W97" i="3"/>
  <c r="AP94" i="3"/>
  <c r="O94" i="3"/>
  <c r="AU90" i="3"/>
  <c r="T90" i="3"/>
  <c r="AV88" i="3"/>
  <c r="U88" i="3"/>
  <c r="AS83" i="3"/>
  <c r="R83" i="3"/>
  <c r="AT100" i="3"/>
  <c r="S100" i="3"/>
  <c r="AT99" i="3"/>
  <c r="S99" i="3"/>
  <c r="AV97" i="3"/>
  <c r="U97" i="3"/>
  <c r="AX95" i="3"/>
  <c r="W95" i="3"/>
  <c r="AZ93" i="3"/>
  <c r="Y93" i="3"/>
  <c r="AP93" i="3"/>
  <c r="O93" i="3"/>
  <c r="AS90" i="3"/>
  <c r="R90" i="3"/>
  <c r="AT89" i="3"/>
  <c r="S89" i="3"/>
  <c r="AV87" i="3"/>
  <c r="U87" i="3"/>
  <c r="AY85" i="3"/>
  <c r="X85" i="3"/>
  <c r="AP84" i="3"/>
  <c r="O84" i="3"/>
  <c r="AQ83" i="3"/>
  <c r="P83" i="3"/>
  <c r="AT81" i="3"/>
  <c r="S81" i="3"/>
  <c r="AU80" i="3"/>
  <c r="T80" i="3"/>
  <c r="AX78" i="3"/>
  <c r="W78" i="3"/>
  <c r="AV77" i="3"/>
  <c r="U77" i="3"/>
  <c r="AY75" i="3"/>
  <c r="X75" i="3"/>
  <c r="AP74" i="3"/>
  <c r="O74" i="3"/>
  <c r="AQ73" i="3"/>
  <c r="P73" i="3"/>
  <c r="AT71" i="3"/>
  <c r="S71" i="3"/>
  <c r="AV69" i="3"/>
  <c r="U69" i="3"/>
  <c r="AY67" i="3"/>
  <c r="X67" i="3"/>
  <c r="AP66" i="3"/>
  <c r="O66" i="3"/>
  <c r="AQ65" i="3"/>
  <c r="P65" i="3"/>
  <c r="AT63" i="3"/>
  <c r="S63" i="3"/>
  <c r="AV61" i="3"/>
  <c r="U61" i="3"/>
  <c r="AY59" i="3"/>
  <c r="X59" i="3"/>
  <c r="AP58" i="3"/>
  <c r="O58" i="3"/>
  <c r="AQ57" i="3"/>
  <c r="P57" i="3"/>
  <c r="AT55" i="3"/>
  <c r="S55" i="3"/>
  <c r="AV53" i="3"/>
  <c r="U53" i="3"/>
  <c r="AP50" i="3"/>
  <c r="O50" i="3"/>
  <c r="AY43" i="3"/>
  <c r="X43" i="3"/>
  <c r="AS100" i="3"/>
  <c r="R100" i="3"/>
  <c r="AS99" i="3"/>
  <c r="R99" i="3"/>
  <c r="AT98" i="3"/>
  <c r="S98" i="3"/>
  <c r="AU97" i="3"/>
  <c r="T97" i="3"/>
  <c r="AV96" i="3"/>
  <c r="U96" i="3"/>
  <c r="AV95" i="3"/>
  <c r="U95" i="3"/>
  <c r="AX94" i="3"/>
  <c r="W94" i="3"/>
  <c r="AY93" i="3"/>
  <c r="X93" i="3"/>
  <c r="AZ92" i="3"/>
  <c r="Y92" i="3"/>
  <c r="AQ91" i="3"/>
  <c r="P91" i="3"/>
  <c r="AQ90" i="3"/>
  <c r="P90" i="3"/>
  <c r="AS89" i="3"/>
  <c r="R89" i="3"/>
  <c r="AT88" i="3"/>
  <c r="S88" i="3"/>
  <c r="AU87" i="3"/>
  <c r="T87" i="3"/>
  <c r="AV86" i="3"/>
  <c r="U86" i="3"/>
  <c r="AX85" i="3"/>
  <c r="W85" i="3"/>
  <c r="AY84" i="3"/>
  <c r="X84" i="3"/>
  <c r="AZ83" i="3"/>
  <c r="Y83" i="3"/>
  <c r="AP83" i="3"/>
  <c r="O83" i="3"/>
  <c r="AQ82" i="3"/>
  <c r="P82" i="3"/>
  <c r="AS81" i="3"/>
  <c r="R81" i="3"/>
  <c r="AT80" i="3"/>
  <c r="S80" i="3"/>
  <c r="AU79" i="3"/>
  <c r="T79" i="3"/>
  <c r="AV78" i="3"/>
  <c r="U78" i="3"/>
  <c r="AU77" i="3"/>
  <c r="T77" i="3"/>
  <c r="AV76" i="3"/>
  <c r="U76" i="3"/>
  <c r="AX75" i="3"/>
  <c r="W75" i="3"/>
  <c r="AY74" i="3"/>
  <c r="X74" i="3"/>
  <c r="AZ73" i="3"/>
  <c r="Y73" i="3"/>
  <c r="AP73" i="3"/>
  <c r="O73" i="3"/>
  <c r="AQ72" i="3"/>
  <c r="P72" i="3"/>
  <c r="AS71" i="3"/>
  <c r="R71" i="3"/>
  <c r="AT70" i="3"/>
  <c r="S70" i="3"/>
  <c r="AU69" i="3"/>
  <c r="T69" i="3"/>
  <c r="AV68" i="3"/>
  <c r="U68" i="3"/>
  <c r="AX67" i="3"/>
  <c r="W67" i="3"/>
  <c r="AY66" i="3"/>
  <c r="X66" i="3"/>
  <c r="AZ65" i="3"/>
  <c r="Y65" i="3"/>
  <c r="AP65" i="3"/>
  <c r="O65" i="3"/>
  <c r="AQ64" i="3"/>
  <c r="P64" i="3"/>
  <c r="AS63" i="3"/>
  <c r="R63" i="3"/>
  <c r="AT62" i="3"/>
  <c r="S62" i="3"/>
  <c r="AU61" i="3"/>
  <c r="T61" i="3"/>
  <c r="AV60" i="3"/>
  <c r="U60" i="3"/>
  <c r="AX59" i="3"/>
  <c r="W59" i="3"/>
  <c r="AY58" i="3"/>
  <c r="X58" i="3"/>
  <c r="AZ57" i="3"/>
  <c r="Y57" i="3"/>
  <c r="AP57" i="3"/>
  <c r="O57" i="3"/>
  <c r="AQ56" i="3"/>
  <c r="P56" i="3"/>
  <c r="AS55" i="3"/>
  <c r="R55" i="3"/>
  <c r="AT54" i="3"/>
  <c r="S54" i="3"/>
  <c r="AU53" i="3"/>
  <c r="T53" i="3"/>
  <c r="AV52" i="3"/>
  <c r="U52" i="3"/>
  <c r="AX51" i="3"/>
  <c r="W51" i="3"/>
  <c r="AY50" i="3"/>
  <c r="X50" i="3"/>
  <c r="AZ49" i="3"/>
  <c r="Y49" i="3"/>
  <c r="AP49" i="3"/>
  <c r="O49" i="3"/>
  <c r="AQ48" i="3"/>
  <c r="P48" i="3"/>
  <c r="AS47" i="3"/>
  <c r="R47" i="3"/>
  <c r="AT46" i="3"/>
  <c r="S46" i="3"/>
  <c r="AU45" i="3"/>
  <c r="T45" i="3"/>
  <c r="AV44" i="3"/>
  <c r="U44" i="3"/>
  <c r="AX43" i="3"/>
  <c r="W43" i="3"/>
  <c r="AY42" i="3"/>
  <c r="X42" i="3"/>
  <c r="AZ41" i="3"/>
  <c r="Y41" i="3"/>
  <c r="AP41" i="3"/>
  <c r="O41" i="3"/>
  <c r="AQ40" i="3"/>
  <c r="P40" i="3"/>
  <c r="AS39" i="3"/>
  <c r="R39" i="3"/>
  <c r="AT38" i="3"/>
  <c r="S38" i="3"/>
  <c r="AU37" i="3"/>
  <c r="T37" i="3"/>
  <c r="AV36" i="3"/>
  <c r="U36" i="3"/>
  <c r="AX35" i="3"/>
  <c r="W35" i="3"/>
  <c r="AY34" i="3"/>
  <c r="X34" i="3"/>
  <c r="AZ33" i="3"/>
  <c r="Y33" i="3"/>
  <c r="AP33" i="3"/>
  <c r="O33" i="3"/>
  <c r="AQ32" i="3"/>
  <c r="P32" i="3"/>
  <c r="AS31" i="3"/>
  <c r="R31" i="3"/>
  <c r="AT30" i="3"/>
  <c r="S30" i="3"/>
  <c r="AU29" i="3"/>
  <c r="T29" i="3"/>
  <c r="AV28" i="3"/>
  <c r="U28" i="3"/>
  <c r="AX27" i="3"/>
  <c r="W27" i="3"/>
  <c r="AX26" i="3"/>
  <c r="W26" i="3"/>
  <c r="AX25" i="3"/>
  <c r="W25" i="3"/>
  <c r="AX24" i="3"/>
  <c r="W24" i="3"/>
  <c r="AX23" i="3"/>
  <c r="W23" i="3"/>
  <c r="AX22" i="3"/>
  <c r="W22" i="3"/>
  <c r="AX21" i="3"/>
  <c r="W21" i="3"/>
  <c r="AX20" i="3"/>
  <c r="W20" i="3"/>
  <c r="AX19" i="3"/>
  <c r="W19" i="3"/>
  <c r="AX18" i="3"/>
  <c r="W18" i="3"/>
  <c r="AX17" i="3"/>
  <c r="W17" i="3"/>
  <c r="AX16" i="3"/>
  <c r="W16" i="3"/>
  <c r="AX15" i="3"/>
  <c r="W15" i="3"/>
  <c r="AX14" i="3"/>
  <c r="W14" i="3"/>
  <c r="AX13" i="3"/>
  <c r="W13" i="3"/>
  <c r="AX12" i="3"/>
  <c r="W12" i="3"/>
  <c r="AS98" i="3"/>
  <c r="R98" i="3"/>
  <c r="AT97" i="3"/>
  <c r="S97" i="3"/>
  <c r="AU96" i="3"/>
  <c r="T96" i="3"/>
  <c r="AU95" i="3"/>
  <c r="T95" i="3"/>
  <c r="AV94" i="3"/>
  <c r="U94" i="3"/>
  <c r="AX93" i="3"/>
  <c r="W93" i="3"/>
  <c r="AY92" i="3"/>
  <c r="X92" i="3"/>
  <c r="AP91" i="3"/>
  <c r="O91" i="3"/>
  <c r="AP90" i="3"/>
  <c r="O90" i="3"/>
  <c r="AQ89" i="3"/>
  <c r="P89" i="3"/>
  <c r="AS88" i="3"/>
  <c r="R88" i="3"/>
  <c r="AT87" i="3"/>
  <c r="S87" i="3"/>
  <c r="AU86" i="3"/>
  <c r="T86" i="3"/>
  <c r="AV85" i="3"/>
  <c r="U85" i="3"/>
  <c r="AX84" i="3"/>
  <c r="W84" i="3"/>
  <c r="AY83" i="3"/>
  <c r="X83" i="3"/>
  <c r="AZ82" i="3"/>
  <c r="Y82" i="3"/>
  <c r="AP82" i="3"/>
  <c r="O82" i="3"/>
  <c r="AQ81" i="3"/>
  <c r="P81" i="3"/>
  <c r="AS80" i="3"/>
  <c r="R80" i="3"/>
  <c r="AT79" i="3"/>
  <c r="S79" i="3"/>
  <c r="AU78" i="3"/>
  <c r="T78" i="3"/>
  <c r="AT77" i="3"/>
  <c r="S77" i="3"/>
  <c r="AU76" i="3"/>
  <c r="T76" i="3"/>
  <c r="AV75" i="3"/>
  <c r="U75" i="3"/>
  <c r="AX74" i="3"/>
  <c r="W74" i="3"/>
  <c r="AY73" i="3"/>
  <c r="X73" i="3"/>
  <c r="AZ72" i="3"/>
  <c r="Y72" i="3"/>
  <c r="AP72" i="3"/>
  <c r="O72" i="3"/>
  <c r="AQ71" i="3"/>
  <c r="P71" i="3"/>
  <c r="AS70" i="3"/>
  <c r="R70" i="3"/>
  <c r="AT69" i="3"/>
  <c r="S69" i="3"/>
  <c r="AU68" i="3"/>
  <c r="T68" i="3"/>
  <c r="AV67" i="3"/>
  <c r="U67" i="3"/>
  <c r="AX66" i="3"/>
  <c r="W66" i="3"/>
  <c r="AY65" i="3"/>
  <c r="X65" i="3"/>
  <c r="AZ64" i="3"/>
  <c r="Y64" i="3"/>
  <c r="AP64" i="3"/>
  <c r="O64" i="3"/>
  <c r="AQ63" i="3"/>
  <c r="P63" i="3"/>
  <c r="AS62" i="3"/>
  <c r="R62" i="3"/>
  <c r="AT61" i="3"/>
  <c r="S61" i="3"/>
  <c r="AU60" i="3"/>
  <c r="T60" i="3"/>
  <c r="AV59" i="3"/>
  <c r="U59" i="3"/>
  <c r="AX58" i="3"/>
  <c r="W58" i="3"/>
  <c r="AY57" i="3"/>
  <c r="X57" i="3"/>
  <c r="AZ56" i="3"/>
  <c r="Y56" i="3"/>
  <c r="AP56" i="3"/>
  <c r="O56" i="3"/>
  <c r="AQ55" i="3"/>
  <c r="P55" i="3"/>
  <c r="AS54" i="3"/>
  <c r="R54" i="3"/>
  <c r="AT53" i="3"/>
  <c r="S53" i="3"/>
  <c r="AU52" i="3"/>
  <c r="T52" i="3"/>
  <c r="AV51" i="3"/>
  <c r="U51" i="3"/>
  <c r="AX50" i="3"/>
  <c r="W50" i="3"/>
  <c r="AY49" i="3"/>
  <c r="X49" i="3"/>
  <c r="AZ48" i="3"/>
  <c r="Y48" i="3"/>
  <c r="AP48" i="3"/>
  <c r="O48" i="3"/>
  <c r="AQ47" i="3"/>
  <c r="P47" i="3"/>
  <c r="AS46" i="3"/>
  <c r="R46" i="3"/>
  <c r="AT45" i="3"/>
  <c r="S45" i="3"/>
  <c r="AU44" i="3"/>
  <c r="T44" i="3"/>
  <c r="AV43" i="3"/>
  <c r="U43" i="3"/>
  <c r="AX42" i="3"/>
  <c r="W42" i="3"/>
  <c r="AY41" i="3"/>
  <c r="X41" i="3"/>
  <c r="AZ40" i="3"/>
  <c r="Y40" i="3"/>
  <c r="AP40" i="3"/>
  <c r="O40" i="3"/>
  <c r="A111" i="3" a="1"/>
  <c r="AQ39" i="3"/>
  <c r="P39" i="3"/>
  <c r="AS38" i="3"/>
  <c r="R38" i="3"/>
  <c r="AT37" i="3"/>
  <c r="S37" i="3"/>
  <c r="AU36" i="3"/>
  <c r="T36" i="3"/>
  <c r="AV35" i="3"/>
  <c r="U35" i="3"/>
  <c r="AX34" i="3"/>
  <c r="W34" i="3"/>
  <c r="AY33" i="3"/>
  <c r="X33" i="3"/>
  <c r="AZ32" i="3"/>
  <c r="Y32" i="3"/>
  <c r="AP32" i="3"/>
  <c r="O32" i="3"/>
  <c r="AQ31" i="3"/>
  <c r="P31" i="3"/>
  <c r="AS30" i="3"/>
  <c r="R30" i="3"/>
  <c r="AT29" i="3"/>
  <c r="S29" i="3"/>
  <c r="AU28" i="3"/>
  <c r="T28" i="3"/>
  <c r="AV27" i="3"/>
  <c r="U27" i="3"/>
  <c r="AV26" i="3"/>
  <c r="U26" i="3"/>
  <c r="AV25" i="3"/>
  <c r="U25" i="3"/>
  <c r="AV24" i="3"/>
  <c r="U24" i="3"/>
  <c r="AV23" i="3"/>
  <c r="U23" i="3"/>
  <c r="AV22" i="3"/>
  <c r="U22" i="3"/>
  <c r="AV21" i="3"/>
  <c r="U21" i="3"/>
  <c r="AV20" i="3"/>
  <c r="U20" i="3"/>
  <c r="AV19" i="3"/>
  <c r="U19" i="3"/>
  <c r="AV18" i="3"/>
  <c r="U18" i="3"/>
  <c r="AV17" i="3"/>
  <c r="U17" i="3"/>
  <c r="AV16" i="3"/>
  <c r="U16" i="3"/>
  <c r="AV15" i="3"/>
  <c r="U15" i="3"/>
  <c r="AV14" i="3"/>
  <c r="U14" i="3"/>
  <c r="AV13" i="3"/>
  <c r="U13" i="3"/>
  <c r="AV12" i="3"/>
  <c r="U12" i="3"/>
  <c r="AQ98" i="3"/>
  <c r="P98" i="3"/>
  <c r="AU94" i="3"/>
  <c r="T94" i="3"/>
  <c r="AX92" i="3"/>
  <c r="W92" i="3"/>
  <c r="AZ89" i="3"/>
  <c r="Y89" i="3"/>
  <c r="AS87" i="3"/>
  <c r="R87" i="3"/>
  <c r="AT86" i="3"/>
  <c r="S86" i="3"/>
  <c r="AV84" i="3"/>
  <c r="U84" i="3"/>
  <c r="AX83" i="3"/>
  <c r="W83" i="3"/>
  <c r="AY82" i="3"/>
  <c r="X82" i="3"/>
  <c r="AZ81" i="3"/>
  <c r="Y81" i="3"/>
  <c r="AS79" i="3"/>
  <c r="R79" i="3"/>
  <c r="AT78" i="3"/>
  <c r="S78" i="3"/>
  <c r="AS77" i="3"/>
  <c r="R77" i="3"/>
  <c r="AT76" i="3"/>
  <c r="S76" i="3"/>
  <c r="AU75" i="3"/>
  <c r="T75" i="3"/>
  <c r="AV74" i="3"/>
  <c r="U74" i="3"/>
  <c r="AX73" i="3"/>
  <c r="W73" i="3"/>
  <c r="AY72" i="3"/>
  <c r="X72" i="3"/>
  <c r="AZ71" i="3"/>
  <c r="Y71" i="3"/>
  <c r="AP71" i="3"/>
  <c r="O71" i="3"/>
  <c r="AQ70" i="3"/>
  <c r="P70" i="3"/>
  <c r="AS69" i="3"/>
  <c r="R69" i="3"/>
  <c r="AT68" i="3"/>
  <c r="S68" i="3"/>
  <c r="AU67" i="3"/>
  <c r="T67" i="3"/>
  <c r="AV66" i="3"/>
  <c r="U66" i="3"/>
  <c r="AX65" i="3"/>
  <c r="W65" i="3"/>
  <c r="AY64" i="3"/>
  <c r="X64" i="3"/>
  <c r="AZ63" i="3"/>
  <c r="Y63" i="3"/>
  <c r="AP63" i="3"/>
  <c r="O63" i="3"/>
  <c r="AQ62" i="3"/>
  <c r="P62" i="3"/>
  <c r="AS61" i="3"/>
  <c r="R61" i="3"/>
  <c r="AT60" i="3"/>
  <c r="S60" i="3"/>
  <c r="AU59" i="3"/>
  <c r="T59" i="3"/>
  <c r="AV58" i="3"/>
  <c r="U58" i="3"/>
  <c r="AX57" i="3"/>
  <c r="W57" i="3"/>
  <c r="AY56" i="3"/>
  <c r="X56" i="3"/>
  <c r="AZ55" i="3"/>
  <c r="Y55" i="3"/>
  <c r="AP55" i="3"/>
  <c r="O55" i="3"/>
  <c r="AQ54" i="3"/>
  <c r="P54" i="3"/>
  <c r="AS53" i="3"/>
  <c r="R53" i="3"/>
  <c r="AT52" i="3"/>
  <c r="S52" i="3"/>
  <c r="AU51" i="3"/>
  <c r="T51" i="3"/>
  <c r="AV50" i="3"/>
  <c r="U50" i="3"/>
  <c r="AX49" i="3"/>
  <c r="W49" i="3"/>
  <c r="AY48" i="3"/>
  <c r="X48" i="3"/>
  <c r="AZ47" i="3"/>
  <c r="Y47" i="3"/>
  <c r="AP47" i="3"/>
  <c r="O47" i="3"/>
  <c r="AQ46" i="3"/>
  <c r="P46" i="3"/>
  <c r="AS45" i="3"/>
  <c r="R45" i="3"/>
  <c r="AT44" i="3"/>
  <c r="S44" i="3"/>
  <c r="AU43" i="3"/>
  <c r="T43" i="3"/>
  <c r="AV42" i="3"/>
  <c r="U42" i="3"/>
  <c r="AX41" i="3"/>
  <c r="W41" i="3"/>
  <c r="AY40" i="3"/>
  <c r="X40" i="3"/>
  <c r="AZ39" i="3"/>
  <c r="Y39" i="3"/>
  <c r="AP39" i="3"/>
  <c r="O39" i="3"/>
  <c r="AQ38" i="3"/>
  <c r="P38" i="3"/>
  <c r="AS37" i="3"/>
  <c r="R37" i="3"/>
  <c r="AT36" i="3"/>
  <c r="S36" i="3"/>
  <c r="AU35" i="3"/>
  <c r="T35" i="3"/>
  <c r="AV34" i="3"/>
  <c r="U34" i="3"/>
  <c r="AX33" i="3"/>
  <c r="W33" i="3"/>
  <c r="AY32" i="3"/>
  <c r="X32" i="3"/>
  <c r="AZ31" i="3"/>
  <c r="Y31" i="3"/>
  <c r="AP31" i="3"/>
  <c r="O31" i="3"/>
  <c r="AQ30" i="3"/>
  <c r="P30" i="3"/>
  <c r="AS29" i="3"/>
  <c r="R29" i="3"/>
  <c r="AT28" i="3"/>
  <c r="S28" i="3"/>
  <c r="AU27" i="3"/>
  <c r="T27" i="3"/>
  <c r="AU26" i="3"/>
  <c r="T26" i="3"/>
  <c r="AU25" i="3"/>
  <c r="T25" i="3"/>
  <c r="AU24" i="3"/>
  <c r="T24" i="3"/>
  <c r="AU23" i="3"/>
  <c r="T23" i="3"/>
  <c r="AU22" i="3"/>
  <c r="T22" i="3"/>
  <c r="AU21" i="3"/>
  <c r="T21" i="3"/>
  <c r="AU20" i="3"/>
  <c r="T20" i="3"/>
  <c r="AU19" i="3"/>
  <c r="T19" i="3"/>
  <c r="AU18" i="3"/>
  <c r="T18" i="3"/>
  <c r="AU17" i="3"/>
  <c r="T17" i="3"/>
  <c r="AU16" i="3"/>
  <c r="T16" i="3"/>
  <c r="AU15" i="3"/>
  <c r="T15" i="3"/>
  <c r="AU14" i="3"/>
  <c r="T14" i="3"/>
  <c r="AU13" i="3"/>
  <c r="T13" i="3"/>
  <c r="AU12" i="3"/>
  <c r="T12" i="3"/>
  <c r="AZ100" i="3"/>
  <c r="Y100" i="3"/>
  <c r="AS97" i="3"/>
  <c r="R97" i="3"/>
  <c r="AV93" i="3"/>
  <c r="U93" i="3"/>
  <c r="AZ90" i="3"/>
  <c r="Y90" i="3"/>
  <c r="AQ88" i="3"/>
  <c r="P88" i="3"/>
  <c r="AU85" i="3"/>
  <c r="T85" i="3"/>
  <c r="AQ80" i="3"/>
  <c r="P80" i="3"/>
  <c r="AP98" i="3"/>
  <c r="O98" i="3"/>
  <c r="AS95" i="3"/>
  <c r="R95" i="3"/>
  <c r="AU93" i="3"/>
  <c r="T93" i="3"/>
  <c r="AY90" i="3"/>
  <c r="X90" i="3"/>
  <c r="AP88" i="3"/>
  <c r="O88" i="3"/>
  <c r="AU84" i="3"/>
  <c r="T84" i="3"/>
  <c r="AP80" i="3"/>
  <c r="O80" i="3"/>
  <c r="AQ77" i="3"/>
  <c r="P77" i="3"/>
  <c r="AU74" i="3"/>
  <c r="T74" i="3"/>
  <c r="AP70" i="3"/>
  <c r="O70" i="3"/>
  <c r="AS68" i="3"/>
  <c r="R68" i="3"/>
  <c r="AU66" i="3"/>
  <c r="T66" i="3"/>
  <c r="AV65" i="3"/>
  <c r="U65" i="3"/>
  <c r="AY63" i="3"/>
  <c r="X63" i="3"/>
  <c r="AZ62" i="3"/>
  <c r="Y62" i="3"/>
  <c r="AQ61" i="3"/>
  <c r="P61" i="3"/>
  <c r="AU58" i="3"/>
  <c r="T58" i="3"/>
  <c r="AX56" i="3"/>
  <c r="W56" i="3"/>
  <c r="AP54" i="3"/>
  <c r="O54" i="3"/>
  <c r="AT51" i="3"/>
  <c r="S51" i="3"/>
  <c r="AV49" i="3"/>
  <c r="U49" i="3"/>
  <c r="AY47" i="3"/>
  <c r="X47" i="3"/>
  <c r="AP46" i="3"/>
  <c r="O46" i="3"/>
  <c r="AQ45" i="3"/>
  <c r="P45" i="3"/>
  <c r="AS44" i="3"/>
  <c r="R44" i="3"/>
  <c r="AT43" i="3"/>
  <c r="S43" i="3"/>
  <c r="AU42" i="3"/>
  <c r="T42" i="3"/>
  <c r="AX40" i="3"/>
  <c r="W40" i="3"/>
  <c r="AY39" i="3"/>
  <c r="X39" i="3"/>
  <c r="AZ38" i="3"/>
  <c r="Y38" i="3"/>
  <c r="AP38" i="3"/>
  <c r="O38" i="3"/>
  <c r="AQ37" i="3"/>
  <c r="P37" i="3"/>
  <c r="AS36" i="3"/>
  <c r="R36" i="3"/>
  <c r="AT35" i="3"/>
  <c r="S35" i="3"/>
  <c r="AU34" i="3"/>
  <c r="T34" i="3"/>
  <c r="AV33" i="3"/>
  <c r="U33" i="3"/>
  <c r="AX32" i="3"/>
  <c r="W32" i="3"/>
  <c r="AY31" i="3"/>
  <c r="X31" i="3"/>
  <c r="AZ30" i="3"/>
  <c r="Y30" i="3"/>
  <c r="AP30" i="3"/>
  <c r="O30" i="3"/>
  <c r="AQ29" i="3"/>
  <c r="P29" i="3"/>
  <c r="AS28" i="3"/>
  <c r="R28" i="3"/>
  <c r="AT27" i="3"/>
  <c r="S27" i="3"/>
  <c r="AT26" i="3"/>
  <c r="S26" i="3"/>
  <c r="AT25" i="3"/>
  <c r="S25" i="3"/>
  <c r="AT24" i="3"/>
  <c r="S24" i="3"/>
  <c r="AT23" i="3"/>
  <c r="S23" i="3"/>
  <c r="AT22" i="3"/>
  <c r="S22" i="3"/>
  <c r="AT21" i="3"/>
  <c r="S21" i="3"/>
  <c r="AT20" i="3"/>
  <c r="S20" i="3"/>
  <c r="AT19" i="3"/>
  <c r="S19" i="3"/>
  <c r="AT18" i="3"/>
  <c r="S18" i="3"/>
  <c r="AT17" i="3"/>
  <c r="S17" i="3"/>
  <c r="AT16" i="3"/>
  <c r="S16" i="3"/>
  <c r="AT15" i="3"/>
  <c r="S15" i="3"/>
  <c r="AT14" i="3"/>
  <c r="S14" i="3"/>
  <c r="AT13" i="3"/>
  <c r="S13" i="3"/>
  <c r="AT12" i="3"/>
  <c r="S12" i="3"/>
  <c r="AZ99" i="3"/>
  <c r="Y99" i="3"/>
  <c r="AT95" i="3"/>
  <c r="S95" i="3"/>
  <c r="AP89" i="3"/>
  <c r="O89" i="3"/>
  <c r="AP81" i="3"/>
  <c r="O81" i="3"/>
  <c r="AY100" i="3"/>
  <c r="X100" i="3"/>
  <c r="AY99" i="3"/>
  <c r="X99" i="3"/>
  <c r="AZ98" i="3"/>
  <c r="Y98" i="3"/>
  <c r="AQ97" i="3"/>
  <c r="P97" i="3"/>
  <c r="AS96" i="3"/>
  <c r="R96" i="3"/>
  <c r="AT94" i="3"/>
  <c r="S94" i="3"/>
  <c r="AV92" i="3"/>
  <c r="U92" i="3"/>
  <c r="AY89" i="3"/>
  <c r="X89" i="3"/>
  <c r="AZ88" i="3"/>
  <c r="Y88" i="3"/>
  <c r="AQ87" i="3"/>
  <c r="P87" i="3"/>
  <c r="AS86" i="3"/>
  <c r="R86" i="3"/>
  <c r="AT85" i="3"/>
  <c r="S85" i="3"/>
  <c r="AV83" i="3"/>
  <c r="U83" i="3"/>
  <c r="AX82" i="3"/>
  <c r="W82" i="3"/>
  <c r="AY81" i="3"/>
  <c r="X81" i="3"/>
  <c r="AZ80" i="3"/>
  <c r="Y80" i="3"/>
  <c r="AQ79" i="3"/>
  <c r="P79" i="3"/>
  <c r="AS78" i="3"/>
  <c r="R78" i="3"/>
  <c r="AS76" i="3"/>
  <c r="R76" i="3"/>
  <c r="AT75" i="3"/>
  <c r="S75" i="3"/>
  <c r="AV73" i="3"/>
  <c r="U73" i="3"/>
  <c r="AX72" i="3"/>
  <c r="W72" i="3"/>
  <c r="AY71" i="3"/>
  <c r="X71" i="3"/>
  <c r="AZ70" i="3"/>
  <c r="Y70" i="3"/>
  <c r="AQ69" i="3"/>
  <c r="P69" i="3"/>
  <c r="AT67" i="3"/>
  <c r="S67" i="3"/>
  <c r="AX64" i="3"/>
  <c r="W64" i="3"/>
  <c r="AP62" i="3"/>
  <c r="O62" i="3"/>
  <c r="AS60" i="3"/>
  <c r="R60" i="3"/>
  <c r="AT59" i="3"/>
  <c r="S59" i="3"/>
  <c r="AV57" i="3"/>
  <c r="U57" i="3"/>
  <c r="AY55" i="3"/>
  <c r="X55" i="3"/>
  <c r="AZ54" i="3"/>
  <c r="Y54" i="3"/>
  <c r="AQ53" i="3"/>
  <c r="P53" i="3"/>
  <c r="AS52" i="3"/>
  <c r="R52" i="3"/>
  <c r="AU50" i="3"/>
  <c r="T50" i="3"/>
  <c r="AX48" i="3"/>
  <c r="W48" i="3"/>
  <c r="AZ46" i="3"/>
  <c r="Y46" i="3"/>
  <c r="AV41" i="3"/>
  <c r="U41" i="3"/>
  <c r="AX100" i="3"/>
  <c r="W100" i="3"/>
  <c r="AX99" i="3"/>
  <c r="W99" i="3"/>
  <c r="AY98" i="3"/>
  <c r="X98" i="3"/>
  <c r="AZ97" i="3"/>
  <c r="Y97" i="3"/>
  <c r="AP97" i="3"/>
  <c r="O97" i="3"/>
  <c r="AQ96" i="3"/>
  <c r="P96" i="3"/>
  <c r="AQ95" i="3"/>
  <c r="P95" i="3"/>
  <c r="AS94" i="3"/>
  <c r="R94" i="3"/>
  <c r="AT93" i="3"/>
  <c r="S93" i="3"/>
  <c r="AT92" i="3"/>
  <c r="S92" i="3"/>
  <c r="AX90" i="3"/>
  <c r="W90" i="3"/>
  <c r="AX89" i="3"/>
  <c r="W89" i="3"/>
  <c r="AY88" i="3"/>
  <c r="X88" i="3"/>
  <c r="AZ87" i="3"/>
  <c r="Y87" i="3"/>
  <c r="AP87" i="3"/>
  <c r="O87" i="3"/>
  <c r="AQ86" i="3"/>
  <c r="P86" i="3"/>
  <c r="AS85" i="3"/>
  <c r="R85" i="3"/>
  <c r="AT84" i="3"/>
  <c r="S84" i="3"/>
  <c r="AU83" i="3"/>
  <c r="T83" i="3"/>
  <c r="AV82" i="3"/>
  <c r="U82" i="3"/>
  <c r="AX81" i="3"/>
  <c r="W81" i="3"/>
  <c r="AY80" i="3"/>
  <c r="X80" i="3"/>
  <c r="AZ79" i="3"/>
  <c r="Y79" i="3"/>
  <c r="AP79" i="3"/>
  <c r="O79" i="3"/>
  <c r="AZ77" i="3"/>
  <c r="Y77" i="3"/>
  <c r="AP77" i="3"/>
  <c r="O77" i="3"/>
  <c r="AQ76" i="3"/>
  <c r="P76" i="3"/>
  <c r="AS75" i="3"/>
  <c r="R75" i="3"/>
  <c r="AT74" i="3"/>
  <c r="S74" i="3"/>
  <c r="AU73" i="3"/>
  <c r="T73" i="3"/>
  <c r="AV72" i="3"/>
  <c r="U72" i="3"/>
  <c r="AX71" i="3"/>
  <c r="W71" i="3"/>
  <c r="AY70" i="3"/>
  <c r="X70" i="3"/>
  <c r="AZ69" i="3"/>
  <c r="Y69" i="3"/>
  <c r="AP69" i="3"/>
  <c r="O69" i="3"/>
  <c r="AQ68" i="3"/>
  <c r="P68" i="3"/>
  <c r="AS67" i="3"/>
  <c r="R67" i="3"/>
  <c r="AT66" i="3"/>
  <c r="S66" i="3"/>
  <c r="AU65" i="3"/>
  <c r="T65" i="3"/>
  <c r="AV64" i="3"/>
  <c r="U64" i="3"/>
  <c r="AX63" i="3"/>
  <c r="W63" i="3"/>
  <c r="AY62" i="3"/>
  <c r="X62" i="3"/>
  <c r="AZ61" i="3"/>
  <c r="Y61" i="3"/>
  <c r="AP61" i="3"/>
  <c r="O61" i="3"/>
  <c r="AQ60" i="3"/>
  <c r="P60" i="3"/>
  <c r="AS59" i="3"/>
  <c r="R59" i="3"/>
  <c r="AT58" i="3"/>
  <c r="S58" i="3"/>
  <c r="AU57" i="3"/>
  <c r="T57" i="3"/>
  <c r="AV56" i="3"/>
  <c r="U56" i="3"/>
  <c r="AX55" i="3"/>
  <c r="W55" i="3"/>
  <c r="AY54" i="3"/>
  <c r="X54" i="3"/>
  <c r="AZ53" i="3"/>
  <c r="Y53" i="3"/>
  <c r="AP53" i="3"/>
  <c r="O53" i="3"/>
  <c r="AQ52" i="3"/>
  <c r="P52" i="3"/>
  <c r="AS51" i="3"/>
  <c r="R51" i="3"/>
  <c r="AT50" i="3"/>
  <c r="S50" i="3"/>
  <c r="AU49" i="3"/>
  <c r="T49" i="3"/>
  <c r="AV48" i="3"/>
  <c r="U48" i="3"/>
  <c r="AX47" i="3"/>
  <c r="W47" i="3"/>
  <c r="AY46" i="3"/>
  <c r="X46" i="3"/>
  <c r="AZ45" i="3"/>
  <c r="Y45" i="3"/>
  <c r="AP45" i="3"/>
  <c r="O45" i="3"/>
  <c r="AQ44" i="3"/>
  <c r="P44" i="3"/>
  <c r="AS43" i="3"/>
  <c r="R43" i="3"/>
  <c r="AT42" i="3"/>
  <c r="S42" i="3"/>
  <c r="AU41" i="3"/>
  <c r="T41" i="3"/>
  <c r="AV40" i="3"/>
  <c r="U40" i="3"/>
  <c r="AX39" i="3"/>
  <c r="W39" i="3"/>
  <c r="AY38" i="3"/>
  <c r="X38" i="3"/>
  <c r="AZ37" i="3"/>
  <c r="Y37" i="3"/>
  <c r="AP37" i="3"/>
  <c r="O37" i="3"/>
  <c r="AQ36" i="3"/>
  <c r="P36" i="3"/>
  <c r="AS35" i="3"/>
  <c r="R35" i="3"/>
  <c r="AT34" i="3"/>
  <c r="S34" i="3"/>
  <c r="AU33" i="3"/>
  <c r="T33" i="3"/>
  <c r="AV32" i="3"/>
  <c r="U32" i="3"/>
  <c r="AX31" i="3"/>
  <c r="W31" i="3"/>
  <c r="AY30" i="3"/>
  <c r="X30" i="3"/>
  <c r="AZ29" i="3"/>
  <c r="Y29" i="3"/>
  <c r="AP29" i="3"/>
  <c r="O29" i="3"/>
  <c r="AQ28" i="3"/>
  <c r="P28" i="3"/>
  <c r="AS27" i="3"/>
  <c r="R27" i="3"/>
  <c r="AS26" i="3"/>
  <c r="R26" i="3"/>
  <c r="AS25" i="3"/>
  <c r="R25" i="3"/>
  <c r="AS24" i="3"/>
  <c r="R24" i="3"/>
  <c r="AS23" i="3"/>
  <c r="R23" i="3"/>
  <c r="AS22" i="3"/>
  <c r="R22" i="3"/>
  <c r="AS21" i="3"/>
  <c r="R21" i="3"/>
  <c r="AS20" i="3"/>
  <c r="R20" i="3"/>
  <c r="AS19" i="3"/>
  <c r="R19" i="3"/>
  <c r="AS18" i="3"/>
  <c r="R18" i="3"/>
  <c r="AS17" i="3"/>
  <c r="R17" i="3"/>
  <c r="AS16" i="3"/>
  <c r="R16" i="3"/>
  <c r="AS15" i="3"/>
  <c r="R15" i="3"/>
  <c r="AS14" i="3"/>
  <c r="R14" i="3"/>
  <c r="AS13" i="3"/>
  <c r="R13" i="3"/>
  <c r="AS12" i="3"/>
  <c r="R12" i="3"/>
  <c r="AP99" i="3"/>
  <c r="O99" i="3"/>
  <c r="AT96" i="3"/>
  <c r="S96" i="3"/>
  <c r="AV100" i="3"/>
  <c r="U100" i="3"/>
  <c r="AV99" i="3"/>
  <c r="U99" i="3"/>
  <c r="AX98" i="3"/>
  <c r="W98" i="3"/>
  <c r="AY97" i="3"/>
  <c r="X97" i="3"/>
  <c r="AZ96" i="3"/>
  <c r="Y96" i="3"/>
  <c r="AZ95" i="3"/>
  <c r="Y95" i="3"/>
  <c r="AP95" i="3"/>
  <c r="O95" i="3"/>
  <c r="AQ94" i="3"/>
  <c r="P94" i="3"/>
  <c r="AS93" i="3"/>
  <c r="R93" i="3"/>
  <c r="AS92" i="3"/>
  <c r="R92" i="3"/>
  <c r="AV90" i="3"/>
  <c r="U90" i="3"/>
  <c r="AV89" i="3"/>
  <c r="U89" i="3"/>
  <c r="AX88" i="3"/>
  <c r="W88" i="3"/>
  <c r="AY87" i="3"/>
  <c r="X87" i="3"/>
  <c r="AZ86" i="3"/>
  <c r="Y86" i="3"/>
  <c r="AP86" i="3"/>
  <c r="O86" i="3"/>
  <c r="AQ85" i="3"/>
  <c r="P85" i="3"/>
  <c r="AS84" i="3"/>
  <c r="R84" i="3"/>
  <c r="AT83" i="3"/>
  <c r="S83" i="3"/>
  <c r="AU82" i="3"/>
  <c r="T82" i="3"/>
  <c r="AV81" i="3"/>
  <c r="U81" i="3"/>
  <c r="AX80" i="3"/>
  <c r="W80" i="3"/>
  <c r="AY79" i="3"/>
  <c r="X79" i="3"/>
  <c r="AZ78" i="3"/>
  <c r="Y78" i="3"/>
  <c r="AY77" i="3"/>
  <c r="X77" i="3"/>
  <c r="AZ76" i="3"/>
  <c r="Y76" i="3"/>
  <c r="AP76" i="3"/>
  <c r="O76" i="3"/>
  <c r="AQ75" i="3"/>
  <c r="P75" i="3"/>
  <c r="AS74" i="3"/>
  <c r="R74" i="3"/>
  <c r="AT73" i="3"/>
  <c r="S73" i="3"/>
  <c r="AU72" i="3"/>
  <c r="T72" i="3"/>
  <c r="AV71" i="3"/>
  <c r="U71" i="3"/>
  <c r="AX70" i="3"/>
  <c r="W70" i="3"/>
  <c r="AY69" i="3"/>
  <c r="X69" i="3"/>
  <c r="AZ68" i="3"/>
  <c r="Y68" i="3"/>
  <c r="AP68" i="3"/>
  <c r="O68" i="3"/>
  <c r="AQ67" i="3"/>
  <c r="P67" i="3"/>
  <c r="AS66" i="3"/>
  <c r="R66" i="3"/>
  <c r="AT65" i="3"/>
  <c r="S65" i="3"/>
  <c r="AU64" i="3"/>
  <c r="T64" i="3"/>
  <c r="AV63" i="3"/>
  <c r="U63" i="3"/>
  <c r="AX62" i="3"/>
  <c r="W62" i="3"/>
  <c r="AY61" i="3"/>
  <c r="X61" i="3"/>
  <c r="AZ60" i="3"/>
  <c r="Y60" i="3"/>
  <c r="AP60" i="3"/>
  <c r="O60" i="3"/>
  <c r="AQ59" i="3"/>
  <c r="P59" i="3"/>
  <c r="AS58" i="3"/>
  <c r="R58" i="3"/>
  <c r="AT57" i="3"/>
  <c r="S57" i="3"/>
  <c r="AU56" i="3"/>
  <c r="T56" i="3"/>
  <c r="AV55" i="3"/>
  <c r="U55" i="3"/>
  <c r="AX54" i="3"/>
  <c r="W54" i="3"/>
  <c r="AY53" i="3"/>
  <c r="X53" i="3"/>
  <c r="AZ52" i="3"/>
  <c r="Y52" i="3"/>
  <c r="AP52" i="3"/>
  <c r="O52" i="3"/>
  <c r="AQ51" i="3"/>
  <c r="P51" i="3"/>
  <c r="AS50" i="3"/>
  <c r="R50" i="3"/>
  <c r="AT49" i="3"/>
  <c r="S49" i="3"/>
  <c r="AU48" i="3"/>
  <c r="T48" i="3"/>
  <c r="AV47" i="3"/>
  <c r="U47" i="3"/>
  <c r="AX46" i="3"/>
  <c r="W46" i="3"/>
  <c r="AY45" i="3"/>
  <c r="X45" i="3"/>
  <c r="AZ44" i="3"/>
  <c r="Y44" i="3"/>
  <c r="AP44" i="3"/>
  <c r="O44" i="3"/>
  <c r="AQ43" i="3"/>
  <c r="P43" i="3"/>
  <c r="AS42" i="3"/>
  <c r="R42" i="3"/>
  <c r="AT41" i="3"/>
  <c r="S41" i="3"/>
  <c r="AU40" i="3"/>
  <c r="T40" i="3"/>
  <c r="AV39" i="3"/>
  <c r="U39" i="3"/>
  <c r="AX38" i="3"/>
  <c r="W38" i="3"/>
  <c r="AY37" i="3"/>
  <c r="X37" i="3"/>
  <c r="AZ36" i="3"/>
  <c r="Y36" i="3"/>
  <c r="AP36" i="3"/>
  <c r="O36" i="3"/>
  <c r="AQ35" i="3"/>
  <c r="P35" i="3"/>
  <c r="AS34" i="3"/>
  <c r="R34" i="3"/>
  <c r="AT33" i="3"/>
  <c r="S33" i="3"/>
  <c r="AU32" i="3"/>
  <c r="T32" i="3"/>
  <c r="AV31" i="3"/>
  <c r="U31" i="3"/>
  <c r="AX30" i="3"/>
  <c r="W30" i="3"/>
  <c r="AY29" i="3"/>
  <c r="X29" i="3"/>
  <c r="AZ28" i="3"/>
  <c r="Y28" i="3"/>
  <c r="AP28" i="3"/>
  <c r="O28" i="3"/>
  <c r="AQ27" i="3"/>
  <c r="P27" i="3"/>
  <c r="AQ26" i="3"/>
  <c r="P26" i="3"/>
  <c r="AQ25" i="3"/>
  <c r="P25" i="3"/>
  <c r="AQ24" i="3"/>
  <c r="P24" i="3"/>
  <c r="AQ23" i="3"/>
  <c r="P23" i="3"/>
  <c r="AQ22" i="3"/>
  <c r="P22" i="3"/>
  <c r="AQ21" i="3"/>
  <c r="P21" i="3"/>
  <c r="AQ20" i="3"/>
  <c r="P20" i="3"/>
  <c r="AQ19" i="3"/>
  <c r="P19" i="3"/>
  <c r="AQ18" i="3"/>
  <c r="P18" i="3"/>
  <c r="AQ17" i="3"/>
  <c r="P17" i="3"/>
  <c r="AQ16" i="3"/>
  <c r="P16" i="3"/>
  <c r="AQ15" i="3"/>
  <c r="P15" i="3"/>
  <c r="AQ14" i="3"/>
  <c r="P14" i="3"/>
  <c r="AQ13" i="3"/>
  <c r="P13" i="3"/>
  <c r="AQ12" i="3"/>
  <c r="P12" i="3"/>
  <c r="AU99" i="3"/>
  <c r="T99" i="3"/>
  <c r="AY96" i="3"/>
  <c r="X96" i="3"/>
  <c r="AZ94" i="3"/>
  <c r="Y94" i="3"/>
  <c r="AQ92" i="3"/>
  <c r="P92" i="3"/>
  <c r="AX87" i="3"/>
  <c r="W87" i="3"/>
  <c r="AZ85" i="3"/>
  <c r="Y85" i="3"/>
  <c r="AP85" i="3"/>
  <c r="O85" i="3"/>
  <c r="AT82" i="3"/>
  <c r="S82" i="3"/>
  <c r="AU81" i="3"/>
  <c r="T81" i="3"/>
  <c r="AV80" i="3"/>
  <c r="U80" i="3"/>
  <c r="AX79" i="3"/>
  <c r="W79" i="3"/>
  <c r="AY78" i="3"/>
  <c r="X78" i="3"/>
  <c r="AX77" i="3"/>
  <c r="W77" i="3"/>
  <c r="AY76" i="3"/>
  <c r="X76" i="3"/>
  <c r="AZ75" i="3"/>
  <c r="Y75" i="3"/>
  <c r="AP75" i="3"/>
  <c r="O75" i="3"/>
  <c r="AQ74" i="3"/>
  <c r="P74" i="3"/>
  <c r="AS73" i="3"/>
  <c r="R73" i="3"/>
  <c r="AT72" i="3"/>
  <c r="S72" i="3"/>
  <c r="AU71" i="3"/>
  <c r="T71" i="3"/>
  <c r="AV70" i="3"/>
  <c r="U70" i="3"/>
  <c r="AX69" i="3"/>
  <c r="W69" i="3"/>
  <c r="AY68" i="3"/>
  <c r="X68" i="3"/>
  <c r="AZ67" i="3"/>
  <c r="Y67" i="3"/>
  <c r="AP67" i="3"/>
  <c r="O67" i="3"/>
  <c r="AQ66" i="3"/>
  <c r="P66" i="3"/>
  <c r="AS65" i="3"/>
  <c r="R65" i="3"/>
  <c r="AT64" i="3"/>
  <c r="S64" i="3"/>
  <c r="AU63" i="3"/>
  <c r="T63" i="3"/>
  <c r="AV62" i="3"/>
  <c r="U62" i="3"/>
  <c r="AX61" i="3"/>
  <c r="W61" i="3"/>
  <c r="AY60" i="3"/>
  <c r="X60" i="3"/>
  <c r="AZ59" i="3"/>
  <c r="Y59" i="3"/>
  <c r="AP59" i="3"/>
  <c r="O59" i="3"/>
  <c r="AQ58" i="3"/>
  <c r="P58" i="3"/>
  <c r="AS57" i="3"/>
  <c r="R57" i="3"/>
  <c r="AT56" i="3"/>
  <c r="S56" i="3"/>
  <c r="AU55" i="3"/>
  <c r="T55" i="3"/>
  <c r="AV54" i="3"/>
  <c r="U54" i="3"/>
  <c r="AX53" i="3"/>
  <c r="W53" i="3"/>
  <c r="AY52" i="3"/>
  <c r="X52" i="3"/>
  <c r="AZ51" i="3"/>
  <c r="Y51" i="3"/>
  <c r="AP51" i="3"/>
  <c r="O51" i="3"/>
  <c r="AQ50" i="3"/>
  <c r="P50" i="3"/>
  <c r="AS49" i="3"/>
  <c r="R49" i="3"/>
  <c r="AT48" i="3"/>
  <c r="S48" i="3"/>
  <c r="AU47" i="3"/>
  <c r="T47" i="3"/>
  <c r="AV46" i="3"/>
  <c r="U46" i="3"/>
  <c r="AX45" i="3"/>
  <c r="W45" i="3"/>
  <c r="AY44" i="3"/>
  <c r="X44" i="3"/>
  <c r="AZ43" i="3"/>
  <c r="Y43" i="3"/>
  <c r="AP43" i="3"/>
  <c r="O43" i="3"/>
  <c r="AQ42" i="3"/>
  <c r="P42" i="3"/>
  <c r="AS41" i="3"/>
  <c r="R41" i="3"/>
  <c r="AT40" i="3"/>
  <c r="S40" i="3"/>
  <c r="AU39" i="3"/>
  <c r="T39" i="3"/>
  <c r="AV38" i="3"/>
  <c r="U38" i="3"/>
  <c r="AX37" i="3"/>
  <c r="W37" i="3"/>
  <c r="AY36" i="3"/>
  <c r="X36" i="3"/>
  <c r="AZ35" i="3"/>
  <c r="Y35" i="3"/>
  <c r="AP35" i="3"/>
  <c r="O35" i="3"/>
  <c r="AQ34" i="3"/>
  <c r="P34" i="3"/>
  <c r="AS33" i="3"/>
  <c r="R33" i="3"/>
  <c r="AT32" i="3"/>
  <c r="S32" i="3"/>
  <c r="AU31" i="3"/>
  <c r="T31" i="3"/>
  <c r="AV30" i="3"/>
  <c r="U30" i="3"/>
  <c r="AX29" i="3"/>
  <c r="W29" i="3"/>
  <c r="AY28" i="3"/>
  <c r="X28" i="3"/>
  <c r="AZ27" i="3"/>
  <c r="Y27" i="3"/>
  <c r="AZ26" i="3"/>
  <c r="Y26" i="3"/>
  <c r="AZ25" i="3"/>
  <c r="Y25" i="3"/>
  <c r="AZ24" i="3"/>
  <c r="Y24" i="3"/>
  <c r="AZ23" i="3"/>
  <c r="Y23" i="3"/>
  <c r="AZ22" i="3"/>
  <c r="Y22" i="3"/>
  <c r="AZ21" i="3"/>
  <c r="Y21" i="3"/>
  <c r="AZ20" i="3"/>
  <c r="Y20" i="3"/>
  <c r="AZ19" i="3"/>
  <c r="Y19" i="3"/>
  <c r="AZ18" i="3"/>
  <c r="Y18" i="3"/>
  <c r="AZ17" i="3"/>
  <c r="Y17" i="3"/>
  <c r="AZ16" i="3"/>
  <c r="Y16" i="3"/>
  <c r="AZ15" i="3"/>
  <c r="Y15" i="3"/>
  <c r="AZ14" i="3"/>
  <c r="Y14" i="3"/>
  <c r="AZ13" i="3"/>
  <c r="Y13" i="3"/>
  <c r="AZ12" i="3"/>
  <c r="Y12" i="3"/>
  <c r="AU92" i="3"/>
  <c r="T92" i="3"/>
  <c r="AQ99" i="3"/>
  <c r="P99" i="3"/>
  <c r="AV98" i="3"/>
  <c r="U98" i="3"/>
  <c r="AY95" i="3"/>
  <c r="X95" i="3"/>
  <c r="AQ93" i="3"/>
  <c r="P93" i="3"/>
  <c r="AU89" i="3"/>
  <c r="T89" i="3"/>
  <c r="AY86" i="3"/>
  <c r="X86" i="3"/>
  <c r="AQ84" i="3"/>
  <c r="P84" i="3"/>
  <c r="AU98" i="3"/>
  <c r="T98" i="3"/>
  <c r="AX96" i="3"/>
  <c r="W96" i="3"/>
  <c r="AY94" i="3"/>
  <c r="X94" i="3"/>
  <c r="AP92" i="3"/>
  <c r="O92" i="3"/>
  <c r="AU88" i="3"/>
  <c r="T88" i="3"/>
  <c r="AX86" i="3"/>
  <c r="W86" i="3"/>
  <c r="AZ84" i="3"/>
  <c r="Y84" i="3"/>
  <c r="AS82" i="3"/>
  <c r="R82" i="3"/>
  <c r="AV79" i="3"/>
  <c r="U79" i="3"/>
  <c r="AX76" i="3"/>
  <c r="W76" i="3"/>
  <c r="AZ74" i="3"/>
  <c r="Y74" i="3"/>
  <c r="AS72" i="3"/>
  <c r="R72" i="3"/>
  <c r="AU70" i="3"/>
  <c r="T70" i="3"/>
  <c r="AX68" i="3"/>
  <c r="W68" i="3"/>
  <c r="AZ66" i="3"/>
  <c r="Y66" i="3"/>
  <c r="AS64" i="3"/>
  <c r="R64" i="3"/>
  <c r="AU62" i="3"/>
  <c r="T62" i="3"/>
  <c r="AX60" i="3"/>
  <c r="W60" i="3"/>
  <c r="AZ58" i="3"/>
  <c r="Y58" i="3"/>
  <c r="AS56" i="3"/>
  <c r="R56" i="3"/>
  <c r="AU54" i="3"/>
  <c r="T54" i="3"/>
  <c r="AX52" i="3"/>
  <c r="W52" i="3"/>
  <c r="AY51" i="3"/>
  <c r="X51" i="3"/>
  <c r="AZ50" i="3"/>
  <c r="Y50" i="3"/>
  <c r="AQ49" i="3"/>
  <c r="P49" i="3"/>
  <c r="AS48" i="3"/>
  <c r="R48" i="3"/>
  <c r="AT47" i="3"/>
  <c r="S47" i="3"/>
  <c r="AU46" i="3"/>
  <c r="T46" i="3"/>
  <c r="AV45" i="3"/>
  <c r="U45" i="3"/>
  <c r="AX44" i="3"/>
  <c r="W44" i="3"/>
  <c r="AZ42" i="3"/>
  <c r="Y42" i="3"/>
  <c r="AP42" i="3"/>
  <c r="O42" i="3"/>
  <c r="AQ41" i="3"/>
  <c r="P41" i="3"/>
  <c r="AS40" i="3"/>
  <c r="R40" i="3"/>
  <c r="AT39" i="3"/>
  <c r="S39" i="3"/>
  <c r="AU38" i="3"/>
  <c r="T38" i="3"/>
  <c r="AV37" i="3"/>
  <c r="U37" i="3"/>
  <c r="AX36" i="3"/>
  <c r="W36" i="3"/>
  <c r="AY35" i="3"/>
  <c r="X35" i="3"/>
  <c r="AZ34" i="3"/>
  <c r="Y34" i="3"/>
  <c r="AP34" i="3"/>
  <c r="O34" i="3"/>
  <c r="AQ33" i="3"/>
  <c r="P33" i="3"/>
  <c r="AS32" i="3"/>
  <c r="R32" i="3"/>
  <c r="AT31" i="3"/>
  <c r="S31" i="3"/>
  <c r="AU30" i="3"/>
  <c r="T30" i="3"/>
  <c r="AV29" i="3"/>
  <c r="U29" i="3"/>
  <c r="AX28" i="3"/>
  <c r="W28" i="3"/>
  <c r="AY27" i="3"/>
  <c r="X27" i="3"/>
  <c r="AY26" i="3"/>
  <c r="X26" i="3"/>
  <c r="AY25" i="3"/>
  <c r="X25" i="3"/>
  <c r="AY24" i="3"/>
  <c r="X24" i="3"/>
  <c r="AY23" i="3"/>
  <c r="X23" i="3"/>
  <c r="AY22" i="3"/>
  <c r="X22" i="3"/>
  <c r="AY21" i="3"/>
  <c r="X21" i="3"/>
  <c r="AY20" i="3"/>
  <c r="X20" i="3"/>
  <c r="AY19" i="3"/>
  <c r="X19" i="3"/>
  <c r="AY18" i="3"/>
  <c r="X18" i="3"/>
  <c r="AY17" i="3"/>
  <c r="X17" i="3"/>
  <c r="AY16" i="3"/>
  <c r="X16" i="3"/>
  <c r="AY15" i="3"/>
  <c r="X15" i="3"/>
  <c r="AY14" i="3"/>
  <c r="X14" i="3"/>
  <c r="AY13" i="3"/>
  <c r="X13" i="3"/>
  <c r="AY12" i="3"/>
  <c r="X12" i="3"/>
  <c r="Q10" i="1" a="1"/>
  <c r="Q10" i="1" s="1"/>
  <c r="AE32" i="1" s="1"/>
  <c r="R24" i="1"/>
  <c r="R37" i="1" s="1"/>
  <c r="B229" i="1"/>
  <c r="B339" i="1" s="1"/>
  <c r="B449" i="1" s="1"/>
  <c r="B559" i="1" s="1"/>
  <c r="B669" i="1" s="1"/>
  <c r="P1" i="3"/>
  <c r="D229" i="1"/>
  <c r="D339" i="1" s="1"/>
  <c r="D449" i="1" s="1"/>
  <c r="D559" i="1" s="1"/>
  <c r="D669" i="1" s="1"/>
  <c r="S24" i="1"/>
  <c r="S37" i="1" s="1"/>
  <c r="S1" i="3"/>
  <c r="B244" i="1"/>
  <c r="B354" i="1" s="1"/>
  <c r="B464" i="1" s="1"/>
  <c r="B574" i="1" s="1"/>
  <c r="B684" i="1" s="1"/>
  <c r="D237" i="1"/>
  <c r="D347" i="1" s="1"/>
  <c r="D457" i="1" s="1"/>
  <c r="D567" i="1" s="1"/>
  <c r="D677" i="1" s="1"/>
  <c r="F239" i="1"/>
  <c r="F349" i="1" s="1"/>
  <c r="F459" i="1" s="1"/>
  <c r="F569" i="1" s="1"/>
  <c r="F679" i="1" s="1"/>
  <c r="D245" i="1"/>
  <c r="D355" i="1" s="1"/>
  <c r="D465" i="1" s="1"/>
  <c r="D575" i="1" s="1"/>
  <c r="D685" i="1" s="1"/>
  <c r="I254" i="1"/>
  <c r="I364" i="1" s="1"/>
  <c r="I474" i="1" s="1"/>
  <c r="I584" i="1" s="1"/>
  <c r="I694" i="1" s="1"/>
  <c r="I230" i="1"/>
  <c r="I340" i="1" s="1"/>
  <c r="I450" i="1" s="1"/>
  <c r="I560" i="1" s="1"/>
  <c r="I670" i="1" s="1"/>
  <c r="B251" i="1"/>
  <c r="B361" i="1" s="1"/>
  <c r="B471" i="1" s="1"/>
  <c r="B581" i="1" s="1"/>
  <c r="B691" i="1" s="1"/>
  <c r="I246" i="1"/>
  <c r="I356" i="1" s="1"/>
  <c r="I466" i="1" s="1"/>
  <c r="I576" i="1" s="1"/>
  <c r="I686" i="1" s="1"/>
  <c r="B243" i="1"/>
  <c r="B353" i="1" s="1"/>
  <c r="B463" i="1" s="1"/>
  <c r="B573" i="1" s="1"/>
  <c r="B683" i="1" s="1"/>
  <c r="I276" i="1"/>
  <c r="I386" i="1" s="1"/>
  <c r="I496" i="1" s="1"/>
  <c r="I606" i="1" s="1"/>
  <c r="I716" i="1" s="1"/>
  <c r="F233" i="1"/>
  <c r="F343" i="1" s="1"/>
  <c r="F453" i="1" s="1"/>
  <c r="F563" i="1" s="1"/>
  <c r="F673" i="1" s="1"/>
  <c r="J273" i="1"/>
  <c r="J383" i="1" s="1"/>
  <c r="J493" i="1" s="1"/>
  <c r="J603" i="1" s="1"/>
  <c r="J713" i="1" s="1"/>
  <c r="I248" i="1"/>
  <c r="I358" i="1" s="1"/>
  <c r="I468" i="1" s="1"/>
  <c r="I578" i="1" s="1"/>
  <c r="I688" i="1" s="1"/>
  <c r="F279" i="1"/>
  <c r="F389" i="1" s="1"/>
  <c r="F499" i="1" s="1"/>
  <c r="F609" i="1" s="1"/>
  <c r="F719" i="1" s="1"/>
  <c r="I226" i="1"/>
  <c r="I336" i="1" s="1"/>
  <c r="I446" i="1" s="1"/>
  <c r="I556" i="1" s="1"/>
  <c r="I666" i="1" s="1"/>
  <c r="J223" i="1"/>
  <c r="J333" i="1" s="1"/>
  <c r="J443" i="1" s="1"/>
  <c r="J553" i="1" s="1"/>
  <c r="J663" i="1" s="1"/>
  <c r="J228" i="1"/>
  <c r="J338" i="1" s="1"/>
  <c r="J448" i="1" s="1"/>
  <c r="J558" i="1" s="1"/>
  <c r="J668" i="1" s="1"/>
  <c r="B228" i="1"/>
  <c r="B338" i="1" s="1"/>
  <c r="B448" i="1" s="1"/>
  <c r="B558" i="1" s="1"/>
  <c r="B668" i="1" s="1"/>
  <c r="A223" i="1"/>
  <c r="A333" i="1" s="1"/>
  <c r="A443" i="1" s="1"/>
  <c r="A553" i="1" s="1"/>
  <c r="A663" i="1" s="1"/>
  <c r="E279" i="1"/>
  <c r="E389" i="1" s="1"/>
  <c r="E499" i="1" s="1"/>
  <c r="E609" i="1" s="1"/>
  <c r="E719" i="1" s="1"/>
  <c r="K277" i="1"/>
  <c r="K387" i="1" s="1"/>
  <c r="K497" i="1" s="1"/>
  <c r="K607" i="1" s="1"/>
  <c r="K717" i="1" s="1"/>
  <c r="F276" i="1"/>
  <c r="F386" i="1" s="1"/>
  <c r="F496" i="1" s="1"/>
  <c r="F606" i="1" s="1"/>
  <c r="F716" i="1" s="1"/>
  <c r="I275" i="1"/>
  <c r="I385" i="1" s="1"/>
  <c r="I495" i="1" s="1"/>
  <c r="I605" i="1" s="1"/>
  <c r="I715" i="1" s="1"/>
  <c r="A275" i="1"/>
  <c r="A385" i="1" s="1"/>
  <c r="A495" i="1" s="1"/>
  <c r="A605" i="1" s="1"/>
  <c r="A715" i="1" s="1"/>
  <c r="D274" i="1"/>
  <c r="D384" i="1" s="1"/>
  <c r="D494" i="1" s="1"/>
  <c r="D604" i="1" s="1"/>
  <c r="D714" i="1" s="1"/>
  <c r="G273" i="1"/>
  <c r="G383" i="1" s="1"/>
  <c r="G493" i="1" s="1"/>
  <c r="G603" i="1" s="1"/>
  <c r="G713" i="1" s="1"/>
  <c r="J272" i="1"/>
  <c r="J382" i="1" s="1"/>
  <c r="J492" i="1" s="1"/>
  <c r="J602" i="1" s="1"/>
  <c r="J712" i="1" s="1"/>
  <c r="B272" i="1"/>
  <c r="B382" i="1" s="1"/>
  <c r="B492" i="1" s="1"/>
  <c r="B602" i="1" s="1"/>
  <c r="B712" i="1" s="1"/>
  <c r="E271" i="1"/>
  <c r="E381" i="1" s="1"/>
  <c r="E491" i="1" s="1"/>
  <c r="E601" i="1" s="1"/>
  <c r="E711" i="1" s="1"/>
  <c r="K269" i="1"/>
  <c r="K379" i="1" s="1"/>
  <c r="K489" i="1" s="1"/>
  <c r="K599" i="1" s="1"/>
  <c r="K709" i="1" s="1"/>
  <c r="F268" i="1"/>
  <c r="F378" i="1" s="1"/>
  <c r="F488" i="1" s="1"/>
  <c r="F598" i="1" s="1"/>
  <c r="F708" i="1" s="1"/>
  <c r="I267" i="1"/>
  <c r="I377" i="1" s="1"/>
  <c r="I487" i="1" s="1"/>
  <c r="I597" i="1" s="1"/>
  <c r="I707" i="1" s="1"/>
  <c r="A267" i="1"/>
  <c r="A377" i="1" s="1"/>
  <c r="A487" i="1" s="1"/>
  <c r="A597" i="1" s="1"/>
  <c r="A707" i="1" s="1"/>
  <c r="D266" i="1"/>
  <c r="D376" i="1" s="1"/>
  <c r="D486" i="1" s="1"/>
  <c r="D596" i="1" s="1"/>
  <c r="D706" i="1" s="1"/>
  <c r="G265" i="1"/>
  <c r="G375" i="1" s="1"/>
  <c r="G485" i="1" s="1"/>
  <c r="G595" i="1" s="1"/>
  <c r="G705" i="1" s="1"/>
  <c r="J264" i="1"/>
  <c r="J374" i="1" s="1"/>
  <c r="J484" i="1" s="1"/>
  <c r="J594" i="1" s="1"/>
  <c r="J704" i="1" s="1"/>
  <c r="B264" i="1"/>
  <c r="B374" i="1" s="1"/>
  <c r="B484" i="1" s="1"/>
  <c r="B594" i="1" s="1"/>
  <c r="B704" i="1" s="1"/>
  <c r="E263" i="1"/>
  <c r="E373" i="1" s="1"/>
  <c r="E483" i="1" s="1"/>
  <c r="E593" i="1" s="1"/>
  <c r="E703" i="1" s="1"/>
  <c r="K261" i="1"/>
  <c r="K371" i="1" s="1"/>
  <c r="K481" i="1" s="1"/>
  <c r="K591" i="1" s="1"/>
  <c r="K701" i="1" s="1"/>
  <c r="D260" i="1"/>
  <c r="D370" i="1" s="1"/>
  <c r="D480" i="1" s="1"/>
  <c r="D590" i="1" s="1"/>
  <c r="D700" i="1" s="1"/>
  <c r="G259" i="1"/>
  <c r="G369" i="1" s="1"/>
  <c r="G479" i="1" s="1"/>
  <c r="G589" i="1" s="1"/>
  <c r="G699" i="1" s="1"/>
  <c r="J258" i="1"/>
  <c r="J368" i="1" s="1"/>
  <c r="J478" i="1" s="1"/>
  <c r="J588" i="1" s="1"/>
  <c r="J698" i="1" s="1"/>
  <c r="B258" i="1"/>
  <c r="B368" i="1" s="1"/>
  <c r="B478" i="1" s="1"/>
  <c r="B588" i="1" s="1"/>
  <c r="B698" i="1" s="1"/>
  <c r="E257" i="1"/>
  <c r="E367" i="1" s="1"/>
  <c r="E477" i="1" s="1"/>
  <c r="E587" i="1" s="1"/>
  <c r="E697" i="1" s="1"/>
  <c r="K255" i="1"/>
  <c r="K365" i="1" s="1"/>
  <c r="K475" i="1" s="1"/>
  <c r="K585" i="1" s="1"/>
  <c r="K695" i="1" s="1"/>
  <c r="F254" i="1"/>
  <c r="F364" i="1" s="1"/>
  <c r="F474" i="1" s="1"/>
  <c r="F584" i="1" s="1"/>
  <c r="F694" i="1" s="1"/>
  <c r="I253" i="1"/>
  <c r="I363" i="1" s="1"/>
  <c r="I473" i="1" s="1"/>
  <c r="I583" i="1" s="1"/>
  <c r="I693" i="1" s="1"/>
  <c r="A253" i="1"/>
  <c r="A363" i="1" s="1"/>
  <c r="A473" i="1" s="1"/>
  <c r="A583" i="1" s="1"/>
  <c r="A693" i="1" s="1"/>
  <c r="D252" i="1"/>
  <c r="D362" i="1" s="1"/>
  <c r="D472" i="1" s="1"/>
  <c r="D582" i="1" s="1"/>
  <c r="D692" i="1" s="1"/>
  <c r="G251" i="1"/>
  <c r="G361" i="1" s="1"/>
  <c r="G471" i="1" s="1"/>
  <c r="G581" i="1" s="1"/>
  <c r="G691" i="1" s="1"/>
  <c r="J250" i="1"/>
  <c r="J360" i="1" s="1"/>
  <c r="J470" i="1" s="1"/>
  <c r="J580" i="1" s="1"/>
  <c r="J690" i="1" s="1"/>
  <c r="B250" i="1"/>
  <c r="B360" i="1" s="1"/>
  <c r="B470" i="1" s="1"/>
  <c r="B580" i="1" s="1"/>
  <c r="B690" i="1" s="1"/>
  <c r="E249" i="1"/>
  <c r="E359" i="1" s="1"/>
  <c r="E469" i="1" s="1"/>
  <c r="E579" i="1" s="1"/>
  <c r="E689" i="1" s="1"/>
  <c r="K247" i="1"/>
  <c r="K357" i="1" s="1"/>
  <c r="K467" i="1" s="1"/>
  <c r="K577" i="1" s="1"/>
  <c r="K687" i="1" s="1"/>
  <c r="F246" i="1"/>
  <c r="F356" i="1" s="1"/>
  <c r="F466" i="1" s="1"/>
  <c r="F576" i="1" s="1"/>
  <c r="F686" i="1" s="1"/>
  <c r="I245" i="1"/>
  <c r="I355" i="1" s="1"/>
  <c r="I465" i="1" s="1"/>
  <c r="I575" i="1" s="1"/>
  <c r="I685" i="1" s="1"/>
  <c r="A245" i="1"/>
  <c r="A355" i="1" s="1"/>
  <c r="A465" i="1" s="1"/>
  <c r="A575" i="1" s="1"/>
  <c r="A685" i="1" s="1"/>
  <c r="D244" i="1"/>
  <c r="D354" i="1" s="1"/>
  <c r="D464" i="1" s="1"/>
  <c r="D574" i="1" s="1"/>
  <c r="D684" i="1" s="1"/>
  <c r="G243" i="1"/>
  <c r="G353" i="1" s="1"/>
  <c r="G463" i="1" s="1"/>
  <c r="G573" i="1" s="1"/>
  <c r="G683" i="1" s="1"/>
  <c r="J242" i="1"/>
  <c r="J352" i="1" s="1"/>
  <c r="J462" i="1" s="1"/>
  <c r="J572" i="1" s="1"/>
  <c r="J682" i="1" s="1"/>
  <c r="B242" i="1"/>
  <c r="B352" i="1" s="1"/>
  <c r="B462" i="1" s="1"/>
  <c r="B572" i="1" s="1"/>
  <c r="B682" i="1" s="1"/>
  <c r="E241" i="1"/>
  <c r="E351" i="1" s="1"/>
  <c r="E461" i="1" s="1"/>
  <c r="E571" i="1" s="1"/>
  <c r="E681" i="1" s="1"/>
  <c r="K239" i="1"/>
  <c r="K349" i="1" s="1"/>
  <c r="K459" i="1" s="1"/>
  <c r="K569" i="1" s="1"/>
  <c r="K679" i="1" s="1"/>
  <c r="F238" i="1"/>
  <c r="F348" i="1" s="1"/>
  <c r="F458" i="1" s="1"/>
  <c r="F568" i="1" s="1"/>
  <c r="F678" i="1" s="1"/>
  <c r="I237" i="1"/>
  <c r="I347" i="1" s="1"/>
  <c r="I457" i="1" s="1"/>
  <c r="I567" i="1" s="1"/>
  <c r="I677" i="1" s="1"/>
  <c r="A237" i="1"/>
  <c r="A347" i="1" s="1"/>
  <c r="A457" i="1" s="1"/>
  <c r="A567" i="1" s="1"/>
  <c r="A677" i="1" s="1"/>
  <c r="D236" i="1"/>
  <c r="D346" i="1" s="1"/>
  <c r="D456" i="1" s="1"/>
  <c r="D566" i="1" s="1"/>
  <c r="D676" i="1" s="1"/>
  <c r="G235" i="1"/>
  <c r="G345" i="1" s="1"/>
  <c r="G455" i="1" s="1"/>
  <c r="G565" i="1" s="1"/>
  <c r="G675" i="1" s="1"/>
  <c r="J234" i="1"/>
  <c r="J344" i="1" s="1"/>
  <c r="J454" i="1" s="1"/>
  <c r="J564" i="1" s="1"/>
  <c r="J674" i="1" s="1"/>
  <c r="K221" i="1"/>
  <c r="K331" i="1" s="1"/>
  <c r="K441" i="1" s="1"/>
  <c r="K551" i="1" s="1"/>
  <c r="K661" i="1" s="1"/>
  <c r="Y1" i="3"/>
  <c r="E227" i="1"/>
  <c r="E337" i="1" s="1"/>
  <c r="E447" i="1" s="1"/>
  <c r="E557" i="1" s="1"/>
  <c r="E667" i="1" s="1"/>
  <c r="K225" i="1"/>
  <c r="K335" i="1" s="1"/>
  <c r="K445" i="1" s="1"/>
  <c r="K555" i="1" s="1"/>
  <c r="K665" i="1" s="1"/>
  <c r="F224" i="1"/>
  <c r="F334" i="1" s="1"/>
  <c r="F444" i="1" s="1"/>
  <c r="F554" i="1" s="1"/>
  <c r="F664" i="1" s="1"/>
  <c r="I223" i="1"/>
  <c r="I333" i="1" s="1"/>
  <c r="I443" i="1" s="1"/>
  <c r="I553" i="1" s="1"/>
  <c r="I663" i="1" s="1"/>
  <c r="A222" i="1"/>
  <c r="K222" i="1"/>
  <c r="K332" i="1" s="1"/>
  <c r="K442" i="1" s="1"/>
  <c r="K552" i="1" s="1"/>
  <c r="K662" i="1" s="1"/>
  <c r="J221" i="1"/>
  <c r="J331" i="1" s="1"/>
  <c r="J441" i="1" s="1"/>
  <c r="J551" i="1" s="1"/>
  <c r="J661" i="1" s="1"/>
  <c r="X1" i="3"/>
  <c r="I228" i="1"/>
  <c r="I338" i="1" s="1"/>
  <c r="I448" i="1" s="1"/>
  <c r="I558" i="1" s="1"/>
  <c r="I668" i="1" s="1"/>
  <c r="A228" i="1"/>
  <c r="A338" i="1" s="1"/>
  <c r="A448" i="1" s="1"/>
  <c r="A558" i="1" s="1"/>
  <c r="A668" i="1" s="1"/>
  <c r="D227" i="1"/>
  <c r="D337" i="1" s="1"/>
  <c r="D447" i="1" s="1"/>
  <c r="D557" i="1" s="1"/>
  <c r="D667" i="1" s="1"/>
  <c r="G226" i="1"/>
  <c r="G336" i="1" s="1"/>
  <c r="G446" i="1" s="1"/>
  <c r="G556" i="1" s="1"/>
  <c r="G666" i="1" s="1"/>
  <c r="J225" i="1"/>
  <c r="J335" i="1" s="1"/>
  <c r="J445" i="1" s="1"/>
  <c r="J555" i="1" s="1"/>
  <c r="J665" i="1" s="1"/>
  <c r="B225" i="1"/>
  <c r="B335" i="1" s="1"/>
  <c r="B445" i="1" s="1"/>
  <c r="B555" i="1" s="1"/>
  <c r="B665" i="1" s="1"/>
  <c r="E224" i="1"/>
  <c r="E334" i="1" s="1"/>
  <c r="E444" i="1" s="1"/>
  <c r="E554" i="1" s="1"/>
  <c r="E664" i="1" s="1"/>
  <c r="F269" i="1"/>
  <c r="F379" i="1" s="1"/>
  <c r="F489" i="1" s="1"/>
  <c r="F599" i="1" s="1"/>
  <c r="F709" i="1" s="1"/>
  <c r="J235" i="1"/>
  <c r="J345" i="1" s="1"/>
  <c r="J455" i="1" s="1"/>
  <c r="J565" i="1" s="1"/>
  <c r="J675" i="1" s="1"/>
  <c r="D279" i="1"/>
  <c r="D389" i="1" s="1"/>
  <c r="D499" i="1" s="1"/>
  <c r="D609" i="1" s="1"/>
  <c r="D719" i="1" s="1"/>
  <c r="G278" i="1"/>
  <c r="G388" i="1" s="1"/>
  <c r="G498" i="1" s="1"/>
  <c r="G608" i="1" s="1"/>
  <c r="G718" i="1" s="1"/>
  <c r="J277" i="1"/>
  <c r="J387" i="1" s="1"/>
  <c r="J497" i="1" s="1"/>
  <c r="J607" i="1" s="1"/>
  <c r="J717" i="1" s="1"/>
  <c r="B277" i="1"/>
  <c r="B387" i="1" s="1"/>
  <c r="B497" i="1" s="1"/>
  <c r="B607" i="1" s="1"/>
  <c r="B717" i="1" s="1"/>
  <c r="E276" i="1"/>
  <c r="E386" i="1" s="1"/>
  <c r="E496" i="1" s="1"/>
  <c r="E606" i="1" s="1"/>
  <c r="E716" i="1" s="1"/>
  <c r="K274" i="1"/>
  <c r="K384" i="1" s="1"/>
  <c r="K494" i="1" s="1"/>
  <c r="K604" i="1" s="1"/>
  <c r="K714" i="1" s="1"/>
  <c r="F273" i="1"/>
  <c r="F383" i="1" s="1"/>
  <c r="F493" i="1" s="1"/>
  <c r="F603" i="1" s="1"/>
  <c r="F713" i="1" s="1"/>
  <c r="I272" i="1"/>
  <c r="I382" i="1" s="1"/>
  <c r="I492" i="1" s="1"/>
  <c r="I602" i="1" s="1"/>
  <c r="I712" i="1" s="1"/>
  <c r="A272" i="1"/>
  <c r="A382" i="1" s="1"/>
  <c r="A492" i="1" s="1"/>
  <c r="A602" i="1" s="1"/>
  <c r="A712" i="1" s="1"/>
  <c r="D271" i="1"/>
  <c r="D381" i="1" s="1"/>
  <c r="D491" i="1" s="1"/>
  <c r="D601" i="1" s="1"/>
  <c r="D711" i="1" s="1"/>
  <c r="G270" i="1"/>
  <c r="G380" i="1" s="1"/>
  <c r="G490" i="1" s="1"/>
  <c r="G600" i="1" s="1"/>
  <c r="G710" i="1" s="1"/>
  <c r="J269" i="1"/>
  <c r="J379" i="1" s="1"/>
  <c r="J489" i="1" s="1"/>
  <c r="J599" i="1" s="1"/>
  <c r="J709" i="1" s="1"/>
  <c r="B269" i="1"/>
  <c r="B379" i="1" s="1"/>
  <c r="B489" i="1" s="1"/>
  <c r="B599" i="1" s="1"/>
  <c r="J222" i="1"/>
  <c r="J332" i="1" s="1"/>
  <c r="J442" i="1" s="1"/>
  <c r="J552" i="1" s="1"/>
  <c r="J662" i="1" s="1"/>
  <c r="G223" i="1"/>
  <c r="G333" i="1" s="1"/>
  <c r="G443" i="1" s="1"/>
  <c r="G553" i="1" s="1"/>
  <c r="G663" i="1" s="1"/>
  <c r="K279" i="1"/>
  <c r="K389" i="1" s="1"/>
  <c r="K499" i="1" s="1"/>
  <c r="K609" i="1" s="1"/>
  <c r="K719" i="1" s="1"/>
  <c r="F278" i="1"/>
  <c r="F388" i="1" s="1"/>
  <c r="F498" i="1" s="1"/>
  <c r="F608" i="1" s="1"/>
  <c r="F718" i="1" s="1"/>
  <c r="I277" i="1"/>
  <c r="I387" i="1" s="1"/>
  <c r="I497" i="1" s="1"/>
  <c r="I607" i="1" s="1"/>
  <c r="I717" i="1" s="1"/>
  <c r="A277" i="1"/>
  <c r="A387" i="1" s="1"/>
  <c r="A497" i="1" s="1"/>
  <c r="A607" i="1" s="1"/>
  <c r="A717" i="1" s="1"/>
  <c r="D276" i="1"/>
  <c r="D386" i="1" s="1"/>
  <c r="D496" i="1" s="1"/>
  <c r="D606" i="1" s="1"/>
  <c r="D716" i="1" s="1"/>
  <c r="G275" i="1"/>
  <c r="G385" i="1" s="1"/>
  <c r="G495" i="1" s="1"/>
  <c r="G605" i="1" s="1"/>
  <c r="G715" i="1" s="1"/>
  <c r="J274" i="1"/>
  <c r="J384" i="1" s="1"/>
  <c r="J494" i="1" s="1"/>
  <c r="J604" i="1" s="1"/>
  <c r="J714" i="1" s="1"/>
  <c r="B274" i="1"/>
  <c r="B384" i="1" s="1"/>
  <c r="B494" i="1" s="1"/>
  <c r="B604" i="1" s="1"/>
  <c r="B714" i="1" s="1"/>
  <c r="E273" i="1"/>
  <c r="E383" i="1" s="1"/>
  <c r="E493" i="1" s="1"/>
  <c r="E603" i="1" s="1"/>
  <c r="E713" i="1" s="1"/>
  <c r="K271" i="1"/>
  <c r="K381" i="1" s="1"/>
  <c r="K491" i="1" s="1"/>
  <c r="K601" i="1" s="1"/>
  <c r="K711" i="1" s="1"/>
  <c r="F270" i="1"/>
  <c r="F380" i="1" s="1"/>
  <c r="F490" i="1" s="1"/>
  <c r="F600" i="1" s="1"/>
  <c r="F710" i="1" s="1"/>
  <c r="I269" i="1"/>
  <c r="I379" i="1" s="1"/>
  <c r="I489" i="1" s="1"/>
  <c r="I599" i="1" s="1"/>
  <c r="I709" i="1" s="1"/>
  <c r="A269" i="1"/>
  <c r="A379" i="1" s="1"/>
  <c r="A489" i="1" s="1"/>
  <c r="A599" i="1" s="1"/>
  <c r="D268" i="1"/>
  <c r="D378" i="1" s="1"/>
  <c r="D488" i="1" s="1"/>
  <c r="D598" i="1" s="1"/>
  <c r="D708" i="1" s="1"/>
  <c r="G267" i="1"/>
  <c r="G377" i="1" s="1"/>
  <c r="G487" i="1" s="1"/>
  <c r="G597" i="1" s="1"/>
  <c r="G707" i="1" s="1"/>
  <c r="J266" i="1"/>
  <c r="J376" i="1" s="1"/>
  <c r="J486" i="1" s="1"/>
  <c r="J596" i="1" s="1"/>
  <c r="J706" i="1" s="1"/>
  <c r="B266" i="1"/>
  <c r="B376" i="1" s="1"/>
  <c r="B486" i="1" s="1"/>
  <c r="B596" i="1" s="1"/>
  <c r="B706" i="1" s="1"/>
  <c r="E265" i="1"/>
  <c r="E375" i="1" s="1"/>
  <c r="E485" i="1" s="1"/>
  <c r="E595" i="1" s="1"/>
  <c r="E705" i="1" s="1"/>
  <c r="K263" i="1"/>
  <c r="K373" i="1" s="1"/>
  <c r="K483" i="1" s="1"/>
  <c r="K593" i="1" s="1"/>
  <c r="K703" i="1" s="1"/>
  <c r="F262" i="1"/>
  <c r="F372" i="1" s="1"/>
  <c r="F482" i="1" s="1"/>
  <c r="F592" i="1" s="1"/>
  <c r="F702" i="1" s="1"/>
  <c r="I261" i="1"/>
  <c r="I371" i="1" s="1"/>
  <c r="I481" i="1" s="1"/>
  <c r="I591" i="1" s="1"/>
  <c r="I701" i="1" s="1"/>
  <c r="A261" i="1"/>
  <c r="A371" i="1" s="1"/>
  <c r="A481" i="1" s="1"/>
  <c r="A591" i="1" s="1"/>
  <c r="A701" i="1" s="1"/>
  <c r="I221" i="1"/>
  <c r="I331" i="1" s="1"/>
  <c r="I441" i="1" s="1"/>
  <c r="I551" i="1" s="1"/>
  <c r="I661" i="1" s="1"/>
  <c r="W1" i="3"/>
  <c r="A225" i="1"/>
  <c r="A335" i="1" s="1"/>
  <c r="A445" i="1" s="1"/>
  <c r="A555" i="1" s="1"/>
  <c r="A665" i="1" s="1"/>
  <c r="J265" i="1"/>
  <c r="J375" i="1" s="1"/>
  <c r="J485" i="1" s="1"/>
  <c r="J595" i="1" s="1"/>
  <c r="J705" i="1" s="1"/>
  <c r="D222" i="1"/>
  <c r="D332" i="1" s="1"/>
  <c r="D442" i="1" s="1"/>
  <c r="D552" i="1" s="1"/>
  <c r="D662" i="1" s="1"/>
  <c r="I222" i="1"/>
  <c r="I332" i="1" s="1"/>
  <c r="I442" i="1" s="1"/>
  <c r="I552" i="1" s="1"/>
  <c r="I662" i="1" s="1"/>
  <c r="V1" i="3"/>
  <c r="G228" i="1"/>
  <c r="G338" i="1" s="1"/>
  <c r="G448" i="1" s="1"/>
  <c r="G558" i="1" s="1"/>
  <c r="G668" i="1" s="1"/>
  <c r="J227" i="1"/>
  <c r="J337" i="1" s="1"/>
  <c r="J447" i="1" s="1"/>
  <c r="J557" i="1" s="1"/>
  <c r="J667" i="1" s="1"/>
  <c r="B227" i="1"/>
  <c r="E226" i="1"/>
  <c r="E336" i="1" s="1"/>
  <c r="E446" i="1" s="1"/>
  <c r="E556" i="1" s="1"/>
  <c r="E666" i="1" s="1"/>
  <c r="K224" i="1"/>
  <c r="K334" i="1" s="1"/>
  <c r="K444" i="1" s="1"/>
  <c r="K554" i="1" s="1"/>
  <c r="K664" i="1" s="1"/>
  <c r="F223" i="1"/>
  <c r="F333" i="1" s="1"/>
  <c r="F443" i="1" s="1"/>
  <c r="F553" i="1" s="1"/>
  <c r="F663" i="1" s="1"/>
  <c r="B265" i="1"/>
  <c r="B375" i="1" s="1"/>
  <c r="B485" i="1" s="1"/>
  <c r="B595" i="1" s="1"/>
  <c r="B705" i="1" s="1"/>
  <c r="B259" i="1"/>
  <c r="B369" i="1" s="1"/>
  <c r="B479" i="1" s="1"/>
  <c r="B589" i="1" s="1"/>
  <c r="B699" i="1" s="1"/>
  <c r="J279" i="1"/>
  <c r="J389" i="1" s="1"/>
  <c r="J499" i="1" s="1"/>
  <c r="J609" i="1" s="1"/>
  <c r="J719" i="1" s="1"/>
  <c r="B279" i="1"/>
  <c r="B389" i="1" s="1"/>
  <c r="B499" i="1" s="1"/>
  <c r="B609" i="1" s="1"/>
  <c r="B719" i="1" s="1"/>
  <c r="E278" i="1"/>
  <c r="E388" i="1" s="1"/>
  <c r="E498" i="1" s="1"/>
  <c r="E608" i="1" s="1"/>
  <c r="E718" i="1" s="1"/>
  <c r="K276" i="1"/>
  <c r="K386" i="1" s="1"/>
  <c r="K496" i="1" s="1"/>
  <c r="K606" i="1" s="1"/>
  <c r="K716" i="1" s="1"/>
  <c r="F275" i="1"/>
  <c r="F385" i="1" s="1"/>
  <c r="F495" i="1" s="1"/>
  <c r="F605" i="1" s="1"/>
  <c r="F715" i="1" s="1"/>
  <c r="I274" i="1"/>
  <c r="I384" i="1" s="1"/>
  <c r="I494" i="1" s="1"/>
  <c r="I604" i="1" s="1"/>
  <c r="I714" i="1" s="1"/>
  <c r="A274" i="1"/>
  <c r="A384" i="1" s="1"/>
  <c r="A494" i="1" s="1"/>
  <c r="A604" i="1" s="1"/>
  <c r="A714" i="1" s="1"/>
  <c r="D273" i="1"/>
  <c r="D383" i="1" s="1"/>
  <c r="D493" i="1" s="1"/>
  <c r="D603" i="1" s="1"/>
  <c r="D713" i="1" s="1"/>
  <c r="G272" i="1"/>
  <c r="G382" i="1" s="1"/>
  <c r="G492" i="1" s="1"/>
  <c r="G602" i="1" s="1"/>
  <c r="G712" i="1" s="1"/>
  <c r="J271" i="1"/>
  <c r="J381" i="1" s="1"/>
  <c r="J491" i="1" s="1"/>
  <c r="J601" i="1" s="1"/>
  <c r="J711" i="1" s="1"/>
  <c r="B271" i="1"/>
  <c r="B381" i="1" s="1"/>
  <c r="B491" i="1" s="1"/>
  <c r="B601" i="1" s="1"/>
  <c r="B711" i="1" s="1"/>
  <c r="E270" i="1"/>
  <c r="E380" i="1" s="1"/>
  <c r="E490" i="1" s="1"/>
  <c r="E600" i="1" s="1"/>
  <c r="E710" i="1" s="1"/>
  <c r="K268" i="1"/>
  <c r="K378" i="1" s="1"/>
  <c r="K488" i="1" s="1"/>
  <c r="K598" i="1" s="1"/>
  <c r="K708" i="1" s="1"/>
  <c r="F267" i="1"/>
  <c r="F377" i="1" s="1"/>
  <c r="F487" i="1" s="1"/>
  <c r="F597" i="1" s="1"/>
  <c r="F707" i="1" s="1"/>
  <c r="I266" i="1"/>
  <c r="I376" i="1" s="1"/>
  <c r="I486" i="1" s="1"/>
  <c r="I596" i="1" s="1"/>
  <c r="I706" i="1" s="1"/>
  <c r="A221" i="1"/>
  <c r="K227" i="1"/>
  <c r="K337" i="1" s="1"/>
  <c r="K447" i="1" s="1"/>
  <c r="K557" i="1" s="1"/>
  <c r="K667" i="1" s="1"/>
  <c r="F226" i="1"/>
  <c r="F336" i="1" s="1"/>
  <c r="F446" i="1" s="1"/>
  <c r="F556" i="1" s="1"/>
  <c r="F666" i="1" s="1"/>
  <c r="I225" i="1"/>
  <c r="I335" i="1" s="1"/>
  <c r="I445" i="1" s="1"/>
  <c r="I555" i="1" s="1"/>
  <c r="I665" i="1" s="1"/>
  <c r="D224" i="1"/>
  <c r="D334" i="1" s="1"/>
  <c r="D444" i="1" s="1"/>
  <c r="D554" i="1" s="1"/>
  <c r="D664" i="1" s="1"/>
  <c r="G221" i="1"/>
  <c r="G331" i="1" s="1"/>
  <c r="G441" i="1" s="1"/>
  <c r="G551" i="1" s="1"/>
  <c r="G661" i="1" s="1"/>
  <c r="U1" i="3"/>
  <c r="F228" i="1"/>
  <c r="F338" i="1" s="1"/>
  <c r="F448" i="1" s="1"/>
  <c r="F558" i="1" s="1"/>
  <c r="F668" i="1" s="1"/>
  <c r="I227" i="1"/>
  <c r="I337" i="1" s="1"/>
  <c r="I447" i="1" s="1"/>
  <c r="I557" i="1" s="1"/>
  <c r="I667" i="1" s="1"/>
  <c r="A227" i="1"/>
  <c r="D226" i="1"/>
  <c r="D336" i="1" s="1"/>
  <c r="D446" i="1" s="1"/>
  <c r="D556" i="1" s="1"/>
  <c r="D666" i="1" s="1"/>
  <c r="G225" i="1"/>
  <c r="G335" i="1" s="1"/>
  <c r="G445" i="1" s="1"/>
  <c r="G555" i="1" s="1"/>
  <c r="G665" i="1" s="1"/>
  <c r="J224" i="1"/>
  <c r="J334" i="1" s="1"/>
  <c r="J444" i="1" s="1"/>
  <c r="J554" i="1" s="1"/>
  <c r="J664" i="1" s="1"/>
  <c r="B224" i="1"/>
  <c r="E223" i="1"/>
  <c r="E333" i="1" s="1"/>
  <c r="E443" i="1" s="1"/>
  <c r="E553" i="1" s="1"/>
  <c r="E663" i="1" s="1"/>
  <c r="K278" i="1"/>
  <c r="K388" i="1" s="1"/>
  <c r="K498" i="1" s="1"/>
  <c r="K608" i="1" s="1"/>
  <c r="K718" i="1" s="1"/>
  <c r="K262" i="1"/>
  <c r="K372" i="1" s="1"/>
  <c r="K482" i="1" s="1"/>
  <c r="K592" i="1" s="1"/>
  <c r="K702" i="1" s="1"/>
  <c r="I279" i="1"/>
  <c r="I389" i="1" s="1"/>
  <c r="I499" i="1" s="1"/>
  <c r="I609" i="1" s="1"/>
  <c r="I719" i="1" s="1"/>
  <c r="A279" i="1"/>
  <c r="A389" i="1" s="1"/>
  <c r="A499" i="1" s="1"/>
  <c r="A609" i="1" s="1"/>
  <c r="A719" i="1" s="1"/>
  <c r="D278" i="1"/>
  <c r="D388" i="1" s="1"/>
  <c r="D498" i="1" s="1"/>
  <c r="D608" i="1" s="1"/>
  <c r="D718" i="1" s="1"/>
  <c r="G277" i="1"/>
  <c r="G387" i="1" s="1"/>
  <c r="G497" i="1" s="1"/>
  <c r="G607" i="1" s="1"/>
  <c r="G717" i="1" s="1"/>
  <c r="J276" i="1"/>
  <c r="J386" i="1" s="1"/>
  <c r="J496" i="1" s="1"/>
  <c r="J606" i="1" s="1"/>
  <c r="J716" i="1" s="1"/>
  <c r="E222" i="1"/>
  <c r="E332" i="1" s="1"/>
  <c r="E442" i="1" s="1"/>
  <c r="E552" i="1" s="1"/>
  <c r="E662" i="1" s="1"/>
  <c r="A226" i="1"/>
  <c r="A336" i="1" s="1"/>
  <c r="A446" i="1" s="1"/>
  <c r="A556" i="1" s="1"/>
  <c r="A666" i="1" s="1"/>
  <c r="B223" i="1"/>
  <c r="B333" i="1" s="1"/>
  <c r="B443" i="1" s="1"/>
  <c r="B553" i="1" s="1"/>
  <c r="B663" i="1" s="1"/>
  <c r="F277" i="1"/>
  <c r="F387" i="1" s="1"/>
  <c r="F497" i="1" s="1"/>
  <c r="F607" i="1" s="1"/>
  <c r="F717" i="1" s="1"/>
  <c r="E272" i="1"/>
  <c r="E382" i="1" s="1"/>
  <c r="E492" i="1" s="1"/>
  <c r="E602" i="1" s="1"/>
  <c r="E712" i="1" s="1"/>
  <c r="K270" i="1"/>
  <c r="K380" i="1" s="1"/>
  <c r="K490" i="1" s="1"/>
  <c r="K600" i="1" s="1"/>
  <c r="K710" i="1" s="1"/>
  <c r="A268" i="1"/>
  <c r="A378" i="1" s="1"/>
  <c r="A488" i="1" s="1"/>
  <c r="A598" i="1" s="1"/>
  <c r="A708" i="1" s="1"/>
  <c r="D267" i="1"/>
  <c r="D377" i="1" s="1"/>
  <c r="D487" i="1" s="1"/>
  <c r="D597" i="1" s="1"/>
  <c r="D707" i="1" s="1"/>
  <c r="G266" i="1"/>
  <c r="G376" i="1" s="1"/>
  <c r="G486" i="1" s="1"/>
  <c r="G596" i="1" s="1"/>
  <c r="G706" i="1" s="1"/>
  <c r="E264" i="1"/>
  <c r="E374" i="1" s="1"/>
  <c r="E484" i="1" s="1"/>
  <c r="E594" i="1" s="1"/>
  <c r="E704" i="1" s="1"/>
  <c r="F261" i="1"/>
  <c r="F371" i="1" s="1"/>
  <c r="F481" i="1" s="1"/>
  <c r="F591" i="1" s="1"/>
  <c r="F701" i="1" s="1"/>
  <c r="E258" i="1"/>
  <c r="E368" i="1" s="1"/>
  <c r="E478" i="1" s="1"/>
  <c r="E588" i="1" s="1"/>
  <c r="E698" i="1" s="1"/>
  <c r="K256" i="1"/>
  <c r="K366" i="1" s="1"/>
  <c r="K476" i="1" s="1"/>
  <c r="K586" i="1" s="1"/>
  <c r="K696" i="1" s="1"/>
  <c r="A254" i="1"/>
  <c r="A364" i="1" s="1"/>
  <c r="A474" i="1" s="1"/>
  <c r="A584" i="1" s="1"/>
  <c r="A694" i="1" s="1"/>
  <c r="D253" i="1"/>
  <c r="D363" i="1" s="1"/>
  <c r="D473" i="1" s="1"/>
  <c r="D583" i="1" s="1"/>
  <c r="D693" i="1" s="1"/>
  <c r="G252" i="1"/>
  <c r="G362" i="1" s="1"/>
  <c r="G472" i="1" s="1"/>
  <c r="G582" i="1" s="1"/>
  <c r="G692" i="1" s="1"/>
  <c r="E250" i="1"/>
  <c r="E360" i="1" s="1"/>
  <c r="E470" i="1" s="1"/>
  <c r="E580" i="1" s="1"/>
  <c r="E690" i="1" s="1"/>
  <c r="F247" i="1"/>
  <c r="F357" i="1" s="1"/>
  <c r="F467" i="1" s="1"/>
  <c r="F577" i="1" s="1"/>
  <c r="F687" i="1" s="1"/>
  <c r="A246" i="1"/>
  <c r="A356" i="1" s="1"/>
  <c r="A466" i="1" s="1"/>
  <c r="A576" i="1" s="1"/>
  <c r="A686" i="1" s="1"/>
  <c r="G244" i="1"/>
  <c r="G354" i="1" s="1"/>
  <c r="G464" i="1" s="1"/>
  <c r="G574" i="1" s="1"/>
  <c r="G684" i="1" s="1"/>
  <c r="J243" i="1"/>
  <c r="J353" i="1" s="1"/>
  <c r="J463" i="1" s="1"/>
  <c r="J573" i="1" s="1"/>
  <c r="J683" i="1" s="1"/>
  <c r="K240" i="1"/>
  <c r="K350" i="1" s="1"/>
  <c r="K460" i="1" s="1"/>
  <c r="K570" i="1" s="1"/>
  <c r="K680" i="1" s="1"/>
  <c r="I238" i="1"/>
  <c r="I348" i="1" s="1"/>
  <c r="I458" i="1" s="1"/>
  <c r="I568" i="1" s="1"/>
  <c r="I678" i="1" s="1"/>
  <c r="A238" i="1"/>
  <c r="A348" i="1" s="1"/>
  <c r="A458" i="1" s="1"/>
  <c r="A568" i="1" s="1"/>
  <c r="A678" i="1" s="1"/>
  <c r="G236" i="1"/>
  <c r="G346" i="1" s="1"/>
  <c r="G456" i="1" s="1"/>
  <c r="G566" i="1" s="1"/>
  <c r="G676" i="1" s="1"/>
  <c r="B235" i="1"/>
  <c r="B345" i="1" s="1"/>
  <c r="B455" i="1" s="1"/>
  <c r="B565" i="1" s="1"/>
  <c r="B675" i="1" s="1"/>
  <c r="E234" i="1"/>
  <c r="E344" i="1" s="1"/>
  <c r="E454" i="1" s="1"/>
  <c r="E564" i="1" s="1"/>
  <c r="E674" i="1" s="1"/>
  <c r="K232" i="1"/>
  <c r="K342" i="1" s="1"/>
  <c r="K452" i="1" s="1"/>
  <c r="K562" i="1" s="1"/>
  <c r="K672" i="1" s="1"/>
  <c r="F231" i="1"/>
  <c r="F341" i="1" s="1"/>
  <c r="F451" i="1" s="1"/>
  <c r="F561" i="1" s="1"/>
  <c r="F671" i="1" s="1"/>
  <c r="A230" i="1"/>
  <c r="A340" i="1" s="1"/>
  <c r="A450" i="1" s="1"/>
  <c r="A560" i="1" s="1"/>
  <c r="A670" i="1" s="1"/>
  <c r="Q1" i="3"/>
  <c r="K228" i="1"/>
  <c r="K338" i="1" s="1"/>
  <c r="K448" i="1" s="1"/>
  <c r="K558" i="1" s="1"/>
  <c r="K668" i="1" s="1"/>
  <c r="F227" i="1"/>
  <c r="F337" i="1" s="1"/>
  <c r="F447" i="1" s="1"/>
  <c r="F557" i="1" s="1"/>
  <c r="F667" i="1" s="1"/>
  <c r="D225" i="1"/>
  <c r="D335" i="1" s="1"/>
  <c r="D445" i="1" s="1"/>
  <c r="D555" i="1" s="1"/>
  <c r="D665" i="1" s="1"/>
  <c r="G224" i="1"/>
  <c r="G334" i="1" s="1"/>
  <c r="G444" i="1" s="1"/>
  <c r="G554" i="1" s="1"/>
  <c r="G664" i="1" s="1"/>
  <c r="D275" i="1"/>
  <c r="D385" i="1" s="1"/>
  <c r="D495" i="1" s="1"/>
  <c r="D605" i="1" s="1"/>
  <c r="D715" i="1" s="1"/>
  <c r="G274" i="1"/>
  <c r="G384" i="1" s="1"/>
  <c r="G494" i="1" s="1"/>
  <c r="G604" i="1" s="1"/>
  <c r="G714" i="1" s="1"/>
  <c r="B273" i="1"/>
  <c r="B383" i="1" s="1"/>
  <c r="B493" i="1" s="1"/>
  <c r="B603" i="1" s="1"/>
  <c r="B713" i="1" s="1"/>
  <c r="I268" i="1"/>
  <c r="I378" i="1" s="1"/>
  <c r="I488" i="1" s="1"/>
  <c r="I598" i="1" s="1"/>
  <c r="I708" i="1" s="1"/>
  <c r="G260" i="1"/>
  <c r="G370" i="1" s="1"/>
  <c r="G480" i="1" s="1"/>
  <c r="G590" i="1" s="1"/>
  <c r="G700" i="1" s="1"/>
  <c r="J259" i="1"/>
  <c r="J369" i="1" s="1"/>
  <c r="J479" i="1" s="1"/>
  <c r="J589" i="1" s="1"/>
  <c r="J699" i="1" s="1"/>
  <c r="F255" i="1"/>
  <c r="F365" i="1" s="1"/>
  <c r="F475" i="1" s="1"/>
  <c r="F585" i="1" s="1"/>
  <c r="F695" i="1" s="1"/>
  <c r="K248" i="1"/>
  <c r="K358" i="1" s="1"/>
  <c r="K468" i="1" s="1"/>
  <c r="K578" i="1" s="1"/>
  <c r="K688" i="1" s="1"/>
  <c r="A276" i="1"/>
  <c r="A386" i="1" s="1"/>
  <c r="A496" i="1" s="1"/>
  <c r="A606" i="1" s="1"/>
  <c r="A716" i="1" s="1"/>
  <c r="J251" i="1"/>
  <c r="J361" i="1" s="1"/>
  <c r="J471" i="1" s="1"/>
  <c r="J581" i="1" s="1"/>
  <c r="J691" i="1" s="1"/>
  <c r="E242" i="1"/>
  <c r="E352" i="1" s="1"/>
  <c r="E462" i="1" s="1"/>
  <c r="E572" i="1" s="1"/>
  <c r="E682" i="1" s="1"/>
  <c r="G222" i="1"/>
  <c r="G332" i="1" s="1"/>
  <c r="G442" i="1" s="1"/>
  <c r="G552" i="1" s="1"/>
  <c r="G662" i="1" s="1"/>
  <c r="E228" i="1"/>
  <c r="E338" i="1" s="1"/>
  <c r="E448" i="1" s="1"/>
  <c r="E558" i="1" s="1"/>
  <c r="E668" i="1" s="1"/>
  <c r="K226" i="1"/>
  <c r="K336" i="1" s="1"/>
  <c r="K446" i="1" s="1"/>
  <c r="K556" i="1" s="1"/>
  <c r="K666" i="1" s="1"/>
  <c r="F225" i="1"/>
  <c r="F335" i="1" s="1"/>
  <c r="F445" i="1" s="1"/>
  <c r="F555" i="1" s="1"/>
  <c r="F665" i="1" s="1"/>
  <c r="I224" i="1"/>
  <c r="I334" i="1" s="1"/>
  <c r="I444" i="1" s="1"/>
  <c r="I554" i="1" s="1"/>
  <c r="I664" i="1" s="1"/>
  <c r="J270" i="1"/>
  <c r="J380" i="1" s="1"/>
  <c r="J490" i="1" s="1"/>
  <c r="J600" i="1" s="1"/>
  <c r="J710" i="1" s="1"/>
  <c r="B222" i="1"/>
  <c r="F221" i="1"/>
  <c r="F331" i="1" s="1"/>
  <c r="F441" i="1" s="1"/>
  <c r="F551" i="1" s="1"/>
  <c r="F661" i="1" s="1"/>
  <c r="T1" i="3"/>
  <c r="A224" i="1"/>
  <c r="D223" i="1"/>
  <c r="D333" i="1" s="1"/>
  <c r="D443" i="1" s="1"/>
  <c r="D553" i="1" s="1"/>
  <c r="D663" i="1" s="1"/>
  <c r="G279" i="1"/>
  <c r="G389" i="1" s="1"/>
  <c r="G499" i="1" s="1"/>
  <c r="G609" i="1" s="1"/>
  <c r="G719" i="1" s="1"/>
  <c r="J278" i="1"/>
  <c r="J388" i="1" s="1"/>
  <c r="J498" i="1" s="1"/>
  <c r="J608" i="1" s="1"/>
  <c r="J718" i="1" s="1"/>
  <c r="B278" i="1"/>
  <c r="B388" i="1" s="1"/>
  <c r="B498" i="1" s="1"/>
  <c r="B608" i="1" s="1"/>
  <c r="B718" i="1" s="1"/>
  <c r="E277" i="1"/>
  <c r="E387" i="1" s="1"/>
  <c r="E497" i="1" s="1"/>
  <c r="E607" i="1" s="1"/>
  <c r="E717" i="1" s="1"/>
  <c r="K275" i="1"/>
  <c r="K385" i="1" s="1"/>
  <c r="K495" i="1" s="1"/>
  <c r="K605" i="1" s="1"/>
  <c r="K715" i="1" s="1"/>
  <c r="F274" i="1"/>
  <c r="F384" i="1" s="1"/>
  <c r="F494" i="1" s="1"/>
  <c r="F604" i="1" s="1"/>
  <c r="F714" i="1" s="1"/>
  <c r="I273" i="1"/>
  <c r="I383" i="1" s="1"/>
  <c r="I493" i="1" s="1"/>
  <c r="I603" i="1" s="1"/>
  <c r="I713" i="1" s="1"/>
  <c r="A273" i="1"/>
  <c r="A383" i="1" s="1"/>
  <c r="A493" i="1" s="1"/>
  <c r="A603" i="1" s="1"/>
  <c r="A713" i="1" s="1"/>
  <c r="D272" i="1"/>
  <c r="D382" i="1" s="1"/>
  <c r="D492" i="1" s="1"/>
  <c r="D602" i="1" s="1"/>
  <c r="D712" i="1" s="1"/>
  <c r="G271" i="1"/>
  <c r="G381" i="1" s="1"/>
  <c r="G491" i="1" s="1"/>
  <c r="G601" i="1" s="1"/>
  <c r="G711" i="1" s="1"/>
  <c r="B270" i="1"/>
  <c r="B380" i="1" s="1"/>
  <c r="B490" i="1" s="1"/>
  <c r="B600" i="1" s="1"/>
  <c r="B710" i="1" s="1"/>
  <c r="E269" i="1"/>
  <c r="E379" i="1" s="1"/>
  <c r="E489" i="1" s="1"/>
  <c r="E599" i="1" s="1"/>
  <c r="E709" i="1" s="1"/>
  <c r="K267" i="1"/>
  <c r="K377" i="1" s="1"/>
  <c r="K487" i="1" s="1"/>
  <c r="K597" i="1" s="1"/>
  <c r="K707" i="1" s="1"/>
  <c r="F266" i="1"/>
  <c r="F376" i="1" s="1"/>
  <c r="F486" i="1" s="1"/>
  <c r="F596" i="1" s="1"/>
  <c r="F706" i="1" s="1"/>
  <c r="I265" i="1"/>
  <c r="I375" i="1" s="1"/>
  <c r="I485" i="1" s="1"/>
  <c r="I595" i="1" s="1"/>
  <c r="I705" i="1" s="1"/>
  <c r="A265" i="1"/>
  <c r="A375" i="1" s="1"/>
  <c r="A485" i="1" s="1"/>
  <c r="A595" i="1" s="1"/>
  <c r="A705" i="1" s="1"/>
  <c r="D264" i="1"/>
  <c r="D374" i="1" s="1"/>
  <c r="D484" i="1" s="1"/>
  <c r="D594" i="1" s="1"/>
  <c r="D704" i="1" s="1"/>
  <c r="G263" i="1"/>
  <c r="G373" i="1" s="1"/>
  <c r="G483" i="1" s="1"/>
  <c r="G593" i="1" s="1"/>
  <c r="G703" i="1" s="1"/>
  <c r="J262" i="1"/>
  <c r="J372" i="1" s="1"/>
  <c r="J482" i="1" s="1"/>
  <c r="J592" i="1" s="1"/>
  <c r="J702" i="1" s="1"/>
  <c r="B262" i="1"/>
  <c r="E261" i="1"/>
  <c r="E371" i="1" s="1"/>
  <c r="E481" i="1" s="1"/>
  <c r="E591" i="1" s="1"/>
  <c r="E701" i="1" s="1"/>
  <c r="F260" i="1"/>
  <c r="F370" i="1" s="1"/>
  <c r="F480" i="1" s="1"/>
  <c r="F590" i="1" s="1"/>
  <c r="F700" i="1" s="1"/>
  <c r="I259" i="1"/>
  <c r="I369" i="1" s="1"/>
  <c r="I479" i="1" s="1"/>
  <c r="I589" i="1" s="1"/>
  <c r="I699" i="1" s="1"/>
  <c r="A259" i="1"/>
  <c r="A369" i="1" s="1"/>
  <c r="A479" i="1" s="1"/>
  <c r="A589" i="1" s="1"/>
  <c r="A699" i="1" s="1"/>
  <c r="D258" i="1"/>
  <c r="D368" i="1" s="1"/>
  <c r="D478" i="1" s="1"/>
  <c r="D588" i="1" s="1"/>
  <c r="D698" i="1" s="1"/>
  <c r="G257" i="1"/>
  <c r="G367" i="1" s="1"/>
  <c r="G477" i="1" s="1"/>
  <c r="G587" i="1" s="1"/>
  <c r="G697" i="1" s="1"/>
  <c r="J256" i="1"/>
  <c r="J366" i="1" s="1"/>
  <c r="J476" i="1" s="1"/>
  <c r="J586" i="1" s="1"/>
  <c r="J696" i="1" s="1"/>
  <c r="B256" i="1"/>
  <c r="B366" i="1" s="1"/>
  <c r="B476" i="1" s="1"/>
  <c r="B586" i="1" s="1"/>
  <c r="B696" i="1" s="1"/>
  <c r="E255" i="1"/>
  <c r="E365" i="1" s="1"/>
  <c r="E475" i="1" s="1"/>
  <c r="E585" i="1" s="1"/>
  <c r="E695" i="1" s="1"/>
  <c r="K253" i="1"/>
  <c r="K363" i="1" s="1"/>
  <c r="K473" i="1" s="1"/>
  <c r="K583" i="1" s="1"/>
  <c r="K693" i="1" s="1"/>
  <c r="F252" i="1"/>
  <c r="F362" i="1" s="1"/>
  <c r="F472" i="1" s="1"/>
  <c r="F582" i="1" s="1"/>
  <c r="F692" i="1" s="1"/>
  <c r="I251" i="1"/>
  <c r="I361" i="1" s="1"/>
  <c r="I471" i="1" s="1"/>
  <c r="I581" i="1" s="1"/>
  <c r="I691" i="1" s="1"/>
  <c r="A251" i="1"/>
  <c r="A361" i="1" s="1"/>
  <c r="A471" i="1" s="1"/>
  <c r="A581" i="1" s="1"/>
  <c r="A691" i="1" s="1"/>
  <c r="D250" i="1"/>
  <c r="D360" i="1" s="1"/>
  <c r="D470" i="1" s="1"/>
  <c r="D580" i="1" s="1"/>
  <c r="D690" i="1" s="1"/>
  <c r="G249" i="1"/>
  <c r="G359" i="1" s="1"/>
  <c r="G469" i="1" s="1"/>
  <c r="G579" i="1" s="1"/>
  <c r="G689" i="1" s="1"/>
  <c r="J248" i="1"/>
  <c r="J358" i="1" s="1"/>
  <c r="J468" i="1" s="1"/>
  <c r="J578" i="1" s="1"/>
  <c r="J688" i="1" s="1"/>
  <c r="B248" i="1"/>
  <c r="B358" i="1" s="1"/>
  <c r="B468" i="1" s="1"/>
  <c r="B578" i="1" s="1"/>
  <c r="B688" i="1" s="1"/>
  <c r="E247" i="1"/>
  <c r="E357" i="1" s="1"/>
  <c r="E467" i="1" s="1"/>
  <c r="E577" i="1" s="1"/>
  <c r="E687" i="1" s="1"/>
  <c r="K245" i="1"/>
  <c r="K355" i="1" s="1"/>
  <c r="K465" i="1" s="1"/>
  <c r="K575" i="1" s="1"/>
  <c r="K685" i="1" s="1"/>
  <c r="F244" i="1"/>
  <c r="F354" i="1" s="1"/>
  <c r="F464" i="1" s="1"/>
  <c r="F574" i="1" s="1"/>
  <c r="F684" i="1" s="1"/>
  <c r="I243" i="1"/>
  <c r="I353" i="1" s="1"/>
  <c r="I463" i="1" s="1"/>
  <c r="I573" i="1" s="1"/>
  <c r="I683" i="1" s="1"/>
  <c r="A243" i="1"/>
  <c r="A353" i="1" s="1"/>
  <c r="A463" i="1" s="1"/>
  <c r="A573" i="1" s="1"/>
  <c r="A683" i="1" s="1"/>
  <c r="D242" i="1"/>
  <c r="D352" i="1" s="1"/>
  <c r="D462" i="1" s="1"/>
  <c r="D572" i="1" s="1"/>
  <c r="D682" i="1" s="1"/>
  <c r="G241" i="1"/>
  <c r="G351" i="1" s="1"/>
  <c r="G461" i="1" s="1"/>
  <c r="G571" i="1" s="1"/>
  <c r="G681" i="1" s="1"/>
  <c r="J240" i="1"/>
  <c r="J350" i="1" s="1"/>
  <c r="J460" i="1" s="1"/>
  <c r="J570" i="1" s="1"/>
  <c r="J680" i="1" s="1"/>
  <c r="B240" i="1"/>
  <c r="B350" i="1" s="1"/>
  <c r="B460" i="1" s="1"/>
  <c r="B570" i="1" s="1"/>
  <c r="B680" i="1" s="1"/>
  <c r="E239" i="1"/>
  <c r="E349" i="1" s="1"/>
  <c r="E459" i="1" s="1"/>
  <c r="E569" i="1" s="1"/>
  <c r="E679" i="1" s="1"/>
  <c r="K237" i="1"/>
  <c r="K347" i="1" s="1"/>
  <c r="K457" i="1" s="1"/>
  <c r="K567" i="1" s="1"/>
  <c r="K677" i="1" s="1"/>
  <c r="F236" i="1"/>
  <c r="F346" i="1" s="1"/>
  <c r="F456" i="1" s="1"/>
  <c r="F566" i="1" s="1"/>
  <c r="F676" i="1" s="1"/>
  <c r="I235" i="1"/>
  <c r="I345" i="1" s="1"/>
  <c r="I455" i="1" s="1"/>
  <c r="I565" i="1" s="1"/>
  <c r="I675" i="1" s="1"/>
  <c r="A235" i="1"/>
  <c r="A345" i="1" s="1"/>
  <c r="A455" i="1" s="1"/>
  <c r="A565" i="1" s="1"/>
  <c r="A675" i="1" s="1"/>
  <c r="D234" i="1"/>
  <c r="D344" i="1" s="1"/>
  <c r="D454" i="1" s="1"/>
  <c r="D564" i="1" s="1"/>
  <c r="D674" i="1" s="1"/>
  <c r="G233" i="1"/>
  <c r="G343" i="1" s="1"/>
  <c r="G453" i="1" s="1"/>
  <c r="G563" i="1" s="1"/>
  <c r="G673" i="1" s="1"/>
  <c r="J232" i="1"/>
  <c r="J342" i="1" s="1"/>
  <c r="J452" i="1" s="1"/>
  <c r="J562" i="1" s="1"/>
  <c r="J672" i="1" s="1"/>
  <c r="B232" i="1"/>
  <c r="B342" i="1" s="1"/>
  <c r="B452" i="1" s="1"/>
  <c r="B562" i="1" s="1"/>
  <c r="B672" i="1" s="1"/>
  <c r="E231" i="1"/>
  <c r="E341" i="1" s="1"/>
  <c r="E451" i="1" s="1"/>
  <c r="E561" i="1" s="1"/>
  <c r="E671" i="1" s="1"/>
  <c r="K229" i="1"/>
  <c r="K339" i="1" s="1"/>
  <c r="K449" i="1" s="1"/>
  <c r="K559" i="1" s="1"/>
  <c r="K669" i="1" s="1"/>
  <c r="D221" i="1"/>
  <c r="D331" i="1" s="1"/>
  <c r="D441" i="1" s="1"/>
  <c r="D551" i="1" s="1"/>
  <c r="D661" i="1" s="1"/>
  <c r="R1" i="3"/>
  <c r="F222" i="1"/>
  <c r="F332" i="1" s="1"/>
  <c r="F442" i="1" s="1"/>
  <c r="F552" i="1" s="1"/>
  <c r="F662" i="1" s="1"/>
  <c r="D228" i="1"/>
  <c r="D338" i="1" s="1"/>
  <c r="D448" i="1" s="1"/>
  <c r="D558" i="1" s="1"/>
  <c r="D668" i="1" s="1"/>
  <c r="G227" i="1"/>
  <c r="G337" i="1" s="1"/>
  <c r="G447" i="1" s="1"/>
  <c r="G557" i="1" s="1"/>
  <c r="G667" i="1" s="1"/>
  <c r="J226" i="1"/>
  <c r="J336" i="1" s="1"/>
  <c r="J446" i="1" s="1"/>
  <c r="J556" i="1" s="1"/>
  <c r="J666" i="1" s="1"/>
  <c r="B226" i="1"/>
  <c r="B336" i="1" s="1"/>
  <c r="B446" i="1" s="1"/>
  <c r="B556" i="1" s="1"/>
  <c r="B666" i="1" s="1"/>
  <c r="E225" i="1"/>
  <c r="E335" i="1" s="1"/>
  <c r="E445" i="1" s="1"/>
  <c r="E555" i="1" s="1"/>
  <c r="E665" i="1" s="1"/>
  <c r="K223" i="1"/>
  <c r="K333" i="1" s="1"/>
  <c r="K443" i="1" s="1"/>
  <c r="K553" i="1" s="1"/>
  <c r="K663" i="1" s="1"/>
  <c r="D238" i="1"/>
  <c r="D348" i="1" s="1"/>
  <c r="D458" i="1" s="1"/>
  <c r="D568" i="1" s="1"/>
  <c r="D678" i="1" s="1"/>
  <c r="I278" i="1"/>
  <c r="I388" i="1" s="1"/>
  <c r="I498" i="1" s="1"/>
  <c r="I608" i="1" s="1"/>
  <c r="I718" i="1" s="1"/>
  <c r="A278" i="1"/>
  <c r="A388" i="1" s="1"/>
  <c r="A498" i="1" s="1"/>
  <c r="A608" i="1" s="1"/>
  <c r="A718" i="1" s="1"/>
  <c r="D277" i="1"/>
  <c r="D387" i="1" s="1"/>
  <c r="D497" i="1" s="1"/>
  <c r="D607" i="1" s="1"/>
  <c r="D717" i="1" s="1"/>
  <c r="G276" i="1"/>
  <c r="G386" i="1" s="1"/>
  <c r="G496" i="1" s="1"/>
  <c r="G606" i="1" s="1"/>
  <c r="G716" i="1" s="1"/>
  <c r="J275" i="1"/>
  <c r="J385" i="1" s="1"/>
  <c r="J495" i="1" s="1"/>
  <c r="J605" i="1" s="1"/>
  <c r="J715" i="1" s="1"/>
  <c r="B275" i="1"/>
  <c r="B385" i="1" s="1"/>
  <c r="B495" i="1" s="1"/>
  <c r="B605" i="1" s="1"/>
  <c r="B715" i="1" s="1"/>
  <c r="E274" i="1"/>
  <c r="E384" i="1" s="1"/>
  <c r="E494" i="1" s="1"/>
  <c r="E604" i="1" s="1"/>
  <c r="E714" i="1" s="1"/>
  <c r="K272" i="1"/>
  <c r="K382" i="1" s="1"/>
  <c r="K492" i="1" s="1"/>
  <c r="K602" i="1" s="1"/>
  <c r="K712" i="1" s="1"/>
  <c r="F271" i="1"/>
  <c r="F381" i="1" s="1"/>
  <c r="F491" i="1" s="1"/>
  <c r="F601" i="1" s="1"/>
  <c r="F711" i="1" s="1"/>
  <c r="I270" i="1"/>
  <c r="I380" i="1" s="1"/>
  <c r="I490" i="1" s="1"/>
  <c r="I600" i="1" s="1"/>
  <c r="I710" i="1" s="1"/>
  <c r="A270" i="1"/>
  <c r="A380" i="1" s="1"/>
  <c r="A490" i="1" s="1"/>
  <c r="A600" i="1" s="1"/>
  <c r="A710" i="1" s="1"/>
  <c r="D269" i="1"/>
  <c r="D379" i="1" s="1"/>
  <c r="D489" i="1" s="1"/>
  <c r="D599" i="1" s="1"/>
  <c r="D709" i="1" s="1"/>
  <c r="G268" i="1"/>
  <c r="G378" i="1" s="1"/>
  <c r="G488" i="1" s="1"/>
  <c r="G598" i="1" s="1"/>
  <c r="G708" i="1" s="1"/>
  <c r="J267" i="1"/>
  <c r="J377" i="1" s="1"/>
  <c r="J487" i="1" s="1"/>
  <c r="J597" i="1" s="1"/>
  <c r="J707" i="1" s="1"/>
  <c r="B267" i="1"/>
  <c r="B377" i="1" s="1"/>
  <c r="B487" i="1" s="1"/>
  <c r="B597" i="1" s="1"/>
  <c r="B707" i="1" s="1"/>
  <c r="E266" i="1"/>
  <c r="E376" i="1" s="1"/>
  <c r="E486" i="1" s="1"/>
  <c r="E596" i="1" s="1"/>
  <c r="E706" i="1" s="1"/>
  <c r="K264" i="1"/>
  <c r="K374" i="1" s="1"/>
  <c r="K484" i="1" s="1"/>
  <c r="K594" i="1" s="1"/>
  <c r="K704" i="1" s="1"/>
  <c r="F263" i="1"/>
  <c r="F373" i="1" s="1"/>
  <c r="F483" i="1" s="1"/>
  <c r="F593" i="1" s="1"/>
  <c r="F703" i="1" s="1"/>
  <c r="I262" i="1"/>
  <c r="I372" i="1" s="1"/>
  <c r="I482" i="1" s="1"/>
  <c r="I592" i="1" s="1"/>
  <c r="I702" i="1" s="1"/>
  <c r="A262" i="1"/>
  <c r="D261" i="1"/>
  <c r="D371" i="1" s="1"/>
  <c r="D481" i="1" s="1"/>
  <c r="D591" i="1" s="1"/>
  <c r="D701" i="1" s="1"/>
  <c r="E260" i="1"/>
  <c r="E370" i="1" s="1"/>
  <c r="E480" i="1" s="1"/>
  <c r="E590" i="1" s="1"/>
  <c r="E700" i="1" s="1"/>
  <c r="K258" i="1"/>
  <c r="K368" i="1" s="1"/>
  <c r="K478" i="1" s="1"/>
  <c r="K588" i="1" s="1"/>
  <c r="K698" i="1" s="1"/>
  <c r="F257" i="1"/>
  <c r="F367" i="1" s="1"/>
  <c r="F477" i="1" s="1"/>
  <c r="F587" i="1" s="1"/>
  <c r="F697" i="1" s="1"/>
  <c r="I256" i="1"/>
  <c r="I366" i="1" s="1"/>
  <c r="I476" i="1" s="1"/>
  <c r="I586" i="1" s="1"/>
  <c r="I696" i="1" s="1"/>
  <c r="A256" i="1"/>
  <c r="A366" i="1" s="1"/>
  <c r="A476" i="1" s="1"/>
  <c r="A586" i="1" s="1"/>
  <c r="A696" i="1" s="1"/>
  <c r="D255" i="1"/>
  <c r="D365" i="1" s="1"/>
  <c r="D475" i="1" s="1"/>
  <c r="D585" i="1" s="1"/>
  <c r="D695" i="1" s="1"/>
  <c r="G254" i="1"/>
  <c r="G364" i="1" s="1"/>
  <c r="G474" i="1" s="1"/>
  <c r="G584" i="1" s="1"/>
  <c r="G694" i="1" s="1"/>
  <c r="J253" i="1"/>
  <c r="J363" i="1" s="1"/>
  <c r="J473" i="1" s="1"/>
  <c r="J583" i="1" s="1"/>
  <c r="J693" i="1" s="1"/>
  <c r="B253" i="1"/>
  <c r="B363" i="1" s="1"/>
  <c r="B473" i="1" s="1"/>
  <c r="B583" i="1" s="1"/>
  <c r="B693" i="1" s="1"/>
  <c r="E252" i="1"/>
  <c r="E362" i="1" s="1"/>
  <c r="E472" i="1" s="1"/>
  <c r="E582" i="1" s="1"/>
  <c r="E692" i="1" s="1"/>
  <c r="K250" i="1"/>
  <c r="K360" i="1" s="1"/>
  <c r="K470" i="1" s="1"/>
  <c r="K580" i="1" s="1"/>
  <c r="K690" i="1" s="1"/>
  <c r="F249" i="1"/>
  <c r="F359" i="1" s="1"/>
  <c r="F469" i="1" s="1"/>
  <c r="F579" i="1" s="1"/>
  <c r="F689" i="1" s="1"/>
  <c r="A248" i="1"/>
  <c r="A358" i="1" s="1"/>
  <c r="A468" i="1" s="1"/>
  <c r="A578" i="1" s="1"/>
  <c r="A688" i="1" s="1"/>
  <c r="D247" i="1"/>
  <c r="D357" i="1" s="1"/>
  <c r="D467" i="1" s="1"/>
  <c r="D577" i="1" s="1"/>
  <c r="D687" i="1" s="1"/>
  <c r="G246" i="1"/>
  <c r="G356" i="1" s="1"/>
  <c r="G466" i="1" s="1"/>
  <c r="G576" i="1" s="1"/>
  <c r="G686" i="1" s="1"/>
  <c r="J245" i="1"/>
  <c r="J355" i="1" s="1"/>
  <c r="J465" i="1" s="1"/>
  <c r="J575" i="1" s="1"/>
  <c r="J685" i="1" s="1"/>
  <c r="B245" i="1"/>
  <c r="B355" i="1" s="1"/>
  <c r="B465" i="1" s="1"/>
  <c r="B575" i="1" s="1"/>
  <c r="B685" i="1" s="1"/>
  <c r="E244" i="1"/>
  <c r="E354" i="1" s="1"/>
  <c r="E464" i="1" s="1"/>
  <c r="E574" i="1" s="1"/>
  <c r="E684" i="1" s="1"/>
  <c r="K242" i="1"/>
  <c r="K352" i="1" s="1"/>
  <c r="K462" i="1" s="1"/>
  <c r="K572" i="1" s="1"/>
  <c r="K682" i="1" s="1"/>
  <c r="F241" i="1"/>
  <c r="F351" i="1" s="1"/>
  <c r="F461" i="1" s="1"/>
  <c r="F571" i="1" s="1"/>
  <c r="F681" i="1" s="1"/>
  <c r="I240" i="1"/>
  <c r="I350" i="1" s="1"/>
  <c r="I460" i="1" s="1"/>
  <c r="I570" i="1" s="1"/>
  <c r="I680" i="1" s="1"/>
  <c r="A240" i="1"/>
  <c r="A350" i="1" s="1"/>
  <c r="A460" i="1" s="1"/>
  <c r="A570" i="1" s="1"/>
  <c r="A680" i="1" s="1"/>
  <c r="D239" i="1"/>
  <c r="D349" i="1" s="1"/>
  <c r="D459" i="1" s="1"/>
  <c r="D569" i="1" s="1"/>
  <c r="D679" i="1" s="1"/>
  <c r="G238" i="1"/>
  <c r="G348" i="1" s="1"/>
  <c r="G458" i="1" s="1"/>
  <c r="G568" i="1" s="1"/>
  <c r="G678" i="1" s="1"/>
  <c r="J237" i="1"/>
  <c r="J347" i="1" s="1"/>
  <c r="J457" i="1" s="1"/>
  <c r="J567" i="1" s="1"/>
  <c r="J677" i="1" s="1"/>
  <c r="B237" i="1"/>
  <c r="B347" i="1" s="1"/>
  <c r="B457" i="1" s="1"/>
  <c r="B567" i="1" s="1"/>
  <c r="B677" i="1" s="1"/>
  <c r="E236" i="1"/>
  <c r="E346" i="1" s="1"/>
  <c r="E456" i="1" s="1"/>
  <c r="E566" i="1" s="1"/>
  <c r="E676" i="1" s="1"/>
  <c r="K234" i="1"/>
  <c r="K344" i="1" s="1"/>
  <c r="K454" i="1" s="1"/>
  <c r="K564" i="1" s="1"/>
  <c r="K674" i="1" s="1"/>
  <c r="I232" i="1"/>
  <c r="I342" i="1" s="1"/>
  <c r="I452" i="1" s="1"/>
  <c r="I562" i="1" s="1"/>
  <c r="I672" i="1" s="1"/>
  <c r="A232" i="1"/>
  <c r="A342" i="1" s="1"/>
  <c r="A452" i="1" s="1"/>
  <c r="A562" i="1" s="1"/>
  <c r="A672" i="1" s="1"/>
  <c r="D231" i="1"/>
  <c r="D341" i="1" s="1"/>
  <c r="D451" i="1" s="1"/>
  <c r="D561" i="1" s="1"/>
  <c r="D671" i="1" s="1"/>
  <c r="G230" i="1"/>
  <c r="G340" i="1" s="1"/>
  <c r="G450" i="1" s="1"/>
  <c r="G560" i="1" s="1"/>
  <c r="G670" i="1" s="1"/>
  <c r="J229" i="1"/>
  <c r="J339" i="1" s="1"/>
  <c r="J449" i="1" s="1"/>
  <c r="J559" i="1" s="1"/>
  <c r="J669" i="1" s="1"/>
  <c r="B234" i="1"/>
  <c r="B344" i="1" s="1"/>
  <c r="B454" i="1" s="1"/>
  <c r="B564" i="1" s="1"/>
  <c r="B674" i="1" s="1"/>
  <c r="E233" i="1"/>
  <c r="E343" i="1" s="1"/>
  <c r="E453" i="1" s="1"/>
  <c r="E563" i="1" s="1"/>
  <c r="E673" i="1" s="1"/>
  <c r="K231" i="1"/>
  <c r="K341" i="1" s="1"/>
  <c r="K451" i="1" s="1"/>
  <c r="K561" i="1" s="1"/>
  <c r="K671" i="1" s="1"/>
  <c r="F230" i="1"/>
  <c r="F340" i="1" s="1"/>
  <c r="F450" i="1" s="1"/>
  <c r="F560" i="1" s="1"/>
  <c r="F670" i="1" s="1"/>
  <c r="I229" i="1"/>
  <c r="I339" i="1" s="1"/>
  <c r="I449" i="1" s="1"/>
  <c r="I559" i="1" s="1"/>
  <c r="I669" i="1" s="1"/>
  <c r="A229" i="1"/>
  <c r="A339" i="1" s="1"/>
  <c r="A449" i="1" s="1"/>
  <c r="A559" i="1" s="1"/>
  <c r="A669" i="1" s="1"/>
  <c r="E268" i="1"/>
  <c r="E378" i="1" s="1"/>
  <c r="E488" i="1" s="1"/>
  <c r="E598" i="1" s="1"/>
  <c r="E708" i="1" s="1"/>
  <c r="K266" i="1"/>
  <c r="K376" i="1" s="1"/>
  <c r="K486" i="1" s="1"/>
  <c r="K596" i="1" s="1"/>
  <c r="K706" i="1" s="1"/>
  <c r="F265" i="1"/>
  <c r="F375" i="1" s="1"/>
  <c r="F485" i="1" s="1"/>
  <c r="F595" i="1" s="1"/>
  <c r="F705" i="1" s="1"/>
  <c r="I264" i="1"/>
  <c r="I374" i="1" s="1"/>
  <c r="I484" i="1" s="1"/>
  <c r="I594" i="1" s="1"/>
  <c r="I704" i="1" s="1"/>
  <c r="A264" i="1"/>
  <c r="A374" i="1" s="1"/>
  <c r="A484" i="1" s="1"/>
  <c r="A594" i="1" s="1"/>
  <c r="A704" i="1" s="1"/>
  <c r="D263" i="1"/>
  <c r="D373" i="1" s="1"/>
  <c r="D483" i="1" s="1"/>
  <c r="D593" i="1" s="1"/>
  <c r="D703" i="1" s="1"/>
  <c r="G262" i="1"/>
  <c r="G372" i="1" s="1"/>
  <c r="G482" i="1" s="1"/>
  <c r="G592" i="1" s="1"/>
  <c r="G702" i="1" s="1"/>
  <c r="J261" i="1"/>
  <c r="J371" i="1" s="1"/>
  <c r="J481" i="1" s="1"/>
  <c r="J591" i="1" s="1"/>
  <c r="J701" i="1" s="1"/>
  <c r="B261" i="1"/>
  <c r="B371" i="1" s="1"/>
  <c r="B481" i="1" s="1"/>
  <c r="B591" i="1" s="1"/>
  <c r="B701" i="1" s="1"/>
  <c r="K260" i="1"/>
  <c r="K370" i="1" s="1"/>
  <c r="K480" i="1" s="1"/>
  <c r="K590" i="1" s="1"/>
  <c r="K700" i="1" s="1"/>
  <c r="F259" i="1"/>
  <c r="F369" i="1" s="1"/>
  <c r="F479" i="1" s="1"/>
  <c r="F589" i="1" s="1"/>
  <c r="F699" i="1" s="1"/>
  <c r="I258" i="1"/>
  <c r="I368" i="1" s="1"/>
  <c r="I478" i="1" s="1"/>
  <c r="I588" i="1" s="1"/>
  <c r="I698" i="1" s="1"/>
  <c r="A258" i="1"/>
  <c r="A368" i="1" s="1"/>
  <c r="A478" i="1" s="1"/>
  <c r="A588" i="1" s="1"/>
  <c r="A698" i="1" s="1"/>
  <c r="D257" i="1"/>
  <c r="D367" i="1" s="1"/>
  <c r="D477" i="1" s="1"/>
  <c r="D587" i="1" s="1"/>
  <c r="D697" i="1" s="1"/>
  <c r="G256" i="1"/>
  <c r="G366" i="1" s="1"/>
  <c r="G476" i="1" s="1"/>
  <c r="G586" i="1" s="1"/>
  <c r="G696" i="1" s="1"/>
  <c r="J255" i="1"/>
  <c r="J365" i="1" s="1"/>
  <c r="J475" i="1" s="1"/>
  <c r="J585" i="1" s="1"/>
  <c r="J695" i="1" s="1"/>
  <c r="B255" i="1"/>
  <c r="E254" i="1"/>
  <c r="E364" i="1" s="1"/>
  <c r="E474" i="1" s="1"/>
  <c r="E584" i="1" s="1"/>
  <c r="E694" i="1" s="1"/>
  <c r="K252" i="1"/>
  <c r="K362" i="1" s="1"/>
  <c r="K472" i="1" s="1"/>
  <c r="K582" i="1" s="1"/>
  <c r="K692" i="1" s="1"/>
  <c r="F251" i="1"/>
  <c r="F361" i="1" s="1"/>
  <c r="F471" i="1" s="1"/>
  <c r="F581" i="1" s="1"/>
  <c r="F691" i="1" s="1"/>
  <c r="I250" i="1"/>
  <c r="I360" i="1" s="1"/>
  <c r="I470" i="1" s="1"/>
  <c r="I580" i="1" s="1"/>
  <c r="I690" i="1" s="1"/>
  <c r="A250" i="1"/>
  <c r="A360" i="1" s="1"/>
  <c r="A470" i="1" s="1"/>
  <c r="A580" i="1" s="1"/>
  <c r="A690" i="1" s="1"/>
  <c r="D249" i="1"/>
  <c r="D359" i="1" s="1"/>
  <c r="D469" i="1" s="1"/>
  <c r="D579" i="1" s="1"/>
  <c r="D689" i="1" s="1"/>
  <c r="G248" i="1"/>
  <c r="G358" i="1" s="1"/>
  <c r="G468" i="1" s="1"/>
  <c r="G578" i="1" s="1"/>
  <c r="G688" i="1" s="1"/>
  <c r="J247" i="1"/>
  <c r="J357" i="1" s="1"/>
  <c r="J467" i="1" s="1"/>
  <c r="J577" i="1" s="1"/>
  <c r="J687" i="1" s="1"/>
  <c r="B247" i="1"/>
  <c r="B357" i="1" s="1"/>
  <c r="B467" i="1" s="1"/>
  <c r="B577" i="1" s="1"/>
  <c r="B687" i="1" s="1"/>
  <c r="E246" i="1"/>
  <c r="E356" i="1" s="1"/>
  <c r="E466" i="1" s="1"/>
  <c r="E576" i="1" s="1"/>
  <c r="E686" i="1" s="1"/>
  <c r="K244" i="1"/>
  <c r="K354" i="1" s="1"/>
  <c r="K464" i="1" s="1"/>
  <c r="K574" i="1" s="1"/>
  <c r="K684" i="1" s="1"/>
  <c r="F243" i="1"/>
  <c r="F353" i="1" s="1"/>
  <c r="F463" i="1" s="1"/>
  <c r="F573" i="1" s="1"/>
  <c r="F683" i="1" s="1"/>
  <c r="I242" i="1"/>
  <c r="I352" i="1" s="1"/>
  <c r="I462" i="1" s="1"/>
  <c r="I572" i="1" s="1"/>
  <c r="I682" i="1" s="1"/>
  <c r="A242" i="1"/>
  <c r="A352" i="1" s="1"/>
  <c r="A462" i="1" s="1"/>
  <c r="A572" i="1" s="1"/>
  <c r="A682" i="1" s="1"/>
  <c r="D241" i="1"/>
  <c r="D351" i="1" s="1"/>
  <c r="D461" i="1" s="1"/>
  <c r="D571" i="1" s="1"/>
  <c r="D681" i="1" s="1"/>
  <c r="G240" i="1"/>
  <c r="G350" i="1" s="1"/>
  <c r="G460" i="1" s="1"/>
  <c r="G570" i="1" s="1"/>
  <c r="G680" i="1" s="1"/>
  <c r="J239" i="1"/>
  <c r="J349" i="1" s="1"/>
  <c r="J459" i="1" s="1"/>
  <c r="J569" i="1" s="1"/>
  <c r="J679" i="1" s="1"/>
  <c r="B239" i="1"/>
  <c r="B349" i="1" s="1"/>
  <c r="B459" i="1" s="1"/>
  <c r="B569" i="1" s="1"/>
  <c r="B679" i="1" s="1"/>
  <c r="E238" i="1"/>
  <c r="E348" i="1" s="1"/>
  <c r="E458" i="1" s="1"/>
  <c r="E568" i="1" s="1"/>
  <c r="E678" i="1" s="1"/>
  <c r="K236" i="1"/>
  <c r="K346" i="1" s="1"/>
  <c r="K456" i="1" s="1"/>
  <c r="K566" i="1" s="1"/>
  <c r="K676" i="1" s="1"/>
  <c r="F235" i="1"/>
  <c r="F345" i="1" s="1"/>
  <c r="F455" i="1" s="1"/>
  <c r="F565" i="1" s="1"/>
  <c r="F675" i="1" s="1"/>
  <c r="I234" i="1"/>
  <c r="I344" i="1" s="1"/>
  <c r="I454" i="1" s="1"/>
  <c r="I564" i="1" s="1"/>
  <c r="I674" i="1" s="1"/>
  <c r="A234" i="1"/>
  <c r="A344" i="1" s="1"/>
  <c r="A454" i="1" s="1"/>
  <c r="A564" i="1" s="1"/>
  <c r="A674" i="1" s="1"/>
  <c r="D233" i="1"/>
  <c r="D343" i="1" s="1"/>
  <c r="D453" i="1" s="1"/>
  <c r="D563" i="1" s="1"/>
  <c r="D673" i="1" s="1"/>
  <c r="G232" i="1"/>
  <c r="G342" i="1" s="1"/>
  <c r="G452" i="1" s="1"/>
  <c r="G562" i="1" s="1"/>
  <c r="G672" i="1" s="1"/>
  <c r="J231" i="1"/>
  <c r="J341" i="1" s="1"/>
  <c r="J451" i="1" s="1"/>
  <c r="J561" i="1" s="1"/>
  <c r="J671" i="1" s="1"/>
  <c r="B231" i="1"/>
  <c r="B341" i="1" s="1"/>
  <c r="B451" i="1" s="1"/>
  <c r="B561" i="1" s="1"/>
  <c r="B671" i="1" s="1"/>
  <c r="E230" i="1"/>
  <c r="E340" i="1" s="1"/>
  <c r="E450" i="1" s="1"/>
  <c r="E560" i="1" s="1"/>
  <c r="E670" i="1" s="1"/>
  <c r="J260" i="1"/>
  <c r="J370" i="1" s="1"/>
  <c r="J480" i="1" s="1"/>
  <c r="J590" i="1" s="1"/>
  <c r="J700" i="1" s="1"/>
  <c r="B260" i="1"/>
  <c r="B370" i="1" s="1"/>
  <c r="B480" i="1" s="1"/>
  <c r="B590" i="1" s="1"/>
  <c r="B700" i="1" s="1"/>
  <c r="E259" i="1"/>
  <c r="E369" i="1" s="1"/>
  <c r="E479" i="1" s="1"/>
  <c r="E589" i="1" s="1"/>
  <c r="E699" i="1" s="1"/>
  <c r="K257" i="1"/>
  <c r="K367" i="1" s="1"/>
  <c r="K477" i="1" s="1"/>
  <c r="K587" i="1" s="1"/>
  <c r="K697" i="1" s="1"/>
  <c r="F256" i="1"/>
  <c r="F366" i="1" s="1"/>
  <c r="F476" i="1" s="1"/>
  <c r="F586" i="1" s="1"/>
  <c r="F696" i="1" s="1"/>
  <c r="I255" i="1"/>
  <c r="I365" i="1" s="1"/>
  <c r="I475" i="1" s="1"/>
  <c r="I585" i="1" s="1"/>
  <c r="I695" i="1" s="1"/>
  <c r="A255" i="1"/>
  <c r="D254" i="1"/>
  <c r="D364" i="1" s="1"/>
  <c r="D474" i="1" s="1"/>
  <c r="D584" i="1" s="1"/>
  <c r="D694" i="1" s="1"/>
  <c r="G253" i="1"/>
  <c r="G363" i="1" s="1"/>
  <c r="G473" i="1" s="1"/>
  <c r="G583" i="1" s="1"/>
  <c r="G693" i="1" s="1"/>
  <c r="J252" i="1"/>
  <c r="J362" i="1" s="1"/>
  <c r="J472" i="1" s="1"/>
  <c r="J582" i="1" s="1"/>
  <c r="J692" i="1" s="1"/>
  <c r="B252" i="1"/>
  <c r="B362" i="1" s="1"/>
  <c r="B472" i="1" s="1"/>
  <c r="B582" i="1" s="1"/>
  <c r="B692" i="1" s="1"/>
  <c r="E251" i="1"/>
  <c r="E361" i="1" s="1"/>
  <c r="E471" i="1" s="1"/>
  <c r="E581" i="1" s="1"/>
  <c r="E691" i="1" s="1"/>
  <c r="K249" i="1"/>
  <c r="K359" i="1" s="1"/>
  <c r="K469" i="1" s="1"/>
  <c r="K579" i="1" s="1"/>
  <c r="K689" i="1" s="1"/>
  <c r="F248" i="1"/>
  <c r="F358" i="1" s="1"/>
  <c r="F468" i="1" s="1"/>
  <c r="F578" i="1" s="1"/>
  <c r="F688" i="1" s="1"/>
  <c r="I247" i="1"/>
  <c r="I357" i="1" s="1"/>
  <c r="I467" i="1" s="1"/>
  <c r="I577" i="1" s="1"/>
  <c r="I687" i="1" s="1"/>
  <c r="A247" i="1"/>
  <c r="A357" i="1" s="1"/>
  <c r="A467" i="1" s="1"/>
  <c r="A577" i="1" s="1"/>
  <c r="A687" i="1" s="1"/>
  <c r="D246" i="1"/>
  <c r="D356" i="1" s="1"/>
  <c r="D466" i="1" s="1"/>
  <c r="D576" i="1" s="1"/>
  <c r="D686" i="1" s="1"/>
  <c r="G245" i="1"/>
  <c r="G355" i="1" s="1"/>
  <c r="G465" i="1" s="1"/>
  <c r="G575" i="1" s="1"/>
  <c r="G685" i="1" s="1"/>
  <c r="J244" i="1"/>
  <c r="J354" i="1" s="1"/>
  <c r="J464" i="1" s="1"/>
  <c r="J574" i="1" s="1"/>
  <c r="J684" i="1" s="1"/>
  <c r="E243" i="1"/>
  <c r="E353" i="1" s="1"/>
  <c r="E463" i="1" s="1"/>
  <c r="E573" i="1" s="1"/>
  <c r="E683" i="1" s="1"/>
  <c r="K241" i="1"/>
  <c r="K351" i="1" s="1"/>
  <c r="K461" i="1" s="1"/>
  <c r="K571" i="1" s="1"/>
  <c r="K681" i="1" s="1"/>
  <c r="F240" i="1"/>
  <c r="F350" i="1" s="1"/>
  <c r="F460" i="1" s="1"/>
  <c r="F570" i="1" s="1"/>
  <c r="F680" i="1" s="1"/>
  <c r="I239" i="1"/>
  <c r="I349" i="1" s="1"/>
  <c r="I459" i="1" s="1"/>
  <c r="I569" i="1" s="1"/>
  <c r="I679" i="1" s="1"/>
  <c r="A239" i="1"/>
  <c r="A349" i="1" s="1"/>
  <c r="A459" i="1" s="1"/>
  <c r="A569" i="1" s="1"/>
  <c r="A679" i="1" s="1"/>
  <c r="G237" i="1"/>
  <c r="G347" i="1" s="1"/>
  <c r="G457" i="1" s="1"/>
  <c r="G567" i="1" s="1"/>
  <c r="G677" i="1" s="1"/>
  <c r="J236" i="1"/>
  <c r="J346" i="1" s="1"/>
  <c r="J456" i="1" s="1"/>
  <c r="J566" i="1" s="1"/>
  <c r="J676" i="1" s="1"/>
  <c r="B236" i="1"/>
  <c r="B346" i="1" s="1"/>
  <c r="B456" i="1" s="1"/>
  <c r="B566" i="1" s="1"/>
  <c r="B676" i="1" s="1"/>
  <c r="E235" i="1"/>
  <c r="E345" i="1" s="1"/>
  <c r="E455" i="1" s="1"/>
  <c r="E565" i="1" s="1"/>
  <c r="E675" i="1" s="1"/>
  <c r="K233" i="1"/>
  <c r="K343" i="1" s="1"/>
  <c r="K453" i="1" s="1"/>
  <c r="K563" i="1" s="1"/>
  <c r="K673" i="1" s="1"/>
  <c r="F232" i="1"/>
  <c r="F342" i="1" s="1"/>
  <c r="F452" i="1" s="1"/>
  <c r="F562" i="1" s="1"/>
  <c r="F672" i="1" s="1"/>
  <c r="I231" i="1"/>
  <c r="I341" i="1" s="1"/>
  <c r="I451" i="1" s="1"/>
  <c r="I561" i="1" s="1"/>
  <c r="I671" i="1" s="1"/>
  <c r="A231" i="1"/>
  <c r="A341" i="1" s="1"/>
  <c r="A451" i="1" s="1"/>
  <c r="A561" i="1" s="1"/>
  <c r="A671" i="1" s="1"/>
  <c r="D230" i="1"/>
  <c r="D340" i="1" s="1"/>
  <c r="D450" i="1" s="1"/>
  <c r="D560" i="1" s="1"/>
  <c r="D670" i="1" s="1"/>
  <c r="G229" i="1"/>
  <c r="G339" i="1" s="1"/>
  <c r="G449" i="1" s="1"/>
  <c r="G559" i="1" s="1"/>
  <c r="G669" i="1" s="1"/>
  <c r="A266" i="1"/>
  <c r="A376" i="1" s="1"/>
  <c r="A486" i="1" s="1"/>
  <c r="A596" i="1" s="1"/>
  <c r="A706" i="1" s="1"/>
  <c r="D265" i="1"/>
  <c r="D375" i="1" s="1"/>
  <c r="D485" i="1" s="1"/>
  <c r="D595" i="1" s="1"/>
  <c r="D705" i="1" s="1"/>
  <c r="G264" i="1"/>
  <c r="G374" i="1" s="1"/>
  <c r="G484" i="1" s="1"/>
  <c r="G594" i="1" s="1"/>
  <c r="G704" i="1" s="1"/>
  <c r="J263" i="1"/>
  <c r="J373" i="1" s="1"/>
  <c r="J483" i="1" s="1"/>
  <c r="J593" i="1" s="1"/>
  <c r="J703" i="1" s="1"/>
  <c r="B263" i="1"/>
  <c r="G10" i="19" s="1"/>
  <c r="E262" i="1"/>
  <c r="E372" i="1" s="1"/>
  <c r="E482" i="1" s="1"/>
  <c r="E592" i="1" s="1"/>
  <c r="E702" i="1" s="1"/>
  <c r="I260" i="1"/>
  <c r="I370" i="1" s="1"/>
  <c r="I480" i="1" s="1"/>
  <c r="I590" i="1" s="1"/>
  <c r="I700" i="1" s="1"/>
  <c r="A260" i="1"/>
  <c r="A370" i="1" s="1"/>
  <c r="A480" i="1" s="1"/>
  <c r="A590" i="1" s="1"/>
  <c r="A700" i="1" s="1"/>
  <c r="D259" i="1"/>
  <c r="D369" i="1" s="1"/>
  <c r="D479" i="1" s="1"/>
  <c r="D589" i="1" s="1"/>
  <c r="D699" i="1" s="1"/>
  <c r="G258" i="1"/>
  <c r="G368" i="1" s="1"/>
  <c r="G478" i="1" s="1"/>
  <c r="G588" i="1" s="1"/>
  <c r="G698" i="1" s="1"/>
  <c r="J257" i="1"/>
  <c r="J367" i="1" s="1"/>
  <c r="J477" i="1" s="1"/>
  <c r="J587" i="1" s="1"/>
  <c r="J697" i="1" s="1"/>
  <c r="B257" i="1"/>
  <c r="B367" i="1" s="1"/>
  <c r="B477" i="1" s="1"/>
  <c r="B587" i="1" s="1"/>
  <c r="B697" i="1" s="1"/>
  <c r="E256" i="1"/>
  <c r="E366" i="1" s="1"/>
  <c r="E476" i="1" s="1"/>
  <c r="E586" i="1" s="1"/>
  <c r="E696" i="1" s="1"/>
  <c r="K254" i="1"/>
  <c r="K364" i="1" s="1"/>
  <c r="K474" i="1" s="1"/>
  <c r="K584" i="1" s="1"/>
  <c r="K694" i="1" s="1"/>
  <c r="F253" i="1"/>
  <c r="F363" i="1" s="1"/>
  <c r="F473" i="1" s="1"/>
  <c r="F583" i="1" s="1"/>
  <c r="F693" i="1" s="1"/>
  <c r="I252" i="1"/>
  <c r="I362" i="1" s="1"/>
  <c r="I472" i="1" s="1"/>
  <c r="I582" i="1" s="1"/>
  <c r="I692" i="1" s="1"/>
  <c r="A252" i="1"/>
  <c r="A362" i="1" s="1"/>
  <c r="A472" i="1" s="1"/>
  <c r="A582" i="1" s="1"/>
  <c r="A692" i="1" s="1"/>
  <c r="D251" i="1"/>
  <c r="D361" i="1" s="1"/>
  <c r="D471" i="1" s="1"/>
  <c r="D581" i="1" s="1"/>
  <c r="D691" i="1" s="1"/>
  <c r="G250" i="1"/>
  <c r="G360" i="1" s="1"/>
  <c r="G470" i="1" s="1"/>
  <c r="G580" i="1" s="1"/>
  <c r="G690" i="1" s="1"/>
  <c r="J249" i="1"/>
  <c r="J359" i="1" s="1"/>
  <c r="J469" i="1" s="1"/>
  <c r="J579" i="1" s="1"/>
  <c r="J689" i="1" s="1"/>
  <c r="B249" i="1"/>
  <c r="B359" i="1" s="1"/>
  <c r="B469" i="1" s="1"/>
  <c r="B579" i="1" s="1"/>
  <c r="B689" i="1" s="1"/>
  <c r="E248" i="1"/>
  <c r="E358" i="1" s="1"/>
  <c r="E468" i="1" s="1"/>
  <c r="E578" i="1" s="1"/>
  <c r="E688" i="1" s="1"/>
  <c r="K246" i="1"/>
  <c r="K356" i="1" s="1"/>
  <c r="K466" i="1" s="1"/>
  <c r="K576" i="1" s="1"/>
  <c r="K686" i="1" s="1"/>
  <c r="F245" i="1"/>
  <c r="F355" i="1" s="1"/>
  <c r="F465" i="1" s="1"/>
  <c r="F575" i="1" s="1"/>
  <c r="F685" i="1" s="1"/>
  <c r="I244" i="1"/>
  <c r="I354" i="1" s="1"/>
  <c r="I464" i="1" s="1"/>
  <c r="I574" i="1" s="1"/>
  <c r="I684" i="1" s="1"/>
  <c r="A244" i="1"/>
  <c r="A354" i="1" s="1"/>
  <c r="A464" i="1" s="1"/>
  <c r="A574" i="1" s="1"/>
  <c r="A684" i="1" s="1"/>
  <c r="D243" i="1"/>
  <c r="D353" i="1" s="1"/>
  <c r="D463" i="1" s="1"/>
  <c r="D573" i="1" s="1"/>
  <c r="D683" i="1" s="1"/>
  <c r="G242" i="1"/>
  <c r="G352" i="1" s="1"/>
  <c r="G462" i="1" s="1"/>
  <c r="G572" i="1" s="1"/>
  <c r="G682" i="1" s="1"/>
  <c r="J241" i="1"/>
  <c r="J351" i="1" s="1"/>
  <c r="J461" i="1" s="1"/>
  <c r="J571" i="1" s="1"/>
  <c r="J681" i="1" s="1"/>
  <c r="B241" i="1"/>
  <c r="B351" i="1" s="1"/>
  <c r="B461" i="1" s="1"/>
  <c r="B571" i="1" s="1"/>
  <c r="B681" i="1" s="1"/>
  <c r="E240" i="1"/>
  <c r="E350" i="1" s="1"/>
  <c r="E460" i="1" s="1"/>
  <c r="E570" i="1" s="1"/>
  <c r="E680" i="1" s="1"/>
  <c r="K238" i="1"/>
  <c r="K348" i="1" s="1"/>
  <c r="K458" i="1" s="1"/>
  <c r="K568" i="1" s="1"/>
  <c r="K678" i="1" s="1"/>
  <c r="F237" i="1"/>
  <c r="F347" i="1" s="1"/>
  <c r="F457" i="1" s="1"/>
  <c r="F567" i="1" s="1"/>
  <c r="F677" i="1" s="1"/>
  <c r="I236" i="1"/>
  <c r="I346" i="1" s="1"/>
  <c r="I456" i="1" s="1"/>
  <c r="I566" i="1" s="1"/>
  <c r="I676" i="1" s="1"/>
  <c r="A236" i="1"/>
  <c r="A346" i="1" s="1"/>
  <c r="A456" i="1" s="1"/>
  <c r="A566" i="1" s="1"/>
  <c r="A676" i="1" s="1"/>
  <c r="D235" i="1"/>
  <c r="D345" i="1" s="1"/>
  <c r="D455" i="1" s="1"/>
  <c r="D565" i="1" s="1"/>
  <c r="D675" i="1" s="1"/>
  <c r="G234" i="1"/>
  <c r="G344" i="1" s="1"/>
  <c r="G454" i="1" s="1"/>
  <c r="G564" i="1" s="1"/>
  <c r="G674" i="1" s="1"/>
  <c r="J233" i="1"/>
  <c r="J343" i="1" s="1"/>
  <c r="J453" i="1" s="1"/>
  <c r="J563" i="1" s="1"/>
  <c r="J673" i="1" s="1"/>
  <c r="B233" i="1"/>
  <c r="B343" i="1" s="1"/>
  <c r="B453" i="1" s="1"/>
  <c r="B563" i="1" s="1"/>
  <c r="B673" i="1" s="1"/>
  <c r="E232" i="1"/>
  <c r="E342" i="1" s="1"/>
  <c r="E452" i="1" s="1"/>
  <c r="E562" i="1" s="1"/>
  <c r="E672" i="1" s="1"/>
  <c r="K230" i="1"/>
  <c r="K340" i="1" s="1"/>
  <c r="K450" i="1" s="1"/>
  <c r="K560" i="1" s="1"/>
  <c r="K670" i="1" s="1"/>
  <c r="F229" i="1"/>
  <c r="F339" i="1" s="1"/>
  <c r="F449" i="1" s="1"/>
  <c r="F559" i="1" s="1"/>
  <c r="F669" i="1" s="1"/>
  <c r="B276" i="1"/>
  <c r="B386" i="1" s="1"/>
  <c r="B496" i="1" s="1"/>
  <c r="B606" i="1" s="1"/>
  <c r="B716" i="1" s="1"/>
  <c r="E275" i="1"/>
  <c r="E385" i="1" s="1"/>
  <c r="E495" i="1" s="1"/>
  <c r="E605" i="1" s="1"/>
  <c r="E715" i="1" s="1"/>
  <c r="K273" i="1"/>
  <c r="K383" i="1" s="1"/>
  <c r="K493" i="1" s="1"/>
  <c r="K603" i="1" s="1"/>
  <c r="K713" i="1" s="1"/>
  <c r="F272" i="1"/>
  <c r="F382" i="1" s="1"/>
  <c r="F492" i="1" s="1"/>
  <c r="F602" i="1" s="1"/>
  <c r="F712" i="1" s="1"/>
  <c r="I271" i="1"/>
  <c r="I381" i="1" s="1"/>
  <c r="I491" i="1" s="1"/>
  <c r="I601" i="1" s="1"/>
  <c r="I711" i="1" s="1"/>
  <c r="A271" i="1"/>
  <c r="A381" i="1" s="1"/>
  <c r="A491" i="1" s="1"/>
  <c r="A601" i="1" s="1"/>
  <c r="A711" i="1" s="1"/>
  <c r="D270" i="1"/>
  <c r="D380" i="1" s="1"/>
  <c r="D490" i="1" s="1"/>
  <c r="D600" i="1" s="1"/>
  <c r="D710" i="1" s="1"/>
  <c r="G269" i="1"/>
  <c r="G379" i="1" s="1"/>
  <c r="G489" i="1" s="1"/>
  <c r="G599" i="1" s="1"/>
  <c r="G709" i="1" s="1"/>
  <c r="J268" i="1"/>
  <c r="J378" i="1" s="1"/>
  <c r="J488" i="1" s="1"/>
  <c r="J598" i="1" s="1"/>
  <c r="J708" i="1" s="1"/>
  <c r="B268" i="1"/>
  <c r="B378" i="1" s="1"/>
  <c r="B488" i="1" s="1"/>
  <c r="B598" i="1" s="1"/>
  <c r="B708" i="1" s="1"/>
  <c r="E267" i="1"/>
  <c r="E377" i="1" s="1"/>
  <c r="E487" i="1" s="1"/>
  <c r="E597" i="1" s="1"/>
  <c r="E707" i="1" s="1"/>
  <c r="K265" i="1"/>
  <c r="K375" i="1" s="1"/>
  <c r="K485" i="1" s="1"/>
  <c r="K595" i="1" s="1"/>
  <c r="K705" i="1" s="1"/>
  <c r="F264" i="1"/>
  <c r="F374" i="1" s="1"/>
  <c r="F484" i="1" s="1"/>
  <c r="F594" i="1" s="1"/>
  <c r="F704" i="1" s="1"/>
  <c r="I263" i="1"/>
  <c r="I373" i="1" s="1"/>
  <c r="I483" i="1" s="1"/>
  <c r="I593" i="1" s="1"/>
  <c r="I703" i="1" s="1"/>
  <c r="A263" i="1"/>
  <c r="F10" i="19" s="1"/>
  <c r="D262" i="1"/>
  <c r="D372" i="1" s="1"/>
  <c r="D482" i="1" s="1"/>
  <c r="D592" i="1" s="1"/>
  <c r="D702" i="1" s="1"/>
  <c r="G261" i="1"/>
  <c r="G371" i="1" s="1"/>
  <c r="G481" i="1" s="1"/>
  <c r="G591" i="1" s="1"/>
  <c r="G701" i="1" s="1"/>
  <c r="K259" i="1"/>
  <c r="K369" i="1" s="1"/>
  <c r="K479" i="1" s="1"/>
  <c r="K589" i="1" s="1"/>
  <c r="K699" i="1" s="1"/>
  <c r="F258" i="1"/>
  <c r="F368" i="1" s="1"/>
  <c r="F478" i="1" s="1"/>
  <c r="F588" i="1" s="1"/>
  <c r="F698" i="1" s="1"/>
  <c r="I257" i="1"/>
  <c r="I367" i="1" s="1"/>
  <c r="I477" i="1" s="1"/>
  <c r="I587" i="1" s="1"/>
  <c r="I697" i="1" s="1"/>
  <c r="A257" i="1"/>
  <c r="A367" i="1" s="1"/>
  <c r="A477" i="1" s="1"/>
  <c r="A587" i="1" s="1"/>
  <c r="A697" i="1" s="1"/>
  <c r="D256" i="1"/>
  <c r="D366" i="1" s="1"/>
  <c r="D476" i="1" s="1"/>
  <c r="D586" i="1" s="1"/>
  <c r="D696" i="1" s="1"/>
  <c r="G255" i="1"/>
  <c r="G365" i="1" s="1"/>
  <c r="G475" i="1" s="1"/>
  <c r="G585" i="1" s="1"/>
  <c r="G695" i="1" s="1"/>
  <c r="J254" i="1"/>
  <c r="J364" i="1" s="1"/>
  <c r="J474" i="1" s="1"/>
  <c r="J584" i="1" s="1"/>
  <c r="J694" i="1" s="1"/>
  <c r="B254" i="1"/>
  <c r="B364" i="1" s="1"/>
  <c r="B474" i="1" s="1"/>
  <c r="B584" i="1" s="1"/>
  <c r="B694" i="1" s="1"/>
  <c r="E253" i="1"/>
  <c r="E363" i="1" s="1"/>
  <c r="E473" i="1" s="1"/>
  <c r="E583" i="1" s="1"/>
  <c r="E693" i="1" s="1"/>
  <c r="K251" i="1"/>
  <c r="K361" i="1" s="1"/>
  <c r="K471" i="1" s="1"/>
  <c r="K581" i="1" s="1"/>
  <c r="K691" i="1" s="1"/>
  <c r="F250" i="1"/>
  <c r="F360" i="1" s="1"/>
  <c r="F470" i="1" s="1"/>
  <c r="F580" i="1" s="1"/>
  <c r="F690" i="1" s="1"/>
  <c r="I249" i="1"/>
  <c r="I359" i="1" s="1"/>
  <c r="I469" i="1" s="1"/>
  <c r="I579" i="1" s="1"/>
  <c r="I689" i="1" s="1"/>
  <c r="A249" i="1"/>
  <c r="A359" i="1" s="1"/>
  <c r="A469" i="1" s="1"/>
  <c r="A579" i="1" s="1"/>
  <c r="A689" i="1" s="1"/>
  <c r="D248" i="1"/>
  <c r="D358" i="1" s="1"/>
  <c r="D468" i="1" s="1"/>
  <c r="D578" i="1" s="1"/>
  <c r="D688" i="1" s="1"/>
  <c r="G247" i="1"/>
  <c r="G357" i="1" s="1"/>
  <c r="G467" i="1" s="1"/>
  <c r="G577" i="1" s="1"/>
  <c r="G687" i="1" s="1"/>
  <c r="J246" i="1"/>
  <c r="J356" i="1" s="1"/>
  <c r="J466" i="1" s="1"/>
  <c r="J576" i="1" s="1"/>
  <c r="J686" i="1" s="1"/>
  <c r="B246" i="1"/>
  <c r="B356" i="1" s="1"/>
  <c r="B466" i="1" s="1"/>
  <c r="B576" i="1" s="1"/>
  <c r="B686" i="1" s="1"/>
  <c r="E245" i="1"/>
  <c r="E355" i="1" s="1"/>
  <c r="E465" i="1" s="1"/>
  <c r="E575" i="1" s="1"/>
  <c r="E685" i="1" s="1"/>
  <c r="K243" i="1"/>
  <c r="K353" i="1" s="1"/>
  <c r="K463" i="1" s="1"/>
  <c r="K573" i="1" s="1"/>
  <c r="K683" i="1" s="1"/>
  <c r="F242" i="1"/>
  <c r="F352" i="1" s="1"/>
  <c r="F462" i="1" s="1"/>
  <c r="F572" i="1" s="1"/>
  <c r="F682" i="1" s="1"/>
  <c r="I241" i="1"/>
  <c r="I351" i="1" s="1"/>
  <c r="I461" i="1" s="1"/>
  <c r="I571" i="1" s="1"/>
  <c r="I681" i="1" s="1"/>
  <c r="A241" i="1"/>
  <c r="A351" i="1" s="1"/>
  <c r="A461" i="1" s="1"/>
  <c r="A571" i="1" s="1"/>
  <c r="A681" i="1" s="1"/>
  <c r="D240" i="1"/>
  <c r="D350" i="1" s="1"/>
  <c r="D460" i="1" s="1"/>
  <c r="D570" i="1" s="1"/>
  <c r="D680" i="1" s="1"/>
  <c r="G239" i="1"/>
  <c r="G349" i="1" s="1"/>
  <c r="G459" i="1" s="1"/>
  <c r="G569" i="1" s="1"/>
  <c r="G679" i="1" s="1"/>
  <c r="J238" i="1"/>
  <c r="J348" i="1" s="1"/>
  <c r="J458" i="1" s="1"/>
  <c r="J568" i="1" s="1"/>
  <c r="J678" i="1" s="1"/>
  <c r="B238" i="1"/>
  <c r="B348" i="1" s="1"/>
  <c r="B458" i="1" s="1"/>
  <c r="B568" i="1" s="1"/>
  <c r="B678" i="1" s="1"/>
  <c r="E237" i="1"/>
  <c r="E347" i="1" s="1"/>
  <c r="E457" i="1" s="1"/>
  <c r="E567" i="1" s="1"/>
  <c r="E677" i="1" s="1"/>
  <c r="K235" i="1"/>
  <c r="K345" i="1" s="1"/>
  <c r="K455" i="1" s="1"/>
  <c r="K565" i="1" s="1"/>
  <c r="K675" i="1" s="1"/>
  <c r="F234" i="1"/>
  <c r="F344" i="1" s="1"/>
  <c r="F454" i="1" s="1"/>
  <c r="F564" i="1" s="1"/>
  <c r="F674" i="1" s="1"/>
  <c r="I233" i="1"/>
  <c r="I343" i="1" s="1"/>
  <c r="I453" i="1" s="1"/>
  <c r="I563" i="1" s="1"/>
  <c r="I673" i="1" s="1"/>
  <c r="A233" i="1"/>
  <c r="A343" i="1" s="1"/>
  <c r="A453" i="1" s="1"/>
  <c r="A563" i="1" s="1"/>
  <c r="A673" i="1" s="1"/>
  <c r="D232" i="1"/>
  <c r="D342" i="1" s="1"/>
  <c r="D452" i="1" s="1"/>
  <c r="D562" i="1" s="1"/>
  <c r="D672" i="1" s="1"/>
  <c r="G231" i="1"/>
  <c r="G341" i="1" s="1"/>
  <c r="G451" i="1" s="1"/>
  <c r="G561" i="1" s="1"/>
  <c r="G671" i="1" s="1"/>
  <c r="J230" i="1"/>
  <c r="J340" i="1" s="1"/>
  <c r="J450" i="1" s="1"/>
  <c r="J560" i="1" s="1"/>
  <c r="J670" i="1" s="1"/>
  <c r="B230" i="1"/>
  <c r="B340" i="1" s="1"/>
  <c r="B450" i="1" s="1"/>
  <c r="B560" i="1" s="1"/>
  <c r="B670" i="1" s="1"/>
  <c r="E229" i="1"/>
  <c r="E339" i="1" s="1"/>
  <c r="E449" i="1" s="1"/>
  <c r="E559" i="1" s="1"/>
  <c r="E669" i="1" s="1"/>
  <c r="B221" i="1"/>
  <c r="E221" i="1"/>
  <c r="E331" i="1" s="1"/>
  <c r="E441" i="1" s="1"/>
  <c r="E551" i="1" s="1"/>
  <c r="E661" i="1" s="1"/>
  <c r="B709" i="1" l="1"/>
  <c r="O10" i="19" s="1"/>
  <c r="M10" i="19"/>
  <c r="A709" i="1"/>
  <c r="N10" i="19" s="1"/>
  <c r="L10" i="19"/>
  <c r="B428" i="1"/>
  <c r="G17" i="19"/>
  <c r="A428" i="1"/>
  <c r="F17" i="19"/>
  <c r="I30" i="19"/>
  <c r="I31" i="19" s="1"/>
  <c r="O30" i="19"/>
  <c r="O31" i="19" s="1"/>
  <c r="Q30" i="19"/>
  <c r="Q31" i="19" s="1"/>
  <c r="E30" i="19"/>
  <c r="E31" i="19" s="1"/>
  <c r="G30" i="19"/>
  <c r="G31" i="19" s="1"/>
  <c r="A373" i="1"/>
  <c r="H10" i="19" s="1"/>
  <c r="F9" i="19"/>
  <c r="A372" i="1"/>
  <c r="F8" i="19"/>
  <c r="B331" i="1"/>
  <c r="G3" i="19"/>
  <c r="B337" i="1"/>
  <c r="G6" i="19"/>
  <c r="A406" i="1"/>
  <c r="F13" i="19"/>
  <c r="B391" i="1"/>
  <c r="G11" i="19"/>
  <c r="B427" i="1"/>
  <c r="B537" i="1" s="1"/>
  <c r="B647" i="1" s="1"/>
  <c r="B757" i="1" s="1"/>
  <c r="G16" i="19"/>
  <c r="B404" i="1"/>
  <c r="G12" i="19"/>
  <c r="B372" i="1"/>
  <c r="G8" i="19"/>
  <c r="B332" i="1"/>
  <c r="G4" i="19"/>
  <c r="B373" i="1"/>
  <c r="I10" i="19" s="1"/>
  <c r="G9" i="19"/>
  <c r="A365" i="1"/>
  <c r="F7" i="19"/>
  <c r="A337" i="1"/>
  <c r="F6" i="19"/>
  <c r="S30" i="19"/>
  <c r="S31" i="19" s="1"/>
  <c r="B406" i="1"/>
  <c r="G13" i="19"/>
  <c r="B646" i="1"/>
  <c r="A413" i="1"/>
  <c r="F14" i="19"/>
  <c r="A404" i="1"/>
  <c r="F12" i="19"/>
  <c r="A331" i="1"/>
  <c r="F3" i="19"/>
  <c r="A332" i="1"/>
  <c r="F4" i="19"/>
  <c r="K30" i="19"/>
  <c r="K31" i="19" s="1"/>
  <c r="A334" i="1"/>
  <c r="F5" i="19"/>
  <c r="B334" i="1"/>
  <c r="G5" i="19"/>
  <c r="B365" i="1"/>
  <c r="G7" i="19"/>
  <c r="A391" i="1"/>
  <c r="F11" i="19"/>
  <c r="A417" i="1"/>
  <c r="F15" i="19"/>
  <c r="A427" i="1"/>
  <c r="A537" i="1" s="1"/>
  <c r="A647" i="1" s="1"/>
  <c r="A757" i="1" s="1"/>
  <c r="F16" i="19"/>
  <c r="B417" i="1"/>
  <c r="G15" i="19"/>
  <c r="B413" i="1"/>
  <c r="I16" i="19" s="1"/>
  <c r="G14" i="19"/>
  <c r="BV138" i="3"/>
  <c r="BS111" i="3" a="1"/>
  <c r="BS111" i="3" s="1"/>
  <c r="BV158" i="3"/>
  <c r="CH166" i="3"/>
  <c r="CH177" i="3"/>
  <c r="BV149" i="3"/>
  <c r="CH209" i="3"/>
  <c r="CH178" i="3"/>
  <c r="BV208" i="3"/>
  <c r="CH164" i="3"/>
  <c r="CH141" i="3"/>
  <c r="BV172" i="3"/>
  <c r="CH173" i="3"/>
  <c r="CH207" i="3"/>
  <c r="BV203" i="3"/>
  <c r="CH201" i="3"/>
  <c r="CH140" i="3"/>
  <c r="CH186" i="3"/>
  <c r="CH182" i="3"/>
  <c r="AB1" i="3" a="1"/>
  <c r="BV189" i="3"/>
  <c r="BV197" i="3"/>
  <c r="BV156" i="3"/>
  <c r="CH153" i="3"/>
  <c r="CH196" i="3"/>
  <c r="BV198" i="3"/>
  <c r="BV192" i="3"/>
  <c r="BV139" i="3"/>
  <c r="CH165" i="3"/>
  <c r="CH150" i="3"/>
  <c r="BV199" i="3"/>
  <c r="CH163" i="3"/>
  <c r="CH144" i="3"/>
  <c r="BV146" i="3"/>
  <c r="CH179" i="3"/>
  <c r="BV176" i="3"/>
  <c r="CH138" i="3"/>
  <c r="BV170" i="3"/>
  <c r="CH171" i="3"/>
  <c r="BV167" i="3"/>
  <c r="CH145" i="3"/>
  <c r="BV154" i="3"/>
  <c r="CH200" i="3"/>
  <c r="BV147" i="3"/>
  <c r="CH185" i="3"/>
  <c r="CH152" i="3"/>
  <c r="BV143" i="3"/>
  <c r="BV168" i="3"/>
  <c r="CH169" i="3"/>
  <c r="BV183" i="3"/>
  <c r="CH160" i="3"/>
  <c r="BV180" i="3"/>
  <c r="CH204" i="3"/>
  <c r="BV202" i="3"/>
  <c r="CH157" i="3"/>
  <c r="BV184" i="3"/>
  <c r="BV193" i="3"/>
  <c r="BV148" i="3"/>
  <c r="CH194" i="3"/>
  <c r="BV159" i="3"/>
  <c r="CH190" i="3"/>
  <c r="CH151" i="3"/>
  <c r="CH161" i="3"/>
  <c r="CH195" i="3"/>
  <c r="CH191" i="3"/>
  <c r="CH162" i="3"/>
  <c r="CH142" i="3"/>
  <c r="CH174" i="3"/>
  <c r="BV205" i="3"/>
  <c r="CH155" i="3"/>
  <c r="CH187" i="3"/>
  <c r="CH175" i="3"/>
  <c r="BP257" i="3"/>
  <c r="BV257" i="3" s="1"/>
  <c r="A1137" i="1"/>
  <c r="A2017" i="1" s="1"/>
  <c r="A2897" i="1" s="1"/>
  <c r="BP232" i="3"/>
  <c r="CH232" i="3" s="1"/>
  <c r="A1112" i="1"/>
  <c r="A1992" i="1" s="1"/>
  <c r="A2872" i="1" s="1"/>
  <c r="BP227" i="3"/>
  <c r="BV227" i="3" s="1"/>
  <c r="A1107" i="1"/>
  <c r="A1987" i="1" s="1"/>
  <c r="A2867" i="1" s="1"/>
  <c r="BP248" i="3"/>
  <c r="BV248" i="3" s="1"/>
  <c r="A1128" i="1"/>
  <c r="A2008" i="1" s="1"/>
  <c r="A2888" i="1" s="1"/>
  <c r="BP315" i="3"/>
  <c r="BV315" i="3" s="1"/>
  <c r="A1195" i="1"/>
  <c r="A2075" i="1" s="1"/>
  <c r="A2955" i="1" s="1"/>
  <c r="BP305" i="3"/>
  <c r="BV305" i="3" s="1"/>
  <c r="A1185" i="1"/>
  <c r="A2065" i="1" s="1"/>
  <c r="A2945" i="1" s="1"/>
  <c r="BP300" i="3"/>
  <c r="CH300" i="3" s="1"/>
  <c r="A1180" i="1"/>
  <c r="A2060" i="1" s="1"/>
  <c r="A2940" i="1" s="1"/>
  <c r="BP231" i="3"/>
  <c r="BV231" i="3" s="1"/>
  <c r="A1111" i="1"/>
  <c r="A1991" i="1" s="1"/>
  <c r="A2871" i="1" s="1"/>
  <c r="BP239" i="3"/>
  <c r="BV239" i="3" s="1"/>
  <c r="A1119" i="1"/>
  <c r="A1999" i="1" s="1"/>
  <c r="A2879" i="1" s="1"/>
  <c r="BP247" i="3"/>
  <c r="BV247" i="3" s="1"/>
  <c r="A1127" i="1"/>
  <c r="A2007" i="1" s="1"/>
  <c r="A2887" i="1" s="1"/>
  <c r="BP258" i="3"/>
  <c r="CH258" i="3" s="1"/>
  <c r="A1138" i="1"/>
  <c r="A2018" i="1" s="1"/>
  <c r="A2898" i="1" s="1"/>
  <c r="BP264" i="3"/>
  <c r="BV264" i="3" s="1"/>
  <c r="A1144" i="1"/>
  <c r="A2024" i="1" s="1"/>
  <c r="A2904" i="1" s="1"/>
  <c r="BP287" i="3"/>
  <c r="CH287" i="3" s="1"/>
  <c r="A1167" i="1"/>
  <c r="A2047" i="1" s="1"/>
  <c r="A2927" i="1" s="1"/>
  <c r="BP235" i="3"/>
  <c r="CH235" i="3" s="1"/>
  <c r="A1115" i="1"/>
  <c r="A1995" i="1" s="1"/>
  <c r="A2875" i="1" s="1"/>
  <c r="BP290" i="3"/>
  <c r="BV290" i="3" s="1"/>
  <c r="A1170" i="1"/>
  <c r="A2050" i="1" s="1"/>
  <c r="A2930" i="1" s="1"/>
  <c r="BP285" i="3"/>
  <c r="CH285" i="3" s="1"/>
  <c r="A1165" i="1"/>
  <c r="A2045" i="1" s="1"/>
  <c r="A2925" i="1" s="1"/>
  <c r="BP246" i="3"/>
  <c r="CH246" i="3" s="1"/>
  <c r="A1126" i="1"/>
  <c r="A2006" i="1" s="1"/>
  <c r="A2886" i="1" s="1"/>
  <c r="BP288" i="3"/>
  <c r="BV288" i="3" s="1"/>
  <c r="A1168" i="1"/>
  <c r="A2048" i="1" s="1"/>
  <c r="A2928" i="1" s="1"/>
  <c r="BP237" i="3"/>
  <c r="BV237" i="3" s="1"/>
  <c r="A1117" i="1"/>
  <c r="A1997" i="1" s="1"/>
  <c r="A2877" i="1" s="1"/>
  <c r="BP308" i="3"/>
  <c r="CH308" i="3" s="1"/>
  <c r="A1188" i="1"/>
  <c r="A2068" i="1" s="1"/>
  <c r="A2948" i="1" s="1"/>
  <c r="BP242" i="3"/>
  <c r="BV242" i="3" s="1"/>
  <c r="A1122" i="1"/>
  <c r="A2002" i="1" s="1"/>
  <c r="A2882" i="1" s="1"/>
  <c r="BP296" i="3"/>
  <c r="BV296" i="3" s="1"/>
  <c r="A1176" i="1"/>
  <c r="A2056" i="1" s="1"/>
  <c r="A2936" i="1" s="1"/>
  <c r="BP228" i="3"/>
  <c r="BV228" i="3" s="1"/>
  <c r="A1108" i="1"/>
  <c r="A1988" i="1" s="1"/>
  <c r="A2868" i="1" s="1"/>
  <c r="BP299" i="3"/>
  <c r="BV299" i="3" s="1"/>
  <c r="A1179" i="1"/>
  <c r="A2059" i="1" s="1"/>
  <c r="A2939" i="1" s="1"/>
  <c r="BP292" i="3"/>
  <c r="BV292" i="3" s="1"/>
  <c r="A1172" i="1"/>
  <c r="A2052" i="1" s="1"/>
  <c r="A2932" i="1" s="1"/>
  <c r="BP250" i="3"/>
  <c r="BV250" i="3" s="1"/>
  <c r="A1130" i="1"/>
  <c r="A2010" i="1" s="1"/>
  <c r="A2890" i="1" s="1"/>
  <c r="BP278" i="3"/>
  <c r="CH278" i="3" s="1"/>
  <c r="A1158" i="1"/>
  <c r="A2038" i="1" s="1"/>
  <c r="A2918" i="1" s="1"/>
  <c r="BP307" i="3"/>
  <c r="CH307" i="3" s="1"/>
  <c r="A1187" i="1"/>
  <c r="A2067" i="1" s="1"/>
  <c r="A2947" i="1" s="1"/>
  <c r="BP295" i="3"/>
  <c r="BV295" i="3" s="1"/>
  <c r="A1175" i="1"/>
  <c r="A2055" i="1" s="1"/>
  <c r="A2935" i="1" s="1"/>
  <c r="BP221" i="3"/>
  <c r="CH221" i="3" s="1"/>
  <c r="A1101" i="1"/>
  <c r="A1981" i="1" s="1"/>
  <c r="A2861" i="1" s="1"/>
  <c r="BP303" i="3"/>
  <c r="BV303" i="3" s="1"/>
  <c r="A1183" i="1"/>
  <c r="A2063" i="1" s="1"/>
  <c r="A2943" i="1" s="1"/>
  <c r="BP251" i="3"/>
  <c r="CH251" i="3" s="1"/>
  <c r="A1131" i="1"/>
  <c r="A2011" i="1" s="1"/>
  <c r="A2891" i="1" s="1"/>
  <c r="BP317" i="3"/>
  <c r="BV317" i="3" s="1"/>
  <c r="A1197" i="1"/>
  <c r="A2077" i="1" s="1"/>
  <c r="A2957" i="1" s="1"/>
  <c r="BP304" i="3"/>
  <c r="BV304" i="3" s="1"/>
  <c r="A1184" i="1"/>
  <c r="A2064" i="1" s="1"/>
  <c r="A2944" i="1" s="1"/>
  <c r="BP274" i="3"/>
  <c r="CH274" i="3" s="1"/>
  <c r="A1154" i="1"/>
  <c r="A2034" i="1" s="1"/>
  <c r="A2914" i="1" s="1"/>
  <c r="BP269" i="3"/>
  <c r="CH269" i="3" s="1"/>
  <c r="A1149" i="1"/>
  <c r="A2029" i="1" s="1"/>
  <c r="A2909" i="1" s="1"/>
  <c r="BP313" i="3"/>
  <c r="BV313" i="3" s="1"/>
  <c r="A1193" i="1"/>
  <c r="A2073" i="1" s="1"/>
  <c r="A2953" i="1" s="1"/>
  <c r="BP280" i="3"/>
  <c r="BV280" i="3" s="1"/>
  <c r="A1160" i="1"/>
  <c r="A2040" i="1" s="1"/>
  <c r="A2920" i="1" s="1"/>
  <c r="BP253" i="3"/>
  <c r="BV253" i="3" s="1"/>
  <c r="A1133" i="1"/>
  <c r="A2013" i="1" s="1"/>
  <c r="A2893" i="1" s="1"/>
  <c r="BP275" i="3"/>
  <c r="BV275" i="3" s="1"/>
  <c r="A1155" i="1"/>
  <c r="A2035" i="1" s="1"/>
  <c r="A2915" i="1" s="1"/>
  <c r="BP240" i="3"/>
  <c r="BV240" i="3" s="1"/>
  <c r="A1120" i="1"/>
  <c r="A2000" i="1" s="1"/>
  <c r="A2880" i="1" s="1"/>
  <c r="BP225" i="3"/>
  <c r="BV225" i="3" s="1"/>
  <c r="A1105" i="1"/>
  <c r="A1985" i="1" s="1"/>
  <c r="A2865" i="1" s="1"/>
  <c r="BP302" i="3"/>
  <c r="BV302" i="3" s="1"/>
  <c r="A1182" i="1"/>
  <c r="A2062" i="1" s="1"/>
  <c r="A2942" i="1" s="1"/>
  <c r="BP320" i="3"/>
  <c r="CH320" i="3" s="1"/>
  <c r="A1200" i="1"/>
  <c r="A2080" i="1" s="1"/>
  <c r="A2960" i="1" s="1"/>
  <c r="BP233" i="3"/>
  <c r="BV233" i="3" s="1"/>
  <c r="A1113" i="1"/>
  <c r="A1993" i="1" s="1"/>
  <c r="A2873" i="1" s="1"/>
  <c r="BP236" i="3"/>
  <c r="BV236" i="3" s="1"/>
  <c r="A1116" i="1"/>
  <c r="A1996" i="1" s="1"/>
  <c r="A2876" i="1" s="1"/>
  <c r="BP311" i="3"/>
  <c r="BV311" i="3" s="1"/>
  <c r="A1191" i="1"/>
  <c r="A2071" i="1" s="1"/>
  <c r="A2951" i="1" s="1"/>
  <c r="BP259" i="3"/>
  <c r="BV259" i="3" s="1"/>
  <c r="A1139" i="1"/>
  <c r="A2019" i="1" s="1"/>
  <c r="A2899" i="1" s="1"/>
  <c r="BP265" i="3"/>
  <c r="BV265" i="3" s="1"/>
  <c r="A1145" i="1"/>
  <c r="A2025" i="1" s="1"/>
  <c r="A2905" i="1" s="1"/>
  <c r="BP273" i="3"/>
  <c r="BV273" i="3" s="1"/>
  <c r="A1153" i="1"/>
  <c r="A2033" i="1" s="1"/>
  <c r="A2913" i="1" s="1"/>
  <c r="BP306" i="3"/>
  <c r="BV306" i="3" s="1"/>
  <c r="A1186" i="1"/>
  <c r="A2066" i="1" s="1"/>
  <c r="A2946" i="1" s="1"/>
  <c r="BP276" i="3"/>
  <c r="BV276" i="3" s="1"/>
  <c r="A1156" i="1"/>
  <c r="A2036" i="1" s="1"/>
  <c r="A2916" i="1" s="1"/>
  <c r="BP238" i="3"/>
  <c r="BV238" i="3" s="1"/>
  <c r="A1118" i="1"/>
  <c r="A1998" i="1" s="1"/>
  <c r="A2878" i="1" s="1"/>
  <c r="BP312" i="3"/>
  <c r="BV312" i="3" s="1"/>
  <c r="A1192" i="1"/>
  <c r="A2072" i="1" s="1"/>
  <c r="A2952" i="1" s="1"/>
  <c r="BP318" i="3"/>
  <c r="CH318" i="3" s="1"/>
  <c r="A1198" i="1"/>
  <c r="A2078" i="1" s="1"/>
  <c r="A2958" i="1" s="1"/>
  <c r="BP277" i="3"/>
  <c r="BV277" i="3" s="1"/>
  <c r="A1157" i="1"/>
  <c r="A2037" i="1" s="1"/>
  <c r="A2917" i="1" s="1"/>
  <c r="BP319" i="3"/>
  <c r="BV319" i="3" s="1"/>
  <c r="A1199" i="1"/>
  <c r="A2079" i="1" s="1"/>
  <c r="A2959" i="1" s="1"/>
  <c r="BP270" i="3"/>
  <c r="BV270" i="3" s="1"/>
  <c r="A1150" i="1"/>
  <c r="A2030" i="1" s="1"/>
  <c r="A2910" i="1" s="1"/>
  <c r="BP279" i="3"/>
  <c r="BV279" i="3" s="1"/>
  <c r="A1159" i="1"/>
  <c r="A2039" i="1" s="1"/>
  <c r="A2919" i="1" s="1"/>
  <c r="BP222" i="3"/>
  <c r="BV222" i="3" s="1"/>
  <c r="A1102" i="1"/>
  <c r="A1982" i="1" s="1"/>
  <c r="A2862" i="1" s="1"/>
  <c r="BP256" i="3"/>
  <c r="BV256" i="3" s="1"/>
  <c r="A1136" i="1"/>
  <c r="A2016" i="1" s="1"/>
  <c r="A2896" i="1" s="1"/>
  <c r="BP314" i="3"/>
  <c r="CH314" i="3" s="1"/>
  <c r="A1194" i="1"/>
  <c r="A2074" i="1" s="1"/>
  <c r="A2954" i="1" s="1"/>
  <c r="BP310" i="3"/>
  <c r="BV310" i="3" s="1"/>
  <c r="A1190" i="1"/>
  <c r="A2070" i="1" s="1"/>
  <c r="A2950" i="1" s="1"/>
  <c r="BP223" i="3"/>
  <c r="BV223" i="3" s="1"/>
  <c r="A1103" i="1"/>
  <c r="A1983" i="1" s="1"/>
  <c r="A2863" i="1" s="1"/>
  <c r="BP226" i="3"/>
  <c r="BV226" i="3" s="1"/>
  <c r="A1106" i="1"/>
  <c r="A1986" i="1" s="1"/>
  <c r="A2866" i="1" s="1"/>
  <c r="BP245" i="3"/>
  <c r="CH245" i="3" s="1"/>
  <c r="A1125" i="1"/>
  <c r="A2005" i="1" s="1"/>
  <c r="A2885" i="1" s="1"/>
  <c r="BP267" i="3"/>
  <c r="CH267" i="3" s="1"/>
  <c r="A1147" i="1"/>
  <c r="A2027" i="1" s="1"/>
  <c r="A2907" i="1" s="1"/>
  <c r="BP241" i="3"/>
  <c r="BV241" i="3" s="1"/>
  <c r="A1121" i="1"/>
  <c r="A2001" i="1" s="1"/>
  <c r="A2881" i="1" s="1"/>
  <c r="BP263" i="3"/>
  <c r="BV263" i="3" s="1"/>
  <c r="A1143" i="1"/>
  <c r="A2023" i="1" s="1"/>
  <c r="A2903" i="1" s="1"/>
  <c r="BP244" i="3"/>
  <c r="BV244" i="3" s="1"/>
  <c r="A1124" i="1"/>
  <c r="A2004" i="1" s="1"/>
  <c r="A2884" i="1" s="1"/>
  <c r="BP282" i="3"/>
  <c r="CH282" i="3" s="1"/>
  <c r="A1162" i="1"/>
  <c r="A2042" i="1" s="1"/>
  <c r="A2922" i="1" s="1"/>
  <c r="BP224" i="3"/>
  <c r="BV224" i="3" s="1"/>
  <c r="A1104" i="1"/>
  <c r="A1984" i="1" s="1"/>
  <c r="A2864" i="1" s="1"/>
  <c r="BP298" i="3"/>
  <c r="CH298" i="3" s="1"/>
  <c r="A1178" i="1"/>
  <c r="A2058" i="1" s="1"/>
  <c r="A2938" i="1" s="1"/>
  <c r="BP268" i="3"/>
  <c r="BV268" i="3" s="1"/>
  <c r="A1148" i="1"/>
  <c r="A2028" i="1" s="1"/>
  <c r="A2908" i="1" s="1"/>
  <c r="BP293" i="3"/>
  <c r="BV293" i="3" s="1"/>
  <c r="A1173" i="1"/>
  <c r="A2053" i="1" s="1"/>
  <c r="A2933" i="1" s="1"/>
  <c r="BP283" i="3"/>
  <c r="BV283" i="3" s="1"/>
  <c r="A1163" i="1"/>
  <c r="A2043" i="1" s="1"/>
  <c r="A2923" i="1" s="1"/>
  <c r="BP286" i="3"/>
  <c r="BV286" i="3" s="1"/>
  <c r="A1166" i="1"/>
  <c r="A2046" i="1" s="1"/>
  <c r="A2926" i="1" s="1"/>
  <c r="BP281" i="3"/>
  <c r="BV281" i="3" s="1"/>
  <c r="A1161" i="1"/>
  <c r="A2041" i="1" s="1"/>
  <c r="A2921" i="1" s="1"/>
  <c r="BP316" i="3"/>
  <c r="BV316" i="3" s="1"/>
  <c r="A1196" i="1"/>
  <c r="A2076" i="1" s="1"/>
  <c r="A2956" i="1" s="1"/>
  <c r="BP260" i="3"/>
  <c r="BV260" i="3" s="1"/>
  <c r="A1140" i="1"/>
  <c r="A2020" i="1" s="1"/>
  <c r="A2900" i="1" s="1"/>
  <c r="BP297" i="3"/>
  <c r="CH297" i="3" s="1"/>
  <c r="A1177" i="1"/>
  <c r="A2057" i="1" s="1"/>
  <c r="A2937" i="1" s="1"/>
  <c r="BP255" i="3"/>
  <c r="BV255" i="3" s="1"/>
  <c r="A1135" i="1"/>
  <c r="A2015" i="1" s="1"/>
  <c r="A2895" i="1" s="1"/>
  <c r="BP243" i="3"/>
  <c r="CH243" i="3" s="1"/>
  <c r="A1123" i="1"/>
  <c r="A2003" i="1" s="1"/>
  <c r="A2883" i="1" s="1"/>
  <c r="BP301" i="3"/>
  <c r="CH301" i="3" s="1"/>
  <c r="A1181" i="1"/>
  <c r="A2061" i="1" s="1"/>
  <c r="A2941" i="1" s="1"/>
  <c r="BP261" i="3"/>
  <c r="BV261" i="3" s="1"/>
  <c r="A1141" i="1"/>
  <c r="A2021" i="1" s="1"/>
  <c r="A2901" i="1" s="1"/>
  <c r="BP272" i="3"/>
  <c r="CH272" i="3" s="1"/>
  <c r="A1152" i="1"/>
  <c r="A2032" i="1" s="1"/>
  <c r="A2912" i="1" s="1"/>
  <c r="BP249" i="3"/>
  <c r="BV249" i="3" s="1"/>
  <c r="A1129" i="1"/>
  <c r="A2009" i="1" s="1"/>
  <c r="A2889" i="1" s="1"/>
  <c r="BP271" i="3"/>
  <c r="CH271" i="3" s="1"/>
  <c r="A1151" i="1"/>
  <c r="A2031" i="1" s="1"/>
  <c r="A2911" i="1" s="1"/>
  <c r="BP252" i="3"/>
  <c r="BV252" i="3" s="1"/>
  <c r="A1132" i="1"/>
  <c r="A2012" i="1" s="1"/>
  <c r="A2892" i="1" s="1"/>
  <c r="BP266" i="3"/>
  <c r="CH266" i="3" s="1"/>
  <c r="A1146" i="1"/>
  <c r="A2026" i="1" s="1"/>
  <c r="A2906" i="1" s="1"/>
  <c r="BP234" i="3"/>
  <c r="CH234" i="3" s="1"/>
  <c r="A1114" i="1"/>
  <c r="A1994" i="1" s="1"/>
  <c r="A2874" i="1" s="1"/>
  <c r="BP229" i="3"/>
  <c r="BV229" i="3" s="1"/>
  <c r="A1109" i="1"/>
  <c r="A1989" i="1" s="1"/>
  <c r="A2869" i="1" s="1"/>
  <c r="BP262" i="3"/>
  <c r="CH262" i="3" s="1"/>
  <c r="A1142" i="1"/>
  <c r="A2022" i="1" s="1"/>
  <c r="A2902" i="1" s="1"/>
  <c r="BP309" i="3"/>
  <c r="BV309" i="3" s="1"/>
  <c r="A1189" i="1"/>
  <c r="A2069" i="1" s="1"/>
  <c r="A2949" i="1" s="1"/>
  <c r="BP230" i="3"/>
  <c r="CH230" i="3" s="1"/>
  <c r="A1110" i="1"/>
  <c r="A1990" i="1" s="1"/>
  <c r="A2870" i="1" s="1"/>
  <c r="BP254" i="3"/>
  <c r="CH254" i="3" s="1"/>
  <c r="A1134" i="1"/>
  <c r="A2014" i="1" s="1"/>
  <c r="A2894" i="1" s="1"/>
  <c r="BP291" i="3"/>
  <c r="CH291" i="3" s="1"/>
  <c r="A1171" i="1"/>
  <c r="A2051" i="1" s="1"/>
  <c r="A2931" i="1" s="1"/>
  <c r="BP294" i="3"/>
  <c r="BV294" i="3" s="1"/>
  <c r="A1174" i="1"/>
  <c r="A2054" i="1" s="1"/>
  <c r="A2934" i="1" s="1"/>
  <c r="BP289" i="3"/>
  <c r="BV289" i="3" s="1"/>
  <c r="A1169" i="1"/>
  <c r="A2049" i="1" s="1"/>
  <c r="A2929" i="1" s="1"/>
  <c r="BP284" i="3"/>
  <c r="BV284" i="3" s="1"/>
  <c r="A1164" i="1"/>
  <c r="A2044" i="1" s="1"/>
  <c r="A2924" i="1" s="1"/>
  <c r="BC1" i="3" a="1"/>
  <c r="BC1" i="3" s="1"/>
  <c r="E6" i="2"/>
  <c r="E14" i="2"/>
  <c r="D9" i="2"/>
  <c r="D13" i="2"/>
  <c r="E7" i="2"/>
  <c r="E15" i="2"/>
  <c r="D5" i="2"/>
  <c r="D14" i="2"/>
  <c r="E5" i="2"/>
  <c r="E8" i="2"/>
  <c r="E16" i="2"/>
  <c r="D16" i="2"/>
  <c r="E9" i="2"/>
  <c r="D2" i="2"/>
  <c r="D15" i="2"/>
  <c r="E2" i="2"/>
  <c r="E10" i="2"/>
  <c r="D3" i="2"/>
  <c r="E13" i="2"/>
  <c r="D8" i="2"/>
  <c r="E3" i="2"/>
  <c r="E11" i="2"/>
  <c r="D6" i="2"/>
  <c r="D4" i="2"/>
  <c r="E4" i="2"/>
  <c r="E12" i="2"/>
  <c r="D7" i="2"/>
  <c r="D11" i="2"/>
  <c r="D12" i="2"/>
  <c r="AU132" i="3"/>
  <c r="T132" i="3"/>
  <c r="AT122" i="3"/>
  <c r="S122" i="3"/>
  <c r="AV135" i="3"/>
  <c r="U135" i="3"/>
  <c r="AP122" i="3"/>
  <c r="O122" i="3"/>
  <c r="AX152" i="3"/>
  <c r="W152" i="3"/>
  <c r="AT197" i="3"/>
  <c r="S197" i="3"/>
  <c r="AY130" i="3"/>
  <c r="X130" i="3"/>
  <c r="AZ165" i="3"/>
  <c r="Y165" i="3"/>
  <c r="AU111" i="3"/>
  <c r="T111" i="3"/>
  <c r="AZ138" i="3"/>
  <c r="Y138" i="3"/>
  <c r="AZ146" i="3"/>
  <c r="Y146" i="3"/>
  <c r="AV176" i="3"/>
  <c r="U176" i="3"/>
  <c r="AP117" i="3"/>
  <c r="O117" i="3"/>
  <c r="AZ166" i="3"/>
  <c r="Y166" i="3"/>
  <c r="AS188" i="3"/>
  <c r="R188" i="3"/>
  <c r="AU209" i="3"/>
  <c r="T209" i="3"/>
  <c r="AZ161" i="3"/>
  <c r="Y161" i="3"/>
  <c r="AV198" i="3"/>
  <c r="U198" i="3"/>
  <c r="AT166" i="3"/>
  <c r="S166" i="3"/>
  <c r="AV193" i="3"/>
  <c r="U193" i="3"/>
  <c r="AY124" i="3"/>
  <c r="X124" i="3"/>
  <c r="AQ154" i="3"/>
  <c r="P154" i="3"/>
  <c r="AX136" i="3"/>
  <c r="W136" i="3"/>
  <c r="AZ155" i="3"/>
  <c r="Y155" i="3"/>
  <c r="AS120" i="3"/>
  <c r="R120" i="3"/>
  <c r="AS153" i="3"/>
  <c r="R153" i="3"/>
  <c r="AP204" i="3"/>
  <c r="O204" i="3"/>
  <c r="AT167" i="3"/>
  <c r="S167" i="3"/>
  <c r="AP210" i="3"/>
  <c r="O210" i="3"/>
  <c r="AS177" i="3"/>
  <c r="R177" i="3"/>
  <c r="AX117" i="3"/>
  <c r="W117" i="3"/>
  <c r="AT204" i="3"/>
  <c r="S204" i="3"/>
  <c r="AS199" i="3"/>
  <c r="R199" i="3"/>
  <c r="AY115" i="3"/>
  <c r="X115" i="3"/>
  <c r="AX174" i="3"/>
  <c r="W174" i="3"/>
  <c r="AQ141" i="3"/>
  <c r="P141" i="3"/>
  <c r="AQ128" i="3"/>
  <c r="P128" i="3"/>
  <c r="AU148" i="3"/>
  <c r="T148" i="3"/>
  <c r="AQ131" i="3"/>
  <c r="P131" i="3"/>
  <c r="AZ144" i="3"/>
  <c r="Y144" i="3"/>
  <c r="AP129" i="3"/>
  <c r="O129" i="3"/>
  <c r="AS144" i="3"/>
  <c r="R144" i="3"/>
  <c r="AU133" i="3"/>
  <c r="T133" i="3"/>
  <c r="AU139" i="3"/>
  <c r="T139" i="3"/>
  <c r="AV121" i="3"/>
  <c r="U121" i="3"/>
  <c r="AQ136" i="3"/>
  <c r="P136" i="3"/>
  <c r="AZ149" i="3"/>
  <c r="Y149" i="3"/>
  <c r="AT165" i="3"/>
  <c r="S165" i="3"/>
  <c r="AY131" i="3"/>
  <c r="X131" i="3"/>
  <c r="AT146" i="3"/>
  <c r="S146" i="3"/>
  <c r="AQ153" i="3"/>
  <c r="P153" i="3"/>
  <c r="AX129" i="3"/>
  <c r="W129" i="3"/>
  <c r="AX137" i="3"/>
  <c r="W137" i="3"/>
  <c r="AQ121" i="3"/>
  <c r="P121" i="3"/>
  <c r="AU141" i="3"/>
  <c r="T141" i="3"/>
  <c r="AT123" i="3"/>
  <c r="S123" i="3"/>
  <c r="AU147" i="3"/>
  <c r="T147" i="3"/>
  <c r="AZ113" i="3"/>
  <c r="Y113" i="3"/>
  <c r="AS122" i="3"/>
  <c r="R122" i="3"/>
  <c r="AV129" i="3"/>
  <c r="U129" i="3"/>
  <c r="AY136" i="3"/>
  <c r="X136" i="3"/>
  <c r="AQ144" i="3"/>
  <c r="P144" i="3"/>
  <c r="AV151" i="3"/>
  <c r="U151" i="3"/>
  <c r="AY158" i="3"/>
  <c r="X158" i="3"/>
  <c r="AQ166" i="3"/>
  <c r="P166" i="3"/>
  <c r="AS125" i="3"/>
  <c r="R125" i="3"/>
  <c r="AV132" i="3"/>
  <c r="U132" i="3"/>
  <c r="AY139" i="3"/>
  <c r="X139" i="3"/>
  <c r="AQ147" i="3"/>
  <c r="P147" i="3"/>
  <c r="AY153" i="3"/>
  <c r="X153" i="3"/>
  <c r="AU122" i="3"/>
  <c r="T122" i="3"/>
  <c r="AU130" i="3"/>
  <c r="T130" i="3"/>
  <c r="AU138" i="3"/>
  <c r="T138" i="3"/>
  <c r="AX145" i="3"/>
  <c r="W145" i="3"/>
  <c r="AY121" i="3"/>
  <c r="X121" i="3"/>
  <c r="AQ129" i="3"/>
  <c r="P129" i="3"/>
  <c r="AT136" i="3"/>
  <c r="S136" i="3"/>
  <c r="AZ142" i="3"/>
  <c r="Y142" i="3"/>
  <c r="AU149" i="3"/>
  <c r="T149" i="3"/>
  <c r="AU155" i="3"/>
  <c r="T155" i="3"/>
  <c r="AQ124" i="3"/>
  <c r="P124" i="3"/>
  <c r="AQ127" i="3"/>
  <c r="P127" i="3"/>
  <c r="AT134" i="3"/>
  <c r="S134" i="3"/>
  <c r="AT142" i="3"/>
  <c r="S142" i="3"/>
  <c r="AZ148" i="3"/>
  <c r="Y148" i="3"/>
  <c r="AQ157" i="3"/>
  <c r="P157" i="3"/>
  <c r="AT164" i="3"/>
  <c r="S164" i="3"/>
  <c r="AZ171" i="3"/>
  <c r="Y171" i="3"/>
  <c r="AU178" i="3"/>
  <c r="T178" i="3"/>
  <c r="AX185" i="3"/>
  <c r="W185" i="3"/>
  <c r="AP193" i="3"/>
  <c r="O193" i="3"/>
  <c r="AS200" i="3"/>
  <c r="R200" i="3"/>
  <c r="AZ206" i="3"/>
  <c r="Y206" i="3"/>
  <c r="AT115" i="3"/>
  <c r="S115" i="3"/>
  <c r="AZ119" i="3"/>
  <c r="Y119" i="3"/>
  <c r="AU126" i="3"/>
  <c r="T126" i="3"/>
  <c r="AX133" i="3"/>
  <c r="W133" i="3"/>
  <c r="AP141" i="3"/>
  <c r="O141" i="3"/>
  <c r="AS148" i="3"/>
  <c r="R148" i="3"/>
  <c r="AS154" i="3"/>
  <c r="R154" i="3"/>
  <c r="AS162" i="3"/>
  <c r="R162" i="3"/>
  <c r="AV169" i="3"/>
  <c r="U169" i="3"/>
  <c r="AT184" i="3"/>
  <c r="S184" i="3"/>
  <c r="AS195" i="3"/>
  <c r="R195" i="3"/>
  <c r="AU208" i="3"/>
  <c r="T208" i="3"/>
  <c r="AX172" i="3"/>
  <c r="W172" i="3"/>
  <c r="AV186" i="3"/>
  <c r="U186" i="3"/>
  <c r="AP207" i="3"/>
  <c r="O207" i="3"/>
  <c r="AY141" i="3"/>
  <c r="X141" i="3"/>
  <c r="AX158" i="3"/>
  <c r="W158" i="3"/>
  <c r="AX183" i="3"/>
  <c r="W183" i="3"/>
  <c r="AU203" i="3"/>
  <c r="T203" i="3"/>
  <c r="AU117" i="3"/>
  <c r="T117" i="3"/>
  <c r="AV126" i="3"/>
  <c r="U126" i="3"/>
  <c r="AT140" i="3"/>
  <c r="S140" i="3"/>
  <c r="AV156" i="3"/>
  <c r="U156" i="3"/>
  <c r="AT179" i="3"/>
  <c r="S179" i="3"/>
  <c r="AX191" i="3"/>
  <c r="W191" i="3"/>
  <c r="AT112" i="3"/>
  <c r="S112" i="3"/>
  <c r="AZ172" i="3"/>
  <c r="Y172" i="3"/>
  <c r="AU179" i="3"/>
  <c r="T179" i="3"/>
  <c r="AX186" i="3"/>
  <c r="W186" i="3"/>
  <c r="AP194" i="3"/>
  <c r="O194" i="3"/>
  <c r="AS201" i="3"/>
  <c r="R201" i="3"/>
  <c r="AZ207" i="3"/>
  <c r="Y207" i="3"/>
  <c r="AQ114" i="3"/>
  <c r="P114" i="3"/>
  <c r="AV111" i="3"/>
  <c r="U111" i="3"/>
  <c r="AP111" i="3"/>
  <c r="O111" i="3"/>
  <c r="A221" i="3" a="1"/>
  <c r="AS163" i="3"/>
  <c r="R163" i="3"/>
  <c r="AV170" i="3"/>
  <c r="U170" i="3"/>
  <c r="AQ178" i="3"/>
  <c r="P178" i="3"/>
  <c r="AT185" i="3"/>
  <c r="S185" i="3"/>
  <c r="AZ191" i="3"/>
  <c r="Y191" i="3"/>
  <c r="AU198" i="3"/>
  <c r="T198" i="3"/>
  <c r="AV206" i="3"/>
  <c r="U206" i="3"/>
  <c r="AS182" i="3"/>
  <c r="R182" i="3"/>
  <c r="AP151" i="3"/>
  <c r="O151" i="3"/>
  <c r="AS158" i="3"/>
  <c r="R158" i="3"/>
  <c r="AV165" i="3"/>
  <c r="U165" i="3"/>
  <c r="AY173" i="3"/>
  <c r="X173" i="3"/>
  <c r="AQ181" i="3"/>
  <c r="P181" i="3"/>
  <c r="AT188" i="3"/>
  <c r="S188" i="3"/>
  <c r="AZ194" i="3"/>
  <c r="Y194" i="3"/>
  <c r="AU201" i="3"/>
  <c r="T201" i="3"/>
  <c r="AV209" i="3"/>
  <c r="U209" i="3"/>
  <c r="AP162" i="3"/>
  <c r="O162" i="3"/>
  <c r="AS169" i="3"/>
  <c r="R169" i="3"/>
  <c r="AQ176" i="3"/>
  <c r="P176" i="3"/>
  <c r="AT183" i="3"/>
  <c r="S183" i="3"/>
  <c r="AZ189" i="3"/>
  <c r="Y189" i="3"/>
  <c r="AU196" i="3"/>
  <c r="T196" i="3"/>
  <c r="AY203" i="3"/>
  <c r="X203" i="3"/>
  <c r="AY125" i="3"/>
  <c r="X125" i="3"/>
  <c r="AP118" i="3"/>
  <c r="O118" i="3"/>
  <c r="AZ115" i="3"/>
  <c r="Y115" i="3"/>
  <c r="AX127" i="3"/>
  <c r="W127" i="3"/>
  <c r="AP135" i="3"/>
  <c r="O135" i="3"/>
  <c r="AS142" i="3"/>
  <c r="R142" i="3"/>
  <c r="AV149" i="3"/>
  <c r="U149" i="3"/>
  <c r="AP157" i="3"/>
  <c r="O157" i="3"/>
  <c r="AS164" i="3"/>
  <c r="R164" i="3"/>
  <c r="AQ171" i="3"/>
  <c r="P171" i="3"/>
  <c r="AT178" i="3"/>
  <c r="S178" i="3"/>
  <c r="AZ184" i="3"/>
  <c r="Y184" i="3"/>
  <c r="AU191" i="3"/>
  <c r="T191" i="3"/>
  <c r="AX198" i="3"/>
  <c r="W198" i="3"/>
  <c r="AV207" i="3"/>
  <c r="U207" i="3"/>
  <c r="AY118" i="3"/>
  <c r="X118" i="3"/>
  <c r="AU123" i="3"/>
  <c r="T123" i="3"/>
  <c r="AS135" i="3"/>
  <c r="R135" i="3"/>
  <c r="AP150" i="3"/>
  <c r="O150" i="3"/>
  <c r="AQ190" i="3"/>
  <c r="P190" i="3"/>
  <c r="AP169" i="3"/>
  <c r="O169" i="3"/>
  <c r="AP184" i="3"/>
  <c r="O184" i="3"/>
  <c r="AU210" i="3"/>
  <c r="T210" i="3"/>
  <c r="AT127" i="3"/>
  <c r="S127" i="3"/>
  <c r="AS136" i="3"/>
  <c r="R136" i="3"/>
  <c r="AP168" i="3"/>
  <c r="O168" i="3"/>
  <c r="AT159" i="3"/>
  <c r="S159" i="3"/>
  <c r="AU167" i="3"/>
  <c r="T167" i="3"/>
  <c r="AQ117" i="3"/>
  <c r="P117" i="3"/>
  <c r="AY132" i="3"/>
  <c r="X132" i="3"/>
  <c r="AS130" i="3"/>
  <c r="R130" i="3"/>
  <c r="AV137" i="3"/>
  <c r="U137" i="3"/>
  <c r="AS152" i="3"/>
  <c r="R152" i="3"/>
  <c r="AV159" i="3"/>
  <c r="U159" i="3"/>
  <c r="AU202" i="3"/>
  <c r="T202" i="3"/>
  <c r="AS133" i="3"/>
  <c r="R133" i="3"/>
  <c r="AV140" i="3"/>
  <c r="U140" i="3"/>
  <c r="AV154" i="3"/>
  <c r="U154" i="3"/>
  <c r="AZ131" i="3"/>
  <c r="Y131" i="3"/>
  <c r="AU146" i="3"/>
  <c r="T146" i="3"/>
  <c r="AY129" i="3"/>
  <c r="X129" i="3"/>
  <c r="AT144" i="3"/>
  <c r="S144" i="3"/>
  <c r="AZ156" i="3"/>
  <c r="Y156" i="3"/>
  <c r="AY127" i="3"/>
  <c r="X127" i="3"/>
  <c r="AQ143" i="3"/>
  <c r="P143" i="3"/>
  <c r="AT150" i="3"/>
  <c r="S150" i="3"/>
  <c r="AQ165" i="3"/>
  <c r="P165" i="3"/>
  <c r="AT173" i="3"/>
  <c r="S173" i="3"/>
  <c r="AZ179" i="3"/>
  <c r="Y179" i="3"/>
  <c r="AU186" i="3"/>
  <c r="T186" i="3"/>
  <c r="AP201" i="3"/>
  <c r="O201" i="3"/>
  <c r="AT208" i="3"/>
  <c r="S208" i="3"/>
  <c r="AQ116" i="3"/>
  <c r="P116" i="3"/>
  <c r="AT121" i="3"/>
  <c r="S121" i="3"/>
  <c r="AZ127" i="3"/>
  <c r="Y127" i="3"/>
  <c r="AU134" i="3"/>
  <c r="T134" i="3"/>
  <c r="AX141" i="3"/>
  <c r="W141" i="3"/>
  <c r="AP149" i="3"/>
  <c r="O149" i="3"/>
  <c r="AP155" i="3"/>
  <c r="O155" i="3"/>
  <c r="AP163" i="3"/>
  <c r="O163" i="3"/>
  <c r="AS170" i="3"/>
  <c r="R170" i="3"/>
  <c r="AX188" i="3"/>
  <c r="W188" i="3"/>
  <c r="AP196" i="3"/>
  <c r="O196" i="3"/>
  <c r="AS113" i="3"/>
  <c r="R113" i="3"/>
  <c r="AZ174" i="3"/>
  <c r="Y174" i="3"/>
  <c r="AS187" i="3"/>
  <c r="R187" i="3"/>
  <c r="AZ209" i="3"/>
  <c r="Y209" i="3"/>
  <c r="AP166" i="3"/>
  <c r="O166" i="3"/>
  <c r="AQ163" i="3"/>
  <c r="P163" i="3"/>
  <c r="AZ185" i="3"/>
  <c r="Y185" i="3"/>
  <c r="AZ204" i="3"/>
  <c r="Y204" i="3"/>
  <c r="AZ118" i="3"/>
  <c r="Y118" i="3"/>
  <c r="AP128" i="3"/>
  <c r="O128" i="3"/>
  <c r="AV142" i="3"/>
  <c r="U142" i="3"/>
  <c r="AS157" i="3"/>
  <c r="R157" i="3"/>
  <c r="AY180" i="3"/>
  <c r="X180" i="3"/>
  <c r="AZ193" i="3"/>
  <c r="Y193" i="3"/>
  <c r="AY166" i="3"/>
  <c r="X166" i="3"/>
  <c r="AT174" i="3"/>
  <c r="S174" i="3"/>
  <c r="AZ180" i="3"/>
  <c r="Y180" i="3"/>
  <c r="AU187" i="3"/>
  <c r="T187" i="3"/>
  <c r="AX194" i="3"/>
  <c r="W194" i="3"/>
  <c r="AP202" i="3"/>
  <c r="O202" i="3"/>
  <c r="AT209" i="3"/>
  <c r="S209" i="3"/>
  <c r="AY114" i="3"/>
  <c r="X114" i="3"/>
  <c r="AT171" i="3"/>
  <c r="S171" i="3"/>
  <c r="AX156" i="3"/>
  <c r="W156" i="3"/>
  <c r="AP164" i="3"/>
  <c r="O164" i="3"/>
  <c r="AV171" i="3"/>
  <c r="U171" i="3"/>
  <c r="AY178" i="3"/>
  <c r="X178" i="3"/>
  <c r="AQ186" i="3"/>
  <c r="P186" i="3"/>
  <c r="AT193" i="3"/>
  <c r="S193" i="3"/>
  <c r="AZ199" i="3"/>
  <c r="Y199" i="3"/>
  <c r="AS207" i="3"/>
  <c r="R207" i="3"/>
  <c r="AT195" i="3"/>
  <c r="S195" i="3"/>
  <c r="AX112" i="3"/>
  <c r="W112" i="3"/>
  <c r="AX151" i="3"/>
  <c r="W151" i="3"/>
  <c r="AP159" i="3"/>
  <c r="O159" i="3"/>
  <c r="AS166" i="3"/>
  <c r="R166" i="3"/>
  <c r="AV174" i="3"/>
  <c r="U174" i="3"/>
  <c r="AY181" i="3"/>
  <c r="X181" i="3"/>
  <c r="AQ189" i="3"/>
  <c r="P189" i="3"/>
  <c r="AT196" i="3"/>
  <c r="S196" i="3"/>
  <c r="AP203" i="3"/>
  <c r="O203" i="3"/>
  <c r="AS210" i="3"/>
  <c r="R210" i="3"/>
  <c r="AX162" i="3"/>
  <c r="W162" i="3"/>
  <c r="AP170" i="3"/>
  <c r="O170" i="3"/>
  <c r="AY176" i="3"/>
  <c r="X176" i="3"/>
  <c r="AQ184" i="3"/>
  <c r="P184" i="3"/>
  <c r="AT191" i="3"/>
  <c r="S191" i="3"/>
  <c r="AZ197" i="3"/>
  <c r="Y197" i="3"/>
  <c r="AV204" i="3"/>
  <c r="U204" i="3"/>
  <c r="AU159" i="3"/>
  <c r="T159" i="3"/>
  <c r="AX118" i="3"/>
  <c r="W118" i="3"/>
  <c r="AT117" i="3"/>
  <c r="S117" i="3"/>
  <c r="AU128" i="3"/>
  <c r="T128" i="3"/>
  <c r="AX135" i="3"/>
  <c r="W135" i="3"/>
  <c r="AP143" i="3"/>
  <c r="O143" i="3"/>
  <c r="AS150" i="3"/>
  <c r="R150" i="3"/>
  <c r="AX157" i="3"/>
  <c r="W157" i="3"/>
  <c r="AP165" i="3"/>
  <c r="O165" i="3"/>
  <c r="AY171" i="3"/>
  <c r="X171" i="3"/>
  <c r="AQ179" i="3"/>
  <c r="P179" i="3"/>
  <c r="AT186" i="3"/>
  <c r="S186" i="3"/>
  <c r="AZ192" i="3"/>
  <c r="Y192" i="3"/>
  <c r="AU199" i="3"/>
  <c r="T199" i="3"/>
  <c r="AS208" i="3"/>
  <c r="R208" i="3"/>
  <c r="AY113" i="3"/>
  <c r="X113" i="3"/>
  <c r="AU192" i="3"/>
  <c r="T192" i="3"/>
  <c r="AU129" i="3"/>
  <c r="T129" i="3"/>
  <c r="AQ119" i="3"/>
  <c r="P119" i="3"/>
  <c r="AP147" i="3"/>
  <c r="O147" i="3"/>
  <c r="AX161" i="3"/>
  <c r="W161" i="3"/>
  <c r="AX142" i="3"/>
  <c r="W142" i="3"/>
  <c r="AY142" i="3"/>
  <c r="X142" i="3"/>
  <c r="AX124" i="3"/>
  <c r="W124" i="3"/>
  <c r="AV146" i="3"/>
  <c r="U146" i="3"/>
  <c r="AX119" i="3"/>
  <c r="W119" i="3"/>
  <c r="AS145" i="3"/>
  <c r="R145" i="3"/>
  <c r="AY182" i="3"/>
  <c r="X182" i="3"/>
  <c r="AV210" i="3"/>
  <c r="U210" i="3"/>
  <c r="AQ138" i="3"/>
  <c r="P138" i="3"/>
  <c r="AT151" i="3"/>
  <c r="S151" i="3"/>
  <c r="AT192" i="3"/>
  <c r="S192" i="3"/>
  <c r="AT200" i="3"/>
  <c r="S200" i="3"/>
  <c r="AQ172" i="3"/>
  <c r="P172" i="3"/>
  <c r="AY133" i="3"/>
  <c r="X133" i="3"/>
  <c r="AS209" i="3"/>
  <c r="R209" i="3"/>
  <c r="AT198" i="3"/>
  <c r="S198" i="3"/>
  <c r="AX115" i="3"/>
  <c r="W115" i="3"/>
  <c r="AX173" i="3"/>
  <c r="W173" i="3"/>
  <c r="AU184" i="3"/>
  <c r="T184" i="3"/>
  <c r="AX176" i="3"/>
  <c r="W176" i="3"/>
  <c r="AQ159" i="3"/>
  <c r="P159" i="3"/>
  <c r="AS186" i="3"/>
  <c r="R186" i="3"/>
  <c r="AQ115" i="3"/>
  <c r="P115" i="3"/>
  <c r="AZ145" i="3"/>
  <c r="Y145" i="3"/>
  <c r="AV173" i="3"/>
  <c r="U173" i="3"/>
  <c r="AU140" i="3"/>
  <c r="T140" i="3"/>
  <c r="AQ123" i="3"/>
  <c r="P123" i="3"/>
  <c r="AU143" i="3"/>
  <c r="T143" i="3"/>
  <c r="AY150" i="3"/>
  <c r="X150" i="3"/>
  <c r="AP138" i="3"/>
  <c r="O138" i="3"/>
  <c r="AS176" i="3"/>
  <c r="R176" i="3"/>
  <c r="AU112" i="3"/>
  <c r="T112" i="3"/>
  <c r="AQ152" i="3"/>
  <c r="P152" i="3"/>
  <c r="AX180" i="3"/>
  <c r="W180" i="3"/>
  <c r="AS174" i="3"/>
  <c r="R174" i="3"/>
  <c r="AT148" i="3"/>
  <c r="S148" i="3"/>
  <c r="AP205" i="3"/>
  <c r="O205" i="3"/>
  <c r="AT168" i="3"/>
  <c r="S168" i="3"/>
  <c r="AS196" i="3"/>
  <c r="R196" i="3"/>
  <c r="AT163" i="3"/>
  <c r="S163" i="3"/>
  <c r="AX184" i="3"/>
  <c r="W184" i="3"/>
  <c r="AQ167" i="3"/>
  <c r="P167" i="3"/>
  <c r="AS194" i="3"/>
  <c r="R194" i="3"/>
  <c r="AV125" i="3"/>
  <c r="U125" i="3"/>
  <c r="AP182" i="3"/>
  <c r="O182" i="3"/>
  <c r="AY172" i="3"/>
  <c r="X172" i="3"/>
  <c r="AT111" i="3"/>
  <c r="S111" i="3"/>
  <c r="AP123" i="3"/>
  <c r="O123" i="3"/>
  <c r="AY144" i="3"/>
  <c r="X144" i="3"/>
  <c r="AP126" i="3"/>
  <c r="O126" i="3"/>
  <c r="AY147" i="3"/>
  <c r="X147" i="3"/>
  <c r="AZ123" i="3"/>
  <c r="Y123" i="3"/>
  <c r="AZ139" i="3"/>
  <c r="Y139" i="3"/>
  <c r="AV122" i="3"/>
  <c r="U122" i="3"/>
  <c r="AQ137" i="3"/>
  <c r="P137" i="3"/>
  <c r="AZ150" i="3"/>
  <c r="Y150" i="3"/>
  <c r="AY119" i="3"/>
  <c r="X119" i="3"/>
  <c r="AQ135" i="3"/>
  <c r="P135" i="3"/>
  <c r="AY157" i="3"/>
  <c r="X157" i="3"/>
  <c r="AX193" i="3"/>
  <c r="W193" i="3"/>
  <c r="AQ111" i="3"/>
  <c r="P111" i="3"/>
  <c r="AX123" i="3"/>
  <c r="W123" i="3"/>
  <c r="AP131" i="3"/>
  <c r="O131" i="3"/>
  <c r="AS138" i="3"/>
  <c r="R138" i="3"/>
  <c r="AV145" i="3"/>
  <c r="U145" i="3"/>
  <c r="AP153" i="3"/>
  <c r="O153" i="3"/>
  <c r="AS160" i="3"/>
  <c r="R160" i="3"/>
  <c r="AU119" i="3"/>
  <c r="T119" i="3"/>
  <c r="AX126" i="3"/>
  <c r="W126" i="3"/>
  <c r="AP134" i="3"/>
  <c r="O134" i="3"/>
  <c r="AS141" i="3"/>
  <c r="R141" i="3"/>
  <c r="AV148" i="3"/>
  <c r="U148" i="3"/>
  <c r="AS155" i="3"/>
  <c r="R155" i="3"/>
  <c r="AT125" i="3"/>
  <c r="S125" i="3"/>
  <c r="AT133" i="3"/>
  <c r="S133" i="3"/>
  <c r="AT141" i="3"/>
  <c r="S141" i="3"/>
  <c r="AZ147" i="3"/>
  <c r="Y147" i="3"/>
  <c r="AS123" i="3"/>
  <c r="R123" i="3"/>
  <c r="AV130" i="3"/>
  <c r="U130" i="3"/>
  <c r="AY137" i="3"/>
  <c r="X137" i="3"/>
  <c r="AQ145" i="3"/>
  <c r="P145" i="3"/>
  <c r="AQ151" i="3"/>
  <c r="P151" i="3"/>
  <c r="AT158" i="3"/>
  <c r="S158" i="3"/>
  <c r="AV120" i="3"/>
  <c r="U120" i="3"/>
  <c r="AV128" i="3"/>
  <c r="U128" i="3"/>
  <c r="AY135" i="3"/>
  <c r="X135" i="3"/>
  <c r="AY143" i="3"/>
  <c r="X143" i="3"/>
  <c r="AS151" i="3"/>
  <c r="R151" i="3"/>
  <c r="AV158" i="3"/>
  <c r="U158" i="3"/>
  <c r="AY165" i="3"/>
  <c r="X165" i="3"/>
  <c r="AQ174" i="3"/>
  <c r="P174" i="3"/>
  <c r="AT181" i="3"/>
  <c r="S181" i="3"/>
  <c r="AZ187" i="3"/>
  <c r="Y187" i="3"/>
  <c r="AU194" i="3"/>
  <c r="T194" i="3"/>
  <c r="AX201" i="3"/>
  <c r="W201" i="3"/>
  <c r="AQ209" i="3"/>
  <c r="P209" i="3"/>
  <c r="AY116" i="3"/>
  <c r="X116" i="3"/>
  <c r="AQ122" i="3"/>
  <c r="P122" i="3"/>
  <c r="AT129" i="3"/>
  <c r="S129" i="3"/>
  <c r="AZ135" i="3"/>
  <c r="Y135" i="3"/>
  <c r="AU142" i="3"/>
  <c r="T142" i="3"/>
  <c r="AX149" i="3"/>
  <c r="W149" i="3"/>
  <c r="AX155" i="3"/>
  <c r="W155" i="3"/>
  <c r="AX163" i="3"/>
  <c r="W163" i="3"/>
  <c r="AP172" i="3"/>
  <c r="O172" i="3"/>
  <c r="AU189" i="3"/>
  <c r="T189" i="3"/>
  <c r="AX196" i="3"/>
  <c r="W196" i="3"/>
  <c r="AP114" i="3"/>
  <c r="O114" i="3"/>
  <c r="AT176" i="3"/>
  <c r="S176" i="3"/>
  <c r="AP188" i="3"/>
  <c r="O188" i="3"/>
  <c r="AX114" i="3"/>
  <c r="W114" i="3"/>
  <c r="AX175" i="3"/>
  <c r="W175" i="3"/>
  <c r="AV164" i="3"/>
  <c r="U164" i="3"/>
  <c r="AV197" i="3"/>
  <c r="U197" i="3"/>
  <c r="AT206" i="3"/>
  <c r="S206" i="3"/>
  <c r="AX128" i="3"/>
  <c r="W128" i="3"/>
  <c r="AS143" i="3"/>
  <c r="R143" i="3"/>
  <c r="AP158" i="3"/>
  <c r="O158" i="3"/>
  <c r="AP183" i="3"/>
  <c r="O183" i="3"/>
  <c r="AY196" i="3"/>
  <c r="X196" i="3"/>
  <c r="AV167" i="3"/>
  <c r="U167" i="3"/>
  <c r="AQ175" i="3"/>
  <c r="P175" i="3"/>
  <c r="AT182" i="3"/>
  <c r="S182" i="3"/>
  <c r="AZ188" i="3"/>
  <c r="Y188" i="3"/>
  <c r="AU195" i="3"/>
  <c r="T195" i="3"/>
  <c r="AY202" i="3"/>
  <c r="X202" i="3"/>
  <c r="AQ210" i="3"/>
  <c r="P210" i="3"/>
  <c r="AV115" i="3"/>
  <c r="U115" i="3"/>
  <c r="AQ196" i="3"/>
  <c r="P196" i="3"/>
  <c r="AU157" i="3"/>
  <c r="T157" i="3"/>
  <c r="AX164" i="3"/>
  <c r="W164" i="3"/>
  <c r="AS172" i="3"/>
  <c r="R172" i="3"/>
  <c r="AV179" i="3"/>
  <c r="U179" i="3"/>
  <c r="AY186" i="3"/>
  <c r="X186" i="3"/>
  <c r="AQ194" i="3"/>
  <c r="P194" i="3"/>
  <c r="AT201" i="3"/>
  <c r="S201" i="3"/>
  <c r="AP208" i="3"/>
  <c r="O208" i="3"/>
  <c r="AU113" i="3"/>
  <c r="T113" i="3"/>
  <c r="AS112" i="3"/>
  <c r="R112" i="3"/>
  <c r="AU152" i="3"/>
  <c r="T152" i="3"/>
  <c r="AX159" i="3"/>
  <c r="W159" i="3"/>
  <c r="AP167" i="3"/>
  <c r="O167" i="3"/>
  <c r="AS175" i="3"/>
  <c r="R175" i="3"/>
  <c r="AV182" i="3"/>
  <c r="U182" i="3"/>
  <c r="AY189" i="3"/>
  <c r="X189" i="3"/>
  <c r="AQ197" i="3"/>
  <c r="P197" i="3"/>
  <c r="AX203" i="3"/>
  <c r="W203" i="3"/>
  <c r="AV113" i="3"/>
  <c r="U113" i="3"/>
  <c r="AU163" i="3"/>
  <c r="T163" i="3"/>
  <c r="AX170" i="3"/>
  <c r="W170" i="3"/>
  <c r="AV177" i="3"/>
  <c r="U177" i="3"/>
  <c r="AY184" i="3"/>
  <c r="X184" i="3"/>
  <c r="AQ192" i="3"/>
  <c r="P192" i="3"/>
  <c r="AT199" i="3"/>
  <c r="S199" i="3"/>
  <c r="AS205" i="3"/>
  <c r="R205" i="3"/>
  <c r="AS198" i="3"/>
  <c r="R198" i="3"/>
  <c r="AZ129" i="3"/>
  <c r="Y129" i="3"/>
  <c r="AU136" i="3"/>
  <c r="T136" i="3"/>
  <c r="AX143" i="3"/>
  <c r="W143" i="3"/>
  <c r="AZ151" i="3"/>
  <c r="Y151" i="3"/>
  <c r="AU158" i="3"/>
  <c r="T158" i="3"/>
  <c r="AX165" i="3"/>
  <c r="W165" i="3"/>
  <c r="AV172" i="3"/>
  <c r="U172" i="3"/>
  <c r="AY179" i="3"/>
  <c r="X179" i="3"/>
  <c r="AQ187" i="3"/>
  <c r="P187" i="3"/>
  <c r="AT194" i="3"/>
  <c r="S194" i="3"/>
  <c r="AZ200" i="3"/>
  <c r="Y200" i="3"/>
  <c r="AP209" i="3"/>
  <c r="O209" i="3"/>
  <c r="AX116" i="3"/>
  <c r="W116" i="3"/>
  <c r="AX166" i="3"/>
  <c r="W166" i="3"/>
  <c r="AS127" i="3"/>
  <c r="R127" i="3"/>
  <c r="AP140" i="3"/>
  <c r="O140" i="3"/>
  <c r="AU120" i="3"/>
  <c r="T120" i="3"/>
  <c r="AX130" i="3"/>
  <c r="W130" i="3"/>
  <c r="AX160" i="3"/>
  <c r="W160" i="3"/>
  <c r="AQ198" i="3"/>
  <c r="P198" i="3"/>
  <c r="AS124" i="3"/>
  <c r="R124" i="3"/>
  <c r="AQ146" i="3"/>
  <c r="P146" i="3"/>
  <c r="AY204" i="3"/>
  <c r="X204" i="3"/>
  <c r="AT118" i="3"/>
  <c r="S118" i="3"/>
  <c r="AZ122" i="3"/>
  <c r="Y122" i="3"/>
  <c r="AX210" i="3"/>
  <c r="W210" i="3"/>
  <c r="AV184" i="3"/>
  <c r="U184" i="3"/>
  <c r="AZ168" i="3"/>
  <c r="Y168" i="3"/>
  <c r="AP189" i="3"/>
  <c r="O189" i="3"/>
  <c r="AQ156" i="3"/>
  <c r="P156" i="3"/>
  <c r="AU177" i="3"/>
  <c r="T177" i="3"/>
  <c r="AY159" i="3"/>
  <c r="X159" i="3"/>
  <c r="AX179" i="3"/>
  <c r="W179" i="3"/>
  <c r="AP112" i="3"/>
  <c r="O112" i="3"/>
  <c r="AY154" i="3"/>
  <c r="X154" i="3"/>
  <c r="AV196" i="3"/>
  <c r="U196" i="3"/>
  <c r="AU124" i="3"/>
  <c r="T124" i="3"/>
  <c r="AX131" i="3"/>
  <c r="W131" i="3"/>
  <c r="AP139" i="3"/>
  <c r="O139" i="3"/>
  <c r="AS146" i="3"/>
  <c r="R146" i="3"/>
  <c r="AX153" i="3"/>
  <c r="W153" i="3"/>
  <c r="AP161" i="3"/>
  <c r="O161" i="3"/>
  <c r="AZ120" i="3"/>
  <c r="Y120" i="3"/>
  <c r="AU127" i="3"/>
  <c r="T127" i="3"/>
  <c r="AX134" i="3"/>
  <c r="W134" i="3"/>
  <c r="AP142" i="3"/>
  <c r="O142" i="3"/>
  <c r="AS149" i="3"/>
  <c r="R149" i="3"/>
  <c r="AP156" i="3"/>
  <c r="O156" i="3"/>
  <c r="AQ126" i="3"/>
  <c r="P126" i="3"/>
  <c r="AY134" i="3"/>
  <c r="X134" i="3"/>
  <c r="AQ142" i="3"/>
  <c r="P142" i="3"/>
  <c r="AT149" i="3"/>
  <c r="S149" i="3"/>
  <c r="AP124" i="3"/>
  <c r="O124" i="3"/>
  <c r="AS131" i="3"/>
  <c r="R131" i="3"/>
  <c r="AV138" i="3"/>
  <c r="U138" i="3"/>
  <c r="AY145" i="3"/>
  <c r="X145" i="3"/>
  <c r="AY151" i="3"/>
  <c r="X151" i="3"/>
  <c r="AP119" i="3"/>
  <c r="O119" i="3"/>
  <c r="AS121" i="3"/>
  <c r="R121" i="3"/>
  <c r="AS129" i="3"/>
  <c r="R129" i="3"/>
  <c r="AV136" i="3"/>
  <c r="U136" i="3"/>
  <c r="AV144" i="3"/>
  <c r="U144" i="3"/>
  <c r="AP152" i="3"/>
  <c r="O152" i="3"/>
  <c r="AS159" i="3"/>
  <c r="R159" i="3"/>
  <c r="AV166" i="3"/>
  <c r="U166" i="3"/>
  <c r="AY174" i="3"/>
  <c r="X174" i="3"/>
  <c r="AQ182" i="3"/>
  <c r="P182" i="3"/>
  <c r="AT189" i="3"/>
  <c r="S189" i="3"/>
  <c r="AZ195" i="3"/>
  <c r="Y195" i="3"/>
  <c r="AV202" i="3"/>
  <c r="U202" i="3"/>
  <c r="AY209" i="3"/>
  <c r="X209" i="3"/>
  <c r="AV117" i="3"/>
  <c r="U117" i="3"/>
  <c r="AY122" i="3"/>
  <c r="X122" i="3"/>
  <c r="AQ130" i="3"/>
  <c r="P130" i="3"/>
  <c r="AT137" i="3"/>
  <c r="S137" i="3"/>
  <c r="AZ143" i="3"/>
  <c r="Y143" i="3"/>
  <c r="AU150" i="3"/>
  <c r="T150" i="3"/>
  <c r="AU156" i="3"/>
  <c r="T156" i="3"/>
  <c r="AU164" i="3"/>
  <c r="T164" i="3"/>
  <c r="AU173" i="3"/>
  <c r="T173" i="3"/>
  <c r="AZ190" i="3"/>
  <c r="Y190" i="3"/>
  <c r="AQ201" i="3"/>
  <c r="P201" i="3"/>
  <c r="AY177" i="3"/>
  <c r="X177" i="3"/>
  <c r="AU197" i="3"/>
  <c r="T197" i="3"/>
  <c r="AU115" i="3"/>
  <c r="T115" i="3"/>
  <c r="AS190" i="3"/>
  <c r="R190" i="3"/>
  <c r="AS165" i="3"/>
  <c r="R165" i="3"/>
  <c r="AP199" i="3"/>
  <c r="O199" i="3"/>
  <c r="AQ207" i="3"/>
  <c r="P207" i="3"/>
  <c r="AP120" i="3"/>
  <c r="O120" i="3"/>
  <c r="AZ130" i="3"/>
  <c r="Y130" i="3"/>
  <c r="AP144" i="3"/>
  <c r="O144" i="3"/>
  <c r="AZ160" i="3"/>
  <c r="Y160" i="3"/>
  <c r="AT187" i="3"/>
  <c r="S187" i="3"/>
  <c r="AY207" i="3"/>
  <c r="X207" i="3"/>
  <c r="AS168" i="3"/>
  <c r="R168" i="3"/>
  <c r="AY175" i="3"/>
  <c r="X175" i="3"/>
  <c r="AQ183" i="3"/>
  <c r="P183" i="3"/>
  <c r="AT190" i="3"/>
  <c r="S190" i="3"/>
  <c r="AZ196" i="3"/>
  <c r="Y196" i="3"/>
  <c r="AV203" i="3"/>
  <c r="U203" i="3"/>
  <c r="AY210" i="3"/>
  <c r="X210" i="3"/>
  <c r="AS116" i="3"/>
  <c r="R116" i="3"/>
  <c r="AS114" i="3"/>
  <c r="R114" i="3"/>
  <c r="AZ158" i="3"/>
  <c r="Y158" i="3"/>
  <c r="AU165" i="3"/>
  <c r="T165" i="3"/>
  <c r="AP173" i="3"/>
  <c r="O173" i="3"/>
  <c r="AS180" i="3"/>
  <c r="R180" i="3"/>
  <c r="AV187" i="3"/>
  <c r="U187" i="3"/>
  <c r="AY194" i="3"/>
  <c r="X194" i="3"/>
  <c r="AQ202" i="3"/>
  <c r="P202" i="3"/>
  <c r="AX208" i="3"/>
  <c r="W208" i="3"/>
  <c r="AZ114" i="3"/>
  <c r="Y114" i="3"/>
  <c r="AY155" i="3"/>
  <c r="X155" i="3"/>
  <c r="AZ153" i="3"/>
  <c r="Y153" i="3"/>
  <c r="AU160" i="3"/>
  <c r="T160" i="3"/>
  <c r="AX167" i="3"/>
  <c r="W167" i="3"/>
  <c r="AP176" i="3"/>
  <c r="O176" i="3"/>
  <c r="AS183" i="3"/>
  <c r="R183" i="3"/>
  <c r="AV190" i="3"/>
  <c r="U190" i="3"/>
  <c r="AY197" i="3"/>
  <c r="X197" i="3"/>
  <c r="AU204" i="3"/>
  <c r="T204" i="3"/>
  <c r="AY112" i="3"/>
  <c r="X112" i="3"/>
  <c r="AZ164" i="3"/>
  <c r="Y164" i="3"/>
  <c r="AP171" i="3"/>
  <c r="O171" i="3"/>
  <c r="AS178" i="3"/>
  <c r="R178" i="3"/>
  <c r="AV185" i="3"/>
  <c r="U185" i="3"/>
  <c r="AY192" i="3"/>
  <c r="X192" i="3"/>
  <c r="AQ200" i="3"/>
  <c r="P200" i="3"/>
  <c r="AP206" i="3"/>
  <c r="O206" i="3"/>
  <c r="AT114" i="3"/>
  <c r="S114" i="3"/>
  <c r="AY111" i="3"/>
  <c r="X111" i="3"/>
  <c r="AZ111" i="3"/>
  <c r="Y111" i="3"/>
  <c r="AT131" i="3"/>
  <c r="S131" i="3"/>
  <c r="AZ137" i="3"/>
  <c r="Y137" i="3"/>
  <c r="AU144" i="3"/>
  <c r="T144" i="3"/>
  <c r="AT153" i="3"/>
  <c r="S153" i="3"/>
  <c r="AZ159" i="3"/>
  <c r="Y159" i="3"/>
  <c r="AU166" i="3"/>
  <c r="T166" i="3"/>
  <c r="AS173" i="3"/>
  <c r="R173" i="3"/>
  <c r="AV180" i="3"/>
  <c r="U180" i="3"/>
  <c r="AY187" i="3"/>
  <c r="X187" i="3"/>
  <c r="AQ195" i="3"/>
  <c r="P195" i="3"/>
  <c r="AT202" i="3"/>
  <c r="S202" i="3"/>
  <c r="AX209" i="3"/>
  <c r="W209" i="3"/>
  <c r="AU169" i="3"/>
  <c r="T169" i="3"/>
  <c r="AQ133" i="3"/>
  <c r="P133" i="3"/>
  <c r="AY185" i="3"/>
  <c r="X185" i="3"/>
  <c r="AZ125" i="3"/>
  <c r="Y125" i="3"/>
  <c r="AZ128" i="3"/>
  <c r="Y128" i="3"/>
  <c r="AP132" i="3"/>
  <c r="O132" i="3"/>
  <c r="AP130" i="3"/>
  <c r="O130" i="3"/>
  <c r="AS167" i="3"/>
  <c r="R167" i="3"/>
  <c r="AS118" i="3"/>
  <c r="R118" i="3"/>
  <c r="AQ177" i="3"/>
  <c r="P177" i="3"/>
  <c r="AS179" i="3"/>
  <c r="R179" i="3"/>
  <c r="AV208" i="3"/>
  <c r="U208" i="3"/>
  <c r="AQ188" i="3"/>
  <c r="P188" i="3"/>
  <c r="AQ191" i="3"/>
  <c r="P191" i="3"/>
  <c r="AZ152" i="3"/>
  <c r="Y152" i="3"/>
  <c r="AT160" i="3"/>
  <c r="S160" i="3"/>
  <c r="AZ202" i="3"/>
  <c r="Y202" i="3"/>
  <c r="AT116" i="3"/>
  <c r="S116" i="3"/>
  <c r="AU168" i="3"/>
  <c r="T168" i="3"/>
  <c r="AZ205" i="3"/>
  <c r="Y205" i="3"/>
  <c r="AX171" i="3"/>
  <c r="W171" i="3"/>
  <c r="AY200" i="3"/>
  <c r="X200" i="3"/>
  <c r="AZ112" i="3"/>
  <c r="Y112" i="3"/>
  <c r="AQ132" i="3"/>
  <c r="P132" i="3"/>
  <c r="AT161" i="3"/>
  <c r="S161" i="3"/>
  <c r="AZ167" i="3"/>
  <c r="Y167" i="3"/>
  <c r="AP174" i="3"/>
  <c r="O174" i="3"/>
  <c r="AS181" i="3"/>
  <c r="R181" i="3"/>
  <c r="AV188" i="3"/>
  <c r="U188" i="3"/>
  <c r="AZ203" i="3"/>
  <c r="Y203" i="3"/>
  <c r="A111" i="3"/>
  <c r="AT119" i="3"/>
  <c r="S119" i="3"/>
  <c r="AX139" i="3"/>
  <c r="W139" i="3"/>
  <c r="AU154" i="3"/>
  <c r="T154" i="3"/>
  <c r="AU135" i="3"/>
  <c r="T135" i="3"/>
  <c r="AY126" i="3"/>
  <c r="X126" i="3"/>
  <c r="AQ150" i="3"/>
  <c r="P150" i="3"/>
  <c r="AS139" i="3"/>
  <c r="R139" i="3"/>
  <c r="AV152" i="3"/>
  <c r="U152" i="3"/>
  <c r="AS137" i="3"/>
  <c r="R137" i="3"/>
  <c r="AV175" i="3"/>
  <c r="U175" i="3"/>
  <c r="AS203" i="3"/>
  <c r="R203" i="3"/>
  <c r="AV123" i="3"/>
  <c r="U123" i="3"/>
  <c r="AZ157" i="3"/>
  <c r="Y157" i="3"/>
  <c r="AT203" i="3"/>
  <c r="S203" i="3"/>
  <c r="AZ116" i="3"/>
  <c r="Y116" i="3"/>
  <c r="AX199" i="3"/>
  <c r="W199" i="3"/>
  <c r="AT162" i="3"/>
  <c r="S162" i="3"/>
  <c r="AY183" i="3"/>
  <c r="X183" i="3"/>
  <c r="AS204" i="3"/>
  <c r="R204" i="3"/>
  <c r="AP181" i="3"/>
  <c r="O181" i="3"/>
  <c r="AT155" i="3"/>
  <c r="S155" i="3"/>
  <c r="AS191" i="3"/>
  <c r="R191" i="3"/>
  <c r="AP179" i="3"/>
  <c r="O179" i="3"/>
  <c r="AX206" i="3"/>
  <c r="W206" i="3"/>
  <c r="AT139" i="3"/>
  <c r="S139" i="3"/>
  <c r="AQ134" i="3"/>
  <c r="P134" i="3"/>
  <c r="AQ120" i="3"/>
  <c r="P120" i="3"/>
  <c r="AX147" i="3"/>
  <c r="W147" i="3"/>
  <c r="AT130" i="3"/>
  <c r="S130" i="3"/>
  <c r="AX150" i="3"/>
  <c r="W150" i="3"/>
  <c r="AX132" i="3"/>
  <c r="W132" i="3"/>
  <c r="AP146" i="3"/>
  <c r="O146" i="3"/>
  <c r="AY190" i="3"/>
  <c r="X190" i="3"/>
  <c r="AV131" i="3"/>
  <c r="U131" i="3"/>
  <c r="AV178" i="3"/>
  <c r="U178" i="3"/>
  <c r="AY201" i="3"/>
  <c r="X201" i="3"/>
  <c r="AU200" i="3"/>
  <c r="T200" i="3"/>
  <c r="AY188" i="3"/>
  <c r="X188" i="3"/>
  <c r="AY191" i="3"/>
  <c r="X191" i="3"/>
  <c r="AQ161" i="3"/>
  <c r="P161" i="3"/>
  <c r="AP115" i="3"/>
  <c r="O115" i="3"/>
  <c r="AP192" i="3"/>
  <c r="O192" i="3"/>
  <c r="AU172" i="3"/>
  <c r="T172" i="3"/>
  <c r="AU207" i="3"/>
  <c r="T207" i="3"/>
  <c r="AT147" i="3"/>
  <c r="S147" i="3"/>
  <c r="AT169" i="3"/>
  <c r="S169" i="3"/>
  <c r="AT205" i="3"/>
  <c r="S205" i="3"/>
  <c r="AY120" i="3"/>
  <c r="X120" i="3"/>
  <c r="AZ141" i="3"/>
  <c r="Y141" i="3"/>
  <c r="AT157" i="3"/>
  <c r="S157" i="3"/>
  <c r="AY123" i="3"/>
  <c r="X123" i="3"/>
  <c r="AT138" i="3"/>
  <c r="S138" i="3"/>
  <c r="AP121" i="3"/>
  <c r="O121" i="3"/>
  <c r="AP137" i="3"/>
  <c r="O137" i="3"/>
  <c r="AT120" i="3"/>
  <c r="S120" i="3"/>
  <c r="AZ126" i="3"/>
  <c r="Y126" i="3"/>
  <c r="AX140" i="3"/>
  <c r="W140" i="3"/>
  <c r="AP148" i="3"/>
  <c r="O148" i="3"/>
  <c r="AZ121" i="3"/>
  <c r="Y121" i="3"/>
  <c r="AZ124" i="3"/>
  <c r="Y124" i="3"/>
  <c r="AU131" i="3"/>
  <c r="T131" i="3"/>
  <c r="AX146" i="3"/>
  <c r="W146" i="3"/>
  <c r="AZ154" i="3"/>
  <c r="Y154" i="3"/>
  <c r="AU161" i="3"/>
  <c r="T161" i="3"/>
  <c r="AX168" i="3"/>
  <c r="W168" i="3"/>
  <c r="AP177" i="3"/>
  <c r="O177" i="3"/>
  <c r="AS184" i="3"/>
  <c r="R184" i="3"/>
  <c r="AV191" i="3"/>
  <c r="U191" i="3"/>
  <c r="AY198" i="3"/>
  <c r="X198" i="3"/>
  <c r="AX204" i="3"/>
  <c r="W204" i="3"/>
  <c r="AZ198" i="3"/>
  <c r="Y198" i="3"/>
  <c r="AP125" i="3"/>
  <c r="O125" i="3"/>
  <c r="AS132" i="3"/>
  <c r="R132" i="3"/>
  <c r="AV139" i="3"/>
  <c r="U139" i="3"/>
  <c r="AY146" i="3"/>
  <c r="X146" i="3"/>
  <c r="AY152" i="3"/>
  <c r="X152" i="3"/>
  <c r="AQ160" i="3"/>
  <c r="P160" i="3"/>
  <c r="AQ168" i="3"/>
  <c r="P168" i="3"/>
  <c r="AP180" i="3"/>
  <c r="O180" i="3"/>
  <c r="AY193" i="3"/>
  <c r="X193" i="3"/>
  <c r="AS206" i="3"/>
  <c r="R206" i="3"/>
  <c r="AY160" i="3"/>
  <c r="X160" i="3"/>
  <c r="AU181" i="3"/>
  <c r="T181" i="3"/>
  <c r="AQ204" i="3"/>
  <c r="P204" i="3"/>
  <c r="AV112" i="3"/>
  <c r="U112" i="3"/>
  <c r="AY149" i="3"/>
  <c r="X149" i="3"/>
  <c r="AP175" i="3"/>
  <c r="O175" i="3"/>
  <c r="AZ201" i="3"/>
  <c r="Y201" i="3"/>
  <c r="AV114" i="3"/>
  <c r="U114" i="3"/>
  <c r="AT124" i="3"/>
  <c r="S124" i="3"/>
  <c r="AP136" i="3"/>
  <c r="O136" i="3"/>
  <c r="AU151" i="3"/>
  <c r="T151" i="3"/>
  <c r="AT170" i="3"/>
  <c r="S170" i="3"/>
  <c r="AV189" i="3"/>
  <c r="U189" i="3"/>
  <c r="AQ113" i="3"/>
  <c r="P113" i="3"/>
  <c r="AU170" i="3"/>
  <c r="T170" i="3"/>
  <c r="AP178" i="3"/>
  <c r="O178" i="3"/>
  <c r="AS185" i="3"/>
  <c r="R185" i="3"/>
  <c r="AV192" i="3"/>
  <c r="U192" i="3"/>
  <c r="AY199" i="3"/>
  <c r="X199" i="3"/>
  <c r="AX205" i="3"/>
  <c r="W205" i="3"/>
  <c r="AV181" i="3"/>
  <c r="U181" i="3"/>
  <c r="AU118" i="3"/>
  <c r="T118" i="3"/>
  <c r="AZ117" i="3"/>
  <c r="Y117" i="3"/>
  <c r="AY161" i="3"/>
  <c r="X161" i="3"/>
  <c r="AQ169" i="3"/>
  <c r="P169" i="3"/>
  <c r="AZ175" i="3"/>
  <c r="Y175" i="3"/>
  <c r="AU182" i="3"/>
  <c r="T182" i="3"/>
  <c r="AX189" i="3"/>
  <c r="W189" i="3"/>
  <c r="AP197" i="3"/>
  <c r="O197" i="3"/>
  <c r="AQ205" i="3"/>
  <c r="P205" i="3"/>
  <c r="AQ149" i="3"/>
  <c r="P149" i="3"/>
  <c r="AY117" i="3"/>
  <c r="X117" i="3"/>
  <c r="AY156" i="3"/>
  <c r="X156" i="3"/>
  <c r="AQ164" i="3"/>
  <c r="P164" i="3"/>
  <c r="AT172" i="3"/>
  <c r="S172" i="3"/>
  <c r="AZ178" i="3"/>
  <c r="Y178" i="3"/>
  <c r="AU185" i="3"/>
  <c r="T185" i="3"/>
  <c r="AX192" i="3"/>
  <c r="W192" i="3"/>
  <c r="AP200" i="3"/>
  <c r="O200" i="3"/>
  <c r="AQ208" i="3"/>
  <c r="P208" i="3"/>
  <c r="AV160" i="3"/>
  <c r="U160" i="3"/>
  <c r="AY167" i="3"/>
  <c r="X167" i="3"/>
  <c r="AZ173" i="3"/>
  <c r="Y173" i="3"/>
  <c r="AU180" i="3"/>
  <c r="T180" i="3"/>
  <c r="AX187" i="3"/>
  <c r="W187" i="3"/>
  <c r="AP195" i="3"/>
  <c r="O195" i="3"/>
  <c r="AS202" i="3"/>
  <c r="R202" i="3"/>
  <c r="AZ208" i="3"/>
  <c r="Y208" i="3"/>
  <c r="AV116" i="3"/>
  <c r="U116" i="3"/>
  <c r="AX113" i="3"/>
  <c r="W113" i="3"/>
  <c r="AS126" i="3"/>
  <c r="R126" i="3"/>
  <c r="AV133" i="3"/>
  <c r="U133" i="3"/>
  <c r="AY140" i="3"/>
  <c r="X140" i="3"/>
  <c r="AQ148" i="3"/>
  <c r="P148" i="3"/>
  <c r="AV155" i="3"/>
  <c r="U155" i="3"/>
  <c r="AY162" i="3"/>
  <c r="X162" i="3"/>
  <c r="AQ170" i="3"/>
  <c r="P170" i="3"/>
  <c r="AU175" i="3"/>
  <c r="T175" i="3"/>
  <c r="AX182" i="3"/>
  <c r="W182" i="3"/>
  <c r="AP190" i="3"/>
  <c r="O190" i="3"/>
  <c r="AS197" i="3"/>
  <c r="R197" i="3"/>
  <c r="AQ206" i="3"/>
  <c r="P206" i="3"/>
  <c r="AP113" i="3"/>
  <c r="O113" i="3"/>
  <c r="AY163" i="3"/>
  <c r="X163" i="3"/>
  <c r="AX120" i="3"/>
  <c r="W120" i="3"/>
  <c r="AV119" i="3"/>
  <c r="U119" i="3"/>
  <c r="AP160" i="3"/>
  <c r="O160" i="3"/>
  <c r="AT145" i="3"/>
  <c r="S145" i="3"/>
  <c r="AU121" i="3"/>
  <c r="T121" i="3"/>
  <c r="AV195" i="3"/>
  <c r="U195" i="3"/>
  <c r="AY195" i="3"/>
  <c r="X195" i="3"/>
  <c r="AZ133" i="3"/>
  <c r="Y133" i="3"/>
  <c r="AU162" i="3"/>
  <c r="T162" i="3"/>
  <c r="AZ136" i="3"/>
  <c r="Y136" i="3"/>
  <c r="AV127" i="3"/>
  <c r="U127" i="3"/>
  <c r="AV143" i="3"/>
  <c r="U143" i="3"/>
  <c r="AU125" i="3"/>
  <c r="T125" i="3"/>
  <c r="AS147" i="3"/>
  <c r="R147" i="3"/>
  <c r="AX122" i="3"/>
  <c r="W122" i="3"/>
  <c r="AU153" i="3"/>
  <c r="T153" i="3"/>
  <c r="AV183" i="3"/>
  <c r="U183" i="3"/>
  <c r="AS128" i="3"/>
  <c r="R128" i="3"/>
  <c r="AY138" i="3"/>
  <c r="X138" i="3"/>
  <c r="AQ193" i="3"/>
  <c r="P193" i="3"/>
  <c r="AQ112" i="3"/>
  <c r="P112" i="3"/>
  <c r="AU145" i="3"/>
  <c r="T145" i="3"/>
  <c r="AV134" i="3"/>
  <c r="U134" i="3"/>
  <c r="AX169" i="3"/>
  <c r="W169" i="3"/>
  <c r="AQ199" i="3"/>
  <c r="P199" i="3"/>
  <c r="AU116" i="3"/>
  <c r="T116" i="3"/>
  <c r="AU174" i="3"/>
  <c r="T174" i="3"/>
  <c r="AX181" i="3"/>
  <c r="W181" i="3"/>
  <c r="AZ210" i="3"/>
  <c r="Y210" i="3"/>
  <c r="AZ169" i="3"/>
  <c r="Y169" i="3"/>
  <c r="AT207" i="3"/>
  <c r="S207" i="3"/>
  <c r="AP187" i="3"/>
  <c r="O187" i="3"/>
  <c r="AV201" i="3"/>
  <c r="U201" i="3"/>
  <c r="AQ140" i="3"/>
  <c r="P140" i="3"/>
  <c r="AQ162" i="3"/>
  <c r="P162" i="3"/>
  <c r="AS189" i="3"/>
  <c r="R189" i="3"/>
  <c r="AX138" i="3"/>
  <c r="W138" i="3"/>
  <c r="AT135" i="3"/>
  <c r="S135" i="3"/>
  <c r="AZ163" i="3"/>
  <c r="Y163" i="3"/>
  <c r="AT152" i="3"/>
  <c r="S152" i="3"/>
  <c r="AP154" i="3"/>
  <c r="O154" i="3"/>
  <c r="AY128" i="3"/>
  <c r="X128" i="3"/>
  <c r="AT143" i="3"/>
  <c r="S143" i="3"/>
  <c r="AQ158" i="3"/>
  <c r="P158" i="3"/>
  <c r="AV124" i="3"/>
  <c r="U124" i="3"/>
  <c r="AQ139" i="3"/>
  <c r="P139" i="3"/>
  <c r="AX121" i="3"/>
  <c r="W121" i="3"/>
  <c r="AP145" i="3"/>
  <c r="O145" i="3"/>
  <c r="AT128" i="3"/>
  <c r="S128" i="3"/>
  <c r="AZ134" i="3"/>
  <c r="Y134" i="3"/>
  <c r="AX148" i="3"/>
  <c r="W148" i="3"/>
  <c r="AX154" i="3"/>
  <c r="W154" i="3"/>
  <c r="AT126" i="3"/>
  <c r="S126" i="3"/>
  <c r="AZ132" i="3"/>
  <c r="Y132" i="3"/>
  <c r="AZ140" i="3"/>
  <c r="Y140" i="3"/>
  <c r="AT156" i="3"/>
  <c r="S156" i="3"/>
  <c r="AZ162" i="3"/>
  <c r="Y162" i="3"/>
  <c r="AZ170" i="3"/>
  <c r="Y170" i="3"/>
  <c r="AX177" i="3"/>
  <c r="W177" i="3"/>
  <c r="AP185" i="3"/>
  <c r="O185" i="3"/>
  <c r="AS192" i="3"/>
  <c r="R192" i="3"/>
  <c r="AV199" i="3"/>
  <c r="U199" i="3"/>
  <c r="AU205" i="3"/>
  <c r="T205" i="3"/>
  <c r="AS111" i="3"/>
  <c r="R111" i="3"/>
  <c r="AX125" i="3"/>
  <c r="W125" i="3"/>
  <c r="AP133" i="3"/>
  <c r="O133" i="3"/>
  <c r="AS140" i="3"/>
  <c r="R140" i="3"/>
  <c r="AV147" i="3"/>
  <c r="U147" i="3"/>
  <c r="AV153" i="3"/>
  <c r="U153" i="3"/>
  <c r="AV161" i="3"/>
  <c r="U161" i="3"/>
  <c r="AY168" i="3"/>
  <c r="X168" i="3"/>
  <c r="AZ182" i="3"/>
  <c r="Y182" i="3"/>
  <c r="AV194" i="3"/>
  <c r="U194" i="3"/>
  <c r="AX207" i="3"/>
  <c r="W207" i="3"/>
  <c r="AS171" i="3"/>
  <c r="R171" i="3"/>
  <c r="AQ185" i="3"/>
  <c r="P185" i="3"/>
  <c r="AV205" i="3"/>
  <c r="U205" i="3"/>
  <c r="AT132" i="3"/>
  <c r="S132" i="3"/>
  <c r="AV150" i="3"/>
  <c r="U150" i="3"/>
  <c r="AQ180" i="3"/>
  <c r="P180" i="3"/>
  <c r="AX202" i="3"/>
  <c r="W202" i="3"/>
  <c r="AS115" i="3"/>
  <c r="R115" i="3"/>
  <c r="AQ125" i="3"/>
  <c r="P125" i="3"/>
  <c r="AU137" i="3"/>
  <c r="T137" i="3"/>
  <c r="AT154" i="3"/>
  <c r="S154" i="3"/>
  <c r="AZ177" i="3"/>
  <c r="Y177" i="3"/>
  <c r="AP191" i="3"/>
  <c r="O191" i="3"/>
  <c r="AP116" i="3"/>
  <c r="O116" i="3"/>
  <c r="AU171" i="3"/>
  <c r="T171" i="3"/>
  <c r="AX178" i="3"/>
  <c r="W178" i="3"/>
  <c r="AP186" i="3"/>
  <c r="O186" i="3"/>
  <c r="AS193" i="3"/>
  <c r="R193" i="3"/>
  <c r="AV200" i="3"/>
  <c r="U200" i="3"/>
  <c r="AU206" i="3"/>
  <c r="T206" i="3"/>
  <c r="AT113" i="3"/>
  <c r="S113" i="3"/>
  <c r="AV162" i="3"/>
  <c r="U162" i="3"/>
  <c r="AY169" i="3"/>
  <c r="X169" i="3"/>
  <c r="AT177" i="3"/>
  <c r="S177" i="3"/>
  <c r="AZ183" i="3"/>
  <c r="Y183" i="3"/>
  <c r="AU190" i="3"/>
  <c r="T190" i="3"/>
  <c r="AX197" i="3"/>
  <c r="W197" i="3"/>
  <c r="AY205" i="3"/>
  <c r="X205" i="3"/>
  <c r="AQ155" i="3"/>
  <c r="P155" i="3"/>
  <c r="AV118" i="3"/>
  <c r="U118" i="3"/>
  <c r="AX111" i="3"/>
  <c r="W111" i="3"/>
  <c r="AV157" i="3"/>
  <c r="U157" i="3"/>
  <c r="AY164" i="3"/>
  <c r="X164" i="3"/>
  <c r="AQ173" i="3"/>
  <c r="P173" i="3"/>
  <c r="AT180" i="3"/>
  <c r="S180" i="3"/>
  <c r="AZ186" i="3"/>
  <c r="Y186" i="3"/>
  <c r="AU193" i="3"/>
  <c r="T193" i="3"/>
  <c r="AX200" i="3"/>
  <c r="W200" i="3"/>
  <c r="AY208" i="3"/>
  <c r="X208" i="3"/>
  <c r="AS161" i="3"/>
  <c r="R161" i="3"/>
  <c r="AV168" i="3"/>
  <c r="U168" i="3"/>
  <c r="AT175" i="3"/>
  <c r="S175" i="3"/>
  <c r="AZ181" i="3"/>
  <c r="Y181" i="3"/>
  <c r="AU188" i="3"/>
  <c r="T188" i="3"/>
  <c r="AX195" i="3"/>
  <c r="W195" i="3"/>
  <c r="AQ203" i="3"/>
  <c r="P203" i="3"/>
  <c r="AT210" i="3"/>
  <c r="S210" i="3"/>
  <c r="AS117" i="3"/>
  <c r="R117" i="3"/>
  <c r="AU114" i="3"/>
  <c r="T114" i="3"/>
  <c r="AP127" i="3"/>
  <c r="O127" i="3"/>
  <c r="AS134" i="3"/>
  <c r="R134" i="3"/>
  <c r="AV141" i="3"/>
  <c r="U141" i="3"/>
  <c r="AY148" i="3"/>
  <c r="X148" i="3"/>
  <c r="AS156" i="3"/>
  <c r="R156" i="3"/>
  <c r="AV163" i="3"/>
  <c r="U163" i="3"/>
  <c r="AY170" i="3"/>
  <c r="X170" i="3"/>
  <c r="AZ176" i="3"/>
  <c r="Y176" i="3"/>
  <c r="AU183" i="3"/>
  <c r="T183" i="3"/>
  <c r="AX190" i="3"/>
  <c r="W190" i="3"/>
  <c r="AP198" i="3"/>
  <c r="O198" i="3"/>
  <c r="AY206" i="3"/>
  <c r="X206" i="3"/>
  <c r="AQ118" i="3"/>
  <c r="P118" i="3"/>
  <c r="AU176" i="3"/>
  <c r="T176" i="3"/>
  <c r="AX144" i="3"/>
  <c r="W144" i="3"/>
  <c r="AS119" i="3"/>
  <c r="R119" i="3"/>
  <c r="S2" i="1" a="1"/>
  <c r="S2" i="1" s="1"/>
  <c r="AG25" i="1" s="1"/>
  <c r="R10" i="1" a="1"/>
  <c r="R10" i="1" s="1"/>
  <c r="AF32" i="1" s="1"/>
  <c r="H16" i="19" l="1"/>
  <c r="A538" i="1"/>
  <c r="H17" i="19"/>
  <c r="B538" i="1"/>
  <c r="I17" i="19"/>
  <c r="B444" i="1"/>
  <c r="I5" i="19"/>
  <c r="A441" i="1"/>
  <c r="H3" i="19"/>
  <c r="B516" i="1"/>
  <c r="I13" i="19"/>
  <c r="B483" i="1"/>
  <c r="K10" i="19" s="1"/>
  <c r="I9" i="19"/>
  <c r="A527" i="1"/>
  <c r="H15" i="19"/>
  <c r="B442" i="1"/>
  <c r="I4" i="19"/>
  <c r="B501" i="1"/>
  <c r="I11" i="19"/>
  <c r="A482" i="1"/>
  <c r="H8" i="19"/>
  <c r="A444" i="1"/>
  <c r="H5" i="19"/>
  <c r="A514" i="1"/>
  <c r="H12" i="19"/>
  <c r="B523" i="1"/>
  <c r="I14" i="19"/>
  <c r="A501" i="1"/>
  <c r="H11" i="19"/>
  <c r="A447" i="1"/>
  <c r="H6" i="19"/>
  <c r="B482" i="1"/>
  <c r="I8" i="19"/>
  <c r="A516" i="1"/>
  <c r="H13" i="19"/>
  <c r="A483" i="1"/>
  <c r="J10" i="19" s="1"/>
  <c r="H9" i="19"/>
  <c r="B441" i="1"/>
  <c r="I3" i="19"/>
  <c r="B31" i="19"/>
  <c r="A523" i="1"/>
  <c r="J16" i="19" s="1"/>
  <c r="H14" i="19"/>
  <c r="B527" i="1"/>
  <c r="I15" i="19"/>
  <c r="A475" i="1"/>
  <c r="H7" i="19"/>
  <c r="B514" i="1"/>
  <c r="I12" i="19"/>
  <c r="B447" i="1"/>
  <c r="I6" i="19"/>
  <c r="B475" i="1"/>
  <c r="I7" i="19"/>
  <c r="A442" i="1"/>
  <c r="H4" i="19"/>
  <c r="B756" i="1"/>
  <c r="BV258" i="3"/>
  <c r="D19" i="2"/>
  <c r="DR5" i="3" s="1"/>
  <c r="D27" i="2"/>
  <c r="D23" i="2"/>
  <c r="D18" i="2"/>
  <c r="DR1" i="3" s="1"/>
  <c r="D20" i="2"/>
  <c r="D28" i="2"/>
  <c r="D22" i="2"/>
  <c r="DR8" i="3" s="1"/>
  <c r="D25" i="2"/>
  <c r="D21" i="2"/>
  <c r="DR7" i="3" s="1"/>
  <c r="D26" i="2"/>
  <c r="D24" i="2"/>
  <c r="G36" i="2"/>
  <c r="K36" i="2"/>
  <c r="I36" i="2"/>
  <c r="M36" i="2"/>
  <c r="O36" i="2"/>
  <c r="Q36" i="2"/>
  <c r="S36" i="2"/>
  <c r="AB1" i="3"/>
  <c r="E18" i="2"/>
  <c r="E35" i="2"/>
  <c r="E34" i="2"/>
  <c r="E33" i="2"/>
  <c r="E36" i="2"/>
  <c r="D36" i="2"/>
  <c r="D33" i="2"/>
  <c r="D34" i="2"/>
  <c r="D35" i="2"/>
  <c r="CH248" i="3"/>
  <c r="BV320" i="3"/>
  <c r="CH227" i="3"/>
  <c r="BV308" i="3"/>
  <c r="BV274" i="3"/>
  <c r="CH284" i="3"/>
  <c r="CH241" i="3"/>
  <c r="BV267" i="3"/>
  <c r="BV285" i="3"/>
  <c r="BV269" i="3"/>
  <c r="BV272" i="3"/>
  <c r="CH264" i="3"/>
  <c r="CH294" i="3"/>
  <c r="CH304" i="3"/>
  <c r="CH259" i="3"/>
  <c r="BV221" i="3"/>
  <c r="CH296" i="3"/>
  <c r="AB111" i="3" a="1"/>
  <c r="BV232" i="3"/>
  <c r="CH224" i="3"/>
  <c r="CH277" i="3"/>
  <c r="CH305" i="3"/>
  <c r="CH288" i="3"/>
  <c r="BV235" i="3"/>
  <c r="CH236" i="3"/>
  <c r="CH310" i="3"/>
  <c r="CH283" i="3"/>
  <c r="CH237" i="3"/>
  <c r="CH302" i="3"/>
  <c r="CH306" i="3"/>
  <c r="BV318" i="3"/>
  <c r="BV300" i="3"/>
  <c r="CH289" i="3"/>
  <c r="CH293" i="3"/>
  <c r="BV287" i="3"/>
  <c r="CH276" i="3"/>
  <c r="CH299" i="3"/>
  <c r="CH311" i="3"/>
  <c r="CH228" i="3"/>
  <c r="BV254" i="3"/>
  <c r="BV282" i="3"/>
  <c r="CH231" i="3"/>
  <c r="CH275" i="3"/>
  <c r="BV251" i="3"/>
  <c r="BV278" i="3"/>
  <c r="CH279" i="3"/>
  <c r="CH309" i="3"/>
  <c r="CH303" i="3"/>
  <c r="CH290" i="3"/>
  <c r="BV234" i="3"/>
  <c r="CH316" i="3"/>
  <c r="CH253" i="3"/>
  <c r="CK111" i="3" a="1"/>
  <c r="BY111" i="3" a="1"/>
  <c r="BV271" i="3"/>
  <c r="CH273" i="3"/>
  <c r="BV243" i="3"/>
  <c r="BV291" i="3"/>
  <c r="CH281" i="3"/>
  <c r="CH250" i="3"/>
  <c r="CH247" i="3"/>
  <c r="BV230" i="3"/>
  <c r="CH244" i="3"/>
  <c r="CH280" i="3"/>
  <c r="BV307" i="3"/>
  <c r="CH225" i="3"/>
  <c r="CH229" i="3"/>
  <c r="BV245" i="3"/>
  <c r="BV301" i="3"/>
  <c r="CH226" i="3"/>
  <c r="CH268" i="3"/>
  <c r="CH223" i="3"/>
  <c r="CH249" i="3"/>
  <c r="CH255" i="3"/>
  <c r="BV246" i="3"/>
  <c r="BV314" i="3"/>
  <c r="CH292" i="3"/>
  <c r="CH242" i="3"/>
  <c r="CH312" i="3"/>
  <c r="CH295" i="3"/>
  <c r="CH286" i="3"/>
  <c r="BV298" i="3"/>
  <c r="CH263" i="3"/>
  <c r="CH313" i="3"/>
  <c r="CH317" i="3"/>
  <c r="BV266" i="3"/>
  <c r="CH222" i="3"/>
  <c r="CH260" i="3"/>
  <c r="CH238" i="3"/>
  <c r="CH233" i="3"/>
  <c r="CH239" i="3"/>
  <c r="CH256" i="3"/>
  <c r="BV297" i="3"/>
  <c r="CH257" i="3"/>
  <c r="CH252" i="3"/>
  <c r="CH265" i="3"/>
  <c r="CH315" i="3"/>
  <c r="CH240" i="3"/>
  <c r="BV262" i="3"/>
  <c r="CH319" i="3"/>
  <c r="BS221" i="3" a="1"/>
  <c r="CH261" i="3"/>
  <c r="CH270" i="3"/>
  <c r="BP336" i="3"/>
  <c r="CH336" i="3" s="1"/>
  <c r="A1216" i="1"/>
  <c r="A2096" i="1" s="1"/>
  <c r="A2976" i="1" s="1"/>
  <c r="BP370" i="3"/>
  <c r="BV370" i="3" s="1"/>
  <c r="A1250" i="1"/>
  <c r="A2130" i="1" s="1"/>
  <c r="A3010" i="1" s="1"/>
  <c r="BP413" i="3"/>
  <c r="CH413" i="3" s="1"/>
  <c r="A1293" i="1"/>
  <c r="A2173" i="1" s="1"/>
  <c r="A3053" i="1" s="1"/>
  <c r="BP367" i="3"/>
  <c r="BV367" i="3" s="1"/>
  <c r="A1247" i="1"/>
  <c r="A2127" i="1" s="1"/>
  <c r="A3007" i="1" s="1"/>
  <c r="BP335" i="3"/>
  <c r="CH335" i="3" s="1"/>
  <c r="A1215" i="1"/>
  <c r="A2095" i="1" s="1"/>
  <c r="A2975" i="1" s="1"/>
  <c r="BP364" i="3"/>
  <c r="BV364" i="3" s="1"/>
  <c r="A1244" i="1"/>
  <c r="A2124" i="1" s="1"/>
  <c r="A3004" i="1" s="1"/>
  <c r="BP341" i="3"/>
  <c r="CH341" i="3" s="1"/>
  <c r="A1221" i="1"/>
  <c r="A2101" i="1" s="1"/>
  <c r="A2981" i="1" s="1"/>
  <c r="BP414" i="3"/>
  <c r="BV414" i="3" s="1"/>
  <c r="A1294" i="1"/>
  <c r="A2174" i="1" s="1"/>
  <c r="A3054" i="1" s="1"/>
  <c r="BP357" i="3"/>
  <c r="CH357" i="3" s="1"/>
  <c r="A1237" i="1"/>
  <c r="A2117" i="1" s="1"/>
  <c r="A2997" i="1" s="1"/>
  <c r="BP348" i="3"/>
  <c r="BV348" i="3" s="1"/>
  <c r="A1228" i="1"/>
  <c r="A2108" i="1" s="1"/>
  <c r="A2988" i="1" s="1"/>
  <c r="BP351" i="3"/>
  <c r="BV351" i="3" s="1"/>
  <c r="A1231" i="1"/>
  <c r="A2111" i="1" s="1"/>
  <c r="A2991" i="1" s="1"/>
  <c r="BP355" i="3"/>
  <c r="BV355" i="3" s="1"/>
  <c r="A1235" i="1"/>
  <c r="A2115" i="1" s="1"/>
  <c r="A2995" i="1" s="1"/>
  <c r="BP349" i="3"/>
  <c r="CH349" i="3" s="1"/>
  <c r="A1229" i="1"/>
  <c r="A2109" i="1" s="1"/>
  <c r="A2989" i="1" s="1"/>
  <c r="BP369" i="3"/>
  <c r="CH369" i="3" s="1"/>
  <c r="A1249" i="1"/>
  <c r="A2129" i="1" s="1"/>
  <c r="A3009" i="1" s="1"/>
  <c r="BP380" i="3"/>
  <c r="CH380" i="3" s="1"/>
  <c r="A1260" i="1"/>
  <c r="A2140" i="1" s="1"/>
  <c r="A3020" i="1" s="1"/>
  <c r="BP430" i="3"/>
  <c r="BV430" i="3" s="1"/>
  <c r="A1310" i="1"/>
  <c r="A2190" i="1" s="1"/>
  <c r="A3070" i="1" s="1"/>
  <c r="BP338" i="3"/>
  <c r="CH338" i="3" s="1"/>
  <c r="A1218" i="1"/>
  <c r="A2098" i="1" s="1"/>
  <c r="A2978" i="1" s="1"/>
  <c r="BP398" i="3"/>
  <c r="CH398" i="3" s="1"/>
  <c r="A1278" i="1"/>
  <c r="A2158" i="1" s="1"/>
  <c r="A3038" i="1" s="1"/>
  <c r="BP389" i="3"/>
  <c r="BV389" i="3" s="1"/>
  <c r="A1269" i="1"/>
  <c r="A2149" i="1" s="1"/>
  <c r="A3029" i="1" s="1"/>
  <c r="BP371" i="3"/>
  <c r="BV371" i="3" s="1"/>
  <c r="A1251" i="1"/>
  <c r="A2131" i="1" s="1"/>
  <c r="A3011" i="1" s="1"/>
  <c r="BP379" i="3"/>
  <c r="CH379" i="3" s="1"/>
  <c r="A1259" i="1"/>
  <c r="A2139" i="1" s="1"/>
  <c r="A3019" i="1" s="1"/>
  <c r="BP397" i="3"/>
  <c r="CH397" i="3" s="1"/>
  <c r="A1277" i="1"/>
  <c r="A2157" i="1" s="1"/>
  <c r="A3037" i="1" s="1"/>
  <c r="BP352" i="3"/>
  <c r="BV352" i="3" s="1"/>
  <c r="A1232" i="1"/>
  <c r="A2112" i="1" s="1"/>
  <c r="A2992" i="1" s="1"/>
  <c r="BP390" i="3"/>
  <c r="CH390" i="3" s="1"/>
  <c r="A1270" i="1"/>
  <c r="A2150" i="1" s="1"/>
  <c r="A3030" i="1" s="1"/>
  <c r="BP385" i="3"/>
  <c r="BV385" i="3" s="1"/>
  <c r="A1265" i="1"/>
  <c r="A2145" i="1" s="1"/>
  <c r="A3025" i="1" s="1"/>
  <c r="BP428" i="3"/>
  <c r="BV428" i="3" s="1"/>
  <c r="A1308" i="1"/>
  <c r="A2188" i="1" s="1"/>
  <c r="A3068" i="1" s="1"/>
  <c r="BP401" i="3"/>
  <c r="CH401" i="3" s="1"/>
  <c r="A1281" i="1"/>
  <c r="A2161" i="1" s="1"/>
  <c r="A3041" i="1" s="1"/>
  <c r="BP374" i="3"/>
  <c r="CH374" i="3" s="1"/>
  <c r="A1254" i="1"/>
  <c r="A2134" i="1" s="1"/>
  <c r="A3014" i="1" s="1"/>
  <c r="BP339" i="3"/>
  <c r="BV339" i="3" s="1"/>
  <c r="A1219" i="1"/>
  <c r="A2099" i="1" s="1"/>
  <c r="A2979" i="1" s="1"/>
  <c r="BP343" i="3"/>
  <c r="CH343" i="3" s="1"/>
  <c r="A1223" i="1"/>
  <c r="A2103" i="1" s="1"/>
  <c r="A2983" i="1" s="1"/>
  <c r="BP387" i="3"/>
  <c r="CH387" i="3" s="1"/>
  <c r="A1267" i="1"/>
  <c r="A2147" i="1" s="1"/>
  <c r="A3027" i="1" s="1"/>
  <c r="BP392" i="3"/>
  <c r="BV392" i="3" s="1"/>
  <c r="A1272" i="1"/>
  <c r="A2152" i="1" s="1"/>
  <c r="A3032" i="1" s="1"/>
  <c r="BP356" i="3"/>
  <c r="CH356" i="3" s="1"/>
  <c r="A1236" i="1"/>
  <c r="A2116" i="1" s="1"/>
  <c r="A2996" i="1" s="1"/>
  <c r="BP368" i="3"/>
  <c r="CH368" i="3" s="1"/>
  <c r="A1248" i="1"/>
  <c r="A2128" i="1" s="1"/>
  <c r="A3008" i="1" s="1"/>
  <c r="BP354" i="3"/>
  <c r="CH354" i="3" s="1"/>
  <c r="A1234" i="1"/>
  <c r="A2114" i="1" s="1"/>
  <c r="A2994" i="1" s="1"/>
  <c r="BP373" i="3"/>
  <c r="CH373" i="3" s="1"/>
  <c r="A1253" i="1"/>
  <c r="A2133" i="1" s="1"/>
  <c r="A3013" i="1" s="1"/>
  <c r="BP415" i="3"/>
  <c r="BV415" i="3" s="1"/>
  <c r="A1295" i="1"/>
  <c r="A2175" i="1" s="1"/>
  <c r="A3055" i="1" s="1"/>
  <c r="BP406" i="3"/>
  <c r="CH406" i="3" s="1"/>
  <c r="A1286" i="1"/>
  <c r="A2166" i="1" s="1"/>
  <c r="A3046" i="1" s="1"/>
  <c r="BP426" i="3"/>
  <c r="CH426" i="3" s="1"/>
  <c r="A1306" i="1"/>
  <c r="A2186" i="1" s="1"/>
  <c r="A3066" i="1" s="1"/>
  <c r="BP423" i="3"/>
  <c r="BV423" i="3" s="1"/>
  <c r="A1303" i="1"/>
  <c r="A2183" i="1" s="1"/>
  <c r="A3063" i="1" s="1"/>
  <c r="BP394" i="3"/>
  <c r="CH394" i="3" s="1"/>
  <c r="A1274" i="1"/>
  <c r="A2154" i="1" s="1"/>
  <c r="A3034" i="1" s="1"/>
  <c r="BP353" i="3"/>
  <c r="CH353" i="3" s="1"/>
  <c r="A1233" i="1"/>
  <c r="A2113" i="1" s="1"/>
  <c r="A2993" i="1" s="1"/>
  <c r="BP344" i="3"/>
  <c r="BV344" i="3" s="1"/>
  <c r="A1224" i="1"/>
  <c r="A2104" i="1" s="1"/>
  <c r="A2984" i="1" s="1"/>
  <c r="BP411" i="3"/>
  <c r="BV411" i="3" s="1"/>
  <c r="A1291" i="1"/>
  <c r="A2171" i="1" s="1"/>
  <c r="A3051" i="1" s="1"/>
  <c r="BP331" i="3"/>
  <c r="BV331" i="3" s="1"/>
  <c r="A1211" i="1"/>
  <c r="A2091" i="1" s="1"/>
  <c r="A2971" i="1" s="1"/>
  <c r="BP337" i="3"/>
  <c r="BV337" i="3" s="1"/>
  <c r="A1217" i="1"/>
  <c r="A2097" i="1" s="1"/>
  <c r="A2977" i="1" s="1"/>
  <c r="BP382" i="3"/>
  <c r="BV382" i="3" s="1"/>
  <c r="A1262" i="1"/>
  <c r="A2142" i="1" s="1"/>
  <c r="A3022" i="1" s="1"/>
  <c r="BP340" i="3"/>
  <c r="BV340" i="3" s="1"/>
  <c r="A1220" i="1"/>
  <c r="A2100" i="1" s="1"/>
  <c r="A2980" i="1" s="1"/>
  <c r="BP416" i="3"/>
  <c r="CH416" i="3" s="1"/>
  <c r="A1296" i="1"/>
  <c r="A2176" i="1" s="1"/>
  <c r="A3056" i="1" s="1"/>
  <c r="BP408" i="3"/>
  <c r="CH408" i="3" s="1"/>
  <c r="A1288" i="1"/>
  <c r="A2168" i="1" s="1"/>
  <c r="A3048" i="1" s="1"/>
  <c r="BP345" i="3"/>
  <c r="CH345" i="3" s="1"/>
  <c r="A1225" i="1"/>
  <c r="A2105" i="1" s="1"/>
  <c r="A2985" i="1" s="1"/>
  <c r="BP424" i="3"/>
  <c r="BV424" i="3" s="1"/>
  <c r="A1304" i="1"/>
  <c r="A2184" i="1" s="1"/>
  <c r="A3064" i="1" s="1"/>
  <c r="BP421" i="3"/>
  <c r="CH421" i="3" s="1"/>
  <c r="A1301" i="1"/>
  <c r="A2181" i="1" s="1"/>
  <c r="A3061" i="1" s="1"/>
  <c r="BP388" i="3"/>
  <c r="CH388" i="3" s="1"/>
  <c r="A1268" i="1"/>
  <c r="A2148" i="1" s="1"/>
  <c r="A3028" i="1" s="1"/>
  <c r="BP418" i="3"/>
  <c r="CH418" i="3" s="1"/>
  <c r="A1298" i="1"/>
  <c r="A2178" i="1" s="1"/>
  <c r="A3058" i="1" s="1"/>
  <c r="BP396" i="3"/>
  <c r="BV396" i="3" s="1"/>
  <c r="A1276" i="1"/>
  <c r="A2156" i="1" s="1"/>
  <c r="A3036" i="1" s="1"/>
  <c r="BP425" i="3"/>
  <c r="CH425" i="3" s="1"/>
  <c r="A1305" i="1"/>
  <c r="A2185" i="1" s="1"/>
  <c r="A3065" i="1" s="1"/>
  <c r="BP358" i="3"/>
  <c r="BV358" i="3" s="1"/>
  <c r="A1238" i="1"/>
  <c r="A2118" i="1" s="1"/>
  <c r="A2998" i="1" s="1"/>
  <c r="BP377" i="3"/>
  <c r="CH377" i="3" s="1"/>
  <c r="A1257" i="1"/>
  <c r="A2137" i="1" s="1"/>
  <c r="A3017" i="1" s="1"/>
  <c r="BP395" i="3"/>
  <c r="BV395" i="3" s="1"/>
  <c r="A1275" i="1"/>
  <c r="A2155" i="1" s="1"/>
  <c r="A3035" i="1" s="1"/>
  <c r="BP412" i="3"/>
  <c r="CH412" i="3" s="1"/>
  <c r="A1292" i="1"/>
  <c r="A2172" i="1" s="1"/>
  <c r="A3052" i="1" s="1"/>
  <c r="BP393" i="3"/>
  <c r="CH393" i="3" s="1"/>
  <c r="A1273" i="1"/>
  <c r="A2153" i="1" s="1"/>
  <c r="A3033" i="1" s="1"/>
  <c r="BP359" i="3"/>
  <c r="BV359" i="3" s="1"/>
  <c r="A1239" i="1"/>
  <c r="A2119" i="1" s="1"/>
  <c r="A2999" i="1" s="1"/>
  <c r="BP420" i="3"/>
  <c r="BV420" i="3" s="1"/>
  <c r="A1300" i="1"/>
  <c r="A2180" i="1" s="1"/>
  <c r="A3060" i="1" s="1"/>
  <c r="BP400" i="3"/>
  <c r="CH400" i="3" s="1"/>
  <c r="A1280" i="1"/>
  <c r="A2160" i="1" s="1"/>
  <c r="A3040" i="1" s="1"/>
  <c r="BP384" i="3"/>
  <c r="CH384" i="3" s="1"/>
  <c r="A1264" i="1"/>
  <c r="A2144" i="1" s="1"/>
  <c r="A3024" i="1" s="1"/>
  <c r="BP363" i="3"/>
  <c r="BV363" i="3" s="1"/>
  <c r="A1243" i="1"/>
  <c r="A2123" i="1" s="1"/>
  <c r="A3003" i="1" s="1"/>
  <c r="BP427" i="3"/>
  <c r="BV427" i="3" s="1"/>
  <c r="A1307" i="1"/>
  <c r="A2187" i="1" s="1"/>
  <c r="A3067" i="1" s="1"/>
  <c r="BP347" i="3"/>
  <c r="CH347" i="3" s="1"/>
  <c r="A1227" i="1"/>
  <c r="A2107" i="1" s="1"/>
  <c r="A2987" i="1" s="1"/>
  <c r="BP417" i="3"/>
  <c r="CH417" i="3" s="1"/>
  <c r="A1297" i="1"/>
  <c r="A2177" i="1" s="1"/>
  <c r="A3057" i="1" s="1"/>
  <c r="BP422" i="3"/>
  <c r="CH422" i="3" s="1"/>
  <c r="A1302" i="1"/>
  <c r="A2182" i="1" s="1"/>
  <c r="A3062" i="1" s="1"/>
  <c r="BP407" i="3"/>
  <c r="BV407" i="3" s="1"/>
  <c r="A1287" i="1"/>
  <c r="A2167" i="1" s="1"/>
  <c r="A3047" i="1" s="1"/>
  <c r="BP405" i="3"/>
  <c r="CH405" i="3" s="1"/>
  <c r="A1285" i="1"/>
  <c r="A2165" i="1" s="1"/>
  <c r="A3045" i="1" s="1"/>
  <c r="BP372" i="3"/>
  <c r="BV372" i="3" s="1"/>
  <c r="A1252" i="1"/>
  <c r="A2132" i="1" s="1"/>
  <c r="A3012" i="1" s="1"/>
  <c r="BP342" i="3"/>
  <c r="CH342" i="3" s="1"/>
  <c r="A1222" i="1"/>
  <c r="A2102" i="1" s="1"/>
  <c r="A2982" i="1" s="1"/>
  <c r="BP376" i="3"/>
  <c r="BV376" i="3" s="1"/>
  <c r="A1256" i="1"/>
  <c r="A2136" i="1" s="1"/>
  <c r="A3016" i="1" s="1"/>
  <c r="BP402" i="3"/>
  <c r="CH402" i="3" s="1"/>
  <c r="A1282" i="1"/>
  <c r="A2162" i="1" s="1"/>
  <c r="A3042" i="1" s="1"/>
  <c r="BP333" i="3"/>
  <c r="BV333" i="3" s="1"/>
  <c r="A1213" i="1"/>
  <c r="A2093" i="1" s="1"/>
  <c r="A2973" i="1" s="1"/>
  <c r="BP391" i="3"/>
  <c r="BV391" i="3" s="1"/>
  <c r="A1271" i="1"/>
  <c r="A2151" i="1" s="1"/>
  <c r="A3031" i="1" s="1"/>
  <c r="BP410" i="3"/>
  <c r="CH410" i="3" s="1"/>
  <c r="A1290" i="1"/>
  <c r="A2170" i="1" s="1"/>
  <c r="A3050" i="1" s="1"/>
  <c r="BP383" i="3"/>
  <c r="CH383" i="3" s="1"/>
  <c r="A1263" i="1"/>
  <c r="A2143" i="1" s="1"/>
  <c r="A3023" i="1" s="1"/>
  <c r="BP360" i="3"/>
  <c r="CH360" i="3" s="1"/>
  <c r="A1240" i="1"/>
  <c r="A2120" i="1" s="1"/>
  <c r="A3000" i="1" s="1"/>
  <c r="BP375" i="3"/>
  <c r="BV375" i="3" s="1"/>
  <c r="A1255" i="1"/>
  <c r="A2135" i="1" s="1"/>
  <c r="A3015" i="1" s="1"/>
  <c r="BP399" i="3"/>
  <c r="BV399" i="3" s="1"/>
  <c r="A1279" i="1"/>
  <c r="A2159" i="1" s="1"/>
  <c r="A3039" i="1" s="1"/>
  <c r="BP409" i="3"/>
  <c r="CH409" i="3" s="1"/>
  <c r="A1289" i="1"/>
  <c r="A2169" i="1" s="1"/>
  <c r="A3049" i="1" s="1"/>
  <c r="BP365" i="3"/>
  <c r="CH365" i="3" s="1"/>
  <c r="A1245" i="1"/>
  <c r="A2125" i="1" s="1"/>
  <c r="A3005" i="1" s="1"/>
  <c r="BP350" i="3"/>
  <c r="CH350" i="3" s="1"/>
  <c r="A1230" i="1"/>
  <c r="A2110" i="1" s="1"/>
  <c r="A2990" i="1" s="1"/>
  <c r="BP346" i="3"/>
  <c r="CH346" i="3" s="1"/>
  <c r="A1226" i="1"/>
  <c r="A2106" i="1" s="1"/>
  <c r="A2986" i="1" s="1"/>
  <c r="BP429" i="3"/>
  <c r="CH429" i="3" s="1"/>
  <c r="A1309" i="1"/>
  <c r="A2189" i="1" s="1"/>
  <c r="A3069" i="1" s="1"/>
  <c r="BP404" i="3"/>
  <c r="BV404" i="3" s="1"/>
  <c r="A1284" i="1"/>
  <c r="A2164" i="1" s="1"/>
  <c r="A3044" i="1" s="1"/>
  <c r="BP361" i="3"/>
  <c r="BV361" i="3" s="1"/>
  <c r="A1241" i="1"/>
  <c r="A2121" i="1" s="1"/>
  <c r="A3001" i="1" s="1"/>
  <c r="BP403" i="3"/>
  <c r="BV403" i="3" s="1"/>
  <c r="A1283" i="1"/>
  <c r="A2163" i="1" s="1"/>
  <c r="A3043" i="1" s="1"/>
  <c r="BP332" i="3"/>
  <c r="BV332" i="3" s="1"/>
  <c r="A1212" i="1"/>
  <c r="A2092" i="1" s="1"/>
  <c r="A2972" i="1" s="1"/>
  <c r="BP378" i="3"/>
  <c r="BV378" i="3" s="1"/>
  <c r="A1258" i="1"/>
  <c r="A2138" i="1" s="1"/>
  <c r="A3018" i="1" s="1"/>
  <c r="BP419" i="3"/>
  <c r="BV419" i="3" s="1"/>
  <c r="A1299" i="1"/>
  <c r="A2179" i="1" s="1"/>
  <c r="A3059" i="1" s="1"/>
  <c r="BP366" i="3"/>
  <c r="BV366" i="3" s="1"/>
  <c r="A1246" i="1"/>
  <c r="A2126" i="1" s="1"/>
  <c r="A3006" i="1" s="1"/>
  <c r="BP362" i="3"/>
  <c r="BV362" i="3" s="1"/>
  <c r="A1242" i="1"/>
  <c r="A2122" i="1" s="1"/>
  <c r="A3002" i="1" s="1"/>
  <c r="BP381" i="3"/>
  <c r="CH381" i="3" s="1"/>
  <c r="A1261" i="1"/>
  <c r="A2141" i="1" s="1"/>
  <c r="A3021" i="1" s="1"/>
  <c r="BP386" i="3"/>
  <c r="CH386" i="3" s="1"/>
  <c r="A1266" i="1"/>
  <c r="A2146" i="1" s="1"/>
  <c r="A3026" i="1" s="1"/>
  <c r="BP334" i="3"/>
  <c r="A1214" i="1"/>
  <c r="A2094" i="1" s="1"/>
  <c r="A2974" i="1" s="1"/>
  <c r="BV409" i="3"/>
  <c r="A221" i="3"/>
  <c r="F10" i="2" s="1"/>
  <c r="G5" i="2"/>
  <c r="G13" i="2"/>
  <c r="F8" i="2"/>
  <c r="F11" i="2"/>
  <c r="G12" i="2"/>
  <c r="F15" i="2"/>
  <c r="G6" i="2"/>
  <c r="G14" i="2"/>
  <c r="F9" i="2"/>
  <c r="F12" i="2"/>
  <c r="F7" i="2"/>
  <c r="G7" i="2"/>
  <c r="G15" i="2"/>
  <c r="F5" i="2"/>
  <c r="F13" i="2"/>
  <c r="G8" i="2"/>
  <c r="G16" i="2"/>
  <c r="F3" i="2"/>
  <c r="F14" i="2"/>
  <c r="G9" i="2"/>
  <c r="F4" i="2"/>
  <c r="G2" i="2"/>
  <c r="G10" i="2"/>
  <c r="F2" i="2"/>
  <c r="G4" i="2"/>
  <c r="G3" i="2"/>
  <c r="G11" i="2"/>
  <c r="F6" i="2"/>
  <c r="F16" i="2"/>
  <c r="E28" i="2"/>
  <c r="E19" i="2"/>
  <c r="D30" i="2"/>
  <c r="E30" i="2"/>
  <c r="D10" i="2"/>
  <c r="AT314" i="3"/>
  <c r="S314" i="3"/>
  <c r="AZ311" i="3"/>
  <c r="Y311" i="3"/>
  <c r="AU264" i="3"/>
  <c r="T264" i="3"/>
  <c r="AQ318" i="3"/>
  <c r="P318" i="3"/>
  <c r="AZ301" i="3"/>
  <c r="Y301" i="3"/>
  <c r="AP248" i="3"/>
  <c r="O248" i="3"/>
  <c r="AS256" i="3"/>
  <c r="R256" i="3"/>
  <c r="AS271" i="3"/>
  <c r="R271" i="3"/>
  <c r="AQ265" i="3"/>
  <c r="P265" i="3"/>
  <c r="AZ295" i="3"/>
  <c r="Y295" i="3"/>
  <c r="AP244" i="3"/>
  <c r="O244" i="3"/>
  <c r="AZ304" i="3"/>
  <c r="Y304" i="3"/>
  <c r="AP296" i="3"/>
  <c r="O296" i="3"/>
  <c r="AQ267" i="3"/>
  <c r="P267" i="3"/>
  <c r="AX260" i="3"/>
  <c r="W260" i="3"/>
  <c r="AV317" i="3"/>
  <c r="U317" i="3"/>
  <c r="AY283" i="3"/>
  <c r="X283" i="3"/>
  <c r="AV283" i="3"/>
  <c r="U283" i="3"/>
  <c r="AS267" i="3"/>
  <c r="R267" i="3"/>
  <c r="AT230" i="3"/>
  <c r="S230" i="3"/>
  <c r="AP289" i="3"/>
  <c r="O289" i="3"/>
  <c r="AV288" i="3"/>
  <c r="U288" i="3"/>
  <c r="AZ282" i="3"/>
  <c r="Y282" i="3"/>
  <c r="AX258" i="3"/>
  <c r="W258" i="3"/>
  <c r="AQ264" i="3"/>
  <c r="P264" i="3"/>
  <c r="AY314" i="3"/>
  <c r="X314" i="3"/>
  <c r="AP285" i="3"/>
  <c r="O285" i="3"/>
  <c r="AX231" i="3"/>
  <c r="W231" i="3"/>
  <c r="AU238" i="3"/>
  <c r="T238" i="3"/>
  <c r="AQ295" i="3"/>
  <c r="P295" i="3"/>
  <c r="AQ293" i="3"/>
  <c r="P293" i="3"/>
  <c r="AS231" i="3"/>
  <c r="R231" i="3"/>
  <c r="AV282" i="3"/>
  <c r="U282" i="3"/>
  <c r="AS221" i="3"/>
  <c r="R221" i="3"/>
  <c r="AV286" i="3"/>
  <c r="U286" i="3"/>
  <c r="AV256" i="3"/>
  <c r="U256" i="3"/>
  <c r="AY230" i="3"/>
  <c r="X230" i="3"/>
  <c r="AT306" i="3"/>
  <c r="S306" i="3"/>
  <c r="AQ296" i="3"/>
  <c r="P296" i="3"/>
  <c r="AU271" i="3"/>
  <c r="T271" i="3"/>
  <c r="AY263" i="3"/>
  <c r="X263" i="3"/>
  <c r="AT320" i="3"/>
  <c r="S320" i="3"/>
  <c r="AZ248" i="3"/>
  <c r="Y248" i="3"/>
  <c r="AV225" i="3"/>
  <c r="U225" i="3"/>
  <c r="AP232" i="3"/>
  <c r="O232" i="3"/>
  <c r="AP292" i="3"/>
  <c r="O292" i="3"/>
  <c r="AV267" i="3"/>
  <c r="U267" i="3"/>
  <c r="AS306" i="3"/>
  <c r="R306" i="3"/>
  <c r="AX311" i="3"/>
  <c r="W311" i="3"/>
  <c r="AX247" i="3"/>
  <c r="W247" i="3"/>
  <c r="AY305" i="3"/>
  <c r="X305" i="3"/>
  <c r="AZ278" i="3"/>
  <c r="Y278" i="3"/>
  <c r="AT224" i="3"/>
  <c r="S224" i="3"/>
  <c r="AS278" i="3"/>
  <c r="R278" i="3"/>
  <c r="AT266" i="3"/>
  <c r="S266" i="3"/>
  <c r="AV264" i="3"/>
  <c r="U264" i="3"/>
  <c r="AX267" i="3"/>
  <c r="W267" i="3"/>
  <c r="AY274" i="3"/>
  <c r="X274" i="3"/>
  <c r="AV226" i="3"/>
  <c r="U226" i="3"/>
  <c r="AV277" i="3"/>
  <c r="U277" i="3"/>
  <c r="AV268" i="3"/>
  <c r="U268" i="3"/>
  <c r="AY252" i="3"/>
  <c r="X252" i="3"/>
  <c r="AV247" i="3"/>
  <c r="U247" i="3"/>
  <c r="AU317" i="3"/>
  <c r="T317" i="3"/>
  <c r="AQ291" i="3"/>
  <c r="P291" i="3"/>
  <c r="AV271" i="3"/>
  <c r="U271" i="3"/>
  <c r="AY223" i="3"/>
  <c r="X223" i="3"/>
  <c r="AZ290" i="3"/>
  <c r="Y290" i="3"/>
  <c r="AQ292" i="3"/>
  <c r="P292" i="3"/>
  <c r="AQ252" i="3"/>
  <c r="P252" i="3"/>
  <c r="AT315" i="3"/>
  <c r="S315" i="3"/>
  <c r="AZ225" i="3"/>
  <c r="Y225" i="3"/>
  <c r="AX261" i="3"/>
  <c r="W261" i="3"/>
  <c r="AX273" i="3"/>
  <c r="W273" i="3"/>
  <c r="AX274" i="3"/>
  <c r="W274" i="3"/>
  <c r="AP256" i="3"/>
  <c r="O256" i="3"/>
  <c r="AY244" i="3"/>
  <c r="X244" i="3"/>
  <c r="AZ302" i="3"/>
  <c r="Y302" i="3"/>
  <c r="AV278" i="3"/>
  <c r="U278" i="3"/>
  <c r="AZ275" i="3"/>
  <c r="Y275" i="3"/>
  <c r="AP226" i="3"/>
  <c r="O226" i="3"/>
  <c r="AU296" i="3"/>
  <c r="T296" i="3"/>
  <c r="AP260" i="3"/>
  <c r="O260" i="3"/>
  <c r="AX319" i="3"/>
  <c r="W319" i="3"/>
  <c r="AZ239" i="3"/>
  <c r="Y239" i="3"/>
  <c r="AV300" i="3"/>
  <c r="U300" i="3"/>
  <c r="AS281" i="3"/>
  <c r="R281" i="3"/>
  <c r="AT287" i="3"/>
  <c r="S287" i="3"/>
  <c r="AU247" i="3"/>
  <c r="T247" i="3"/>
  <c r="AP250" i="3"/>
  <c r="O250" i="3"/>
  <c r="AT275" i="3"/>
  <c r="S275" i="3"/>
  <c r="AQ281" i="3"/>
  <c r="P281" i="3"/>
  <c r="AU314" i="3"/>
  <c r="T314" i="3"/>
  <c r="AX222" i="3"/>
  <c r="W222" i="3"/>
  <c r="AS242" i="3"/>
  <c r="R242" i="3"/>
  <c r="AP288" i="3"/>
  <c r="O288" i="3"/>
  <c r="AS286" i="3"/>
  <c r="R286" i="3"/>
  <c r="AU243" i="3"/>
  <c r="T243" i="3"/>
  <c r="AU229" i="3"/>
  <c r="T229" i="3"/>
  <c r="AZ255" i="3"/>
  <c r="Y255" i="3"/>
  <c r="AP225" i="3"/>
  <c r="O225" i="3"/>
  <c r="AP228" i="3"/>
  <c r="O228" i="3"/>
  <c r="AV310" i="3"/>
  <c r="U310" i="3"/>
  <c r="AX293" i="3"/>
  <c r="W293" i="3"/>
  <c r="AQ253" i="3"/>
  <c r="P253" i="3"/>
  <c r="AZ236" i="3"/>
  <c r="Y236" i="3"/>
  <c r="AQ268" i="3"/>
  <c r="P268" i="3"/>
  <c r="AT271" i="3"/>
  <c r="S271" i="3"/>
  <c r="AX272" i="3"/>
  <c r="W272" i="3"/>
  <c r="AZ226" i="3"/>
  <c r="Y226" i="3"/>
  <c r="AX243" i="3"/>
  <c r="W243" i="3"/>
  <c r="AU279" i="3"/>
  <c r="T279" i="3"/>
  <c r="BC111" i="3" a="1"/>
  <c r="AQ228" i="3"/>
  <c r="P228" i="3"/>
  <c r="AT292" i="3"/>
  <c r="S292" i="3"/>
  <c r="AY245" i="3"/>
  <c r="X245" i="3"/>
  <c r="AV239" i="3"/>
  <c r="U239" i="3"/>
  <c r="AU269" i="3"/>
  <c r="T269" i="3"/>
  <c r="AX298" i="3"/>
  <c r="W298" i="3"/>
  <c r="AY285" i="3"/>
  <c r="X285" i="3"/>
  <c r="AU235" i="3"/>
  <c r="T235" i="3"/>
  <c r="AY299" i="3"/>
  <c r="X299" i="3"/>
  <c r="AT295" i="3"/>
  <c r="S295" i="3"/>
  <c r="AP258" i="3"/>
  <c r="O258" i="3"/>
  <c r="AQ272" i="3"/>
  <c r="P272" i="3"/>
  <c r="AQ303" i="3"/>
  <c r="P303" i="3"/>
  <c r="AZ303" i="3"/>
  <c r="Y303" i="3"/>
  <c r="AP316" i="3"/>
  <c r="O316" i="3"/>
  <c r="AS282" i="3"/>
  <c r="R282" i="3"/>
  <c r="AQ275" i="3"/>
  <c r="P275" i="3"/>
  <c r="AV242" i="3"/>
  <c r="U242" i="3"/>
  <c r="AV251" i="3"/>
  <c r="U251" i="3"/>
  <c r="AP299" i="3"/>
  <c r="O299" i="3"/>
  <c r="AV301" i="3"/>
  <c r="U301" i="3"/>
  <c r="AT253" i="3"/>
  <c r="S253" i="3"/>
  <c r="AY222" i="3"/>
  <c r="X222" i="3"/>
  <c r="AX318" i="3"/>
  <c r="W318" i="3"/>
  <c r="AZ240" i="3"/>
  <c r="Y240" i="3"/>
  <c r="AZ257" i="3"/>
  <c r="Y257" i="3"/>
  <c r="AZ294" i="3"/>
  <c r="Y294" i="3"/>
  <c r="AV291" i="3"/>
  <c r="U291" i="3"/>
  <c r="AY298" i="3"/>
  <c r="X298" i="3"/>
  <c r="AP249" i="3"/>
  <c r="O249" i="3"/>
  <c r="AU278" i="3"/>
  <c r="T278" i="3"/>
  <c r="AU308" i="3"/>
  <c r="T308" i="3"/>
  <c r="AS302" i="3"/>
  <c r="R302" i="3"/>
  <c r="AX236" i="3"/>
  <c r="W236" i="3"/>
  <c r="AS312" i="3"/>
  <c r="R312" i="3"/>
  <c r="AY248" i="3"/>
  <c r="X248" i="3"/>
  <c r="AU261" i="3"/>
  <c r="T261" i="3"/>
  <c r="AS239" i="3"/>
  <c r="R239" i="3"/>
  <c r="AU250" i="3"/>
  <c r="T250" i="3"/>
  <c r="AQ294" i="3"/>
  <c r="P294" i="3"/>
  <c r="AX306" i="3"/>
  <c r="W306" i="3"/>
  <c r="AV289" i="3"/>
  <c r="U289" i="3"/>
  <c r="AP295" i="3"/>
  <c r="O295" i="3"/>
  <c r="AS235" i="3"/>
  <c r="R235" i="3"/>
  <c r="AV235" i="3"/>
  <c r="U235" i="3"/>
  <c r="AX290" i="3"/>
  <c r="W290" i="3"/>
  <c r="AU316" i="3"/>
  <c r="T316" i="3"/>
  <c r="AZ258" i="3"/>
  <c r="Y258" i="3"/>
  <c r="AQ246" i="3"/>
  <c r="P246" i="3"/>
  <c r="AQ307" i="3"/>
  <c r="P307" i="3"/>
  <c r="AY278" i="3"/>
  <c r="X278" i="3"/>
  <c r="AY226" i="3"/>
  <c r="X226" i="3"/>
  <c r="AU239" i="3"/>
  <c r="T239" i="3"/>
  <c r="AT299" i="3"/>
  <c r="S299" i="3"/>
  <c r="AP257" i="3"/>
  <c r="O257" i="3"/>
  <c r="AT309" i="3"/>
  <c r="S309" i="3"/>
  <c r="AZ245" i="3"/>
  <c r="Y245" i="3"/>
  <c r="AV252" i="3"/>
  <c r="U252" i="3"/>
  <c r="AQ233" i="3"/>
  <c r="P233" i="3"/>
  <c r="AT317" i="3"/>
  <c r="S317" i="3"/>
  <c r="AQ320" i="3"/>
  <c r="P320" i="3"/>
  <c r="AQ263" i="3"/>
  <c r="P263" i="3"/>
  <c r="AV274" i="3"/>
  <c r="U274" i="3"/>
  <c r="AP309" i="3"/>
  <c r="O309" i="3"/>
  <c r="AS304" i="3"/>
  <c r="R304" i="3"/>
  <c r="AV275" i="3"/>
  <c r="U275" i="3"/>
  <c r="AZ306" i="3"/>
  <c r="Y306" i="3"/>
  <c r="AY247" i="3"/>
  <c r="X247" i="3"/>
  <c r="AY264" i="3"/>
  <c r="X264" i="3"/>
  <c r="AP243" i="3"/>
  <c r="O243" i="3"/>
  <c r="AT300" i="3"/>
  <c r="S300" i="3"/>
  <c r="AZ289" i="3"/>
  <c r="Y289" i="3"/>
  <c r="AT256" i="3"/>
  <c r="S256" i="3"/>
  <c r="AV314" i="3"/>
  <c r="U314" i="3"/>
  <c r="AZ300" i="3"/>
  <c r="Y300" i="3"/>
  <c r="AT278" i="3"/>
  <c r="S278" i="3"/>
  <c r="AU315" i="3"/>
  <c r="T315" i="3"/>
  <c r="AV258" i="3"/>
  <c r="U258" i="3"/>
  <c r="AX316" i="3"/>
  <c r="W316" i="3"/>
  <c r="AY270" i="3"/>
  <c r="X270" i="3"/>
  <c r="AP254" i="3"/>
  <c r="O254" i="3"/>
  <c r="AQ249" i="3"/>
  <c r="P249" i="3"/>
  <c r="AT301" i="3"/>
  <c r="S301" i="3"/>
  <c r="AP273" i="3"/>
  <c r="O273" i="3"/>
  <c r="AY295" i="3"/>
  <c r="X295" i="3"/>
  <c r="AX254" i="3"/>
  <c r="W254" i="3"/>
  <c r="AY265" i="3"/>
  <c r="X265" i="3"/>
  <c r="AY296" i="3"/>
  <c r="X296" i="3"/>
  <c r="AQ271" i="3"/>
  <c r="P271" i="3"/>
  <c r="AP304" i="3"/>
  <c r="O304" i="3"/>
  <c r="AY317" i="3"/>
  <c r="X317" i="3"/>
  <c r="AT234" i="3"/>
  <c r="S234" i="3"/>
  <c r="AY319" i="3"/>
  <c r="X319" i="3"/>
  <c r="AV293" i="3"/>
  <c r="U293" i="3"/>
  <c r="AS255" i="3"/>
  <c r="R255" i="3"/>
  <c r="AX229" i="3"/>
  <c r="W229" i="3"/>
  <c r="AZ244" i="3"/>
  <c r="Y244" i="3"/>
  <c r="AP247" i="3"/>
  <c r="O247" i="3"/>
  <c r="AQ257" i="3"/>
  <c r="P257" i="3"/>
  <c r="AQ276" i="3"/>
  <c r="P276" i="3"/>
  <c r="AS248" i="3"/>
  <c r="R248" i="3"/>
  <c r="AY316" i="3"/>
  <c r="X316" i="3"/>
  <c r="AV290" i="3"/>
  <c r="U290" i="3"/>
  <c r="AZ261" i="3"/>
  <c r="Y261" i="3"/>
  <c r="AP237" i="3"/>
  <c r="O237" i="3"/>
  <c r="AV303" i="3"/>
  <c r="U303" i="3"/>
  <c r="AZ274" i="3"/>
  <c r="Y274" i="3"/>
  <c r="AX294" i="3"/>
  <c r="W294" i="3"/>
  <c r="AP269" i="3"/>
  <c r="O269" i="3"/>
  <c r="AX238" i="3"/>
  <c r="W238" i="3"/>
  <c r="AS223" i="3"/>
  <c r="R223" i="3"/>
  <c r="AX265" i="3"/>
  <c r="W265" i="3"/>
  <c r="AQ240" i="3"/>
  <c r="P240" i="3"/>
  <c r="AV316" i="3"/>
  <c r="U316" i="3"/>
  <c r="AU284" i="3"/>
  <c r="T284" i="3"/>
  <c r="AT223" i="3"/>
  <c r="S223" i="3"/>
  <c r="AU297" i="3"/>
  <c r="T297" i="3"/>
  <c r="AP301" i="3"/>
  <c r="O301" i="3"/>
  <c r="AP238" i="3"/>
  <c r="O238" i="3"/>
  <c r="AS313" i="3"/>
  <c r="R313" i="3"/>
  <c r="AP287" i="3"/>
  <c r="O287" i="3"/>
  <c r="AT260" i="3"/>
  <c r="S260" i="3"/>
  <c r="AY229" i="3"/>
  <c r="X229" i="3"/>
  <c r="AQ247" i="3"/>
  <c r="P247" i="3"/>
  <c r="AS246" i="3"/>
  <c r="R246" i="3"/>
  <c r="AU253" i="3"/>
  <c r="T253" i="3"/>
  <c r="AU272" i="3"/>
  <c r="T272" i="3"/>
  <c r="AY238" i="3"/>
  <c r="X238" i="3"/>
  <c r="AT304" i="3"/>
  <c r="S304" i="3"/>
  <c r="AX275" i="3"/>
  <c r="W275" i="3"/>
  <c r="AZ247" i="3"/>
  <c r="Y247" i="3"/>
  <c r="AV311" i="3"/>
  <c r="U311" i="3"/>
  <c r="AU282" i="3"/>
  <c r="T282" i="3"/>
  <c r="AU311" i="3"/>
  <c r="T311" i="3"/>
  <c r="AT282" i="3"/>
  <c r="S282" i="3"/>
  <c r="AQ227" i="3"/>
  <c r="P227" i="3"/>
  <c r="AQ314" i="3"/>
  <c r="P314" i="3"/>
  <c r="AT294" i="3"/>
  <c r="S294" i="3"/>
  <c r="AP265" i="3"/>
  <c r="O265" i="3"/>
  <c r="AT239" i="3"/>
  <c r="S239" i="3"/>
  <c r="AY225" i="3"/>
  <c r="X225" i="3"/>
  <c r="AP307" i="3"/>
  <c r="O307" i="3"/>
  <c r="AU275" i="3"/>
  <c r="T275" i="3"/>
  <c r="AS311" i="3"/>
  <c r="R311" i="3"/>
  <c r="AQ285" i="3"/>
  <c r="P285" i="3"/>
  <c r="AT264" i="3"/>
  <c r="S264" i="3"/>
  <c r="AQ317" i="3"/>
  <c r="P317" i="3"/>
  <c r="AV312" i="3"/>
  <c r="U312" i="3"/>
  <c r="AT283" i="3"/>
  <c r="S283" i="3"/>
  <c r="AZ250" i="3"/>
  <c r="Y250" i="3"/>
  <c r="AU265" i="3"/>
  <c r="T265" i="3"/>
  <c r="AV240" i="3"/>
  <c r="U240" i="3"/>
  <c r="AV245" i="3"/>
  <c r="U245" i="3"/>
  <c r="AX252" i="3"/>
  <c r="W252" i="3"/>
  <c r="AX271" i="3"/>
  <c r="W271" i="3"/>
  <c r="AZ243" i="3"/>
  <c r="Y243" i="3"/>
  <c r="AU309" i="3"/>
  <c r="T309" i="3"/>
  <c r="AY280" i="3"/>
  <c r="X280" i="3"/>
  <c r="AP253" i="3"/>
  <c r="O253" i="3"/>
  <c r="AY313" i="3"/>
  <c r="X313" i="3"/>
  <c r="AV287" i="3"/>
  <c r="U287" i="3"/>
  <c r="AX313" i="3"/>
  <c r="W313" i="3"/>
  <c r="AU287" i="3"/>
  <c r="T287" i="3"/>
  <c r="AT226" i="3"/>
  <c r="S226" i="3"/>
  <c r="AX285" i="3"/>
  <c r="W285" i="3"/>
  <c r="AU318" i="3"/>
  <c r="T318" i="3"/>
  <c r="AS264" i="3"/>
  <c r="R264" i="3"/>
  <c r="AX235" i="3"/>
  <c r="W235" i="3"/>
  <c r="AQ225" i="3"/>
  <c r="P225" i="3"/>
  <c r="AV297" i="3"/>
  <c r="U297" i="3"/>
  <c r="AZ268" i="3"/>
  <c r="Y268" i="3"/>
  <c r="AX304" i="3"/>
  <c r="W304" i="3"/>
  <c r="AP279" i="3"/>
  <c r="O279" i="3"/>
  <c r="AV244" i="3"/>
  <c r="U244" i="3"/>
  <c r="AS284" i="3"/>
  <c r="R284" i="3"/>
  <c r="AP303" i="3"/>
  <c r="O303" i="3"/>
  <c r="AY275" i="3"/>
  <c r="X275" i="3"/>
  <c r="AV246" i="3"/>
  <c r="U246" i="3"/>
  <c r="AY261" i="3"/>
  <c r="X261" i="3"/>
  <c r="AP234" i="3"/>
  <c r="O234" i="3"/>
  <c r="AP231" i="3"/>
  <c r="O231" i="3"/>
  <c r="AS243" i="3"/>
  <c r="R243" i="3"/>
  <c r="AS262" i="3"/>
  <c r="R262" i="3"/>
  <c r="AU234" i="3"/>
  <c r="T234" i="3"/>
  <c r="AQ297" i="3"/>
  <c r="P297" i="3"/>
  <c r="AU268" i="3"/>
  <c r="T268" i="3"/>
  <c r="AY234" i="3"/>
  <c r="X234" i="3"/>
  <c r="AU298" i="3"/>
  <c r="T298" i="3"/>
  <c r="AY269" i="3"/>
  <c r="X269" i="3"/>
  <c r="AU295" i="3"/>
  <c r="T295" i="3"/>
  <c r="AP261" i="3"/>
  <c r="O261" i="3"/>
  <c r="AP317" i="3"/>
  <c r="O317" i="3"/>
  <c r="AQ311" i="3"/>
  <c r="P311" i="3"/>
  <c r="AT269" i="3"/>
  <c r="S269" i="3"/>
  <c r="AY240" i="3"/>
  <c r="X240" i="3"/>
  <c r="AY273" i="3"/>
  <c r="X273" i="3"/>
  <c r="AQ244" i="3"/>
  <c r="P244" i="3"/>
  <c r="AX230" i="3"/>
  <c r="W230" i="3"/>
  <c r="AQ229" i="3"/>
  <c r="P229" i="3"/>
  <c r="AU277" i="3"/>
  <c r="T277" i="3"/>
  <c r="AY236" i="3"/>
  <c r="X236" i="3"/>
  <c r="AP286" i="3"/>
  <c r="O286" i="3"/>
  <c r="AP315" i="3"/>
  <c r="O315" i="3"/>
  <c r="AU304" i="3"/>
  <c r="T304" i="3"/>
  <c r="AU232" i="3"/>
  <c r="T232" i="3"/>
  <c r="AS236" i="3"/>
  <c r="R236" i="3"/>
  <c r="AS280" i="3"/>
  <c r="R280" i="3"/>
  <c r="AV302" i="3"/>
  <c r="U302" i="3"/>
  <c r="AU241" i="3"/>
  <c r="T241" i="3"/>
  <c r="AY297" i="3"/>
  <c r="X297" i="3"/>
  <c r="AU226" i="3"/>
  <c r="T226" i="3"/>
  <c r="AQ315" i="3"/>
  <c r="P315" i="3"/>
  <c r="AV320" i="3"/>
  <c r="U320" i="3"/>
  <c r="AS254" i="3"/>
  <c r="R254" i="3"/>
  <c r="AU285" i="3"/>
  <c r="T285" i="3"/>
  <c r="AS289" i="3"/>
  <c r="R289" i="3"/>
  <c r="AT311" i="3"/>
  <c r="S311" i="3"/>
  <c r="AQ308" i="3"/>
  <c r="P308" i="3"/>
  <c r="AV261" i="3"/>
  <c r="U261" i="3"/>
  <c r="AY227" i="3"/>
  <c r="X227" i="3"/>
  <c r="AP312" i="3"/>
  <c r="O312" i="3"/>
  <c r="AT274" i="3"/>
  <c r="S274" i="3"/>
  <c r="AT221" i="3"/>
  <c r="S221" i="3"/>
  <c r="AS268" i="3"/>
  <c r="R268" i="3"/>
  <c r="AU292" i="3"/>
  <c r="T292" i="3"/>
  <c r="AZ264" i="3"/>
  <c r="Y264" i="3"/>
  <c r="AU258" i="3"/>
  <c r="T258" i="3"/>
  <c r="AU273" i="3"/>
  <c r="T273" i="3"/>
  <c r="AY228" i="3"/>
  <c r="X228" i="3"/>
  <c r="AX314" i="3"/>
  <c r="W314" i="3"/>
  <c r="AY257" i="3"/>
  <c r="X257" i="3"/>
  <c r="AP290" i="3"/>
  <c r="O290" i="3"/>
  <c r="AY279" i="3"/>
  <c r="X279" i="3"/>
  <c r="AQ290" i="3"/>
  <c r="P290" i="3"/>
  <c r="AS230" i="3"/>
  <c r="R230" i="3"/>
  <c r="AV273" i="3"/>
  <c r="U273" i="3"/>
  <c r="AS297" i="3"/>
  <c r="R297" i="3"/>
  <c r="AU280" i="3"/>
  <c r="T280" i="3"/>
  <c r="AP319" i="3"/>
  <c r="O319" i="3"/>
  <c r="AT265" i="3"/>
  <c r="S265" i="3"/>
  <c r="AY315" i="3"/>
  <c r="X315" i="3"/>
  <c r="AP262" i="3"/>
  <c r="O262" i="3"/>
  <c r="AV255" i="3"/>
  <c r="U255" i="3"/>
  <c r="AV270" i="3"/>
  <c r="U270" i="3"/>
  <c r="AP223" i="3"/>
  <c r="O223" i="3"/>
  <c r="AY290" i="3"/>
  <c r="X290" i="3"/>
  <c r="AX242" i="3"/>
  <c r="W242" i="3"/>
  <c r="AQ280" i="3"/>
  <c r="P280" i="3"/>
  <c r="AX269" i="3"/>
  <c r="W269" i="3"/>
  <c r="AX248" i="3"/>
  <c r="W248" i="3"/>
  <c r="AV305" i="3"/>
  <c r="U305" i="3"/>
  <c r="AS253" i="3"/>
  <c r="R253" i="3"/>
  <c r="AQ237" i="3"/>
  <c r="P237" i="3"/>
  <c r="AY233" i="3"/>
  <c r="X233" i="3"/>
  <c r="AY242" i="3"/>
  <c r="X242" i="3"/>
  <c r="AS224" i="3"/>
  <c r="R224" i="3"/>
  <c r="AS290" i="3"/>
  <c r="R290" i="3"/>
  <c r="AT242" i="3"/>
  <c r="S242" i="3"/>
  <c r="AZ252" i="3"/>
  <c r="Y252" i="3"/>
  <c r="AQ316" i="3"/>
  <c r="P316" i="3"/>
  <c r="AS288" i="3"/>
  <c r="R288" i="3"/>
  <c r="AU262" i="3"/>
  <c r="T262" i="3"/>
  <c r="AQ248" i="3"/>
  <c r="P248" i="3"/>
  <c r="AX283" i="3"/>
  <c r="W283" i="3"/>
  <c r="AT318" i="3"/>
  <c r="S318" i="3"/>
  <c r="AQ234" i="3"/>
  <c r="P234" i="3"/>
  <c r="AT232" i="3"/>
  <c r="S232" i="3"/>
  <c r="AY258" i="3"/>
  <c r="X258" i="3"/>
  <c r="AV223" i="3"/>
  <c r="U223" i="3"/>
  <c r="AZ284" i="3"/>
  <c r="Y284" i="3"/>
  <c r="AT303" i="3"/>
  <c r="S303" i="3"/>
  <c r="AT284" i="3"/>
  <c r="S284" i="3"/>
  <c r="AY308" i="3"/>
  <c r="X308" i="3"/>
  <c r="AY239" i="3"/>
  <c r="X239" i="3"/>
  <c r="AS240" i="3"/>
  <c r="R240" i="3"/>
  <c r="AP276" i="3"/>
  <c r="O276" i="3"/>
  <c r="AP274" i="3"/>
  <c r="O274" i="3"/>
  <c r="AU255" i="3"/>
  <c r="T255" i="3"/>
  <c r="AU263" i="3"/>
  <c r="T263" i="3"/>
  <c r="AV253" i="3"/>
  <c r="U253" i="3"/>
  <c r="AZ230" i="3"/>
  <c r="Y230" i="3"/>
  <c r="AU293" i="3"/>
  <c r="T293" i="3"/>
  <c r="AY277" i="3"/>
  <c r="X277" i="3"/>
  <c r="AZ271" i="3"/>
  <c r="Y271" i="3"/>
  <c r="AS272" i="3"/>
  <c r="R272" i="3"/>
  <c r="AS226" i="3"/>
  <c r="R226" i="3"/>
  <c r="AQ319" i="3"/>
  <c r="P319" i="3"/>
  <c r="AX232" i="3"/>
  <c r="W232" i="3"/>
  <c r="AZ249" i="3"/>
  <c r="Y249" i="3"/>
  <c r="AS307" i="3"/>
  <c r="R307" i="3"/>
  <c r="AY250" i="3"/>
  <c r="X250" i="3"/>
  <c r="AS285" i="3"/>
  <c r="R285" i="3"/>
  <c r="AZ267" i="3"/>
  <c r="Y267" i="3"/>
  <c r="AX228" i="3"/>
  <c r="W228" i="3"/>
  <c r="AS314" i="3"/>
  <c r="R314" i="3"/>
  <c r="AS225" i="3"/>
  <c r="R225" i="3"/>
  <c r="AY253" i="3"/>
  <c r="X253" i="3"/>
  <c r="AU248" i="3"/>
  <c r="T248" i="3"/>
  <c r="AY246" i="3"/>
  <c r="X246" i="3"/>
  <c r="AS283" i="3"/>
  <c r="R283" i="3"/>
  <c r="AV319" i="3"/>
  <c r="U319" i="3"/>
  <c r="AT290" i="3"/>
  <c r="S290" i="3"/>
  <c r="AQ270" i="3"/>
  <c r="P270" i="3"/>
  <c r="AV241" i="3"/>
  <c r="U241" i="3"/>
  <c r="AY271" i="3"/>
  <c r="X271" i="3"/>
  <c r="AU281" i="3"/>
  <c r="T281" i="3"/>
  <c r="AZ305" i="3"/>
  <c r="Y305" i="3"/>
  <c r="AX264" i="3"/>
  <c r="W264" i="3"/>
  <c r="AV237" i="3"/>
  <c r="U237" i="3"/>
  <c r="AT237" i="3"/>
  <c r="S237" i="3"/>
  <c r="AX237" i="3"/>
  <c r="W237" i="3"/>
  <c r="AT298" i="3"/>
  <c r="S298" i="3"/>
  <c r="AX317" i="3"/>
  <c r="W317" i="3"/>
  <c r="AS238" i="3"/>
  <c r="R238" i="3"/>
  <c r="AQ221" i="3"/>
  <c r="P221" i="3"/>
  <c r="AS292" i="3"/>
  <c r="R292" i="3"/>
  <c r="AZ293" i="3"/>
  <c r="Y293" i="3"/>
  <c r="AP227" i="3"/>
  <c r="O227" i="3"/>
  <c r="AQ301" i="3"/>
  <c r="P301" i="3"/>
  <c r="AX301" i="3"/>
  <c r="W301" i="3"/>
  <c r="AU231" i="3"/>
  <c r="T231" i="3"/>
  <c r="AZ316" i="3"/>
  <c r="Y316" i="3"/>
  <c r="AX287" i="3"/>
  <c r="W287" i="3"/>
  <c r="AT252" i="3"/>
  <c r="S252" i="3"/>
  <c r="AZ266" i="3"/>
  <c r="Y266" i="3"/>
  <c r="AP242" i="3"/>
  <c r="O242" i="3"/>
  <c r="AT243" i="3"/>
  <c r="S243" i="3"/>
  <c r="AS251" i="3"/>
  <c r="R251" i="3"/>
  <c r="AS270" i="3"/>
  <c r="R270" i="3"/>
  <c r="AT245" i="3"/>
  <c r="S245" i="3"/>
  <c r="AZ313" i="3"/>
  <c r="Y313" i="3"/>
  <c r="AX284" i="3"/>
  <c r="W284" i="3"/>
  <c r="AS260" i="3"/>
  <c r="R260" i="3"/>
  <c r="AZ221" i="3"/>
  <c r="Y221" i="3"/>
  <c r="AX297" i="3"/>
  <c r="W297" i="3"/>
  <c r="AP272" i="3"/>
  <c r="O272" i="3"/>
  <c r="AY291" i="3"/>
  <c r="X291" i="3"/>
  <c r="AQ266" i="3"/>
  <c r="P266" i="3"/>
  <c r="AY251" i="3"/>
  <c r="X251" i="3"/>
  <c r="AS316" i="3"/>
  <c r="R316" i="3"/>
  <c r="AY262" i="3"/>
  <c r="X262" i="3"/>
  <c r="AS234" i="3"/>
  <c r="R234" i="3"/>
  <c r="AX307" i="3"/>
  <c r="W307" i="3"/>
  <c r="AV281" i="3"/>
  <c r="U281" i="3"/>
  <c r="AY320" i="3"/>
  <c r="X320" i="3"/>
  <c r="AV294" i="3"/>
  <c r="U294" i="3"/>
  <c r="AZ287" i="3"/>
  <c r="Y287" i="3"/>
  <c r="AP230" i="3"/>
  <c r="O230" i="3"/>
  <c r="AS310" i="3"/>
  <c r="R310" i="3"/>
  <c r="AQ284" i="3"/>
  <c r="P284" i="3"/>
  <c r="AU257" i="3"/>
  <c r="T257" i="3"/>
  <c r="AZ231" i="3"/>
  <c r="Y231" i="3"/>
  <c r="AS241" i="3"/>
  <c r="R241" i="3"/>
  <c r="AX239" i="3"/>
  <c r="W239" i="3"/>
  <c r="AV250" i="3"/>
  <c r="U250" i="3"/>
  <c r="AV269" i="3"/>
  <c r="U269" i="3"/>
  <c r="AZ235" i="3"/>
  <c r="Y235" i="3"/>
  <c r="AU301" i="3"/>
  <c r="T301" i="3"/>
  <c r="AY272" i="3"/>
  <c r="X272" i="3"/>
  <c r="AP245" i="3"/>
  <c r="O245" i="3"/>
  <c r="AX305" i="3"/>
  <c r="W305" i="3"/>
  <c r="AP280" i="3"/>
  <c r="O280" i="3"/>
  <c r="AV308" i="3"/>
  <c r="U308" i="3"/>
  <c r="AZ279" i="3"/>
  <c r="Y279" i="3"/>
  <c r="AZ227" i="3"/>
  <c r="Y227" i="3"/>
  <c r="AV296" i="3"/>
  <c r="U296" i="3"/>
  <c r="AQ287" i="3"/>
  <c r="P287" i="3"/>
  <c r="AQ262" i="3"/>
  <c r="P262" i="3"/>
  <c r="AU236" i="3"/>
  <c r="T236" i="3"/>
  <c r="AS308" i="3"/>
  <c r="R308" i="3"/>
  <c r="AQ304" i="3"/>
  <c r="P304" i="3"/>
  <c r="AV272" i="3"/>
  <c r="U272" i="3"/>
  <c r="AT308" i="3"/>
  <c r="S308" i="3"/>
  <c r="AX279" i="3"/>
  <c r="W279" i="3"/>
  <c r="AZ256" i="3"/>
  <c r="Y256" i="3"/>
  <c r="AU313" i="3"/>
  <c r="T313" i="3"/>
  <c r="AV309" i="3"/>
  <c r="U309" i="3"/>
  <c r="AV276" i="3"/>
  <c r="U276" i="3"/>
  <c r="AS247" i="3"/>
  <c r="R247" i="3"/>
  <c r="AV262" i="3"/>
  <c r="U262" i="3"/>
  <c r="AX234" i="3"/>
  <c r="W234" i="3"/>
  <c r="AZ241" i="3"/>
  <c r="Y241" i="3"/>
  <c r="AY249" i="3"/>
  <c r="X249" i="3"/>
  <c r="AY268" i="3"/>
  <c r="X268" i="3"/>
  <c r="AP241" i="3"/>
  <c r="O241" i="3"/>
  <c r="AV306" i="3"/>
  <c r="U306" i="3"/>
  <c r="AZ277" i="3"/>
  <c r="Y277" i="3"/>
  <c r="AQ250" i="3"/>
  <c r="P250" i="3"/>
  <c r="AY310" i="3"/>
  <c r="X310" i="3"/>
  <c r="AX281" i="3"/>
  <c r="W281" i="3"/>
  <c r="AX310" i="3"/>
  <c r="W310" i="3"/>
  <c r="AV284" i="3"/>
  <c r="U284" i="3"/>
  <c r="AU223" i="3"/>
  <c r="T223" i="3"/>
  <c r="AT228" i="3"/>
  <c r="S228" i="3"/>
  <c r="AT313" i="3"/>
  <c r="S313" i="3"/>
  <c r="AT261" i="3"/>
  <c r="S261" i="3"/>
  <c r="AY232" i="3"/>
  <c r="X232" i="3"/>
  <c r="AZ320" i="3"/>
  <c r="Y320" i="3"/>
  <c r="AX291" i="3"/>
  <c r="W291" i="3"/>
  <c r="AP221" i="3"/>
  <c r="O221" i="3"/>
  <c r="A331" i="3" a="1"/>
  <c r="I2" i="2" s="1"/>
  <c r="AY301" i="3"/>
  <c r="X301" i="3"/>
  <c r="AT222" i="3"/>
  <c r="S222" i="3"/>
  <c r="AQ235" i="3"/>
  <c r="P235" i="3"/>
  <c r="AQ273" i="3"/>
  <c r="P273" i="3"/>
  <c r="AQ300" i="3"/>
  <c r="P300" i="3"/>
  <c r="AZ272" i="3"/>
  <c r="Y272" i="3"/>
  <c r="AX240" i="3"/>
  <c r="W240" i="3"/>
  <c r="AS257" i="3"/>
  <c r="R257" i="3"/>
  <c r="AQ231" i="3"/>
  <c r="P231" i="3"/>
  <c r="AS265" i="3"/>
  <c r="R265" i="3"/>
  <c r="AT240" i="3"/>
  <c r="S240" i="3"/>
  <c r="AX257" i="3"/>
  <c r="W257" i="3"/>
  <c r="AV231" i="3"/>
  <c r="U231" i="3"/>
  <c r="AS291" i="3"/>
  <c r="R291" i="3"/>
  <c r="AV265" i="3"/>
  <c r="U265" i="3"/>
  <c r="AU224" i="3"/>
  <c r="T224" i="3"/>
  <c r="AV295" i="3"/>
  <c r="U295" i="3"/>
  <c r="AY318" i="3"/>
  <c r="X318" i="3"/>
  <c r="AV292" i="3"/>
  <c r="U292" i="3"/>
  <c r="AU294" i="3"/>
  <c r="T294" i="3"/>
  <c r="AY311" i="3"/>
  <c r="X311" i="3"/>
  <c r="AS305" i="3"/>
  <c r="R305" i="3"/>
  <c r="AU266" i="3"/>
  <c r="T266" i="3"/>
  <c r="AZ237" i="3"/>
  <c r="Y237" i="3"/>
  <c r="AU286" i="3"/>
  <c r="T286" i="3"/>
  <c r="AX246" i="3"/>
  <c r="W246" i="3"/>
  <c r="AZ262" i="3"/>
  <c r="Y262" i="3"/>
  <c r="AQ261" i="3"/>
  <c r="P261" i="3"/>
  <c r="AU254" i="3"/>
  <c r="T254" i="3"/>
  <c r="AV315" i="3"/>
  <c r="U315" i="3"/>
  <c r="AT272" i="3"/>
  <c r="S272" i="3"/>
  <c r="AS263" i="3"/>
  <c r="R263" i="3"/>
  <c r="AX292" i="3"/>
  <c r="W292" i="3"/>
  <c r="AQ274" i="3"/>
  <c r="P274" i="3"/>
  <c r="AS228" i="3"/>
  <c r="R228" i="3"/>
  <c r="AV393" i="3"/>
  <c r="U393" i="3"/>
  <c r="AY267" i="3"/>
  <c r="X267" i="3"/>
  <c r="AT235" i="3"/>
  <c r="S235" i="3"/>
  <c r="AT241" i="3"/>
  <c r="S241" i="3"/>
  <c r="AU307" i="3"/>
  <c r="T307" i="3"/>
  <c r="AV227" i="3"/>
  <c r="U227" i="3"/>
  <c r="AV224" i="3"/>
  <c r="U224" i="3"/>
  <c r="AU251" i="3"/>
  <c r="T251" i="3"/>
  <c r="AZ251" i="3"/>
  <c r="Y251" i="3"/>
  <c r="AY286" i="3"/>
  <c r="X286" i="3"/>
  <c r="AU299" i="3"/>
  <c r="T299" i="3"/>
  <c r="AU289" i="3"/>
  <c r="T289" i="3"/>
  <c r="AU259" i="3"/>
  <c r="T259" i="3"/>
  <c r="AQ305" i="3"/>
  <c r="P305" i="3"/>
  <c r="AQ283" i="3"/>
  <c r="P283" i="3"/>
  <c r="AQ226" i="3"/>
  <c r="P226" i="3"/>
  <c r="AS275" i="3"/>
  <c r="R275" i="3"/>
  <c r="AV229" i="3"/>
  <c r="U229" i="3"/>
  <c r="AT227" i="3"/>
  <c r="S227" i="3"/>
  <c r="AT277" i="3"/>
  <c r="S277" i="3"/>
  <c r="AU228" i="3"/>
  <c r="T228" i="3"/>
  <c r="AQ255" i="3"/>
  <c r="P255" i="3"/>
  <c r="AP302" i="3"/>
  <c r="O302" i="3"/>
  <c r="AP283" i="3"/>
  <c r="O283" i="3"/>
  <c r="AS261" i="3"/>
  <c r="R261" i="3"/>
  <c r="AX308" i="3"/>
  <c r="W308" i="3"/>
  <c r="AZ283" i="3"/>
  <c r="Y283" i="3"/>
  <c r="AT255" i="3"/>
  <c r="S255" i="3"/>
  <c r="AS227" i="3"/>
  <c r="R227" i="3"/>
  <c r="AT258" i="3"/>
  <c r="S258" i="3"/>
  <c r="AT259" i="3"/>
  <c r="S259" i="3"/>
  <c r="AS299" i="3"/>
  <c r="R299" i="3"/>
  <c r="AX277" i="3"/>
  <c r="W277" i="3"/>
  <c r="AY221" i="3"/>
  <c r="X221" i="3"/>
  <c r="AX268" i="3"/>
  <c r="W268" i="3"/>
  <c r="AY255" i="3"/>
  <c r="X255" i="3"/>
  <c r="AV259" i="3"/>
  <c r="U259" i="3"/>
  <c r="AP251" i="3"/>
  <c r="O251" i="3"/>
  <c r="AV236" i="3"/>
  <c r="U236" i="3"/>
  <c r="AP266" i="3"/>
  <c r="O266" i="3"/>
  <c r="AS296" i="3"/>
  <c r="R296" i="3"/>
  <c r="AV279" i="3"/>
  <c r="U279" i="3"/>
  <c r="AS287" i="3"/>
  <c r="R287" i="3"/>
  <c r="AT233" i="3"/>
  <c r="S233" i="3"/>
  <c r="AP281" i="3"/>
  <c r="O281" i="3"/>
  <c r="AU252" i="3"/>
  <c r="T252" i="3"/>
  <c r="AS245" i="3"/>
  <c r="R245" i="3"/>
  <c r="AY309" i="3"/>
  <c r="X309" i="3"/>
  <c r="AX250" i="3"/>
  <c r="W250" i="3"/>
  <c r="AY282" i="3"/>
  <c r="X282" i="3"/>
  <c r="AX280" i="3"/>
  <c r="W280" i="3"/>
  <c r="AY287" i="3"/>
  <c r="X287" i="3"/>
  <c r="AV221" i="3"/>
  <c r="U221" i="3"/>
  <c r="AY292" i="3"/>
  <c r="X292" i="3"/>
  <c r="AS259" i="3"/>
  <c r="R259" i="3"/>
  <c r="AX253" i="3"/>
  <c r="W253" i="3"/>
  <c r="AY303" i="3"/>
  <c r="X303" i="3"/>
  <c r="AP293" i="3"/>
  <c r="O293" i="3"/>
  <c r="AX256" i="3"/>
  <c r="W256" i="3"/>
  <c r="AX249" i="3"/>
  <c r="W249" i="3"/>
  <c r="AT293" i="3"/>
  <c r="S293" i="3"/>
  <c r="AP222" i="3"/>
  <c r="O222" i="3"/>
  <c r="AV313" i="3"/>
  <c r="U313" i="3"/>
  <c r="AZ281" i="3"/>
  <c r="Y281" i="3"/>
  <c r="AP252" i="3"/>
  <c r="O252" i="3"/>
  <c r="AS274" i="3"/>
  <c r="R274" i="3"/>
  <c r="AP224" i="3"/>
  <c r="O224" i="3"/>
  <c r="AU233" i="3"/>
  <c r="T233" i="3"/>
  <c r="AX299" i="3"/>
  <c r="W299" i="3"/>
  <c r="AY243" i="3"/>
  <c r="X243" i="3"/>
  <c r="AV230" i="3"/>
  <c r="U230" i="3"/>
  <c r="AQ254" i="3"/>
  <c r="P254" i="3"/>
  <c r="AU306" i="3"/>
  <c r="T306" i="3"/>
  <c r="AT289" i="3"/>
  <c r="S289" i="3"/>
  <c r="AU319" i="3"/>
  <c r="T319" i="3"/>
  <c r="AQ223" i="3"/>
  <c r="P223" i="3"/>
  <c r="AX262" i="3"/>
  <c r="W262" i="3"/>
  <c r="AX241" i="3"/>
  <c r="W241" i="3"/>
  <c r="AT285" i="3"/>
  <c r="S285" i="3"/>
  <c r="AX224" i="3"/>
  <c r="W224" i="3"/>
  <c r="AZ309" i="3"/>
  <c r="Y309" i="3"/>
  <c r="AZ270" i="3"/>
  <c r="Y270" i="3"/>
  <c r="AT268" i="3"/>
  <c r="S268" i="3"/>
  <c r="AT312" i="3"/>
  <c r="S312" i="3"/>
  <c r="AU290" i="3"/>
  <c r="T290" i="3"/>
  <c r="AV260" i="3"/>
  <c r="U260" i="3"/>
  <c r="AU300" i="3"/>
  <c r="T300" i="3"/>
  <c r="AX278" i="3"/>
  <c r="W278" i="3"/>
  <c r="AP300" i="3"/>
  <c r="O300" i="3"/>
  <c r="AZ263" i="3"/>
  <c r="Y263" i="3"/>
  <c r="AX226" i="3"/>
  <c r="W226" i="3"/>
  <c r="AS317" i="3"/>
  <c r="R317" i="3"/>
  <c r="AP291" i="3"/>
  <c r="O291" i="3"/>
  <c r="AQ224" i="3"/>
  <c r="P224" i="3"/>
  <c r="AS295" i="3"/>
  <c r="R295" i="3"/>
  <c r="AQ298" i="3"/>
  <c r="P298" i="3"/>
  <c r="AZ314" i="3"/>
  <c r="Y314" i="3"/>
  <c r="AP314" i="3"/>
  <c r="O314" i="3"/>
  <c r="AY284" i="3"/>
  <c r="X284" i="3"/>
  <c r="AU249" i="3"/>
  <c r="T249" i="3"/>
  <c r="AP264" i="3"/>
  <c r="O264" i="3"/>
  <c r="AQ239" i="3"/>
  <c r="P239" i="3"/>
  <c r="AU240" i="3"/>
  <c r="T240" i="3"/>
  <c r="AT248" i="3"/>
  <c r="S248" i="3"/>
  <c r="AT267" i="3"/>
  <c r="S267" i="3"/>
  <c r="AU242" i="3"/>
  <c r="T242" i="3"/>
  <c r="AZ310" i="3"/>
  <c r="Y310" i="3"/>
  <c r="AY281" i="3"/>
  <c r="X281" i="3"/>
  <c r="AT257" i="3"/>
  <c r="S257" i="3"/>
  <c r="AX223" i="3"/>
  <c r="W223" i="3"/>
  <c r="AY294" i="3"/>
  <c r="X294" i="3"/>
  <c r="AQ269" i="3"/>
  <c r="P269" i="3"/>
  <c r="AZ288" i="3"/>
  <c r="Y288" i="3"/>
  <c r="AX221" i="3"/>
  <c r="W221" i="3"/>
  <c r="AU225" i="3"/>
  <c r="T225" i="3"/>
  <c r="AV304" i="3"/>
  <c r="U304" i="3"/>
  <c r="AU260" i="3"/>
  <c r="T260" i="3"/>
  <c r="AT231" i="3"/>
  <c r="S231" i="3"/>
  <c r="AY304" i="3"/>
  <c r="X304" i="3"/>
  <c r="AQ279" i="3"/>
  <c r="P279" i="3"/>
  <c r="AZ317" i="3"/>
  <c r="Y317" i="3"/>
  <c r="AX288" i="3"/>
  <c r="W288" i="3"/>
  <c r="AT280" i="3"/>
  <c r="S280" i="3"/>
  <c r="AU227" i="3"/>
  <c r="T227" i="3"/>
  <c r="AT307" i="3"/>
  <c r="S307" i="3"/>
  <c r="AZ280" i="3"/>
  <c r="Y280" i="3"/>
  <c r="AV254" i="3"/>
  <c r="U254" i="3"/>
  <c r="AP229" i="3"/>
  <c r="O229" i="3"/>
  <c r="AT238" i="3"/>
  <c r="S238" i="3"/>
  <c r="AQ236" i="3"/>
  <c r="P236" i="3"/>
  <c r="AX244" i="3"/>
  <c r="W244" i="3"/>
  <c r="AX263" i="3"/>
  <c r="W263" i="3"/>
  <c r="AP233" i="3"/>
  <c r="O233" i="3"/>
  <c r="AV298" i="3"/>
  <c r="U298" i="3"/>
  <c r="AZ269" i="3"/>
  <c r="Y269" i="3"/>
  <c r="AQ242" i="3"/>
  <c r="P242" i="3"/>
  <c r="AY302" i="3"/>
  <c r="X302" i="3"/>
  <c r="AQ277" i="3"/>
  <c r="P277" i="3"/>
  <c r="AX302" i="3"/>
  <c r="W302" i="3"/>
  <c r="AP277" i="3"/>
  <c r="O277" i="3"/>
  <c r="AQ306" i="3"/>
  <c r="P306" i="3"/>
  <c r="AU291" i="3"/>
  <c r="T291" i="3"/>
  <c r="AP282" i="3"/>
  <c r="O282" i="3"/>
  <c r="AX259" i="3"/>
  <c r="W259" i="3"/>
  <c r="AV233" i="3"/>
  <c r="U233" i="3"/>
  <c r="AY235" i="3"/>
  <c r="X235" i="3"/>
  <c r="AS298" i="3"/>
  <c r="R298" i="3"/>
  <c r="AX266" i="3"/>
  <c r="W266" i="3"/>
  <c r="AU305" i="3"/>
  <c r="T305" i="3"/>
  <c r="AY276" i="3"/>
  <c r="X276" i="3"/>
  <c r="AT250" i="3"/>
  <c r="S250" i="3"/>
  <c r="AX309" i="3"/>
  <c r="W309" i="3"/>
  <c r="AX303" i="3"/>
  <c r="W303" i="3"/>
  <c r="AX270" i="3"/>
  <c r="W270" i="3"/>
  <c r="AT244" i="3"/>
  <c r="S244" i="3"/>
  <c r="AZ260" i="3"/>
  <c r="Y260" i="3"/>
  <c r="AY231" i="3"/>
  <c r="X231" i="3"/>
  <c r="AP239" i="3"/>
  <c r="O239" i="3"/>
  <c r="AZ246" i="3"/>
  <c r="Y246" i="3"/>
  <c r="AZ265" i="3"/>
  <c r="Y265" i="3"/>
  <c r="AQ238" i="3"/>
  <c r="P238" i="3"/>
  <c r="AX300" i="3"/>
  <c r="W300" i="3"/>
  <c r="AP275" i="3"/>
  <c r="O275" i="3"/>
  <c r="AS244" i="3"/>
  <c r="R244" i="3"/>
  <c r="AZ307" i="3"/>
  <c r="Y307" i="3"/>
  <c r="AS279" i="3"/>
  <c r="R279" i="3"/>
  <c r="AY307" i="3"/>
  <c r="X307" i="3"/>
  <c r="AS276" i="3"/>
  <c r="R276" i="3"/>
  <c r="AQ259" i="3"/>
  <c r="P259" i="3"/>
  <c r="AZ319" i="3"/>
  <c r="Y319" i="3"/>
  <c r="AP306" i="3"/>
  <c r="O306" i="3"/>
  <c r="AP259" i="3"/>
  <c r="O259" i="3"/>
  <c r="AZ229" i="3"/>
  <c r="Y229" i="3"/>
  <c r="AP318" i="3"/>
  <c r="O318" i="3"/>
  <c r="AY288" i="3"/>
  <c r="X288" i="3"/>
  <c r="AX227" i="3"/>
  <c r="W227" i="3"/>
  <c r="AZ298" i="3"/>
  <c r="Y298" i="3"/>
  <c r="AS319" i="3"/>
  <c r="R319" i="3"/>
  <c r="AZ228" i="3"/>
  <c r="Y228" i="3"/>
  <c r="AY259" i="3"/>
  <c r="X259" i="3"/>
  <c r="AS294" i="3"/>
  <c r="R294" i="3"/>
  <c r="AP270" i="3"/>
  <c r="O270" i="3"/>
  <c r="AY237" i="3"/>
  <c r="X237" i="3"/>
  <c r="AT254" i="3"/>
  <c r="S254" i="3"/>
  <c r="AQ260" i="3"/>
  <c r="P260" i="3"/>
  <c r="AT262" i="3"/>
  <c r="S262" i="3"/>
  <c r="AU237" i="3"/>
  <c r="T237" i="3"/>
  <c r="AY254" i="3"/>
  <c r="X254" i="3"/>
  <c r="AU320" i="3"/>
  <c r="T320" i="3"/>
  <c r="AT288" i="3"/>
  <c r="S288" i="3"/>
  <c r="AQ258" i="3"/>
  <c r="P258" i="3"/>
  <c r="AZ318" i="3"/>
  <c r="Y318" i="3"/>
  <c r="AX289" i="3"/>
  <c r="W289" i="3"/>
  <c r="AZ315" i="3"/>
  <c r="Y315" i="3"/>
  <c r="AX286" i="3"/>
  <c r="W286" i="3"/>
  <c r="AV228" i="3"/>
  <c r="U228" i="3"/>
  <c r="AP298" i="3"/>
  <c r="O298" i="3"/>
  <c r="AT302" i="3"/>
  <c r="S302" i="3"/>
  <c r="AV263" i="3"/>
  <c r="U263" i="3"/>
  <c r="AP235" i="3"/>
  <c r="O235" i="3"/>
  <c r="AU221" i="3"/>
  <c r="T221" i="3"/>
  <c r="AS237" i="3"/>
  <c r="R237" i="3"/>
  <c r="AY241" i="3"/>
  <c r="X241" i="3"/>
  <c r="AQ288" i="3"/>
  <c r="P288" i="3"/>
  <c r="AU245" i="3"/>
  <c r="T245" i="3"/>
  <c r="AV257" i="3"/>
  <c r="U257" i="3"/>
  <c r="AZ299" i="3"/>
  <c r="Y299" i="3"/>
  <c r="AP305" i="3"/>
  <c r="O305" i="3"/>
  <c r="AQ232" i="3"/>
  <c r="P232" i="3"/>
  <c r="AZ222" i="3"/>
  <c r="Y222" i="3"/>
  <c r="AS315" i="3"/>
  <c r="R315" i="3"/>
  <c r="AZ238" i="3"/>
  <c r="Y238" i="3"/>
  <c r="AU310" i="3"/>
  <c r="T310" i="3"/>
  <c r="AZ297" i="3"/>
  <c r="Y297" i="3"/>
  <c r="AS266" i="3"/>
  <c r="R266" i="3"/>
  <c r="AQ312" i="3"/>
  <c r="P312" i="3"/>
  <c r="AT251" i="3"/>
  <c r="S251" i="3"/>
  <c r="AQ313" i="3"/>
  <c r="P313" i="3"/>
  <c r="AX282" i="3"/>
  <c r="W282" i="3"/>
  <c r="AS229" i="3"/>
  <c r="R229" i="3"/>
  <c r="AP278" i="3"/>
  <c r="O278" i="3"/>
  <c r="AP308" i="3"/>
  <c r="O308" i="3"/>
  <c r="AZ291" i="3"/>
  <c r="Y291" i="3"/>
  <c r="AU222" i="3"/>
  <c r="T222" i="3"/>
  <c r="AV318" i="3"/>
  <c r="U318" i="3"/>
  <c r="AQ230" i="3"/>
  <c r="P230" i="3"/>
  <c r="AT286" i="3"/>
  <c r="S286" i="3"/>
  <c r="AP246" i="3"/>
  <c r="O246" i="3"/>
  <c r="AP263" i="3"/>
  <c r="O263" i="3"/>
  <c r="AT273" i="3"/>
  <c r="S273" i="3"/>
  <c r="AZ285" i="3"/>
  <c r="Y285" i="3"/>
  <c r="AZ234" i="3"/>
  <c r="Y234" i="3"/>
  <c r="AS252" i="3"/>
  <c r="R252" i="3"/>
  <c r="AV307" i="3"/>
  <c r="U307" i="3"/>
  <c r="AZ233" i="3"/>
  <c r="Y233" i="3"/>
  <c r="AU276" i="3"/>
  <c r="T276" i="3"/>
  <c r="AT310" i="3"/>
  <c r="S310" i="3"/>
  <c r="AT270" i="3"/>
  <c r="S270" i="3"/>
  <c r="AQ245" i="3"/>
  <c r="P245" i="3"/>
  <c r="AP297" i="3"/>
  <c r="O297" i="3"/>
  <c r="AZ253" i="3"/>
  <c r="Y253" i="3"/>
  <c r="AX296" i="3"/>
  <c r="W296" i="3"/>
  <c r="AV238" i="3"/>
  <c r="U238" i="3"/>
  <c r="AT229" i="3"/>
  <c r="S229" i="3"/>
  <c r="AU270" i="3"/>
  <c r="T270" i="3"/>
  <c r="AS250" i="3"/>
  <c r="R250" i="3"/>
  <c r="AT319" i="3"/>
  <c r="S319" i="3"/>
  <c r="AU288" i="3"/>
  <c r="T288" i="3"/>
  <c r="AU312" i="3"/>
  <c r="T312" i="3"/>
  <c r="AT249" i="3"/>
  <c r="S249" i="3"/>
  <c r="AX225" i="3"/>
  <c r="W225" i="3"/>
  <c r="AP240" i="3"/>
  <c r="O240" i="3"/>
  <c r="AX245" i="3"/>
  <c r="W245" i="3"/>
  <c r="AZ224" i="3"/>
  <c r="Y224" i="3"/>
  <c r="AQ309" i="3"/>
  <c r="P309" i="3"/>
  <c r="AP236" i="3"/>
  <c r="O236" i="3"/>
  <c r="AP294" i="3"/>
  <c r="O294" i="3"/>
  <c r="AZ308" i="3"/>
  <c r="Y308" i="3"/>
  <c r="AY293" i="3"/>
  <c r="X293" i="3"/>
  <c r="AS300" i="3"/>
  <c r="R300" i="3"/>
  <c r="AS249" i="3"/>
  <c r="R249" i="3"/>
  <c r="AS318" i="3"/>
  <c r="R318" i="3"/>
  <c r="AQ299" i="3"/>
  <c r="P299" i="3"/>
  <c r="AT247" i="3"/>
  <c r="S247" i="3"/>
  <c r="AX312" i="3"/>
  <c r="W312" i="3"/>
  <c r="AZ254" i="3"/>
  <c r="Y254" i="3"/>
  <c r="AQ310" i="3"/>
  <c r="P310" i="3"/>
  <c r="AP311" i="3"/>
  <c r="O311" i="3"/>
  <c r="AS233" i="3"/>
  <c r="R233" i="3"/>
  <c r="AT279" i="3"/>
  <c r="S279" i="3"/>
  <c r="AS222" i="3"/>
  <c r="R222" i="3"/>
  <c r="AS273" i="3"/>
  <c r="R273" i="3"/>
  <c r="AS277" i="3"/>
  <c r="R277" i="3"/>
  <c r="AP267" i="3"/>
  <c r="O267" i="3"/>
  <c r="AT297" i="3"/>
  <c r="S297" i="3"/>
  <c r="AY256" i="3"/>
  <c r="X256" i="3"/>
  <c r="AT281" i="3"/>
  <c r="S281" i="3"/>
  <c r="AY300" i="3"/>
  <c r="X300" i="3"/>
  <c r="AY260" i="3"/>
  <c r="X260" i="3"/>
  <c r="AS232" i="3"/>
  <c r="R232" i="3"/>
  <c r="AT276" i="3"/>
  <c r="S276" i="3"/>
  <c r="AQ256" i="3"/>
  <c r="P256" i="3"/>
  <c r="AY224" i="3"/>
  <c r="X224" i="3"/>
  <c r="AT291" i="3"/>
  <c r="S291" i="3"/>
  <c r="AV234" i="3"/>
  <c r="U234" i="3"/>
  <c r="AP313" i="3"/>
  <c r="O313" i="3"/>
  <c r="AT305" i="3"/>
  <c r="S305" i="3"/>
  <c r="AS258" i="3"/>
  <c r="R258" i="3"/>
  <c r="AX276" i="3"/>
  <c r="W276" i="3"/>
  <c r="AX315" i="3"/>
  <c r="W315" i="3"/>
  <c r="AZ242" i="3"/>
  <c r="Y242" i="3"/>
  <c r="AX233" i="3"/>
  <c r="W233" i="3"/>
  <c r="AS309" i="3"/>
  <c r="R309" i="3"/>
  <c r="AX251" i="3"/>
  <c r="W251" i="3"/>
  <c r="AV266" i="3"/>
  <c r="U266" i="3"/>
  <c r="AV232" i="3"/>
  <c r="U232" i="3"/>
  <c r="AY289" i="3"/>
  <c r="X289" i="3"/>
  <c r="AZ296" i="3"/>
  <c r="Y296" i="3"/>
  <c r="AT225" i="3"/>
  <c r="S225" i="3"/>
  <c r="AX320" i="3"/>
  <c r="W320" i="3"/>
  <c r="AQ241" i="3"/>
  <c r="P241" i="3"/>
  <c r="AQ302" i="3"/>
  <c r="P302" i="3"/>
  <c r="AZ292" i="3"/>
  <c r="Y292" i="3"/>
  <c r="AT316" i="3"/>
  <c r="S316" i="3"/>
  <c r="AV248" i="3"/>
  <c r="U248" i="3"/>
  <c r="AP310" i="3"/>
  <c r="O310" i="3"/>
  <c r="AQ251" i="3"/>
  <c r="P251" i="3"/>
  <c r="AY312" i="3"/>
  <c r="X312" i="3"/>
  <c r="AS269" i="3"/>
  <c r="R269" i="3"/>
  <c r="AZ259" i="3"/>
  <c r="Y259" i="3"/>
  <c r="AQ286" i="3"/>
  <c r="P286" i="3"/>
  <c r="AU283" i="3"/>
  <c r="T283" i="3"/>
  <c r="AU267" i="3"/>
  <c r="T267" i="3"/>
  <c r="AX295" i="3"/>
  <c r="W295" i="3"/>
  <c r="AX255" i="3"/>
  <c r="W255" i="3"/>
  <c r="AZ286" i="3"/>
  <c r="Y286" i="3"/>
  <c r="AS320" i="3"/>
  <c r="R320" i="3"/>
  <c r="AU274" i="3"/>
  <c r="T274" i="3"/>
  <c r="AY306" i="3"/>
  <c r="X306" i="3"/>
  <c r="AP255" i="3"/>
  <c r="O255" i="3"/>
  <c r="AT263" i="3"/>
  <c r="S263" i="3"/>
  <c r="AV299" i="3"/>
  <c r="U299" i="3"/>
  <c r="AV280" i="3"/>
  <c r="U280" i="3"/>
  <c r="AV285" i="3"/>
  <c r="U285" i="3"/>
  <c r="AZ273" i="3"/>
  <c r="Y273" i="3"/>
  <c r="AU246" i="3"/>
  <c r="T246" i="3"/>
  <c r="AQ222" i="3"/>
  <c r="P222" i="3"/>
  <c r="AZ276" i="3"/>
  <c r="Y276" i="3"/>
  <c r="AQ282" i="3"/>
  <c r="P282" i="3"/>
  <c r="AU256" i="3"/>
  <c r="T256" i="3"/>
  <c r="AT296" i="3"/>
  <c r="S296" i="3"/>
  <c r="AU303" i="3"/>
  <c r="T303" i="3"/>
  <c r="AQ278" i="3"/>
  <c r="P278" i="3"/>
  <c r="AS303" i="3"/>
  <c r="R303" i="3"/>
  <c r="AT236" i="3"/>
  <c r="S236" i="3"/>
  <c r="AP284" i="3"/>
  <c r="O284" i="3"/>
  <c r="AV222" i="3"/>
  <c r="U222" i="3"/>
  <c r="AZ312" i="3"/>
  <c r="Y312" i="3"/>
  <c r="AZ232" i="3"/>
  <c r="Y232" i="3"/>
  <c r="AT246" i="3"/>
  <c r="S246" i="3"/>
  <c r="AQ289" i="3"/>
  <c r="P289" i="3"/>
  <c r="AS293" i="3"/>
  <c r="R293" i="3"/>
  <c r="AU244" i="3"/>
  <c r="T244" i="3"/>
  <c r="AP268" i="3"/>
  <c r="O268" i="3"/>
  <c r="AU230" i="3"/>
  <c r="T230" i="3"/>
  <c r="AP271" i="3"/>
  <c r="O271" i="3"/>
  <c r="AV243" i="3"/>
  <c r="U243" i="3"/>
  <c r="AS301" i="3"/>
  <c r="R301" i="3"/>
  <c r="AY266" i="3"/>
  <c r="X266" i="3"/>
  <c r="AV249" i="3"/>
  <c r="U249" i="3"/>
  <c r="AZ223" i="3"/>
  <c r="Y223" i="3"/>
  <c r="AU302" i="3"/>
  <c r="T302" i="3"/>
  <c r="AQ243" i="3"/>
  <c r="P243" i="3"/>
  <c r="AP320" i="3"/>
  <c r="O320" i="3"/>
  <c r="T2" i="1" a="1"/>
  <c r="T2" i="1" s="1"/>
  <c r="AH25" i="1" s="1"/>
  <c r="S10" i="1" a="1"/>
  <c r="S10" i="1" s="1"/>
  <c r="AG32" i="1" s="1"/>
  <c r="E23" i="2"/>
  <c r="E26" i="2"/>
  <c r="E27" i="2"/>
  <c r="E21" i="2"/>
  <c r="E25" i="2"/>
  <c r="E20" i="2"/>
  <c r="E22" i="2"/>
  <c r="E24" i="2"/>
  <c r="K16" i="19" l="1"/>
  <c r="B648" i="1"/>
  <c r="K17" i="19"/>
  <c r="A648" i="1"/>
  <c r="J17" i="19"/>
  <c r="A626" i="1"/>
  <c r="J13" i="19"/>
  <c r="A593" i="1"/>
  <c r="J9" i="19"/>
  <c r="A611" i="1"/>
  <c r="J11" i="19"/>
  <c r="A592" i="1"/>
  <c r="J8" i="19"/>
  <c r="B593" i="1"/>
  <c r="K9" i="19"/>
  <c r="B611" i="1"/>
  <c r="K11" i="19"/>
  <c r="DR17" i="3"/>
  <c r="B585" i="1"/>
  <c r="K7" i="19"/>
  <c r="B637" i="1"/>
  <c r="K15" i="19"/>
  <c r="B557" i="1"/>
  <c r="K6" i="19"/>
  <c r="A633" i="1"/>
  <c r="L16" i="19" s="1"/>
  <c r="J14" i="19"/>
  <c r="B626" i="1"/>
  <c r="K13" i="19"/>
  <c r="B592" i="1"/>
  <c r="K8" i="19"/>
  <c r="A624" i="1"/>
  <c r="J12" i="19"/>
  <c r="B552" i="1"/>
  <c r="K4" i="19"/>
  <c r="A551" i="1"/>
  <c r="J3" i="19"/>
  <c r="B624" i="1"/>
  <c r="K12" i="19"/>
  <c r="B633" i="1"/>
  <c r="K14" i="19"/>
  <c r="B551" i="1"/>
  <c r="K3" i="19"/>
  <c r="A557" i="1"/>
  <c r="J6" i="19"/>
  <c r="A554" i="1"/>
  <c r="J5" i="19"/>
  <c r="A637" i="1"/>
  <c r="J15" i="19"/>
  <c r="B554" i="1"/>
  <c r="K5" i="19"/>
  <c r="E32" i="2"/>
  <c r="A552" i="1"/>
  <c r="J4" i="19"/>
  <c r="A585" i="1"/>
  <c r="J7" i="19"/>
  <c r="G33" i="2"/>
  <c r="F33" i="2"/>
  <c r="F36" i="2"/>
  <c r="AB111" i="3"/>
  <c r="F18" i="2"/>
  <c r="DS1" i="3" s="1"/>
  <c r="G18" i="2"/>
  <c r="BY111" i="3"/>
  <c r="F34" i="2" s="1"/>
  <c r="G34" i="2"/>
  <c r="CK111" i="3"/>
  <c r="F35" i="2" s="1"/>
  <c r="G35" i="2"/>
  <c r="BS221" i="3"/>
  <c r="BV336" i="3"/>
  <c r="BV357" i="3"/>
  <c r="DR3" i="3"/>
  <c r="DR6" i="3"/>
  <c r="DR2" i="3"/>
  <c r="BV335" i="3"/>
  <c r="BV369" i="3"/>
  <c r="BV349" i="3"/>
  <c r="DR16" i="3"/>
  <c r="CH358" i="3"/>
  <c r="CH339" i="3"/>
  <c r="CH348" i="3"/>
  <c r="CH415" i="3"/>
  <c r="BV347" i="3"/>
  <c r="DR10" i="3"/>
  <c r="DR14" i="3"/>
  <c r="BV338" i="3"/>
  <c r="DR11" i="3"/>
  <c r="DR15" i="3"/>
  <c r="DR9" i="3"/>
  <c r="DR13" i="3"/>
  <c r="CH385" i="3"/>
  <c r="AB221" i="3" a="1"/>
  <c r="H36" i="2" s="1"/>
  <c r="BV368" i="3"/>
  <c r="CH331" i="3"/>
  <c r="BY221" i="3" a="1"/>
  <c r="BV421" i="3"/>
  <c r="CH332" i="3"/>
  <c r="CH428" i="3"/>
  <c r="BV397" i="3"/>
  <c r="CH333" i="3"/>
  <c r="BV425" i="3"/>
  <c r="BV416" i="3"/>
  <c r="CH364" i="3"/>
  <c r="BV379" i="3"/>
  <c r="BV398" i="3"/>
  <c r="BV405" i="3"/>
  <c r="BV406" i="3"/>
  <c r="CH370" i="3"/>
  <c r="BV353" i="3"/>
  <c r="BV345" i="3"/>
  <c r="BV384" i="3"/>
  <c r="BV408" i="3"/>
  <c r="BV343" i="3"/>
  <c r="BV356" i="3"/>
  <c r="CH337" i="3"/>
  <c r="BV401" i="3"/>
  <c r="CK221" i="3" a="1"/>
  <c r="CH378" i="3"/>
  <c r="BV360" i="3"/>
  <c r="BV402" i="3"/>
  <c r="BV400" i="3"/>
  <c r="BV354" i="3"/>
  <c r="BV418" i="3"/>
  <c r="BV413" i="3"/>
  <c r="BV341" i="3"/>
  <c r="BV342" i="3"/>
  <c r="BV388" i="3"/>
  <c r="BV380" i="3"/>
  <c r="BV417" i="3"/>
  <c r="CH419" i="3"/>
  <c r="CH375" i="3"/>
  <c r="CH372" i="3"/>
  <c r="BV387" i="3"/>
  <c r="BV394" i="3"/>
  <c r="BV383" i="3"/>
  <c r="CH404" i="3"/>
  <c r="BV377" i="3"/>
  <c r="BV386" i="3"/>
  <c r="CH351" i="3"/>
  <c r="BV393" i="3"/>
  <c r="CH352" i="3"/>
  <c r="BV426" i="3"/>
  <c r="CH363" i="3"/>
  <c r="CH391" i="3"/>
  <c r="BV429" i="3"/>
  <c r="BV412" i="3"/>
  <c r="CH382" i="3"/>
  <c r="CH389" i="3"/>
  <c r="BV422" i="3"/>
  <c r="BV350" i="3"/>
  <c r="CH344" i="3"/>
  <c r="BV381" i="3"/>
  <c r="CH359" i="3"/>
  <c r="CH361" i="3"/>
  <c r="BS331" i="3" a="1"/>
  <c r="CH362" i="3"/>
  <c r="CH376" i="3"/>
  <c r="BV390" i="3"/>
  <c r="CH414" i="3"/>
  <c r="CH371" i="3"/>
  <c r="CH396" i="3"/>
  <c r="BV410" i="3"/>
  <c r="CH392" i="3"/>
  <c r="BV374" i="3"/>
  <c r="CH367" i="3"/>
  <c r="CH355" i="3"/>
  <c r="CH411" i="3"/>
  <c r="CH334" i="3"/>
  <c r="BV365" i="3"/>
  <c r="BV334" i="3"/>
  <c r="CH423" i="3"/>
  <c r="BV373" i="3"/>
  <c r="CH424" i="3"/>
  <c r="CH340" i="3"/>
  <c r="CH427" i="3"/>
  <c r="CH420" i="3"/>
  <c r="CH395" i="3"/>
  <c r="CH399" i="3"/>
  <c r="CH366" i="3"/>
  <c r="CH430" i="3"/>
  <c r="BV346" i="3"/>
  <c r="CH407" i="3"/>
  <c r="CH403" i="3"/>
  <c r="BP451" i="3"/>
  <c r="BV451" i="3" s="1"/>
  <c r="A1331" i="1"/>
  <c r="A2211" i="1" s="1"/>
  <c r="A3091" i="1" s="1"/>
  <c r="BP510" i="3"/>
  <c r="BV510" i="3" s="1"/>
  <c r="A1390" i="1"/>
  <c r="A2270" i="1" s="1"/>
  <c r="A3150" i="1" s="1"/>
  <c r="BP468" i="3"/>
  <c r="BV468" i="3" s="1"/>
  <c r="A1348" i="1"/>
  <c r="A2228" i="1" s="1"/>
  <c r="A3108" i="1" s="1"/>
  <c r="BP443" i="3"/>
  <c r="CH443" i="3" s="1"/>
  <c r="A1323" i="1"/>
  <c r="A2203" i="1" s="1"/>
  <c r="A3083" i="1" s="1"/>
  <c r="BP501" i="3"/>
  <c r="BV501" i="3" s="1"/>
  <c r="A1381" i="1"/>
  <c r="A2261" i="1" s="1"/>
  <c r="A3141" i="1" s="1"/>
  <c r="BP511" i="3"/>
  <c r="BV511" i="3" s="1"/>
  <c r="A1391" i="1"/>
  <c r="A2271" i="1" s="1"/>
  <c r="A3151" i="1" s="1"/>
  <c r="BP519" i="3"/>
  <c r="CH519" i="3" s="1"/>
  <c r="A1399" i="1"/>
  <c r="A2279" i="1" s="1"/>
  <c r="A3159" i="1" s="1"/>
  <c r="BP497" i="3"/>
  <c r="CH497" i="3" s="1"/>
  <c r="A1377" i="1"/>
  <c r="A2257" i="1" s="1"/>
  <c r="A3137" i="1" s="1"/>
  <c r="BP537" i="3"/>
  <c r="CH537" i="3" s="1"/>
  <c r="A1417" i="1"/>
  <c r="A2297" i="1" s="1"/>
  <c r="A3177" i="1" s="1"/>
  <c r="BP540" i="3"/>
  <c r="BV540" i="3" s="1"/>
  <c r="A1420" i="1"/>
  <c r="A2300" i="1" s="1"/>
  <c r="A3180" i="1" s="1"/>
  <c r="BP452" i="3"/>
  <c r="BV452" i="3" s="1"/>
  <c r="A1332" i="1"/>
  <c r="A2212" i="1" s="1"/>
  <c r="A3092" i="1" s="1"/>
  <c r="BP467" i="3"/>
  <c r="BV467" i="3" s="1"/>
  <c r="A1347" i="1"/>
  <c r="A2227" i="1" s="1"/>
  <c r="A3107" i="1" s="1"/>
  <c r="BP444" i="3"/>
  <c r="BV444" i="3" s="1"/>
  <c r="A1324" i="1"/>
  <c r="A2204" i="1" s="1"/>
  <c r="A3084" i="1" s="1"/>
  <c r="BP529" i="3"/>
  <c r="BV529" i="3" s="1"/>
  <c r="A1409" i="1"/>
  <c r="A2289" i="1" s="1"/>
  <c r="A3169" i="1" s="1"/>
  <c r="BP447" i="3"/>
  <c r="BV447" i="3" s="1"/>
  <c r="A1327" i="1"/>
  <c r="A2207" i="1" s="1"/>
  <c r="A3087" i="1" s="1"/>
  <c r="BP445" i="3"/>
  <c r="BV445" i="3" s="1"/>
  <c r="A1325" i="1"/>
  <c r="A2205" i="1" s="1"/>
  <c r="A3085" i="1" s="1"/>
  <c r="BP509" i="3"/>
  <c r="BV509" i="3" s="1"/>
  <c r="A1389" i="1"/>
  <c r="A2269" i="1" s="1"/>
  <c r="A3149" i="1" s="1"/>
  <c r="BP505" i="3"/>
  <c r="BV505" i="3" s="1"/>
  <c r="A1385" i="1"/>
  <c r="A2265" i="1" s="1"/>
  <c r="A3145" i="1" s="1"/>
  <c r="BP469" i="3"/>
  <c r="CH469" i="3" s="1"/>
  <c r="A1349" i="1"/>
  <c r="A2229" i="1" s="1"/>
  <c r="A3109" i="1" s="1"/>
  <c r="BP477" i="3"/>
  <c r="BV477" i="3" s="1"/>
  <c r="A1357" i="1"/>
  <c r="A2237" i="1" s="1"/>
  <c r="A3117" i="1" s="1"/>
  <c r="BP521" i="3"/>
  <c r="BV521" i="3" s="1"/>
  <c r="A1401" i="1"/>
  <c r="A2281" i="1" s="1"/>
  <c r="A3161" i="1" s="1"/>
  <c r="BP462" i="3"/>
  <c r="BV462" i="3" s="1"/>
  <c r="A1342" i="1"/>
  <c r="A2222" i="1" s="1"/>
  <c r="A3102" i="1" s="1"/>
  <c r="BP475" i="3"/>
  <c r="CH475" i="3" s="1"/>
  <c r="A1355" i="1"/>
  <c r="A2235" i="1" s="1"/>
  <c r="A3115" i="1" s="1"/>
  <c r="BP455" i="3"/>
  <c r="BV455" i="3" s="1"/>
  <c r="A1335" i="1"/>
  <c r="A2215" i="1" s="1"/>
  <c r="A3095" i="1" s="1"/>
  <c r="BP481" i="3"/>
  <c r="BV481" i="3" s="1"/>
  <c r="A1361" i="1"/>
  <c r="A2241" i="1" s="1"/>
  <c r="A3121" i="1" s="1"/>
  <c r="BP536" i="3"/>
  <c r="BV536" i="3" s="1"/>
  <c r="A1416" i="1"/>
  <c r="A2296" i="1" s="1"/>
  <c r="A3176" i="1" s="1"/>
  <c r="BP465" i="3"/>
  <c r="CH465" i="3" s="1"/>
  <c r="A1345" i="1"/>
  <c r="A2225" i="1" s="1"/>
  <c r="A3105" i="1" s="1"/>
  <c r="BP496" i="3"/>
  <c r="BV496" i="3" s="1"/>
  <c r="A1376" i="1"/>
  <c r="A2256" i="1" s="1"/>
  <c r="A3136" i="1" s="1"/>
  <c r="BP516" i="3"/>
  <c r="BV516" i="3" s="1"/>
  <c r="A1396" i="1"/>
  <c r="A2276" i="1" s="1"/>
  <c r="A3156" i="1" s="1"/>
  <c r="BP507" i="3"/>
  <c r="BV507" i="3" s="1"/>
  <c r="A1387" i="1"/>
  <c r="A2267" i="1" s="1"/>
  <c r="A3147" i="1" s="1"/>
  <c r="BP528" i="3"/>
  <c r="BV528" i="3" s="1"/>
  <c r="A1408" i="1"/>
  <c r="A2288" i="1" s="1"/>
  <c r="A3168" i="1" s="1"/>
  <c r="BP479" i="3"/>
  <c r="CH479" i="3" s="1"/>
  <c r="A1359" i="1"/>
  <c r="A2239" i="1" s="1"/>
  <c r="A3119" i="1" s="1"/>
  <c r="BP482" i="3"/>
  <c r="BV482" i="3" s="1"/>
  <c r="A1362" i="1"/>
  <c r="A2242" i="1" s="1"/>
  <c r="A3122" i="1" s="1"/>
  <c r="BP513" i="3"/>
  <c r="BV513" i="3" s="1"/>
  <c r="A1393" i="1"/>
  <c r="A2273" i="1" s="1"/>
  <c r="A3153" i="1" s="1"/>
  <c r="BP539" i="3"/>
  <c r="BV539" i="3" s="1"/>
  <c r="A1419" i="1"/>
  <c r="A2299" i="1" s="1"/>
  <c r="A3179" i="1" s="1"/>
  <c r="BP489" i="3"/>
  <c r="BV489" i="3" s="1"/>
  <c r="A1369" i="1"/>
  <c r="A2249" i="1" s="1"/>
  <c r="A3129" i="1" s="1"/>
  <c r="BP449" i="3"/>
  <c r="BV449" i="3" s="1"/>
  <c r="A1329" i="1"/>
  <c r="A2209" i="1" s="1"/>
  <c r="A3089" i="1" s="1"/>
  <c r="BP538" i="3"/>
  <c r="CH538" i="3" s="1"/>
  <c r="A1418" i="1"/>
  <c r="A2298" i="1" s="1"/>
  <c r="A3178" i="1" s="1"/>
  <c r="BP454" i="3"/>
  <c r="CH454" i="3" s="1"/>
  <c r="A1334" i="1"/>
  <c r="A2214" i="1" s="1"/>
  <c r="A3094" i="1" s="1"/>
  <c r="BP458" i="3"/>
  <c r="BV458" i="3" s="1"/>
  <c r="A1338" i="1"/>
  <c r="A2218" i="1" s="1"/>
  <c r="A3098" i="1" s="1"/>
  <c r="BP520" i="3"/>
  <c r="BV520" i="3" s="1"/>
  <c r="A1400" i="1"/>
  <c r="A2280" i="1" s="1"/>
  <c r="A3160" i="1" s="1"/>
  <c r="BP525" i="3"/>
  <c r="CH525" i="3" s="1"/>
  <c r="A1405" i="1"/>
  <c r="A2285" i="1" s="1"/>
  <c r="A3165" i="1" s="1"/>
  <c r="BP460" i="3"/>
  <c r="CH460" i="3" s="1"/>
  <c r="A1340" i="1"/>
  <c r="A2220" i="1" s="1"/>
  <c r="A3100" i="1" s="1"/>
  <c r="BP504" i="3"/>
  <c r="CH504" i="3" s="1"/>
  <c r="A1384" i="1"/>
  <c r="A2264" i="1" s="1"/>
  <c r="A3144" i="1" s="1"/>
  <c r="BP474" i="3"/>
  <c r="CH474" i="3" s="1"/>
  <c r="A1354" i="1"/>
  <c r="A2234" i="1" s="1"/>
  <c r="A3114" i="1" s="1"/>
  <c r="BP461" i="3"/>
  <c r="CH461" i="3" s="1"/>
  <c r="A1341" i="1"/>
  <c r="A2221" i="1" s="1"/>
  <c r="A3101" i="1" s="1"/>
  <c r="BP500" i="3"/>
  <c r="BV500" i="3" s="1"/>
  <c r="A1380" i="1"/>
  <c r="A2260" i="1" s="1"/>
  <c r="A3140" i="1" s="1"/>
  <c r="BP492" i="3"/>
  <c r="CH492" i="3" s="1"/>
  <c r="A1372" i="1"/>
  <c r="A2252" i="1" s="1"/>
  <c r="A3132" i="1" s="1"/>
  <c r="BP473" i="3"/>
  <c r="BV473" i="3" s="1"/>
  <c r="A1353" i="1"/>
  <c r="A2233" i="1" s="1"/>
  <c r="A3113" i="1" s="1"/>
  <c r="BP498" i="3"/>
  <c r="CH498" i="3" s="1"/>
  <c r="A1378" i="1"/>
  <c r="A2258" i="1" s="1"/>
  <c r="A3138" i="1" s="1"/>
  <c r="BP466" i="3"/>
  <c r="BV466" i="3" s="1"/>
  <c r="A1346" i="1"/>
  <c r="A2226" i="1" s="1"/>
  <c r="A3106" i="1" s="1"/>
  <c r="BP522" i="3"/>
  <c r="CH522" i="3" s="1"/>
  <c r="A1402" i="1"/>
  <c r="A2282" i="1" s="1"/>
  <c r="A3162" i="1" s="1"/>
  <c r="BP459" i="3"/>
  <c r="BV459" i="3" s="1"/>
  <c r="A1339" i="1"/>
  <c r="A2219" i="1" s="1"/>
  <c r="A3099" i="1" s="1"/>
  <c r="BP517" i="3"/>
  <c r="BV517" i="3" s="1"/>
  <c r="A1397" i="1"/>
  <c r="A2277" i="1" s="1"/>
  <c r="A3157" i="1" s="1"/>
  <c r="BP446" i="3"/>
  <c r="CH446" i="3" s="1"/>
  <c r="A1326" i="1"/>
  <c r="A2206" i="1" s="1"/>
  <c r="A3086" i="1" s="1"/>
  <c r="BP476" i="3"/>
  <c r="BV476" i="3" s="1"/>
  <c r="A1356" i="1"/>
  <c r="A2236" i="1" s="1"/>
  <c r="A3116" i="1" s="1"/>
  <c r="BP531" i="3"/>
  <c r="BV531" i="3" s="1"/>
  <c r="A1411" i="1"/>
  <c r="A2291" i="1" s="1"/>
  <c r="A3171" i="1" s="1"/>
  <c r="BP533" i="3"/>
  <c r="BV533" i="3" s="1"/>
  <c r="A1413" i="1"/>
  <c r="A2293" i="1" s="1"/>
  <c r="A3173" i="1" s="1"/>
  <c r="BP508" i="3"/>
  <c r="BV508" i="3" s="1"/>
  <c r="A1388" i="1"/>
  <c r="A2268" i="1" s="1"/>
  <c r="A3148" i="1" s="1"/>
  <c r="BP490" i="3"/>
  <c r="CH490" i="3" s="1"/>
  <c r="A1370" i="1"/>
  <c r="A2250" i="1" s="1"/>
  <c r="A3130" i="1" s="1"/>
  <c r="BP534" i="3"/>
  <c r="CH534" i="3" s="1"/>
  <c r="A1414" i="1"/>
  <c r="A2294" i="1" s="1"/>
  <c r="A3174" i="1" s="1"/>
  <c r="BP453" i="3"/>
  <c r="BV453" i="3" s="1"/>
  <c r="A1333" i="1"/>
  <c r="A2213" i="1" s="1"/>
  <c r="A3093" i="1" s="1"/>
  <c r="BP485" i="3"/>
  <c r="BV485" i="3" s="1"/>
  <c r="A1365" i="1"/>
  <c r="A2245" i="1" s="1"/>
  <c r="A3125" i="1" s="1"/>
  <c r="BP480" i="3"/>
  <c r="BV480" i="3" s="1"/>
  <c r="A1360" i="1"/>
  <c r="A2240" i="1" s="1"/>
  <c r="A3120" i="1" s="1"/>
  <c r="BP442" i="3"/>
  <c r="A1322" i="1"/>
  <c r="A2202" i="1" s="1"/>
  <c r="A3082" i="1" s="1"/>
  <c r="BP441" i="3"/>
  <c r="BV441" i="3" s="1"/>
  <c r="A1321" i="1"/>
  <c r="A2201" i="1" s="1"/>
  <c r="A3081" i="1" s="1"/>
  <c r="BP506" i="3"/>
  <c r="BV506" i="3" s="1"/>
  <c r="A1386" i="1"/>
  <c r="A2266" i="1" s="1"/>
  <c r="A3146" i="1" s="1"/>
  <c r="BP486" i="3"/>
  <c r="BV486" i="3" s="1"/>
  <c r="A1366" i="1"/>
  <c r="A2246" i="1" s="1"/>
  <c r="A3126" i="1" s="1"/>
  <c r="BP470" i="3"/>
  <c r="CH470" i="3" s="1"/>
  <c r="A1350" i="1"/>
  <c r="A2230" i="1" s="1"/>
  <c r="A3110" i="1" s="1"/>
  <c r="BP535" i="3"/>
  <c r="BV535" i="3" s="1"/>
  <c r="A1415" i="1"/>
  <c r="A2295" i="1" s="1"/>
  <c r="A3175" i="1" s="1"/>
  <c r="BP530" i="3"/>
  <c r="CH530" i="3" s="1"/>
  <c r="A1410" i="1"/>
  <c r="A2290" i="1" s="1"/>
  <c r="A3170" i="1" s="1"/>
  <c r="BP483" i="3"/>
  <c r="BV483" i="3" s="1"/>
  <c r="A1363" i="1"/>
  <c r="A2243" i="1" s="1"/>
  <c r="A3123" i="1" s="1"/>
  <c r="BP487" i="3"/>
  <c r="BV487" i="3" s="1"/>
  <c r="A1367" i="1"/>
  <c r="A2247" i="1" s="1"/>
  <c r="A3127" i="1" s="1"/>
  <c r="BP518" i="3"/>
  <c r="CH518" i="3" s="1"/>
  <c r="A1398" i="1"/>
  <c r="A2278" i="1" s="1"/>
  <c r="A3158" i="1" s="1"/>
  <c r="BP523" i="3"/>
  <c r="BV523" i="3" s="1"/>
  <c r="A1403" i="1"/>
  <c r="A2283" i="1" s="1"/>
  <c r="A3163" i="1" s="1"/>
  <c r="BP488" i="3"/>
  <c r="BV488" i="3" s="1"/>
  <c r="A1368" i="1"/>
  <c r="A2248" i="1" s="1"/>
  <c r="A3128" i="1" s="1"/>
  <c r="BP456" i="3"/>
  <c r="BV456" i="3" s="1"/>
  <c r="A1336" i="1"/>
  <c r="A2216" i="1" s="1"/>
  <c r="A3096" i="1" s="1"/>
  <c r="BP463" i="3"/>
  <c r="BV463" i="3" s="1"/>
  <c r="A1343" i="1"/>
  <c r="A2223" i="1" s="1"/>
  <c r="A3103" i="1" s="1"/>
  <c r="BP493" i="3"/>
  <c r="CH493" i="3" s="1"/>
  <c r="A1373" i="1"/>
  <c r="A2253" i="1" s="1"/>
  <c r="A3133" i="1" s="1"/>
  <c r="BP502" i="3"/>
  <c r="CH502" i="3" s="1"/>
  <c r="A1382" i="1"/>
  <c r="A2262" i="1" s="1"/>
  <c r="A3142" i="1" s="1"/>
  <c r="BP514" i="3"/>
  <c r="BV514" i="3" s="1"/>
  <c r="A1394" i="1"/>
  <c r="A2274" i="1" s="1"/>
  <c r="A3154" i="1" s="1"/>
  <c r="BP532" i="3"/>
  <c r="CH532" i="3" s="1"/>
  <c r="A1412" i="1"/>
  <c r="A2292" i="1" s="1"/>
  <c r="A3172" i="1" s="1"/>
  <c r="BP499" i="3"/>
  <c r="BV499" i="3" s="1"/>
  <c r="A1379" i="1"/>
  <c r="A2259" i="1" s="1"/>
  <c r="A3139" i="1" s="1"/>
  <c r="BP503" i="3"/>
  <c r="BV503" i="3" s="1"/>
  <c r="A1383" i="1"/>
  <c r="A2263" i="1" s="1"/>
  <c r="A3143" i="1" s="1"/>
  <c r="BP512" i="3"/>
  <c r="BV512" i="3" s="1"/>
  <c r="A1392" i="1"/>
  <c r="A2272" i="1" s="1"/>
  <c r="A3152" i="1" s="1"/>
  <c r="BP515" i="3"/>
  <c r="CH515" i="3" s="1"/>
  <c r="A1395" i="1"/>
  <c r="A2275" i="1" s="1"/>
  <c r="A3155" i="1" s="1"/>
  <c r="BP524" i="3"/>
  <c r="CH524" i="3" s="1"/>
  <c r="A1404" i="1"/>
  <c r="A2284" i="1" s="1"/>
  <c r="A3164" i="1" s="1"/>
  <c r="BP472" i="3"/>
  <c r="CH472" i="3" s="1"/>
  <c r="A1352" i="1"/>
  <c r="A2232" i="1" s="1"/>
  <c r="A3112" i="1" s="1"/>
  <c r="BP448" i="3"/>
  <c r="BV448" i="3" s="1"/>
  <c r="A1328" i="1"/>
  <c r="A2208" i="1" s="1"/>
  <c r="A3088" i="1" s="1"/>
  <c r="BP495" i="3"/>
  <c r="CH495" i="3" s="1"/>
  <c r="A1375" i="1"/>
  <c r="A2255" i="1" s="1"/>
  <c r="A3135" i="1" s="1"/>
  <c r="BP478" i="3"/>
  <c r="BV478" i="3" s="1"/>
  <c r="A1358" i="1"/>
  <c r="A2238" i="1" s="1"/>
  <c r="A3118" i="1" s="1"/>
  <c r="BP464" i="3"/>
  <c r="BV464" i="3" s="1"/>
  <c r="A1344" i="1"/>
  <c r="A2224" i="1" s="1"/>
  <c r="A3104" i="1" s="1"/>
  <c r="BP527" i="3"/>
  <c r="BV527" i="3" s="1"/>
  <c r="A1407" i="1"/>
  <c r="A2287" i="1" s="1"/>
  <c r="A3167" i="1" s="1"/>
  <c r="BP484" i="3"/>
  <c r="BV484" i="3" s="1"/>
  <c r="A1364" i="1"/>
  <c r="A2244" i="1" s="1"/>
  <c r="A3124" i="1" s="1"/>
  <c r="BP491" i="3"/>
  <c r="BV491" i="3" s="1"/>
  <c r="A1371" i="1"/>
  <c r="A2251" i="1" s="1"/>
  <c r="A3131" i="1" s="1"/>
  <c r="BP526" i="3"/>
  <c r="CH526" i="3" s="1"/>
  <c r="A1406" i="1"/>
  <c r="A2286" i="1" s="1"/>
  <c r="A3166" i="1" s="1"/>
  <c r="BP471" i="3"/>
  <c r="BV471" i="3" s="1"/>
  <c r="A1351" i="1"/>
  <c r="A2231" i="1" s="1"/>
  <c r="A3111" i="1" s="1"/>
  <c r="BP494" i="3"/>
  <c r="CH494" i="3" s="1"/>
  <c r="A1374" i="1"/>
  <c r="A2254" i="1" s="1"/>
  <c r="A3134" i="1" s="1"/>
  <c r="BP457" i="3"/>
  <c r="BV457" i="3" s="1"/>
  <c r="A1337" i="1"/>
  <c r="A2217" i="1" s="1"/>
  <c r="A3097" i="1" s="1"/>
  <c r="BP450" i="3"/>
  <c r="BV450" i="3" s="1"/>
  <c r="A1330" i="1"/>
  <c r="A2210" i="1" s="1"/>
  <c r="A3090" i="1" s="1"/>
  <c r="BC111" i="3"/>
  <c r="F30" i="2" s="1"/>
  <c r="G30" i="2"/>
  <c r="BC221" i="3" a="1"/>
  <c r="G25" i="2"/>
  <c r="F24" i="2"/>
  <c r="F22" i="2"/>
  <c r="DS8" i="3" s="1"/>
  <c r="G28" i="2"/>
  <c r="G26" i="2"/>
  <c r="F25" i="2"/>
  <c r="G24" i="2"/>
  <c r="G19" i="2"/>
  <c r="G27" i="2"/>
  <c r="F26" i="2"/>
  <c r="DS16" i="3" s="1"/>
  <c r="G20" i="2"/>
  <c r="F27" i="2"/>
  <c r="DS17" i="3" s="1"/>
  <c r="G21" i="2"/>
  <c r="F28" i="2"/>
  <c r="G22" i="2"/>
  <c r="F19" i="2"/>
  <c r="F21" i="2"/>
  <c r="DS7" i="3" s="1"/>
  <c r="G23" i="2"/>
  <c r="F20" i="2"/>
  <c r="F23" i="2"/>
  <c r="A331" i="3"/>
  <c r="H10" i="2" s="1"/>
  <c r="I4" i="2"/>
  <c r="I12" i="2"/>
  <c r="H15" i="2"/>
  <c r="H8" i="2"/>
  <c r="I5" i="2"/>
  <c r="I13" i="2"/>
  <c r="H11" i="2"/>
  <c r="H9" i="2"/>
  <c r="I6" i="2"/>
  <c r="I14" i="2"/>
  <c r="H12" i="2"/>
  <c r="H5" i="2"/>
  <c r="H7" i="2"/>
  <c r="I7" i="2"/>
  <c r="I15" i="2"/>
  <c r="H13" i="2"/>
  <c r="H3" i="2"/>
  <c r="I3" i="2"/>
  <c r="I8" i="2"/>
  <c r="I16" i="2"/>
  <c r="H14" i="2"/>
  <c r="H4" i="2"/>
  <c r="I9" i="2"/>
  <c r="H2" i="2"/>
  <c r="I10" i="2"/>
  <c r="H6" i="2"/>
  <c r="I11" i="2"/>
  <c r="H16" i="2"/>
  <c r="AS348" i="3"/>
  <c r="R348" i="3"/>
  <c r="AQ423" i="3"/>
  <c r="P423" i="3"/>
  <c r="AX342" i="3"/>
  <c r="W342" i="3"/>
  <c r="AZ384" i="3"/>
  <c r="Y384" i="3"/>
  <c r="AX417" i="3"/>
  <c r="W417" i="3"/>
  <c r="AX371" i="3"/>
  <c r="W371" i="3"/>
  <c r="AY386" i="3"/>
  <c r="X386" i="3"/>
  <c r="AY332" i="3"/>
  <c r="X332" i="3"/>
  <c r="AV417" i="3"/>
  <c r="U417" i="3"/>
  <c r="AP426" i="3"/>
  <c r="O426" i="3"/>
  <c r="AY334" i="3"/>
  <c r="X334" i="3"/>
  <c r="AS380" i="3"/>
  <c r="R380" i="3"/>
  <c r="AU383" i="3"/>
  <c r="T383" i="3"/>
  <c r="AX430" i="3"/>
  <c r="W430" i="3"/>
  <c r="AT427" i="3"/>
  <c r="S427" i="3"/>
  <c r="AU388" i="3"/>
  <c r="T388" i="3"/>
  <c r="AZ338" i="3"/>
  <c r="Y338" i="3"/>
  <c r="AU377" i="3"/>
  <c r="T377" i="3"/>
  <c r="AU352" i="3"/>
  <c r="T352" i="3"/>
  <c r="AT409" i="3"/>
  <c r="S409" i="3"/>
  <c r="AT422" i="3"/>
  <c r="S422" i="3"/>
  <c r="AV412" i="3"/>
  <c r="U412" i="3"/>
  <c r="AV332" i="3"/>
  <c r="U332" i="3"/>
  <c r="AY421" i="3"/>
  <c r="X421" i="3"/>
  <c r="AS404" i="3"/>
  <c r="R404" i="3"/>
  <c r="AQ381" i="3"/>
  <c r="P381" i="3"/>
  <c r="AQ367" i="3"/>
  <c r="P367" i="3"/>
  <c r="AT425" i="3"/>
  <c r="S425" i="3"/>
  <c r="AP384" i="3"/>
  <c r="O384" i="3"/>
  <c r="AU359" i="3"/>
  <c r="T359" i="3"/>
  <c r="AX340" i="3"/>
  <c r="W340" i="3"/>
  <c r="AP364" i="3"/>
  <c r="O364" i="3"/>
  <c r="AV426" i="3"/>
  <c r="U426" i="3"/>
  <c r="AS337" i="3"/>
  <c r="R337" i="3"/>
  <c r="AT383" i="3"/>
  <c r="S383" i="3"/>
  <c r="AP390" i="3"/>
  <c r="O390" i="3"/>
  <c r="AQ406" i="3"/>
  <c r="P406" i="3"/>
  <c r="AS368" i="3"/>
  <c r="R368" i="3"/>
  <c r="AX422" i="3"/>
  <c r="W422" i="3"/>
  <c r="AY363" i="3"/>
  <c r="X363" i="3"/>
  <c r="AV375" i="3"/>
  <c r="U375" i="3"/>
  <c r="AT350" i="3"/>
  <c r="S350" i="3"/>
  <c r="AU367" i="3"/>
  <c r="T367" i="3"/>
  <c r="AU416" i="3"/>
  <c r="T416" i="3"/>
  <c r="AU387" i="3"/>
  <c r="T387" i="3"/>
  <c r="AY380" i="3"/>
  <c r="X380" i="3"/>
  <c r="AV419" i="3"/>
  <c r="U419" i="3"/>
  <c r="AQ415" i="3"/>
  <c r="P415" i="3"/>
  <c r="AY343" i="3"/>
  <c r="X343" i="3"/>
  <c r="AU405" i="3"/>
  <c r="T405" i="3"/>
  <c r="AX350" i="3"/>
  <c r="W350" i="3"/>
  <c r="AS379" i="3"/>
  <c r="R379" i="3"/>
  <c r="AV401" i="3"/>
  <c r="U401" i="3"/>
  <c r="AV355" i="3"/>
  <c r="U355" i="3"/>
  <c r="AS418" i="3"/>
  <c r="R418" i="3"/>
  <c r="AY412" i="3"/>
  <c r="X412" i="3"/>
  <c r="AQ421" i="3"/>
  <c r="P421" i="3"/>
  <c r="AT381" i="3"/>
  <c r="S381" i="3"/>
  <c r="AZ413" i="3"/>
  <c r="Y413" i="3"/>
  <c r="AU357" i="3"/>
  <c r="T357" i="3"/>
  <c r="AV414" i="3"/>
  <c r="U414" i="3"/>
  <c r="AU386" i="3"/>
  <c r="T386" i="3"/>
  <c r="AQ371" i="3"/>
  <c r="P371" i="3"/>
  <c r="AQ398" i="3"/>
  <c r="P398" i="3"/>
  <c r="AZ335" i="3"/>
  <c r="Y335" i="3"/>
  <c r="AX376" i="3"/>
  <c r="W376" i="3"/>
  <c r="AX415" i="3"/>
  <c r="W415" i="3"/>
  <c r="AU408" i="3"/>
  <c r="T408" i="3"/>
  <c r="AZ411" i="3"/>
  <c r="Y411" i="3"/>
  <c r="AV369" i="3"/>
  <c r="U369" i="3"/>
  <c r="AV356" i="3"/>
  <c r="U356" i="3"/>
  <c r="AT338" i="3"/>
  <c r="S338" i="3"/>
  <c r="AX359" i="3"/>
  <c r="W359" i="3"/>
  <c r="AV399" i="3"/>
  <c r="U399" i="3"/>
  <c r="AY409" i="3"/>
  <c r="X409" i="3"/>
  <c r="AV415" i="3"/>
  <c r="U415" i="3"/>
  <c r="AT341" i="3"/>
  <c r="S341" i="3"/>
  <c r="AY394" i="3"/>
  <c r="X394" i="3"/>
  <c r="AT348" i="3"/>
  <c r="S348" i="3"/>
  <c r="AY352" i="3"/>
  <c r="X352" i="3"/>
  <c r="AY383" i="3"/>
  <c r="X383" i="3"/>
  <c r="AT365" i="3"/>
  <c r="S365" i="3"/>
  <c r="AV402" i="3"/>
  <c r="U402" i="3"/>
  <c r="AU395" i="3"/>
  <c r="T395" i="3"/>
  <c r="AV395" i="3"/>
  <c r="U395" i="3"/>
  <c r="AY400" i="3"/>
  <c r="X400" i="3"/>
  <c r="AU381" i="3"/>
  <c r="T381" i="3"/>
  <c r="AV404" i="3"/>
  <c r="U404" i="3"/>
  <c r="AZ334" i="3"/>
  <c r="Y334" i="3"/>
  <c r="AZ331" i="3"/>
  <c r="Y331" i="3"/>
  <c r="AV403" i="3"/>
  <c r="U403" i="3"/>
  <c r="AX411" i="3"/>
  <c r="W411" i="3"/>
  <c r="AZ371" i="3"/>
  <c r="Y371" i="3"/>
  <c r="AY419" i="3"/>
  <c r="X419" i="3"/>
  <c r="AU417" i="3"/>
  <c r="T417" i="3"/>
  <c r="AP385" i="3"/>
  <c r="O385" i="3"/>
  <c r="AP368" i="3"/>
  <c r="O368" i="3"/>
  <c r="AX419" i="3"/>
  <c r="W419" i="3"/>
  <c r="AT418" i="3"/>
  <c r="S418" i="3"/>
  <c r="AQ416" i="3"/>
  <c r="P416" i="3"/>
  <c r="AZ409" i="3"/>
  <c r="Y409" i="3"/>
  <c r="AT417" i="3"/>
  <c r="S417" i="3"/>
  <c r="AQ417" i="3"/>
  <c r="P417" i="3"/>
  <c r="AT379" i="3"/>
  <c r="S379" i="3"/>
  <c r="AZ425" i="3"/>
  <c r="Y425" i="3"/>
  <c r="AQ407" i="3"/>
  <c r="P407" i="3"/>
  <c r="AS375" i="3"/>
  <c r="R375" i="3"/>
  <c r="AY418" i="3"/>
  <c r="X418" i="3"/>
  <c r="AY411" i="3"/>
  <c r="X411" i="3"/>
  <c r="AQ346" i="3"/>
  <c r="P346" i="3"/>
  <c r="AY402" i="3"/>
  <c r="X402" i="3"/>
  <c r="AZ427" i="3"/>
  <c r="Y427" i="3"/>
  <c r="AX361" i="3"/>
  <c r="W361" i="3"/>
  <c r="AQ376" i="3"/>
  <c r="P376" i="3"/>
  <c r="AX355" i="3"/>
  <c r="W355" i="3"/>
  <c r="AT358" i="3"/>
  <c r="S358" i="3"/>
  <c r="AZ426" i="3"/>
  <c r="Y426" i="3"/>
  <c r="AP336" i="3"/>
  <c r="O336" i="3"/>
  <c r="AP339" i="3"/>
  <c r="O339" i="3"/>
  <c r="AU403" i="3"/>
  <c r="T403" i="3"/>
  <c r="AZ386" i="3"/>
  <c r="Y386" i="3"/>
  <c r="AP333" i="3"/>
  <c r="O333" i="3"/>
  <c r="AX395" i="3"/>
  <c r="W395" i="3"/>
  <c r="AV380" i="3"/>
  <c r="U380" i="3"/>
  <c r="AS393" i="3"/>
  <c r="R393" i="3"/>
  <c r="AQ351" i="3"/>
  <c r="P351" i="3"/>
  <c r="AV348" i="3"/>
  <c r="U348" i="3"/>
  <c r="AV346" i="3"/>
  <c r="U346" i="3"/>
  <c r="AQ430" i="3"/>
  <c r="P430" i="3"/>
  <c r="AS352" i="3"/>
  <c r="R352" i="3"/>
  <c r="AX332" i="3"/>
  <c r="W332" i="3"/>
  <c r="AV421" i="3"/>
  <c r="U421" i="3"/>
  <c r="AZ348" i="3"/>
  <c r="Y348" i="3"/>
  <c r="AQ429" i="3"/>
  <c r="P429" i="3"/>
  <c r="AZ398" i="3"/>
  <c r="Y398" i="3"/>
  <c r="AS343" i="3"/>
  <c r="R343" i="3"/>
  <c r="AU376" i="3"/>
  <c r="T376" i="3"/>
  <c r="AZ352" i="3"/>
  <c r="Y352" i="3"/>
  <c r="AP334" i="3"/>
  <c r="O334" i="3"/>
  <c r="AY428" i="3"/>
  <c r="X428" i="3"/>
  <c r="AQ390" i="3"/>
  <c r="P390" i="3"/>
  <c r="AP341" i="3"/>
  <c r="O341" i="3"/>
  <c r="AQ377" i="3"/>
  <c r="P377" i="3"/>
  <c r="AU391" i="3"/>
  <c r="T391" i="3"/>
  <c r="AV398" i="3"/>
  <c r="U398" i="3"/>
  <c r="AX336" i="3"/>
  <c r="W336" i="3"/>
  <c r="AZ339" i="3"/>
  <c r="Y339" i="3"/>
  <c r="AS386" i="3"/>
  <c r="R386" i="3"/>
  <c r="AX426" i="3"/>
  <c r="W426" i="3"/>
  <c r="AZ353" i="3"/>
  <c r="Y353" i="3"/>
  <c r="AS359" i="3"/>
  <c r="R359" i="3"/>
  <c r="AV422" i="3"/>
  <c r="U422" i="3"/>
  <c r="AT391" i="3"/>
  <c r="S391" i="3"/>
  <c r="AV343" i="3"/>
  <c r="U343" i="3"/>
  <c r="AU372" i="3"/>
  <c r="T372" i="3"/>
  <c r="AT337" i="3"/>
  <c r="S337" i="3"/>
  <c r="AS400" i="3"/>
  <c r="R400" i="3"/>
  <c r="AY336" i="3"/>
  <c r="X336" i="3"/>
  <c r="AP408" i="3"/>
  <c r="O408" i="3"/>
  <c r="AZ393" i="3"/>
  <c r="Y393" i="3"/>
  <c r="AZ412" i="3"/>
  <c r="Y412" i="3"/>
  <c r="AQ370" i="3"/>
  <c r="P370" i="3"/>
  <c r="AP413" i="3"/>
  <c r="O413" i="3"/>
  <c r="AT394" i="3"/>
  <c r="S394" i="3"/>
  <c r="AU363" i="3"/>
  <c r="T363" i="3"/>
  <c r="AS387" i="3"/>
  <c r="R387" i="3"/>
  <c r="AU390" i="3"/>
  <c r="T390" i="3"/>
  <c r="AV336" i="3"/>
  <c r="U336" i="3"/>
  <c r="AS407" i="3"/>
  <c r="R407" i="3"/>
  <c r="AP399" i="3"/>
  <c r="O399" i="3"/>
  <c r="AT406" i="3"/>
  <c r="S406" i="3"/>
  <c r="AV352" i="3"/>
  <c r="U352" i="3"/>
  <c r="AT362" i="3"/>
  <c r="S362" i="3"/>
  <c r="AY353" i="3"/>
  <c r="X353" i="3"/>
  <c r="AT421" i="3"/>
  <c r="S421" i="3"/>
  <c r="AQ366" i="3"/>
  <c r="P366" i="3"/>
  <c r="AU397" i="3"/>
  <c r="T397" i="3"/>
  <c r="AZ365" i="3"/>
  <c r="Y365" i="3"/>
  <c r="AS345" i="3"/>
  <c r="R345" i="3"/>
  <c r="AP342" i="3"/>
  <c r="O342" i="3"/>
  <c r="AP395" i="3"/>
  <c r="O395" i="3"/>
  <c r="AS408" i="3"/>
  <c r="R408" i="3"/>
  <c r="AU384" i="3"/>
  <c r="T384" i="3"/>
  <c r="AS395" i="3"/>
  <c r="R395" i="3"/>
  <c r="AS346" i="3"/>
  <c r="R346" i="3"/>
  <c r="AU362" i="3"/>
  <c r="T362" i="3"/>
  <c r="AS384" i="3"/>
  <c r="R384" i="3"/>
  <c r="AT364" i="3"/>
  <c r="S364" i="3"/>
  <c r="AQ343" i="3"/>
  <c r="P343" i="3"/>
  <c r="AY372" i="3"/>
  <c r="X372" i="3"/>
  <c r="AP357" i="3"/>
  <c r="O357" i="3"/>
  <c r="AY376" i="3"/>
  <c r="X376" i="3"/>
  <c r="AP359" i="3"/>
  <c r="O359" i="3"/>
  <c r="AZ391" i="3"/>
  <c r="Y391" i="3"/>
  <c r="AT399" i="3"/>
  <c r="S399" i="3"/>
  <c r="AQ334" i="3"/>
  <c r="P334" i="3"/>
  <c r="AT357" i="3"/>
  <c r="S357" i="3"/>
  <c r="AU380" i="3"/>
  <c r="T380" i="3"/>
  <c r="AV345" i="3"/>
  <c r="U345" i="3"/>
  <c r="AY359" i="3"/>
  <c r="X359" i="3"/>
  <c r="AS357" i="3"/>
  <c r="R357" i="3"/>
  <c r="AT374" i="3"/>
  <c r="S374" i="3"/>
  <c r="AQ375" i="3"/>
  <c r="P375" i="3"/>
  <c r="AY424" i="3"/>
  <c r="X424" i="3"/>
  <c r="AQ387" i="3"/>
  <c r="P387" i="3"/>
  <c r="AS417" i="3"/>
  <c r="R417" i="3"/>
  <c r="AY375" i="3"/>
  <c r="X375" i="3"/>
  <c r="AX405" i="3"/>
  <c r="W405" i="3"/>
  <c r="AY337" i="3"/>
  <c r="X337" i="3"/>
  <c r="AS361" i="3"/>
  <c r="R361" i="3"/>
  <c r="AY427" i="3"/>
  <c r="X427" i="3"/>
  <c r="AV362" i="3"/>
  <c r="U362" i="3"/>
  <c r="AP367" i="3"/>
  <c r="O367" i="3"/>
  <c r="AY405" i="3"/>
  <c r="X405" i="3"/>
  <c r="AQ353" i="3"/>
  <c r="P353" i="3"/>
  <c r="AQ339" i="3"/>
  <c r="P339" i="3"/>
  <c r="AU389" i="3"/>
  <c r="T389" i="3"/>
  <c r="AP411" i="3"/>
  <c r="O411" i="3"/>
  <c r="AP365" i="3"/>
  <c r="O365" i="3"/>
  <c r="AP345" i="3"/>
  <c r="O345" i="3"/>
  <c r="AU410" i="3"/>
  <c r="T410" i="3"/>
  <c r="AP374" i="3"/>
  <c r="O374" i="3"/>
  <c r="AQ357" i="3"/>
  <c r="P357" i="3"/>
  <c r="AZ372" i="3"/>
  <c r="Y372" i="3"/>
  <c r="AU392" i="3"/>
  <c r="T392" i="3"/>
  <c r="AT361" i="3"/>
  <c r="S361" i="3"/>
  <c r="AP361" i="3"/>
  <c r="O361" i="3"/>
  <c r="AQ428" i="3"/>
  <c r="P428" i="3"/>
  <c r="AY347" i="3"/>
  <c r="X347" i="3"/>
  <c r="AZ369" i="3"/>
  <c r="Y369" i="3"/>
  <c r="AV407" i="3"/>
  <c r="U407" i="3"/>
  <c r="AZ407" i="3"/>
  <c r="Y407" i="3"/>
  <c r="AT370" i="3"/>
  <c r="S370" i="3"/>
  <c r="AU334" i="3"/>
  <c r="T334" i="3"/>
  <c r="AV370" i="3"/>
  <c r="U370" i="3"/>
  <c r="AP378" i="3"/>
  <c r="O378" i="3"/>
  <c r="AU332" i="3"/>
  <c r="T332" i="3"/>
  <c r="AV371" i="3"/>
  <c r="U371" i="3"/>
  <c r="AQ396" i="3"/>
  <c r="P396" i="3"/>
  <c r="AZ375" i="3"/>
  <c r="Y375" i="3"/>
  <c r="AQ424" i="3"/>
  <c r="P424" i="3"/>
  <c r="AP353" i="3"/>
  <c r="O353" i="3"/>
  <c r="AP383" i="3"/>
  <c r="O383" i="3"/>
  <c r="AS353" i="3"/>
  <c r="R353" i="3"/>
  <c r="AV334" i="3"/>
  <c r="U334" i="3"/>
  <c r="AP332" i="3"/>
  <c r="O332" i="3"/>
  <c r="AP398" i="3"/>
  <c r="O398" i="3"/>
  <c r="AV364" i="3"/>
  <c r="U364" i="3"/>
  <c r="AP380" i="3"/>
  <c r="O380" i="3"/>
  <c r="AZ341" i="3"/>
  <c r="Y341" i="3"/>
  <c r="AQ379" i="3"/>
  <c r="P379" i="3"/>
  <c r="AQ449" i="3"/>
  <c r="P449" i="3"/>
  <c r="AT336" i="3"/>
  <c r="S336" i="3"/>
  <c r="AV350" i="3"/>
  <c r="U350" i="3"/>
  <c r="AX369" i="3"/>
  <c r="W369" i="3"/>
  <c r="AV347" i="3"/>
  <c r="U347" i="3"/>
  <c r="AP424" i="3"/>
  <c r="O424" i="3"/>
  <c r="AQ365" i="3"/>
  <c r="P365" i="3"/>
  <c r="AP358" i="3"/>
  <c r="O358" i="3"/>
  <c r="AT412" i="3"/>
  <c r="S412" i="3"/>
  <c r="AY379" i="3"/>
  <c r="X379" i="3"/>
  <c r="AX418" i="3"/>
  <c r="W418" i="3"/>
  <c r="AS364" i="3"/>
  <c r="R364" i="3"/>
  <c r="AV430" i="3"/>
  <c r="U430" i="3"/>
  <c r="AV423" i="3"/>
  <c r="U423" i="3"/>
  <c r="AZ359" i="3"/>
  <c r="Y359" i="3"/>
  <c r="AU414" i="3"/>
  <c r="T414" i="3"/>
  <c r="AS336" i="3"/>
  <c r="R336" i="3"/>
  <c r="AX375" i="3"/>
  <c r="W375" i="3"/>
  <c r="AX387" i="3"/>
  <c r="W387" i="3"/>
  <c r="AT367" i="3"/>
  <c r="S367" i="3"/>
  <c r="AP370" i="3"/>
  <c r="O370" i="3"/>
  <c r="AU365" i="3"/>
  <c r="T365" i="3"/>
  <c r="AS405" i="3"/>
  <c r="R405" i="3"/>
  <c r="AQ394" i="3"/>
  <c r="P394" i="3"/>
  <c r="AY392" i="3"/>
  <c r="X392" i="3"/>
  <c r="AY406" i="3"/>
  <c r="X406" i="3"/>
  <c r="AV337" i="3"/>
  <c r="U337" i="3"/>
  <c r="AV409" i="3"/>
  <c r="U409" i="3"/>
  <c r="AU400" i="3"/>
  <c r="T400" i="3"/>
  <c r="AZ404" i="3"/>
  <c r="Y404" i="3"/>
  <c r="AX362" i="3"/>
  <c r="W362" i="3"/>
  <c r="AZ360" i="3"/>
  <c r="Y360" i="3"/>
  <c r="AZ366" i="3"/>
  <c r="Y366" i="3"/>
  <c r="AU338" i="3"/>
  <c r="T338" i="3"/>
  <c r="AZ363" i="3"/>
  <c r="Y363" i="3"/>
  <c r="AQ401" i="3"/>
  <c r="P401" i="3"/>
  <c r="AQ352" i="3"/>
  <c r="P352" i="3"/>
  <c r="AY373" i="3"/>
  <c r="X373" i="3"/>
  <c r="AV387" i="3"/>
  <c r="U387" i="3"/>
  <c r="AY387" i="3"/>
  <c r="X387" i="3"/>
  <c r="AQ347" i="3"/>
  <c r="P347" i="3"/>
  <c r="AX354" i="3"/>
  <c r="W354" i="3"/>
  <c r="AX425" i="3"/>
  <c r="W425" i="3"/>
  <c r="AZ336" i="3"/>
  <c r="Y336" i="3"/>
  <c r="AX382" i="3"/>
  <c r="W382" i="3"/>
  <c r="AT398" i="3"/>
  <c r="S398" i="3"/>
  <c r="AY354" i="3"/>
  <c r="X354" i="3"/>
  <c r="AX388" i="3"/>
  <c r="W388" i="3"/>
  <c r="AQ403" i="3"/>
  <c r="P403" i="3"/>
  <c r="AV413" i="3"/>
  <c r="U413" i="3"/>
  <c r="AZ378" i="3"/>
  <c r="Y378" i="3"/>
  <c r="AV351" i="3"/>
  <c r="U351" i="3"/>
  <c r="AV394" i="3"/>
  <c r="U394" i="3"/>
  <c r="AT351" i="3"/>
  <c r="S351" i="3"/>
  <c r="AV365" i="3"/>
  <c r="U365" i="3"/>
  <c r="AZ370" i="3"/>
  <c r="Y370" i="3"/>
  <c r="AU423" i="3"/>
  <c r="T423" i="3"/>
  <c r="AU385" i="3"/>
  <c r="T385" i="3"/>
  <c r="AY366" i="3"/>
  <c r="X366" i="3"/>
  <c r="AQ384" i="3"/>
  <c r="P384" i="3"/>
  <c r="AP355" i="3"/>
  <c r="O355" i="3"/>
  <c r="AU499" i="3"/>
  <c r="T499" i="3"/>
  <c r="AZ347" i="3"/>
  <c r="Y347" i="3"/>
  <c r="AP386" i="3"/>
  <c r="O386" i="3"/>
  <c r="AV405" i="3"/>
  <c r="U405" i="3"/>
  <c r="AU344" i="3"/>
  <c r="T344" i="3"/>
  <c r="AY349" i="3"/>
  <c r="X349" i="3"/>
  <c r="AX424" i="3"/>
  <c r="W424" i="3"/>
  <c r="AP406" i="3"/>
  <c r="O406" i="3"/>
  <c r="AV339" i="3"/>
  <c r="U339" i="3"/>
  <c r="AP397" i="3"/>
  <c r="O397" i="3"/>
  <c r="AX398" i="3"/>
  <c r="W398" i="3"/>
  <c r="AS344" i="3"/>
  <c r="R344" i="3"/>
  <c r="AY361" i="3"/>
  <c r="X361" i="3"/>
  <c r="AS422" i="3"/>
  <c r="R422" i="3"/>
  <c r="AP418" i="3"/>
  <c r="O418" i="3"/>
  <c r="AS340" i="3"/>
  <c r="R340" i="3"/>
  <c r="AT376" i="3"/>
  <c r="S376" i="3"/>
  <c r="AU399" i="3"/>
  <c r="T399" i="3"/>
  <c r="AQ338" i="3"/>
  <c r="P338" i="3"/>
  <c r="AQ380" i="3"/>
  <c r="P380" i="3"/>
  <c r="AQ409" i="3"/>
  <c r="P409" i="3"/>
  <c r="AY390" i="3"/>
  <c r="X390" i="3"/>
  <c r="AZ356" i="3"/>
  <c r="Y356" i="3"/>
  <c r="AT354" i="3"/>
  <c r="S354" i="3"/>
  <c r="AQ427" i="3"/>
  <c r="P427" i="3"/>
  <c r="AZ419" i="3"/>
  <c r="Y419" i="3"/>
  <c r="AQ397" i="3"/>
  <c r="P397" i="3"/>
  <c r="AZ406" i="3"/>
  <c r="Y406" i="3"/>
  <c r="AZ357" i="3"/>
  <c r="Y357" i="3"/>
  <c r="AY388" i="3"/>
  <c r="X388" i="3"/>
  <c r="AV392" i="3"/>
  <c r="U392" i="3"/>
  <c r="AZ344" i="3"/>
  <c r="Y344" i="3"/>
  <c r="AS356" i="3"/>
  <c r="R356" i="3"/>
  <c r="AS391" i="3"/>
  <c r="R391" i="3"/>
  <c r="AS365" i="3"/>
  <c r="R365" i="3"/>
  <c r="AS411" i="3"/>
  <c r="R411" i="3"/>
  <c r="AS372" i="3"/>
  <c r="R372" i="3"/>
  <c r="AZ415" i="3"/>
  <c r="Y415" i="3"/>
  <c r="AX404" i="3"/>
  <c r="W404" i="3"/>
  <c r="AT424" i="3"/>
  <c r="S424" i="3"/>
  <c r="AP369" i="3"/>
  <c r="O369" i="3"/>
  <c r="AT400" i="3"/>
  <c r="S400" i="3"/>
  <c r="AY368" i="3"/>
  <c r="X368" i="3"/>
  <c r="AQ373" i="3"/>
  <c r="P373" i="3"/>
  <c r="AP372" i="3"/>
  <c r="O372" i="3"/>
  <c r="AP403" i="3"/>
  <c r="O403" i="3"/>
  <c r="AX338" i="3"/>
  <c r="W338" i="3"/>
  <c r="AZ358" i="3"/>
  <c r="Y358" i="3"/>
  <c r="AT395" i="3"/>
  <c r="S395" i="3"/>
  <c r="AP429" i="3"/>
  <c r="O429" i="3"/>
  <c r="AY348" i="3"/>
  <c r="X348" i="3"/>
  <c r="AU337" i="3"/>
  <c r="T337" i="3"/>
  <c r="AP379" i="3"/>
  <c r="O379" i="3"/>
  <c r="AV363" i="3"/>
  <c r="U363" i="3"/>
  <c r="AV396" i="3"/>
  <c r="U396" i="3"/>
  <c r="AT380" i="3"/>
  <c r="S380" i="3"/>
  <c r="AT369" i="3"/>
  <c r="S369" i="3"/>
  <c r="AX386" i="3"/>
  <c r="W386" i="3"/>
  <c r="AX356" i="3"/>
  <c r="W356" i="3"/>
  <c r="AS399" i="3"/>
  <c r="R399" i="3"/>
  <c r="AX399" i="3"/>
  <c r="W399" i="3"/>
  <c r="AU430" i="3"/>
  <c r="T430" i="3"/>
  <c r="AP344" i="3"/>
  <c r="O344" i="3"/>
  <c r="AQ383" i="3"/>
  <c r="P383" i="3"/>
  <c r="AP331" i="3"/>
  <c r="O331" i="3"/>
  <c r="A441" i="3" a="1"/>
  <c r="AS351" i="3"/>
  <c r="R351" i="3"/>
  <c r="AP348" i="3"/>
  <c r="O348" i="3"/>
  <c r="AS383" i="3"/>
  <c r="R383" i="3"/>
  <c r="AQ388" i="3"/>
  <c r="P388" i="3"/>
  <c r="AP396" i="3"/>
  <c r="O396" i="3"/>
  <c r="AV400" i="3"/>
  <c r="U400" i="3"/>
  <c r="AY346" i="3"/>
  <c r="X346" i="3"/>
  <c r="AQ400" i="3"/>
  <c r="P400" i="3"/>
  <c r="AZ416" i="3"/>
  <c r="Y416" i="3"/>
  <c r="AX378" i="3"/>
  <c r="W378" i="3"/>
  <c r="AQ386" i="3"/>
  <c r="P386" i="3"/>
  <c r="AY339" i="3"/>
  <c r="X339" i="3"/>
  <c r="AS360" i="3"/>
  <c r="R360" i="3"/>
  <c r="AQ369" i="3"/>
  <c r="P369" i="3"/>
  <c r="AQ412" i="3"/>
  <c r="P412" i="3"/>
  <c r="AV416" i="3"/>
  <c r="U416" i="3"/>
  <c r="AP376" i="3"/>
  <c r="O376" i="3"/>
  <c r="AZ374" i="3"/>
  <c r="Y374" i="3"/>
  <c r="AZ380" i="3"/>
  <c r="Y380" i="3"/>
  <c r="AV382" i="3"/>
  <c r="U382" i="3"/>
  <c r="AZ377" i="3"/>
  <c r="Y377" i="3"/>
  <c r="AX412" i="3"/>
  <c r="W412" i="3"/>
  <c r="AX363" i="3"/>
  <c r="W363" i="3"/>
  <c r="AV342" i="3"/>
  <c r="U342" i="3"/>
  <c r="AY395" i="3"/>
  <c r="X395" i="3"/>
  <c r="AT419" i="3"/>
  <c r="S419" i="3"/>
  <c r="AU373" i="3"/>
  <c r="T373" i="3"/>
  <c r="AP360" i="3"/>
  <c r="O360" i="3"/>
  <c r="AT334" i="3"/>
  <c r="S334" i="3"/>
  <c r="AX335" i="3"/>
  <c r="W335" i="3"/>
  <c r="AP391" i="3"/>
  <c r="O391" i="3"/>
  <c r="AP410" i="3"/>
  <c r="O410" i="3"/>
  <c r="AZ346" i="3"/>
  <c r="Y346" i="3"/>
  <c r="AU398" i="3"/>
  <c r="T398" i="3"/>
  <c r="AX414" i="3"/>
  <c r="W414" i="3"/>
  <c r="AU409" i="3"/>
  <c r="T409" i="3"/>
  <c r="AX333" i="3"/>
  <c r="W333" i="3"/>
  <c r="AV390" i="3"/>
  <c r="U390" i="3"/>
  <c r="AV389" i="3"/>
  <c r="U389" i="3"/>
  <c r="AY417" i="3"/>
  <c r="X417" i="3"/>
  <c r="AP363" i="3"/>
  <c r="O363" i="3"/>
  <c r="AY378" i="3"/>
  <c r="X378" i="3"/>
  <c r="AV372" i="3"/>
  <c r="U372" i="3"/>
  <c r="AS335" i="3"/>
  <c r="R335" i="3"/>
  <c r="AX393" i="3"/>
  <c r="W393" i="3"/>
  <c r="AV381" i="3"/>
  <c r="U381" i="3"/>
  <c r="AT392" i="3"/>
  <c r="S392" i="3"/>
  <c r="AZ379" i="3"/>
  <c r="Y379" i="3"/>
  <c r="AU370" i="3"/>
  <c r="T370" i="3"/>
  <c r="AV359" i="3"/>
  <c r="U359" i="3"/>
  <c r="AT415" i="3"/>
  <c r="S415" i="3"/>
  <c r="AZ428" i="3"/>
  <c r="Y428" i="3"/>
  <c r="AQ356" i="3"/>
  <c r="P356" i="3"/>
  <c r="AU361" i="3"/>
  <c r="T361" i="3"/>
  <c r="AS394" i="3"/>
  <c r="R394" i="3"/>
  <c r="AT429" i="3"/>
  <c r="S429" i="3"/>
  <c r="AX365" i="3"/>
  <c r="W365" i="3"/>
  <c r="AS420" i="3"/>
  <c r="R420" i="3"/>
  <c r="AT410" i="3"/>
  <c r="S410" i="3"/>
  <c r="AZ355" i="3"/>
  <c r="Y355" i="3"/>
  <c r="AS332" i="3"/>
  <c r="R332" i="3"/>
  <c r="AU379" i="3"/>
  <c r="T379" i="3"/>
  <c r="AX429" i="3"/>
  <c r="W429" i="3"/>
  <c r="AT353" i="3"/>
  <c r="S353" i="3"/>
  <c r="AP388" i="3"/>
  <c r="O388" i="3"/>
  <c r="AQ411" i="3"/>
  <c r="P411" i="3"/>
  <c r="AY381" i="3"/>
  <c r="X381" i="3"/>
  <c r="AQ413" i="3"/>
  <c r="P413" i="3"/>
  <c r="AX420" i="3"/>
  <c r="W420" i="3"/>
  <c r="AQ399" i="3"/>
  <c r="P399" i="3"/>
  <c r="AV368" i="3"/>
  <c r="U368" i="3"/>
  <c r="AX366" i="3"/>
  <c r="W366" i="3"/>
  <c r="AP356" i="3"/>
  <c r="O356" i="3"/>
  <c r="AY335" i="3"/>
  <c r="X335" i="3"/>
  <c r="AX416" i="3"/>
  <c r="W416" i="3"/>
  <c r="AV418" i="3"/>
  <c r="U418" i="3"/>
  <c r="AY382" i="3"/>
  <c r="X382" i="3"/>
  <c r="AX427" i="3"/>
  <c r="W427" i="3"/>
  <c r="AV427" i="3"/>
  <c r="U427" i="3"/>
  <c r="AZ368" i="3"/>
  <c r="Y368" i="3"/>
  <c r="AS373" i="3"/>
  <c r="R373" i="3"/>
  <c r="AX331" i="3"/>
  <c r="W331" i="3"/>
  <c r="AS412" i="3"/>
  <c r="R412" i="3"/>
  <c r="AV388" i="3"/>
  <c r="U388" i="3"/>
  <c r="AQ359" i="3"/>
  <c r="P359" i="3"/>
  <c r="AS429" i="3"/>
  <c r="R429" i="3"/>
  <c r="AX377" i="3"/>
  <c r="W377" i="3"/>
  <c r="AX384" i="3"/>
  <c r="W384" i="3"/>
  <c r="AT371" i="3"/>
  <c r="S371" i="3"/>
  <c r="AP412" i="3"/>
  <c r="O412" i="3"/>
  <c r="AQ382" i="3"/>
  <c r="P382" i="3"/>
  <c r="AP349" i="3"/>
  <c r="O349" i="3"/>
  <c r="AT393" i="3"/>
  <c r="S393" i="3"/>
  <c r="AV503" i="3"/>
  <c r="U503" i="3"/>
  <c r="AS338" i="3"/>
  <c r="R338" i="3"/>
  <c r="AT407" i="3"/>
  <c r="S407" i="3"/>
  <c r="AP407" i="3"/>
  <c r="O407" i="3"/>
  <c r="AT331" i="3"/>
  <c r="S331" i="3"/>
  <c r="AU360" i="3"/>
  <c r="T360" i="3"/>
  <c r="AT390" i="3"/>
  <c r="S390" i="3"/>
  <c r="AV410" i="3"/>
  <c r="U410" i="3"/>
  <c r="AV366" i="3"/>
  <c r="U366" i="3"/>
  <c r="AU418" i="3"/>
  <c r="T418" i="3"/>
  <c r="AQ336" i="3"/>
  <c r="P336" i="3"/>
  <c r="AV340" i="3"/>
  <c r="U340" i="3"/>
  <c r="AU343" i="3"/>
  <c r="T343" i="3"/>
  <c r="AU331" i="3"/>
  <c r="T331" i="3"/>
  <c r="AU412" i="3"/>
  <c r="T412" i="3"/>
  <c r="AX364" i="3"/>
  <c r="W364" i="3"/>
  <c r="AU340" i="3"/>
  <c r="T340" i="3"/>
  <c r="AS426" i="3"/>
  <c r="R426" i="3"/>
  <c r="AZ403" i="3"/>
  <c r="Y403" i="3"/>
  <c r="AZ402" i="3"/>
  <c r="Y402" i="3"/>
  <c r="AQ414" i="3"/>
  <c r="P414" i="3"/>
  <c r="AV383" i="3"/>
  <c r="U383" i="3"/>
  <c r="AP417" i="3"/>
  <c r="O417" i="3"/>
  <c r="AU356" i="3"/>
  <c r="T356" i="3"/>
  <c r="AS382" i="3"/>
  <c r="R382" i="3"/>
  <c r="AS406" i="3"/>
  <c r="R406" i="3"/>
  <c r="AP416" i="3"/>
  <c r="O416" i="3"/>
  <c r="AT428" i="3"/>
  <c r="S428" i="3"/>
  <c r="AP347" i="3"/>
  <c r="O347" i="3"/>
  <c r="AS362" i="3"/>
  <c r="R362" i="3"/>
  <c r="AQ333" i="3"/>
  <c r="P333" i="3"/>
  <c r="AZ376" i="3"/>
  <c r="Y376" i="3"/>
  <c r="AU406" i="3"/>
  <c r="T406" i="3"/>
  <c r="AQ360" i="3"/>
  <c r="P360" i="3"/>
  <c r="AY425" i="3"/>
  <c r="X425" i="3"/>
  <c r="AY391" i="3"/>
  <c r="X391" i="3"/>
  <c r="AX391" i="3"/>
  <c r="W391" i="3"/>
  <c r="AX353" i="3"/>
  <c r="W353" i="3"/>
  <c r="AY385" i="3"/>
  <c r="X385" i="3"/>
  <c r="AZ430" i="3"/>
  <c r="Y430" i="3"/>
  <c r="AU419" i="3"/>
  <c r="T419" i="3"/>
  <c r="AQ331" i="3"/>
  <c r="P331" i="3"/>
  <c r="AP427" i="3"/>
  <c r="O427" i="3"/>
  <c r="AT411" i="3"/>
  <c r="S411" i="3"/>
  <c r="AS350" i="3"/>
  <c r="R350" i="3"/>
  <c r="AS367" i="3"/>
  <c r="R367" i="3"/>
  <c r="AP419" i="3"/>
  <c r="O419" i="3"/>
  <c r="AZ345" i="3"/>
  <c r="Y345" i="3"/>
  <c r="AZ362" i="3"/>
  <c r="Y362" i="3"/>
  <c r="AT382" i="3"/>
  <c r="S382" i="3"/>
  <c r="AV391" i="3"/>
  <c r="U391" i="3"/>
  <c r="AX408" i="3"/>
  <c r="W408" i="3"/>
  <c r="AS419" i="3"/>
  <c r="R419" i="3"/>
  <c r="AZ423" i="3"/>
  <c r="Y423" i="3"/>
  <c r="AT340" i="3"/>
  <c r="S340" i="3"/>
  <c r="AP430" i="3"/>
  <c r="O430" i="3"/>
  <c r="AP337" i="3"/>
  <c r="O337" i="3"/>
  <c r="AU407" i="3"/>
  <c r="T407" i="3"/>
  <c r="AV374" i="3"/>
  <c r="U374" i="3"/>
  <c r="AZ420" i="3"/>
  <c r="Y420" i="3"/>
  <c r="AS374" i="3"/>
  <c r="R374" i="3"/>
  <c r="AP335" i="3"/>
  <c r="O335" i="3"/>
  <c r="AY423" i="3"/>
  <c r="X423" i="3"/>
  <c r="AS428" i="3"/>
  <c r="R428" i="3"/>
  <c r="AZ351" i="3"/>
  <c r="Y351" i="3"/>
  <c r="AV386" i="3"/>
  <c r="U386" i="3"/>
  <c r="AY416" i="3"/>
  <c r="X416" i="3"/>
  <c r="AU402" i="3"/>
  <c r="T402" i="3"/>
  <c r="AS390" i="3"/>
  <c r="R390" i="3"/>
  <c r="AU424" i="3"/>
  <c r="T424" i="3"/>
  <c r="AP377" i="3"/>
  <c r="O377" i="3"/>
  <c r="AY365" i="3"/>
  <c r="X365" i="3"/>
  <c r="AY430" i="3"/>
  <c r="X430" i="3"/>
  <c r="AS370" i="3"/>
  <c r="R370" i="3"/>
  <c r="AQ418" i="3"/>
  <c r="P418" i="3"/>
  <c r="AS413" i="3"/>
  <c r="R413" i="3"/>
  <c r="AZ333" i="3"/>
  <c r="Y333" i="3"/>
  <c r="AU404" i="3"/>
  <c r="T404" i="3"/>
  <c r="AS414" i="3"/>
  <c r="R414" i="3"/>
  <c r="AV341" i="3"/>
  <c r="U341" i="3"/>
  <c r="AV358" i="3"/>
  <c r="U358" i="3"/>
  <c r="AQ410" i="3"/>
  <c r="P410" i="3"/>
  <c r="AU426" i="3"/>
  <c r="T426" i="3"/>
  <c r="AV379" i="3"/>
  <c r="U379" i="3"/>
  <c r="AT389" i="3"/>
  <c r="S389" i="3"/>
  <c r="AY398" i="3"/>
  <c r="X398" i="3"/>
  <c r="AU428" i="3"/>
  <c r="T428" i="3"/>
  <c r="AV429" i="3"/>
  <c r="U429" i="3"/>
  <c r="AS376" i="3"/>
  <c r="R376" i="3"/>
  <c r="AT342" i="3"/>
  <c r="S342" i="3"/>
  <c r="AQ344" i="3"/>
  <c r="P344" i="3"/>
  <c r="AZ350" i="3"/>
  <c r="Y350" i="3"/>
  <c r="AT405" i="3"/>
  <c r="S405" i="3"/>
  <c r="AP392" i="3"/>
  <c r="O392" i="3"/>
  <c r="AP404" i="3"/>
  <c r="O404" i="3"/>
  <c r="AY399" i="3"/>
  <c r="X399" i="3"/>
  <c r="AT416" i="3"/>
  <c r="S416" i="3"/>
  <c r="AV373" i="3"/>
  <c r="U373" i="3"/>
  <c r="AZ373" i="3"/>
  <c r="Y373" i="3"/>
  <c r="AY344" i="3"/>
  <c r="X344" i="3"/>
  <c r="AX367" i="3"/>
  <c r="W367" i="3"/>
  <c r="AX374" i="3"/>
  <c r="W374" i="3"/>
  <c r="AT426" i="3"/>
  <c r="S426" i="3"/>
  <c r="AX337" i="3"/>
  <c r="W337" i="3"/>
  <c r="AU345" i="3"/>
  <c r="T345" i="3"/>
  <c r="AS385" i="3"/>
  <c r="R385" i="3"/>
  <c r="AP422" i="3"/>
  <c r="O422" i="3"/>
  <c r="AV367" i="3"/>
  <c r="U367" i="3"/>
  <c r="AZ381" i="3"/>
  <c r="Y381" i="3"/>
  <c r="AZ349" i="3"/>
  <c r="Y349" i="3"/>
  <c r="AY340" i="3"/>
  <c r="X340" i="3"/>
  <c r="AU366" i="3"/>
  <c r="T366" i="3"/>
  <c r="AX397" i="3"/>
  <c r="W397" i="3"/>
  <c r="AY422" i="3"/>
  <c r="X422" i="3"/>
  <c r="AX401" i="3"/>
  <c r="W401" i="3"/>
  <c r="AX400" i="3"/>
  <c r="W400" i="3"/>
  <c r="AT386" i="3"/>
  <c r="S386" i="3"/>
  <c r="AX410" i="3"/>
  <c r="W410" i="3"/>
  <c r="AT345" i="3"/>
  <c r="S345" i="3"/>
  <c r="AX380" i="3"/>
  <c r="W380" i="3"/>
  <c r="AZ400" i="3"/>
  <c r="Y400" i="3"/>
  <c r="AT335" i="3"/>
  <c r="S335" i="3"/>
  <c r="AV406" i="3"/>
  <c r="U406" i="3"/>
  <c r="AS430" i="3"/>
  <c r="R430" i="3"/>
  <c r="AQ391" i="3"/>
  <c r="P391" i="3"/>
  <c r="AX392" i="3"/>
  <c r="W392" i="3"/>
  <c r="AZ383" i="3"/>
  <c r="Y383" i="3"/>
  <c r="AS371" i="3"/>
  <c r="R371" i="3"/>
  <c r="AZ390" i="3"/>
  <c r="Y390" i="3"/>
  <c r="AQ393" i="3"/>
  <c r="P393" i="3"/>
  <c r="AZ424" i="3"/>
  <c r="Y424" i="3"/>
  <c r="AY396" i="3"/>
  <c r="X396" i="3"/>
  <c r="AT372" i="3"/>
  <c r="S372" i="3"/>
  <c r="AP389" i="3"/>
  <c r="O389" i="3"/>
  <c r="AX343" i="3"/>
  <c r="W343" i="3"/>
  <c r="AP393" i="3"/>
  <c r="O393" i="3"/>
  <c r="AX383" i="3"/>
  <c r="W383" i="3"/>
  <c r="AX423" i="3"/>
  <c r="W423" i="3"/>
  <c r="AP402" i="3"/>
  <c r="O402" i="3"/>
  <c r="AQ362" i="3"/>
  <c r="P362" i="3"/>
  <c r="AP405" i="3"/>
  <c r="O405" i="3"/>
  <c r="AY403" i="3"/>
  <c r="X403" i="3"/>
  <c r="AT349" i="3"/>
  <c r="S349" i="3"/>
  <c r="AQ337" i="3"/>
  <c r="P337" i="3"/>
  <c r="AT430" i="3"/>
  <c r="S430" i="3"/>
  <c r="AV376" i="3"/>
  <c r="U376" i="3"/>
  <c r="AT385" i="3"/>
  <c r="S385" i="3"/>
  <c r="AQ419" i="3"/>
  <c r="P419" i="3"/>
  <c r="AX407" i="3"/>
  <c r="W407" i="3"/>
  <c r="AX339" i="3"/>
  <c r="W339" i="3"/>
  <c r="AV385" i="3"/>
  <c r="U385" i="3"/>
  <c r="AT420" i="3"/>
  <c r="S420" i="3"/>
  <c r="AP414" i="3"/>
  <c r="O414" i="3"/>
  <c r="AX358" i="3"/>
  <c r="W358" i="3"/>
  <c r="AQ354" i="3"/>
  <c r="P354" i="3"/>
  <c r="AV357" i="3"/>
  <c r="U357" i="3"/>
  <c r="AU341" i="3"/>
  <c r="T341" i="3"/>
  <c r="AT339" i="3"/>
  <c r="S339" i="3"/>
  <c r="AV331" i="3"/>
  <c r="U331" i="3"/>
  <c r="AY364" i="3"/>
  <c r="X364" i="3"/>
  <c r="AP354" i="3"/>
  <c r="O354" i="3"/>
  <c r="AU411" i="3"/>
  <c r="T411" i="3"/>
  <c r="AQ340" i="3"/>
  <c r="P340" i="3"/>
  <c r="AT413" i="3"/>
  <c r="S413" i="3"/>
  <c r="AZ397" i="3"/>
  <c r="Y397" i="3"/>
  <c r="AY360" i="3"/>
  <c r="X360" i="3"/>
  <c r="AZ388" i="3"/>
  <c r="Y388" i="3"/>
  <c r="AQ345" i="3"/>
  <c r="P345" i="3"/>
  <c r="AY414" i="3"/>
  <c r="X414" i="3"/>
  <c r="AS358" i="3"/>
  <c r="R358" i="3"/>
  <c r="AZ354" i="3"/>
  <c r="Y354" i="3"/>
  <c r="AU348" i="3"/>
  <c r="T348" i="3"/>
  <c r="AZ410" i="3"/>
  <c r="Y410" i="3"/>
  <c r="AT346" i="3"/>
  <c r="S346" i="3"/>
  <c r="AP371" i="3"/>
  <c r="O371" i="3"/>
  <c r="AY371" i="3"/>
  <c r="X371" i="3"/>
  <c r="AU342" i="3"/>
  <c r="T342" i="3"/>
  <c r="AZ394" i="3"/>
  <c r="Y394" i="3"/>
  <c r="AU351" i="3"/>
  <c r="T351" i="3"/>
  <c r="AY413" i="3"/>
  <c r="X413" i="3"/>
  <c r="AZ385" i="3"/>
  <c r="Y385" i="3"/>
  <c r="AS341" i="3"/>
  <c r="R341" i="3"/>
  <c r="AV428" i="3"/>
  <c r="U428" i="3"/>
  <c r="AV361" i="3"/>
  <c r="U361" i="3"/>
  <c r="AY357" i="3"/>
  <c r="X357" i="3"/>
  <c r="AZ429" i="3"/>
  <c r="Y429" i="3"/>
  <c r="AQ402" i="3"/>
  <c r="P402" i="3"/>
  <c r="AU346" i="3"/>
  <c r="T346" i="3"/>
  <c r="AX402" i="3"/>
  <c r="W402" i="3"/>
  <c r="AU347" i="3"/>
  <c r="T347" i="3"/>
  <c r="AS425" i="3"/>
  <c r="R425" i="3"/>
  <c r="AV420" i="3"/>
  <c r="U420" i="3"/>
  <c r="AV333" i="3"/>
  <c r="U333" i="3"/>
  <c r="AU415" i="3"/>
  <c r="T415" i="3"/>
  <c r="AV360" i="3"/>
  <c r="U360" i="3"/>
  <c r="AS366" i="3"/>
  <c r="R366" i="3"/>
  <c r="AQ361" i="3"/>
  <c r="P361" i="3"/>
  <c r="AQ342" i="3"/>
  <c r="P342" i="3"/>
  <c r="AU422" i="3"/>
  <c r="T422" i="3"/>
  <c r="AQ355" i="3"/>
  <c r="P355" i="3"/>
  <c r="AY397" i="3"/>
  <c r="X397" i="3"/>
  <c r="AS363" i="3"/>
  <c r="R363" i="3"/>
  <c r="AT423" i="3"/>
  <c r="S423" i="3"/>
  <c r="AX344" i="3"/>
  <c r="W344" i="3"/>
  <c r="AT396" i="3"/>
  <c r="S396" i="3"/>
  <c r="AP382" i="3"/>
  <c r="O382" i="3"/>
  <c r="AQ378" i="3"/>
  <c r="P378" i="3"/>
  <c r="AV411" i="3"/>
  <c r="U411" i="3"/>
  <c r="AZ343" i="3"/>
  <c r="Y343" i="3"/>
  <c r="AQ422" i="3"/>
  <c r="P422" i="3"/>
  <c r="AX341" i="3"/>
  <c r="W341" i="3"/>
  <c r="AX389" i="3"/>
  <c r="W389" i="3"/>
  <c r="AX428" i="3"/>
  <c r="W428" i="3"/>
  <c r="AU401" i="3"/>
  <c r="T401" i="3"/>
  <c r="AS381" i="3"/>
  <c r="R381" i="3"/>
  <c r="AQ392" i="3"/>
  <c r="P392" i="3"/>
  <c r="AP400" i="3"/>
  <c r="O400" i="3"/>
  <c r="AX396" i="3"/>
  <c r="W396" i="3"/>
  <c r="AQ368" i="3"/>
  <c r="P368" i="3"/>
  <c r="AV344" i="3"/>
  <c r="U344" i="3"/>
  <c r="AP366" i="3"/>
  <c r="O366" i="3"/>
  <c r="AV354" i="3"/>
  <c r="U354" i="3"/>
  <c r="AX351" i="3"/>
  <c r="W351" i="3"/>
  <c r="AX368" i="3"/>
  <c r="W368" i="3"/>
  <c r="AP340" i="3"/>
  <c r="O340" i="3"/>
  <c r="AQ389" i="3"/>
  <c r="P389" i="3"/>
  <c r="AU393" i="3"/>
  <c r="T393" i="3"/>
  <c r="AU413" i="3"/>
  <c r="T413" i="3"/>
  <c r="AY374" i="3"/>
  <c r="X374" i="3"/>
  <c r="AQ364" i="3"/>
  <c r="P364" i="3"/>
  <c r="AU369" i="3"/>
  <c r="T369" i="3"/>
  <c r="AP421" i="3"/>
  <c r="O421" i="3"/>
  <c r="AY389" i="3"/>
  <c r="X389" i="3"/>
  <c r="AQ425" i="3"/>
  <c r="P425" i="3"/>
  <c r="AV384" i="3"/>
  <c r="U384" i="3"/>
  <c r="AZ417" i="3"/>
  <c r="Y417" i="3"/>
  <c r="AY356" i="3"/>
  <c r="X356" i="3"/>
  <c r="AY370" i="3"/>
  <c r="X370" i="3"/>
  <c r="AX413" i="3"/>
  <c r="W413" i="3"/>
  <c r="AS424" i="3"/>
  <c r="R424" i="3"/>
  <c r="AQ358" i="3"/>
  <c r="P358" i="3"/>
  <c r="AU420" i="3"/>
  <c r="T420" i="3"/>
  <c r="AQ404" i="3"/>
  <c r="P404" i="3"/>
  <c r="AT414" i="3"/>
  <c r="S414" i="3"/>
  <c r="AP423" i="3"/>
  <c r="O423" i="3"/>
  <c r="AX370" i="3"/>
  <c r="W370" i="3"/>
  <c r="AX403" i="3"/>
  <c r="W403" i="3"/>
  <c r="AT333" i="3"/>
  <c r="S333" i="3"/>
  <c r="AU364" i="3"/>
  <c r="T364" i="3"/>
  <c r="AY369" i="3"/>
  <c r="X369" i="3"/>
  <c r="AX347" i="3"/>
  <c r="W347" i="3"/>
  <c r="AX352" i="3"/>
  <c r="W352" i="3"/>
  <c r="AP343" i="3"/>
  <c r="O343" i="3"/>
  <c r="AX360" i="3"/>
  <c r="W360" i="3"/>
  <c r="AP428" i="3"/>
  <c r="O428" i="3"/>
  <c r="AQ405" i="3"/>
  <c r="P405" i="3"/>
  <c r="AS389" i="3"/>
  <c r="R389" i="3"/>
  <c r="AQ348" i="3"/>
  <c r="P348" i="3"/>
  <c r="AU353" i="3"/>
  <c r="T353" i="3"/>
  <c r="AZ405" i="3"/>
  <c r="Y405" i="3"/>
  <c r="AV335" i="3"/>
  <c r="U335" i="3"/>
  <c r="AP375" i="3"/>
  <c r="O375" i="3"/>
  <c r="AZ389" i="3"/>
  <c r="Y389" i="3"/>
  <c r="AQ374" i="3"/>
  <c r="P374" i="3"/>
  <c r="AS392" i="3"/>
  <c r="R392" i="3"/>
  <c r="AY362" i="3"/>
  <c r="X362" i="3"/>
  <c r="AU429" i="3"/>
  <c r="T429" i="3"/>
  <c r="AY426" i="3"/>
  <c r="X426" i="3"/>
  <c r="AQ385" i="3"/>
  <c r="P385" i="3"/>
  <c r="AT366" i="3"/>
  <c r="S366" i="3"/>
  <c r="AZ401" i="3"/>
  <c r="Y401" i="3"/>
  <c r="AU396" i="3"/>
  <c r="T396" i="3"/>
  <c r="AS339" i="3"/>
  <c r="R339" i="3"/>
  <c r="AZ361" i="3"/>
  <c r="Y361" i="3"/>
  <c r="AP352" i="3"/>
  <c r="O352" i="3"/>
  <c r="AZ395" i="3"/>
  <c r="Y395" i="3"/>
  <c r="AS396" i="3"/>
  <c r="R396" i="3"/>
  <c r="AZ396" i="3"/>
  <c r="Y396" i="3"/>
  <c r="AY384" i="3"/>
  <c r="X384" i="3"/>
  <c r="AX421" i="3"/>
  <c r="W421" i="3"/>
  <c r="AZ387" i="3"/>
  <c r="Y387" i="3"/>
  <c r="AP381" i="3"/>
  <c r="O381" i="3"/>
  <c r="AY401" i="3"/>
  <c r="X401" i="3"/>
  <c r="AU358" i="3"/>
  <c r="T358" i="3"/>
  <c r="AQ420" i="3"/>
  <c r="P420" i="3"/>
  <c r="AS416" i="3"/>
  <c r="R416" i="3"/>
  <c r="AY341" i="3"/>
  <c r="X341" i="3"/>
  <c r="AS378" i="3"/>
  <c r="R378" i="3"/>
  <c r="AU394" i="3"/>
  <c r="T394" i="3"/>
  <c r="AS402" i="3"/>
  <c r="R402" i="3"/>
  <c r="AV338" i="3"/>
  <c r="U338" i="3"/>
  <c r="AU382" i="3"/>
  <c r="T382" i="3"/>
  <c r="AY404" i="3"/>
  <c r="X404" i="3"/>
  <c r="AS334" i="3"/>
  <c r="R334" i="3"/>
  <c r="AP351" i="3"/>
  <c r="O351" i="3"/>
  <c r="AQ395" i="3"/>
  <c r="P395" i="3"/>
  <c r="AV408" i="3"/>
  <c r="U408" i="3"/>
  <c r="AT344" i="3"/>
  <c r="S344" i="3"/>
  <c r="AY393" i="3"/>
  <c r="X393" i="3"/>
  <c r="AT343" i="3"/>
  <c r="S343" i="3"/>
  <c r="AY407" i="3"/>
  <c r="X407" i="3"/>
  <c r="AX379" i="3"/>
  <c r="W379" i="3"/>
  <c r="AP346" i="3"/>
  <c r="O346" i="3"/>
  <c r="AZ392" i="3"/>
  <c r="Y392" i="3"/>
  <c r="AV425" i="3"/>
  <c r="U425" i="3"/>
  <c r="AY355" i="3"/>
  <c r="X355" i="3"/>
  <c r="AX373" i="3"/>
  <c r="W373" i="3"/>
  <c r="AS388" i="3"/>
  <c r="R388" i="3"/>
  <c r="AS403" i="3"/>
  <c r="R403" i="3"/>
  <c r="AT373" i="3"/>
  <c r="S373" i="3"/>
  <c r="AT356" i="3"/>
  <c r="S356" i="3"/>
  <c r="AX406" i="3"/>
  <c r="W406" i="3"/>
  <c r="AY345" i="3"/>
  <c r="X345" i="3"/>
  <c r="AS398" i="3"/>
  <c r="R398" i="3"/>
  <c r="AX372" i="3"/>
  <c r="W372" i="3"/>
  <c r="AT368" i="3"/>
  <c r="S368" i="3"/>
  <c r="AV353" i="3"/>
  <c r="U353" i="3"/>
  <c r="AT352" i="3"/>
  <c r="S352" i="3"/>
  <c r="AT403" i="3"/>
  <c r="S403" i="3"/>
  <c r="AY377" i="3"/>
  <c r="X377" i="3"/>
  <c r="AX334" i="3"/>
  <c r="W334" i="3"/>
  <c r="AQ408" i="3"/>
  <c r="P408" i="3"/>
  <c r="AT408" i="3"/>
  <c r="S408" i="3"/>
  <c r="AY367" i="3"/>
  <c r="X367" i="3"/>
  <c r="AT363" i="3"/>
  <c r="S363" i="3"/>
  <c r="AT397" i="3"/>
  <c r="S397" i="3"/>
  <c r="AT377" i="3"/>
  <c r="S377" i="3"/>
  <c r="AY342" i="3"/>
  <c r="X342" i="3"/>
  <c r="AU368" i="3"/>
  <c r="T368" i="3"/>
  <c r="AU425" i="3"/>
  <c r="T425" i="3"/>
  <c r="AT375" i="3"/>
  <c r="S375" i="3"/>
  <c r="AQ426" i="3"/>
  <c r="P426" i="3"/>
  <c r="AS397" i="3"/>
  <c r="R397" i="3"/>
  <c r="AT355" i="3"/>
  <c r="S355" i="3"/>
  <c r="AY415" i="3"/>
  <c r="X415" i="3"/>
  <c r="AZ399" i="3"/>
  <c r="Y399" i="3"/>
  <c r="AQ335" i="3"/>
  <c r="P335" i="3"/>
  <c r="AV397" i="3"/>
  <c r="U397" i="3"/>
  <c r="AZ342" i="3"/>
  <c r="Y342" i="3"/>
  <c r="AT387" i="3"/>
  <c r="S387" i="3"/>
  <c r="AX385" i="3"/>
  <c r="W385" i="3"/>
  <c r="AV349" i="3"/>
  <c r="U349" i="3"/>
  <c r="AS347" i="3"/>
  <c r="R347" i="3"/>
  <c r="AP362" i="3"/>
  <c r="O362" i="3"/>
  <c r="AS369" i="3"/>
  <c r="R369" i="3"/>
  <c r="AQ350" i="3"/>
  <c r="P350" i="3"/>
  <c r="AX346" i="3"/>
  <c r="W346" i="3"/>
  <c r="AX349" i="3"/>
  <c r="W349" i="3"/>
  <c r="AP338" i="3"/>
  <c r="O338" i="3"/>
  <c r="AZ414" i="3"/>
  <c r="Y414" i="3"/>
  <c r="AU339" i="3"/>
  <c r="T339" i="3"/>
  <c r="AY333" i="3"/>
  <c r="X333" i="3"/>
  <c r="AX348" i="3"/>
  <c r="W348" i="3"/>
  <c r="AU350" i="3"/>
  <c r="T350" i="3"/>
  <c r="AZ332" i="3"/>
  <c r="Y332" i="3"/>
  <c r="AQ349" i="3"/>
  <c r="P349" i="3"/>
  <c r="AS415" i="3"/>
  <c r="R415" i="3"/>
  <c r="AU378" i="3"/>
  <c r="T378" i="3"/>
  <c r="AZ364" i="3"/>
  <c r="Y364" i="3"/>
  <c r="AQ363" i="3"/>
  <c r="P363" i="3"/>
  <c r="AY408" i="3"/>
  <c r="X408" i="3"/>
  <c r="AP425" i="3"/>
  <c r="O425" i="3"/>
  <c r="AP401" i="3"/>
  <c r="O401" i="3"/>
  <c r="AY338" i="3"/>
  <c r="X338" i="3"/>
  <c r="AU333" i="3"/>
  <c r="T333" i="3"/>
  <c r="AP415" i="3"/>
  <c r="O415" i="3"/>
  <c r="AS342" i="3"/>
  <c r="R342" i="3"/>
  <c r="AZ367" i="3"/>
  <c r="Y367" i="3"/>
  <c r="AY410" i="3"/>
  <c r="X410" i="3"/>
  <c r="AS421" i="3"/>
  <c r="R421" i="3"/>
  <c r="AZ418" i="3"/>
  <c r="Y418" i="3"/>
  <c r="AZ337" i="3"/>
  <c r="Y337" i="3"/>
  <c r="AV424" i="3"/>
  <c r="U424" i="3"/>
  <c r="AS423" i="3"/>
  <c r="R423" i="3"/>
  <c r="AT402" i="3"/>
  <c r="S402" i="3"/>
  <c r="AQ332" i="3"/>
  <c r="P332" i="3"/>
  <c r="AP420" i="3"/>
  <c r="O420" i="3"/>
  <c r="AS401" i="3"/>
  <c r="R401" i="3"/>
  <c r="AX357" i="3"/>
  <c r="W357" i="3"/>
  <c r="AT401" i="3"/>
  <c r="S401" i="3"/>
  <c r="AT332" i="3"/>
  <c r="S332" i="3"/>
  <c r="AY351" i="3"/>
  <c r="X351" i="3"/>
  <c r="AS349" i="3"/>
  <c r="R349" i="3"/>
  <c r="AU371" i="3"/>
  <c r="T371" i="3"/>
  <c r="AP409" i="3"/>
  <c r="O409" i="3"/>
  <c r="AS333" i="3"/>
  <c r="R333" i="3"/>
  <c r="AX390" i="3"/>
  <c r="W390" i="3"/>
  <c r="AX394" i="3"/>
  <c r="W394" i="3"/>
  <c r="AZ340" i="3"/>
  <c r="Y340" i="3"/>
  <c r="AP350" i="3"/>
  <c r="O350" i="3"/>
  <c r="AZ421" i="3"/>
  <c r="Y421" i="3"/>
  <c r="AX409" i="3"/>
  <c r="W409" i="3"/>
  <c r="AU354" i="3"/>
  <c r="T354" i="3"/>
  <c r="AV377" i="3"/>
  <c r="U377" i="3"/>
  <c r="AS354" i="3"/>
  <c r="R354" i="3"/>
  <c r="AX381" i="3"/>
  <c r="W381" i="3"/>
  <c r="AU375" i="3"/>
  <c r="T375" i="3"/>
  <c r="AS410" i="3"/>
  <c r="R410" i="3"/>
  <c r="AT388" i="3"/>
  <c r="S388" i="3"/>
  <c r="AQ372" i="3"/>
  <c r="P372" i="3"/>
  <c r="AP387" i="3"/>
  <c r="O387" i="3"/>
  <c r="AU427" i="3"/>
  <c r="T427" i="3"/>
  <c r="AY350" i="3"/>
  <c r="X350" i="3"/>
  <c r="AT359" i="3"/>
  <c r="S359" i="3"/>
  <c r="AQ341" i="3"/>
  <c r="P341" i="3"/>
  <c r="AZ408" i="3"/>
  <c r="Y408" i="3"/>
  <c r="AY331" i="3"/>
  <c r="X331" i="3"/>
  <c r="AU355" i="3"/>
  <c r="T355" i="3"/>
  <c r="AS331" i="3"/>
  <c r="R331" i="3"/>
  <c r="AT347" i="3"/>
  <c r="S347" i="3"/>
  <c r="AZ382" i="3"/>
  <c r="Y382" i="3"/>
  <c r="AY358" i="3"/>
  <c r="X358" i="3"/>
  <c r="AS377" i="3"/>
  <c r="R377" i="3"/>
  <c r="AX345" i="3"/>
  <c r="W345" i="3"/>
  <c r="AU336" i="3"/>
  <c r="T336" i="3"/>
  <c r="AY420" i="3"/>
  <c r="X420" i="3"/>
  <c r="AP373" i="3"/>
  <c r="O373" i="3"/>
  <c r="AT378" i="3"/>
  <c r="S378" i="3"/>
  <c r="AT360" i="3"/>
  <c r="S360" i="3"/>
  <c r="AZ422" i="3"/>
  <c r="Y422" i="3"/>
  <c r="AT404" i="3"/>
  <c r="S404" i="3"/>
  <c r="AU421" i="3"/>
  <c r="T421" i="3"/>
  <c r="AP394" i="3"/>
  <c r="O394" i="3"/>
  <c r="AS427" i="3"/>
  <c r="R427" i="3"/>
  <c r="AT384" i="3"/>
  <c r="S384" i="3"/>
  <c r="AU335" i="3"/>
  <c r="T335" i="3"/>
  <c r="AU374" i="3"/>
  <c r="T374" i="3"/>
  <c r="AY429" i="3"/>
  <c r="X429" i="3"/>
  <c r="AV378" i="3"/>
  <c r="U378" i="3"/>
  <c r="AS409" i="3"/>
  <c r="R409" i="3"/>
  <c r="AS355" i="3"/>
  <c r="R355" i="3"/>
  <c r="AU349" i="3"/>
  <c r="T349" i="3"/>
  <c r="T10" i="1" a="1"/>
  <c r="T10" i="1" s="1"/>
  <c r="AH32" i="1" s="1"/>
  <c r="M16" i="19" l="1"/>
  <c r="A758" i="1"/>
  <c r="N17" i="19" s="1"/>
  <c r="L17" i="19"/>
  <c r="B758" i="1"/>
  <c r="O17" i="19" s="1"/>
  <c r="M17" i="19"/>
  <c r="DR12" i="3"/>
  <c r="A662" i="1"/>
  <c r="L4" i="19"/>
  <c r="A667" i="1"/>
  <c r="L6" i="19"/>
  <c r="A661" i="1"/>
  <c r="N3" i="19" s="1"/>
  <c r="L3" i="19"/>
  <c r="B736" i="1"/>
  <c r="O13" i="19" s="1"/>
  <c r="M13" i="19"/>
  <c r="B695" i="1"/>
  <c r="O7" i="19" s="1"/>
  <c r="M7" i="19"/>
  <c r="A702" i="1"/>
  <c r="L8" i="19"/>
  <c r="DR18" i="3"/>
  <c r="B664" i="1"/>
  <c r="M5" i="19"/>
  <c r="B661" i="1"/>
  <c r="O3" i="19" s="1"/>
  <c r="M3" i="19"/>
  <c r="B662" i="1"/>
  <c r="M4" i="19"/>
  <c r="A743" i="1"/>
  <c r="L14" i="19"/>
  <c r="A721" i="1"/>
  <c r="N11" i="19" s="1"/>
  <c r="L11" i="19"/>
  <c r="B721" i="1"/>
  <c r="O11" i="19" s="1"/>
  <c r="M11" i="19"/>
  <c r="A747" i="1"/>
  <c r="L15" i="19"/>
  <c r="B743" i="1"/>
  <c r="M14" i="19"/>
  <c r="A734" i="1"/>
  <c r="N12" i="19" s="1"/>
  <c r="L12" i="19"/>
  <c r="B667" i="1"/>
  <c r="M6" i="19"/>
  <c r="A703" i="1"/>
  <c r="L9" i="19"/>
  <c r="A695" i="1"/>
  <c r="N7" i="19" s="1"/>
  <c r="L7" i="19"/>
  <c r="A664" i="1"/>
  <c r="N5" i="19" s="1"/>
  <c r="L5" i="19"/>
  <c r="B734" i="1"/>
  <c r="O12" i="19" s="1"/>
  <c r="M12" i="19"/>
  <c r="B702" i="1"/>
  <c r="M8" i="19"/>
  <c r="B747" i="1"/>
  <c r="O15" i="19" s="1"/>
  <c r="M15" i="19"/>
  <c r="B703" i="1"/>
  <c r="O9" i="19" s="1"/>
  <c r="M9" i="19"/>
  <c r="A736" i="1"/>
  <c r="N13" i="19" s="1"/>
  <c r="L13" i="19"/>
  <c r="I34" i="2"/>
  <c r="I33" i="2"/>
  <c r="H33" i="2"/>
  <c r="AB221" i="3"/>
  <c r="H18" i="2"/>
  <c r="DT1" i="3" s="1"/>
  <c r="I18" i="2"/>
  <c r="BS331" i="3"/>
  <c r="CK221" i="3"/>
  <c r="H35" i="2" s="1"/>
  <c r="I35" i="2"/>
  <c r="DR4" i="3"/>
  <c r="DS3" i="3"/>
  <c r="DS6" i="3"/>
  <c r="DS2" i="3"/>
  <c r="DS5" i="3"/>
  <c r="G32" i="2"/>
  <c r="DS10" i="3"/>
  <c r="DS14" i="3"/>
  <c r="DS11" i="3"/>
  <c r="DS15" i="3"/>
  <c r="DS9" i="3"/>
  <c r="DS13" i="3"/>
  <c r="CH477" i="3"/>
  <c r="CH483" i="3"/>
  <c r="CH450" i="3"/>
  <c r="BV443" i="3"/>
  <c r="AB331" i="3" a="1"/>
  <c r="J36" i="2" s="1"/>
  <c r="CH478" i="3"/>
  <c r="BY221" i="3"/>
  <c r="H34" i="2" s="1"/>
  <c r="BV522" i="3"/>
  <c r="CH523" i="3"/>
  <c r="CH476" i="3"/>
  <c r="BV526" i="3"/>
  <c r="BV498" i="3"/>
  <c r="BV492" i="3"/>
  <c r="CH467" i="3"/>
  <c r="BV497" i="3"/>
  <c r="CH496" i="3"/>
  <c r="BV495" i="3"/>
  <c r="CH489" i="3"/>
  <c r="BV490" i="3"/>
  <c r="CH503" i="3"/>
  <c r="CH486" i="3"/>
  <c r="CH455" i="3"/>
  <c r="BV493" i="3"/>
  <c r="BV479" i="3"/>
  <c r="CH445" i="3"/>
  <c r="CH511" i="3"/>
  <c r="CH480" i="3"/>
  <c r="CH488" i="3"/>
  <c r="CH458" i="3"/>
  <c r="BV504" i="3"/>
  <c r="BV446" i="3"/>
  <c r="BV530" i="3"/>
  <c r="CH528" i="3"/>
  <c r="BV472" i="3"/>
  <c r="CH539" i="3"/>
  <c r="BV469" i="3"/>
  <c r="CH447" i="3"/>
  <c r="CH485" i="3"/>
  <c r="CH529" i="3"/>
  <c r="BV460" i="3"/>
  <c r="CH468" i="3"/>
  <c r="BV475" i="3"/>
  <c r="CH499" i="3"/>
  <c r="CH452" i="3"/>
  <c r="BV537" i="3"/>
  <c r="BV519" i="3"/>
  <c r="CH464" i="3"/>
  <c r="BV502" i="3"/>
  <c r="BV538" i="3"/>
  <c r="BV465" i="3"/>
  <c r="CH491" i="3"/>
  <c r="CH462" i="3"/>
  <c r="CH510" i="3"/>
  <c r="CH536" i="3"/>
  <c r="CH484" i="3"/>
  <c r="CH507" i="3"/>
  <c r="CH453" i="3"/>
  <c r="BV524" i="3"/>
  <c r="CH463" i="3"/>
  <c r="CH506" i="3"/>
  <c r="CH500" i="3"/>
  <c r="BV525" i="3"/>
  <c r="CH533" i="3"/>
  <c r="CH513" i="3"/>
  <c r="CH535" i="3"/>
  <c r="BV515" i="3"/>
  <c r="CH517" i="3"/>
  <c r="CH505" i="3"/>
  <c r="BY331" i="3" a="1"/>
  <c r="BV494" i="3"/>
  <c r="BV461" i="3"/>
  <c r="CH540" i="3"/>
  <c r="CH457" i="3"/>
  <c r="CH449" i="3"/>
  <c r="BV532" i="3"/>
  <c r="BS441" i="3" a="1"/>
  <c r="CK331" i="3" a="1"/>
  <c r="CH508" i="3"/>
  <c r="CH466" i="3"/>
  <c r="BV454" i="3"/>
  <c r="BV518" i="3"/>
  <c r="CH441" i="3"/>
  <c r="BV474" i="3"/>
  <c r="BV442" i="3"/>
  <c r="CH520" i="3"/>
  <c r="CH482" i="3"/>
  <c r="CH471" i="3"/>
  <c r="CH527" i="3"/>
  <c r="CH448" i="3"/>
  <c r="CH512" i="3"/>
  <c r="CH514" i="3"/>
  <c r="CH456" i="3"/>
  <c r="CH442" i="3"/>
  <c r="CH459" i="3"/>
  <c r="CH473" i="3"/>
  <c r="CH481" i="3"/>
  <c r="BV534" i="3"/>
  <c r="CH444" i="3"/>
  <c r="CH501" i="3"/>
  <c r="CH487" i="3"/>
  <c r="CH521" i="3"/>
  <c r="BV470" i="3"/>
  <c r="CH531" i="3"/>
  <c r="CH451" i="3"/>
  <c r="CH516" i="3"/>
  <c r="CH509" i="3"/>
  <c r="BP612" i="3"/>
  <c r="BV612" i="3" s="1"/>
  <c r="A1492" i="1"/>
  <c r="A2372" i="1" s="1"/>
  <c r="A3252" i="1" s="1"/>
  <c r="BP629" i="3"/>
  <c r="CH629" i="3" s="1"/>
  <c r="A1509" i="1"/>
  <c r="A2389" i="1" s="1"/>
  <c r="A3269" i="1" s="1"/>
  <c r="BP601" i="3"/>
  <c r="BV601" i="3" s="1"/>
  <c r="A1481" i="1"/>
  <c r="A2361" i="1" s="1"/>
  <c r="A3241" i="1" s="1"/>
  <c r="BP573" i="3"/>
  <c r="BV573" i="3" s="1"/>
  <c r="A1453" i="1"/>
  <c r="A2333" i="1" s="1"/>
  <c r="A3213" i="1" s="1"/>
  <c r="BP568" i="3"/>
  <c r="CH568" i="3" s="1"/>
  <c r="A1448" i="1"/>
  <c r="A2328" i="1" s="1"/>
  <c r="A3208" i="1" s="1"/>
  <c r="BP649" i="3"/>
  <c r="CH649" i="3" s="1"/>
  <c r="A1529" i="1"/>
  <c r="A2409" i="1" s="1"/>
  <c r="A3289" i="1" s="1"/>
  <c r="BP558" i="3"/>
  <c r="CH558" i="3" s="1"/>
  <c r="A1438" i="1"/>
  <c r="A2318" i="1" s="1"/>
  <c r="A3198" i="1" s="1"/>
  <c r="BP592" i="3"/>
  <c r="BV592" i="3" s="1"/>
  <c r="A1472" i="1"/>
  <c r="A2352" i="1" s="1"/>
  <c r="A3232" i="1" s="1"/>
  <c r="BP608" i="3"/>
  <c r="BV608" i="3" s="1"/>
  <c r="A1488" i="1"/>
  <c r="A2368" i="1" s="1"/>
  <c r="A3248" i="1" s="1"/>
  <c r="BP621" i="3"/>
  <c r="CH621" i="3" s="1"/>
  <c r="A1501" i="1"/>
  <c r="A2381" i="1" s="1"/>
  <c r="A3261" i="1" s="1"/>
  <c r="BP617" i="3"/>
  <c r="BV617" i="3" s="1"/>
  <c r="A1497" i="1"/>
  <c r="A2377" i="1" s="1"/>
  <c r="A3257" i="1" s="1"/>
  <c r="BP594" i="3"/>
  <c r="CH594" i="3" s="1"/>
  <c r="A1474" i="1"/>
  <c r="A2354" i="1" s="1"/>
  <c r="A3234" i="1" s="1"/>
  <c r="BP569" i="3"/>
  <c r="CH569" i="3" s="1"/>
  <c r="A1449" i="1"/>
  <c r="A2329" i="1" s="1"/>
  <c r="A3209" i="1" s="1"/>
  <c r="BP626" i="3"/>
  <c r="BV626" i="3" s="1"/>
  <c r="A1506" i="1"/>
  <c r="A2386" i="1" s="1"/>
  <c r="A3266" i="1" s="1"/>
  <c r="BP556" i="3"/>
  <c r="CH556" i="3" s="1"/>
  <c r="A1436" i="1"/>
  <c r="A2316" i="1" s="1"/>
  <c r="A3196" i="1" s="1"/>
  <c r="BP589" i="3"/>
  <c r="BV589" i="3" s="1"/>
  <c r="A1469" i="1"/>
  <c r="A2349" i="1" s="1"/>
  <c r="A3229" i="1" s="1"/>
  <c r="BP596" i="3"/>
  <c r="BV596" i="3" s="1"/>
  <c r="A1476" i="1"/>
  <c r="A2356" i="1" s="1"/>
  <c r="A3236" i="1" s="1"/>
  <c r="BP567" i="3"/>
  <c r="BV567" i="3" s="1"/>
  <c r="A1447" i="1"/>
  <c r="A2327" i="1" s="1"/>
  <c r="A3207" i="1" s="1"/>
  <c r="BP577" i="3"/>
  <c r="BV577" i="3" s="1"/>
  <c r="A1457" i="1"/>
  <c r="A2337" i="1" s="1"/>
  <c r="A3217" i="1" s="1"/>
  <c r="BP570" i="3"/>
  <c r="CH570" i="3" s="1"/>
  <c r="A1450" i="1"/>
  <c r="A2330" i="1" s="1"/>
  <c r="A3210" i="1" s="1"/>
  <c r="BP597" i="3"/>
  <c r="BV597" i="3" s="1"/>
  <c r="A1477" i="1"/>
  <c r="A2357" i="1" s="1"/>
  <c r="A3237" i="1" s="1"/>
  <c r="BP562" i="3"/>
  <c r="BV562" i="3" s="1"/>
  <c r="A1442" i="1"/>
  <c r="A2322" i="1" s="1"/>
  <c r="A3202" i="1" s="1"/>
  <c r="BP642" i="3"/>
  <c r="BV642" i="3" s="1"/>
  <c r="A1522" i="1"/>
  <c r="A2402" i="1" s="1"/>
  <c r="A3282" i="1" s="1"/>
  <c r="BP648" i="3"/>
  <c r="BV648" i="3" s="1"/>
  <c r="A1528" i="1"/>
  <c r="A2408" i="1" s="1"/>
  <c r="A3288" i="1" s="1"/>
  <c r="BP634" i="3"/>
  <c r="CH634" i="3" s="1"/>
  <c r="A1514" i="1"/>
  <c r="A2394" i="1" s="1"/>
  <c r="A3274" i="1" s="1"/>
  <c r="BP554" i="3"/>
  <c r="CH554" i="3" s="1"/>
  <c r="A1434" i="1"/>
  <c r="A2314" i="1" s="1"/>
  <c r="A3194" i="1" s="1"/>
  <c r="BP557" i="3"/>
  <c r="BV557" i="3" s="1"/>
  <c r="A1437" i="1"/>
  <c r="A2317" i="1" s="1"/>
  <c r="A3197" i="1" s="1"/>
  <c r="BP551" i="3"/>
  <c r="CH551" i="3" s="1"/>
  <c r="A1431" i="1"/>
  <c r="A2311" i="1" s="1"/>
  <c r="A3191" i="1" s="1"/>
  <c r="BP628" i="3"/>
  <c r="BV628" i="3" s="1"/>
  <c r="A1508" i="1"/>
  <c r="A2388" i="1" s="1"/>
  <c r="A3268" i="1" s="1"/>
  <c r="BP580" i="3"/>
  <c r="BV580" i="3" s="1"/>
  <c r="A1460" i="1"/>
  <c r="A2340" i="1" s="1"/>
  <c r="A3220" i="1" s="1"/>
  <c r="BP559" i="3"/>
  <c r="BV559" i="3" s="1"/>
  <c r="A1439" i="1"/>
  <c r="A2319" i="1" s="1"/>
  <c r="A3199" i="1" s="1"/>
  <c r="BP616" i="3"/>
  <c r="CH616" i="3" s="1"/>
  <c r="A1496" i="1"/>
  <c r="A2376" i="1" s="1"/>
  <c r="A3256" i="1" s="1"/>
  <c r="BP575" i="3"/>
  <c r="BV575" i="3" s="1"/>
  <c r="A1455" i="1"/>
  <c r="A2335" i="1" s="1"/>
  <c r="A3215" i="1" s="1"/>
  <c r="BP553" i="3"/>
  <c r="BV553" i="3" s="1"/>
  <c r="A1433" i="1"/>
  <c r="A2313" i="1" s="1"/>
  <c r="A3193" i="1" s="1"/>
  <c r="BP566" i="3"/>
  <c r="CH566" i="3" s="1"/>
  <c r="A1446" i="1"/>
  <c r="A2326" i="1" s="1"/>
  <c r="A3206" i="1" s="1"/>
  <c r="BP552" i="3"/>
  <c r="CH552" i="3" s="1"/>
  <c r="A1432" i="1"/>
  <c r="A2312" i="1" s="1"/>
  <c r="A3192" i="1" s="1"/>
  <c r="BP564" i="3"/>
  <c r="BV564" i="3" s="1"/>
  <c r="A1444" i="1"/>
  <c r="A2324" i="1" s="1"/>
  <c r="A3204" i="1" s="1"/>
  <c r="BP579" i="3"/>
  <c r="BV579" i="3" s="1"/>
  <c r="A1459" i="1"/>
  <c r="A2339" i="1" s="1"/>
  <c r="A3219" i="1" s="1"/>
  <c r="BP636" i="3"/>
  <c r="BV636" i="3" s="1"/>
  <c r="A1516" i="1"/>
  <c r="A2396" i="1" s="1"/>
  <c r="A3276" i="1" s="1"/>
  <c r="BP561" i="3"/>
  <c r="CH561" i="3" s="1"/>
  <c r="A1441" i="1"/>
  <c r="A2321" i="1" s="1"/>
  <c r="A3201" i="1" s="1"/>
  <c r="BP586" i="3"/>
  <c r="CH586" i="3" s="1"/>
  <c r="A1466" i="1"/>
  <c r="A2346" i="1" s="1"/>
  <c r="A3226" i="1" s="1"/>
  <c r="BP618" i="3"/>
  <c r="CH618" i="3" s="1"/>
  <c r="A1498" i="1"/>
  <c r="A2378" i="1" s="1"/>
  <c r="A3258" i="1" s="1"/>
  <c r="BP614" i="3"/>
  <c r="BV614" i="3" s="1"/>
  <c r="A1494" i="1"/>
  <c r="A2374" i="1" s="1"/>
  <c r="A3254" i="1" s="1"/>
  <c r="BP637" i="3"/>
  <c r="BV637" i="3" s="1"/>
  <c r="A1517" i="1"/>
  <c r="A2397" i="1" s="1"/>
  <c r="A3277" i="1" s="1"/>
  <c r="BP644" i="3"/>
  <c r="BV644" i="3" s="1"/>
  <c r="A1524" i="1"/>
  <c r="A2404" i="1" s="1"/>
  <c r="A3284" i="1" s="1"/>
  <c r="BP574" i="3"/>
  <c r="BV574" i="3" s="1"/>
  <c r="A1454" i="1"/>
  <c r="A2334" i="1" s="1"/>
  <c r="A3214" i="1" s="1"/>
  <c r="BP581" i="3"/>
  <c r="BV581" i="3" s="1"/>
  <c r="A1461" i="1"/>
  <c r="A2341" i="1" s="1"/>
  <c r="A3221" i="1" s="1"/>
  <c r="BP620" i="3"/>
  <c r="CH620" i="3" s="1"/>
  <c r="A1500" i="1"/>
  <c r="A2380" i="1" s="1"/>
  <c r="A3260" i="1" s="1"/>
  <c r="BP599" i="3"/>
  <c r="BV599" i="3" s="1"/>
  <c r="A1479" i="1"/>
  <c r="A2359" i="1" s="1"/>
  <c r="A3239" i="1" s="1"/>
  <c r="BP633" i="3"/>
  <c r="BV633" i="3" s="1"/>
  <c r="A1513" i="1"/>
  <c r="A2393" i="1" s="1"/>
  <c r="A3273" i="1" s="1"/>
  <c r="BP602" i="3"/>
  <c r="BV602" i="3" s="1"/>
  <c r="A1482" i="1"/>
  <c r="A2362" i="1" s="1"/>
  <c r="A3242" i="1" s="1"/>
  <c r="BP598" i="3"/>
  <c r="BV598" i="3" s="1"/>
  <c r="A1478" i="1"/>
  <c r="A2358" i="1" s="1"/>
  <c r="A3238" i="1" s="1"/>
  <c r="BP585" i="3"/>
  <c r="BV585" i="3" s="1"/>
  <c r="A1465" i="1"/>
  <c r="A2345" i="1" s="1"/>
  <c r="A3225" i="1" s="1"/>
  <c r="BP615" i="3"/>
  <c r="BV615" i="3" s="1"/>
  <c r="A1495" i="1"/>
  <c r="A2375" i="1" s="1"/>
  <c r="A3255" i="1" s="1"/>
  <c r="BP635" i="3"/>
  <c r="CH635" i="3" s="1"/>
  <c r="A1515" i="1"/>
  <c r="A2395" i="1" s="1"/>
  <c r="A3275" i="1" s="1"/>
  <c r="BP555" i="3"/>
  <c r="CH555" i="3" s="1"/>
  <c r="A1435" i="1"/>
  <c r="A2315" i="1" s="1"/>
  <c r="A3195" i="1" s="1"/>
  <c r="BP600" i="3"/>
  <c r="BV600" i="3" s="1"/>
  <c r="A1480" i="1"/>
  <c r="A2360" i="1" s="1"/>
  <c r="A3240" i="1" s="1"/>
  <c r="BP640" i="3"/>
  <c r="BV640" i="3" s="1"/>
  <c r="A1520" i="1"/>
  <c r="A2400" i="1" s="1"/>
  <c r="A3280" i="1" s="1"/>
  <c r="BP647" i="3"/>
  <c r="CH647" i="3" s="1"/>
  <c r="A1527" i="1"/>
  <c r="A2407" i="1" s="1"/>
  <c r="A3287" i="1" s="1"/>
  <c r="BP583" i="3"/>
  <c r="BV583" i="3" s="1"/>
  <c r="A1463" i="1"/>
  <c r="A2343" i="1" s="1"/>
  <c r="A3223" i="1" s="1"/>
  <c r="BP572" i="3"/>
  <c r="BV572" i="3" s="1"/>
  <c r="A1452" i="1"/>
  <c r="A2332" i="1" s="1"/>
  <c r="A3212" i="1" s="1"/>
  <c r="BP584" i="3"/>
  <c r="BV584" i="3" s="1"/>
  <c r="A1464" i="1"/>
  <c r="A2344" i="1" s="1"/>
  <c r="A3224" i="1" s="1"/>
  <c r="BP578" i="3"/>
  <c r="CH578" i="3" s="1"/>
  <c r="A1458" i="1"/>
  <c r="A2338" i="1" s="1"/>
  <c r="A3218" i="1" s="1"/>
  <c r="BP595" i="3"/>
  <c r="BV595" i="3" s="1"/>
  <c r="A1475" i="1"/>
  <c r="A2355" i="1" s="1"/>
  <c r="A3235" i="1" s="1"/>
  <c r="BP613" i="3"/>
  <c r="BV613" i="3" s="1"/>
  <c r="A1493" i="1"/>
  <c r="A2373" i="1" s="1"/>
  <c r="A3253" i="1" s="1"/>
  <c r="BP611" i="3"/>
  <c r="BV611" i="3" s="1"/>
  <c r="A1491" i="1"/>
  <c r="A2371" i="1" s="1"/>
  <c r="A3251" i="1" s="1"/>
  <c r="BP571" i="3"/>
  <c r="BV571" i="3" s="1"/>
  <c r="A1451" i="1"/>
  <c r="A2331" i="1" s="1"/>
  <c r="A3211" i="1" s="1"/>
  <c r="BP582" i="3"/>
  <c r="BV582" i="3" s="1"/>
  <c r="A1462" i="1"/>
  <c r="A2342" i="1" s="1"/>
  <c r="A3222" i="1" s="1"/>
  <c r="BP563" i="3"/>
  <c r="BV563" i="3" s="1"/>
  <c r="A1443" i="1"/>
  <c r="A2323" i="1" s="1"/>
  <c r="A3203" i="1" s="1"/>
  <c r="BP624" i="3"/>
  <c r="BV624" i="3" s="1"/>
  <c r="A1504" i="1"/>
  <c r="A2384" i="1" s="1"/>
  <c r="A3264" i="1" s="1"/>
  <c r="BP645" i="3"/>
  <c r="BV645" i="3" s="1"/>
  <c r="A1525" i="1"/>
  <c r="A2405" i="1" s="1"/>
  <c r="A3285" i="1" s="1"/>
  <c r="BP610" i="3"/>
  <c r="CH610" i="3" s="1"/>
  <c r="A1490" i="1"/>
  <c r="A2370" i="1" s="1"/>
  <c r="A3250" i="1" s="1"/>
  <c r="BP623" i="3"/>
  <c r="BV623" i="3" s="1"/>
  <c r="A1503" i="1"/>
  <c r="A2383" i="1" s="1"/>
  <c r="A3263" i="1" s="1"/>
  <c r="BP632" i="3"/>
  <c r="BV632" i="3" s="1"/>
  <c r="A1512" i="1"/>
  <c r="A2392" i="1" s="1"/>
  <c r="A3272" i="1" s="1"/>
  <c r="BP638" i="3"/>
  <c r="CH638" i="3" s="1"/>
  <c r="A1518" i="1"/>
  <c r="A2398" i="1" s="1"/>
  <c r="A3278" i="1" s="1"/>
  <c r="BP603" i="3"/>
  <c r="BV603" i="3" s="1"/>
  <c r="A1483" i="1"/>
  <c r="A2363" i="1" s="1"/>
  <c r="A3243" i="1" s="1"/>
  <c r="BP639" i="3"/>
  <c r="BV639" i="3" s="1"/>
  <c r="A1519" i="1"/>
  <c r="A2399" i="1" s="1"/>
  <c r="A3279" i="1" s="1"/>
  <c r="BP650" i="3"/>
  <c r="CH650" i="3" s="1"/>
  <c r="A1530" i="1"/>
  <c r="A2410" i="1" s="1"/>
  <c r="A3290" i="1" s="1"/>
  <c r="BP588" i="3"/>
  <c r="CH588" i="3" s="1"/>
  <c r="A1468" i="1"/>
  <c r="A2348" i="1" s="1"/>
  <c r="A3228" i="1" s="1"/>
  <c r="BP643" i="3"/>
  <c r="BV643" i="3" s="1"/>
  <c r="A1523" i="1"/>
  <c r="A2403" i="1" s="1"/>
  <c r="A3283" i="1" s="1"/>
  <c r="BP619" i="3"/>
  <c r="BV619" i="3" s="1"/>
  <c r="A1499" i="1"/>
  <c r="A2379" i="1" s="1"/>
  <c r="A3259" i="1" s="1"/>
  <c r="BP593" i="3"/>
  <c r="BV593" i="3" s="1"/>
  <c r="A1473" i="1"/>
  <c r="A2353" i="1" s="1"/>
  <c r="A3233" i="1" s="1"/>
  <c r="BP576" i="3"/>
  <c r="BV576" i="3" s="1"/>
  <c r="A1456" i="1"/>
  <c r="A2336" i="1" s="1"/>
  <c r="A3216" i="1" s="1"/>
  <c r="BP607" i="3"/>
  <c r="BV607" i="3" s="1"/>
  <c r="A1487" i="1"/>
  <c r="A2367" i="1" s="1"/>
  <c r="A3247" i="1" s="1"/>
  <c r="BP622" i="3"/>
  <c r="CH622" i="3" s="1"/>
  <c r="A1502" i="1"/>
  <c r="A2382" i="1" s="1"/>
  <c r="A3262" i="1" s="1"/>
  <c r="BP604" i="3"/>
  <c r="BV604" i="3" s="1"/>
  <c r="A1484" i="1"/>
  <c r="A2364" i="1" s="1"/>
  <c r="A3244" i="1" s="1"/>
  <c r="BP591" i="3"/>
  <c r="CH591" i="3" s="1"/>
  <c r="A1471" i="1"/>
  <c r="A2351" i="1" s="1"/>
  <c r="A3231" i="1" s="1"/>
  <c r="BP606" i="3"/>
  <c r="CH606" i="3" s="1"/>
  <c r="A1486" i="1"/>
  <c r="A2366" i="1" s="1"/>
  <c r="A3246" i="1" s="1"/>
  <c r="BP605" i="3"/>
  <c r="CH605" i="3" s="1"/>
  <c r="A1485" i="1"/>
  <c r="A2365" i="1" s="1"/>
  <c r="A3245" i="1" s="1"/>
  <c r="BP609" i="3"/>
  <c r="CH609" i="3" s="1"/>
  <c r="A1489" i="1"/>
  <c r="A2369" i="1" s="1"/>
  <c r="A3249" i="1" s="1"/>
  <c r="BP646" i="3"/>
  <c r="CH646" i="3" s="1"/>
  <c r="A1526" i="1"/>
  <c r="A2406" i="1" s="1"/>
  <c r="A3286" i="1" s="1"/>
  <c r="BP631" i="3"/>
  <c r="BV631" i="3" s="1"/>
  <c r="A1511" i="1"/>
  <c r="A2391" i="1" s="1"/>
  <c r="A3271" i="1" s="1"/>
  <c r="BP625" i="3"/>
  <c r="CH625" i="3" s="1"/>
  <c r="A1505" i="1"/>
  <c r="A2385" i="1" s="1"/>
  <c r="A3265" i="1" s="1"/>
  <c r="BP587" i="3"/>
  <c r="BV587" i="3" s="1"/>
  <c r="A1467" i="1"/>
  <c r="A2347" i="1" s="1"/>
  <c r="A3227" i="1" s="1"/>
  <c r="BP641" i="3"/>
  <c r="BV641" i="3" s="1"/>
  <c r="A1521" i="1"/>
  <c r="A2401" i="1" s="1"/>
  <c r="A3281" i="1" s="1"/>
  <c r="BP560" i="3"/>
  <c r="CH560" i="3" s="1"/>
  <c r="A1440" i="1"/>
  <c r="A2320" i="1" s="1"/>
  <c r="A3200" i="1" s="1"/>
  <c r="BP630" i="3"/>
  <c r="BV630" i="3" s="1"/>
  <c r="A1510" i="1"/>
  <c r="A2390" i="1" s="1"/>
  <c r="A3270" i="1" s="1"/>
  <c r="BP565" i="3"/>
  <c r="BV565" i="3" s="1"/>
  <c r="A1445" i="1"/>
  <c r="A2325" i="1" s="1"/>
  <c r="A3205" i="1" s="1"/>
  <c r="BP590" i="3"/>
  <c r="BV590" i="3" s="1"/>
  <c r="A1470" i="1"/>
  <c r="A2350" i="1" s="1"/>
  <c r="A3230" i="1" s="1"/>
  <c r="BP627" i="3"/>
  <c r="CH627" i="3" s="1"/>
  <c r="A1507" i="1"/>
  <c r="A2387" i="1" s="1"/>
  <c r="A3267" i="1" s="1"/>
  <c r="A441" i="3"/>
  <c r="J10" i="2" s="1"/>
  <c r="K3" i="2"/>
  <c r="K11" i="2"/>
  <c r="J6" i="2"/>
  <c r="J12" i="2"/>
  <c r="K4" i="2"/>
  <c r="K12" i="2"/>
  <c r="J7" i="2"/>
  <c r="J13" i="2"/>
  <c r="K5" i="2"/>
  <c r="K13" i="2"/>
  <c r="J8" i="2"/>
  <c r="J14" i="2"/>
  <c r="K10" i="2"/>
  <c r="K6" i="2"/>
  <c r="K14" i="2"/>
  <c r="J9" i="2"/>
  <c r="J11" i="2"/>
  <c r="K7" i="2"/>
  <c r="K15" i="2"/>
  <c r="J5" i="2"/>
  <c r="J3" i="2"/>
  <c r="K2" i="2"/>
  <c r="K8" i="2"/>
  <c r="K16" i="2"/>
  <c r="J16" i="2"/>
  <c r="J4" i="2"/>
  <c r="K9" i="2"/>
  <c r="J15" i="2"/>
  <c r="J2" i="2"/>
  <c r="I21" i="2"/>
  <c r="H23" i="2"/>
  <c r="I22" i="2"/>
  <c r="H24" i="2"/>
  <c r="I23" i="2"/>
  <c r="H25" i="2"/>
  <c r="I20" i="2"/>
  <c r="I24" i="2"/>
  <c r="H26" i="2"/>
  <c r="DT16" i="3" s="1"/>
  <c r="I25" i="2"/>
  <c r="I28" i="2"/>
  <c r="H19" i="2"/>
  <c r="H27" i="2"/>
  <c r="DT17" i="3" s="1"/>
  <c r="H22" i="2"/>
  <c r="DT8" i="3" s="1"/>
  <c r="I26" i="2"/>
  <c r="H20" i="2"/>
  <c r="H28" i="2"/>
  <c r="I19" i="2"/>
  <c r="I27" i="2"/>
  <c r="H21" i="2"/>
  <c r="DT7" i="3" s="1"/>
  <c r="BC221" i="3"/>
  <c r="H30" i="2" s="1"/>
  <c r="I30" i="2"/>
  <c r="AS567" i="3"/>
  <c r="R567" i="3"/>
  <c r="AY450" i="3"/>
  <c r="X450" i="3"/>
  <c r="AP485" i="3"/>
  <c r="O485" i="3"/>
  <c r="AT533" i="3"/>
  <c r="S533" i="3"/>
  <c r="AZ510" i="3"/>
  <c r="Y510" i="3"/>
  <c r="AZ477" i="3"/>
  <c r="Y477" i="3"/>
  <c r="AP461" i="3"/>
  <c r="O461" i="3"/>
  <c r="AT458" i="3"/>
  <c r="S458" i="3"/>
  <c r="AY491" i="3"/>
  <c r="X491" i="3"/>
  <c r="AT501" i="3"/>
  <c r="S501" i="3"/>
  <c r="AU451" i="3"/>
  <c r="T451" i="3"/>
  <c r="AX448" i="3"/>
  <c r="W448" i="3"/>
  <c r="AT476" i="3"/>
  <c r="S476" i="3"/>
  <c r="AQ508" i="3"/>
  <c r="P508" i="3"/>
  <c r="AV508" i="3"/>
  <c r="U508" i="3"/>
  <c r="AZ469" i="3"/>
  <c r="Y469" i="3"/>
  <c r="AS503" i="3"/>
  <c r="R503" i="3"/>
  <c r="AS505" i="3"/>
  <c r="R505" i="3"/>
  <c r="AX534" i="3"/>
  <c r="W534" i="3"/>
  <c r="AY487" i="3"/>
  <c r="X487" i="3"/>
  <c r="AS448" i="3"/>
  <c r="R448" i="3"/>
  <c r="AS484" i="3"/>
  <c r="R484" i="3"/>
  <c r="AV473" i="3"/>
  <c r="U473" i="3"/>
  <c r="AS454" i="3"/>
  <c r="R454" i="3"/>
  <c r="AY444" i="3"/>
  <c r="X444" i="3"/>
  <c r="AP495" i="3"/>
  <c r="O495" i="3"/>
  <c r="AY505" i="3"/>
  <c r="X505" i="3"/>
  <c r="AQ509" i="3"/>
  <c r="P509" i="3"/>
  <c r="AT518" i="3"/>
  <c r="S518" i="3"/>
  <c r="AU486" i="3"/>
  <c r="T486" i="3"/>
  <c r="AP512" i="3"/>
  <c r="O512" i="3"/>
  <c r="AV495" i="3"/>
  <c r="U495" i="3"/>
  <c r="AZ482" i="3"/>
  <c r="Y482" i="3"/>
  <c r="AX536" i="3"/>
  <c r="W536" i="3"/>
  <c r="AY455" i="3"/>
  <c r="X455" i="3"/>
  <c r="AQ451" i="3"/>
  <c r="P451" i="3"/>
  <c r="AQ523" i="3"/>
  <c r="P523" i="3"/>
  <c r="AT512" i="3"/>
  <c r="S512" i="3"/>
  <c r="AS496" i="3"/>
  <c r="R496" i="3"/>
  <c r="AV509" i="3"/>
  <c r="U509" i="3"/>
  <c r="AZ487" i="3"/>
  <c r="Y487" i="3"/>
  <c r="AQ479" i="3"/>
  <c r="P479" i="3"/>
  <c r="AZ467" i="3"/>
  <c r="Y467" i="3"/>
  <c r="AP491" i="3"/>
  <c r="O491" i="3"/>
  <c r="AX524" i="3"/>
  <c r="W524" i="3"/>
  <c r="AP458" i="3"/>
  <c r="O458" i="3"/>
  <c r="AU463" i="3"/>
  <c r="T463" i="3"/>
  <c r="AS471" i="3"/>
  <c r="R471" i="3"/>
  <c r="AS516" i="3"/>
  <c r="R516" i="3"/>
  <c r="AP514" i="3"/>
  <c r="O514" i="3"/>
  <c r="AV463" i="3"/>
  <c r="U463" i="3"/>
  <c r="AZ502" i="3"/>
  <c r="Y502" i="3"/>
  <c r="AV443" i="3"/>
  <c r="U443" i="3"/>
  <c r="AY526" i="3"/>
  <c r="X526" i="3"/>
  <c r="AT524" i="3"/>
  <c r="S524" i="3"/>
  <c r="AX467" i="3"/>
  <c r="W467" i="3"/>
  <c r="AV539" i="3"/>
  <c r="U539" i="3"/>
  <c r="AS480" i="3"/>
  <c r="R480" i="3"/>
  <c r="AQ460" i="3"/>
  <c r="P460" i="3"/>
  <c r="AQ472" i="3"/>
  <c r="P472" i="3"/>
  <c r="AS477" i="3"/>
  <c r="R477" i="3"/>
  <c r="AY493" i="3"/>
  <c r="X493" i="3"/>
  <c r="AY504" i="3"/>
  <c r="X504" i="3"/>
  <c r="AS455" i="3"/>
  <c r="R455" i="3"/>
  <c r="AP484" i="3"/>
  <c r="O484" i="3"/>
  <c r="AV511" i="3"/>
  <c r="U511" i="3"/>
  <c r="AP459" i="3"/>
  <c r="O459" i="3"/>
  <c r="AZ505" i="3"/>
  <c r="Y505" i="3"/>
  <c r="AU527" i="3"/>
  <c r="T527" i="3"/>
  <c r="AU537" i="3"/>
  <c r="T537" i="3"/>
  <c r="AX530" i="3"/>
  <c r="W530" i="3"/>
  <c r="AU454" i="3"/>
  <c r="T454" i="3"/>
  <c r="AV499" i="3"/>
  <c r="U499" i="3"/>
  <c r="AQ516" i="3"/>
  <c r="P516" i="3"/>
  <c r="AZ533" i="3"/>
  <c r="Y533" i="3"/>
  <c r="AY510" i="3"/>
  <c r="X510" i="3"/>
  <c r="AZ501" i="3"/>
  <c r="Y501" i="3"/>
  <c r="AU445" i="3"/>
  <c r="T445" i="3"/>
  <c r="AQ519" i="3"/>
  <c r="P519" i="3"/>
  <c r="AT511" i="3"/>
  <c r="S511" i="3"/>
  <c r="AP536" i="3"/>
  <c r="O536" i="3"/>
  <c r="AU526" i="3"/>
  <c r="T526" i="3"/>
  <c r="AQ526" i="3"/>
  <c r="P526" i="3"/>
  <c r="AX584" i="3"/>
  <c r="W584" i="3"/>
  <c r="AV452" i="3"/>
  <c r="U452" i="3"/>
  <c r="AY472" i="3"/>
  <c r="X472" i="3"/>
  <c r="AX486" i="3"/>
  <c r="W486" i="3"/>
  <c r="AX508" i="3"/>
  <c r="W508" i="3"/>
  <c r="AU501" i="3"/>
  <c r="T501" i="3"/>
  <c r="AS488" i="3"/>
  <c r="R488" i="3"/>
  <c r="AV466" i="3"/>
  <c r="U466" i="3"/>
  <c r="AX481" i="3"/>
  <c r="W481" i="3"/>
  <c r="AT477" i="3"/>
  <c r="S477" i="3"/>
  <c r="AS465" i="3"/>
  <c r="R465" i="3"/>
  <c r="AU535" i="3"/>
  <c r="T535" i="3"/>
  <c r="AZ447" i="3"/>
  <c r="Y447" i="3"/>
  <c r="AQ525" i="3"/>
  <c r="P525" i="3"/>
  <c r="AX529" i="3"/>
  <c r="W529" i="3"/>
  <c r="AS522" i="3"/>
  <c r="R522" i="3"/>
  <c r="AX478" i="3"/>
  <c r="W478" i="3"/>
  <c r="AU519" i="3"/>
  <c r="T519" i="3"/>
  <c r="AY456" i="3"/>
  <c r="X456" i="3"/>
  <c r="AY513" i="3"/>
  <c r="X513" i="3"/>
  <c r="AS475" i="3"/>
  <c r="R475" i="3"/>
  <c r="AQ474" i="3"/>
  <c r="P474" i="3"/>
  <c r="AV475" i="3"/>
  <c r="U475" i="3"/>
  <c r="AX471" i="3"/>
  <c r="W471" i="3"/>
  <c r="AX494" i="3"/>
  <c r="W494" i="3"/>
  <c r="AX441" i="3"/>
  <c r="W441" i="3"/>
  <c r="AP510" i="3"/>
  <c r="O510" i="3"/>
  <c r="AX492" i="3"/>
  <c r="W492" i="3"/>
  <c r="AQ484" i="3"/>
  <c r="P484" i="3"/>
  <c r="AZ498" i="3"/>
  <c r="Y498" i="3"/>
  <c r="AZ478" i="3"/>
  <c r="Y478" i="3"/>
  <c r="AV469" i="3"/>
  <c r="U469" i="3"/>
  <c r="AY497" i="3"/>
  <c r="X497" i="3"/>
  <c r="AZ470" i="3"/>
  <c r="Y470" i="3"/>
  <c r="AT465" i="3"/>
  <c r="S465" i="3"/>
  <c r="AP496" i="3"/>
  <c r="O496" i="3"/>
  <c r="AX483" i="3"/>
  <c r="W483" i="3"/>
  <c r="AU469" i="3"/>
  <c r="T469" i="3"/>
  <c r="AX539" i="3"/>
  <c r="W539" i="3"/>
  <c r="AP473" i="3"/>
  <c r="O473" i="3"/>
  <c r="AY502" i="3"/>
  <c r="X502" i="3"/>
  <c r="AQ462" i="3"/>
  <c r="P462" i="3"/>
  <c r="AQ444" i="3"/>
  <c r="P444" i="3"/>
  <c r="AU447" i="3"/>
  <c r="T447" i="3"/>
  <c r="AP476" i="3"/>
  <c r="O476" i="3"/>
  <c r="AQ527" i="3"/>
  <c r="P527" i="3"/>
  <c r="AP517" i="3"/>
  <c r="O517" i="3"/>
  <c r="AX463" i="3"/>
  <c r="W463" i="3"/>
  <c r="AY484" i="3"/>
  <c r="X484" i="3"/>
  <c r="AS525" i="3"/>
  <c r="R525" i="3"/>
  <c r="AP478" i="3"/>
  <c r="O478" i="3"/>
  <c r="AT475" i="3"/>
  <c r="S475" i="3"/>
  <c r="AX523" i="3"/>
  <c r="W523" i="3"/>
  <c r="AZ495" i="3"/>
  <c r="Y495" i="3"/>
  <c r="AU514" i="3"/>
  <c r="T514" i="3"/>
  <c r="AZ540" i="3"/>
  <c r="Y540" i="3"/>
  <c r="AX442" i="3"/>
  <c r="W442" i="3"/>
  <c r="AY445" i="3"/>
  <c r="X445" i="3"/>
  <c r="AZ483" i="3"/>
  <c r="Y483" i="3"/>
  <c r="AV527" i="3"/>
  <c r="U527" i="3"/>
  <c r="AY490" i="3"/>
  <c r="X490" i="3"/>
  <c r="AU540" i="3"/>
  <c r="T540" i="3"/>
  <c r="AZ475" i="3"/>
  <c r="Y475" i="3"/>
  <c r="AQ488" i="3"/>
  <c r="P488" i="3"/>
  <c r="AV518" i="3"/>
  <c r="U518" i="3"/>
  <c r="AU512" i="3"/>
  <c r="T512" i="3"/>
  <c r="AV476" i="3"/>
  <c r="U476" i="3"/>
  <c r="AV502" i="3"/>
  <c r="U502" i="3"/>
  <c r="AY466" i="3"/>
  <c r="X466" i="3"/>
  <c r="AQ489" i="3"/>
  <c r="P489" i="3"/>
  <c r="AQ466" i="3"/>
  <c r="P466" i="3"/>
  <c r="AX538" i="3"/>
  <c r="W538" i="3"/>
  <c r="AZ504" i="3"/>
  <c r="Y504" i="3"/>
  <c r="AZ462" i="3"/>
  <c r="Y462" i="3"/>
  <c r="AU525" i="3"/>
  <c r="T525" i="3"/>
  <c r="AY468" i="3"/>
  <c r="X468" i="3"/>
  <c r="AU448" i="3"/>
  <c r="T448" i="3"/>
  <c r="AZ530" i="3"/>
  <c r="Y530" i="3"/>
  <c r="AQ534" i="3"/>
  <c r="P534" i="3"/>
  <c r="AZ512" i="3"/>
  <c r="Y512" i="3"/>
  <c r="AY447" i="3"/>
  <c r="X447" i="3"/>
  <c r="AS540" i="3"/>
  <c r="R540" i="3"/>
  <c r="AP532" i="3"/>
  <c r="O532" i="3"/>
  <c r="AZ522" i="3"/>
  <c r="Y522" i="3"/>
  <c r="AS528" i="3"/>
  <c r="R528" i="3"/>
  <c r="AQ473" i="3"/>
  <c r="P473" i="3"/>
  <c r="AY516" i="3"/>
  <c r="X516" i="3"/>
  <c r="AU491" i="3"/>
  <c r="T491" i="3"/>
  <c r="AU505" i="3"/>
  <c r="T505" i="3"/>
  <c r="AQ458" i="3"/>
  <c r="P458" i="3"/>
  <c r="AP486" i="3"/>
  <c r="O486" i="3"/>
  <c r="AU504" i="3"/>
  <c r="T504" i="3"/>
  <c r="AS456" i="3"/>
  <c r="R456" i="3"/>
  <c r="AV487" i="3"/>
  <c r="U487" i="3"/>
  <c r="AV524" i="3"/>
  <c r="U524" i="3"/>
  <c r="AX484" i="3"/>
  <c r="W484" i="3"/>
  <c r="AV483" i="3"/>
  <c r="U483" i="3"/>
  <c r="AY473" i="3"/>
  <c r="X473" i="3"/>
  <c r="AU538" i="3"/>
  <c r="T538" i="3"/>
  <c r="AX531" i="3"/>
  <c r="W531" i="3"/>
  <c r="AY538" i="3"/>
  <c r="X538" i="3"/>
  <c r="AU460" i="3"/>
  <c r="T460" i="3"/>
  <c r="AQ504" i="3"/>
  <c r="P504" i="3"/>
  <c r="AZ494" i="3"/>
  <c r="Y494" i="3"/>
  <c r="AY512" i="3"/>
  <c r="X512" i="3"/>
  <c r="AZ517" i="3"/>
  <c r="Y517" i="3"/>
  <c r="AP448" i="3"/>
  <c r="O448" i="3"/>
  <c r="AU531" i="3"/>
  <c r="T531" i="3"/>
  <c r="AP515" i="3"/>
  <c r="O515" i="3"/>
  <c r="AU490" i="3"/>
  <c r="T490" i="3"/>
  <c r="AV531" i="3"/>
  <c r="U531" i="3"/>
  <c r="AT449" i="3"/>
  <c r="S449" i="3"/>
  <c r="AP477" i="3"/>
  <c r="O477" i="3"/>
  <c r="AX449" i="3"/>
  <c r="W449" i="3"/>
  <c r="AU470" i="3"/>
  <c r="T470" i="3"/>
  <c r="AS481" i="3"/>
  <c r="R481" i="3"/>
  <c r="AQ514" i="3"/>
  <c r="P514" i="3"/>
  <c r="AS534" i="3"/>
  <c r="R534" i="3"/>
  <c r="AQ490" i="3"/>
  <c r="P490" i="3"/>
  <c r="AP531" i="3"/>
  <c r="O531" i="3"/>
  <c r="AU496" i="3"/>
  <c r="T496" i="3"/>
  <c r="AP450" i="3"/>
  <c r="O450" i="3"/>
  <c r="AQ478" i="3"/>
  <c r="P478" i="3"/>
  <c r="AY523" i="3"/>
  <c r="X523" i="3"/>
  <c r="AT452" i="3"/>
  <c r="S452" i="3"/>
  <c r="AY448" i="3"/>
  <c r="X448" i="3"/>
  <c r="AY518" i="3"/>
  <c r="X518" i="3"/>
  <c r="AP520" i="3"/>
  <c r="O520" i="3"/>
  <c r="AP455" i="3"/>
  <c r="O455" i="3"/>
  <c r="AZ464" i="3"/>
  <c r="Y464" i="3"/>
  <c r="AP480" i="3"/>
  <c r="O480" i="3"/>
  <c r="AS493" i="3"/>
  <c r="R493" i="3"/>
  <c r="AZ468" i="3"/>
  <c r="Y468" i="3"/>
  <c r="AY478" i="3"/>
  <c r="X478" i="3"/>
  <c r="AT482" i="3"/>
  <c r="S482" i="3"/>
  <c r="AZ519" i="3"/>
  <c r="Y519" i="3"/>
  <c r="AQ540" i="3"/>
  <c r="P540" i="3"/>
  <c r="AX505" i="3"/>
  <c r="W505" i="3"/>
  <c r="AZ471" i="3"/>
  <c r="Y471" i="3"/>
  <c r="AZ481" i="3"/>
  <c r="Y481" i="3"/>
  <c r="AP506" i="3"/>
  <c r="O506" i="3"/>
  <c r="AQ456" i="3"/>
  <c r="P456" i="3"/>
  <c r="AX496" i="3"/>
  <c r="W496" i="3"/>
  <c r="AU506" i="3"/>
  <c r="T506" i="3"/>
  <c r="AU502" i="3"/>
  <c r="T502" i="3"/>
  <c r="AU515" i="3"/>
  <c r="T515" i="3"/>
  <c r="AY495" i="3"/>
  <c r="X495" i="3"/>
  <c r="AS492" i="3"/>
  <c r="R492" i="3"/>
  <c r="AS453" i="3"/>
  <c r="R453" i="3"/>
  <c r="AV479" i="3"/>
  <c r="U479" i="3"/>
  <c r="AU609" i="3"/>
  <c r="T609" i="3"/>
  <c r="AV486" i="3"/>
  <c r="U486" i="3"/>
  <c r="AU494" i="3"/>
  <c r="T494" i="3"/>
  <c r="AT453" i="3"/>
  <c r="S453" i="3"/>
  <c r="AT480" i="3"/>
  <c r="S480" i="3"/>
  <c r="AU528" i="3"/>
  <c r="T528" i="3"/>
  <c r="AV446" i="3"/>
  <c r="U446" i="3"/>
  <c r="AY527" i="3"/>
  <c r="X527" i="3"/>
  <c r="AT534" i="3"/>
  <c r="S534" i="3"/>
  <c r="AY533" i="3"/>
  <c r="X533" i="3"/>
  <c r="AZ527" i="3"/>
  <c r="Y527" i="3"/>
  <c r="AY522" i="3"/>
  <c r="X522" i="3"/>
  <c r="AX456" i="3"/>
  <c r="W456" i="3"/>
  <c r="AZ452" i="3"/>
  <c r="Y452" i="3"/>
  <c r="AY531" i="3"/>
  <c r="X531" i="3"/>
  <c r="AZ523" i="3"/>
  <c r="Y523" i="3"/>
  <c r="AQ500" i="3"/>
  <c r="P500" i="3"/>
  <c r="AT493" i="3"/>
  <c r="S493" i="3"/>
  <c r="AQ505" i="3"/>
  <c r="P505" i="3"/>
  <c r="AU478" i="3"/>
  <c r="T478" i="3"/>
  <c r="AS510" i="3"/>
  <c r="R510" i="3"/>
  <c r="AQ457" i="3"/>
  <c r="P457" i="3"/>
  <c r="AY483" i="3"/>
  <c r="X483" i="3"/>
  <c r="AZ534" i="3"/>
  <c r="Y534" i="3"/>
  <c r="AP502" i="3"/>
  <c r="O502" i="3"/>
  <c r="AQ475" i="3"/>
  <c r="P475" i="3"/>
  <c r="AS485" i="3"/>
  <c r="R485" i="3"/>
  <c r="AP519" i="3"/>
  <c r="O519" i="3"/>
  <c r="AP463" i="3"/>
  <c r="O463" i="3"/>
  <c r="AP499" i="3"/>
  <c r="O499" i="3"/>
  <c r="AU472" i="3"/>
  <c r="T472" i="3"/>
  <c r="AS530" i="3"/>
  <c r="R530" i="3"/>
  <c r="AX501" i="3"/>
  <c r="W501" i="3"/>
  <c r="AZ441" i="3"/>
  <c r="Y441" i="3"/>
  <c r="AX495" i="3"/>
  <c r="W495" i="3"/>
  <c r="AV506" i="3"/>
  <c r="U506" i="3"/>
  <c r="AQ521" i="3"/>
  <c r="P521" i="3"/>
  <c r="AU452" i="3"/>
  <c r="T452" i="3"/>
  <c r="AQ524" i="3"/>
  <c r="P524" i="3"/>
  <c r="AQ465" i="3"/>
  <c r="P465" i="3"/>
  <c r="AZ493" i="3"/>
  <c r="Y493" i="3"/>
  <c r="AU509" i="3"/>
  <c r="T509" i="3"/>
  <c r="AY476" i="3"/>
  <c r="X476" i="3"/>
  <c r="AZ490" i="3"/>
  <c r="Y490" i="3"/>
  <c r="AQ477" i="3"/>
  <c r="P477" i="3"/>
  <c r="AU532" i="3"/>
  <c r="T532" i="3"/>
  <c r="AZ500" i="3"/>
  <c r="Y500" i="3"/>
  <c r="AU476" i="3"/>
  <c r="T476" i="3"/>
  <c r="AZ457" i="3"/>
  <c r="Y457" i="3"/>
  <c r="AS478" i="3"/>
  <c r="R478" i="3"/>
  <c r="AU524" i="3"/>
  <c r="T524" i="3"/>
  <c r="AQ515" i="3"/>
  <c r="P515" i="3"/>
  <c r="AZ507" i="3"/>
  <c r="Y507" i="3"/>
  <c r="AS442" i="3"/>
  <c r="R442" i="3"/>
  <c r="AU533" i="3"/>
  <c r="T533" i="3"/>
  <c r="AU483" i="3"/>
  <c r="T483" i="3"/>
  <c r="AP522" i="3"/>
  <c r="O522" i="3"/>
  <c r="AY539" i="3"/>
  <c r="X539" i="3"/>
  <c r="AU507" i="3"/>
  <c r="T507" i="3"/>
  <c r="AX451" i="3"/>
  <c r="W451" i="3"/>
  <c r="AP493" i="3"/>
  <c r="O493" i="3"/>
  <c r="AY524" i="3"/>
  <c r="X524" i="3"/>
  <c r="AV492" i="3"/>
  <c r="U492" i="3"/>
  <c r="AS535" i="3"/>
  <c r="R535" i="3"/>
  <c r="AT445" i="3"/>
  <c r="S445" i="3"/>
  <c r="AQ559" i="3"/>
  <c r="P559" i="3"/>
  <c r="AX475" i="3"/>
  <c r="W475" i="3"/>
  <c r="AV474" i="3"/>
  <c r="U474" i="3"/>
  <c r="AS452" i="3"/>
  <c r="R452" i="3"/>
  <c r="AU508" i="3"/>
  <c r="T508" i="3"/>
  <c r="AS537" i="3"/>
  <c r="R537" i="3"/>
  <c r="AX469" i="3"/>
  <c r="W469" i="3"/>
  <c r="AT527" i="3"/>
  <c r="S527" i="3"/>
  <c r="AQ461" i="3"/>
  <c r="P461" i="3"/>
  <c r="AS460" i="3"/>
  <c r="R460" i="3"/>
  <c r="AY462" i="3"/>
  <c r="X462" i="3"/>
  <c r="AS514" i="3"/>
  <c r="R514" i="3"/>
  <c r="AP452" i="3"/>
  <c r="O452" i="3"/>
  <c r="AX510" i="3"/>
  <c r="W510" i="3"/>
  <c r="AX504" i="3"/>
  <c r="W504" i="3"/>
  <c r="AV464" i="3"/>
  <c r="U464" i="3"/>
  <c r="AQ518" i="3"/>
  <c r="P518" i="3"/>
  <c r="AV461" i="3"/>
  <c r="U461" i="3"/>
  <c r="AT444" i="3"/>
  <c r="S444" i="3"/>
  <c r="AS473" i="3"/>
  <c r="R473" i="3"/>
  <c r="AX465" i="3"/>
  <c r="W465" i="3"/>
  <c r="AX516" i="3"/>
  <c r="W516" i="3"/>
  <c r="AY470" i="3"/>
  <c r="X470" i="3"/>
  <c r="AP479" i="3"/>
  <c r="O479" i="3"/>
  <c r="AX462" i="3"/>
  <c r="W462" i="3"/>
  <c r="AS472" i="3"/>
  <c r="R472" i="3"/>
  <c r="AS483" i="3"/>
  <c r="R483" i="3"/>
  <c r="AT498" i="3"/>
  <c r="S498" i="3"/>
  <c r="AT472" i="3"/>
  <c r="S472" i="3"/>
  <c r="AS459" i="3"/>
  <c r="R459" i="3"/>
  <c r="AX444" i="3"/>
  <c r="W444" i="3"/>
  <c r="AZ509" i="3"/>
  <c r="Y509" i="3"/>
  <c r="AQ441" i="3"/>
  <c r="P441" i="3"/>
  <c r="AV459" i="3"/>
  <c r="U459" i="3"/>
  <c r="AS501" i="3"/>
  <c r="R501" i="3"/>
  <c r="AP533" i="3"/>
  <c r="O533" i="3"/>
  <c r="AV522" i="3"/>
  <c r="U522" i="3"/>
  <c r="AT532" i="3"/>
  <c r="S532" i="3"/>
  <c r="AT519" i="3"/>
  <c r="S519" i="3"/>
  <c r="AU523" i="3"/>
  <c r="T523" i="3"/>
  <c r="AU473" i="3"/>
  <c r="T473" i="3"/>
  <c r="AU466" i="3"/>
  <c r="T466" i="3"/>
  <c r="AP465" i="3"/>
  <c r="O465" i="3"/>
  <c r="AP508" i="3"/>
  <c r="O508" i="3"/>
  <c r="AY517" i="3"/>
  <c r="X517" i="3"/>
  <c r="AP442" i="3"/>
  <c r="O442" i="3"/>
  <c r="AY481" i="3"/>
  <c r="X481" i="3"/>
  <c r="AX464" i="3"/>
  <c r="W464" i="3"/>
  <c r="AP504" i="3"/>
  <c r="O504" i="3"/>
  <c r="AV613" i="3"/>
  <c r="U613" i="3"/>
  <c r="AT535" i="3"/>
  <c r="S535" i="3"/>
  <c r="AV530" i="3"/>
  <c r="U530" i="3"/>
  <c r="AT456" i="3"/>
  <c r="S456" i="3"/>
  <c r="AT528" i="3"/>
  <c r="S528" i="3"/>
  <c r="AS538" i="3"/>
  <c r="R538" i="3"/>
  <c r="AQ455" i="3"/>
  <c r="P455" i="3"/>
  <c r="AQ517" i="3"/>
  <c r="P517" i="3"/>
  <c r="AY443" i="3"/>
  <c r="X443" i="3"/>
  <c r="AP443" i="3"/>
  <c r="O443" i="3"/>
  <c r="AT530" i="3"/>
  <c r="S530" i="3"/>
  <c r="AU539" i="3"/>
  <c r="T539" i="3"/>
  <c r="AZ454" i="3"/>
  <c r="Y454" i="3"/>
  <c r="AV516" i="3"/>
  <c r="U516" i="3"/>
  <c r="AV460" i="3"/>
  <c r="U460" i="3"/>
  <c r="AQ476" i="3"/>
  <c r="P476" i="3"/>
  <c r="AP509" i="3"/>
  <c r="O509" i="3"/>
  <c r="AU500" i="3"/>
  <c r="T500" i="3"/>
  <c r="AS504" i="3"/>
  <c r="R504" i="3"/>
  <c r="AT491" i="3"/>
  <c r="S491" i="3"/>
  <c r="AU480" i="3"/>
  <c r="T480" i="3"/>
  <c r="AP527" i="3"/>
  <c r="O527" i="3"/>
  <c r="AU520" i="3"/>
  <c r="T520" i="3"/>
  <c r="AY464" i="3"/>
  <c r="X464" i="3"/>
  <c r="AQ459" i="3"/>
  <c r="P459" i="3"/>
  <c r="AS498" i="3"/>
  <c r="R498" i="3"/>
  <c r="AQ510" i="3"/>
  <c r="P510" i="3"/>
  <c r="AZ444" i="3"/>
  <c r="Y444" i="3"/>
  <c r="AX452" i="3"/>
  <c r="W452" i="3"/>
  <c r="AV456" i="3"/>
  <c r="U456" i="3"/>
  <c r="AT522" i="3"/>
  <c r="S522" i="3"/>
  <c r="AT540" i="3"/>
  <c r="S540" i="3"/>
  <c r="AQ492" i="3"/>
  <c r="P492" i="3"/>
  <c r="AP538" i="3"/>
  <c r="O538" i="3"/>
  <c r="AS482" i="3"/>
  <c r="R482" i="3"/>
  <c r="AU458" i="3"/>
  <c r="T458" i="3"/>
  <c r="AP524" i="3"/>
  <c r="O524" i="3"/>
  <c r="AT500" i="3"/>
  <c r="S500" i="3"/>
  <c r="AX513" i="3"/>
  <c r="W513" i="3"/>
  <c r="AX525" i="3"/>
  <c r="W525" i="3"/>
  <c r="AQ512" i="3"/>
  <c r="P512" i="3"/>
  <c r="AV494" i="3"/>
  <c r="U494" i="3"/>
  <c r="AU479" i="3"/>
  <c r="T479" i="3"/>
  <c r="AT507" i="3"/>
  <c r="S507" i="3"/>
  <c r="AQ467" i="3"/>
  <c r="P467" i="3"/>
  <c r="AQ480" i="3"/>
  <c r="P480" i="3"/>
  <c r="AY446" i="3"/>
  <c r="X446" i="3"/>
  <c r="AV491" i="3"/>
  <c r="U491" i="3"/>
  <c r="AZ480" i="3"/>
  <c r="Y480" i="3"/>
  <c r="AZ449" i="3"/>
  <c r="Y449" i="3"/>
  <c r="AX498" i="3"/>
  <c r="W498" i="3"/>
  <c r="AX445" i="3"/>
  <c r="W445" i="3"/>
  <c r="AV493" i="3"/>
  <c r="U493" i="3"/>
  <c r="AS447" i="3"/>
  <c r="R447" i="3"/>
  <c r="AS529" i="3"/>
  <c r="R529" i="3"/>
  <c r="AS479" i="3"/>
  <c r="R479" i="3"/>
  <c r="AX454" i="3"/>
  <c r="W454" i="3"/>
  <c r="AV448" i="3"/>
  <c r="U448" i="3"/>
  <c r="AZ499" i="3"/>
  <c r="Y499" i="3"/>
  <c r="AP482" i="3"/>
  <c r="O482" i="3"/>
  <c r="AT467" i="3"/>
  <c r="S467" i="3"/>
  <c r="AS539" i="3"/>
  <c r="R539" i="3"/>
  <c r="AU534" i="3"/>
  <c r="T534" i="3"/>
  <c r="AT483" i="3"/>
  <c r="S483" i="3"/>
  <c r="AQ538" i="3"/>
  <c r="P538" i="3"/>
  <c r="AU484" i="3"/>
  <c r="T484" i="3"/>
  <c r="AY479" i="3"/>
  <c r="X479" i="3"/>
  <c r="AT474" i="3"/>
  <c r="S474" i="3"/>
  <c r="AZ516" i="3"/>
  <c r="Y516" i="3"/>
  <c r="AQ537" i="3"/>
  <c r="P537" i="3"/>
  <c r="AY452" i="3"/>
  <c r="X452" i="3"/>
  <c r="AP498" i="3"/>
  <c r="O498" i="3"/>
  <c r="AZ459" i="3"/>
  <c r="Y459" i="3"/>
  <c r="AZ451" i="3"/>
  <c r="Y451" i="3"/>
  <c r="AZ503" i="3"/>
  <c r="Y503" i="3"/>
  <c r="AZ528" i="3"/>
  <c r="Y528" i="3"/>
  <c r="AZ463" i="3"/>
  <c r="Y463" i="3"/>
  <c r="AP511" i="3"/>
  <c r="O511" i="3"/>
  <c r="AV444" i="3"/>
  <c r="U444" i="3"/>
  <c r="AU488" i="3"/>
  <c r="T488" i="3"/>
  <c r="AX535" i="3"/>
  <c r="W535" i="3"/>
  <c r="AU513" i="3"/>
  <c r="T513" i="3"/>
  <c r="AV481" i="3"/>
  <c r="U481" i="3"/>
  <c r="AZ537" i="3"/>
  <c r="Y537" i="3"/>
  <c r="AT497" i="3"/>
  <c r="S497" i="3"/>
  <c r="AV507" i="3"/>
  <c r="U507" i="3"/>
  <c r="AT457" i="3"/>
  <c r="S457" i="3"/>
  <c r="AY442" i="3"/>
  <c r="X442" i="3"/>
  <c r="AS506" i="3"/>
  <c r="R506" i="3"/>
  <c r="AV517" i="3"/>
  <c r="U517" i="3"/>
  <c r="AX528" i="3"/>
  <c r="W528" i="3"/>
  <c r="AX459" i="3"/>
  <c r="W459" i="3"/>
  <c r="AS536" i="3"/>
  <c r="R536" i="3"/>
  <c r="AP456" i="3"/>
  <c r="O456" i="3"/>
  <c r="AY515" i="3"/>
  <c r="X515" i="3"/>
  <c r="AU459" i="3"/>
  <c r="T459" i="3"/>
  <c r="AP468" i="3"/>
  <c r="O468" i="3"/>
  <c r="AT536" i="3"/>
  <c r="S536" i="3"/>
  <c r="AS489" i="3"/>
  <c r="R489" i="3"/>
  <c r="AS508" i="3"/>
  <c r="R508" i="3"/>
  <c r="AQ495" i="3"/>
  <c r="P495" i="3"/>
  <c r="AU498" i="3"/>
  <c r="T498" i="3"/>
  <c r="AP472" i="3"/>
  <c r="O472" i="3"/>
  <c r="AU518" i="3"/>
  <c r="T518" i="3"/>
  <c r="AT504" i="3"/>
  <c r="S504" i="3"/>
  <c r="AZ496" i="3"/>
  <c r="Y496" i="3"/>
  <c r="AP469" i="3"/>
  <c r="O469" i="3"/>
  <c r="AX502" i="3"/>
  <c r="W502" i="3"/>
  <c r="AT539" i="3"/>
  <c r="S539" i="3"/>
  <c r="AZ442" i="3"/>
  <c r="Y442" i="3"/>
  <c r="AX493" i="3"/>
  <c r="W493" i="3"/>
  <c r="AS446" i="3"/>
  <c r="R446" i="3"/>
  <c r="AY458" i="3"/>
  <c r="X458" i="3"/>
  <c r="AT516" i="3"/>
  <c r="S516" i="3"/>
  <c r="AU511" i="3"/>
  <c r="T511" i="3"/>
  <c r="AS467" i="3"/>
  <c r="R467" i="3"/>
  <c r="AY457" i="3"/>
  <c r="X457" i="3"/>
  <c r="AQ501" i="3"/>
  <c r="P501" i="3"/>
  <c r="AY461" i="3"/>
  <c r="X461" i="3"/>
  <c r="AY503" i="3"/>
  <c r="X503" i="3"/>
  <c r="AV514" i="3"/>
  <c r="U514" i="3"/>
  <c r="AX533" i="3"/>
  <c r="W533" i="3"/>
  <c r="AQ503" i="3"/>
  <c r="P503" i="3"/>
  <c r="AX519" i="3"/>
  <c r="W519" i="3"/>
  <c r="AS531" i="3"/>
  <c r="R531" i="3"/>
  <c r="AV536" i="3"/>
  <c r="U536" i="3"/>
  <c r="AP488" i="3"/>
  <c r="O488" i="3"/>
  <c r="AU456" i="3"/>
  <c r="T456" i="3"/>
  <c r="AU503" i="3"/>
  <c r="T503" i="3"/>
  <c r="AZ456" i="3"/>
  <c r="Y456" i="3"/>
  <c r="AQ498" i="3"/>
  <c r="P498" i="3"/>
  <c r="AT503" i="3"/>
  <c r="S503" i="3"/>
  <c r="AU510" i="3"/>
  <c r="T510" i="3"/>
  <c r="AQ443" i="3"/>
  <c r="P443" i="3"/>
  <c r="AY537" i="3"/>
  <c r="X537" i="3"/>
  <c r="AT455" i="3"/>
  <c r="S455" i="3"/>
  <c r="AQ499" i="3"/>
  <c r="P499" i="3"/>
  <c r="AQ454" i="3"/>
  <c r="P454" i="3"/>
  <c r="AV441" i="3"/>
  <c r="U441" i="3"/>
  <c r="AS441" i="3"/>
  <c r="R441" i="3"/>
  <c r="AT489" i="3"/>
  <c r="S489" i="3"/>
  <c r="AY482" i="3"/>
  <c r="X482" i="3"/>
  <c r="AT496" i="3"/>
  <c r="S496" i="3"/>
  <c r="AT473" i="3"/>
  <c r="S473" i="3"/>
  <c r="AV480" i="3"/>
  <c r="U480" i="3"/>
  <c r="AZ526" i="3"/>
  <c r="Y526" i="3"/>
  <c r="AX473" i="3"/>
  <c r="W473" i="3"/>
  <c r="AU446" i="3"/>
  <c r="T446" i="3"/>
  <c r="AY441" i="3"/>
  <c r="X441" i="3"/>
  <c r="AY532" i="3"/>
  <c r="X532" i="3"/>
  <c r="AZ448" i="3"/>
  <c r="Y448" i="3"/>
  <c r="AX499" i="3"/>
  <c r="W499" i="3"/>
  <c r="AQ506" i="3"/>
  <c r="P506" i="3"/>
  <c r="AP513" i="3"/>
  <c r="O513" i="3"/>
  <c r="AY486" i="3"/>
  <c r="X486" i="3"/>
  <c r="AS466" i="3"/>
  <c r="R466" i="3"/>
  <c r="AU462" i="3"/>
  <c r="T462" i="3"/>
  <c r="AS469" i="3"/>
  <c r="R469" i="3"/>
  <c r="AX470" i="3"/>
  <c r="W470" i="3"/>
  <c r="AY529" i="3"/>
  <c r="X529" i="3"/>
  <c r="AQ471" i="3"/>
  <c r="P471" i="3"/>
  <c r="AQ482" i="3"/>
  <c r="P482" i="3"/>
  <c r="AU489" i="3"/>
  <c r="T489" i="3"/>
  <c r="AV454" i="3"/>
  <c r="U454" i="3"/>
  <c r="AY488" i="3"/>
  <c r="X488" i="3"/>
  <c r="AZ443" i="3"/>
  <c r="Y443" i="3"/>
  <c r="AV445" i="3"/>
  <c r="U445" i="3"/>
  <c r="AZ461" i="3"/>
  <c r="Y461" i="3"/>
  <c r="AQ452" i="3"/>
  <c r="P452" i="3"/>
  <c r="AX517" i="3"/>
  <c r="W517" i="3"/>
  <c r="AX490" i="3"/>
  <c r="W490" i="3"/>
  <c r="AU487" i="3"/>
  <c r="T487" i="3"/>
  <c r="AQ494" i="3"/>
  <c r="P494" i="3"/>
  <c r="AP446" i="3"/>
  <c r="O446" i="3"/>
  <c r="AZ520" i="3"/>
  <c r="Y520" i="3"/>
  <c r="AQ483" i="3"/>
  <c r="P483" i="3"/>
  <c r="AS474" i="3"/>
  <c r="R474" i="3"/>
  <c r="AZ529" i="3"/>
  <c r="Y529" i="3"/>
  <c r="AS497" i="3"/>
  <c r="R497" i="3"/>
  <c r="AU482" i="3"/>
  <c r="T482" i="3"/>
  <c r="AQ513" i="3"/>
  <c r="P513" i="3"/>
  <c r="AP521" i="3"/>
  <c r="O521" i="3"/>
  <c r="AQ497" i="3"/>
  <c r="P497" i="3"/>
  <c r="AZ484" i="3"/>
  <c r="Y484" i="3"/>
  <c r="AZ518" i="3"/>
  <c r="Y518" i="3"/>
  <c r="AP528" i="3"/>
  <c r="O528" i="3"/>
  <c r="AT502" i="3"/>
  <c r="S502" i="3"/>
  <c r="AV451" i="3"/>
  <c r="U451" i="3"/>
  <c r="AP487" i="3"/>
  <c r="O487" i="3"/>
  <c r="AT460" i="3"/>
  <c r="S460" i="3"/>
  <c r="AZ472" i="3"/>
  <c r="Y472" i="3"/>
  <c r="AU441" i="3"/>
  <c r="T441" i="3"/>
  <c r="AS512" i="3"/>
  <c r="R512" i="3"/>
  <c r="AT443" i="3"/>
  <c r="S443" i="3"/>
  <c r="AX537" i="3"/>
  <c r="W537" i="3"/>
  <c r="AY500" i="3"/>
  <c r="X500" i="3"/>
  <c r="AT486" i="3"/>
  <c r="S486" i="3"/>
  <c r="AX447" i="3"/>
  <c r="W447" i="3"/>
  <c r="AV534" i="3"/>
  <c r="U534" i="3"/>
  <c r="AS486" i="3"/>
  <c r="R486" i="3"/>
  <c r="AZ474" i="3"/>
  <c r="Y474" i="3"/>
  <c r="AT505" i="3"/>
  <c r="S505" i="3"/>
  <c r="AT470" i="3"/>
  <c r="S470" i="3"/>
  <c r="AZ525" i="3"/>
  <c r="Y525" i="3"/>
  <c r="AQ470" i="3"/>
  <c r="P470" i="3"/>
  <c r="AV485" i="3"/>
  <c r="U485" i="3"/>
  <c r="AY449" i="3"/>
  <c r="X449" i="3"/>
  <c r="AV470" i="3"/>
  <c r="U470" i="3"/>
  <c r="AQ507" i="3"/>
  <c r="P507" i="3"/>
  <c r="AQ535" i="3"/>
  <c r="P535" i="3"/>
  <c r="AP523" i="3"/>
  <c r="O523" i="3"/>
  <c r="AU521" i="3"/>
  <c r="T521" i="3"/>
  <c r="AZ488" i="3"/>
  <c r="Y488" i="3"/>
  <c r="AS463" i="3"/>
  <c r="R463" i="3"/>
  <c r="AU516" i="3"/>
  <c r="T516" i="3"/>
  <c r="AV535" i="3"/>
  <c r="U535" i="3"/>
  <c r="AV529" i="3"/>
  <c r="U529" i="3"/>
  <c r="AQ447" i="3"/>
  <c r="P447" i="3"/>
  <c r="AV455" i="3"/>
  <c r="U455" i="3"/>
  <c r="AY525" i="3"/>
  <c r="X525" i="3"/>
  <c r="AT479" i="3"/>
  <c r="S479" i="3"/>
  <c r="AV528" i="3"/>
  <c r="U528" i="3"/>
  <c r="AU464" i="3"/>
  <c r="T464" i="3"/>
  <c r="AV449" i="3"/>
  <c r="U449" i="3"/>
  <c r="AQ502" i="3"/>
  <c r="P502" i="3"/>
  <c r="AV465" i="3"/>
  <c r="U465" i="3"/>
  <c r="AX460" i="3"/>
  <c r="W460" i="3"/>
  <c r="AT529" i="3"/>
  <c r="S529" i="3"/>
  <c r="AP441" i="3"/>
  <c r="O441" i="3"/>
  <c r="A551" i="3" a="1"/>
  <c r="AZ485" i="3"/>
  <c r="Y485" i="3"/>
  <c r="AY485" i="3"/>
  <c r="X485" i="3"/>
  <c r="AT517" i="3"/>
  <c r="S517" i="3"/>
  <c r="AT488" i="3"/>
  <c r="S488" i="3"/>
  <c r="AQ445" i="3"/>
  <c r="P445" i="3"/>
  <c r="AZ492" i="3"/>
  <c r="Y492" i="3"/>
  <c r="AQ522" i="3"/>
  <c r="P522" i="3"/>
  <c r="AQ446" i="3"/>
  <c r="P446" i="3"/>
  <c r="AP457" i="3"/>
  <c r="O457" i="3"/>
  <c r="AP467" i="3"/>
  <c r="O467" i="3"/>
  <c r="AU457" i="3"/>
  <c r="T457" i="3"/>
  <c r="AT485" i="3"/>
  <c r="S485" i="3"/>
  <c r="AX476" i="3"/>
  <c r="W476" i="3"/>
  <c r="AX511" i="3"/>
  <c r="W511" i="3"/>
  <c r="AP460" i="3"/>
  <c r="O460" i="3"/>
  <c r="AS532" i="3"/>
  <c r="R532" i="3"/>
  <c r="AU455" i="3"/>
  <c r="T455" i="3"/>
  <c r="AX506" i="3"/>
  <c r="W506" i="3"/>
  <c r="AX503" i="3"/>
  <c r="W503" i="3"/>
  <c r="AU529" i="3"/>
  <c r="T529" i="3"/>
  <c r="AS490" i="3"/>
  <c r="R490" i="3"/>
  <c r="AQ520" i="3"/>
  <c r="P520" i="3"/>
  <c r="AU444" i="3"/>
  <c r="T444" i="3"/>
  <c r="AS523" i="3"/>
  <c r="R523" i="3"/>
  <c r="AX527" i="3"/>
  <c r="W527" i="3"/>
  <c r="AV510" i="3"/>
  <c r="U510" i="3"/>
  <c r="AT492" i="3"/>
  <c r="S492" i="3"/>
  <c r="AP494" i="3"/>
  <c r="O494" i="3"/>
  <c r="AT459" i="3"/>
  <c r="S459" i="3"/>
  <c r="AT510" i="3"/>
  <c r="S510" i="3"/>
  <c r="AY506" i="3"/>
  <c r="X506" i="3"/>
  <c r="AX522" i="3"/>
  <c r="W522" i="3"/>
  <c r="AP475" i="3"/>
  <c r="O475" i="3"/>
  <c r="AY521" i="3"/>
  <c r="X521" i="3"/>
  <c r="AQ533" i="3"/>
  <c r="P533" i="3"/>
  <c r="AZ513" i="3"/>
  <c r="Y513" i="3"/>
  <c r="AX485" i="3"/>
  <c r="W485" i="3"/>
  <c r="AV467" i="3"/>
  <c r="U467" i="3"/>
  <c r="AQ464" i="3"/>
  <c r="P464" i="3"/>
  <c r="B793" i="1"/>
  <c r="AQ463" i="3"/>
  <c r="P463" i="3"/>
  <c r="AT446" i="3"/>
  <c r="S446" i="3"/>
  <c r="AU493" i="3"/>
  <c r="T493" i="3"/>
  <c r="AX457" i="3"/>
  <c r="W457" i="3"/>
  <c r="AU450" i="3"/>
  <c r="T450" i="3"/>
  <c r="AY499" i="3"/>
  <c r="X499" i="3"/>
  <c r="AT447" i="3"/>
  <c r="S447" i="3"/>
  <c r="AV501" i="3"/>
  <c r="U501" i="3"/>
  <c r="AX514" i="3"/>
  <c r="W514" i="3"/>
  <c r="AV478" i="3"/>
  <c r="U478" i="3"/>
  <c r="AP451" i="3"/>
  <c r="O451" i="3"/>
  <c r="AX482" i="3"/>
  <c r="W482" i="3"/>
  <c r="AY535" i="3"/>
  <c r="X535" i="3"/>
  <c r="AZ466" i="3"/>
  <c r="Y466" i="3"/>
  <c r="AV532" i="3"/>
  <c r="U532" i="3"/>
  <c r="AX521" i="3"/>
  <c r="W521" i="3"/>
  <c r="AT484" i="3"/>
  <c r="S484" i="3"/>
  <c r="AP540" i="3"/>
  <c r="O540" i="3"/>
  <c r="AX468" i="3"/>
  <c r="W468" i="3"/>
  <c r="AZ539" i="3"/>
  <c r="Y539" i="3"/>
  <c r="AV521" i="3"/>
  <c r="U521" i="3"/>
  <c r="AQ511" i="3"/>
  <c r="P511" i="3"/>
  <c r="AV512" i="3"/>
  <c r="U512" i="3"/>
  <c r="AX507" i="3"/>
  <c r="W507" i="3"/>
  <c r="AT513" i="3"/>
  <c r="S513" i="3"/>
  <c r="AY475" i="3"/>
  <c r="X475" i="3"/>
  <c r="AU475" i="3"/>
  <c r="T475" i="3"/>
  <c r="AS495" i="3"/>
  <c r="R495" i="3"/>
  <c r="AX443" i="3"/>
  <c r="W443" i="3"/>
  <c r="AS527" i="3"/>
  <c r="R527" i="3"/>
  <c r="AZ521" i="3"/>
  <c r="Y521" i="3"/>
  <c r="AU461" i="3"/>
  <c r="T461" i="3"/>
  <c r="AV540" i="3"/>
  <c r="U540" i="3"/>
  <c r="F852" i="1"/>
  <c r="AU522" i="3"/>
  <c r="T522" i="3"/>
  <c r="AX526" i="3"/>
  <c r="W526" i="3"/>
  <c r="AU471" i="3"/>
  <c r="T471" i="3"/>
  <c r="AV489" i="3"/>
  <c r="U489" i="3"/>
  <c r="AS487" i="3"/>
  <c r="R487" i="3"/>
  <c r="AV447" i="3"/>
  <c r="U447" i="3"/>
  <c r="AY536" i="3"/>
  <c r="X536" i="3"/>
  <c r="AQ481" i="3"/>
  <c r="P481" i="3"/>
  <c r="AS491" i="3"/>
  <c r="R491" i="3"/>
  <c r="AS468" i="3"/>
  <c r="R468" i="3"/>
  <c r="AV525" i="3"/>
  <c r="U525" i="3"/>
  <c r="AV533" i="3"/>
  <c r="U533" i="3"/>
  <c r="AV471" i="3"/>
  <c r="U471" i="3"/>
  <c r="AP535" i="3"/>
  <c r="O535" i="3"/>
  <c r="AP500" i="3"/>
  <c r="O500" i="3"/>
  <c r="AX487" i="3"/>
  <c r="W487" i="3"/>
  <c r="AT494" i="3"/>
  <c r="S494" i="3"/>
  <c r="AS518" i="3"/>
  <c r="R518" i="3"/>
  <c r="AV477" i="3"/>
  <c r="U477" i="3"/>
  <c r="AS533" i="3"/>
  <c r="R533" i="3"/>
  <c r="AZ446" i="3"/>
  <c r="Y446" i="3"/>
  <c r="AZ486" i="3"/>
  <c r="Y486" i="3"/>
  <c r="AY519" i="3"/>
  <c r="X519" i="3"/>
  <c r="AS513" i="3"/>
  <c r="R513" i="3"/>
  <c r="AZ479" i="3"/>
  <c r="Y479" i="3"/>
  <c r="AU465" i="3"/>
  <c r="T465" i="3"/>
  <c r="AP507" i="3"/>
  <c r="O507" i="3"/>
  <c r="AU536" i="3"/>
  <c r="T536" i="3"/>
  <c r="AY540" i="3"/>
  <c r="X540" i="3"/>
  <c r="AV450" i="3"/>
  <c r="U450" i="3"/>
  <c r="AP516" i="3"/>
  <c r="O516" i="3"/>
  <c r="AX532" i="3"/>
  <c r="W532" i="3"/>
  <c r="AP539" i="3"/>
  <c r="O539" i="3"/>
  <c r="AV496" i="3"/>
  <c r="U496" i="3"/>
  <c r="AQ536" i="3"/>
  <c r="P536" i="3"/>
  <c r="AZ531" i="3"/>
  <c r="Y531" i="3"/>
  <c r="AQ531" i="3"/>
  <c r="P531" i="3"/>
  <c r="AV504" i="3"/>
  <c r="U504" i="3"/>
  <c r="AU517" i="3"/>
  <c r="T517" i="3"/>
  <c r="AS470" i="3"/>
  <c r="R470" i="3"/>
  <c r="AT509" i="3"/>
  <c r="S509" i="3"/>
  <c r="AS509" i="3"/>
  <c r="R509" i="3"/>
  <c r="AY492" i="3"/>
  <c r="X492" i="3"/>
  <c r="AY463" i="3"/>
  <c r="X463" i="3"/>
  <c r="AX477" i="3"/>
  <c r="W477" i="3"/>
  <c r="AU443" i="3"/>
  <c r="T443" i="3"/>
  <c r="AZ508" i="3"/>
  <c r="Y508" i="3"/>
  <c r="AT450" i="3"/>
  <c r="S450" i="3"/>
  <c r="AY469" i="3"/>
  <c r="X469" i="3"/>
  <c r="AV484" i="3"/>
  <c r="U484" i="3"/>
  <c r="AP489" i="3"/>
  <c r="O489" i="3"/>
  <c r="AP466" i="3"/>
  <c r="O466" i="3"/>
  <c r="AZ491" i="3"/>
  <c r="Y491" i="3"/>
  <c r="AZ538" i="3"/>
  <c r="Y538" i="3"/>
  <c r="AX540" i="3"/>
  <c r="W540" i="3"/>
  <c r="AQ532" i="3"/>
  <c r="P532" i="3"/>
  <c r="AT478" i="3"/>
  <c r="S478" i="3"/>
  <c r="AP526" i="3"/>
  <c r="O526" i="3"/>
  <c r="AZ458" i="3"/>
  <c r="Y458" i="3"/>
  <c r="AY496" i="3"/>
  <c r="X496" i="3"/>
  <c r="AQ493" i="3"/>
  <c r="P493" i="3"/>
  <c r="AV458" i="3"/>
  <c r="U458" i="3"/>
  <c r="AT490" i="3"/>
  <c r="S490" i="3"/>
  <c r="AV457" i="3"/>
  <c r="U457" i="3"/>
  <c r="AX491" i="3"/>
  <c r="W491" i="3"/>
  <c r="AY511" i="3"/>
  <c r="X511" i="3"/>
  <c r="AU481" i="3"/>
  <c r="T481" i="3"/>
  <c r="AY454" i="3"/>
  <c r="X454" i="3"/>
  <c r="AU495" i="3"/>
  <c r="T495" i="3"/>
  <c r="AP492" i="3"/>
  <c r="O492" i="3"/>
  <c r="AZ536" i="3"/>
  <c r="Y536" i="3"/>
  <c r="AS461" i="3"/>
  <c r="R461" i="3"/>
  <c r="AS458" i="3"/>
  <c r="R458" i="3"/>
  <c r="AP534" i="3"/>
  <c r="O534" i="3"/>
  <c r="AP454" i="3"/>
  <c r="O454" i="3"/>
  <c r="AX515" i="3"/>
  <c r="W515" i="3"/>
  <c r="AX480" i="3"/>
  <c r="W480" i="3"/>
  <c r="AU485" i="3"/>
  <c r="T485" i="3"/>
  <c r="AT463" i="3"/>
  <c r="S463" i="3"/>
  <c r="AQ574" i="3"/>
  <c r="P574" i="3"/>
  <c r="AY477" i="3"/>
  <c r="X477" i="3"/>
  <c r="AV453" i="3"/>
  <c r="U453" i="3"/>
  <c r="AY508" i="3"/>
  <c r="X508" i="3"/>
  <c r="AP444" i="3"/>
  <c r="O444" i="3"/>
  <c r="AP447" i="3"/>
  <c r="O447" i="3"/>
  <c r="AX497" i="3"/>
  <c r="W497" i="3"/>
  <c r="AT506" i="3"/>
  <c r="S506" i="3"/>
  <c r="AS519" i="3"/>
  <c r="R519" i="3"/>
  <c r="AQ529" i="3"/>
  <c r="P529" i="3"/>
  <c r="AQ453" i="3"/>
  <c r="P453" i="3"/>
  <c r="AX512" i="3"/>
  <c r="W512" i="3"/>
  <c r="AP505" i="3"/>
  <c r="O505" i="3"/>
  <c r="AS464" i="3"/>
  <c r="R464" i="3"/>
  <c r="AT487" i="3"/>
  <c r="S487" i="3"/>
  <c r="AS443" i="3"/>
  <c r="R443" i="3"/>
  <c r="AT442" i="3"/>
  <c r="S442" i="3"/>
  <c r="AT525" i="3"/>
  <c r="S525" i="3"/>
  <c r="AT537" i="3"/>
  <c r="S537" i="3"/>
  <c r="AS445" i="3"/>
  <c r="R445" i="3"/>
  <c r="AP525" i="3"/>
  <c r="O525" i="3"/>
  <c r="AV500" i="3"/>
  <c r="U500" i="3"/>
  <c r="AT508" i="3"/>
  <c r="S508" i="3"/>
  <c r="AQ528" i="3"/>
  <c r="P528" i="3"/>
  <c r="AY534" i="3"/>
  <c r="X534" i="3"/>
  <c r="AZ515" i="3"/>
  <c r="Y515" i="3"/>
  <c r="AT481" i="3"/>
  <c r="S481" i="3"/>
  <c r="AQ469" i="3"/>
  <c r="P469" i="3"/>
  <c r="AZ506" i="3"/>
  <c r="Y506" i="3"/>
  <c r="AZ476" i="3"/>
  <c r="Y476" i="3"/>
  <c r="AP445" i="3"/>
  <c r="O445" i="3"/>
  <c r="AY528" i="3"/>
  <c r="X528" i="3"/>
  <c r="AT521" i="3"/>
  <c r="S521" i="3"/>
  <c r="AU449" i="3"/>
  <c r="T449" i="3"/>
  <c r="AX488" i="3"/>
  <c r="W488" i="3"/>
  <c r="AV488" i="3"/>
  <c r="U488" i="3"/>
  <c r="AQ491" i="3"/>
  <c r="P491" i="3"/>
  <c r="AS494" i="3"/>
  <c r="R494" i="3"/>
  <c r="AX479" i="3"/>
  <c r="W479" i="3"/>
  <c r="AX520" i="3"/>
  <c r="W520" i="3"/>
  <c r="AT531" i="3"/>
  <c r="S531" i="3"/>
  <c r="AY471" i="3"/>
  <c r="X471" i="3"/>
  <c r="AV538" i="3"/>
  <c r="U538" i="3"/>
  <c r="AP490" i="3"/>
  <c r="O490" i="3"/>
  <c r="AP530" i="3"/>
  <c r="O530" i="3"/>
  <c r="AZ489" i="3"/>
  <c r="Y489" i="3"/>
  <c r="AV482" i="3"/>
  <c r="U482" i="3"/>
  <c r="AT499" i="3"/>
  <c r="S499" i="3"/>
  <c r="AY474" i="3"/>
  <c r="X474" i="3"/>
  <c r="AT454" i="3"/>
  <c r="S454" i="3"/>
  <c r="AQ496" i="3"/>
  <c r="P496" i="3"/>
  <c r="AY465" i="3"/>
  <c r="X465" i="3"/>
  <c r="AX518" i="3"/>
  <c r="W518" i="3"/>
  <c r="AU492" i="3"/>
  <c r="T492" i="3"/>
  <c r="AT466" i="3"/>
  <c r="S466" i="3"/>
  <c r="AV505" i="3"/>
  <c r="U505" i="3"/>
  <c r="AT514" i="3"/>
  <c r="S514" i="3"/>
  <c r="AY530" i="3"/>
  <c r="X530" i="3"/>
  <c r="AX453" i="3"/>
  <c r="W453" i="3"/>
  <c r="AV498" i="3"/>
  <c r="U498" i="3"/>
  <c r="AX509" i="3"/>
  <c r="W509" i="3"/>
  <c r="AZ511" i="3"/>
  <c r="Y511" i="3"/>
  <c r="AT495" i="3"/>
  <c r="S495" i="3"/>
  <c r="AV537" i="3"/>
  <c r="U537" i="3"/>
  <c r="AP497" i="3"/>
  <c r="O497" i="3"/>
  <c r="AY480" i="3"/>
  <c r="X480" i="3"/>
  <c r="AT523" i="3"/>
  <c r="S523" i="3"/>
  <c r="AV462" i="3"/>
  <c r="U462" i="3"/>
  <c r="AT520" i="3"/>
  <c r="S520" i="3"/>
  <c r="AX461" i="3"/>
  <c r="W461" i="3"/>
  <c r="AS511" i="3"/>
  <c r="R511" i="3"/>
  <c r="AT526" i="3"/>
  <c r="S526" i="3"/>
  <c r="AT515" i="3"/>
  <c r="S515" i="3"/>
  <c r="AP464" i="3"/>
  <c r="O464" i="3"/>
  <c r="AX446" i="3"/>
  <c r="W446" i="3"/>
  <c r="AV468" i="3"/>
  <c r="U468" i="3"/>
  <c r="AY453" i="3"/>
  <c r="X453" i="3"/>
  <c r="AX458" i="3"/>
  <c r="W458" i="3"/>
  <c r="AS515" i="3"/>
  <c r="R515" i="3"/>
  <c r="AY507" i="3"/>
  <c r="X507" i="3"/>
  <c r="AV497" i="3"/>
  <c r="U497" i="3"/>
  <c r="AZ514" i="3"/>
  <c r="Y514" i="3"/>
  <c r="AS502" i="3"/>
  <c r="R502" i="3"/>
  <c r="AP471" i="3"/>
  <c r="O471" i="3"/>
  <c r="AY451" i="3"/>
  <c r="X451" i="3"/>
  <c r="AS526" i="3"/>
  <c r="R526" i="3"/>
  <c r="AT471" i="3"/>
  <c r="S471" i="3"/>
  <c r="AZ473" i="3"/>
  <c r="Y473" i="3"/>
  <c r="AZ524" i="3"/>
  <c r="Y524" i="3"/>
  <c r="AV472" i="3"/>
  <c r="U472" i="3"/>
  <c r="AV520" i="3"/>
  <c r="U520" i="3"/>
  <c r="AU474" i="3"/>
  <c r="T474" i="3"/>
  <c r="AT469" i="3"/>
  <c r="S469" i="3"/>
  <c r="AV442" i="3"/>
  <c r="U442" i="3"/>
  <c r="AU468" i="3"/>
  <c r="T468" i="3"/>
  <c r="AQ448" i="3"/>
  <c r="P448" i="3"/>
  <c r="AY467" i="3"/>
  <c r="X467" i="3"/>
  <c r="AX500" i="3"/>
  <c r="W500" i="3"/>
  <c r="AQ450" i="3"/>
  <c r="P450" i="3"/>
  <c r="AP518" i="3"/>
  <c r="O518" i="3"/>
  <c r="AZ460" i="3"/>
  <c r="Y460" i="3"/>
  <c r="AZ497" i="3"/>
  <c r="Y497" i="3"/>
  <c r="AV523" i="3"/>
  <c r="U523" i="3"/>
  <c r="AQ487" i="3"/>
  <c r="P487" i="3"/>
  <c r="AS524" i="3"/>
  <c r="R524" i="3"/>
  <c r="AP470" i="3"/>
  <c r="O470" i="3"/>
  <c r="AP449" i="3"/>
  <c r="O449" i="3"/>
  <c r="AY514" i="3"/>
  <c r="X514" i="3"/>
  <c r="AU477" i="3"/>
  <c r="T477" i="3"/>
  <c r="AT441" i="3"/>
  <c r="S441" i="3"/>
  <c r="AQ485" i="3"/>
  <c r="P485" i="3"/>
  <c r="AT448" i="3"/>
  <c r="S448" i="3"/>
  <c r="AQ539" i="3"/>
  <c r="P539" i="3"/>
  <c r="AS500" i="3"/>
  <c r="R500" i="3"/>
  <c r="AX472" i="3"/>
  <c r="W472" i="3"/>
  <c r="AP474" i="3"/>
  <c r="O474" i="3"/>
  <c r="AZ535" i="3"/>
  <c r="Y535" i="3"/>
  <c r="AU497" i="3"/>
  <c r="T497" i="3"/>
  <c r="AU442" i="3"/>
  <c r="T442" i="3"/>
  <c r="AX466" i="3"/>
  <c r="W466" i="3"/>
  <c r="AX450" i="3"/>
  <c r="W450" i="3"/>
  <c r="AX474" i="3"/>
  <c r="W474" i="3"/>
  <c r="AS476" i="3"/>
  <c r="R476" i="3"/>
  <c r="AQ442" i="3"/>
  <c r="P442" i="3"/>
  <c r="AP503" i="3"/>
  <c r="O503" i="3"/>
  <c r="AY489" i="3"/>
  <c r="X489" i="3"/>
  <c r="AY498" i="3"/>
  <c r="X498" i="3"/>
  <c r="AS451" i="3"/>
  <c r="R451" i="3"/>
  <c r="AS444" i="3"/>
  <c r="R444" i="3"/>
  <c r="AP537" i="3"/>
  <c r="O537" i="3"/>
  <c r="AU467" i="3"/>
  <c r="T467" i="3"/>
  <c r="AZ453" i="3"/>
  <c r="Y453" i="3"/>
  <c r="AV490" i="3"/>
  <c r="U490" i="3"/>
  <c r="AV519" i="3"/>
  <c r="U519" i="3"/>
  <c r="AS517" i="3"/>
  <c r="R517" i="3"/>
  <c r="AP529" i="3"/>
  <c r="O529" i="3"/>
  <c r="AS457" i="3"/>
  <c r="R457" i="3"/>
  <c r="AS507" i="3"/>
  <c r="R507" i="3"/>
  <c r="AZ465" i="3"/>
  <c r="Y465" i="3"/>
  <c r="AY520" i="3"/>
  <c r="X520" i="3"/>
  <c r="AT538" i="3"/>
  <c r="S538" i="3"/>
  <c r="AV526" i="3"/>
  <c r="U526" i="3"/>
  <c r="AZ445" i="3"/>
  <c r="Y445" i="3"/>
  <c r="AP501" i="3"/>
  <c r="O501" i="3"/>
  <c r="AZ455" i="3"/>
  <c r="Y455" i="3"/>
  <c r="AS499" i="3"/>
  <c r="R499" i="3"/>
  <c r="AU530" i="3"/>
  <c r="T530" i="3"/>
  <c r="AV515" i="3"/>
  <c r="U515" i="3"/>
  <c r="AY494" i="3"/>
  <c r="X494" i="3"/>
  <c r="AP483" i="3"/>
  <c r="O483" i="3"/>
  <c r="AT451" i="3"/>
  <c r="S451" i="3"/>
  <c r="AS450" i="3"/>
  <c r="R450" i="3"/>
  <c r="AT461" i="3"/>
  <c r="S461" i="3"/>
  <c r="AQ486" i="3"/>
  <c r="P486" i="3"/>
  <c r="AS462" i="3"/>
  <c r="R462" i="3"/>
  <c r="AS449" i="3"/>
  <c r="R449" i="3"/>
  <c r="AT464" i="3"/>
  <c r="S464" i="3"/>
  <c r="AP481" i="3"/>
  <c r="O481" i="3"/>
  <c r="AS521" i="3"/>
  <c r="R521" i="3"/>
  <c r="AX489" i="3"/>
  <c r="W489" i="3"/>
  <c r="AS520" i="3"/>
  <c r="R520" i="3"/>
  <c r="AY459" i="3"/>
  <c r="X459" i="3"/>
  <c r="AY501" i="3"/>
  <c r="X501" i="3"/>
  <c r="AP453" i="3"/>
  <c r="O453" i="3"/>
  <c r="AQ468" i="3"/>
  <c r="P468" i="3"/>
  <c r="AY509" i="3"/>
  <c r="X509" i="3"/>
  <c r="AP462" i="3"/>
  <c r="O462" i="3"/>
  <c r="AZ532" i="3"/>
  <c r="Y532" i="3"/>
  <c r="AQ530" i="3"/>
  <c r="P530" i="3"/>
  <c r="AY460" i="3"/>
  <c r="X460" i="3"/>
  <c r="AZ450" i="3"/>
  <c r="Y450" i="3"/>
  <c r="AT462" i="3"/>
  <c r="S462" i="3"/>
  <c r="AV513" i="3"/>
  <c r="U513" i="3"/>
  <c r="AX455" i="3"/>
  <c r="W455" i="3"/>
  <c r="AT468" i="3"/>
  <c r="S468" i="3"/>
  <c r="AU453" i="3"/>
  <c r="T453" i="3"/>
  <c r="BC331" i="3" a="1"/>
  <c r="U10" i="1" a="1"/>
  <c r="U10" i="1" s="1"/>
  <c r="AI32" i="1" s="1"/>
  <c r="V2" i="1" a="1"/>
  <c r="V2" i="1" s="1"/>
  <c r="AJ25" i="1" s="1"/>
  <c r="B794" i="1"/>
  <c r="F829" i="1"/>
  <c r="D787" i="1"/>
  <c r="B779" i="1"/>
  <c r="G833" i="1"/>
  <c r="I804" i="1"/>
  <c r="N9" i="19" l="1"/>
  <c r="P73" i="1"/>
  <c r="O6" i="19"/>
  <c r="O4" i="19"/>
  <c r="N4" i="19"/>
  <c r="N15" i="19"/>
  <c r="N6" i="19"/>
  <c r="O5" i="19"/>
  <c r="O8" i="19"/>
  <c r="O14" i="19"/>
  <c r="O16" i="19"/>
  <c r="N14" i="19"/>
  <c r="N16" i="19"/>
  <c r="N8" i="19"/>
  <c r="DR20" i="3"/>
  <c r="D29" i="2" s="1"/>
  <c r="BV552" i="3"/>
  <c r="K33" i="2"/>
  <c r="J33" i="2"/>
  <c r="BY331" i="3"/>
  <c r="J34" i="2" s="1"/>
  <c r="K34" i="2"/>
  <c r="CK331" i="3"/>
  <c r="J35" i="2" s="1"/>
  <c r="K35" i="2"/>
  <c r="AB331" i="3"/>
  <c r="J18" i="2"/>
  <c r="DU1" i="3" s="1"/>
  <c r="K18" i="2"/>
  <c r="BS441" i="3"/>
  <c r="M33" i="2"/>
  <c r="DS12" i="3"/>
  <c r="DS4" i="3"/>
  <c r="DT2" i="3"/>
  <c r="DT5" i="3"/>
  <c r="DT3" i="3"/>
  <c r="DT6" i="3"/>
  <c r="CH617" i="3"/>
  <c r="CH603" i="3"/>
  <c r="CH589" i="3"/>
  <c r="CH577" i="3"/>
  <c r="DS18" i="3"/>
  <c r="CH595" i="3"/>
  <c r="CH592" i="3"/>
  <c r="DT11" i="3"/>
  <c r="DT15" i="3"/>
  <c r="DT9" i="3"/>
  <c r="DT13" i="3"/>
  <c r="DT10" i="3"/>
  <c r="DT14" i="3"/>
  <c r="BV561" i="3"/>
  <c r="BV570" i="3"/>
  <c r="AB441" i="3" a="1"/>
  <c r="L36" i="2" s="1"/>
  <c r="BV556" i="3"/>
  <c r="BV555" i="3"/>
  <c r="CH573" i="3"/>
  <c r="CH648" i="3"/>
  <c r="BV627" i="3"/>
  <c r="CH557" i="3"/>
  <c r="CH583" i="3"/>
  <c r="BY441" i="3" a="1"/>
  <c r="M34" i="2" s="1"/>
  <c r="BV551" i="3"/>
  <c r="BV616" i="3"/>
  <c r="BV594" i="3"/>
  <c r="BV620" i="3"/>
  <c r="CH602" i="3"/>
  <c r="BV566" i="3"/>
  <c r="CH637" i="3"/>
  <c r="CH607" i="3"/>
  <c r="CH614" i="3"/>
  <c r="CH601" i="3"/>
  <c r="CH571" i="3"/>
  <c r="CH582" i="3"/>
  <c r="BV588" i="3"/>
  <c r="CH643" i="3"/>
  <c r="BV635" i="3"/>
  <c r="CH574" i="3"/>
  <c r="CH564" i="3"/>
  <c r="BV568" i="3"/>
  <c r="CH626" i="3"/>
  <c r="CH641" i="3"/>
  <c r="CH636" i="3"/>
  <c r="CH642" i="3"/>
  <c r="BV638" i="3"/>
  <c r="CH645" i="3"/>
  <c r="BV647" i="3"/>
  <c r="CH559" i="3"/>
  <c r="CH576" i="3"/>
  <c r="CH590" i="3"/>
  <c r="BV558" i="3"/>
  <c r="BV560" i="3"/>
  <c r="CH598" i="3"/>
  <c r="CH581" i="3"/>
  <c r="BS551" i="3" a="1"/>
  <c r="O33" i="2" s="1"/>
  <c r="BV646" i="3"/>
  <c r="BV591" i="3"/>
  <c r="BV578" i="3"/>
  <c r="CH604" i="3"/>
  <c r="CH633" i="3"/>
  <c r="BV649" i="3"/>
  <c r="CH553" i="3"/>
  <c r="BV625" i="3"/>
  <c r="BV610" i="3"/>
  <c r="CK441" i="3" a="1"/>
  <c r="CH632" i="3"/>
  <c r="BV609" i="3"/>
  <c r="CH593" i="3"/>
  <c r="CH587" i="3"/>
  <c r="CH562" i="3"/>
  <c r="CH631" i="3"/>
  <c r="BV605" i="3"/>
  <c r="BV618" i="3"/>
  <c r="BV650" i="3"/>
  <c r="BV629" i="3"/>
  <c r="CH612" i="3"/>
  <c r="BV554" i="3"/>
  <c r="CH608" i="3"/>
  <c r="BV586" i="3"/>
  <c r="CH639" i="3"/>
  <c r="BV569" i="3"/>
  <c r="CH624" i="3"/>
  <c r="CH611" i="3"/>
  <c r="CH644" i="3"/>
  <c r="CH630" i="3"/>
  <c r="CH572" i="3"/>
  <c r="BV621" i="3"/>
  <c r="CH579" i="3"/>
  <c r="CH640" i="3"/>
  <c r="CH615" i="3"/>
  <c r="CH565" i="3"/>
  <c r="CH580" i="3"/>
  <c r="CH567" i="3"/>
  <c r="CH575" i="3"/>
  <c r="CH584" i="3"/>
  <c r="BV634" i="3"/>
  <c r="BV622" i="3"/>
  <c r="CH613" i="3"/>
  <c r="CH596" i="3"/>
  <c r="CH585" i="3"/>
  <c r="CH563" i="3"/>
  <c r="CH619" i="3"/>
  <c r="CH600" i="3"/>
  <c r="CH599" i="3"/>
  <c r="CH628" i="3"/>
  <c r="CH597" i="3"/>
  <c r="CH623" i="3"/>
  <c r="BV606" i="3"/>
  <c r="BP661" i="3"/>
  <c r="BV661" i="3" s="1"/>
  <c r="A1541" i="1"/>
  <c r="A2421" i="1" s="1"/>
  <c r="A3301" i="1" s="1"/>
  <c r="BP731" i="3"/>
  <c r="CH731" i="3" s="1"/>
  <c r="A1611" i="1"/>
  <c r="A2491" i="1" s="1"/>
  <c r="A3371" i="1" s="1"/>
  <c r="BP678" i="3"/>
  <c r="CH678" i="3" s="1"/>
  <c r="A1558" i="1"/>
  <c r="A2438" i="1" s="1"/>
  <c r="A3318" i="1" s="1"/>
  <c r="BP672" i="3"/>
  <c r="BV672" i="3" s="1"/>
  <c r="A1552" i="1"/>
  <c r="A2432" i="1" s="1"/>
  <c r="A3312" i="1" s="1"/>
  <c r="BP746" i="3"/>
  <c r="CH746" i="3" s="1"/>
  <c r="A1626" i="1"/>
  <c r="A2506" i="1" s="1"/>
  <c r="A3386" i="1" s="1"/>
  <c r="BP715" i="3"/>
  <c r="CH715" i="3" s="1"/>
  <c r="A1595" i="1"/>
  <c r="A2475" i="1" s="1"/>
  <c r="A3355" i="1" s="1"/>
  <c r="BP666" i="3"/>
  <c r="BV666" i="3" s="1"/>
  <c r="A1546" i="1"/>
  <c r="A2426" i="1" s="1"/>
  <c r="A3306" i="1" s="1"/>
  <c r="BP756" i="3"/>
  <c r="BV756" i="3" s="1"/>
  <c r="A1636" i="1"/>
  <c r="A2516" i="1" s="1"/>
  <c r="A3396" i="1" s="1"/>
  <c r="BP665" i="3"/>
  <c r="BV665" i="3" s="1"/>
  <c r="A1545" i="1"/>
  <c r="A2425" i="1" s="1"/>
  <c r="A3305" i="1" s="1"/>
  <c r="BP719" i="3"/>
  <c r="BV719" i="3" s="1"/>
  <c r="A1599" i="1"/>
  <c r="A2479" i="1" s="1"/>
  <c r="A3359" i="1" s="1"/>
  <c r="BP707" i="3"/>
  <c r="CH707" i="3" s="1"/>
  <c r="A1587" i="1"/>
  <c r="A2467" i="1" s="1"/>
  <c r="A3347" i="1" s="1"/>
  <c r="BP690" i="3"/>
  <c r="BV690" i="3" s="1"/>
  <c r="A1570" i="1"/>
  <c r="A2450" i="1" s="1"/>
  <c r="A3330" i="1" s="1"/>
  <c r="BP716" i="3"/>
  <c r="BV716" i="3" s="1"/>
  <c r="A1596" i="1"/>
  <c r="A2476" i="1" s="1"/>
  <c r="A3356" i="1" s="1"/>
  <c r="BP684" i="3"/>
  <c r="CH684" i="3" s="1"/>
  <c r="A1564" i="1"/>
  <c r="A2444" i="1" s="1"/>
  <c r="A3324" i="1" s="1"/>
  <c r="BP744" i="3"/>
  <c r="BV744" i="3" s="1"/>
  <c r="A1624" i="1"/>
  <c r="A2504" i="1" s="1"/>
  <c r="A3384" i="1" s="1"/>
  <c r="BP686" i="3"/>
  <c r="CH686" i="3" s="1"/>
  <c r="A1566" i="1"/>
  <c r="A2446" i="1" s="1"/>
  <c r="A3326" i="1" s="1"/>
  <c r="BP691" i="3"/>
  <c r="BV691" i="3" s="1"/>
  <c r="A1571" i="1"/>
  <c r="A2451" i="1" s="1"/>
  <c r="A3331" i="1" s="1"/>
  <c r="BP754" i="3"/>
  <c r="BV754" i="3" s="1"/>
  <c r="A1634" i="1"/>
  <c r="A2514" i="1" s="1"/>
  <c r="A3394" i="1" s="1"/>
  <c r="BP711" i="3"/>
  <c r="CH711" i="3" s="1"/>
  <c r="A1591" i="1"/>
  <c r="A2471" i="1" s="1"/>
  <c r="A3351" i="1" s="1"/>
  <c r="BP748" i="3"/>
  <c r="BV748" i="3" s="1"/>
  <c r="A1628" i="1"/>
  <c r="A2508" i="1" s="1"/>
  <c r="A3388" i="1" s="1"/>
  <c r="BP679" i="3"/>
  <c r="CH679" i="3" s="1"/>
  <c r="A1559" i="1"/>
  <c r="A2439" i="1" s="1"/>
  <c r="A3319" i="1" s="1"/>
  <c r="BP736" i="3"/>
  <c r="CH736" i="3" s="1"/>
  <c r="A1616" i="1"/>
  <c r="A2496" i="1" s="1"/>
  <c r="A3376" i="1" s="1"/>
  <c r="BP713" i="3"/>
  <c r="BV713" i="3" s="1"/>
  <c r="A1593" i="1"/>
  <c r="A2473" i="1" s="1"/>
  <c r="A3353" i="1" s="1"/>
  <c r="BP721" i="3"/>
  <c r="BV721" i="3" s="1"/>
  <c r="A1601" i="1"/>
  <c r="A2481" i="1" s="1"/>
  <c r="A3361" i="1" s="1"/>
  <c r="BP743" i="3"/>
  <c r="CH743" i="3" s="1"/>
  <c r="A1623" i="1"/>
  <c r="A2503" i="1" s="1"/>
  <c r="A3383" i="1" s="1"/>
  <c r="BP694" i="3"/>
  <c r="BV694" i="3" s="1"/>
  <c r="A1574" i="1"/>
  <c r="A2454" i="1" s="1"/>
  <c r="A3334" i="1" s="1"/>
  <c r="BP714" i="3"/>
  <c r="CH714" i="3" s="1"/>
  <c r="A1594" i="1"/>
  <c r="A2474" i="1" s="1"/>
  <c r="A3354" i="1" s="1"/>
  <c r="BP718" i="3"/>
  <c r="BV718" i="3" s="1"/>
  <c r="A1598" i="1"/>
  <c r="A2478" i="1" s="1"/>
  <c r="A3358" i="1" s="1"/>
  <c r="BP673" i="3"/>
  <c r="BV673" i="3" s="1"/>
  <c r="A1553" i="1"/>
  <c r="A2433" i="1" s="1"/>
  <c r="A3313" i="1" s="1"/>
  <c r="BP741" i="3"/>
  <c r="CH741" i="3" s="1"/>
  <c r="A1621" i="1"/>
  <c r="A2501" i="1" s="1"/>
  <c r="A3381" i="1" s="1"/>
  <c r="BP733" i="3"/>
  <c r="BV733" i="3" s="1"/>
  <c r="A1613" i="1"/>
  <c r="A2493" i="1" s="1"/>
  <c r="A3373" i="1" s="1"/>
  <c r="BP722" i="3"/>
  <c r="BV722" i="3" s="1"/>
  <c r="A1602" i="1"/>
  <c r="A2482" i="1" s="1"/>
  <c r="A3362" i="1" s="1"/>
  <c r="BP693" i="3"/>
  <c r="BV693" i="3" s="1"/>
  <c r="A1573" i="1"/>
  <c r="A2453" i="1" s="1"/>
  <c r="A3333" i="1" s="1"/>
  <c r="BP709" i="3"/>
  <c r="BV709" i="3" s="1"/>
  <c r="A1589" i="1"/>
  <c r="A2469" i="1" s="1"/>
  <c r="A3349" i="1" s="1"/>
  <c r="BP676" i="3"/>
  <c r="BV676" i="3" s="1"/>
  <c r="A1556" i="1"/>
  <c r="A2436" i="1" s="1"/>
  <c r="A3316" i="1" s="1"/>
  <c r="BP749" i="3"/>
  <c r="BV749" i="3" s="1"/>
  <c r="A1629" i="1"/>
  <c r="A2509" i="1" s="1"/>
  <c r="A3389" i="1" s="1"/>
  <c r="BP734" i="3"/>
  <c r="BV734" i="3" s="1"/>
  <c r="A1614" i="1"/>
  <c r="A2494" i="1" s="1"/>
  <c r="A3374" i="1" s="1"/>
  <c r="BP674" i="3"/>
  <c r="CH674" i="3" s="1"/>
  <c r="A1554" i="1"/>
  <c r="A2434" i="1" s="1"/>
  <c r="A3314" i="1" s="1"/>
  <c r="BP701" i="3"/>
  <c r="BV701" i="3" s="1"/>
  <c r="A1581" i="1"/>
  <c r="A2461" i="1" s="1"/>
  <c r="A3341" i="1" s="1"/>
  <c r="BP692" i="3"/>
  <c r="BV692" i="3" s="1"/>
  <c r="A1572" i="1"/>
  <c r="A2452" i="1" s="1"/>
  <c r="A3332" i="1" s="1"/>
  <c r="BP670" i="3"/>
  <c r="BV670" i="3" s="1"/>
  <c r="A1550" i="1"/>
  <c r="A2430" i="1" s="1"/>
  <c r="A3310" i="1" s="1"/>
  <c r="BP710" i="3"/>
  <c r="CH710" i="3" s="1"/>
  <c r="A1590" i="1"/>
  <c r="A2470" i="1" s="1"/>
  <c r="A3350" i="1" s="1"/>
  <c r="BP750" i="3"/>
  <c r="BV750" i="3" s="1"/>
  <c r="A1630" i="1"/>
  <c r="A2510" i="1" s="1"/>
  <c r="A3390" i="1" s="1"/>
  <c r="BP760" i="3"/>
  <c r="CH760" i="3" s="1"/>
  <c r="A1640" i="1"/>
  <c r="A2520" i="1" s="1"/>
  <c r="A3400" i="1" s="1"/>
  <c r="BP687" i="3"/>
  <c r="BV687" i="3" s="1"/>
  <c r="A1567" i="1"/>
  <c r="A2447" i="1" s="1"/>
  <c r="A3327" i="1" s="1"/>
  <c r="BP726" i="3"/>
  <c r="BV726" i="3" s="1"/>
  <c r="A1606" i="1"/>
  <c r="A2486" i="1" s="1"/>
  <c r="A3366" i="1" s="1"/>
  <c r="BP740" i="3"/>
  <c r="BV740" i="3" s="1"/>
  <c r="A1620" i="1"/>
  <c r="A2500" i="1" s="1"/>
  <c r="A3380" i="1" s="1"/>
  <c r="BP730" i="3"/>
  <c r="CH730" i="3" s="1"/>
  <c r="A1610" i="1"/>
  <c r="A2490" i="1" s="1"/>
  <c r="A3370" i="1" s="1"/>
  <c r="BP732" i="3"/>
  <c r="BV732" i="3" s="1"/>
  <c r="A1612" i="1"/>
  <c r="A2492" i="1" s="1"/>
  <c r="A3372" i="1" s="1"/>
  <c r="BP704" i="3"/>
  <c r="CH704" i="3" s="1"/>
  <c r="A1584" i="1"/>
  <c r="A2464" i="1" s="1"/>
  <c r="A3344" i="1" s="1"/>
  <c r="BP724" i="3"/>
  <c r="CH724" i="3" s="1"/>
  <c r="A1604" i="1"/>
  <c r="A2484" i="1" s="1"/>
  <c r="A3364" i="1" s="1"/>
  <c r="BP759" i="3"/>
  <c r="BV759" i="3" s="1"/>
  <c r="A1639" i="1"/>
  <c r="A2519" i="1" s="1"/>
  <c r="A3399" i="1" s="1"/>
  <c r="BP682" i="3"/>
  <c r="CH682" i="3" s="1"/>
  <c r="A1562" i="1"/>
  <c r="A2442" i="1" s="1"/>
  <c r="A3322" i="1" s="1"/>
  <c r="BP745" i="3"/>
  <c r="BV745" i="3" s="1"/>
  <c r="A1625" i="1"/>
  <c r="A2505" i="1" s="1"/>
  <c r="A3385" i="1" s="1"/>
  <c r="BP662" i="3"/>
  <c r="CH662" i="3" s="1"/>
  <c r="A1542" i="1"/>
  <c r="A2422" i="1" s="1"/>
  <c r="A3302" i="1" s="1"/>
  <c r="BP727" i="3"/>
  <c r="BV727" i="3" s="1"/>
  <c r="A1607" i="1"/>
  <c r="A2487" i="1" s="1"/>
  <c r="A3367" i="1" s="1"/>
  <c r="BP689" i="3"/>
  <c r="CH689" i="3" s="1"/>
  <c r="A1569" i="1"/>
  <c r="A2449" i="1" s="1"/>
  <c r="A3329" i="1" s="1"/>
  <c r="BP758" i="3"/>
  <c r="BV758" i="3" s="1"/>
  <c r="A1638" i="1"/>
  <c r="A2518" i="1" s="1"/>
  <c r="A3398" i="1" s="1"/>
  <c r="BP680" i="3"/>
  <c r="BV680" i="3" s="1"/>
  <c r="A1560" i="1"/>
  <c r="A2440" i="1" s="1"/>
  <c r="A3320" i="1" s="1"/>
  <c r="BP698" i="3"/>
  <c r="CH698" i="3" s="1"/>
  <c r="A1578" i="1"/>
  <c r="A2458" i="1" s="1"/>
  <c r="A3338" i="1" s="1"/>
  <c r="BP735" i="3"/>
  <c r="BV735" i="3" s="1"/>
  <c r="A1615" i="1"/>
  <c r="A2495" i="1" s="1"/>
  <c r="A3375" i="1" s="1"/>
  <c r="BP699" i="3"/>
  <c r="BV699" i="3" s="1"/>
  <c r="A1579" i="1"/>
  <c r="A2459" i="1" s="1"/>
  <c r="A3339" i="1" s="1"/>
  <c r="BP671" i="3"/>
  <c r="CH671" i="3" s="1"/>
  <c r="A1551" i="1"/>
  <c r="A2431" i="1" s="1"/>
  <c r="A3311" i="1" s="1"/>
  <c r="BP757" i="3"/>
  <c r="BV757" i="3" s="1"/>
  <c r="A1637" i="1"/>
  <c r="A2517" i="1" s="1"/>
  <c r="A3397" i="1" s="1"/>
  <c r="BP667" i="3"/>
  <c r="CH667" i="3" s="1"/>
  <c r="A1547" i="1"/>
  <c r="A2427" i="1" s="1"/>
  <c r="A3307" i="1" s="1"/>
  <c r="BP706" i="3"/>
  <c r="BV706" i="3" s="1"/>
  <c r="A1586" i="1"/>
  <c r="A2466" i="1" s="1"/>
  <c r="A3346" i="1" s="1"/>
  <c r="BP753" i="3"/>
  <c r="BV753" i="3" s="1"/>
  <c r="A1633" i="1"/>
  <c r="A2513" i="1" s="1"/>
  <c r="A3393" i="1" s="1"/>
  <c r="BP712" i="3"/>
  <c r="BV712" i="3" s="1"/>
  <c r="A1592" i="1"/>
  <c r="A2472" i="1" s="1"/>
  <c r="A3352" i="1" s="1"/>
  <c r="BP697" i="3"/>
  <c r="CH697" i="3" s="1"/>
  <c r="A1577" i="1"/>
  <c r="A2457" i="1" s="1"/>
  <c r="A3337" i="1" s="1"/>
  <c r="BP695" i="3"/>
  <c r="BV695" i="3" s="1"/>
  <c r="A1575" i="1"/>
  <c r="A2455" i="1" s="1"/>
  <c r="A3335" i="1" s="1"/>
  <c r="BP700" i="3"/>
  <c r="BV700" i="3" s="1"/>
  <c r="A1580" i="1"/>
  <c r="A2460" i="1" s="1"/>
  <c r="A3340" i="1" s="1"/>
  <c r="BP677" i="3"/>
  <c r="BV677" i="3" s="1"/>
  <c r="A1557" i="1"/>
  <c r="A2437" i="1" s="1"/>
  <c r="A3317" i="1" s="1"/>
  <c r="BP663" i="3"/>
  <c r="BV663" i="3" s="1"/>
  <c r="A1543" i="1"/>
  <c r="A2423" i="1" s="1"/>
  <c r="A3303" i="1" s="1"/>
  <c r="BP728" i="3"/>
  <c r="BV728" i="3" s="1"/>
  <c r="A1608" i="1"/>
  <c r="A2488" i="1" s="1"/>
  <c r="A3368" i="1" s="1"/>
  <c r="BP708" i="3"/>
  <c r="CH708" i="3" s="1"/>
  <c r="A1588" i="1"/>
  <c r="A2468" i="1" s="1"/>
  <c r="A3348" i="1" s="1"/>
  <c r="BP703" i="3"/>
  <c r="BV703" i="3" s="1"/>
  <c r="A1583" i="1"/>
  <c r="A2463" i="1" s="1"/>
  <c r="A3343" i="1" s="1"/>
  <c r="BP725" i="3"/>
  <c r="BV725" i="3" s="1"/>
  <c r="A1605" i="1"/>
  <c r="A2485" i="1" s="1"/>
  <c r="A3365" i="1" s="1"/>
  <c r="BP755" i="3"/>
  <c r="BV755" i="3" s="1"/>
  <c r="A1635" i="1"/>
  <c r="A2515" i="1" s="1"/>
  <c r="A3395" i="1" s="1"/>
  <c r="BP688" i="3"/>
  <c r="BV688" i="3" s="1"/>
  <c r="A1568" i="1"/>
  <c r="A2448" i="1" s="1"/>
  <c r="A3328" i="1" s="1"/>
  <c r="BP747" i="3"/>
  <c r="BV747" i="3" s="1"/>
  <c r="A1627" i="1"/>
  <c r="A2507" i="1" s="1"/>
  <c r="A3387" i="1" s="1"/>
  <c r="BP738" i="3"/>
  <c r="CH738" i="3" s="1"/>
  <c r="A1618" i="1"/>
  <c r="A2498" i="1" s="1"/>
  <c r="A3378" i="1" s="1"/>
  <c r="BP751" i="3"/>
  <c r="CH751" i="3" s="1"/>
  <c r="A1631" i="1"/>
  <c r="A2511" i="1" s="1"/>
  <c r="A3391" i="1" s="1"/>
  <c r="BP720" i="3"/>
  <c r="BV720" i="3" s="1"/>
  <c r="A1600" i="1"/>
  <c r="A2480" i="1" s="1"/>
  <c r="A3360" i="1" s="1"/>
  <c r="BP729" i="3"/>
  <c r="BV729" i="3" s="1"/>
  <c r="A1609" i="1"/>
  <c r="A2489" i="1" s="1"/>
  <c r="A3369" i="1" s="1"/>
  <c r="BP664" i="3"/>
  <c r="BV664" i="3" s="1"/>
  <c r="A1544" i="1"/>
  <c r="A2424" i="1" s="1"/>
  <c r="A3304" i="1" s="1"/>
  <c r="BP675" i="3"/>
  <c r="CH675" i="3" s="1"/>
  <c r="A1555" i="1"/>
  <c r="A2435" i="1" s="1"/>
  <c r="A3315" i="1" s="1"/>
  <c r="BP696" i="3"/>
  <c r="BV696" i="3" s="1"/>
  <c r="A1576" i="1"/>
  <c r="A2456" i="1" s="1"/>
  <c r="A3336" i="1" s="1"/>
  <c r="BP668" i="3"/>
  <c r="BV668" i="3" s="1"/>
  <c r="A1548" i="1"/>
  <c r="A2428" i="1" s="1"/>
  <c r="A3308" i="1" s="1"/>
  <c r="BP685" i="3"/>
  <c r="BV685" i="3" s="1"/>
  <c r="A1565" i="1"/>
  <c r="A2445" i="1" s="1"/>
  <c r="A3325" i="1" s="1"/>
  <c r="BP705" i="3"/>
  <c r="BV705" i="3" s="1"/>
  <c r="A1585" i="1"/>
  <c r="A2465" i="1" s="1"/>
  <c r="A3345" i="1" s="1"/>
  <c r="BP681" i="3"/>
  <c r="CH681" i="3" s="1"/>
  <c r="A1561" i="1"/>
  <c r="A2441" i="1" s="1"/>
  <c r="A3321" i="1" s="1"/>
  <c r="BP737" i="3"/>
  <c r="BV737" i="3" s="1"/>
  <c r="A1617" i="1"/>
  <c r="A2497" i="1" s="1"/>
  <c r="A3377" i="1" s="1"/>
  <c r="BP669" i="3"/>
  <c r="CH669" i="3" s="1"/>
  <c r="A1549" i="1"/>
  <c r="A2429" i="1" s="1"/>
  <c r="A3309" i="1" s="1"/>
  <c r="BP702" i="3"/>
  <c r="BV702" i="3" s="1"/>
  <c r="A1582" i="1"/>
  <c r="A2462" i="1" s="1"/>
  <c r="A3342" i="1" s="1"/>
  <c r="BP683" i="3"/>
  <c r="BV683" i="3" s="1"/>
  <c r="A1563" i="1"/>
  <c r="A2443" i="1" s="1"/>
  <c r="A3323" i="1" s="1"/>
  <c r="BP723" i="3"/>
  <c r="BV723" i="3" s="1"/>
  <c r="A1603" i="1"/>
  <c r="A2483" i="1" s="1"/>
  <c r="A3363" i="1" s="1"/>
  <c r="BP717" i="3"/>
  <c r="CH717" i="3" s="1"/>
  <c r="A1597" i="1"/>
  <c r="A2477" i="1" s="1"/>
  <c r="A3357" i="1" s="1"/>
  <c r="BP752" i="3"/>
  <c r="CH752" i="3" s="1"/>
  <c r="A1632" i="1"/>
  <c r="A2512" i="1" s="1"/>
  <c r="A3392" i="1" s="1"/>
  <c r="BP742" i="3"/>
  <c r="BV742" i="3" s="1"/>
  <c r="A1622" i="1"/>
  <c r="A2502" i="1" s="1"/>
  <c r="A3382" i="1" s="1"/>
  <c r="BP739" i="3"/>
  <c r="BV739" i="3" s="1"/>
  <c r="A1619" i="1"/>
  <c r="A2499" i="1" s="1"/>
  <c r="A3379" i="1" s="1"/>
  <c r="K27" i="2"/>
  <c r="K23" i="2"/>
  <c r="J26" i="2"/>
  <c r="DU16" i="3" s="1"/>
  <c r="J25" i="2"/>
  <c r="K24" i="2"/>
  <c r="J19" i="2"/>
  <c r="J27" i="2"/>
  <c r="DU17" i="3" s="1"/>
  <c r="K25" i="2"/>
  <c r="J20" i="2"/>
  <c r="J28" i="2"/>
  <c r="K26" i="2"/>
  <c r="J21" i="2"/>
  <c r="DU7" i="3" s="1"/>
  <c r="K19" i="2"/>
  <c r="K28" i="2"/>
  <c r="J22" i="2"/>
  <c r="DU8" i="3" s="1"/>
  <c r="K20" i="2"/>
  <c r="J23" i="2"/>
  <c r="K22" i="2"/>
  <c r="K21" i="2"/>
  <c r="J24" i="2"/>
  <c r="A551" i="3"/>
  <c r="L10" i="2" s="1"/>
  <c r="M2" i="2"/>
  <c r="M10" i="2"/>
  <c r="L5" i="2"/>
  <c r="L11" i="2"/>
  <c r="L9" i="2"/>
  <c r="M3" i="2"/>
  <c r="M11" i="2"/>
  <c r="L3" i="2"/>
  <c r="L12" i="2"/>
  <c r="M9" i="2"/>
  <c r="M4" i="2"/>
  <c r="M12" i="2"/>
  <c r="L16" i="2"/>
  <c r="L4" i="2"/>
  <c r="L13" i="2"/>
  <c r="M5" i="2"/>
  <c r="M13" i="2"/>
  <c r="L15" i="2"/>
  <c r="L2" i="2"/>
  <c r="L14" i="2"/>
  <c r="M6" i="2"/>
  <c r="M14" i="2"/>
  <c r="L6" i="2"/>
  <c r="M7" i="2"/>
  <c r="M15" i="2"/>
  <c r="L7" i="2"/>
  <c r="M8" i="2"/>
  <c r="M16" i="2"/>
  <c r="L8" i="2"/>
  <c r="BC331" i="3"/>
  <c r="J30" i="2" s="1"/>
  <c r="K30" i="2"/>
  <c r="AU742" i="3"/>
  <c r="T742" i="3"/>
  <c r="AQ573" i="3"/>
  <c r="P573" i="3"/>
  <c r="AQ634" i="3"/>
  <c r="P634" i="3"/>
  <c r="AV559" i="3"/>
  <c r="U559" i="3"/>
  <c r="AZ601" i="3"/>
  <c r="Y601" i="3"/>
  <c r="AY616" i="3"/>
  <c r="X616" i="3"/>
  <c r="AU617" i="3"/>
  <c r="T617" i="3"/>
  <c r="AP600" i="3"/>
  <c r="O600" i="3"/>
  <c r="AU642" i="3"/>
  <c r="T642" i="3"/>
  <c r="AT629" i="3"/>
  <c r="S629" i="3"/>
  <c r="AU628" i="3"/>
  <c r="T628" i="3"/>
  <c r="AY577" i="3"/>
  <c r="X577" i="3"/>
  <c r="AZ590" i="3"/>
  <c r="Y590" i="3"/>
  <c r="AY627" i="3"/>
  <c r="X627" i="3"/>
  <c r="AX598" i="3"/>
  <c r="W598" i="3"/>
  <c r="AQ595" i="3"/>
  <c r="P595" i="3"/>
  <c r="AU600" i="3"/>
  <c r="T600" i="3"/>
  <c r="AP585" i="3"/>
  <c r="O585" i="3"/>
  <c r="AU631" i="3"/>
  <c r="T631" i="3"/>
  <c r="AY552" i="3"/>
  <c r="X552" i="3"/>
  <c r="AP614" i="3"/>
  <c r="O614" i="3"/>
  <c r="AQ639" i="3"/>
  <c r="P639" i="3"/>
  <c r="AY612" i="3"/>
  <c r="X612" i="3"/>
  <c r="AX650" i="3"/>
  <c r="W650" i="3"/>
  <c r="AP602" i="3"/>
  <c r="O602" i="3"/>
  <c r="AZ615" i="3"/>
  <c r="Y615" i="3"/>
  <c r="AT641" i="3"/>
  <c r="S641" i="3"/>
  <c r="AV581" i="3"/>
  <c r="U581" i="3"/>
  <c r="AX621" i="3"/>
  <c r="W621" i="3"/>
  <c r="AS569" i="3"/>
  <c r="R569" i="3"/>
  <c r="AX573" i="3"/>
  <c r="W573" i="3"/>
  <c r="AU593" i="3"/>
  <c r="T593" i="3"/>
  <c r="AT628" i="3"/>
  <c r="S628" i="3"/>
  <c r="AX590" i="3"/>
  <c r="W590" i="3"/>
  <c r="AX579" i="3"/>
  <c r="W579" i="3"/>
  <c r="AU621" i="3"/>
  <c r="T621" i="3"/>
  <c r="AS617" i="3"/>
  <c r="R617" i="3"/>
  <c r="AU619" i="3"/>
  <c r="T619" i="3"/>
  <c r="AV617" i="3"/>
  <c r="U617" i="3"/>
  <c r="AT563" i="3"/>
  <c r="S563" i="3"/>
  <c r="AP641" i="3"/>
  <c r="O641" i="3"/>
  <c r="AP610" i="3"/>
  <c r="O610" i="3"/>
  <c r="AS578" i="3"/>
  <c r="R578" i="3"/>
  <c r="AP619" i="3"/>
  <c r="O619" i="3"/>
  <c r="AV568" i="3"/>
  <c r="U568" i="3"/>
  <c r="AT591" i="3"/>
  <c r="S591" i="3"/>
  <c r="AY647" i="3"/>
  <c r="X647" i="3"/>
  <c r="AP554" i="3"/>
  <c r="O554" i="3"/>
  <c r="AU574" i="3"/>
  <c r="T574" i="3"/>
  <c r="AX619" i="3"/>
  <c r="W619" i="3"/>
  <c r="AP586" i="3"/>
  <c r="O586" i="3"/>
  <c r="AV605" i="3"/>
  <c r="U605" i="3"/>
  <c r="AQ640" i="3"/>
  <c r="P640" i="3"/>
  <c r="AQ566" i="3"/>
  <c r="P566" i="3"/>
  <c r="AV646" i="3"/>
  <c r="U646" i="3"/>
  <c r="AP624" i="3"/>
  <c r="O624" i="3"/>
  <c r="AP564" i="3"/>
  <c r="O564" i="3"/>
  <c r="AT635" i="3"/>
  <c r="S635" i="3"/>
  <c r="AU638" i="3"/>
  <c r="T638" i="3"/>
  <c r="AP555" i="3"/>
  <c r="O555" i="3"/>
  <c r="AY560" i="3"/>
  <c r="X560" i="3"/>
  <c r="AT620" i="3"/>
  <c r="S620" i="3"/>
  <c r="AZ552" i="3"/>
  <c r="Y552" i="3"/>
  <c r="AZ631" i="3"/>
  <c r="Y631" i="3"/>
  <c r="AZ642" i="3"/>
  <c r="Y642" i="3"/>
  <c r="AP582" i="3"/>
  <c r="O582" i="3"/>
  <c r="AT564" i="3"/>
  <c r="S564" i="3"/>
  <c r="AZ632" i="3"/>
  <c r="Y632" i="3"/>
  <c r="AZ644" i="3"/>
  <c r="Y644" i="3"/>
  <c r="AS556" i="3"/>
  <c r="R556" i="3"/>
  <c r="AZ581" i="3"/>
  <c r="Y581" i="3"/>
  <c r="AZ606" i="3"/>
  <c r="Y606" i="3"/>
  <c r="AU589" i="3"/>
  <c r="T589" i="3"/>
  <c r="AY641" i="3"/>
  <c r="X641" i="3"/>
  <c r="AZ600" i="3"/>
  <c r="Y600" i="3"/>
  <c r="AV579" i="3"/>
  <c r="U579" i="3"/>
  <c r="AQ605" i="3"/>
  <c r="P605" i="3"/>
  <c r="AS598" i="3"/>
  <c r="R598" i="3"/>
  <c r="AV642" i="3"/>
  <c r="U642" i="3"/>
  <c r="AZ628" i="3"/>
  <c r="Y628" i="3"/>
  <c r="AX558" i="3"/>
  <c r="W558" i="3"/>
  <c r="AV635" i="3"/>
  <c r="U635" i="3"/>
  <c r="AP606" i="3"/>
  <c r="O606" i="3"/>
  <c r="AU586" i="3"/>
  <c r="T586" i="3"/>
  <c r="AY559" i="3"/>
  <c r="X559" i="3"/>
  <c r="AZ640" i="3"/>
  <c r="Y640" i="3"/>
  <c r="AY625" i="3"/>
  <c r="X625" i="3"/>
  <c r="AU551" i="3"/>
  <c r="T551" i="3"/>
  <c r="AX581" i="3"/>
  <c r="W581" i="3"/>
  <c r="AU596" i="3"/>
  <c r="T596" i="3"/>
  <c r="AY587" i="3"/>
  <c r="X587" i="3"/>
  <c r="AT582" i="3"/>
  <c r="S582" i="3"/>
  <c r="AS577" i="3"/>
  <c r="R577" i="3"/>
  <c r="AX644" i="3"/>
  <c r="W644" i="3"/>
  <c r="AS611" i="3"/>
  <c r="R611" i="3"/>
  <c r="AS565" i="3"/>
  <c r="R565" i="3"/>
  <c r="AS650" i="3"/>
  <c r="R650" i="3"/>
  <c r="AX637" i="3"/>
  <c r="W637" i="3"/>
  <c r="AV554" i="3"/>
  <c r="U554" i="3"/>
  <c r="AQ631" i="3"/>
  <c r="P631" i="3"/>
  <c r="AQ556" i="3"/>
  <c r="P556" i="3"/>
  <c r="AP622" i="3"/>
  <c r="O622" i="3"/>
  <c r="AY620" i="3"/>
  <c r="X620" i="3"/>
  <c r="AS573" i="3"/>
  <c r="R573" i="3"/>
  <c r="AQ591" i="3"/>
  <c r="P591" i="3"/>
  <c r="AQ644" i="3"/>
  <c r="P644" i="3"/>
  <c r="AP594" i="3"/>
  <c r="O594" i="3"/>
  <c r="AV640" i="3"/>
  <c r="U640" i="3"/>
  <c r="AV578" i="3"/>
  <c r="U578" i="3"/>
  <c r="AV597" i="3"/>
  <c r="U597" i="3"/>
  <c r="AU554" i="3"/>
  <c r="T554" i="3"/>
  <c r="AS627" i="3"/>
  <c r="R627" i="3"/>
  <c r="AU566" i="3"/>
  <c r="T566" i="3"/>
  <c r="AZ602" i="3"/>
  <c r="Y602" i="3"/>
  <c r="AU552" i="3"/>
  <c r="T552" i="3"/>
  <c r="AY617" i="3"/>
  <c r="X617" i="3"/>
  <c r="AQ612" i="3"/>
  <c r="P612" i="3"/>
  <c r="AP569" i="3"/>
  <c r="O569" i="3"/>
  <c r="AZ648" i="3"/>
  <c r="Y648" i="3"/>
  <c r="AS614" i="3"/>
  <c r="R614" i="3"/>
  <c r="AZ586" i="3"/>
  <c r="Y586" i="3"/>
  <c r="AP626" i="3"/>
  <c r="O626" i="3"/>
  <c r="AP603" i="3"/>
  <c r="O603" i="3"/>
  <c r="AQ618" i="3"/>
  <c r="P618" i="3"/>
  <c r="AV641" i="3"/>
  <c r="U641" i="3"/>
  <c r="AQ607" i="3"/>
  <c r="P607" i="3"/>
  <c r="AS568" i="3"/>
  <c r="R568" i="3"/>
  <c r="AX628" i="3"/>
  <c r="W628" i="3"/>
  <c r="AY569" i="3"/>
  <c r="X569" i="3"/>
  <c r="AU622" i="3"/>
  <c r="T622" i="3"/>
  <c r="AP584" i="3"/>
  <c r="O584" i="3"/>
  <c r="AU570" i="3"/>
  <c r="T570" i="3"/>
  <c r="AZ641" i="3"/>
  <c r="Y641" i="3"/>
  <c r="AT589" i="3"/>
  <c r="S589" i="3"/>
  <c r="AZ553" i="3"/>
  <c r="Y553" i="3"/>
  <c r="AQ626" i="3"/>
  <c r="P626" i="3"/>
  <c r="AZ622" i="3"/>
  <c r="Y622" i="3"/>
  <c r="AX602" i="3"/>
  <c r="W602" i="3"/>
  <c r="AZ638" i="3"/>
  <c r="Y638" i="3"/>
  <c r="AX551" i="3"/>
  <c r="W551" i="3"/>
  <c r="AP563" i="3"/>
  <c r="O563" i="3"/>
  <c r="AZ643" i="3"/>
  <c r="Y643" i="3"/>
  <c r="AU564" i="3"/>
  <c r="T564" i="3"/>
  <c r="AT575" i="3"/>
  <c r="S575" i="3"/>
  <c r="AQ589" i="3"/>
  <c r="P589" i="3"/>
  <c r="AX575" i="3"/>
  <c r="W575" i="3"/>
  <c r="AP583" i="3"/>
  <c r="O583" i="3"/>
  <c r="AX629" i="3"/>
  <c r="W629" i="3"/>
  <c r="AT580" i="3"/>
  <c r="S580" i="3"/>
  <c r="AX585" i="3"/>
  <c r="W585" i="3"/>
  <c r="AT574" i="3"/>
  <c r="S574" i="3"/>
  <c r="AV584" i="3"/>
  <c r="U584" i="3"/>
  <c r="AV595" i="3"/>
  <c r="U595" i="3"/>
  <c r="AZ574" i="3"/>
  <c r="Y574" i="3"/>
  <c r="AQ560" i="3"/>
  <c r="P560" i="3"/>
  <c r="AT579" i="3"/>
  <c r="S579" i="3"/>
  <c r="AY561" i="3"/>
  <c r="X561" i="3"/>
  <c r="AZ611" i="3"/>
  <c r="Y611" i="3"/>
  <c r="AS583" i="3"/>
  <c r="R583" i="3"/>
  <c r="AY609" i="3"/>
  <c r="X609" i="3"/>
  <c r="AZ568" i="3"/>
  <c r="Y568" i="3"/>
  <c r="AP556" i="3"/>
  <c r="O556" i="3"/>
  <c r="AY565" i="3"/>
  <c r="X565" i="3"/>
  <c r="AZ639" i="3"/>
  <c r="Y639" i="3"/>
  <c r="AU571" i="3"/>
  <c r="T571" i="3"/>
  <c r="AU650" i="3"/>
  <c r="T650" i="3"/>
  <c r="AX564" i="3"/>
  <c r="W564" i="3"/>
  <c r="AZ589" i="3"/>
  <c r="Y589" i="3"/>
  <c r="AV625" i="3"/>
  <c r="U625" i="3"/>
  <c r="AT648" i="3"/>
  <c r="S648" i="3"/>
  <c r="AQ576" i="3"/>
  <c r="P576" i="3"/>
  <c r="AV648" i="3"/>
  <c r="U648" i="3"/>
  <c r="AZ616" i="3"/>
  <c r="Y616" i="3"/>
  <c r="AT642" i="3"/>
  <c r="S642" i="3"/>
  <c r="AZ637" i="3"/>
  <c r="Y637" i="3"/>
  <c r="AY579" i="3"/>
  <c r="X579" i="3"/>
  <c r="AQ570" i="3"/>
  <c r="P570" i="3"/>
  <c r="AQ637" i="3"/>
  <c r="P637" i="3"/>
  <c r="AX616" i="3"/>
  <c r="W616" i="3"/>
  <c r="AQ647" i="3"/>
  <c r="P647" i="3"/>
  <c r="AX559" i="3"/>
  <c r="W559" i="3"/>
  <c r="AQ554" i="3"/>
  <c r="P554" i="3"/>
  <c r="AS637" i="3"/>
  <c r="R637" i="3"/>
  <c r="AZ650" i="3"/>
  <c r="Y650" i="3"/>
  <c r="AY566" i="3"/>
  <c r="X566" i="3"/>
  <c r="AX642" i="3"/>
  <c r="W642" i="3"/>
  <c r="AX588" i="3"/>
  <c r="W588" i="3"/>
  <c r="AT637" i="3"/>
  <c r="S637" i="3"/>
  <c r="AQ611" i="3"/>
  <c r="P611" i="3"/>
  <c r="AP616" i="3"/>
  <c r="O616" i="3"/>
  <c r="AV627" i="3"/>
  <c r="U627" i="3"/>
  <c r="AS589" i="3"/>
  <c r="R589" i="3"/>
  <c r="AY604" i="3"/>
  <c r="X604" i="3"/>
  <c r="AY619" i="3"/>
  <c r="X619" i="3"/>
  <c r="AT633" i="3"/>
  <c r="S633" i="3"/>
  <c r="AX623" i="3"/>
  <c r="W623" i="3"/>
  <c r="AS582" i="3"/>
  <c r="R582" i="3"/>
  <c r="AV631" i="3"/>
  <c r="U631" i="3"/>
  <c r="AT552" i="3"/>
  <c r="S552" i="3"/>
  <c r="AQ569" i="3"/>
  <c r="P569" i="3"/>
  <c r="AS595" i="3"/>
  <c r="R595" i="3"/>
  <c r="AS603" i="3"/>
  <c r="R603" i="3"/>
  <c r="AP630" i="3"/>
  <c r="O630" i="3"/>
  <c r="AP620" i="3"/>
  <c r="O620" i="3"/>
  <c r="AY562" i="3"/>
  <c r="X562" i="3"/>
  <c r="AY589" i="3"/>
  <c r="X589" i="3"/>
  <c r="AY596" i="3"/>
  <c r="X596" i="3"/>
  <c r="AV596" i="3"/>
  <c r="U596" i="3"/>
  <c r="AX563" i="3"/>
  <c r="W563" i="3"/>
  <c r="AT632" i="3"/>
  <c r="S632" i="3"/>
  <c r="AQ620" i="3"/>
  <c r="P620" i="3"/>
  <c r="AT609" i="3"/>
  <c r="S609" i="3"/>
  <c r="AS561" i="3"/>
  <c r="R561" i="3"/>
  <c r="AX633" i="3"/>
  <c r="W633" i="3"/>
  <c r="AV580" i="3"/>
  <c r="U580" i="3"/>
  <c r="AU559" i="3"/>
  <c r="T559" i="3"/>
  <c r="AQ580" i="3"/>
  <c r="P580" i="3"/>
  <c r="AZ605" i="3"/>
  <c r="Y605" i="3"/>
  <c r="AQ581" i="3"/>
  <c r="P581" i="3"/>
  <c r="AX694" i="3"/>
  <c r="W694" i="3"/>
  <c r="AX560" i="3"/>
  <c r="W560" i="3"/>
  <c r="AQ610" i="3"/>
  <c r="P610" i="3"/>
  <c r="AS584" i="3"/>
  <c r="R584" i="3"/>
  <c r="AX574" i="3"/>
  <c r="W574" i="3"/>
  <c r="AU587" i="3"/>
  <c r="T587" i="3"/>
  <c r="AS576" i="3"/>
  <c r="R576" i="3"/>
  <c r="AU556" i="3"/>
  <c r="T556" i="3"/>
  <c r="AX620" i="3"/>
  <c r="W620" i="3"/>
  <c r="AX567" i="3"/>
  <c r="W567" i="3"/>
  <c r="AU648" i="3"/>
  <c r="T648" i="3"/>
  <c r="AY628" i="3"/>
  <c r="X628" i="3"/>
  <c r="AT559" i="3"/>
  <c r="S559" i="3"/>
  <c r="AS601" i="3"/>
  <c r="R601" i="3"/>
  <c r="AZ558" i="3"/>
  <c r="Y558" i="3"/>
  <c r="AQ599" i="3"/>
  <c r="P599" i="3"/>
  <c r="AT647" i="3"/>
  <c r="S647" i="3"/>
  <c r="AP587" i="3"/>
  <c r="O587" i="3"/>
  <c r="AX583" i="3"/>
  <c r="W583" i="3"/>
  <c r="AY621" i="3"/>
  <c r="X621" i="3"/>
  <c r="AZ612" i="3"/>
  <c r="Y612" i="3"/>
  <c r="AY590" i="3"/>
  <c r="X590" i="3"/>
  <c r="AV633" i="3"/>
  <c r="U633" i="3"/>
  <c r="AV723" i="3"/>
  <c r="U723" i="3"/>
  <c r="AP561" i="3"/>
  <c r="O561" i="3"/>
  <c r="AU595" i="3"/>
  <c r="T595" i="3"/>
  <c r="AX622" i="3"/>
  <c r="W622" i="3"/>
  <c r="AT602" i="3"/>
  <c r="S602" i="3"/>
  <c r="AV628" i="3"/>
  <c r="U628" i="3"/>
  <c r="AT636" i="3"/>
  <c r="S636" i="3"/>
  <c r="AP596" i="3"/>
  <c r="O596" i="3"/>
  <c r="AT597" i="3"/>
  <c r="S597" i="3"/>
  <c r="AT618" i="3"/>
  <c r="S618" i="3"/>
  <c r="AV565" i="3"/>
  <c r="U565" i="3"/>
  <c r="AY634" i="3"/>
  <c r="X634" i="3"/>
  <c r="AT612" i="3"/>
  <c r="S612" i="3"/>
  <c r="AZ576" i="3"/>
  <c r="Y576" i="3"/>
  <c r="AT603" i="3"/>
  <c r="S603" i="3"/>
  <c r="AU610" i="3"/>
  <c r="T610" i="3"/>
  <c r="AY578" i="3"/>
  <c r="X578" i="3"/>
  <c r="AZ645" i="3"/>
  <c r="Y645" i="3"/>
  <c r="AZ596" i="3"/>
  <c r="Y596" i="3"/>
  <c r="AZ621" i="3"/>
  <c r="Y621" i="3"/>
  <c r="AS649" i="3"/>
  <c r="R649" i="3"/>
  <c r="AX556" i="3"/>
  <c r="W556" i="3"/>
  <c r="AQ584" i="3"/>
  <c r="P584" i="3"/>
  <c r="AU625" i="3"/>
  <c r="T625" i="3"/>
  <c r="AT556" i="3"/>
  <c r="S556" i="3"/>
  <c r="AY630" i="3"/>
  <c r="X630" i="3"/>
  <c r="AP637" i="3"/>
  <c r="O637" i="3"/>
  <c r="AT560" i="3"/>
  <c r="S560" i="3"/>
  <c r="AP628" i="3"/>
  <c r="O628" i="3"/>
  <c r="AQ624" i="3"/>
  <c r="P624" i="3"/>
  <c r="AV616" i="3"/>
  <c r="U616" i="3"/>
  <c r="AV553" i="3"/>
  <c r="U553" i="3"/>
  <c r="AT624" i="3"/>
  <c r="S624" i="3"/>
  <c r="AY613" i="3"/>
  <c r="X613" i="3"/>
  <c r="AZ567" i="3"/>
  <c r="Y567" i="3"/>
  <c r="AS630" i="3"/>
  <c r="R630" i="3"/>
  <c r="AZ571" i="3"/>
  <c r="Y571" i="3"/>
  <c r="AV644" i="3"/>
  <c r="U644" i="3"/>
  <c r="AZ597" i="3"/>
  <c r="Y597" i="3"/>
  <c r="AY631" i="3"/>
  <c r="X631" i="3"/>
  <c r="AU592" i="3"/>
  <c r="T592" i="3"/>
  <c r="AP565" i="3"/>
  <c r="O565" i="3"/>
  <c r="AX646" i="3"/>
  <c r="W646" i="3"/>
  <c r="AS644" i="3"/>
  <c r="R644" i="3"/>
  <c r="AP558" i="3"/>
  <c r="O558" i="3"/>
  <c r="AP639" i="3"/>
  <c r="O639" i="3"/>
  <c r="AP646" i="3"/>
  <c r="O646" i="3"/>
  <c r="AT617" i="3"/>
  <c r="S617" i="3"/>
  <c r="AY555" i="3"/>
  <c r="X555" i="3"/>
  <c r="AV599" i="3"/>
  <c r="U599" i="3"/>
  <c r="AT565" i="3"/>
  <c r="S565" i="3"/>
  <c r="AV626" i="3"/>
  <c r="U626" i="3"/>
  <c r="AP591" i="3"/>
  <c r="O591" i="3"/>
  <c r="AY574" i="3"/>
  <c r="X574" i="3"/>
  <c r="AZ579" i="3"/>
  <c r="Y579" i="3"/>
  <c r="AT571" i="3"/>
  <c r="S571" i="3"/>
  <c r="AY573" i="3"/>
  <c r="X573" i="3"/>
  <c r="AZ583" i="3"/>
  <c r="Y583" i="3"/>
  <c r="AP609" i="3"/>
  <c r="O609" i="3"/>
  <c r="AV611" i="3"/>
  <c r="U611" i="3"/>
  <c r="AZ580" i="3"/>
  <c r="Y580" i="3"/>
  <c r="AP597" i="3"/>
  <c r="O597" i="3"/>
  <c r="AY583" i="3"/>
  <c r="X583" i="3"/>
  <c r="AT568" i="3"/>
  <c r="S568" i="3"/>
  <c r="AX566" i="3"/>
  <c r="W566" i="3"/>
  <c r="AP580" i="3"/>
  <c r="O580" i="3"/>
  <c r="AZ560" i="3"/>
  <c r="Y560" i="3"/>
  <c r="AQ615" i="3"/>
  <c r="P615" i="3"/>
  <c r="AX572" i="3"/>
  <c r="W572" i="3"/>
  <c r="AV645" i="3"/>
  <c r="U645" i="3"/>
  <c r="AQ583" i="3"/>
  <c r="P583" i="3"/>
  <c r="AZ610" i="3"/>
  <c r="Y610" i="3"/>
  <c r="AX626" i="3"/>
  <c r="W626" i="3"/>
  <c r="AU719" i="3"/>
  <c r="T719" i="3"/>
  <c r="AT570" i="3"/>
  <c r="S570" i="3"/>
  <c r="AV614" i="3"/>
  <c r="U614" i="3"/>
  <c r="AY551" i="3"/>
  <c r="X551" i="3"/>
  <c r="AZ584" i="3"/>
  <c r="Y584" i="3"/>
  <c r="AY576" i="3"/>
  <c r="X576" i="3"/>
  <c r="AZ557" i="3"/>
  <c r="Y557" i="3"/>
  <c r="AT607" i="3"/>
  <c r="S607" i="3"/>
  <c r="AZ613" i="3"/>
  <c r="Y613" i="3"/>
  <c r="AY570" i="3"/>
  <c r="X570" i="3"/>
  <c r="AP551" i="3"/>
  <c r="O551" i="3"/>
  <c r="A661" i="3" a="1"/>
  <c r="AY575" i="3"/>
  <c r="X575" i="3"/>
  <c r="AU608" i="3"/>
  <c r="T608" i="3"/>
  <c r="AX589" i="3"/>
  <c r="W589" i="3"/>
  <c r="AT638" i="3"/>
  <c r="S638" i="3"/>
  <c r="AT615" i="3"/>
  <c r="S615" i="3"/>
  <c r="AS622" i="3"/>
  <c r="R622" i="3"/>
  <c r="AX591" i="3"/>
  <c r="W591" i="3"/>
  <c r="AQ641" i="3"/>
  <c r="P641" i="3"/>
  <c r="AV606" i="3"/>
  <c r="U606" i="3"/>
  <c r="AZ573" i="3"/>
  <c r="Y573" i="3"/>
  <c r="AQ648" i="3"/>
  <c r="P648" i="3"/>
  <c r="AV600" i="3"/>
  <c r="U600" i="3"/>
  <c r="AS623" i="3"/>
  <c r="R623" i="3"/>
  <c r="AX570" i="3"/>
  <c r="W570" i="3"/>
  <c r="AV634" i="3"/>
  <c r="U634" i="3"/>
  <c r="AU640" i="3"/>
  <c r="T640" i="3"/>
  <c r="AQ642" i="3"/>
  <c r="P642" i="3"/>
  <c r="AU645" i="3"/>
  <c r="T645" i="3"/>
  <c r="AZ564" i="3"/>
  <c r="Y564" i="3"/>
  <c r="AS599" i="3"/>
  <c r="R599" i="3"/>
  <c r="AZ649" i="3"/>
  <c r="Y649" i="3"/>
  <c r="AY588" i="3"/>
  <c r="X588" i="3"/>
  <c r="AZ647" i="3"/>
  <c r="Y647" i="3"/>
  <c r="AT562" i="3"/>
  <c r="S562" i="3"/>
  <c r="AT604" i="3"/>
  <c r="S604" i="3"/>
  <c r="AX624" i="3"/>
  <c r="W624" i="3"/>
  <c r="AP611" i="3"/>
  <c r="O611" i="3"/>
  <c r="AP633" i="3"/>
  <c r="O633" i="3"/>
  <c r="AX595" i="3"/>
  <c r="W595" i="3"/>
  <c r="AT590" i="3"/>
  <c r="S590" i="3"/>
  <c r="AT625" i="3"/>
  <c r="S625" i="3"/>
  <c r="AV647" i="3"/>
  <c r="U647" i="3"/>
  <c r="AV564" i="3"/>
  <c r="U564" i="3"/>
  <c r="AP604" i="3"/>
  <c r="O604" i="3"/>
  <c r="AP608" i="3"/>
  <c r="O608" i="3"/>
  <c r="AT616" i="3"/>
  <c r="S616" i="3"/>
  <c r="AT627" i="3"/>
  <c r="S627" i="3"/>
  <c r="AV615" i="3"/>
  <c r="U615" i="3"/>
  <c r="AU629" i="3"/>
  <c r="T629" i="3"/>
  <c r="AX640" i="3"/>
  <c r="W640" i="3"/>
  <c r="AS594" i="3"/>
  <c r="R594" i="3"/>
  <c r="AX578" i="3"/>
  <c r="W578" i="3"/>
  <c r="AU569" i="3"/>
  <c r="T569" i="3"/>
  <c r="AQ684" i="3"/>
  <c r="P684" i="3"/>
  <c r="AX615" i="3"/>
  <c r="W615" i="3"/>
  <c r="AX607" i="3"/>
  <c r="W607" i="3"/>
  <c r="AY563" i="3"/>
  <c r="X563" i="3"/>
  <c r="AT621" i="3"/>
  <c r="S621" i="3"/>
  <c r="AT610" i="3"/>
  <c r="S610" i="3"/>
  <c r="AU618" i="3"/>
  <c r="T618" i="3"/>
  <c r="AP599" i="3"/>
  <c r="O599" i="3"/>
  <c r="AU612" i="3"/>
  <c r="T612" i="3"/>
  <c r="AY629" i="3"/>
  <c r="X629" i="3"/>
  <c r="AU562" i="3"/>
  <c r="T562" i="3"/>
  <c r="AQ558" i="3"/>
  <c r="P558" i="3"/>
  <c r="AS619" i="3"/>
  <c r="R619" i="3"/>
  <c r="AP605" i="3"/>
  <c r="O605" i="3"/>
  <c r="AV590" i="3"/>
  <c r="U590" i="3"/>
  <c r="AY564" i="3"/>
  <c r="X564" i="3"/>
  <c r="AZ577" i="3"/>
  <c r="Y577" i="3"/>
  <c r="AQ562" i="3"/>
  <c r="P562" i="3"/>
  <c r="AQ638" i="3"/>
  <c r="P638" i="3"/>
  <c r="AT646" i="3"/>
  <c r="S646" i="3"/>
  <c r="AP566" i="3"/>
  <c r="O566" i="3"/>
  <c r="AX553" i="3"/>
  <c r="W553" i="3"/>
  <c r="AS621" i="3"/>
  <c r="R621" i="3"/>
  <c r="AX552" i="3"/>
  <c r="W552" i="3"/>
  <c r="AQ598" i="3"/>
  <c r="P598" i="3"/>
  <c r="AX610" i="3"/>
  <c r="W610" i="3"/>
  <c r="AT595" i="3"/>
  <c r="S595" i="3"/>
  <c r="AZ619" i="3"/>
  <c r="Y619" i="3"/>
  <c r="AY635" i="3"/>
  <c r="X635" i="3"/>
  <c r="AX582" i="3"/>
  <c r="W582" i="3"/>
  <c r="AZ604" i="3"/>
  <c r="Y604" i="3"/>
  <c r="AZ563" i="3"/>
  <c r="Y563" i="3"/>
  <c r="AT573" i="3"/>
  <c r="S573" i="3"/>
  <c r="AX635" i="3"/>
  <c r="W635" i="3"/>
  <c r="AZ614" i="3"/>
  <c r="Y614" i="3"/>
  <c r="AV632" i="3"/>
  <c r="U632" i="3"/>
  <c r="AX627" i="3"/>
  <c r="W627" i="3"/>
  <c r="AV621" i="3"/>
  <c r="U621" i="3"/>
  <c r="AX643" i="3"/>
  <c r="W643" i="3"/>
  <c r="AQ551" i="3"/>
  <c r="P551" i="3"/>
  <c r="AU620" i="3"/>
  <c r="T620" i="3"/>
  <c r="AZ551" i="3"/>
  <c r="Y551" i="3"/>
  <c r="AY648" i="3"/>
  <c r="X648" i="3"/>
  <c r="AP574" i="3"/>
  <c r="O574" i="3"/>
  <c r="AT614" i="3"/>
  <c r="S614" i="3"/>
  <c r="AV604" i="3"/>
  <c r="U604" i="3"/>
  <c r="AP634" i="3"/>
  <c r="O634" i="3"/>
  <c r="AV619" i="3"/>
  <c r="U619" i="3"/>
  <c r="AS606" i="3"/>
  <c r="R606" i="3"/>
  <c r="AZ575" i="3"/>
  <c r="Y575" i="3"/>
  <c r="AP576" i="3"/>
  <c r="O576" i="3"/>
  <c r="AY614" i="3"/>
  <c r="X614" i="3"/>
  <c r="AQ552" i="3"/>
  <c r="P552" i="3"/>
  <c r="AZ588" i="3"/>
  <c r="Y588" i="3"/>
  <c r="AS648" i="3"/>
  <c r="R648" i="3"/>
  <c r="AQ594" i="3"/>
  <c r="P594" i="3"/>
  <c r="AS633" i="3"/>
  <c r="R633" i="3"/>
  <c r="AS600" i="3"/>
  <c r="R600" i="3"/>
  <c r="AZ561" i="3"/>
  <c r="Y561" i="3"/>
  <c r="AQ600" i="3"/>
  <c r="P600" i="3"/>
  <c r="AS591" i="3"/>
  <c r="R591" i="3"/>
  <c r="AT593" i="3"/>
  <c r="S593" i="3"/>
  <c r="AP581" i="3"/>
  <c r="O581" i="3"/>
  <c r="AP644" i="3"/>
  <c r="O644" i="3"/>
  <c r="AV566" i="3"/>
  <c r="U566" i="3"/>
  <c r="AX593" i="3"/>
  <c r="W593" i="3"/>
  <c r="AT623" i="3"/>
  <c r="S623" i="3"/>
  <c r="AP601" i="3"/>
  <c r="O601" i="3"/>
  <c r="AQ645" i="3"/>
  <c r="P645" i="3"/>
  <c r="AS632" i="3"/>
  <c r="R632" i="3"/>
  <c r="AX599" i="3"/>
  <c r="W599" i="3"/>
  <c r="AY650" i="3"/>
  <c r="X650" i="3"/>
  <c r="AS635" i="3"/>
  <c r="R635" i="3"/>
  <c r="AY594" i="3"/>
  <c r="X594" i="3"/>
  <c r="AX634" i="3"/>
  <c r="W634" i="3"/>
  <c r="AQ553" i="3"/>
  <c r="P553" i="3"/>
  <c r="AZ629" i="3"/>
  <c r="Y629" i="3"/>
  <c r="AY618" i="3"/>
  <c r="X618" i="3"/>
  <c r="AQ590" i="3"/>
  <c r="P590" i="3"/>
  <c r="AQ646" i="3"/>
  <c r="P646" i="3"/>
  <c r="AX565" i="3"/>
  <c r="W565" i="3"/>
  <c r="AQ597" i="3"/>
  <c r="P597" i="3"/>
  <c r="AZ570" i="3"/>
  <c r="Y570" i="3"/>
  <c r="AP638" i="3"/>
  <c r="O638" i="3"/>
  <c r="AX612" i="3"/>
  <c r="W612" i="3"/>
  <c r="AV629" i="3"/>
  <c r="U629" i="3"/>
  <c r="AQ555" i="3"/>
  <c r="P555" i="3"/>
  <c r="AQ572" i="3"/>
  <c r="P572" i="3"/>
  <c r="AP649" i="3"/>
  <c r="O649" i="3"/>
  <c r="AU607" i="3"/>
  <c r="T607" i="3"/>
  <c r="AS616" i="3"/>
  <c r="R616" i="3"/>
  <c r="AP572" i="3"/>
  <c r="O572" i="3"/>
  <c r="AX611" i="3"/>
  <c r="W611" i="3"/>
  <c r="AX594" i="3"/>
  <c r="W594" i="3"/>
  <c r="AY642" i="3"/>
  <c r="X642" i="3"/>
  <c r="AU582" i="3"/>
  <c r="T582" i="3"/>
  <c r="AU635" i="3"/>
  <c r="T635" i="3"/>
  <c r="AU603" i="3"/>
  <c r="T603" i="3"/>
  <c r="AS553" i="3"/>
  <c r="R553" i="3"/>
  <c r="AT555" i="3"/>
  <c r="S555" i="3"/>
  <c r="AS602" i="3"/>
  <c r="R602" i="3"/>
  <c r="AT600" i="3"/>
  <c r="S600" i="3"/>
  <c r="AS631" i="3"/>
  <c r="R631" i="3"/>
  <c r="AP635" i="3"/>
  <c r="O635" i="3"/>
  <c r="AS615" i="3"/>
  <c r="R615" i="3"/>
  <c r="AQ617" i="3"/>
  <c r="P617" i="3"/>
  <c r="AT613" i="3"/>
  <c r="S613" i="3"/>
  <c r="AQ596" i="3"/>
  <c r="P596" i="3"/>
  <c r="AU598" i="3"/>
  <c r="T598" i="3"/>
  <c r="AQ588" i="3"/>
  <c r="P588" i="3"/>
  <c r="AX596" i="3"/>
  <c r="W596" i="3"/>
  <c r="AT586" i="3"/>
  <c r="S586" i="3"/>
  <c r="AT577" i="3"/>
  <c r="S577" i="3"/>
  <c r="AV558" i="3"/>
  <c r="U558" i="3"/>
  <c r="AQ602" i="3"/>
  <c r="P602" i="3"/>
  <c r="AT576" i="3"/>
  <c r="S576" i="3"/>
  <c r="AZ646" i="3"/>
  <c r="Y646" i="3"/>
  <c r="AY554" i="3"/>
  <c r="X554" i="3"/>
  <c r="AU597" i="3"/>
  <c r="T597" i="3"/>
  <c r="AQ579" i="3"/>
  <c r="P579" i="3"/>
  <c r="AY557" i="3"/>
  <c r="X557" i="3"/>
  <c r="AT587" i="3"/>
  <c r="S587" i="3"/>
  <c r="AS613" i="3"/>
  <c r="R613" i="3"/>
  <c r="AY622" i="3"/>
  <c r="X622" i="3"/>
  <c r="AV573" i="3"/>
  <c r="U573" i="3"/>
  <c r="AY556" i="3"/>
  <c r="X556" i="3"/>
  <c r="AQ619" i="3"/>
  <c r="P619" i="3"/>
  <c r="AZ617" i="3"/>
  <c r="Y617" i="3"/>
  <c r="AU585" i="3"/>
  <c r="T585" i="3"/>
  <c r="AP552" i="3"/>
  <c r="O552" i="3"/>
  <c r="AP617" i="3"/>
  <c r="O617" i="3"/>
  <c r="AV571" i="3"/>
  <c r="U571" i="3"/>
  <c r="AU558" i="3"/>
  <c r="T558" i="3"/>
  <c r="AQ608" i="3"/>
  <c r="P608" i="3"/>
  <c r="AZ566" i="3"/>
  <c r="Y566" i="3"/>
  <c r="AX577" i="3"/>
  <c r="W577" i="3"/>
  <c r="AU588" i="3"/>
  <c r="T588" i="3"/>
  <c r="AU557" i="3"/>
  <c r="T557" i="3"/>
  <c r="AP579" i="3"/>
  <c r="O579" i="3"/>
  <c r="AY600" i="3"/>
  <c r="X600" i="3"/>
  <c r="AP648" i="3"/>
  <c r="O648" i="3"/>
  <c r="AU615" i="3"/>
  <c r="T615" i="3"/>
  <c r="AS554" i="3"/>
  <c r="R554" i="3"/>
  <c r="AU630" i="3"/>
  <c r="T630" i="3"/>
  <c r="AV574" i="3"/>
  <c r="U574" i="3"/>
  <c r="AZ620" i="3"/>
  <c r="Y620" i="3"/>
  <c r="AU649" i="3"/>
  <c r="T649" i="3"/>
  <c r="AY553" i="3"/>
  <c r="X553" i="3"/>
  <c r="AQ571" i="3"/>
  <c r="P571" i="3"/>
  <c r="AQ601" i="3"/>
  <c r="P601" i="3"/>
  <c r="AU563" i="3"/>
  <c r="T563" i="3"/>
  <c r="AY598" i="3"/>
  <c r="X598" i="3"/>
  <c r="AP560" i="3"/>
  <c r="O560" i="3"/>
  <c r="AV592" i="3"/>
  <c r="U592" i="3"/>
  <c r="AP650" i="3"/>
  <c r="O650" i="3"/>
  <c r="AP577" i="3"/>
  <c r="O577" i="3"/>
  <c r="AX569" i="3"/>
  <c r="W569" i="3"/>
  <c r="AS593" i="3"/>
  <c r="R593" i="3"/>
  <c r="AT645" i="3"/>
  <c r="S645" i="3"/>
  <c r="AQ630" i="3"/>
  <c r="P630" i="3"/>
  <c r="AZ636" i="3"/>
  <c r="Y636" i="3"/>
  <c r="AT578" i="3"/>
  <c r="S578" i="3"/>
  <c r="AS585" i="3"/>
  <c r="R585" i="3"/>
  <c r="AP590" i="3"/>
  <c r="O590" i="3"/>
  <c r="AV630" i="3"/>
  <c r="U630" i="3"/>
  <c r="AQ625" i="3"/>
  <c r="P625" i="3"/>
  <c r="AT583" i="3"/>
  <c r="S583" i="3"/>
  <c r="AT631" i="3"/>
  <c r="S631" i="3"/>
  <c r="AP647" i="3"/>
  <c r="O647" i="3"/>
  <c r="AZ572" i="3"/>
  <c r="Y572" i="3"/>
  <c r="AV576" i="3"/>
  <c r="U576" i="3"/>
  <c r="AS579" i="3"/>
  <c r="R579" i="3"/>
  <c r="AU613" i="3"/>
  <c r="T613" i="3"/>
  <c r="AZ585" i="3"/>
  <c r="Y585" i="3"/>
  <c r="AU584" i="3"/>
  <c r="T584" i="3"/>
  <c r="AT581" i="3"/>
  <c r="S581" i="3"/>
  <c r="AS612" i="3"/>
  <c r="R612" i="3"/>
  <c r="AY640" i="3"/>
  <c r="X640" i="3"/>
  <c r="AU634" i="3"/>
  <c r="T634" i="3"/>
  <c r="AS563" i="3"/>
  <c r="R563" i="3"/>
  <c r="AU605" i="3"/>
  <c r="T605" i="3"/>
  <c r="AY571" i="3"/>
  <c r="X571" i="3"/>
  <c r="AT606" i="3"/>
  <c r="S606" i="3"/>
  <c r="AY572" i="3"/>
  <c r="X572" i="3"/>
  <c r="AY605" i="3"/>
  <c r="X605" i="3"/>
  <c r="AZ635" i="3"/>
  <c r="Y635" i="3"/>
  <c r="AV610" i="3"/>
  <c r="U610" i="3"/>
  <c r="AS574" i="3"/>
  <c r="R574" i="3"/>
  <c r="AS564" i="3"/>
  <c r="R564" i="3"/>
  <c r="AZ623" i="3"/>
  <c r="Y623" i="3"/>
  <c r="AP557" i="3"/>
  <c r="O557" i="3"/>
  <c r="AV575" i="3"/>
  <c r="U575" i="3"/>
  <c r="AS605" i="3"/>
  <c r="R605" i="3"/>
  <c r="AQ613" i="3"/>
  <c r="P613" i="3"/>
  <c r="AY624" i="3"/>
  <c r="X624" i="3"/>
  <c r="AT572" i="3"/>
  <c r="S572" i="3"/>
  <c r="AY633" i="3"/>
  <c r="X633" i="3"/>
  <c r="AZ592" i="3"/>
  <c r="Y592" i="3"/>
  <c r="AY582" i="3"/>
  <c r="X582" i="3"/>
  <c r="AY645" i="3"/>
  <c r="X645" i="3"/>
  <c r="AU641" i="3"/>
  <c r="T641" i="3"/>
  <c r="AV567" i="3"/>
  <c r="U567" i="3"/>
  <c r="AY639" i="3"/>
  <c r="X639" i="3"/>
  <c r="AS572" i="3"/>
  <c r="R572" i="3"/>
  <c r="AS557" i="3"/>
  <c r="R557" i="3"/>
  <c r="AU643" i="3"/>
  <c r="T643" i="3"/>
  <c r="AX571" i="3"/>
  <c r="W571" i="3"/>
  <c r="AQ629" i="3"/>
  <c r="P629" i="3"/>
  <c r="AS581" i="3"/>
  <c r="R581" i="3"/>
  <c r="AQ635" i="3"/>
  <c r="P635" i="3"/>
  <c r="AY586" i="3"/>
  <c r="X586" i="3"/>
  <c r="AT626" i="3"/>
  <c r="S626" i="3"/>
  <c r="AV612" i="3"/>
  <c r="U612" i="3"/>
  <c r="AQ586" i="3"/>
  <c r="P586" i="3"/>
  <c r="AV636" i="3"/>
  <c r="U636" i="3"/>
  <c r="AZ625" i="3"/>
  <c r="Y625" i="3"/>
  <c r="AU576" i="3"/>
  <c r="T576" i="3"/>
  <c r="AV586" i="3"/>
  <c r="U586" i="3"/>
  <c r="AY638" i="3"/>
  <c r="X638" i="3"/>
  <c r="AZ578" i="3"/>
  <c r="Y578" i="3"/>
  <c r="AX631" i="3"/>
  <c r="W631" i="3"/>
  <c r="AU611" i="3"/>
  <c r="T611" i="3"/>
  <c r="AS642" i="3"/>
  <c r="R642" i="3"/>
  <c r="AZ626" i="3"/>
  <c r="Y626" i="3"/>
  <c r="AP598" i="3"/>
  <c r="O598" i="3"/>
  <c r="AP593" i="3"/>
  <c r="O593" i="3"/>
  <c r="AZ627" i="3"/>
  <c r="Y627" i="3"/>
  <c r="AY623" i="3"/>
  <c r="X623" i="3"/>
  <c r="AZ565" i="3"/>
  <c r="Y565" i="3"/>
  <c r="AU626" i="3"/>
  <c r="T626" i="3"/>
  <c r="AV609" i="3"/>
  <c r="U609" i="3"/>
  <c r="AX600" i="3"/>
  <c r="W600" i="3"/>
  <c r="AP615" i="3"/>
  <c r="O615" i="3"/>
  <c r="AQ621" i="3"/>
  <c r="P621" i="3"/>
  <c r="AZ591" i="3"/>
  <c r="Y591" i="3"/>
  <c r="AV602" i="3"/>
  <c r="U602" i="3"/>
  <c r="AU636" i="3"/>
  <c r="T636" i="3"/>
  <c r="AP645" i="3"/>
  <c r="O645" i="3"/>
  <c r="AZ633" i="3"/>
  <c r="Y633" i="3"/>
  <c r="AQ578" i="3"/>
  <c r="P578" i="3"/>
  <c r="AX625" i="3"/>
  <c r="W625" i="3"/>
  <c r="AQ603" i="3"/>
  <c r="P603" i="3"/>
  <c r="AQ564" i="3"/>
  <c r="P564" i="3"/>
  <c r="AP578" i="3"/>
  <c r="O578" i="3"/>
  <c r="AT601" i="3"/>
  <c r="S601" i="3"/>
  <c r="AT592" i="3"/>
  <c r="S592" i="3"/>
  <c r="AV623" i="3"/>
  <c r="U623" i="3"/>
  <c r="AV649" i="3"/>
  <c r="U649" i="3"/>
  <c r="AU565" i="3"/>
  <c r="T565" i="3"/>
  <c r="AS628" i="3"/>
  <c r="R628" i="3"/>
  <c r="AY649" i="3"/>
  <c r="X649" i="3"/>
  <c r="AX604" i="3"/>
  <c r="W604" i="3"/>
  <c r="AQ636" i="3"/>
  <c r="P636" i="3"/>
  <c r="AS609" i="3"/>
  <c r="R609" i="3"/>
  <c r="AZ630" i="3"/>
  <c r="Y630" i="3"/>
  <c r="AT554" i="3"/>
  <c r="S554" i="3"/>
  <c r="AQ604" i="3"/>
  <c r="P604" i="3"/>
  <c r="AU591" i="3"/>
  <c r="T591" i="3"/>
  <c r="AY608" i="3"/>
  <c r="X608" i="3"/>
  <c r="AT640" i="3"/>
  <c r="S640" i="3"/>
  <c r="AS570" i="3"/>
  <c r="R570" i="3"/>
  <c r="AS618" i="3"/>
  <c r="R618" i="3"/>
  <c r="AX639" i="3"/>
  <c r="W639" i="3"/>
  <c r="AS559" i="3"/>
  <c r="R559" i="3"/>
  <c r="AQ669" i="3"/>
  <c r="P669" i="3"/>
  <c r="AS625" i="3"/>
  <c r="R625" i="3"/>
  <c r="AS626" i="3"/>
  <c r="R626" i="3"/>
  <c r="AX636" i="3"/>
  <c r="W636" i="3"/>
  <c r="AS645" i="3"/>
  <c r="R645" i="3"/>
  <c r="AU639" i="3"/>
  <c r="T639" i="3"/>
  <c r="AZ609" i="3"/>
  <c r="Y609" i="3"/>
  <c r="AY626" i="3"/>
  <c r="X626" i="3"/>
  <c r="AV583" i="3"/>
  <c r="U583" i="3"/>
  <c r="AU646" i="3"/>
  <c r="T646" i="3"/>
  <c r="AS639" i="3"/>
  <c r="R639" i="3"/>
  <c r="AT594" i="3"/>
  <c r="S594" i="3"/>
  <c r="AT598" i="3"/>
  <c r="S598" i="3"/>
  <c r="AQ650" i="3"/>
  <c r="P650" i="3"/>
  <c r="AY601" i="3"/>
  <c r="X601" i="3"/>
  <c r="AX647" i="3"/>
  <c r="W647" i="3"/>
  <c r="AZ603" i="3"/>
  <c r="Y603" i="3"/>
  <c r="AX618" i="3"/>
  <c r="W618" i="3"/>
  <c r="AQ593" i="3"/>
  <c r="P593" i="3"/>
  <c r="AQ587" i="3"/>
  <c r="P587" i="3"/>
  <c r="AZ593" i="3"/>
  <c r="Y593" i="3"/>
  <c r="AS562" i="3"/>
  <c r="R562" i="3"/>
  <c r="AS551" i="3"/>
  <c r="R551" i="3"/>
  <c r="AX586" i="3"/>
  <c r="W586" i="3"/>
  <c r="AZ624" i="3"/>
  <c r="Y624" i="3"/>
  <c r="AV639" i="3"/>
  <c r="U639" i="3"/>
  <c r="AZ587" i="3"/>
  <c r="Y587" i="3"/>
  <c r="AY646" i="3"/>
  <c r="X646" i="3"/>
  <c r="AT599" i="3"/>
  <c r="S599" i="3"/>
  <c r="AQ683" i="3"/>
  <c r="P683" i="3"/>
  <c r="AQ575" i="3"/>
  <c r="P575" i="3"/>
  <c r="AX554" i="3"/>
  <c r="W554" i="3"/>
  <c r="AY597" i="3"/>
  <c r="X597" i="3"/>
  <c r="AX557" i="3"/>
  <c r="W557" i="3"/>
  <c r="AS646" i="3"/>
  <c r="R646" i="3"/>
  <c r="AV551" i="3"/>
  <c r="U551" i="3"/>
  <c r="AU580" i="3"/>
  <c r="T580" i="3"/>
  <c r="AQ568" i="3"/>
  <c r="P568" i="3"/>
  <c r="AZ599" i="3"/>
  <c r="Y599" i="3"/>
  <c r="AV622" i="3"/>
  <c r="U622" i="3"/>
  <c r="AQ563" i="3"/>
  <c r="P563" i="3"/>
  <c r="AS641" i="3"/>
  <c r="R641" i="3"/>
  <c r="AY558" i="3"/>
  <c r="X558" i="3"/>
  <c r="AU644" i="3"/>
  <c r="T644" i="3"/>
  <c r="AV560" i="3"/>
  <c r="U560" i="3"/>
  <c r="AY593" i="3"/>
  <c r="X593" i="3"/>
  <c r="AX568" i="3"/>
  <c r="W568" i="3"/>
  <c r="AV588" i="3"/>
  <c r="U588" i="3"/>
  <c r="AT588" i="3"/>
  <c r="S588" i="3"/>
  <c r="AU575" i="3"/>
  <c r="T575" i="3"/>
  <c r="AY599" i="3"/>
  <c r="X599" i="3"/>
  <c r="AP571" i="3"/>
  <c r="O571" i="3"/>
  <c r="AP627" i="3"/>
  <c r="O627" i="3"/>
  <c r="AU572" i="3"/>
  <c r="T572" i="3"/>
  <c r="AP592" i="3"/>
  <c r="O592" i="3"/>
  <c r="AQ557" i="3"/>
  <c r="P557" i="3"/>
  <c r="AP573" i="3"/>
  <c r="O573" i="3"/>
  <c r="AU637" i="3"/>
  <c r="T637" i="3"/>
  <c r="AT553" i="3"/>
  <c r="S553" i="3"/>
  <c r="AZ608" i="3"/>
  <c r="Y608" i="3"/>
  <c r="AQ614" i="3"/>
  <c r="P614" i="3"/>
  <c r="AS607" i="3"/>
  <c r="R607" i="3"/>
  <c r="AU555" i="3"/>
  <c r="T555" i="3"/>
  <c r="AP642" i="3"/>
  <c r="O642" i="3"/>
  <c r="AU623" i="3"/>
  <c r="T623" i="3"/>
  <c r="AV587" i="3"/>
  <c r="U587" i="3"/>
  <c r="AV582" i="3"/>
  <c r="U582" i="3"/>
  <c r="AV607" i="3"/>
  <c r="U607" i="3"/>
  <c r="AT585" i="3"/>
  <c r="S585" i="3"/>
  <c r="BC441" i="3" a="1"/>
  <c r="AV577" i="3"/>
  <c r="U577" i="3"/>
  <c r="AX609" i="3"/>
  <c r="W609" i="3"/>
  <c r="AY644" i="3"/>
  <c r="X644" i="3"/>
  <c r="AU581" i="3"/>
  <c r="T581" i="3"/>
  <c r="AX645" i="3"/>
  <c r="W645" i="3"/>
  <c r="AZ594" i="3"/>
  <c r="Y594" i="3"/>
  <c r="AY585" i="3"/>
  <c r="X585" i="3"/>
  <c r="AP640" i="3"/>
  <c r="O640" i="3"/>
  <c r="AQ577" i="3"/>
  <c r="P577" i="3"/>
  <c r="AX613" i="3"/>
  <c r="W613" i="3"/>
  <c r="AU561" i="3"/>
  <c r="T561" i="3"/>
  <c r="AS558" i="3"/>
  <c r="R558" i="3"/>
  <c r="AX617" i="3"/>
  <c r="W617" i="3"/>
  <c r="AY592" i="3"/>
  <c r="X592" i="3"/>
  <c r="AV591" i="3"/>
  <c r="U591" i="3"/>
  <c r="AU604" i="3"/>
  <c r="T604" i="3"/>
  <c r="AS580" i="3"/>
  <c r="R580" i="3"/>
  <c r="AZ598" i="3"/>
  <c r="Y598" i="3"/>
  <c r="AY643" i="3"/>
  <c r="X643" i="3"/>
  <c r="AX608" i="3"/>
  <c r="W608" i="3"/>
  <c r="AU568" i="3"/>
  <c r="T568" i="3"/>
  <c r="AQ592" i="3"/>
  <c r="P592" i="3"/>
  <c r="AT649" i="3"/>
  <c r="S649" i="3"/>
  <c r="AT619" i="3"/>
  <c r="S619" i="3"/>
  <c r="AS608" i="3"/>
  <c r="R608" i="3"/>
  <c r="AU647" i="3"/>
  <c r="T647" i="3"/>
  <c r="AY606" i="3"/>
  <c r="X606" i="3"/>
  <c r="AX576" i="3"/>
  <c r="W576" i="3"/>
  <c r="AU627" i="3"/>
  <c r="T627" i="3"/>
  <c r="AS640" i="3"/>
  <c r="R640" i="3"/>
  <c r="AU599" i="3"/>
  <c r="T599" i="3"/>
  <c r="AZ556" i="3"/>
  <c r="Y556" i="3"/>
  <c r="AX641" i="3"/>
  <c r="W641" i="3"/>
  <c r="AT630" i="3"/>
  <c r="S630" i="3"/>
  <c r="AT608" i="3"/>
  <c r="S608" i="3"/>
  <c r="AP643" i="3"/>
  <c r="O643" i="3"/>
  <c r="AQ609" i="3"/>
  <c r="P609" i="3"/>
  <c r="AX580" i="3"/>
  <c r="W580" i="3"/>
  <c r="AS634" i="3"/>
  <c r="R634" i="3"/>
  <c r="AU606" i="3"/>
  <c r="T606" i="3"/>
  <c r="AX597" i="3"/>
  <c r="W597" i="3"/>
  <c r="AV624" i="3"/>
  <c r="U624" i="3"/>
  <c r="AX630" i="3"/>
  <c r="W630" i="3"/>
  <c r="AY637" i="3"/>
  <c r="X637" i="3"/>
  <c r="AV603" i="3"/>
  <c r="U603" i="3"/>
  <c r="AT605" i="3"/>
  <c r="S605" i="3"/>
  <c r="AS620" i="3"/>
  <c r="R620" i="3"/>
  <c r="AT561" i="3"/>
  <c r="S561" i="3"/>
  <c r="AX605" i="3"/>
  <c r="W605" i="3"/>
  <c r="AX638" i="3"/>
  <c r="W638" i="3"/>
  <c r="AT611" i="3"/>
  <c r="S611" i="3"/>
  <c r="AP575" i="3"/>
  <c r="O575" i="3"/>
  <c r="AQ633" i="3"/>
  <c r="P633" i="3"/>
  <c r="AZ555" i="3"/>
  <c r="Y555" i="3"/>
  <c r="AP595" i="3"/>
  <c r="O595" i="3"/>
  <c r="AU583" i="3"/>
  <c r="T583" i="3"/>
  <c r="AT567" i="3"/>
  <c r="S567" i="3"/>
  <c r="AP559" i="3"/>
  <c r="O559" i="3"/>
  <c r="AV618" i="3"/>
  <c r="U618" i="3"/>
  <c r="AY602" i="3"/>
  <c r="X602" i="3"/>
  <c r="AZ634" i="3"/>
  <c r="Y634" i="3"/>
  <c r="AX592" i="3"/>
  <c r="W592" i="3"/>
  <c r="AX562" i="3"/>
  <c r="W562" i="3"/>
  <c r="AS638" i="3"/>
  <c r="R638" i="3"/>
  <c r="AP613" i="3"/>
  <c r="O613" i="3"/>
  <c r="AS610" i="3"/>
  <c r="R610" i="3"/>
  <c r="AZ559" i="3"/>
  <c r="Y559" i="3"/>
  <c r="AP607" i="3"/>
  <c r="O607" i="3"/>
  <c r="AQ585" i="3"/>
  <c r="P585" i="3"/>
  <c r="AS555" i="3"/>
  <c r="R555" i="3"/>
  <c r="AS629" i="3"/>
  <c r="R629" i="3"/>
  <c r="AQ582" i="3"/>
  <c r="P582" i="3"/>
  <c r="AZ607" i="3"/>
  <c r="Y607" i="3"/>
  <c r="AT634" i="3"/>
  <c r="S634" i="3"/>
  <c r="AP632" i="3"/>
  <c r="O632" i="3"/>
  <c r="AU573" i="3"/>
  <c r="T573" i="3"/>
  <c r="AU602" i="3"/>
  <c r="T602" i="3"/>
  <c r="AU624" i="3"/>
  <c r="T624" i="3"/>
  <c r="AT557" i="3"/>
  <c r="S557" i="3"/>
  <c r="AP629" i="3"/>
  <c r="O629" i="3"/>
  <c r="AS604" i="3"/>
  <c r="R604" i="3"/>
  <c r="AY567" i="3"/>
  <c r="X567" i="3"/>
  <c r="AS597" i="3"/>
  <c r="R597" i="3"/>
  <c r="AT566" i="3"/>
  <c r="S566" i="3"/>
  <c r="AS575" i="3"/>
  <c r="R575" i="3"/>
  <c r="AY603" i="3"/>
  <c r="X603" i="3"/>
  <c r="AS677" i="3"/>
  <c r="R677" i="3"/>
  <c r="AU632" i="3"/>
  <c r="T632" i="3"/>
  <c r="AV594" i="3"/>
  <c r="U594" i="3"/>
  <c r="AQ649" i="3"/>
  <c r="P649" i="3"/>
  <c r="AT639" i="3"/>
  <c r="S639" i="3"/>
  <c r="AQ623" i="3"/>
  <c r="P623" i="3"/>
  <c r="AV593" i="3"/>
  <c r="U593" i="3"/>
  <c r="AS552" i="3"/>
  <c r="R552" i="3"/>
  <c r="AV638" i="3"/>
  <c r="U638" i="3"/>
  <c r="AY615" i="3"/>
  <c r="X615" i="3"/>
  <c r="AY607" i="3"/>
  <c r="X607" i="3"/>
  <c r="AX648" i="3"/>
  <c r="W648" i="3"/>
  <c r="AT596" i="3"/>
  <c r="S596" i="3"/>
  <c r="AQ561" i="3"/>
  <c r="P561" i="3"/>
  <c r="AS596" i="3"/>
  <c r="R596" i="3"/>
  <c r="AU633" i="3"/>
  <c r="T633" i="3"/>
  <c r="AS571" i="3"/>
  <c r="R571" i="3"/>
  <c r="AT558" i="3"/>
  <c r="S558" i="3"/>
  <c r="AV620" i="3"/>
  <c r="U620" i="3"/>
  <c r="AV561" i="3"/>
  <c r="U561" i="3"/>
  <c r="AS643" i="3"/>
  <c r="R643" i="3"/>
  <c r="AS560" i="3"/>
  <c r="R560" i="3"/>
  <c r="AV552" i="3"/>
  <c r="U552" i="3"/>
  <c r="AP567" i="3"/>
  <c r="O567" i="3"/>
  <c r="AS636" i="3"/>
  <c r="R636" i="3"/>
  <c r="AZ595" i="3"/>
  <c r="Y595" i="3"/>
  <c r="AZ562" i="3"/>
  <c r="Y562" i="3"/>
  <c r="AZ554" i="3"/>
  <c r="Y554" i="3"/>
  <c r="AS588" i="3"/>
  <c r="R588" i="3"/>
  <c r="AU590" i="3"/>
  <c r="T590" i="3"/>
  <c r="AY581" i="3"/>
  <c r="X581" i="3"/>
  <c r="AV570" i="3"/>
  <c r="U570" i="3"/>
  <c r="AP553" i="3"/>
  <c r="O553" i="3"/>
  <c r="AT643" i="3"/>
  <c r="S643" i="3"/>
  <c r="AT644" i="3"/>
  <c r="S644" i="3"/>
  <c r="AP618" i="3"/>
  <c r="O618" i="3"/>
  <c r="AY568" i="3"/>
  <c r="X568" i="3"/>
  <c r="AV598" i="3"/>
  <c r="U598" i="3"/>
  <c r="AV650" i="3"/>
  <c r="U650" i="3"/>
  <c r="AV637" i="3"/>
  <c r="U637" i="3"/>
  <c r="AV563" i="3"/>
  <c r="U563" i="3"/>
  <c r="AV572" i="3"/>
  <c r="U572" i="3"/>
  <c r="AU614" i="3"/>
  <c r="T614" i="3"/>
  <c r="AZ618" i="3"/>
  <c r="Y618" i="3"/>
  <c r="AU553" i="3"/>
  <c r="T553" i="3"/>
  <c r="AX587" i="3"/>
  <c r="W587" i="3"/>
  <c r="AU578" i="3"/>
  <c r="T578" i="3"/>
  <c r="AU594" i="3"/>
  <c r="T594" i="3"/>
  <c r="AV562" i="3"/>
  <c r="U562" i="3"/>
  <c r="AY595" i="3"/>
  <c r="X595" i="3"/>
  <c r="AP588" i="3"/>
  <c r="O588" i="3"/>
  <c r="AS587" i="3"/>
  <c r="R587" i="3"/>
  <c r="AP631" i="3"/>
  <c r="O631" i="3"/>
  <c r="AX555" i="3"/>
  <c r="W555" i="3"/>
  <c r="AV601" i="3"/>
  <c r="U601" i="3"/>
  <c r="AU577" i="3"/>
  <c r="T577" i="3"/>
  <c r="AQ622" i="3"/>
  <c r="P622" i="3"/>
  <c r="AV643" i="3"/>
  <c r="U643" i="3"/>
  <c r="AY591" i="3"/>
  <c r="X591" i="3"/>
  <c r="AT622" i="3"/>
  <c r="S622" i="3"/>
  <c r="AY610" i="3"/>
  <c r="X610" i="3"/>
  <c r="AV569" i="3"/>
  <c r="U569" i="3"/>
  <c r="AX601" i="3"/>
  <c r="W601" i="3"/>
  <c r="AQ627" i="3"/>
  <c r="P627" i="3"/>
  <c r="AS647" i="3"/>
  <c r="R647" i="3"/>
  <c r="AV556" i="3"/>
  <c r="U556" i="3"/>
  <c r="AQ606" i="3"/>
  <c r="P606" i="3"/>
  <c r="AX603" i="3"/>
  <c r="W603" i="3"/>
  <c r="AT551" i="3"/>
  <c r="S551" i="3"/>
  <c r="AQ567" i="3"/>
  <c r="P567" i="3"/>
  <c r="AP621" i="3"/>
  <c r="O621" i="3"/>
  <c r="AP570" i="3"/>
  <c r="O570" i="3"/>
  <c r="AU567" i="3"/>
  <c r="T567" i="3"/>
  <c r="AY636" i="3"/>
  <c r="X636" i="3"/>
  <c r="AP623" i="3"/>
  <c r="O623" i="3"/>
  <c r="AS592" i="3"/>
  <c r="R592" i="3"/>
  <c r="AT650" i="3"/>
  <c r="S650" i="3"/>
  <c r="AP568" i="3"/>
  <c r="O568" i="3"/>
  <c r="AY611" i="3"/>
  <c r="X611" i="3"/>
  <c r="AY632" i="3"/>
  <c r="X632" i="3"/>
  <c r="AV557" i="3"/>
  <c r="U557" i="3"/>
  <c r="AS586" i="3"/>
  <c r="R586" i="3"/>
  <c r="AZ582" i="3"/>
  <c r="Y582" i="3"/>
  <c r="AQ643" i="3"/>
  <c r="P643" i="3"/>
  <c r="AX632" i="3"/>
  <c r="W632" i="3"/>
  <c r="AQ616" i="3"/>
  <c r="P616" i="3"/>
  <c r="AV585" i="3"/>
  <c r="U585" i="3"/>
  <c r="AX649" i="3"/>
  <c r="W649" i="3"/>
  <c r="AS566" i="3"/>
  <c r="R566" i="3"/>
  <c r="AU579" i="3"/>
  <c r="T579" i="3"/>
  <c r="AV555" i="3"/>
  <c r="U555" i="3"/>
  <c r="AP612" i="3"/>
  <c r="O612" i="3"/>
  <c r="AV589" i="3"/>
  <c r="U589" i="3"/>
  <c r="AP562" i="3"/>
  <c r="O562" i="3"/>
  <c r="AT569" i="3"/>
  <c r="S569" i="3"/>
  <c r="AS590" i="3"/>
  <c r="R590" i="3"/>
  <c r="AX561" i="3"/>
  <c r="W561" i="3"/>
  <c r="AZ569" i="3"/>
  <c r="Y569" i="3"/>
  <c r="AT584" i="3"/>
  <c r="S584" i="3"/>
  <c r="AQ632" i="3"/>
  <c r="P632" i="3"/>
  <c r="AP625" i="3"/>
  <c r="O625" i="3"/>
  <c r="AV608" i="3"/>
  <c r="U608" i="3"/>
  <c r="AY580" i="3"/>
  <c r="X580" i="3"/>
  <c r="AU601" i="3"/>
  <c r="T601" i="3"/>
  <c r="AY584" i="3"/>
  <c r="X584" i="3"/>
  <c r="AQ628" i="3"/>
  <c r="P628" i="3"/>
  <c r="AX614" i="3"/>
  <c r="W614" i="3"/>
  <c r="AS624" i="3"/>
  <c r="R624" i="3"/>
  <c r="AU560" i="3"/>
  <c r="T560" i="3"/>
  <c r="AQ565" i="3"/>
  <c r="P565" i="3"/>
  <c r="AP589" i="3"/>
  <c r="O589" i="3"/>
  <c r="AP636" i="3"/>
  <c r="O636" i="3"/>
  <c r="AX606" i="3"/>
  <c r="W606" i="3"/>
  <c r="AU616" i="3"/>
  <c r="T616" i="3"/>
  <c r="I780" i="1"/>
  <c r="W2" i="1" a="1"/>
  <c r="W2" i="1" s="1"/>
  <c r="AK25" i="1" s="1"/>
  <c r="V10" i="1" a="1"/>
  <c r="V10" i="1" s="1"/>
  <c r="AJ32" i="1" s="1"/>
  <c r="B795" i="1"/>
  <c r="F847" i="1"/>
  <c r="A867" i="1"/>
  <c r="F819" i="1"/>
  <c r="I777" i="1"/>
  <c r="E822" i="1"/>
  <c r="K805" i="1"/>
  <c r="E801" i="1"/>
  <c r="J805" i="1"/>
  <c r="G812" i="1"/>
  <c r="F862" i="1"/>
  <c r="A860" i="1"/>
  <c r="D859" i="1"/>
  <c r="B797" i="1"/>
  <c r="J848" i="1"/>
  <c r="I833" i="1"/>
  <c r="J797" i="1"/>
  <c r="E818" i="1"/>
  <c r="F827" i="1"/>
  <c r="A792" i="1"/>
  <c r="I831" i="1"/>
  <c r="I814" i="1"/>
  <c r="J862" i="1"/>
  <c r="F802" i="1"/>
  <c r="F855" i="1"/>
  <c r="F823" i="1"/>
  <c r="D773" i="1"/>
  <c r="E775" i="1"/>
  <c r="D822" i="1"/>
  <c r="E820" i="1"/>
  <c r="D851" i="1"/>
  <c r="A855" i="1"/>
  <c r="D835" i="1"/>
  <c r="B837" i="1"/>
  <c r="E833" i="1"/>
  <c r="B816" i="1"/>
  <c r="F818" i="1"/>
  <c r="B808" i="1"/>
  <c r="I816" i="1"/>
  <c r="E806" i="1"/>
  <c r="E797" i="1"/>
  <c r="G778" i="1"/>
  <c r="B822" i="1"/>
  <c r="E796" i="1"/>
  <c r="K866" i="1"/>
  <c r="J774" i="1"/>
  <c r="F817" i="1"/>
  <c r="B799" i="1"/>
  <c r="J777" i="1"/>
  <c r="E807" i="1"/>
  <c r="D833" i="1"/>
  <c r="J842" i="1"/>
  <c r="G793" i="1"/>
  <c r="J776" i="1"/>
  <c r="B839" i="1"/>
  <c r="K837" i="1"/>
  <c r="F805" i="1"/>
  <c r="A772" i="1"/>
  <c r="A837" i="1"/>
  <c r="G791" i="1"/>
  <c r="F778" i="1"/>
  <c r="B828" i="1"/>
  <c r="K786" i="1"/>
  <c r="I797" i="1"/>
  <c r="F808" i="1"/>
  <c r="F777" i="1"/>
  <c r="A799" i="1"/>
  <c r="J820" i="1"/>
  <c r="A868" i="1"/>
  <c r="P17" i="19" s="1"/>
  <c r="F835" i="1"/>
  <c r="D774" i="1"/>
  <c r="F850" i="1"/>
  <c r="G794" i="1"/>
  <c r="K840" i="1"/>
  <c r="F869" i="1"/>
  <c r="J773" i="1"/>
  <c r="B791" i="1"/>
  <c r="B821" i="1"/>
  <c r="F783" i="1"/>
  <c r="D866" i="1"/>
  <c r="G848" i="1"/>
  <c r="J832" i="1"/>
  <c r="I861" i="1"/>
  <c r="E856" i="1"/>
  <c r="E850" i="1"/>
  <c r="E828" i="1"/>
  <c r="A816" i="1"/>
  <c r="G771" i="1"/>
  <c r="I870" i="1"/>
  <c r="E817" i="1"/>
  <c r="A863" i="1"/>
  <c r="E838" i="1"/>
  <c r="B829" i="1"/>
  <c r="G785" i="1"/>
  <c r="I800" i="1"/>
  <c r="J854" i="1"/>
  <c r="D854" i="1"/>
  <c r="E832" i="1"/>
  <c r="F826" i="1"/>
  <c r="K796" i="1"/>
  <c r="F800" i="1"/>
  <c r="I817" i="1"/>
  <c r="E823" i="1"/>
  <c r="J860" i="1"/>
  <c r="F854" i="1"/>
  <c r="D783" i="1"/>
  <c r="F825" i="1"/>
  <c r="J791" i="1"/>
  <c r="E826" i="1"/>
  <c r="J792" i="1"/>
  <c r="J825" i="1"/>
  <c r="K855" i="1"/>
  <c r="G830" i="1"/>
  <c r="D794" i="1"/>
  <c r="D784" i="1"/>
  <c r="K843" i="1"/>
  <c r="A777" i="1"/>
  <c r="G795" i="1"/>
  <c r="D825" i="1"/>
  <c r="B833" i="1"/>
  <c r="J844" i="1"/>
  <c r="E792" i="1"/>
  <c r="J853" i="1"/>
  <c r="K812" i="1"/>
  <c r="J802" i="1"/>
  <c r="J865" i="1"/>
  <c r="F861" i="1"/>
  <c r="D821" i="1"/>
  <c r="I789" i="1"/>
  <c r="B870" i="1"/>
  <c r="F781" i="1"/>
  <c r="K810" i="1"/>
  <c r="K778" i="1"/>
  <c r="J821" i="1"/>
  <c r="D813" i="1"/>
  <c r="D778" i="1"/>
  <c r="J847" i="1"/>
  <c r="B819" i="1"/>
  <c r="I867" i="1"/>
  <c r="I837" i="1"/>
  <c r="I818" i="1"/>
  <c r="E865" i="1"/>
  <c r="E867" i="1"/>
  <c r="K823" i="1"/>
  <c r="J812" i="1"/>
  <c r="B815" i="1"/>
  <c r="G811" i="1"/>
  <c r="B850" i="1"/>
  <c r="I838" i="1"/>
  <c r="F824" i="1"/>
  <c r="A807" i="1"/>
  <c r="F820" i="1"/>
  <c r="D800" i="1"/>
  <c r="B813" i="1"/>
  <c r="I803" i="1"/>
  <c r="K856" i="1"/>
  <c r="K818" i="1"/>
  <c r="J841" i="1"/>
  <c r="B807" i="1"/>
  <c r="J863" i="1"/>
  <c r="E798" i="1"/>
  <c r="A805" i="1"/>
  <c r="K832" i="1"/>
  <c r="I828" i="1"/>
  <c r="K813" i="1"/>
  <c r="J810" i="1"/>
  <c r="D805" i="1"/>
  <c r="F788" i="1"/>
  <c r="D782" i="1"/>
  <c r="B812" i="1"/>
  <c r="F851" i="1"/>
  <c r="D771" i="1"/>
  <c r="A810" i="1"/>
  <c r="G853" i="1"/>
  <c r="E869" i="1"/>
  <c r="I806" i="1"/>
  <c r="G850" i="1"/>
  <c r="E839" i="1"/>
  <c r="K844" i="1"/>
  <c r="B845" i="1"/>
  <c r="G859" i="1"/>
  <c r="D828" i="1"/>
  <c r="K807" i="1"/>
  <c r="E803" i="1"/>
  <c r="F867" i="1"/>
  <c r="J866" i="1"/>
  <c r="E851" i="1"/>
  <c r="J826" i="1"/>
  <c r="E819" i="1"/>
  <c r="I796" i="1"/>
  <c r="I793" i="1"/>
  <c r="D869" i="1"/>
  <c r="F813" i="1"/>
  <c r="I776" i="1"/>
  <c r="E848" i="1"/>
  <c r="B804" i="1"/>
  <c r="I810" i="1"/>
  <c r="I799" i="1"/>
  <c r="F845" i="1"/>
  <c r="F841" i="1"/>
  <c r="E776" i="1"/>
  <c r="D837" i="1"/>
  <c r="J850" i="1"/>
  <c r="F839" i="1"/>
  <c r="A857" i="1"/>
  <c r="G837" i="1"/>
  <c r="E780" i="1"/>
  <c r="E783" i="1"/>
  <c r="A848" i="1"/>
  <c r="A861" i="1"/>
  <c r="B844" i="1"/>
  <c r="G836" i="1"/>
  <c r="G773" i="1"/>
  <c r="A830" i="1"/>
  <c r="K782" i="1"/>
  <c r="K774" i="1"/>
  <c r="D808" i="1"/>
  <c r="F810" i="1"/>
  <c r="J801" i="1"/>
  <c r="G790" i="1"/>
  <c r="A773" i="1"/>
  <c r="E863" i="1"/>
  <c r="E864" i="1"/>
  <c r="A838" i="1"/>
  <c r="J788" i="1"/>
  <c r="G818" i="1"/>
  <c r="G870" i="1"/>
  <c r="G857" i="1"/>
  <c r="G783" i="1"/>
  <c r="G792" i="1"/>
  <c r="F834" i="1"/>
  <c r="K838" i="1"/>
  <c r="F773" i="1"/>
  <c r="I807" i="1"/>
  <c r="F798" i="1"/>
  <c r="F814" i="1"/>
  <c r="G782" i="1"/>
  <c r="J815" i="1"/>
  <c r="G780" i="1"/>
  <c r="I858" i="1"/>
  <c r="J813" i="1"/>
  <c r="I788" i="1"/>
  <c r="E831" i="1"/>
  <c r="D789" i="1"/>
  <c r="G808" i="1"/>
  <c r="K841" i="1"/>
  <c r="E808" i="1"/>
  <c r="A795" i="1"/>
  <c r="B853" i="1"/>
  <c r="F795" i="1"/>
  <c r="K775" i="1"/>
  <c r="J819" i="1"/>
  <c r="A815" i="1"/>
  <c r="F803" i="1"/>
  <c r="A791" i="1"/>
  <c r="E787" i="1"/>
  <c r="A847" i="1"/>
  <c r="A779" i="1"/>
  <c r="G838" i="1"/>
  <c r="F792" i="1"/>
  <c r="J822" i="1"/>
  <c r="K854" i="1"/>
  <c r="A812" i="1"/>
  <c r="I812" i="1"/>
  <c r="B777" i="1"/>
  <c r="I782" i="1"/>
  <c r="A793" i="1"/>
  <c r="D858" i="1"/>
  <c r="F857" i="1"/>
  <c r="E773" i="1"/>
  <c r="A833" i="1"/>
  <c r="K828" i="1"/>
  <c r="D830" i="1"/>
  <c r="B834" i="1"/>
  <c r="K779" i="1"/>
  <c r="D827" i="1"/>
  <c r="A827" i="1"/>
  <c r="F775" i="1"/>
  <c r="B805" i="1"/>
  <c r="D775" i="1"/>
  <c r="D849" i="1"/>
  <c r="A862" i="1"/>
  <c r="B802" i="1"/>
  <c r="F843" i="1"/>
  <c r="K827" i="1"/>
  <c r="G807" i="1"/>
  <c r="E854" i="1"/>
  <c r="G802" i="1"/>
  <c r="A852" i="1"/>
  <c r="G827" i="1"/>
  <c r="F793" i="1"/>
  <c r="F822" i="1"/>
  <c r="F844" i="1"/>
  <c r="E777" i="1"/>
  <c r="A849" i="1"/>
  <c r="D824" i="1"/>
  <c r="E805" i="1"/>
  <c r="J787" i="1"/>
  <c r="D817" i="1"/>
  <c r="E786" i="1"/>
  <c r="D795" i="1"/>
  <c r="J823" i="1"/>
  <c r="A834" i="1"/>
  <c r="B859" i="1"/>
  <c r="F833" i="1"/>
  <c r="F776" i="1"/>
  <c r="I840" i="1"/>
  <c r="E849" i="1"/>
  <c r="E779" i="1"/>
  <c r="B781" i="1"/>
  <c r="I791" i="1"/>
  <c r="F816" i="1"/>
  <c r="B826" i="1"/>
  <c r="A781" i="1"/>
  <c r="I774" i="1"/>
  <c r="F815" i="1"/>
  <c r="J817" i="1"/>
  <c r="K792" i="1"/>
  <c r="G796" i="1"/>
  <c r="D799" i="1"/>
  <c r="D832" i="1"/>
  <c r="A820" i="1"/>
  <c r="I787" i="1"/>
  <c r="A870" i="1"/>
  <c r="F868" i="1"/>
  <c r="E814" i="1"/>
  <c r="A797" i="1"/>
  <c r="D836" i="1"/>
  <c r="B869" i="1"/>
  <c r="E859" i="1"/>
  <c r="B843" i="1"/>
  <c r="D772" i="1"/>
  <c r="G858" i="1"/>
  <c r="J835" i="1"/>
  <c r="I868" i="1"/>
  <c r="E816" i="1"/>
  <c r="F853" i="1"/>
  <c r="D791" i="1"/>
  <c r="E778" i="1"/>
  <c r="G781" i="1"/>
  <c r="D863" i="1"/>
  <c r="D780" i="1"/>
  <c r="G772" i="1"/>
  <c r="D856" i="1"/>
  <c r="K815" i="1"/>
  <c r="B788" i="1"/>
  <c r="G844" i="1"/>
  <c r="K819" i="1"/>
  <c r="F830" i="1"/>
  <c r="G842" i="1"/>
  <c r="J798" i="1"/>
  <c r="B783" i="1"/>
  <c r="K865" i="1"/>
  <c r="G823" i="1"/>
  <c r="G801" i="1"/>
  <c r="K816" i="1"/>
  <c r="J778" i="1"/>
  <c r="I841" i="1"/>
  <c r="E781" i="1"/>
  <c r="I825" i="1"/>
  <c r="J859" i="1"/>
  <c r="D792" i="1"/>
  <c r="F863" i="1"/>
  <c r="B849" i="1"/>
  <c r="B855" i="1"/>
  <c r="J806" i="1"/>
  <c r="G832" i="1"/>
  <c r="B806" i="1"/>
  <c r="K845" i="1"/>
  <c r="F796" i="1"/>
  <c r="J858" i="1"/>
  <c r="K798" i="1"/>
  <c r="I851" i="1"/>
  <c r="D862" i="1"/>
  <c r="K846" i="1"/>
  <c r="A818" i="1"/>
  <c r="K847" i="1"/>
  <c r="J843" i="1"/>
  <c r="F846" i="1"/>
  <c r="G829" i="1"/>
  <c r="I820" i="1"/>
  <c r="B841" i="1"/>
  <c r="G822" i="1"/>
  <c r="A865" i="1"/>
  <c r="B798" i="1"/>
  <c r="B823" i="1"/>
  <c r="A798" i="1"/>
  <c r="E821" i="1"/>
  <c r="G843" i="1"/>
  <c r="G869" i="1"/>
  <c r="D848" i="1"/>
  <c r="J869" i="1"/>
  <c r="B856" i="1"/>
  <c r="D829" i="1"/>
  <c r="K850" i="1"/>
  <c r="B824" i="1"/>
  <c r="F811" i="1"/>
  <c r="J828" i="1"/>
  <c r="D790" i="1"/>
  <c r="D838" i="1"/>
  <c r="I859" i="1"/>
  <c r="D779" i="1"/>
  <c r="I801" i="1"/>
  <c r="J807" i="1"/>
  <c r="J771" i="1"/>
  <c r="D797" i="1"/>
  <c r="I864" i="1"/>
  <c r="D831" i="1"/>
  <c r="D785" i="1"/>
  <c r="E827" i="1"/>
  <c r="K833" i="1"/>
  <c r="J790" i="1"/>
  <c r="A842" i="1"/>
  <c r="E844" i="1"/>
  <c r="D798" i="1"/>
  <c r="K787" i="1"/>
  <c r="D850" i="1"/>
  <c r="E811" i="1"/>
  <c r="J867" i="1"/>
  <c r="K817" i="1"/>
  <c r="F812" i="1"/>
  <c r="F794" i="1"/>
  <c r="I839" i="1"/>
  <c r="I866" i="1"/>
  <c r="G825" i="1"/>
  <c r="A808" i="1"/>
  <c r="D807" i="1"/>
  <c r="G821" i="1"/>
  <c r="F797" i="1"/>
  <c r="J811" i="1"/>
  <c r="E842" i="1"/>
  <c r="I821" i="1"/>
  <c r="B847" i="1"/>
  <c r="I823" i="1"/>
  <c r="E771" i="1"/>
  <c r="A790" i="1"/>
  <c r="A843" i="1"/>
  <c r="A788" i="1"/>
  <c r="J831" i="1"/>
  <c r="G777" i="1"/>
  <c r="D806" i="1"/>
  <c r="B863" i="1"/>
  <c r="B836" i="1"/>
  <c r="G805" i="1"/>
  <c r="D786" i="1"/>
  <c r="G775" i="1"/>
  <c r="A782" i="1"/>
  <c r="D810" i="1"/>
  <c r="K789" i="1"/>
  <c r="E804" i="1"/>
  <c r="A845" i="1"/>
  <c r="J800" i="1"/>
  <c r="F821" i="1"/>
  <c r="J804" i="1"/>
  <c r="I834" i="1"/>
  <c r="D844" i="1"/>
  <c r="F780" i="1"/>
  <c r="A856" i="1"/>
  <c r="I826" i="1"/>
  <c r="A803" i="1"/>
  <c r="F838" i="1"/>
  <c r="A819" i="1"/>
  <c r="F832" i="1"/>
  <c r="J849" i="1"/>
  <c r="K794" i="1"/>
  <c r="F782" i="1"/>
  <c r="B780" i="1"/>
  <c r="B778" i="1"/>
  <c r="E799" i="1"/>
  <c r="D839" i="1"/>
  <c r="J781" i="1"/>
  <c r="A771" i="1"/>
  <c r="P3" i="19" s="1"/>
  <c r="J840" i="1"/>
  <c r="J795" i="1"/>
  <c r="D793" i="1"/>
  <c r="F828" i="1"/>
  <c r="B811" i="1"/>
  <c r="I809" i="1"/>
  <c r="B864" i="1"/>
  <c r="E858" i="1"/>
  <c r="E835" i="1"/>
  <c r="A814" i="1"/>
  <c r="D842" i="1"/>
  <c r="G860" i="1"/>
  <c r="I811" i="1"/>
  <c r="G798" i="1"/>
  <c r="B861" i="1"/>
  <c r="G817" i="1"/>
  <c r="G826" i="1"/>
  <c r="F774" i="1"/>
  <c r="K793" i="1"/>
  <c r="D847" i="1"/>
  <c r="F786" i="1"/>
  <c r="B868" i="1"/>
  <c r="Q17" i="19" s="1"/>
  <c r="K822" i="1"/>
  <c r="G820" i="1"/>
  <c r="B786" i="1"/>
  <c r="A859" i="1"/>
  <c r="G866" i="1"/>
  <c r="A866" i="1"/>
  <c r="A844" i="1"/>
  <c r="E837" i="1"/>
  <c r="J775" i="1"/>
  <c r="A784" i="1"/>
  <c r="G819" i="1"/>
  <c r="E855" i="1"/>
  <c r="E785" i="1"/>
  <c r="F858" i="1"/>
  <c r="G846" i="1"/>
  <c r="A775" i="1"/>
  <c r="A811" i="1"/>
  <c r="J780" i="1"/>
  <c r="J794" i="1"/>
  <c r="E840" i="1"/>
  <c r="K799" i="1"/>
  <c r="K772" i="1"/>
  <c r="E791" i="1"/>
  <c r="J793" i="1"/>
  <c r="K851" i="1"/>
  <c r="K803" i="1"/>
  <c r="K862" i="1"/>
  <c r="A829" i="1"/>
  <c r="A802" i="1"/>
  <c r="G831" i="1"/>
  <c r="E784" i="1"/>
  <c r="K852" i="1"/>
  <c r="K800" i="1"/>
  <c r="K864" i="1"/>
  <c r="D776" i="1"/>
  <c r="K801" i="1"/>
  <c r="A817" i="1"/>
  <c r="K826" i="1"/>
  <c r="J803" i="1"/>
  <c r="F809" i="1"/>
  <c r="J861" i="1"/>
  <c r="E788" i="1"/>
  <c r="K820" i="1"/>
  <c r="G799" i="1"/>
  <c r="I786" i="1"/>
  <c r="B825" i="1"/>
  <c r="D818" i="1"/>
  <c r="A800" i="1"/>
  <c r="G862" i="1"/>
  <c r="K780" i="1"/>
  <c r="K848" i="1"/>
  <c r="B835" i="1"/>
  <c r="I778" i="1"/>
  <c r="I792" i="1"/>
  <c r="G855" i="1"/>
  <c r="G865" i="1"/>
  <c r="B803" i="1"/>
  <c r="A826" i="1"/>
  <c r="F806" i="1"/>
  <c r="K830" i="1"/>
  <c r="J779" i="1"/>
  <c r="K860" i="1"/>
  <c r="I846" i="1"/>
  <c r="J845" i="1"/>
  <c r="F771" i="1"/>
  <c r="J772" i="1"/>
  <c r="D860" i="1"/>
  <c r="I842" i="1"/>
  <c r="K776" i="1"/>
  <c r="F804" i="1"/>
  <c r="J846" i="1"/>
  <c r="G803" i="1"/>
  <c r="F866" i="1"/>
  <c r="F848" i="1"/>
  <c r="A869" i="1"/>
  <c r="G814" i="1"/>
  <c r="G813" i="1"/>
  <c r="J827" i="1"/>
  <c r="D816" i="1"/>
  <c r="G840" i="1"/>
  <c r="A787" i="1"/>
  <c r="A822" i="1"/>
  <c r="I850" i="1"/>
  <c r="K835" i="1"/>
  <c r="J857" i="1"/>
  <c r="E861" i="1"/>
  <c r="D861" i="1"/>
  <c r="E825" i="1"/>
  <c r="D840" i="1"/>
  <c r="F864" i="1"/>
  <c r="G787" i="1"/>
  <c r="D777" i="1"/>
  <c r="D801" i="1"/>
  <c r="E846" i="1"/>
  <c r="G856" i="1"/>
  <c r="G806" i="1"/>
  <c r="F831" i="1"/>
  <c r="A813" i="1"/>
  <c r="K785" i="1"/>
  <c r="A835" i="1"/>
  <c r="K811" i="1"/>
  <c r="F856" i="1"/>
  <c r="K853" i="1"/>
  <c r="I845" i="1"/>
  <c r="B784" i="1"/>
  <c r="E812" i="1"/>
  <c r="F785" i="1"/>
  <c r="I824" i="1"/>
  <c r="E774" i="1"/>
  <c r="E860" i="1"/>
  <c r="E790" i="1"/>
  <c r="G834" i="1"/>
  <c r="E802" i="1"/>
  <c r="K804" i="1"/>
  <c r="J796" i="1"/>
  <c r="K777" i="1"/>
  <c r="D870" i="1"/>
  <c r="I857" i="1"/>
  <c r="G774" i="1"/>
  <c r="B851" i="1"/>
  <c r="B776" i="1"/>
  <c r="J833" i="1"/>
  <c r="K791" i="1"/>
  <c r="A774" i="1"/>
  <c r="A806" i="1"/>
  <c r="A778" i="1"/>
  <c r="A851" i="1"/>
  <c r="B842" i="1"/>
  <c r="J830" i="1"/>
  <c r="D867" i="1"/>
  <c r="B787" i="1"/>
  <c r="D812" i="1"/>
  <c r="A832" i="1"/>
  <c r="B785" i="1"/>
  <c r="I827" i="1"/>
  <c r="E841" i="1"/>
  <c r="E830" i="1"/>
  <c r="I805" i="1"/>
  <c r="G804" i="1"/>
  <c r="B771" i="1"/>
  <c r="K771" i="1"/>
  <c r="A794" i="1"/>
  <c r="E834" i="1"/>
  <c r="G824" i="1"/>
  <c r="G839" i="1"/>
  <c r="A796" i="1"/>
  <c r="J834" i="1"/>
  <c r="K808" i="1"/>
  <c r="B814" i="1"/>
  <c r="D820" i="1"/>
  <c r="B820" i="1"/>
  <c r="A801" i="1"/>
  <c r="A825" i="1"/>
  <c r="G810" i="1"/>
  <c r="J829" i="1"/>
  <c r="B782" i="1"/>
  <c r="B858" i="1"/>
  <c r="A776" i="1"/>
  <c r="J785" i="1"/>
  <c r="D841" i="1"/>
  <c r="I772" i="1"/>
  <c r="I830" i="1"/>
  <c r="F870" i="1"/>
  <c r="F772" i="1"/>
  <c r="J837" i="1"/>
  <c r="B832" i="1"/>
  <c r="A789" i="1"/>
  <c r="K868" i="1"/>
  <c r="D834" i="1"/>
  <c r="K784" i="1"/>
  <c r="D819" i="1"/>
  <c r="K869" i="1"/>
  <c r="J808" i="1"/>
  <c r="K867" i="1"/>
  <c r="E782" i="1"/>
  <c r="E824" i="1"/>
  <c r="B827" i="1"/>
  <c r="D788" i="1"/>
  <c r="A831" i="1"/>
  <c r="J789" i="1"/>
  <c r="F842" i="1"/>
  <c r="A853" i="1"/>
  <c r="I815" i="1"/>
  <c r="A804" i="1"/>
  <c r="E810" i="1"/>
  <c r="F790" i="1"/>
  <c r="E845" i="1"/>
  <c r="K861" i="1"/>
  <c r="G867" i="1"/>
  <c r="K773" i="1"/>
  <c r="G784" i="1"/>
  <c r="B846" i="1"/>
  <c r="K842" i="1"/>
  <c r="A824" i="1"/>
  <c r="I822" i="1"/>
  <c r="K858" i="1"/>
  <c r="A828" i="1"/>
  <c r="I771" i="1"/>
  <c r="E836" i="1"/>
  <c r="E847" i="1"/>
  <c r="A783" i="1"/>
  <c r="G835" i="1"/>
  <c r="K863" i="1"/>
  <c r="F849" i="1"/>
  <c r="F784" i="1"/>
  <c r="I860" i="1"/>
  <c r="E795" i="1"/>
  <c r="B809" i="1"/>
  <c r="D814" i="1"/>
  <c r="I795" i="1"/>
  <c r="I798" i="1"/>
  <c r="F789" i="1"/>
  <c r="A839" i="1"/>
  <c r="G788" i="1"/>
  <c r="G864" i="1"/>
  <c r="J851" i="1"/>
  <c r="A785" i="1"/>
  <c r="D864" i="1"/>
  <c r="B860" i="1"/>
  <c r="I775" i="1"/>
  <c r="G863" i="1"/>
  <c r="G789" i="1"/>
  <c r="G776" i="1"/>
  <c r="A841" i="1"/>
  <c r="F787" i="1"/>
  <c r="J856" i="1"/>
  <c r="E870" i="1"/>
  <c r="J852" i="1"/>
  <c r="K802" i="1"/>
  <c r="I852" i="1"/>
  <c r="I869" i="1"/>
  <c r="F799" i="1"/>
  <c r="G809" i="1"/>
  <c r="E789" i="1"/>
  <c r="I781" i="1"/>
  <c r="B852" i="1"/>
  <c r="G828" i="1"/>
  <c r="B848" i="1"/>
  <c r="A809" i="1"/>
  <c r="F836" i="1"/>
  <c r="I835" i="1"/>
  <c r="J783" i="1"/>
  <c r="I849" i="1"/>
  <c r="E800" i="1"/>
  <c r="E794" i="1"/>
  <c r="G815" i="1"/>
  <c r="F840" i="1"/>
  <c r="J868" i="1"/>
  <c r="A854" i="1"/>
  <c r="D826" i="1"/>
  <c r="K795" i="1"/>
  <c r="B772" i="1"/>
  <c r="D868" i="1"/>
  <c r="D853" i="1"/>
  <c r="K781" i="1"/>
  <c r="D811" i="1"/>
  <c r="E813" i="1"/>
  <c r="K831" i="1"/>
  <c r="D803" i="1"/>
  <c r="J784" i="1"/>
  <c r="K797" i="1"/>
  <c r="K788" i="1"/>
  <c r="E866" i="1"/>
  <c r="A786" i="1"/>
  <c r="I773" i="1"/>
  <c r="K859" i="1"/>
  <c r="B818" i="1"/>
  <c r="F791" i="1"/>
  <c r="E815" i="1"/>
  <c r="K839" i="1"/>
  <c r="I784" i="1"/>
  <c r="D843" i="1"/>
  <c r="I790" i="1"/>
  <c r="G854" i="1"/>
  <c r="F860" i="1"/>
  <c r="B862" i="1"/>
  <c r="F865" i="1"/>
  <c r="K806" i="1"/>
  <c r="A846" i="1"/>
  <c r="P13" i="19" s="1"/>
  <c r="A823" i="1"/>
  <c r="B838" i="1"/>
  <c r="G861" i="1"/>
  <c r="I844" i="1"/>
  <c r="I848" i="1"/>
  <c r="E809" i="1"/>
  <c r="G797" i="1"/>
  <c r="B854" i="1"/>
  <c r="D845" i="1"/>
  <c r="B830" i="1"/>
  <c r="I829" i="1"/>
  <c r="G779" i="1"/>
  <c r="D846" i="1"/>
  <c r="D804" i="1"/>
  <c r="J864" i="1"/>
  <c r="J818" i="1"/>
  <c r="K821" i="1"/>
  <c r="I856" i="1"/>
  <c r="I794" i="1"/>
  <c r="F801" i="1"/>
  <c r="D865" i="1"/>
  <c r="J836" i="1"/>
  <c r="F807" i="1"/>
  <c r="I865" i="1"/>
  <c r="F859" i="1"/>
  <c r="A780" i="1"/>
  <c r="F837" i="1"/>
  <c r="D796" i="1"/>
  <c r="K814" i="1"/>
  <c r="K829" i="1"/>
  <c r="A864" i="1"/>
  <c r="G786" i="1"/>
  <c r="I813" i="1"/>
  <c r="E843" i="1"/>
  <c r="A821" i="1"/>
  <c r="B865" i="1"/>
  <c r="D852" i="1"/>
  <c r="I819" i="1"/>
  <c r="J870" i="1"/>
  <c r="D855" i="1"/>
  <c r="J814" i="1"/>
  <c r="I854" i="1"/>
  <c r="B773" i="1"/>
  <c r="K849" i="1"/>
  <c r="J838" i="1"/>
  <c r="B810" i="1"/>
  <c r="B866" i="1"/>
  <c r="I785" i="1"/>
  <c r="B817" i="1"/>
  <c r="K790" i="1"/>
  <c r="A858" i="1"/>
  <c r="I832" i="1"/>
  <c r="G849" i="1"/>
  <c r="B775" i="1"/>
  <c r="B792" i="1"/>
  <c r="J855" i="1"/>
  <c r="K809" i="1"/>
  <c r="I802" i="1"/>
  <c r="K824" i="1"/>
  <c r="K783" i="1"/>
  <c r="G845" i="1"/>
  <c r="E793" i="1"/>
  <c r="I855" i="1"/>
  <c r="E868" i="1"/>
  <c r="K834" i="1"/>
  <c r="B796" i="1"/>
  <c r="G852" i="1"/>
  <c r="G868" i="1"/>
  <c r="I847" i="1"/>
  <c r="K836" i="1"/>
  <c r="G841" i="1"/>
  <c r="E862" i="1"/>
  <c r="K857" i="1"/>
  <c r="J799" i="1"/>
  <c r="B790" i="1"/>
  <c r="B857" i="1"/>
  <c r="I836" i="1"/>
  <c r="B867" i="1"/>
  <c r="I779" i="1"/>
  <c r="B774" i="1"/>
  <c r="Q5" i="19" s="1"/>
  <c r="D857" i="1"/>
  <c r="I863" i="1"/>
  <c r="K870" i="1"/>
  <c r="J786" i="1"/>
  <c r="I862" i="1"/>
  <c r="I808" i="1"/>
  <c r="E857" i="1"/>
  <c r="B831" i="1"/>
  <c r="A836" i="1"/>
  <c r="G847" i="1"/>
  <c r="D809" i="1"/>
  <c r="J824" i="1"/>
  <c r="J839" i="1"/>
  <c r="E853" i="1"/>
  <c r="I843" i="1"/>
  <c r="D802" i="1"/>
  <c r="G851" i="1"/>
  <c r="E772" i="1"/>
  <c r="B789" i="1"/>
  <c r="D815" i="1"/>
  <c r="D823" i="1"/>
  <c r="A850" i="1"/>
  <c r="A840" i="1"/>
  <c r="J782" i="1"/>
  <c r="J809" i="1"/>
  <c r="J816" i="1"/>
  <c r="G816" i="1"/>
  <c r="I783" i="1"/>
  <c r="E852" i="1"/>
  <c r="B840" i="1"/>
  <c r="E829" i="1"/>
  <c r="D781" i="1"/>
  <c r="I853" i="1"/>
  <c r="G800" i="1"/>
  <c r="F779" i="1"/>
  <c r="B800" i="1"/>
  <c r="K825" i="1"/>
  <c r="B801" i="1"/>
  <c r="I32" i="2"/>
  <c r="Q13" i="19" l="1"/>
  <c r="P14" i="19"/>
  <c r="P12" i="19"/>
  <c r="Q11" i="19"/>
  <c r="Q3" i="19"/>
  <c r="Q10" i="19"/>
  <c r="Q4" i="19"/>
  <c r="P4" i="19"/>
  <c r="P10" i="19"/>
  <c r="P6" i="19"/>
  <c r="Q8" i="19"/>
  <c r="P5" i="19"/>
  <c r="P11" i="19"/>
  <c r="Q9" i="19"/>
  <c r="Q16" i="19"/>
  <c r="P15" i="19"/>
  <c r="Q7" i="19"/>
  <c r="Q12" i="19"/>
  <c r="P16" i="19"/>
  <c r="P7" i="19"/>
  <c r="Q15" i="19"/>
  <c r="Q6" i="19"/>
  <c r="Q14" i="19"/>
  <c r="P9" i="19"/>
  <c r="P8" i="19"/>
  <c r="DS20" i="3"/>
  <c r="F29" i="2" s="1"/>
  <c r="L33" i="2"/>
  <c r="AB441" i="3"/>
  <c r="L18" i="2"/>
  <c r="DV1" i="3" s="1"/>
  <c r="M18" i="2"/>
  <c r="CK441" i="3"/>
  <c r="L35" i="2" s="1"/>
  <c r="M35" i="2"/>
  <c r="DT12" i="3"/>
  <c r="DT4" i="3"/>
  <c r="DU2" i="3"/>
  <c r="DU5" i="3"/>
  <c r="DU3" i="3"/>
  <c r="DU6" i="3"/>
  <c r="CH666" i="3"/>
  <c r="BV678" i="3"/>
  <c r="DT18" i="3"/>
  <c r="CH676" i="3"/>
  <c r="CH713" i="3"/>
  <c r="BV711" i="3"/>
  <c r="DU9" i="3"/>
  <c r="DU13" i="3"/>
  <c r="DU10" i="3"/>
  <c r="DU14" i="3"/>
  <c r="DU11" i="3"/>
  <c r="DU15" i="3"/>
  <c r="CH720" i="3"/>
  <c r="BV760" i="3"/>
  <c r="AB551" i="3" a="1"/>
  <c r="N36" i="2" s="1"/>
  <c r="CH753" i="3"/>
  <c r="CH744" i="3"/>
  <c r="BY441" i="3"/>
  <c r="L34" i="2" s="1"/>
  <c r="BV681" i="3"/>
  <c r="BV707" i="3"/>
  <c r="BV708" i="3"/>
  <c r="BV662" i="3"/>
  <c r="CH740" i="3"/>
  <c r="BV710" i="3"/>
  <c r="BV704" i="3"/>
  <c r="CH719" i="3"/>
  <c r="BV724" i="3"/>
  <c r="CH742" i="3"/>
  <c r="CH680" i="3"/>
  <c r="CH701" i="3"/>
  <c r="BV736" i="3"/>
  <c r="BV714" i="3"/>
  <c r="CH733" i="3"/>
  <c r="BY551" i="3" a="1"/>
  <c r="BV741" i="3"/>
  <c r="CH688" i="3"/>
  <c r="BV731" i="3"/>
  <c r="CH745" i="3"/>
  <c r="BV751" i="3"/>
  <c r="BV752" i="3"/>
  <c r="BV667" i="3"/>
  <c r="CH683" i="3"/>
  <c r="CH700" i="3"/>
  <c r="CH696" i="3"/>
  <c r="BV671" i="3"/>
  <c r="CH750" i="3"/>
  <c r="BV717" i="3"/>
  <c r="CH685" i="3"/>
  <c r="BV738" i="3"/>
  <c r="CH663" i="3"/>
  <c r="BS551" i="3"/>
  <c r="CH732" i="3"/>
  <c r="CH754" i="3"/>
  <c r="CH670" i="3"/>
  <c r="CH691" i="3"/>
  <c r="CK551" i="3" a="1"/>
  <c r="O35" i="2" s="1"/>
  <c r="BV674" i="3"/>
  <c r="CH758" i="3"/>
  <c r="CH665" i="3"/>
  <c r="CH726" i="3"/>
  <c r="CH673" i="3"/>
  <c r="BV689" i="3"/>
  <c r="BV715" i="3"/>
  <c r="CH687" i="3"/>
  <c r="CH702" i="3"/>
  <c r="BV675" i="3"/>
  <c r="CH755" i="3"/>
  <c r="BV697" i="3"/>
  <c r="CH695" i="3"/>
  <c r="BV746" i="3"/>
  <c r="BV684" i="3"/>
  <c r="CH709" i="3"/>
  <c r="BV669" i="3"/>
  <c r="CH725" i="3"/>
  <c r="CH693" i="3"/>
  <c r="CH734" i="3"/>
  <c r="CH694" i="3"/>
  <c r="BV743" i="3"/>
  <c r="CH716" i="3"/>
  <c r="CH699" i="3"/>
  <c r="CH735" i="3"/>
  <c r="BV679" i="3"/>
  <c r="CH706" i="3"/>
  <c r="BV682" i="3"/>
  <c r="BV730" i="3"/>
  <c r="CH661" i="3"/>
  <c r="CH705" i="3"/>
  <c r="CH664" i="3"/>
  <c r="CH728" i="3"/>
  <c r="BS661" i="3" a="1"/>
  <c r="CH757" i="3"/>
  <c r="BV686" i="3"/>
  <c r="CH756" i="3"/>
  <c r="CH672" i="3"/>
  <c r="CH749" i="3"/>
  <c r="CH722" i="3"/>
  <c r="CH727" i="3"/>
  <c r="CH759" i="3"/>
  <c r="CH692" i="3"/>
  <c r="CH690" i="3"/>
  <c r="CH739" i="3"/>
  <c r="CH723" i="3"/>
  <c r="CH737" i="3"/>
  <c r="CH668" i="3"/>
  <c r="CH729" i="3"/>
  <c r="CH747" i="3"/>
  <c r="CH703" i="3"/>
  <c r="CH677" i="3"/>
  <c r="CH712" i="3"/>
  <c r="CH718" i="3"/>
  <c r="CH748" i="3"/>
  <c r="BV698" i="3"/>
  <c r="CH721" i="3"/>
  <c r="BP782" i="3"/>
  <c r="BV782" i="3" s="1"/>
  <c r="A1662" i="1"/>
  <c r="A2542" i="1" s="1"/>
  <c r="A3422" i="1" s="1"/>
  <c r="BP791" i="3"/>
  <c r="CH791" i="3" s="1"/>
  <c r="A1671" i="1"/>
  <c r="A2551" i="1" s="1"/>
  <c r="A3431" i="1" s="1"/>
  <c r="BP807" i="3"/>
  <c r="BV807" i="3" s="1"/>
  <c r="A1687" i="1"/>
  <c r="A2567" i="1" s="1"/>
  <c r="A3447" i="1" s="1"/>
  <c r="BP836" i="3"/>
  <c r="BV836" i="3" s="1"/>
  <c r="A1716" i="1"/>
  <c r="A2596" i="1" s="1"/>
  <c r="A3476" i="1" s="1"/>
  <c r="BP823" i="3"/>
  <c r="BV823" i="3" s="1"/>
  <c r="A1703" i="1"/>
  <c r="A2583" i="1" s="1"/>
  <c r="A3463" i="1" s="1"/>
  <c r="BP786" i="3"/>
  <c r="CH786" i="3" s="1"/>
  <c r="A1666" i="1"/>
  <c r="A2546" i="1" s="1"/>
  <c r="A3426" i="1" s="1"/>
  <c r="BP841" i="3"/>
  <c r="CH841" i="3" s="1"/>
  <c r="A1721" i="1"/>
  <c r="A2601" i="1" s="1"/>
  <c r="A3481" i="1" s="1"/>
  <c r="BP804" i="3"/>
  <c r="CH804" i="3" s="1"/>
  <c r="A1684" i="1"/>
  <c r="A2564" i="1" s="1"/>
  <c r="A3444" i="1" s="1"/>
  <c r="BP801" i="3"/>
  <c r="BV801" i="3" s="1"/>
  <c r="A1681" i="1"/>
  <c r="A2561" i="1" s="1"/>
  <c r="A3441" i="1" s="1"/>
  <c r="BP800" i="3"/>
  <c r="BV800" i="3" s="1"/>
  <c r="A1680" i="1"/>
  <c r="A2560" i="1" s="1"/>
  <c r="A3440" i="1" s="1"/>
  <c r="BP775" i="3"/>
  <c r="CH775" i="3" s="1"/>
  <c r="A1655" i="1"/>
  <c r="A2535" i="1" s="1"/>
  <c r="A3415" i="1" s="1"/>
  <c r="BP819" i="3"/>
  <c r="CH819" i="3" s="1"/>
  <c r="A1699" i="1"/>
  <c r="A2579" i="1" s="1"/>
  <c r="A3459" i="1" s="1"/>
  <c r="BP788" i="3"/>
  <c r="BV788" i="3" s="1"/>
  <c r="A1668" i="1"/>
  <c r="A2548" i="1" s="1"/>
  <c r="A3428" i="1" s="1"/>
  <c r="BP830" i="3"/>
  <c r="BV830" i="3" s="1"/>
  <c r="A1710" i="1"/>
  <c r="A2590" i="1" s="1"/>
  <c r="A3470" i="1" s="1"/>
  <c r="BP780" i="3"/>
  <c r="CH780" i="3" s="1"/>
  <c r="A1660" i="1"/>
  <c r="A2540" i="1" s="1"/>
  <c r="A3420" i="1" s="1"/>
  <c r="BP797" i="3"/>
  <c r="CH797" i="3" s="1"/>
  <c r="A1677" i="1"/>
  <c r="A2557" i="1" s="1"/>
  <c r="A3437" i="1" s="1"/>
  <c r="BP833" i="3"/>
  <c r="BV833" i="3" s="1"/>
  <c r="A1713" i="1"/>
  <c r="A2593" i="1" s="1"/>
  <c r="A3473" i="1" s="1"/>
  <c r="BP854" i="3"/>
  <c r="CH854" i="3" s="1"/>
  <c r="A1734" i="1"/>
  <c r="A2614" i="1" s="1"/>
  <c r="A3494" i="1" s="1"/>
  <c r="BP783" i="3"/>
  <c r="BV783" i="3" s="1"/>
  <c r="A1663" i="1"/>
  <c r="A2543" i="1" s="1"/>
  <c r="A3423" i="1" s="1"/>
  <c r="BP825" i="3"/>
  <c r="CH825" i="3" s="1"/>
  <c r="A1705" i="1"/>
  <c r="A2585" i="1" s="1"/>
  <c r="A3465" i="1" s="1"/>
  <c r="BP787" i="3"/>
  <c r="BV787" i="3" s="1"/>
  <c r="A1667" i="1"/>
  <c r="A2547" i="1" s="1"/>
  <c r="A3427" i="1" s="1"/>
  <c r="BP834" i="3"/>
  <c r="BV834" i="3" s="1"/>
  <c r="A1714" i="1"/>
  <c r="A2594" i="1" s="1"/>
  <c r="A3474" i="1" s="1"/>
  <c r="BP812" i="3"/>
  <c r="BV812" i="3" s="1"/>
  <c r="A1692" i="1"/>
  <c r="A2572" i="1" s="1"/>
  <c r="A3452" i="1" s="1"/>
  <c r="BP785" i="3"/>
  <c r="CH785" i="3" s="1"/>
  <c r="A1665" i="1"/>
  <c r="A2545" i="1" s="1"/>
  <c r="A3425" i="1" s="1"/>
  <c r="BP849" i="3"/>
  <c r="CH849" i="3" s="1"/>
  <c r="A1729" i="1"/>
  <c r="A2609" i="1" s="1"/>
  <c r="A3489" i="1" s="1"/>
  <c r="BP851" i="3"/>
  <c r="BV851" i="3" s="1"/>
  <c r="A1731" i="1"/>
  <c r="A2611" i="1" s="1"/>
  <c r="A3491" i="1" s="1"/>
  <c r="BP864" i="3"/>
  <c r="BV864" i="3" s="1"/>
  <c r="A1744" i="1"/>
  <c r="A2624" i="1" s="1"/>
  <c r="A3504" i="1" s="1"/>
  <c r="BP866" i="3"/>
  <c r="CH866" i="3" s="1"/>
  <c r="A1746" i="1"/>
  <c r="A2626" i="1" s="1"/>
  <c r="A3506" i="1" s="1"/>
  <c r="BP850" i="3"/>
  <c r="BV850" i="3" s="1"/>
  <c r="A1730" i="1"/>
  <c r="A2610" i="1" s="1"/>
  <c r="A3490" i="1" s="1"/>
  <c r="BP832" i="3"/>
  <c r="BV832" i="3" s="1"/>
  <c r="A1712" i="1"/>
  <c r="A2592" i="1" s="1"/>
  <c r="A3472" i="1" s="1"/>
  <c r="BP817" i="3"/>
  <c r="BV817" i="3" s="1"/>
  <c r="A1697" i="1"/>
  <c r="A2577" i="1" s="1"/>
  <c r="A3457" i="1" s="1"/>
  <c r="BP845" i="3"/>
  <c r="BV845" i="3" s="1"/>
  <c r="A1725" i="1"/>
  <c r="A2605" i="1" s="1"/>
  <c r="A3485" i="1" s="1"/>
  <c r="BP863" i="3"/>
  <c r="BV863" i="3" s="1"/>
  <c r="A1743" i="1"/>
  <c r="A2623" i="1" s="1"/>
  <c r="A3503" i="1" s="1"/>
  <c r="BP837" i="3"/>
  <c r="BV837" i="3" s="1"/>
  <c r="A1717" i="1"/>
  <c r="A2597" i="1" s="1"/>
  <c r="A3477" i="1" s="1"/>
  <c r="BP867" i="3"/>
  <c r="BV867" i="3" s="1"/>
  <c r="A1747" i="1"/>
  <c r="A2627" i="1" s="1"/>
  <c r="A3507" i="1" s="1"/>
  <c r="BP774" i="3"/>
  <c r="BV774" i="3" s="1"/>
  <c r="A1654" i="1"/>
  <c r="A2534" i="1" s="1"/>
  <c r="A3414" i="1" s="1"/>
  <c r="BP835" i="3"/>
  <c r="BV835" i="3" s="1"/>
  <c r="A1715" i="1"/>
  <c r="A2595" i="1" s="1"/>
  <c r="A3475" i="1" s="1"/>
  <c r="BP829" i="3"/>
  <c r="BV829" i="3" s="1"/>
  <c r="A1709" i="1"/>
  <c r="A2589" i="1" s="1"/>
  <c r="A3469" i="1" s="1"/>
  <c r="BP859" i="3"/>
  <c r="BV859" i="3" s="1"/>
  <c r="A1739" i="1"/>
  <c r="A2619" i="1" s="1"/>
  <c r="A3499" i="1" s="1"/>
  <c r="BP814" i="3"/>
  <c r="BV814" i="3" s="1"/>
  <c r="A1694" i="1"/>
  <c r="A2574" i="1" s="1"/>
  <c r="A3454" i="1" s="1"/>
  <c r="BP856" i="3"/>
  <c r="BV856" i="3" s="1"/>
  <c r="A1736" i="1"/>
  <c r="A2616" i="1" s="1"/>
  <c r="A3496" i="1" s="1"/>
  <c r="BP808" i="3"/>
  <c r="BV808" i="3" s="1"/>
  <c r="A1688" i="1"/>
  <c r="A2568" i="1" s="1"/>
  <c r="A3448" i="1" s="1"/>
  <c r="BP820" i="3"/>
  <c r="BV820" i="3" s="1"/>
  <c r="A1700" i="1"/>
  <c r="A2580" i="1" s="1"/>
  <c r="A3460" i="1" s="1"/>
  <c r="BP781" i="3"/>
  <c r="CH781" i="3" s="1"/>
  <c r="A1661" i="1"/>
  <c r="A2541" i="1" s="1"/>
  <c r="A3421" i="1" s="1"/>
  <c r="BP862" i="3"/>
  <c r="BV862" i="3" s="1"/>
  <c r="A1742" i="1"/>
  <c r="A2622" i="1" s="1"/>
  <c r="A3502" i="1" s="1"/>
  <c r="BP779" i="3"/>
  <c r="CH779" i="3" s="1"/>
  <c r="A1659" i="1"/>
  <c r="A2539" i="1" s="1"/>
  <c r="A3419" i="1" s="1"/>
  <c r="BP861" i="3"/>
  <c r="BV861" i="3" s="1"/>
  <c r="A1741" i="1"/>
  <c r="A2621" i="1" s="1"/>
  <c r="A3501" i="1" s="1"/>
  <c r="BP805" i="3"/>
  <c r="BV805" i="3" s="1"/>
  <c r="A1685" i="1"/>
  <c r="A2565" i="1" s="1"/>
  <c r="A3445" i="1" s="1"/>
  <c r="BP772" i="3"/>
  <c r="BV772" i="3" s="1"/>
  <c r="A1652" i="1"/>
  <c r="A2532" i="1" s="1"/>
  <c r="A3412" i="1" s="1"/>
  <c r="BP811" i="3"/>
  <c r="CH811" i="3" s="1"/>
  <c r="A1691" i="1"/>
  <c r="A2571" i="1" s="1"/>
  <c r="A3451" i="1" s="1"/>
  <c r="BP816" i="3"/>
  <c r="BV816" i="3" s="1"/>
  <c r="A1696" i="1"/>
  <c r="A2576" i="1" s="1"/>
  <c r="A3456" i="1" s="1"/>
  <c r="BP809" i="3"/>
  <c r="BV809" i="3" s="1"/>
  <c r="A1689" i="1"/>
  <c r="A2569" i="1" s="1"/>
  <c r="A3449" i="1" s="1"/>
  <c r="BP789" i="3"/>
  <c r="BV789" i="3" s="1"/>
  <c r="A1669" i="1"/>
  <c r="A2549" i="1" s="1"/>
  <c r="A3429" i="1" s="1"/>
  <c r="BP842" i="3"/>
  <c r="BV842" i="3" s="1"/>
  <c r="A1722" i="1"/>
  <c r="A2602" i="1" s="1"/>
  <c r="A3482" i="1" s="1"/>
  <c r="BP815" i="3"/>
  <c r="BV815" i="3" s="1"/>
  <c r="A1695" i="1"/>
  <c r="A2575" i="1" s="1"/>
  <c r="A3455" i="1" s="1"/>
  <c r="BP857" i="3"/>
  <c r="BV857" i="3" s="1"/>
  <c r="A1737" i="1"/>
  <c r="A2617" i="1" s="1"/>
  <c r="A3497" i="1" s="1"/>
  <c r="BP810" i="3"/>
  <c r="BV810" i="3" s="1"/>
  <c r="A1690" i="1"/>
  <c r="A2570" i="1" s="1"/>
  <c r="A3450" i="1" s="1"/>
  <c r="BP777" i="3"/>
  <c r="CH777" i="3" s="1"/>
  <c r="A1657" i="1"/>
  <c r="A2537" i="1" s="1"/>
  <c r="A3417" i="1" s="1"/>
  <c r="BP776" i="3"/>
  <c r="CH776" i="3" s="1"/>
  <c r="A1656" i="1"/>
  <c r="A2536" i="1" s="1"/>
  <c r="A3416" i="1" s="1"/>
  <c r="BP778" i="3"/>
  <c r="CH778" i="3" s="1"/>
  <c r="A1658" i="1"/>
  <c r="A2538" i="1" s="1"/>
  <c r="A3418" i="1" s="1"/>
  <c r="BP790" i="3"/>
  <c r="BV790" i="3" s="1"/>
  <c r="A1670" i="1"/>
  <c r="A2550" i="1" s="1"/>
  <c r="A3430" i="1" s="1"/>
  <c r="BP792" i="3"/>
  <c r="BV792" i="3" s="1"/>
  <c r="A1672" i="1"/>
  <c r="A2552" i="1" s="1"/>
  <c r="A3432" i="1" s="1"/>
  <c r="BP839" i="3"/>
  <c r="CH839" i="3" s="1"/>
  <c r="A1719" i="1"/>
  <c r="A2599" i="1" s="1"/>
  <c r="A3479" i="1" s="1"/>
  <c r="BP828" i="3"/>
  <c r="CH828" i="3" s="1"/>
  <c r="A1708" i="1"/>
  <c r="A2588" i="1" s="1"/>
  <c r="A3468" i="1" s="1"/>
  <c r="BP806" i="3"/>
  <c r="BV806" i="3" s="1"/>
  <c r="A1686" i="1"/>
  <c r="A2566" i="1" s="1"/>
  <c r="A3446" i="1" s="1"/>
  <c r="BP802" i="3"/>
  <c r="BV802" i="3" s="1"/>
  <c r="A1682" i="1"/>
  <c r="A2562" i="1" s="1"/>
  <c r="A3442" i="1" s="1"/>
  <c r="BP798" i="3"/>
  <c r="BV798" i="3" s="1"/>
  <c r="A1678" i="1"/>
  <c r="A2558" i="1" s="1"/>
  <c r="A3438" i="1" s="1"/>
  <c r="BP793" i="3"/>
  <c r="CH793" i="3" s="1"/>
  <c r="A1673" i="1"/>
  <c r="A2553" i="1" s="1"/>
  <c r="A3433" i="1" s="1"/>
  <c r="BP799" i="3"/>
  <c r="BV799" i="3" s="1"/>
  <c r="A1679" i="1"/>
  <c r="A2559" i="1" s="1"/>
  <c r="A3439" i="1" s="1"/>
  <c r="BP831" i="3"/>
  <c r="BV831" i="3" s="1"/>
  <c r="A1711" i="1"/>
  <c r="A2591" i="1" s="1"/>
  <c r="A3471" i="1" s="1"/>
  <c r="BP869" i="3"/>
  <c r="BV869" i="3" s="1"/>
  <c r="A1749" i="1"/>
  <c r="A2629" i="1" s="1"/>
  <c r="A3509" i="1" s="1"/>
  <c r="BP852" i="3"/>
  <c r="CH852" i="3" s="1"/>
  <c r="A1732" i="1"/>
  <c r="A2612" i="1" s="1"/>
  <c r="A3492" i="1" s="1"/>
  <c r="BP847" i="3"/>
  <c r="BV847" i="3" s="1"/>
  <c r="A1727" i="1"/>
  <c r="A2607" i="1" s="1"/>
  <c r="A3487" i="1" s="1"/>
  <c r="BP848" i="3"/>
  <c r="CH848" i="3" s="1"/>
  <c r="A1728" i="1"/>
  <c r="A2608" i="1" s="1"/>
  <c r="A3488" i="1" s="1"/>
  <c r="BP846" i="3"/>
  <c r="BV846" i="3" s="1"/>
  <c r="A1726" i="1"/>
  <c r="A2606" i="1" s="1"/>
  <c r="A3486" i="1" s="1"/>
  <c r="BP844" i="3"/>
  <c r="BV844" i="3" s="1"/>
  <c r="A1724" i="1"/>
  <c r="A2604" i="1" s="1"/>
  <c r="A3484" i="1" s="1"/>
  <c r="BP843" i="3"/>
  <c r="BV843" i="3" s="1"/>
  <c r="A1723" i="1"/>
  <c r="A2603" i="1" s="1"/>
  <c r="A3483" i="1" s="1"/>
  <c r="BP827" i="3"/>
  <c r="BV827" i="3" s="1"/>
  <c r="A1707" i="1"/>
  <c r="A2587" i="1" s="1"/>
  <c r="A3467" i="1" s="1"/>
  <c r="BP773" i="3"/>
  <c r="BV773" i="3" s="1"/>
  <c r="A1653" i="1"/>
  <c r="A2533" i="1" s="1"/>
  <c r="A3413" i="1" s="1"/>
  <c r="BP868" i="3"/>
  <c r="BV868" i="3" s="1"/>
  <c r="A1748" i="1"/>
  <c r="A2628" i="1" s="1"/>
  <c r="A3508" i="1" s="1"/>
  <c r="BP840" i="3"/>
  <c r="BV840" i="3" s="1"/>
  <c r="A1720" i="1"/>
  <c r="A2600" i="1" s="1"/>
  <c r="A3480" i="1" s="1"/>
  <c r="BP853" i="3"/>
  <c r="BV853" i="3" s="1"/>
  <c r="A1733" i="1"/>
  <c r="A2613" i="1" s="1"/>
  <c r="A3493" i="1" s="1"/>
  <c r="BP794" i="3"/>
  <c r="CH794" i="3" s="1"/>
  <c r="A1674" i="1"/>
  <c r="A2554" i="1" s="1"/>
  <c r="A3434" i="1" s="1"/>
  <c r="BP803" i="3"/>
  <c r="CH803" i="3" s="1"/>
  <c r="A1683" i="1"/>
  <c r="A2563" i="1" s="1"/>
  <c r="A3443" i="1" s="1"/>
  <c r="BP870" i="3"/>
  <c r="BV870" i="3" s="1"/>
  <c r="A1750" i="1"/>
  <c r="A2630" i="1" s="1"/>
  <c r="A3510" i="1" s="1"/>
  <c r="BP860" i="3"/>
  <c r="CH860" i="3" s="1"/>
  <c r="A1740" i="1"/>
  <c r="A2620" i="1" s="1"/>
  <c r="A3500" i="1" s="1"/>
  <c r="BP858" i="3"/>
  <c r="CH858" i="3" s="1"/>
  <c r="A1738" i="1"/>
  <c r="A2618" i="1" s="1"/>
  <c r="A3498" i="1" s="1"/>
  <c r="BP821" i="3"/>
  <c r="CH821" i="3" s="1"/>
  <c r="A1701" i="1"/>
  <c r="A2581" i="1" s="1"/>
  <c r="A3461" i="1" s="1"/>
  <c r="BP824" i="3"/>
  <c r="BV824" i="3" s="1"/>
  <c r="A1704" i="1"/>
  <c r="A2584" i="1" s="1"/>
  <c r="A3464" i="1" s="1"/>
  <c r="BP796" i="3"/>
  <c r="CH796" i="3" s="1"/>
  <c r="A1676" i="1"/>
  <c r="A2556" i="1" s="1"/>
  <c r="A3436" i="1" s="1"/>
  <c r="BP813" i="3"/>
  <c r="CH813" i="3" s="1"/>
  <c r="A1693" i="1"/>
  <c r="A2573" i="1" s="1"/>
  <c r="A3453" i="1" s="1"/>
  <c r="BP822" i="3"/>
  <c r="BV822" i="3" s="1"/>
  <c r="A1702" i="1"/>
  <c r="A2582" i="1" s="1"/>
  <c r="A3462" i="1" s="1"/>
  <c r="BP826" i="3"/>
  <c r="BV826" i="3" s="1"/>
  <c r="A1706" i="1"/>
  <c r="A2586" i="1" s="1"/>
  <c r="A3466" i="1" s="1"/>
  <c r="BP784" i="3"/>
  <c r="CH784" i="3" s="1"/>
  <c r="A1664" i="1"/>
  <c r="A2544" i="1" s="1"/>
  <c r="A3424" i="1" s="1"/>
  <c r="BP771" i="3"/>
  <c r="CH771" i="3" s="1"/>
  <c r="A1651" i="1"/>
  <c r="A2531" i="1" s="1"/>
  <c r="A3411" i="1" s="1"/>
  <c r="BP865" i="3"/>
  <c r="BV865" i="3" s="1"/>
  <c r="A1745" i="1"/>
  <c r="A2625" i="1" s="1"/>
  <c r="A3505" i="1" s="1"/>
  <c r="BP818" i="3"/>
  <c r="BV818" i="3" s="1"/>
  <c r="A1698" i="1"/>
  <c r="A2578" i="1" s="1"/>
  <c r="A3458" i="1" s="1"/>
  <c r="BP795" i="3"/>
  <c r="BV795" i="3" s="1"/>
  <c r="A1675" i="1"/>
  <c r="A2555" i="1" s="1"/>
  <c r="A3435" i="1" s="1"/>
  <c r="BP838" i="3"/>
  <c r="CH838" i="3" s="1"/>
  <c r="A1718" i="1"/>
  <c r="A2598" i="1" s="1"/>
  <c r="A3478" i="1" s="1"/>
  <c r="BP855" i="3"/>
  <c r="CH855" i="3" s="1"/>
  <c r="A1735" i="1"/>
  <c r="A2615" i="1" s="1"/>
  <c r="A3495" i="1" s="1"/>
  <c r="A661" i="3"/>
  <c r="N10" i="2" s="1"/>
  <c r="O9" i="2"/>
  <c r="N6" i="2"/>
  <c r="N4" i="2"/>
  <c r="O16" i="2"/>
  <c r="O2" i="2"/>
  <c r="O10" i="2"/>
  <c r="N7" i="2"/>
  <c r="N2" i="2"/>
  <c r="O3" i="2"/>
  <c r="O11" i="2"/>
  <c r="N8" i="2"/>
  <c r="N3" i="2"/>
  <c r="O4" i="2"/>
  <c r="O12" i="2"/>
  <c r="N9" i="2"/>
  <c r="O5" i="2"/>
  <c r="O13" i="2"/>
  <c r="N5" i="2"/>
  <c r="N11" i="2"/>
  <c r="N14" i="2"/>
  <c r="O6" i="2"/>
  <c r="O14" i="2"/>
  <c r="N16" i="2"/>
  <c r="N12" i="2"/>
  <c r="O8" i="2"/>
  <c r="O7" i="2"/>
  <c r="O15" i="2"/>
  <c r="N15" i="2"/>
  <c r="N13" i="2"/>
  <c r="M26" i="2"/>
  <c r="L21" i="2"/>
  <c r="DV7" i="3" s="1"/>
  <c r="M19" i="2"/>
  <c r="M27" i="2"/>
  <c r="L22" i="2"/>
  <c r="DV8" i="3" s="1"/>
  <c r="L28" i="2"/>
  <c r="M20" i="2"/>
  <c r="M28" i="2"/>
  <c r="L23" i="2"/>
  <c r="L20" i="2"/>
  <c r="M21" i="2"/>
  <c r="L24" i="2"/>
  <c r="M22" i="2"/>
  <c r="L25" i="2"/>
  <c r="M23" i="2"/>
  <c r="L26" i="2"/>
  <c r="DV16" i="3" s="1"/>
  <c r="M24" i="2"/>
  <c r="L19" i="2"/>
  <c r="L27" i="2"/>
  <c r="DV17" i="3" s="1"/>
  <c r="M25" i="2"/>
  <c r="BC441" i="3"/>
  <c r="L30" i="2" s="1"/>
  <c r="M30" i="2"/>
  <c r="BC551" i="3" a="1"/>
  <c r="AV731" i="3"/>
  <c r="U731" i="3"/>
  <c r="AV687" i="3"/>
  <c r="U687" i="3"/>
  <c r="AX742" i="3"/>
  <c r="W742" i="3"/>
  <c r="AP666" i="3"/>
  <c r="O666" i="3"/>
  <c r="AT736" i="3"/>
  <c r="S736" i="3"/>
  <c r="AP756" i="3"/>
  <c r="O756" i="3"/>
  <c r="AQ668" i="3"/>
  <c r="P668" i="3"/>
  <c r="AY697" i="3"/>
  <c r="X697" i="3"/>
  <c r="AP760" i="3"/>
  <c r="O760" i="3"/>
  <c r="AS748" i="3"/>
  <c r="R748" i="3"/>
  <c r="AU729" i="3"/>
  <c r="T729" i="3"/>
  <c r="AZ756" i="3"/>
  <c r="Y756" i="3"/>
  <c r="AQ757" i="3"/>
  <c r="P757" i="3"/>
  <c r="AZ719" i="3"/>
  <c r="Y719" i="3"/>
  <c r="AZ687" i="3"/>
  <c r="Y687" i="3"/>
  <c r="AP729" i="3"/>
  <c r="O729" i="3"/>
  <c r="AY698" i="3"/>
  <c r="X698" i="3"/>
  <c r="AQ704" i="3"/>
  <c r="P704" i="3"/>
  <c r="AT664" i="3"/>
  <c r="S664" i="3"/>
  <c r="AX668" i="3"/>
  <c r="W668" i="3"/>
  <c r="AS732" i="3"/>
  <c r="R732" i="3"/>
  <c r="AY748" i="3"/>
  <c r="X748" i="3"/>
  <c r="AX664" i="3"/>
  <c r="W664" i="3"/>
  <c r="AZ665" i="3"/>
  <c r="Y665" i="3"/>
  <c r="AX718" i="3"/>
  <c r="W718" i="3"/>
  <c r="AZ686" i="3"/>
  <c r="Y686" i="3"/>
  <c r="AY732" i="3"/>
  <c r="X732" i="3"/>
  <c r="AP750" i="3"/>
  <c r="O750" i="3"/>
  <c r="AZ715" i="3"/>
  <c r="Y715" i="3"/>
  <c r="AT742" i="3"/>
  <c r="S742" i="3"/>
  <c r="AS713" i="3"/>
  <c r="R713" i="3"/>
  <c r="AY729" i="3"/>
  <c r="X729" i="3"/>
  <c r="AX752" i="3"/>
  <c r="W752" i="3"/>
  <c r="AX726" i="3"/>
  <c r="W726" i="3"/>
  <c r="AX737" i="3"/>
  <c r="W737" i="3"/>
  <c r="AV735" i="3"/>
  <c r="U735" i="3"/>
  <c r="AV739" i="3"/>
  <c r="U739" i="3"/>
  <c r="AY728" i="3"/>
  <c r="X728" i="3"/>
  <c r="AS742" i="3"/>
  <c r="R742" i="3"/>
  <c r="AZ704" i="3"/>
  <c r="Y704" i="3"/>
  <c r="AS755" i="3"/>
  <c r="R755" i="3"/>
  <c r="AS736" i="3"/>
  <c r="R736" i="3"/>
  <c r="AX738" i="3"/>
  <c r="W738" i="3"/>
  <c r="AQ752" i="3"/>
  <c r="P752" i="3"/>
  <c r="AU681" i="3"/>
  <c r="T681" i="3"/>
  <c r="AY674" i="3"/>
  <c r="X674" i="3"/>
  <c r="AQ662" i="3"/>
  <c r="P662" i="3"/>
  <c r="AT690" i="3"/>
  <c r="S690" i="3"/>
  <c r="AQ742" i="3"/>
  <c r="P742" i="3"/>
  <c r="AY742" i="3"/>
  <c r="X742" i="3"/>
  <c r="AX665" i="3"/>
  <c r="W665" i="3"/>
  <c r="AU679" i="3"/>
  <c r="T679" i="3"/>
  <c r="AU739" i="3"/>
  <c r="T739" i="3"/>
  <c r="AZ748" i="3"/>
  <c r="Y748" i="3"/>
  <c r="AZ751" i="3"/>
  <c r="Y751" i="3"/>
  <c r="AY679" i="3"/>
  <c r="X679" i="3"/>
  <c r="AZ759" i="3"/>
  <c r="Y759" i="3"/>
  <c r="AU662" i="3"/>
  <c r="T662" i="3"/>
  <c r="AQ672" i="3"/>
  <c r="P672" i="3"/>
  <c r="AZ698" i="3"/>
  <c r="Y698" i="3"/>
  <c r="AQ661" i="3"/>
  <c r="P661" i="3"/>
  <c r="AS702" i="3"/>
  <c r="R702" i="3"/>
  <c r="AP664" i="3"/>
  <c r="O664" i="3"/>
  <c r="AZ667" i="3"/>
  <c r="Y667" i="3"/>
  <c r="AX714" i="3"/>
  <c r="W714" i="3"/>
  <c r="AP725" i="3"/>
  <c r="O725" i="3"/>
  <c r="AS667" i="3"/>
  <c r="R667" i="3"/>
  <c r="AZ725" i="3"/>
  <c r="Y725" i="3"/>
  <c r="AV704" i="3"/>
  <c r="U704" i="3"/>
  <c r="AX732" i="3"/>
  <c r="W732" i="3"/>
  <c r="AZ720" i="3"/>
  <c r="Y720" i="3"/>
  <c r="AQ725" i="3"/>
  <c r="P725" i="3"/>
  <c r="AV689" i="3"/>
  <c r="U689" i="3"/>
  <c r="AZ691" i="3"/>
  <c r="Y691" i="3"/>
  <c r="AP719" i="3"/>
  <c r="O719" i="3"/>
  <c r="AT730" i="3"/>
  <c r="S730" i="3"/>
  <c r="AT745" i="3"/>
  <c r="S745" i="3"/>
  <c r="AP749" i="3"/>
  <c r="O749" i="3"/>
  <c r="AU664" i="3"/>
  <c r="T664" i="3"/>
  <c r="AP704" i="3"/>
  <c r="O704" i="3"/>
  <c r="AY685" i="3"/>
  <c r="X685" i="3"/>
  <c r="AU672" i="3"/>
  <c r="T672" i="3"/>
  <c r="AP746" i="3"/>
  <c r="O746" i="3"/>
  <c r="AT694" i="3"/>
  <c r="S694" i="3"/>
  <c r="AQ753" i="3"/>
  <c r="P753" i="3"/>
  <c r="AX713" i="3"/>
  <c r="W713" i="3"/>
  <c r="AP698" i="3"/>
  <c r="O698" i="3"/>
  <c r="AT701" i="3"/>
  <c r="S701" i="3"/>
  <c r="AT717" i="3"/>
  <c r="S717" i="3"/>
  <c r="AS669" i="3"/>
  <c r="R669" i="3"/>
  <c r="AS719" i="3"/>
  <c r="R719" i="3"/>
  <c r="AQ713" i="3"/>
  <c r="P713" i="3"/>
  <c r="AY733" i="3"/>
  <c r="X733" i="3"/>
  <c r="AU686" i="3"/>
  <c r="T686" i="3"/>
  <c r="AS682" i="3"/>
  <c r="R682" i="3"/>
  <c r="AV713" i="3"/>
  <c r="U713" i="3"/>
  <c r="AQ678" i="3"/>
  <c r="P678" i="3"/>
  <c r="AS681" i="3"/>
  <c r="R681" i="3"/>
  <c r="AT749" i="3"/>
  <c r="S749" i="3"/>
  <c r="AP710" i="3"/>
  <c r="O710" i="3"/>
  <c r="AP671" i="3"/>
  <c r="O671" i="3"/>
  <c r="AU666" i="3"/>
  <c r="T666" i="3"/>
  <c r="AY677" i="3"/>
  <c r="X677" i="3"/>
  <c r="AV717" i="3"/>
  <c r="U717" i="3"/>
  <c r="AP752" i="3"/>
  <c r="O752" i="3"/>
  <c r="AQ724" i="3"/>
  <c r="P724" i="3"/>
  <c r="AX672" i="3"/>
  <c r="W672" i="3"/>
  <c r="AP669" i="3"/>
  <c r="O669" i="3"/>
  <c r="AU685" i="3"/>
  <c r="T685" i="3"/>
  <c r="AX678" i="3"/>
  <c r="W678" i="3"/>
  <c r="AX697" i="3"/>
  <c r="W697" i="3"/>
  <c r="AV708" i="3"/>
  <c r="U708" i="3"/>
  <c r="AU700" i="3"/>
  <c r="T700" i="3"/>
  <c r="AP751" i="3"/>
  <c r="O751" i="3"/>
  <c r="AS727" i="3"/>
  <c r="R727" i="3"/>
  <c r="AX666" i="3"/>
  <c r="W666" i="3"/>
  <c r="AT741" i="3"/>
  <c r="S741" i="3"/>
  <c r="AZ734" i="3"/>
  <c r="Y734" i="3"/>
  <c r="AU741" i="3"/>
  <c r="T741" i="3"/>
  <c r="AZ722" i="3"/>
  <c r="Y722" i="3"/>
  <c r="AX693" i="3"/>
  <c r="W693" i="3"/>
  <c r="AV701" i="3"/>
  <c r="U701" i="3"/>
  <c r="AX757" i="3"/>
  <c r="W757" i="3"/>
  <c r="AU671" i="3"/>
  <c r="T671" i="3"/>
  <c r="AY743" i="3"/>
  <c r="X743" i="3"/>
  <c r="AS674" i="3"/>
  <c r="R674" i="3"/>
  <c r="AU715" i="3"/>
  <c r="T715" i="3"/>
  <c r="AU716" i="3"/>
  <c r="T716" i="3"/>
  <c r="AP753" i="3"/>
  <c r="O753" i="3"/>
  <c r="AX751" i="3"/>
  <c r="W751" i="3"/>
  <c r="AU759" i="3"/>
  <c r="T759" i="3"/>
  <c r="AP689" i="3"/>
  <c r="O689" i="3"/>
  <c r="AP727" i="3"/>
  <c r="O727" i="3"/>
  <c r="AS723" i="3"/>
  <c r="R723" i="3"/>
  <c r="AQ712" i="3"/>
  <c r="P712" i="3"/>
  <c r="AT723" i="3"/>
  <c r="S723" i="3"/>
  <c r="AS663" i="3"/>
  <c r="R663" i="3"/>
  <c r="AU717" i="3"/>
  <c r="T717" i="3"/>
  <c r="AU752" i="3"/>
  <c r="T752" i="3"/>
  <c r="AP757" i="3"/>
  <c r="O757" i="3"/>
  <c r="AQ690" i="3"/>
  <c r="P690" i="3"/>
  <c r="AX673" i="3"/>
  <c r="W673" i="3"/>
  <c r="AS705" i="3"/>
  <c r="R705" i="3"/>
  <c r="AY714" i="3"/>
  <c r="X714" i="3"/>
  <c r="AY676" i="3"/>
  <c r="X676" i="3"/>
  <c r="AQ747" i="3"/>
  <c r="P747" i="3"/>
  <c r="AV758" i="3"/>
  <c r="U758" i="3"/>
  <c r="AZ673" i="3"/>
  <c r="Y673" i="3"/>
  <c r="AX722" i="3"/>
  <c r="W722" i="3"/>
  <c r="AZ739" i="3"/>
  <c r="Y739" i="3"/>
  <c r="AQ755" i="3"/>
  <c r="P755" i="3"/>
  <c r="AS686" i="3"/>
  <c r="R686" i="3"/>
  <c r="AU691" i="3"/>
  <c r="T691" i="3"/>
  <c r="AV669" i="3"/>
  <c r="U669" i="3"/>
  <c r="AX734" i="3"/>
  <c r="W734" i="3"/>
  <c r="AU750" i="3"/>
  <c r="T750" i="3"/>
  <c r="AQ708" i="3"/>
  <c r="P708" i="3"/>
  <c r="AS693" i="3"/>
  <c r="R693" i="3"/>
  <c r="AZ685" i="3"/>
  <c r="Y685" i="3"/>
  <c r="AX739" i="3"/>
  <c r="W739" i="3"/>
  <c r="AX671" i="3"/>
  <c r="W671" i="3"/>
  <c r="AT760" i="3"/>
  <c r="S760" i="3"/>
  <c r="AQ750" i="3"/>
  <c r="P750" i="3"/>
  <c r="AX688" i="3"/>
  <c r="W688" i="3"/>
  <c r="AZ753" i="3"/>
  <c r="Y753" i="3"/>
  <c r="AX712" i="3"/>
  <c r="W712" i="3"/>
  <c r="AT735" i="3"/>
  <c r="S735" i="3"/>
  <c r="AP721" i="3"/>
  <c r="O721" i="3"/>
  <c r="AS709" i="3"/>
  <c r="R709" i="3"/>
  <c r="AU760" i="3"/>
  <c r="T760" i="3"/>
  <c r="AY719" i="3"/>
  <c r="X719" i="3"/>
  <c r="AY724" i="3"/>
  <c r="X724" i="3"/>
  <c r="AV694" i="3"/>
  <c r="U694" i="3"/>
  <c r="AQ677" i="3"/>
  <c r="P677" i="3"/>
  <c r="AZ681" i="3"/>
  <c r="Y681" i="3"/>
  <c r="AY686" i="3"/>
  <c r="X686" i="3"/>
  <c r="AU675" i="3"/>
  <c r="T675" i="3"/>
  <c r="AZ675" i="3"/>
  <c r="Y675" i="3"/>
  <c r="AV677" i="3"/>
  <c r="U677" i="3"/>
  <c r="AX740" i="3"/>
  <c r="W740" i="3"/>
  <c r="AP759" i="3"/>
  <c r="O759" i="3"/>
  <c r="AS750" i="3"/>
  <c r="R750" i="3"/>
  <c r="AU696" i="3"/>
  <c r="T696" i="3"/>
  <c r="AZ738" i="3"/>
  <c r="Y738" i="3"/>
  <c r="AZ710" i="3"/>
  <c r="Y710" i="3"/>
  <c r="AS666" i="3"/>
  <c r="R666" i="3"/>
  <c r="AZ752" i="3"/>
  <c r="Y752" i="3"/>
  <c r="AY684" i="3"/>
  <c r="X684" i="3"/>
  <c r="AV709" i="3"/>
  <c r="U709" i="3"/>
  <c r="AQ676" i="3"/>
  <c r="P676" i="3"/>
  <c r="AV716" i="3"/>
  <c r="U716" i="3"/>
  <c r="AT725" i="3"/>
  <c r="S725" i="3"/>
  <c r="AY730" i="3"/>
  <c r="X730" i="3"/>
  <c r="AZ684" i="3"/>
  <c r="Y684" i="3"/>
  <c r="AU670" i="3"/>
  <c r="T670" i="3"/>
  <c r="AZ679" i="3"/>
  <c r="Y679" i="3"/>
  <c r="AS696" i="3"/>
  <c r="R696" i="3"/>
  <c r="AQ737" i="3"/>
  <c r="P737" i="3"/>
  <c r="AV715" i="3"/>
  <c r="U715" i="3"/>
  <c r="AS740" i="3"/>
  <c r="R740" i="3"/>
  <c r="AS675" i="3"/>
  <c r="R675" i="3"/>
  <c r="AX749" i="3"/>
  <c r="W749" i="3"/>
  <c r="AQ746" i="3"/>
  <c r="P746" i="3"/>
  <c r="AQ688" i="3"/>
  <c r="P688" i="3"/>
  <c r="AZ737" i="3"/>
  <c r="Y737" i="3"/>
  <c r="AZ735" i="3"/>
  <c r="Y735" i="3"/>
  <c r="AY749" i="3"/>
  <c r="X749" i="3"/>
  <c r="AZ755" i="3"/>
  <c r="Y755" i="3"/>
  <c r="AZ705" i="3"/>
  <c r="Y705" i="3"/>
  <c r="AU743" i="3"/>
  <c r="T743" i="3"/>
  <c r="AQ759" i="3"/>
  <c r="P759" i="3"/>
  <c r="AS722" i="3"/>
  <c r="R722" i="3"/>
  <c r="AQ716" i="3"/>
  <c r="P716" i="3"/>
  <c r="AU723" i="3"/>
  <c r="T723" i="3"/>
  <c r="AT695" i="3"/>
  <c r="S695" i="3"/>
  <c r="AP742" i="3"/>
  <c r="O742" i="3"/>
  <c r="AS739" i="3"/>
  <c r="R739" i="3"/>
  <c r="AS720" i="3"/>
  <c r="R720" i="3"/>
  <c r="AQ667" i="3"/>
  <c r="P667" i="3"/>
  <c r="AP737" i="3"/>
  <c r="O737" i="3"/>
  <c r="AQ743" i="3"/>
  <c r="P743" i="3"/>
  <c r="AY703" i="3"/>
  <c r="X703" i="3"/>
  <c r="AU663" i="3"/>
  <c r="T663" i="3"/>
  <c r="AY678" i="3"/>
  <c r="X678" i="3"/>
  <c r="AS698" i="3"/>
  <c r="R698" i="3"/>
  <c r="AP738" i="3"/>
  <c r="O738" i="3"/>
  <c r="AT666" i="3"/>
  <c r="S666" i="3"/>
  <c r="AU703" i="3"/>
  <c r="T703" i="3"/>
  <c r="AY756" i="3"/>
  <c r="X756" i="3"/>
  <c r="AT729" i="3"/>
  <c r="S729" i="3"/>
  <c r="AQ702" i="3"/>
  <c r="P702" i="3"/>
  <c r="AP695" i="3"/>
  <c r="O695" i="3"/>
  <c r="AQ703" i="3"/>
  <c r="P703" i="3"/>
  <c r="AQ705" i="3"/>
  <c r="P705" i="3"/>
  <c r="AQ709" i="3"/>
  <c r="P709" i="3"/>
  <c r="AQ760" i="3"/>
  <c r="P760" i="3"/>
  <c r="AT682" i="3"/>
  <c r="S682" i="3"/>
  <c r="AS684" i="3"/>
  <c r="R684" i="3"/>
  <c r="AS673" i="3"/>
  <c r="R673" i="3"/>
  <c r="AT722" i="3"/>
  <c r="S722" i="3"/>
  <c r="AT707" i="3"/>
  <c r="S707" i="3"/>
  <c r="AY722" i="3"/>
  <c r="X722" i="3"/>
  <c r="AZ730" i="3"/>
  <c r="Y730" i="3"/>
  <c r="AU667" i="3"/>
  <c r="T667" i="3"/>
  <c r="AP662" i="3"/>
  <c r="O662" i="3"/>
  <c r="AT697" i="3"/>
  <c r="S697" i="3"/>
  <c r="AV668" i="3"/>
  <c r="U668" i="3"/>
  <c r="AQ727" i="3"/>
  <c r="P727" i="3"/>
  <c r="AU713" i="3"/>
  <c r="T713" i="3"/>
  <c r="AT708" i="3"/>
  <c r="S708" i="3"/>
  <c r="AV702" i="3"/>
  <c r="U702" i="3"/>
  <c r="AU737" i="3"/>
  <c r="T737" i="3"/>
  <c r="AT719" i="3"/>
  <c r="S719" i="3"/>
  <c r="AP754" i="3"/>
  <c r="O754" i="3"/>
  <c r="AV679" i="3"/>
  <c r="U679" i="3"/>
  <c r="AZ716" i="3"/>
  <c r="Y716" i="3"/>
  <c r="AQ730" i="3"/>
  <c r="P730" i="3"/>
  <c r="AP730" i="3"/>
  <c r="O730" i="3"/>
  <c r="AX669" i="3"/>
  <c r="W669" i="3"/>
  <c r="AQ756" i="3"/>
  <c r="P756" i="3"/>
  <c r="AY754" i="3"/>
  <c r="X754" i="3"/>
  <c r="AS743" i="3"/>
  <c r="R743" i="3"/>
  <c r="AQ738" i="3"/>
  <c r="P738" i="3"/>
  <c r="AP743" i="3"/>
  <c r="O743" i="3"/>
  <c r="AQ722" i="3"/>
  <c r="P722" i="3"/>
  <c r="AQ675" i="3"/>
  <c r="P675" i="3"/>
  <c r="AT750" i="3"/>
  <c r="S750" i="3"/>
  <c r="AT751" i="3"/>
  <c r="S751" i="3"/>
  <c r="AX682" i="3"/>
  <c r="W682" i="3"/>
  <c r="AV721" i="3"/>
  <c r="U721" i="3"/>
  <c r="AS737" i="3"/>
  <c r="R737" i="3"/>
  <c r="AU718" i="3"/>
  <c r="T718" i="3"/>
  <c r="AY690" i="3"/>
  <c r="X690" i="3"/>
  <c r="AV711" i="3"/>
  <c r="U711" i="3"/>
  <c r="AY680" i="3"/>
  <c r="X680" i="3"/>
  <c r="AV719" i="3"/>
  <c r="U719" i="3"/>
  <c r="AZ706" i="3"/>
  <c r="Y706" i="3"/>
  <c r="AV671" i="3"/>
  <c r="U671" i="3"/>
  <c r="AT676" i="3"/>
  <c r="S676" i="3"/>
  <c r="AS717" i="3"/>
  <c r="R717" i="3"/>
  <c r="AY709" i="3"/>
  <c r="X709" i="3"/>
  <c r="AV747" i="3"/>
  <c r="U747" i="3"/>
  <c r="AV680" i="3"/>
  <c r="U680" i="3"/>
  <c r="AQ694" i="3"/>
  <c r="P694" i="3"/>
  <c r="AV749" i="3"/>
  <c r="U749" i="3"/>
  <c r="AZ708" i="3"/>
  <c r="Y708" i="3"/>
  <c r="AZ668" i="3"/>
  <c r="Y668" i="3"/>
  <c r="AT716" i="3"/>
  <c r="S716" i="3"/>
  <c r="AQ691" i="3"/>
  <c r="P691" i="3"/>
  <c r="AT743" i="3"/>
  <c r="S743" i="3"/>
  <c r="AT683" i="3"/>
  <c r="S683" i="3"/>
  <c r="AX709" i="3"/>
  <c r="W709" i="3"/>
  <c r="AS694" i="3"/>
  <c r="R694" i="3"/>
  <c r="AT705" i="3"/>
  <c r="S705" i="3"/>
  <c r="AT684" i="3"/>
  <c r="S684" i="3"/>
  <c r="AZ692" i="3"/>
  <c r="Y692" i="3"/>
  <c r="AU674" i="3"/>
  <c r="T674" i="3"/>
  <c r="AU732" i="3"/>
  <c r="T732" i="3"/>
  <c r="AQ748" i="3"/>
  <c r="P748" i="3"/>
  <c r="AP696" i="3"/>
  <c r="O696" i="3"/>
  <c r="AZ701" i="3"/>
  <c r="Y701" i="3"/>
  <c r="AV703" i="3"/>
  <c r="U703" i="3"/>
  <c r="AY669" i="3"/>
  <c r="X669" i="3"/>
  <c r="AP692" i="3"/>
  <c r="O692" i="3"/>
  <c r="AT675" i="3"/>
  <c r="S675" i="3"/>
  <c r="AZ683" i="3"/>
  <c r="Y683" i="3"/>
  <c r="AP735" i="3"/>
  <c r="O735" i="3"/>
  <c r="AT661" i="3"/>
  <c r="S661" i="3"/>
  <c r="AY757" i="3"/>
  <c r="X757" i="3"/>
  <c r="AX691" i="3"/>
  <c r="W691" i="3"/>
  <c r="AU736" i="3"/>
  <c r="T736" i="3"/>
  <c r="AV691" i="3"/>
  <c r="U691" i="3"/>
  <c r="AT668" i="3"/>
  <c r="S668" i="3"/>
  <c r="AX730" i="3"/>
  <c r="W730" i="3"/>
  <c r="AU683" i="3"/>
  <c r="T683" i="3"/>
  <c r="AQ692" i="3"/>
  <c r="P692" i="3"/>
  <c r="AV728" i="3"/>
  <c r="U728" i="3"/>
  <c r="AU688" i="3"/>
  <c r="T688" i="3"/>
  <c r="AY691" i="3"/>
  <c r="X691" i="3"/>
  <c r="AY740" i="3"/>
  <c r="X740" i="3"/>
  <c r="AY716" i="3"/>
  <c r="X716" i="3"/>
  <c r="AS661" i="3"/>
  <c r="R661" i="3"/>
  <c r="AX727" i="3"/>
  <c r="W727" i="3"/>
  <c r="AZ702" i="3"/>
  <c r="Y702" i="3"/>
  <c r="AY681" i="3"/>
  <c r="X681" i="3"/>
  <c r="AT746" i="3"/>
  <c r="S746" i="3"/>
  <c r="AY710" i="3"/>
  <c r="X710" i="3"/>
  <c r="AP682" i="3"/>
  <c r="O682" i="3"/>
  <c r="AV706" i="3"/>
  <c r="U706" i="3"/>
  <c r="AS699" i="3"/>
  <c r="R699" i="3"/>
  <c r="AQ680" i="3"/>
  <c r="P680" i="3"/>
  <c r="AZ714" i="3"/>
  <c r="Y714" i="3"/>
  <c r="AP711" i="3"/>
  <c r="O711" i="3"/>
  <c r="AX684" i="3"/>
  <c r="W684" i="3"/>
  <c r="AV751" i="3"/>
  <c r="U751" i="3"/>
  <c r="AZ749" i="3"/>
  <c r="Y749" i="3"/>
  <c r="AS716" i="3"/>
  <c r="R716" i="3"/>
  <c r="AT679" i="3"/>
  <c r="S679" i="3"/>
  <c r="AS754" i="3"/>
  <c r="R754" i="3"/>
  <c r="AP714" i="3"/>
  <c r="O714" i="3"/>
  <c r="AS678" i="3"/>
  <c r="R678" i="3"/>
  <c r="AX720" i="3"/>
  <c r="W720" i="3"/>
  <c r="AV700" i="3"/>
  <c r="U700" i="3"/>
  <c r="AX695" i="3"/>
  <c r="W695" i="3"/>
  <c r="AY723" i="3"/>
  <c r="X723" i="3"/>
  <c r="AT702" i="3"/>
  <c r="S702" i="3"/>
  <c r="AP712" i="3"/>
  <c r="O712" i="3"/>
  <c r="AP716" i="3"/>
  <c r="O716" i="3"/>
  <c r="AT678" i="3"/>
  <c r="S678" i="3"/>
  <c r="AZ693" i="3"/>
  <c r="Y693" i="3"/>
  <c r="AY670" i="3"/>
  <c r="X670" i="3"/>
  <c r="AV710" i="3"/>
  <c r="U710" i="3"/>
  <c r="AV707" i="3"/>
  <c r="U707" i="3"/>
  <c r="AT748" i="3"/>
  <c r="S748" i="3"/>
  <c r="AY739" i="3"/>
  <c r="X739" i="3"/>
  <c r="AS700" i="3"/>
  <c r="R700" i="3"/>
  <c r="AX711" i="3"/>
  <c r="W711" i="3"/>
  <c r="AZ677" i="3"/>
  <c r="Y677" i="3"/>
  <c r="AS728" i="3"/>
  <c r="R728" i="3"/>
  <c r="AP755" i="3"/>
  <c r="O755" i="3"/>
  <c r="AQ696" i="3"/>
  <c r="P696" i="3"/>
  <c r="AQ673" i="3"/>
  <c r="P673" i="3"/>
  <c r="AT706" i="3"/>
  <c r="S706" i="3"/>
  <c r="AS689" i="3"/>
  <c r="R689" i="3"/>
  <c r="AQ749" i="3"/>
  <c r="P749" i="3"/>
  <c r="AV692" i="3"/>
  <c r="U692" i="3"/>
  <c r="AZ718" i="3"/>
  <c r="Y718" i="3"/>
  <c r="AX702" i="3"/>
  <c r="W702" i="3"/>
  <c r="AT677" i="3"/>
  <c r="S677" i="3"/>
  <c r="AX748" i="3"/>
  <c r="W748" i="3"/>
  <c r="AZ728" i="3"/>
  <c r="Y728" i="3"/>
  <c r="AZ664" i="3"/>
  <c r="Y664" i="3"/>
  <c r="AU731" i="3"/>
  <c r="T731" i="3"/>
  <c r="AU757" i="3"/>
  <c r="T757" i="3"/>
  <c r="AS672" i="3"/>
  <c r="R672" i="3"/>
  <c r="AS690" i="3"/>
  <c r="R690" i="3"/>
  <c r="AY737" i="3"/>
  <c r="X737" i="3"/>
  <c r="AY734" i="3"/>
  <c r="X734" i="3"/>
  <c r="AU744" i="3"/>
  <c r="T744" i="3"/>
  <c r="AX760" i="3"/>
  <c r="W760" i="3"/>
  <c r="AV684" i="3"/>
  <c r="U684" i="3"/>
  <c r="AU695" i="3"/>
  <c r="T695" i="3"/>
  <c r="AT687" i="3"/>
  <c r="S687" i="3"/>
  <c r="AU745" i="3"/>
  <c r="T745" i="3"/>
  <c r="AY695" i="3"/>
  <c r="X695" i="3"/>
  <c r="AQ685" i="3"/>
  <c r="P685" i="3"/>
  <c r="AV690" i="3"/>
  <c r="U690" i="3"/>
  <c r="AT662" i="3"/>
  <c r="S662" i="3"/>
  <c r="AX753" i="3"/>
  <c r="W753" i="3"/>
  <c r="AQ686" i="3"/>
  <c r="P686" i="3"/>
  <c r="AZ680" i="3"/>
  <c r="Y680" i="3"/>
  <c r="AX744" i="3"/>
  <c r="W744" i="3"/>
  <c r="AT733" i="3"/>
  <c r="S733" i="3"/>
  <c r="AX746" i="3"/>
  <c r="W746" i="3"/>
  <c r="AQ728" i="3"/>
  <c r="P728" i="3"/>
  <c r="AX663" i="3"/>
  <c r="W663" i="3"/>
  <c r="AT703" i="3"/>
  <c r="S703" i="3"/>
  <c r="AX725" i="3"/>
  <c r="W725" i="3"/>
  <c r="AP675" i="3"/>
  <c r="O675" i="3"/>
  <c r="AS704" i="3"/>
  <c r="R704" i="3"/>
  <c r="AZ732" i="3"/>
  <c r="Y732" i="3"/>
  <c r="AQ717" i="3"/>
  <c r="P717" i="3"/>
  <c r="AS724" i="3"/>
  <c r="R724" i="3"/>
  <c r="AX662" i="3"/>
  <c r="W662" i="3"/>
  <c r="AV729" i="3"/>
  <c r="U729" i="3"/>
  <c r="AY720" i="3"/>
  <c r="X720" i="3"/>
  <c r="AT692" i="3"/>
  <c r="S692" i="3"/>
  <c r="AU721" i="3"/>
  <c r="T721" i="3"/>
  <c r="AS730" i="3"/>
  <c r="R730" i="3"/>
  <c r="AU756" i="3"/>
  <c r="T756" i="3"/>
  <c r="AQ693" i="3"/>
  <c r="P693" i="3"/>
  <c r="AV752" i="3"/>
  <c r="U752" i="3"/>
  <c r="AZ690" i="3"/>
  <c r="Y690" i="3"/>
  <c r="AZ741" i="3"/>
  <c r="Y741" i="3"/>
  <c r="AY665" i="3"/>
  <c r="X665" i="3"/>
  <c r="AQ751" i="3"/>
  <c r="P751" i="3"/>
  <c r="AY671" i="3"/>
  <c r="X671" i="3"/>
  <c r="AP672" i="3"/>
  <c r="O672" i="3"/>
  <c r="AT732" i="3"/>
  <c r="S732" i="3"/>
  <c r="AS688" i="3"/>
  <c r="R688" i="3"/>
  <c r="AS680" i="3"/>
  <c r="R680" i="3"/>
  <c r="AV712" i="3"/>
  <c r="U712" i="3"/>
  <c r="AV722" i="3"/>
  <c r="U722" i="3"/>
  <c r="AY688" i="3"/>
  <c r="X688" i="3"/>
  <c r="AP687" i="3"/>
  <c r="O687" i="3"/>
  <c r="AV686" i="3"/>
  <c r="U686" i="3"/>
  <c r="AP724" i="3"/>
  <c r="O724" i="3"/>
  <c r="AP739" i="3"/>
  <c r="O739" i="3"/>
  <c r="AT744" i="3"/>
  <c r="S744" i="3"/>
  <c r="AQ695" i="3"/>
  <c r="P695" i="3"/>
  <c r="AP723" i="3"/>
  <c r="O723" i="3"/>
  <c r="AP681" i="3"/>
  <c r="O681" i="3"/>
  <c r="AT698" i="3"/>
  <c r="S698" i="3"/>
  <c r="AV670" i="3"/>
  <c r="U670" i="3"/>
  <c r="AU724" i="3"/>
  <c r="T724" i="3"/>
  <c r="AT754" i="3"/>
  <c r="S754" i="3"/>
  <c r="AZ672" i="3"/>
  <c r="Y672" i="3"/>
  <c r="AT670" i="3"/>
  <c r="S670" i="3"/>
  <c r="AU735" i="3"/>
  <c r="T735" i="3"/>
  <c r="AX683" i="3"/>
  <c r="W683" i="3"/>
  <c r="AT693" i="3"/>
  <c r="S693" i="3"/>
  <c r="AX696" i="3"/>
  <c r="W696" i="3"/>
  <c r="AU678" i="3"/>
  <c r="T678" i="3"/>
  <c r="AY753" i="3"/>
  <c r="X753" i="3"/>
  <c r="AU710" i="3"/>
  <c r="T710" i="3"/>
  <c r="AZ713" i="3"/>
  <c r="Y713" i="3"/>
  <c r="AS668" i="3"/>
  <c r="R668" i="3"/>
  <c r="AS711" i="3"/>
  <c r="R711" i="3"/>
  <c r="AQ723" i="3"/>
  <c r="P723" i="3"/>
  <c r="AZ745" i="3"/>
  <c r="Y745" i="3"/>
  <c r="AY750" i="3"/>
  <c r="X750" i="3"/>
  <c r="AY744" i="3"/>
  <c r="X744" i="3"/>
  <c r="AV661" i="3"/>
  <c r="U661" i="3"/>
  <c r="AS756" i="3"/>
  <c r="R756" i="3"/>
  <c r="AU740" i="3"/>
  <c r="T740" i="3"/>
  <c r="AX687" i="3"/>
  <c r="W687" i="3"/>
  <c r="AZ727" i="3"/>
  <c r="Y727" i="3"/>
  <c r="AQ689" i="3"/>
  <c r="P689" i="3"/>
  <c r="AT696" i="3"/>
  <c r="S696" i="3"/>
  <c r="AP745" i="3"/>
  <c r="O745" i="3"/>
  <c r="AU692" i="3"/>
  <c r="T692" i="3"/>
  <c r="AX723" i="3"/>
  <c r="W723" i="3"/>
  <c r="AT691" i="3"/>
  <c r="S691" i="3"/>
  <c r="AX743" i="3"/>
  <c r="W743" i="3"/>
  <c r="AY699" i="3"/>
  <c r="X699" i="3"/>
  <c r="AV741" i="3"/>
  <c r="U741" i="3"/>
  <c r="AP726" i="3"/>
  <c r="O726" i="3"/>
  <c r="AS747" i="3"/>
  <c r="R747" i="3"/>
  <c r="AZ747" i="3"/>
  <c r="Y747" i="3"/>
  <c r="AZ724" i="3"/>
  <c r="Y724" i="3"/>
  <c r="AZ699" i="3"/>
  <c r="Y699" i="3"/>
  <c r="AQ707" i="3"/>
  <c r="P707" i="3"/>
  <c r="AY704" i="3"/>
  <c r="X704" i="3"/>
  <c r="AX703" i="3"/>
  <c r="W703" i="3"/>
  <c r="AU749" i="3"/>
  <c r="T749" i="3"/>
  <c r="AZ711" i="3"/>
  <c r="Y711" i="3"/>
  <c r="AS735" i="3"/>
  <c r="R735" i="3"/>
  <c r="AP713" i="3"/>
  <c r="O713" i="3"/>
  <c r="AS733" i="3"/>
  <c r="R733" i="3"/>
  <c r="AP676" i="3"/>
  <c r="O676" i="3"/>
  <c r="AS701" i="3"/>
  <c r="R701" i="3"/>
  <c r="AY758" i="3"/>
  <c r="X758" i="3"/>
  <c r="AU726" i="3"/>
  <c r="T726" i="3"/>
  <c r="AU689" i="3"/>
  <c r="T689" i="3"/>
  <c r="AP731" i="3"/>
  <c r="O731" i="3"/>
  <c r="AY741" i="3"/>
  <c r="X741" i="3"/>
  <c r="AQ699" i="3"/>
  <c r="P699" i="3"/>
  <c r="AT737" i="3"/>
  <c r="S737" i="3"/>
  <c r="AQ736" i="3"/>
  <c r="P736" i="3"/>
  <c r="AP694" i="3"/>
  <c r="O694" i="3"/>
  <c r="AT714" i="3"/>
  <c r="S714" i="3"/>
  <c r="AZ758" i="3"/>
  <c r="Y758" i="3"/>
  <c r="AS731" i="3"/>
  <c r="R731" i="3"/>
  <c r="AP691" i="3"/>
  <c r="O691" i="3"/>
  <c r="AV714" i="3"/>
  <c r="U714" i="3"/>
  <c r="AT731" i="3"/>
  <c r="S731" i="3"/>
  <c r="AQ732" i="3"/>
  <c r="P732" i="3"/>
  <c r="AQ741" i="3"/>
  <c r="P741" i="3"/>
  <c r="AV724" i="3"/>
  <c r="U724" i="3"/>
  <c r="AX735" i="3"/>
  <c r="W735" i="3"/>
  <c r="AV696" i="3"/>
  <c r="U696" i="3"/>
  <c r="AT715" i="3"/>
  <c r="S715" i="3"/>
  <c r="AV730" i="3"/>
  <c r="U730" i="3"/>
  <c r="AV693" i="3"/>
  <c r="U693" i="3"/>
  <c r="AY735" i="3"/>
  <c r="X735" i="3"/>
  <c r="AV755" i="3"/>
  <c r="U755" i="3"/>
  <c r="AP690" i="3"/>
  <c r="O690" i="3"/>
  <c r="AU699" i="3"/>
  <c r="T699" i="3"/>
  <c r="AZ742" i="3"/>
  <c r="Y742" i="3"/>
  <c r="AY683" i="3"/>
  <c r="X683" i="3"/>
  <c r="AP665" i="3"/>
  <c r="O665" i="3"/>
  <c r="AT727" i="3"/>
  <c r="S727" i="3"/>
  <c r="AQ758" i="3"/>
  <c r="P758" i="3"/>
  <c r="AV688" i="3"/>
  <c r="U688" i="3"/>
  <c r="AX699" i="3"/>
  <c r="W699" i="3"/>
  <c r="AS729" i="3"/>
  <c r="R729" i="3"/>
  <c r="AP709" i="3"/>
  <c r="O709" i="3"/>
  <c r="AY694" i="3"/>
  <c r="X694" i="3"/>
  <c r="AV665" i="3"/>
  <c r="U665" i="3"/>
  <c r="AP678" i="3"/>
  <c r="O678" i="3"/>
  <c r="AY701" i="3"/>
  <c r="X701" i="3"/>
  <c r="AU684" i="3"/>
  <c r="T684" i="3"/>
  <c r="AT734" i="3"/>
  <c r="S734" i="3"/>
  <c r="AS687" i="3"/>
  <c r="R687" i="3"/>
  <c r="AY718" i="3"/>
  <c r="X718" i="3"/>
  <c r="AV759" i="3"/>
  <c r="U759" i="3"/>
  <c r="AQ731" i="3"/>
  <c r="P731" i="3"/>
  <c r="AS752" i="3"/>
  <c r="R752" i="3"/>
  <c r="AY696" i="3"/>
  <c r="X696" i="3"/>
  <c r="AX731" i="3"/>
  <c r="W731" i="3"/>
  <c r="AV732" i="3"/>
  <c r="U732" i="3"/>
  <c r="AS670" i="3"/>
  <c r="R670" i="3"/>
  <c r="AY725" i="3"/>
  <c r="X725" i="3"/>
  <c r="AT704" i="3"/>
  <c r="S704" i="3"/>
  <c r="AZ682" i="3"/>
  <c r="Y682" i="3"/>
  <c r="AQ671" i="3"/>
  <c r="P671" i="3"/>
  <c r="AY713" i="3"/>
  <c r="X713" i="3"/>
  <c r="AT667" i="3"/>
  <c r="S667" i="3"/>
  <c r="AV697" i="3"/>
  <c r="U697" i="3"/>
  <c r="AU665" i="3"/>
  <c r="T665" i="3"/>
  <c r="AT663" i="3"/>
  <c r="S663" i="3"/>
  <c r="AZ744" i="3"/>
  <c r="Y744" i="3"/>
  <c r="AU693" i="3"/>
  <c r="T693" i="3"/>
  <c r="AZ731" i="3"/>
  <c r="Y731" i="3"/>
  <c r="AY705" i="3"/>
  <c r="X705" i="3"/>
  <c r="AV682" i="3"/>
  <c r="U682" i="3"/>
  <c r="AT753" i="3"/>
  <c r="S753" i="3"/>
  <c r="AP720" i="3"/>
  <c r="O720" i="3"/>
  <c r="AV727" i="3"/>
  <c r="U727" i="3"/>
  <c r="AX689" i="3"/>
  <c r="W689" i="3"/>
  <c r="AZ697" i="3"/>
  <c r="Y697" i="3"/>
  <c r="AT759" i="3"/>
  <c r="S759" i="3"/>
  <c r="AS695" i="3"/>
  <c r="R695" i="3"/>
  <c r="AQ697" i="3"/>
  <c r="P697" i="3"/>
  <c r="AP697" i="3"/>
  <c r="O697" i="3"/>
  <c r="AT757" i="3"/>
  <c r="S757" i="3"/>
  <c r="AS703" i="3"/>
  <c r="R703" i="3"/>
  <c r="AU751" i="3"/>
  <c r="T751" i="3"/>
  <c r="AS715" i="3"/>
  <c r="R715" i="3"/>
  <c r="AY715" i="3"/>
  <c r="X715" i="3"/>
  <c r="AT713" i="3"/>
  <c r="S713" i="3"/>
  <c r="AX690" i="3"/>
  <c r="W690" i="3"/>
  <c r="AP706" i="3"/>
  <c r="O706" i="3"/>
  <c r="AU673" i="3"/>
  <c r="T673" i="3"/>
  <c r="AS664" i="3"/>
  <c r="R664" i="3"/>
  <c r="AZ676" i="3"/>
  <c r="Y676" i="3"/>
  <c r="AQ729" i="3"/>
  <c r="P729" i="3"/>
  <c r="AU707" i="3"/>
  <c r="T707" i="3"/>
  <c r="AX706" i="3"/>
  <c r="W706" i="3"/>
  <c r="AS741" i="3"/>
  <c r="R741" i="3"/>
  <c r="AY752" i="3"/>
  <c r="X752" i="3"/>
  <c r="AY738" i="3"/>
  <c r="X738" i="3"/>
  <c r="AZ695" i="3"/>
  <c r="Y695" i="3"/>
  <c r="AT747" i="3"/>
  <c r="S747" i="3"/>
  <c r="AQ682" i="3"/>
  <c r="P682" i="3"/>
  <c r="AU697" i="3"/>
  <c r="T697" i="3"/>
  <c r="AZ729" i="3"/>
  <c r="Y729" i="3"/>
  <c r="AV705" i="3"/>
  <c r="U705" i="3"/>
  <c r="AV678" i="3"/>
  <c r="U678" i="3"/>
  <c r="AZ663" i="3"/>
  <c r="Y663" i="3"/>
  <c r="AZ757" i="3"/>
  <c r="Y757" i="3"/>
  <c r="AS710" i="3"/>
  <c r="R710" i="3"/>
  <c r="AX747" i="3"/>
  <c r="W747" i="3"/>
  <c r="AU746" i="3"/>
  <c r="T746" i="3"/>
  <c r="AY717" i="3"/>
  <c r="X717" i="3"/>
  <c r="AQ715" i="3"/>
  <c r="P715" i="3"/>
  <c r="AZ662" i="3"/>
  <c r="Y662" i="3"/>
  <c r="AV750" i="3"/>
  <c r="U750" i="3"/>
  <c r="AP680" i="3"/>
  <c r="O680" i="3"/>
  <c r="AZ707" i="3"/>
  <c r="Y707" i="3"/>
  <c r="AT711" i="3"/>
  <c r="S711" i="3"/>
  <c r="AQ739" i="3"/>
  <c r="P739" i="3"/>
  <c r="AZ709" i="3"/>
  <c r="Y709" i="3"/>
  <c r="AS662" i="3"/>
  <c r="R662" i="3"/>
  <c r="AT739" i="3"/>
  <c r="S739" i="3"/>
  <c r="AU733" i="3"/>
  <c r="T733" i="3"/>
  <c r="AU682" i="3"/>
  <c r="T682" i="3"/>
  <c r="AU704" i="3"/>
  <c r="T704" i="3"/>
  <c r="AV726" i="3"/>
  <c r="U726" i="3"/>
  <c r="AP700" i="3"/>
  <c r="O700" i="3"/>
  <c r="AX728" i="3"/>
  <c r="W728" i="3"/>
  <c r="AY692" i="3"/>
  <c r="X692" i="3"/>
  <c r="AU690" i="3"/>
  <c r="T690" i="3"/>
  <c r="AP740" i="3"/>
  <c r="O740" i="3"/>
  <c r="AX698" i="3"/>
  <c r="W698" i="3"/>
  <c r="AQ665" i="3"/>
  <c r="P665" i="3"/>
  <c r="AQ700" i="3"/>
  <c r="P700" i="3"/>
  <c r="AY726" i="3"/>
  <c r="X726" i="3"/>
  <c r="AU755" i="3"/>
  <c r="T755" i="3"/>
  <c r="AS758" i="3"/>
  <c r="R758" i="3"/>
  <c r="AV718" i="3"/>
  <c r="U718" i="3"/>
  <c r="AV753" i="3"/>
  <c r="U753" i="3"/>
  <c r="AV757" i="3"/>
  <c r="U757" i="3"/>
  <c r="AY727" i="3"/>
  <c r="X727" i="3"/>
  <c r="AP722" i="3"/>
  <c r="O722" i="3"/>
  <c r="AS760" i="3"/>
  <c r="R760" i="3"/>
  <c r="AY747" i="3"/>
  <c r="X747" i="3"/>
  <c r="AZ666" i="3"/>
  <c r="Y666" i="3"/>
  <c r="AP707" i="3"/>
  <c r="O707" i="3"/>
  <c r="AZ689" i="3"/>
  <c r="Y689" i="3"/>
  <c r="AV756" i="3"/>
  <c r="U756" i="3"/>
  <c r="AS683" i="3"/>
  <c r="R683" i="3"/>
  <c r="AX716" i="3"/>
  <c r="W716" i="3"/>
  <c r="AQ726" i="3"/>
  <c r="P726" i="3"/>
  <c r="AS697" i="3"/>
  <c r="R697" i="3"/>
  <c r="AZ723" i="3"/>
  <c r="Y723" i="3"/>
  <c r="AZ740" i="3"/>
  <c r="Y740" i="3"/>
  <c r="AU753" i="3"/>
  <c r="T753" i="3"/>
  <c r="AV734" i="3"/>
  <c r="U734" i="3"/>
  <c r="AX677" i="3"/>
  <c r="W677" i="3"/>
  <c r="AS707" i="3"/>
  <c r="R707" i="3"/>
  <c r="AP683" i="3"/>
  <c r="O683" i="3"/>
  <c r="AT721" i="3"/>
  <c r="S721" i="3"/>
  <c r="AV760" i="3"/>
  <c r="U760" i="3"/>
  <c r="AQ734" i="3"/>
  <c r="P734" i="3"/>
  <c r="AQ735" i="3"/>
  <c r="P735" i="3"/>
  <c r="AZ746" i="3"/>
  <c r="Y746" i="3"/>
  <c r="AZ700" i="3"/>
  <c r="Y700" i="3"/>
  <c r="AZ733" i="3"/>
  <c r="Y733" i="3"/>
  <c r="AT728" i="3"/>
  <c r="S728" i="3"/>
  <c r="AY663" i="3"/>
  <c r="X663" i="3"/>
  <c r="AV681" i="3"/>
  <c r="U681" i="3"/>
  <c r="AT686" i="3"/>
  <c r="S686" i="3"/>
  <c r="AT665" i="3"/>
  <c r="S665" i="3"/>
  <c r="AU709" i="3"/>
  <c r="T709" i="3"/>
  <c r="AU669" i="3"/>
  <c r="T669" i="3"/>
  <c r="AQ679" i="3"/>
  <c r="P679" i="3"/>
  <c r="AZ760" i="3"/>
  <c r="Y760" i="3"/>
  <c r="AV742" i="3"/>
  <c r="U742" i="3"/>
  <c r="AP748" i="3"/>
  <c r="O748" i="3"/>
  <c r="AQ663" i="3"/>
  <c r="P663" i="3"/>
  <c r="AU727" i="3"/>
  <c r="T727" i="3"/>
  <c r="AX719" i="3"/>
  <c r="W719" i="3"/>
  <c r="AV744" i="3"/>
  <c r="U744" i="3"/>
  <c r="AZ721" i="3"/>
  <c r="Y721" i="3"/>
  <c r="AY673" i="3"/>
  <c r="X673" i="3"/>
  <c r="AY746" i="3"/>
  <c r="X746" i="3"/>
  <c r="AX685" i="3"/>
  <c r="W685" i="3"/>
  <c r="AV725" i="3"/>
  <c r="U725" i="3"/>
  <c r="AU680" i="3"/>
  <c r="T680" i="3"/>
  <c r="AZ674" i="3"/>
  <c r="Y674" i="3"/>
  <c r="AP686" i="3"/>
  <c r="O686" i="3"/>
  <c r="AS757" i="3"/>
  <c r="R757" i="3"/>
  <c r="AZ694" i="3"/>
  <c r="Y694" i="3"/>
  <c r="AP703" i="3"/>
  <c r="O703" i="3"/>
  <c r="AU754" i="3"/>
  <c r="T754" i="3"/>
  <c r="AU738" i="3"/>
  <c r="T738" i="3"/>
  <c r="AY662" i="3"/>
  <c r="X662" i="3"/>
  <c r="AZ670" i="3"/>
  <c r="Y670" i="3"/>
  <c r="AZ754" i="3"/>
  <c r="Y754" i="3"/>
  <c r="AP674" i="3"/>
  <c r="O674" i="3"/>
  <c r="AP661" i="3"/>
  <c r="O661" i="3"/>
  <c r="AS734" i="3"/>
  <c r="R734" i="3"/>
  <c r="AV667" i="3"/>
  <c r="U667" i="3"/>
  <c r="AX756" i="3"/>
  <c r="W756" i="3"/>
  <c r="AS721" i="3"/>
  <c r="R721" i="3"/>
  <c r="AY759" i="3"/>
  <c r="X759" i="3"/>
  <c r="AP708" i="3"/>
  <c r="O708" i="3"/>
  <c r="AX715" i="3"/>
  <c r="W715" i="3"/>
  <c r="AS746" i="3"/>
  <c r="R746" i="3"/>
  <c r="AS726" i="3"/>
  <c r="R726" i="3"/>
  <c r="AU706" i="3"/>
  <c r="T706" i="3"/>
  <c r="AS714" i="3"/>
  <c r="R714" i="3"/>
  <c r="AS665" i="3"/>
  <c r="R665" i="3"/>
  <c r="AP685" i="3"/>
  <c r="O685" i="3"/>
  <c r="AP728" i="3"/>
  <c r="O728" i="3"/>
  <c r="AT673" i="3"/>
  <c r="S673" i="3"/>
  <c r="AS759" i="3"/>
  <c r="R759" i="3"/>
  <c r="AV740" i="3"/>
  <c r="U740" i="3"/>
  <c r="AT688" i="3"/>
  <c r="S688" i="3"/>
  <c r="AY702" i="3"/>
  <c r="X702" i="3"/>
  <c r="AX679" i="3"/>
  <c r="W679" i="3"/>
  <c r="AV720" i="3"/>
  <c r="U720" i="3"/>
  <c r="AS744" i="3"/>
  <c r="R744" i="3"/>
  <c r="AV738" i="3"/>
  <c r="U738" i="3"/>
  <c r="AU698" i="3"/>
  <c r="T698" i="3"/>
  <c r="AY667" i="3"/>
  <c r="X667" i="3"/>
  <c r="AS725" i="3"/>
  <c r="R725" i="3"/>
  <c r="AY687" i="3"/>
  <c r="X687" i="3"/>
  <c r="AY706" i="3"/>
  <c r="X706" i="3"/>
  <c r="AV737" i="3"/>
  <c r="U737" i="3"/>
  <c r="AY689" i="3"/>
  <c r="X689" i="3"/>
  <c r="AX692" i="3"/>
  <c r="W692" i="3"/>
  <c r="AP670" i="3"/>
  <c r="O670" i="3"/>
  <c r="AQ720" i="3"/>
  <c r="P720" i="3"/>
  <c r="AX680" i="3"/>
  <c r="W680" i="3"/>
  <c r="AP744" i="3"/>
  <c r="O744" i="3"/>
  <c r="AV699" i="3"/>
  <c r="U699" i="3"/>
  <c r="AU677" i="3"/>
  <c r="T677" i="3"/>
  <c r="AP673" i="3"/>
  <c r="O673" i="3"/>
  <c r="AT700" i="3"/>
  <c r="S700" i="3"/>
  <c r="AP715" i="3"/>
  <c r="O715" i="3"/>
  <c r="AT720" i="3"/>
  <c r="S720" i="3"/>
  <c r="AQ666" i="3"/>
  <c r="P666" i="3"/>
  <c r="AQ674" i="3"/>
  <c r="P674" i="3"/>
  <c r="AP677" i="3"/>
  <c r="O677" i="3"/>
  <c r="AU661" i="3"/>
  <c r="T661" i="3"/>
  <c r="AY751" i="3"/>
  <c r="X751" i="3"/>
  <c r="AP701" i="3"/>
  <c r="O701" i="3"/>
  <c r="AZ712" i="3"/>
  <c r="Y712" i="3"/>
  <c r="AQ754" i="3"/>
  <c r="P754" i="3"/>
  <c r="AU722" i="3"/>
  <c r="T722" i="3"/>
  <c r="AX724" i="3"/>
  <c r="W724" i="3"/>
  <c r="AY721" i="3"/>
  <c r="X721" i="3"/>
  <c r="AX729" i="3"/>
  <c r="W729" i="3"/>
  <c r="AX754" i="3"/>
  <c r="W754" i="3"/>
  <c r="AS738" i="3"/>
  <c r="R738" i="3"/>
  <c r="AZ736" i="3"/>
  <c r="Y736" i="3"/>
  <c r="AT671" i="3"/>
  <c r="S671" i="3"/>
  <c r="AV662" i="3"/>
  <c r="U662" i="3"/>
  <c r="AX758" i="3"/>
  <c r="W758" i="3"/>
  <c r="AX681" i="3"/>
  <c r="W681" i="3"/>
  <c r="AP702" i="3"/>
  <c r="O702" i="3"/>
  <c r="AS671" i="3"/>
  <c r="R671" i="3"/>
  <c r="AY672" i="3"/>
  <c r="X672" i="3"/>
  <c r="AS692" i="3"/>
  <c r="R692" i="3"/>
  <c r="AQ721" i="3"/>
  <c r="P721" i="3"/>
  <c r="AQ664" i="3"/>
  <c r="P664" i="3"/>
  <c r="AT752" i="3"/>
  <c r="S752" i="3"/>
  <c r="AT758" i="3"/>
  <c r="S758" i="3"/>
  <c r="AY745" i="3"/>
  <c r="X745" i="3"/>
  <c r="AX675" i="3"/>
  <c r="W675" i="3"/>
  <c r="AS745" i="3"/>
  <c r="R745" i="3"/>
  <c r="AV676" i="3"/>
  <c r="U676" i="3"/>
  <c r="AX755" i="3"/>
  <c r="W755" i="3"/>
  <c r="AY708" i="3"/>
  <c r="X708" i="3"/>
  <c r="AQ744" i="3"/>
  <c r="P744" i="3"/>
  <c r="AP736" i="3"/>
  <c r="O736" i="3"/>
  <c r="AX674" i="3"/>
  <c r="W674" i="3"/>
  <c r="AT756" i="3"/>
  <c r="S756" i="3"/>
  <c r="AZ671" i="3"/>
  <c r="Y671" i="3"/>
  <c r="AU730" i="3"/>
  <c r="T730" i="3"/>
  <c r="AP699" i="3"/>
  <c r="O699" i="3"/>
  <c r="AX759" i="3"/>
  <c r="W759" i="3"/>
  <c r="AV666" i="3"/>
  <c r="U666" i="3"/>
  <c r="AV754" i="3"/>
  <c r="U754" i="3"/>
  <c r="AT685" i="3"/>
  <c r="S685" i="3"/>
  <c r="AT726" i="3"/>
  <c r="S726" i="3"/>
  <c r="AV674" i="3"/>
  <c r="U674" i="3"/>
  <c r="AX705" i="3"/>
  <c r="W705" i="3"/>
  <c r="AT672" i="3"/>
  <c r="S672" i="3"/>
  <c r="AP679" i="3"/>
  <c r="O679" i="3"/>
  <c r="AY675" i="3"/>
  <c r="X675" i="3"/>
  <c r="AQ710" i="3"/>
  <c r="P710" i="3"/>
  <c r="AT724" i="3"/>
  <c r="S724" i="3"/>
  <c r="AX717" i="3"/>
  <c r="W717" i="3"/>
  <c r="AP741" i="3"/>
  <c r="O741" i="3"/>
  <c r="AV664" i="3"/>
  <c r="U664" i="3"/>
  <c r="AT680" i="3"/>
  <c r="S680" i="3"/>
  <c r="AZ743" i="3"/>
  <c r="Y743" i="3"/>
  <c r="AV746" i="3"/>
  <c r="U746" i="3"/>
  <c r="AS751" i="3"/>
  <c r="R751" i="3"/>
  <c r="AS706" i="3"/>
  <c r="R706" i="3"/>
  <c r="AY736" i="3"/>
  <c r="X736" i="3"/>
  <c r="AX736" i="3"/>
  <c r="W736" i="3"/>
  <c r="AV745" i="3"/>
  <c r="U745" i="3"/>
  <c r="AS708" i="3"/>
  <c r="R708" i="3"/>
  <c r="AY693" i="3"/>
  <c r="X693" i="3"/>
  <c r="AT674" i="3"/>
  <c r="S674" i="3"/>
  <c r="AT681" i="3"/>
  <c r="S681" i="3"/>
  <c r="AV736" i="3"/>
  <c r="U736" i="3"/>
  <c r="AP734" i="3"/>
  <c r="O734" i="3"/>
  <c r="AU676" i="3"/>
  <c r="T676" i="3"/>
  <c r="AX701" i="3"/>
  <c r="W701" i="3"/>
  <c r="AQ701" i="3"/>
  <c r="P701" i="3"/>
  <c r="AT689" i="3"/>
  <c r="S689" i="3"/>
  <c r="AU728" i="3"/>
  <c r="T728" i="3"/>
  <c r="AU711" i="3"/>
  <c r="T711" i="3"/>
  <c r="AS676" i="3"/>
  <c r="R676" i="3"/>
  <c r="AP733" i="3"/>
  <c r="O733" i="3"/>
  <c r="AU687" i="3"/>
  <c r="T687" i="3"/>
  <c r="AU702" i="3"/>
  <c r="T702" i="3"/>
  <c r="AP732" i="3"/>
  <c r="O732" i="3"/>
  <c r="AY661" i="3"/>
  <c r="X661" i="3"/>
  <c r="AU701" i="3"/>
  <c r="T701" i="3"/>
  <c r="AV733" i="3"/>
  <c r="U733" i="3"/>
  <c r="AX710" i="3"/>
  <c r="W710" i="3"/>
  <c r="AX741" i="3"/>
  <c r="W741" i="3"/>
  <c r="AQ745" i="3"/>
  <c r="P745" i="3"/>
  <c r="AY668" i="3"/>
  <c r="X668" i="3"/>
  <c r="AU720" i="3"/>
  <c r="T720" i="3"/>
  <c r="AS753" i="3"/>
  <c r="R753" i="3"/>
  <c r="AV748" i="3"/>
  <c r="U748" i="3"/>
  <c r="AU758" i="3"/>
  <c r="T758" i="3"/>
  <c r="AY707" i="3"/>
  <c r="X707" i="3"/>
  <c r="AT669" i="3"/>
  <c r="S669" i="3"/>
  <c r="AS685" i="3"/>
  <c r="R685" i="3"/>
  <c r="AU734" i="3"/>
  <c r="T734" i="3"/>
  <c r="AZ717" i="3"/>
  <c r="Y717" i="3"/>
  <c r="AP717" i="3"/>
  <c r="O717" i="3"/>
  <c r="AU747" i="3"/>
  <c r="T747" i="3"/>
  <c r="AY712" i="3"/>
  <c r="X712" i="3"/>
  <c r="AP705" i="3"/>
  <c r="O705" i="3"/>
  <c r="AV698" i="3"/>
  <c r="U698" i="3"/>
  <c r="AV672" i="3"/>
  <c r="U672" i="3"/>
  <c r="AV673" i="3"/>
  <c r="U673" i="3"/>
  <c r="AP663" i="3"/>
  <c r="O663" i="3"/>
  <c r="A771" i="3" a="1"/>
  <c r="AV663" i="3"/>
  <c r="U663" i="3"/>
  <c r="AP747" i="3"/>
  <c r="O747" i="3"/>
  <c r="AX700" i="3"/>
  <c r="W700" i="3"/>
  <c r="AX686" i="3"/>
  <c r="W686" i="3"/>
  <c r="AS718" i="3"/>
  <c r="R718" i="3"/>
  <c r="AV743" i="3"/>
  <c r="U743" i="3"/>
  <c r="AY700" i="3"/>
  <c r="X700" i="3"/>
  <c r="AY731" i="3"/>
  <c r="X731" i="3"/>
  <c r="AU714" i="3"/>
  <c r="T714" i="3"/>
  <c r="AT755" i="3"/>
  <c r="S755" i="3"/>
  <c r="AY711" i="3"/>
  <c r="X711" i="3"/>
  <c r="AY755" i="3"/>
  <c r="X755" i="3"/>
  <c r="AV685" i="3"/>
  <c r="U685" i="3"/>
  <c r="AY682" i="3"/>
  <c r="X682" i="3"/>
  <c r="AX707" i="3"/>
  <c r="W707" i="3"/>
  <c r="AV675" i="3"/>
  <c r="U675" i="3"/>
  <c r="AT718" i="3"/>
  <c r="S718" i="3"/>
  <c r="AQ711" i="3"/>
  <c r="P711" i="3"/>
  <c r="AU725" i="3"/>
  <c r="T725" i="3"/>
  <c r="AQ718" i="3"/>
  <c r="P718" i="3"/>
  <c r="AY666" i="3"/>
  <c r="X666" i="3"/>
  <c r="AY664" i="3"/>
  <c r="X664" i="3"/>
  <c r="AQ698" i="3"/>
  <c r="P698" i="3"/>
  <c r="AT710" i="3"/>
  <c r="S710" i="3"/>
  <c r="AX704" i="3"/>
  <c r="W704" i="3"/>
  <c r="AQ687" i="3"/>
  <c r="P687" i="3"/>
  <c r="AT712" i="3"/>
  <c r="S712" i="3"/>
  <c r="AX670" i="3"/>
  <c r="W670" i="3"/>
  <c r="AX733" i="3"/>
  <c r="W733" i="3"/>
  <c r="AY760" i="3"/>
  <c r="X760" i="3"/>
  <c r="AZ678" i="3"/>
  <c r="Y678" i="3"/>
  <c r="AX661" i="3"/>
  <c r="W661" i="3"/>
  <c r="AP684" i="3"/>
  <c r="O684" i="3"/>
  <c r="AZ750" i="3"/>
  <c r="Y750" i="3"/>
  <c r="AP693" i="3"/>
  <c r="O693" i="3"/>
  <c r="AQ714" i="3"/>
  <c r="P714" i="3"/>
  <c r="AU705" i="3"/>
  <c r="T705" i="3"/>
  <c r="AS679" i="3"/>
  <c r="R679" i="3"/>
  <c r="AT709" i="3"/>
  <c r="S709" i="3"/>
  <c r="AZ703" i="3"/>
  <c r="Y703" i="3"/>
  <c r="AX708" i="3"/>
  <c r="W708" i="3"/>
  <c r="AP667" i="3"/>
  <c r="O667" i="3"/>
  <c r="AQ719" i="3"/>
  <c r="P719" i="3"/>
  <c r="AT740" i="3"/>
  <c r="S740" i="3"/>
  <c r="AQ681" i="3"/>
  <c r="P681" i="3"/>
  <c r="AP758" i="3"/>
  <c r="O758" i="3"/>
  <c r="AU668" i="3"/>
  <c r="T668" i="3"/>
  <c r="AV683" i="3"/>
  <c r="U683" i="3"/>
  <c r="AU708" i="3"/>
  <c r="T708" i="3"/>
  <c r="AS712" i="3"/>
  <c r="R712" i="3"/>
  <c r="AX721" i="3"/>
  <c r="W721" i="3"/>
  <c r="AX667" i="3"/>
  <c r="W667" i="3"/>
  <c r="AX745" i="3"/>
  <c r="W745" i="3"/>
  <c r="AZ696" i="3"/>
  <c r="Y696" i="3"/>
  <c r="AX750" i="3"/>
  <c r="W750" i="3"/>
  <c r="AP668" i="3"/>
  <c r="O668" i="3"/>
  <c r="AU694" i="3"/>
  <c r="T694" i="3"/>
  <c r="AU748" i="3"/>
  <c r="T748" i="3"/>
  <c r="AV695" i="3"/>
  <c r="U695" i="3"/>
  <c r="AZ688" i="3"/>
  <c r="Y688" i="3"/>
  <c r="AU712" i="3"/>
  <c r="T712" i="3"/>
  <c r="AS749" i="3"/>
  <c r="R749" i="3"/>
  <c r="AZ726" i="3"/>
  <c r="Y726" i="3"/>
  <c r="AT699" i="3"/>
  <c r="S699" i="3"/>
  <c r="AP718" i="3"/>
  <c r="O718" i="3"/>
  <c r="AZ661" i="3"/>
  <c r="Y661" i="3"/>
  <c r="AS691" i="3"/>
  <c r="R691" i="3"/>
  <c r="AX676" i="3"/>
  <c r="W676" i="3"/>
  <c r="AQ670" i="3"/>
  <c r="P670" i="3"/>
  <c r="AP688" i="3"/>
  <c r="O688" i="3"/>
  <c r="AQ733" i="3"/>
  <c r="P733" i="3"/>
  <c r="AZ669" i="3"/>
  <c r="Y669" i="3"/>
  <c r="AT738" i="3"/>
  <c r="S738" i="3"/>
  <c r="AQ740" i="3"/>
  <c r="P740" i="3"/>
  <c r="AQ706" i="3"/>
  <c r="P706" i="3"/>
  <c r="X2" i="1" a="1"/>
  <c r="X2" i="1" s="1"/>
  <c r="AL25" i="1" s="1"/>
  <c r="W10" i="1" a="1"/>
  <c r="W10" i="1" s="1"/>
  <c r="AK32" i="1" s="1"/>
  <c r="P1" i="1" s="1"/>
  <c r="K32" i="2"/>
  <c r="N33" i="2" l="1"/>
  <c r="BY551" i="3"/>
  <c r="N34" i="2" s="1"/>
  <c r="O34" i="2"/>
  <c r="BS661" i="3"/>
  <c r="Q33" i="2"/>
  <c r="AB551" i="3"/>
  <c r="N18" i="2"/>
  <c r="DW1" i="3" s="1"/>
  <c r="CH805" i="3"/>
  <c r="BV797" i="3"/>
  <c r="BV825" i="3"/>
  <c r="BV804" i="3"/>
  <c r="DU4" i="3"/>
  <c r="DU12" i="3"/>
  <c r="DV3" i="3"/>
  <c r="DV6" i="3"/>
  <c r="DV2" i="3"/>
  <c r="DV5" i="3"/>
  <c r="CH845" i="3"/>
  <c r="BV866" i="3"/>
  <c r="CH774" i="3"/>
  <c r="DT20" i="3"/>
  <c r="H29" i="2" s="1"/>
  <c r="BV791" i="3"/>
  <c r="BV854" i="3"/>
  <c r="DU18" i="3"/>
  <c r="CH830" i="3"/>
  <c r="CH795" i="3"/>
  <c r="CH808" i="3"/>
  <c r="BV821" i="3"/>
  <c r="CH831" i="3"/>
  <c r="DV11" i="3"/>
  <c r="DV15" i="3"/>
  <c r="CH822" i="3"/>
  <c r="DV9" i="3"/>
  <c r="DV13" i="3"/>
  <c r="BV781" i="3"/>
  <c r="BV819" i="3"/>
  <c r="DV10" i="3"/>
  <c r="DV14" i="3"/>
  <c r="CH807" i="3"/>
  <c r="BV858" i="3"/>
  <c r="BV839" i="3"/>
  <c r="BV785" i="3"/>
  <c r="CH814" i="3"/>
  <c r="CH809" i="3"/>
  <c r="BV780" i="3"/>
  <c r="BV771" i="3"/>
  <c r="CH869" i="3"/>
  <c r="CH798" i="3"/>
  <c r="CH864" i="3"/>
  <c r="BV841" i="3"/>
  <c r="CH812" i="3"/>
  <c r="CH867" i="3"/>
  <c r="BV813" i="3"/>
  <c r="BV855" i="3"/>
  <c r="BV786" i="3"/>
  <c r="CH783" i="3"/>
  <c r="BV777" i="3"/>
  <c r="CH817" i="3"/>
  <c r="CH773" i="3"/>
  <c r="BV848" i="3"/>
  <c r="CH834" i="3"/>
  <c r="CH837" i="3"/>
  <c r="CH792" i="3"/>
  <c r="CH861" i="3"/>
  <c r="CH859" i="3"/>
  <c r="CH802" i="3"/>
  <c r="BV775" i="3"/>
  <c r="AB661" i="3" a="1"/>
  <c r="CH816" i="3"/>
  <c r="CH832" i="3"/>
  <c r="CH827" i="3"/>
  <c r="CH800" i="3"/>
  <c r="BV838" i="3"/>
  <c r="BV779" i="3"/>
  <c r="CH829" i="3"/>
  <c r="CH851" i="3"/>
  <c r="BV811" i="3"/>
  <c r="BV860" i="3"/>
  <c r="CH820" i="3"/>
  <c r="CH846" i="3"/>
  <c r="BV778" i="3"/>
  <c r="BV784" i="3"/>
  <c r="BV776" i="3"/>
  <c r="BV803" i="3"/>
  <c r="CH815" i="3"/>
  <c r="BV852" i="3"/>
  <c r="BV828" i="3"/>
  <c r="BV794" i="3"/>
  <c r="CH842" i="3"/>
  <c r="CH868" i="3"/>
  <c r="CH857" i="3"/>
  <c r="BV793" i="3"/>
  <c r="CH853" i="3"/>
  <c r="CH790" i="3"/>
  <c r="CK551" i="3"/>
  <c r="N35" i="2" s="1"/>
  <c r="CH844" i="3"/>
  <c r="CH836" i="3"/>
  <c r="BY661" i="3" a="1"/>
  <c r="Q34" i="2" s="1"/>
  <c r="CH826" i="3"/>
  <c r="CH865" i="3"/>
  <c r="BV796" i="3"/>
  <c r="CH799" i="3"/>
  <c r="CH787" i="3"/>
  <c r="CK661" i="3" a="1"/>
  <c r="CH824" i="3"/>
  <c r="CH850" i="3"/>
  <c r="BV849" i="3"/>
  <c r="CH818" i="3"/>
  <c r="BS771" i="3" a="1"/>
  <c r="CH863" i="3"/>
  <c r="CH847" i="3"/>
  <c r="CH862" i="3"/>
  <c r="CH856" i="3"/>
  <c r="CH835" i="3"/>
  <c r="CH870" i="3"/>
  <c r="CH788" i="3"/>
  <c r="CH801" i="3"/>
  <c r="CH823" i="3"/>
  <c r="CH772" i="3"/>
  <c r="CH833" i="3"/>
  <c r="CH782" i="3"/>
  <c r="CH789" i="3"/>
  <c r="CH810" i="3"/>
  <c r="CH806" i="3"/>
  <c r="CH840" i="3"/>
  <c r="CH843" i="3"/>
  <c r="O21" i="2"/>
  <c r="O18" i="2"/>
  <c r="N24" i="2"/>
  <c r="O20" i="2"/>
  <c r="O22" i="2"/>
  <c r="N25" i="2"/>
  <c r="O23" i="2"/>
  <c r="N26" i="2"/>
  <c r="DW16" i="3" s="1"/>
  <c r="O24" i="2"/>
  <c r="N19" i="2"/>
  <c r="N27" i="2"/>
  <c r="DW17" i="3" s="1"/>
  <c r="N23" i="2"/>
  <c r="O25" i="2"/>
  <c r="N20" i="2"/>
  <c r="N28" i="2"/>
  <c r="O28" i="2"/>
  <c r="O26" i="2"/>
  <c r="N21" i="2"/>
  <c r="DW7" i="3" s="1"/>
  <c r="O19" i="2"/>
  <c r="O27" i="2"/>
  <c r="N22" i="2"/>
  <c r="DW8" i="3" s="1"/>
  <c r="A771" i="3"/>
  <c r="P10" i="2" s="1"/>
  <c r="Q8" i="2"/>
  <c r="Q16" i="2"/>
  <c r="P8" i="2"/>
  <c r="P11" i="2"/>
  <c r="Q9" i="2"/>
  <c r="P9" i="2"/>
  <c r="P12" i="2"/>
  <c r="Q2" i="2"/>
  <c r="Q10" i="2"/>
  <c r="P5" i="2"/>
  <c r="P13" i="2"/>
  <c r="Q3" i="2"/>
  <c r="Q11" i="2"/>
  <c r="P16" i="2"/>
  <c r="P14" i="2"/>
  <c r="Q7" i="2"/>
  <c r="Q4" i="2"/>
  <c r="Q12" i="2"/>
  <c r="P15" i="2"/>
  <c r="Q15" i="2"/>
  <c r="Q5" i="2"/>
  <c r="Q13" i="2"/>
  <c r="P3" i="2"/>
  <c r="P7" i="2"/>
  <c r="Q6" i="2"/>
  <c r="Q14" i="2"/>
  <c r="P6" i="2"/>
  <c r="P4" i="2"/>
  <c r="P2" i="2"/>
  <c r="BC551" i="3"/>
  <c r="N30" i="2" s="1"/>
  <c r="O30" i="2"/>
  <c r="BC661" i="3" a="1"/>
  <c r="Q30" i="2" s="1"/>
  <c r="M32" i="2"/>
  <c r="AB661" i="3" l="1"/>
  <c r="P36" i="2"/>
  <c r="P33" i="2"/>
  <c r="CK661" i="3"/>
  <c r="P35" i="2" s="1"/>
  <c r="Q35" i="2"/>
  <c r="BS771" i="3"/>
  <c r="R33" i="2" s="1"/>
  <c r="S33" i="2"/>
  <c r="P72" i="1"/>
  <c r="DV4" i="3"/>
  <c r="DV12" i="3"/>
  <c r="DW3" i="3"/>
  <c r="DW6" i="3"/>
  <c r="DW2" i="3"/>
  <c r="DW5" i="3"/>
  <c r="DU20" i="3"/>
  <c r="J29" i="2" s="1"/>
  <c r="DV18" i="3"/>
  <c r="DW11" i="3"/>
  <c r="DW15" i="3"/>
  <c r="DW10" i="3"/>
  <c r="DW14" i="3"/>
  <c r="DW9" i="3"/>
  <c r="DW13" i="3"/>
  <c r="BY771" i="3" a="1"/>
  <c r="BY661" i="3"/>
  <c r="P34" i="2" s="1"/>
  <c r="CK771" i="3" a="1"/>
  <c r="Q24" i="2"/>
  <c r="P19" i="2"/>
  <c r="P27" i="2"/>
  <c r="DX17" i="3" s="1"/>
  <c r="Q25" i="2"/>
  <c r="P20" i="2"/>
  <c r="P28" i="2"/>
  <c r="Q23" i="2"/>
  <c r="Q26" i="2"/>
  <c r="P21" i="2"/>
  <c r="DX7" i="3" s="1"/>
  <c r="Q19" i="2"/>
  <c r="Q27" i="2"/>
  <c r="P22" i="2"/>
  <c r="DX8" i="3" s="1"/>
  <c r="Q20" i="2"/>
  <c r="Q28" i="2"/>
  <c r="P23" i="2"/>
  <c r="Q21" i="2"/>
  <c r="Q18" i="2"/>
  <c r="P24" i="2"/>
  <c r="P26" i="2"/>
  <c r="DX16" i="3" s="1"/>
  <c r="Q22" i="2"/>
  <c r="P25" i="2"/>
  <c r="P18" i="2"/>
  <c r="DX1" i="3" s="1"/>
  <c r="BC661" i="3"/>
  <c r="P30" i="2" s="1"/>
  <c r="O32" i="2"/>
  <c r="CK771" i="3" l="1"/>
  <c r="R35" i="2" s="1"/>
  <c r="S35" i="2"/>
  <c r="BY771" i="3"/>
  <c r="R34" i="2" s="1"/>
  <c r="S34" i="2"/>
  <c r="DW4" i="3"/>
  <c r="DW12" i="3"/>
  <c r="DX2" i="3"/>
  <c r="DX5" i="3"/>
  <c r="DX3" i="3"/>
  <c r="DX6" i="3"/>
  <c r="DV20" i="3"/>
  <c r="L29" i="2" s="1"/>
  <c r="DW18" i="3"/>
  <c r="DX11" i="3"/>
  <c r="DX15" i="3"/>
  <c r="DX10" i="3"/>
  <c r="DX14" i="3"/>
  <c r="DX9" i="3"/>
  <c r="DX13" i="3"/>
  <c r="S32" i="2"/>
  <c r="Q32" i="2"/>
  <c r="B32" i="2" l="1"/>
  <c r="DX4" i="3"/>
  <c r="DX12" i="3"/>
  <c r="DW20" i="3"/>
  <c r="N29" i="2" s="1"/>
  <c r="DX18" i="3"/>
  <c r="DX20" i="3" l="1"/>
  <c r="P2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</author>
  </authors>
  <commentList>
    <comment ref="L1" authorId="0" shapeId="0" xr:uid="{37627666-F922-4D56-8638-15FC44D272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" authorId="0" shapeId="0" xr:uid="{1CBCEBAC-A322-48A8-887F-CF02F5EC92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AA2" authorId="0" shapeId="0" xr:uid="{0383DD6B-CC55-46FB-814F-BC990B91A91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# of players allowed from each team</t>
        </r>
      </text>
    </comment>
    <comment ref="AB2" authorId="0" shapeId="0" xr:uid="{0763CB65-FF40-4E3A-B6C2-5A8AB5424E6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Team names must match the names in column C </t>
        </r>
      </text>
    </comment>
    <comment ref="L3" authorId="0" shapeId="0" xr:uid="{C3AD45D7-8776-48B4-9732-24E228B50E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" authorId="0" shapeId="0" xr:uid="{B561698F-A76F-4B7A-8EE5-21D37EE30604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R3" authorId="0" shapeId="0" xr:uid="{4BF9EC3C-A43C-4BE1-8BF9-4F81D8E2690A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S3" authorId="0" shapeId="0" xr:uid="{50497698-7B25-46FB-9639-E8014A06535D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T3" authorId="0" shapeId="0" xr:uid="{9378CA7C-9D18-4C55-9C24-FD0B990C0FF3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U3" authorId="0" shapeId="0" xr:uid="{D45064FE-D8DF-46AA-84E8-FC6E5038A00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V3" authorId="0" shapeId="0" xr:uid="{A2D4F66F-B33F-444B-A1CE-82CE85CCB8D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W3" authorId="0" shapeId="0" xr:uid="{E1C2F93B-C4D7-46A4-8F79-26356F606892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X3" authorId="0" shapeId="0" xr:uid="{5995D28D-5C31-4C8B-B626-361882DD7929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L4" authorId="0" shapeId="0" xr:uid="{5FD2F590-F4D8-4147-93E9-F6C8467C816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" authorId="0" shapeId="0" xr:uid="{71827164-5826-4EA2-835C-F0F73FD8F4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" authorId="0" shapeId="0" xr:uid="{E21A8DC9-06C0-414D-A898-A7ADE0AFF9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6" authorId="0" shapeId="0" xr:uid="{575DAED3-0534-4527-B092-BFE39B884A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R6" authorId="0" shapeId="0" xr:uid="{6FA04A01-AA92-4172-AD94-B127FDBC39B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S6" authorId="0" shapeId="0" xr:uid="{45AB8D76-5103-4A41-AF36-F97FD0F594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T6" authorId="0" shapeId="0" xr:uid="{A76ECA4B-C67E-4DDD-AF59-EE1E4108A2C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U6" authorId="0" shapeId="0" xr:uid="{24E1E199-AC8F-4723-825E-57ED8A9D48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V6" authorId="0" shapeId="0" xr:uid="{C7DEFA43-D1E7-4771-8A6B-50544B0A0A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W6" authorId="0" shapeId="0" xr:uid="{F8A92D32-C9DA-4A4B-8C9F-C2C8ED1060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X6" authorId="0" shapeId="0" xr:uid="{02C46569-31D6-44B3-9947-CA4F0EAB4F0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L7" authorId="0" shapeId="0" xr:uid="{14DC0569-F8AC-4F9E-91CC-AA239DB10A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" authorId="0" shapeId="0" xr:uid="{AD1E8EE8-AAAC-4A3B-9B8E-D015121162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" authorId="0" shapeId="0" xr:uid="{B99FE4B9-4892-48F5-98F8-30B6A4A9A65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9" authorId="0" shapeId="0" xr:uid="{4BE70087-6E3B-47AC-A7D1-A128BE054A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R9" authorId="0" shapeId="0" xr:uid="{81313431-EF18-4ECD-8277-DA87AEC612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S9" authorId="0" shapeId="0" xr:uid="{E8F6C2BF-9FBA-4325-94C5-2E7BD52866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T9" authorId="0" shapeId="0" xr:uid="{8363DA96-0994-436D-8570-97079E5C3C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U9" authorId="0" shapeId="0" xr:uid="{B8A5C61A-8CF1-43A9-84D5-DD9EB68370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V9" authorId="0" shapeId="0" xr:uid="{24FFFFC9-3B4C-4A34-896D-40107232121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W9" authorId="0" shapeId="0" xr:uid="{C5E8F31E-2FB5-4450-9320-6ED1B0DA62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X9" authorId="0" shapeId="0" xr:uid="{73A543CE-7549-40EB-BF65-0A12903811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L10" authorId="0" shapeId="0" xr:uid="{2DB13B06-8DB0-4C3F-8920-5467FDBBE4B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1" authorId="0" shapeId="0" xr:uid="{BE7F567F-FE3C-414F-842E-220B07C4C27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2" authorId="0" shapeId="0" xr:uid="{34DFB1BE-F837-414A-A6F5-F244A546B46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3" authorId="0" shapeId="0" xr:uid="{CD39FA00-A77D-453A-9060-380F1D4C39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4" authorId="0" shapeId="0" xr:uid="{7DD7902A-8505-4C78-95D7-1AA9C81373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5" authorId="0" shapeId="0" xr:uid="{EC6FE628-F757-43CF-9203-1C15BFFC593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6" authorId="0" shapeId="0" xr:uid="{54F939B3-3833-40E3-8DC2-ABF68ECB42F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6" authorId="0" shapeId="0" xr:uid="{1C1B9030-BF53-4F71-A187-E3BEAC6E0AA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defenders (the actual constraint is min # of XI defenders); leave as 0 to have no formation constraint</t>
        </r>
      </text>
    </comment>
    <comment ref="L17" authorId="0" shapeId="0" xr:uid="{1C517ABB-1A4B-41DC-B4A1-D3D05F623ED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7" authorId="0" shapeId="0" xr:uid="{7FF02C6A-7E24-4D9E-9742-2B6C67740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midfielders (the actual constraint is min # of XI midfielders); leave as 0 to have no formation constraint</t>
        </r>
      </text>
    </comment>
    <comment ref="L18" authorId="0" shapeId="0" xr:uid="{C872E89D-A0E4-4294-AACD-763A48132A1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8" authorId="0" shapeId="0" xr:uid="{DBB17B77-0305-45A2-9D6F-0E9E5FFF6B48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Optional formation constraint: number of XI forwards (the actual constraint is min # of XI forwards); leave as 0 to have no formation constraint</t>
        </r>
      </text>
    </comment>
    <comment ref="L19" authorId="0" shapeId="0" xr:uid="{C244AB48-C1EB-4439-8A25-22350390925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0" authorId="0" shapeId="0" xr:uid="{10D13A70-31B2-4662-A7DC-4A353ECC898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0" authorId="0" shapeId="0" xr:uid="{3B282EB7-2431-4504-A4AA-391DA89F37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R20" authorId="0" shapeId="0" xr:uid="{A2EB8ADD-9C74-4634-BFAE-97D4BBE926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S20" authorId="0" shapeId="0" xr:uid="{703A3033-CB11-4DF0-BFC5-636E98639E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T20" authorId="0" shapeId="0" xr:uid="{AEF2D54B-DEFC-4EB7-A620-4CE9B88E8E4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U20" authorId="0" shapeId="0" xr:uid="{D26F7CD9-9B0D-4588-B336-06BDAB349C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V20" authorId="0" shapeId="0" xr:uid="{DF38C2ED-79E2-413A-8BC6-11FDC0A64D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W20" authorId="0" shapeId="0" xr:uid="{68DA3D2B-6460-4881-81B7-E4E188BD83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X20" authorId="0" shapeId="0" xr:uid="{E0A01C9D-89B3-4495-98CC-6B05BB6A55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L21" authorId="0" shapeId="0" xr:uid="{5D09CDF0-9235-4852-9A16-BDE693CF09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1" authorId="0" shapeId="0" xr:uid="{97B63B61-9EC6-4904-BD83-FFE62791ED1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Constraints total # of transfers over all 8 weeks (sum of Q21:X21)</t>
        </r>
      </text>
    </comment>
    <comment ref="L22" authorId="0" shapeId="0" xr:uid="{9C17E8DD-947A-481D-8988-EF48DB2F4AA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2" authorId="0" shapeId="0" xr:uid="{FBABF976-3E11-41BD-8EB7-14B06B0A4A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R22" authorId="0" shapeId="0" xr:uid="{CBE63433-6423-48EF-9073-34358DBE00E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S22" authorId="0" shapeId="0" xr:uid="{3825C489-CE23-49EC-B433-B93E1C3142D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T22" authorId="0" shapeId="0" xr:uid="{AB691203-9BE2-4A64-85D2-945416D3B11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U22" authorId="0" shapeId="0" xr:uid="{D12F5DD4-E8C0-468E-B4EA-7FE32B68129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V22" authorId="0" shapeId="0" xr:uid="{D90A6967-CE25-4460-9F5A-C9E14782D02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W22" authorId="0" shapeId="0" xr:uid="{2C406C83-9975-4165-BFD9-12B0F6A7C5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X22" authorId="0" shapeId="0" xr:uid="{5260372B-4774-4624-B853-9877AE6BBB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L23" authorId="0" shapeId="0" xr:uid="{F639B91D-0B93-4591-B919-74327CDD30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3" authorId="0" shapeId="0" xr:uid="{7B2C0802-AFE9-4ABC-8935-EB7BC60A9E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Initial free transfers; if wildcarding upcoming GW (e.g. GW1), use 1</t>
        </r>
      </text>
    </comment>
    <comment ref="L24" authorId="0" shapeId="0" xr:uid="{E2BA5A36-5BB3-4A02-AD55-AF64D9D867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5" authorId="0" shapeId="0" xr:uid="{6AF5F080-DD88-48F0-B0CE-2D5B40844C5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6" authorId="0" shapeId="0" xr:uid="{44F0FFB5-5698-40F8-8147-C259218F065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7" authorId="0" shapeId="0" xr:uid="{3D2F53CC-3C28-42B2-ADF5-BE1C4BF92D4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8" authorId="0" shapeId="0" xr:uid="{FBDA9E6A-D629-4160-9B27-6EBFFB87C4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8" authorId="0" shapeId="0" xr:uid="{A7F631E3-4FED-499F-A7D0-F77CE0A060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R28" authorId="0" shapeId="0" xr:uid="{6EBD7D31-6AD7-47A9-907D-2BA2B5EFE99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S28" authorId="0" shapeId="0" xr:uid="{63E1422F-D1EC-49D2-A523-1E4D80A806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T28" authorId="0" shapeId="0" xr:uid="{3AB90535-EE5B-414F-9C6D-F7A87442E67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U28" authorId="0" shapeId="0" xr:uid="{9F1C8BD9-4A85-4880-9862-F02E2210EE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V28" authorId="0" shapeId="0" xr:uid="{5FBBF597-4FED-4DCB-A589-F8D2397117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W28" authorId="0" shapeId="0" xr:uid="{433131AB-4393-4065-B130-248C404701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X28" authorId="0" shapeId="0" xr:uid="{87A6B2C2-B380-41D5-AE2C-6E52B3426AC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L29" authorId="0" shapeId="0" xr:uid="{32844EE6-0CCD-4EA2-82C2-2086C01EF4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0" authorId="0" shapeId="0" xr:uid="{87C1ADBB-1BEE-4DD1-A99D-8C8C4E6CF9C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30" authorId="0" shapeId="0" xr:uid="{C834DF3C-3905-4B78-A147-958724C38E7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Budget, i.e. selling value of team (if you were to sell your entire team right now, how much money would you have?)</t>
        </r>
      </text>
    </comment>
    <comment ref="Q30" authorId="0" shapeId="0" xr:uid="{08209E69-DF0D-4E3F-9123-9AC7102DC477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R30" authorId="0" shapeId="0" xr:uid="{903FBA4B-A935-4086-9F71-1F2F3619444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S30" authorId="0" shapeId="0" xr:uid="{7B52E4CC-F1BF-4AB4-8BE3-6B44328F446F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T30" authorId="0" shapeId="0" xr:uid="{92219739-B40A-445B-B594-D6030958CED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U30" authorId="0" shapeId="0" xr:uid="{B3A35AFA-2ECE-4145-BA81-9CBB37C5340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V30" authorId="0" shapeId="0" xr:uid="{37F37114-6FE8-4BCA-8F04-F3A513472DB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W30" authorId="0" shapeId="0" xr:uid="{956A9EF2-84A1-466E-A21E-B60988428BA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X30" authorId="0" shapeId="0" xr:uid="{443C860C-925F-45DE-BA66-FBA666792C2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L31" authorId="0" shapeId="0" xr:uid="{327186B2-0303-4A7B-ACD3-054BACE3B1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2" authorId="0" shapeId="0" xr:uid="{81C9EC63-44E4-4B86-91B3-91B510D26EC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3" authorId="0" shapeId="0" xr:uid="{CDA2B9D1-F4A5-48D0-A20F-8CB036EB83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4" authorId="0" shapeId="0" xr:uid="{D2777247-FB47-4F96-877A-00BEA9F898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4" authorId="0" shapeId="0" xr:uid="{CA283CD5-B122-4883-BF64-7D9F6B6D79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R34" authorId="0" shapeId="0" xr:uid="{6C0EB978-94A7-4E9D-961E-56EC4B38F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S34" authorId="0" shapeId="0" xr:uid="{B8F182A1-050C-4006-94BE-F1B958599A5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T34" authorId="0" shapeId="0" xr:uid="{73B8682A-0C14-44B1-AD22-82369A5A2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U34" authorId="0" shapeId="0" xr:uid="{02447AC2-B9B8-4B0F-BF1D-D6CA1E4172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V34" authorId="0" shapeId="0" xr:uid="{B8BE77E5-B972-4724-803D-F5331C3AFF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W34" authorId="0" shapeId="0" xr:uid="{7630A4A2-A3E3-4BD7-B8D1-80FAF9162F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X34" authorId="0" shapeId="0" xr:uid="{1E02E93C-3FE6-426A-A0F5-35ADB6A696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L35" authorId="0" shapeId="0" xr:uid="{556919E5-8C52-45D0-A24A-E83AD15B8FD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6" authorId="0" shapeId="0" xr:uid="{27A9E44B-E207-42A1-9740-AB8ACE5440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7" authorId="0" shapeId="0" xr:uid="{E211EA38-9509-4EE5-B194-184E61B8C9E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8" authorId="0" shapeId="0" xr:uid="{21E16D58-5046-40E3-A534-B45BCDDD473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9" authorId="0" shapeId="0" xr:uid="{492A7AB5-6268-4C16-B25E-88C6F0DE1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0" authorId="0" shapeId="0" xr:uid="{7CD94687-FA92-409E-9FC2-E8292EFDD2C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1" authorId="0" shapeId="0" xr:uid="{FA24BFD3-2199-4240-9779-E5998F1321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1" authorId="0" shapeId="0" xr:uid="{F73B9ACF-8895-4432-9057-2C6E433D79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1; higher value = more emphasis/money on bench players</t>
        </r>
      </text>
    </comment>
    <comment ref="L42" authorId="0" shapeId="0" xr:uid="{F148479E-1C94-4CDA-96FC-B2BFD3C2804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3" authorId="0" shapeId="0" xr:uid="{0C06475E-95ED-4C0F-B35C-87798093391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4" authorId="0" shapeId="0" xr:uid="{1CC0020C-22DB-42F9-87F3-F5714DDE16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5" authorId="0" shapeId="0" xr:uid="{36D2CC71-2C48-4A3B-87A0-8CD2C589FB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5" authorId="0" shapeId="0" xr:uid="{C46A8CC7-98DF-42B2-A1DC-C8D23DC4D5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2; higher value = more emphasis/money on bench players</t>
        </r>
      </text>
    </comment>
    <comment ref="L46" authorId="0" shapeId="0" xr:uid="{AFAC3EAC-F0F3-4A70-A128-54026DE87B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7" authorId="0" shapeId="0" xr:uid="{874A4CA9-85DB-4F9D-B1E1-0092C729947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8" authorId="0" shapeId="0" xr:uid="{C55F9394-BB1F-4A4D-8338-7F08745C3D5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9" authorId="0" shapeId="0" xr:uid="{21510C90-115C-4967-AE39-DA640B00A4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0" authorId="0" shapeId="0" xr:uid="{4BACF783-7C17-47FC-A3DE-61717D10909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1" authorId="0" shapeId="0" xr:uid="{37CF4120-F036-467B-871D-F7686ECDDF2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1" authorId="0" shapeId="0" xr:uid="{D66953A8-F562-43B5-8D03-50ECE48444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gk sub</t>
        </r>
      </text>
    </comment>
    <comment ref="L52" authorId="0" shapeId="0" xr:uid="{6225DB6A-F6D3-4C24-A246-6037D0E5E20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2" authorId="0" shapeId="0" xr:uid="{5C4AE55C-CFAD-4A69-B3DF-1320433E13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 "weight" (adds this amount of pts per 0.1 itb weekly); meant to add value to keeping extra money itb; use 0 to remove</t>
        </r>
      </text>
    </comment>
    <comment ref="L53" authorId="0" shapeId="0" xr:uid="{A111BFEB-9CAD-46D3-809B-7ED8B8C72B5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3" authorId="0" shapeId="0" xr:uid="{8C1CEDB6-FC77-4BDD-9526-96ED18D531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Adds x amount of pts weekly if transfer is banked; incentivises solver to bank transfer more often; use 0 to remove</t>
        </r>
      </text>
    </comment>
    <comment ref="L54" authorId="0" shapeId="0" xr:uid="{CF61F413-D15C-4A29-A528-BD6A278C5F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4" authorId="0" shapeId="0" xr:uid="{A235341A-816E-4384-A7B5-74D4B06F28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IF PLAYING WC (or GW1); Prevents "hopping" i.e. player getting transferred in &amp; back out, or out &amp; back in; use 3 to remove</t>
        </r>
      </text>
    </comment>
    <comment ref="S54" authorId="0" shapeId="0" xr:uid="{42FA169A-FFCC-40C4-B52E-C2F099F2E6F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Prevents "hopping" i.e. player getting transferred in &amp; back out, or out &amp; back in; use 3 to remove</t>
        </r>
      </text>
    </comment>
    <comment ref="L55" authorId="0" shapeId="0" xr:uid="{6468AD51-5A3E-4C90-B1DF-5179344E3EE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6" authorId="0" shapeId="0" xr:uid="{3F24EBAE-B562-4C8F-9AF6-AE3A287D996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7" authorId="0" shapeId="0" xr:uid="{C227CEC1-319E-48D2-99ED-DC99F9A0565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8" authorId="0" shapeId="0" xr:uid="{E8481BD3-5ED0-4AB9-A3E2-5F5D326E364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9" authorId="0" shapeId="0" xr:uid="{ACEDE98B-055B-4193-A2FA-23438D17D3A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0" authorId="0" shapeId="0" xr:uid="{427CB9D6-60B9-4C79-9DA4-D65289F8CC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1" authorId="0" shapeId="0" xr:uid="{932D8888-A251-4550-8F36-DE9892DAAC3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2" authorId="0" shapeId="0" xr:uid="{F52575B6-895E-4EE5-8C9F-EBBEFFA2C9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3" authorId="0" shapeId="0" xr:uid="{89DF7C99-F3C5-4358-B5AF-D261CD7657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4" authorId="0" shapeId="0" xr:uid="{BDA5BD80-AAAE-4EB6-B113-446F575A413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5" authorId="0" shapeId="0" xr:uid="{D7AD2604-6A89-476D-B581-C827FCA762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6" authorId="0" shapeId="0" xr:uid="{40B019E5-E8B7-4BF0-A2D0-2687E9E8941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7" authorId="0" shapeId="0" xr:uid="{BC2DDCC5-80E4-4F51-A8E8-55163B3CA33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8" authorId="0" shapeId="0" xr:uid="{DF5762D4-8C1E-4CFF-AACD-C34B465536F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9" authorId="0" shapeId="0" xr:uid="{2D7808C1-AAFD-4B7D-B9EF-96DE61ECCD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0" authorId="0" shapeId="0" xr:uid="{C3CE8F98-A461-4CC1-BB1F-3616F2F0EAA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1" authorId="0" shapeId="0" xr:uid="{6C481193-A44D-4617-AB0E-1EFDBCCE5D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2" authorId="0" shapeId="0" xr:uid="{1D6A36AA-BA01-4E81-B8C8-6B9ABD009D1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3" authorId="0" shapeId="0" xr:uid="{52335650-4746-45F1-9D27-4210F1DB7C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4" authorId="0" shapeId="0" xr:uid="{7C4EC835-A855-4251-B3FB-0EFEA9F31B5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5" authorId="0" shapeId="0" xr:uid="{A641FF24-02CD-4D18-9631-4707E74315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6" authorId="0" shapeId="0" xr:uid="{926FA163-3B4E-4401-B6B3-A9CC5A145B0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7" authorId="0" shapeId="0" xr:uid="{ADD92D9D-6F50-44B9-8D7D-4AC4FA50DAB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8" authorId="0" shapeId="0" xr:uid="{4CFE5937-D916-491D-8057-522C2D0910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9" authorId="0" shapeId="0" xr:uid="{06988F6B-FBEF-4ADF-A7F6-94C1AC60E4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0" authorId="0" shapeId="0" xr:uid="{B32C83C5-58DF-4145-B779-0F80855354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1" authorId="0" shapeId="0" xr:uid="{74F1F247-A519-48DA-82B5-72AF7611508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2" authorId="0" shapeId="0" xr:uid="{03DDEBC8-A881-405F-920C-5DFC15B8071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3" authorId="0" shapeId="0" xr:uid="{45B2D45A-45E6-45E2-B0C1-5D3C963C4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4" authorId="0" shapeId="0" xr:uid="{1743CABF-01DD-48C7-8697-D109E0394F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5" authorId="0" shapeId="0" xr:uid="{E0A7F341-45BF-467A-8742-E9226FBCD5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6" authorId="0" shapeId="0" xr:uid="{F1CB63C7-87C0-4B5D-AAB7-1732EA5146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7" authorId="0" shapeId="0" xr:uid="{A4D9528A-2FD6-4EF7-8F72-FBF8178E02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8" authorId="0" shapeId="0" xr:uid="{1AA00A02-E9E0-4209-A4D1-5DCE0EB43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9" authorId="0" shapeId="0" xr:uid="{421F7DCF-8F2B-4105-AF6D-C7396D59EF6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0" authorId="0" shapeId="0" xr:uid="{BED8D677-5A75-4985-A42B-74E7DFCAAF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1" authorId="0" shapeId="0" xr:uid="{5C0D8A17-7607-44CF-AE3D-A27E47E660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2" authorId="0" shapeId="0" xr:uid="{072C6AD7-BCF0-4332-8CBE-8E49E734E7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3" authorId="0" shapeId="0" xr:uid="{21CF2A30-2B13-4D37-9CF9-A3CACA431D4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4" authorId="0" shapeId="0" xr:uid="{ED466B9E-8FD6-4555-A098-20356208A2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5" authorId="0" shapeId="0" xr:uid="{A7DC8147-3860-401B-9CBD-7FDCC4F0E5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6" authorId="0" shapeId="0" xr:uid="{32BE90AB-5BF0-4E7C-AE76-6BF52F8206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7" authorId="0" shapeId="0" xr:uid="{EFF7FBE2-70E5-4460-94A9-EDEDDCDE50A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8" authorId="0" shapeId="0" xr:uid="{E9D02B00-035B-4998-A161-70E7A37B8A4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9" authorId="0" shapeId="0" xr:uid="{BE40EC48-B15B-4887-843A-12AA6C8F46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00" authorId="0" shapeId="0" xr:uid="{CFFD0099-8210-4629-92A1-0D9A106F68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<sst xmlns="http://schemas.openxmlformats.org/spreadsheetml/2006/main" count="827" uniqueCount="391">
  <si>
    <t>Ederson</t>
  </si>
  <si>
    <t>FWD</t>
  </si>
  <si>
    <t>DEF</t>
  </si>
  <si>
    <t>GK</t>
  </si>
  <si>
    <t>MID</t>
  </si>
  <si>
    <t>DEF (XI)</t>
  </si>
  <si>
    <t>FWD (XI)</t>
  </si>
  <si>
    <t>GK (XI)</t>
  </si>
  <si>
    <t>MID (XI)</t>
  </si>
  <si>
    <t>CAPTAIN</t>
  </si>
  <si>
    <t>EXP PTS</t>
  </si>
  <si>
    <t>PLAYERS</t>
  </si>
  <si>
    <t>PRICE</t>
  </si>
  <si>
    <t>TRANSFER</t>
  </si>
  <si>
    <t>-</t>
  </si>
  <si>
    <t>POS</t>
  </si>
  <si>
    <t>1 + POS</t>
  </si>
  <si>
    <t>BUDGET</t>
  </si>
  <si>
    <t>Free Transfers --&gt;</t>
  </si>
  <si>
    <t>FT - TR, Negative --&gt;</t>
  </si>
  <si>
    <t>FT - TR, Positive --&gt;</t>
  </si>
  <si>
    <t>FREE TR</t>
  </si>
  <si>
    <t>FT - TR</t>
  </si>
  <si>
    <t>TEAM 1</t>
  </si>
  <si>
    <t>TEAM 2</t>
  </si>
  <si>
    <t>TEAM 3</t>
  </si>
  <si>
    <t>TEAM 4</t>
  </si>
  <si>
    <t>TEAM 5</t>
  </si>
  <si>
    <t>TEAM 6</t>
  </si>
  <si>
    <t>TEAM 7</t>
  </si>
  <si>
    <t>TEAM 2 XI</t>
  </si>
  <si>
    <t>TEAM 3 XI</t>
  </si>
  <si>
    <t>TEAM 4 XI</t>
  </si>
  <si>
    <t>TEAM 5 XI</t>
  </si>
  <si>
    <t>TEAM 6 XI</t>
  </si>
  <si>
    <t>TEAM 7 XI</t>
  </si>
  <si>
    <t>TEAM 8 XI</t>
  </si>
  <si>
    <t>HIT (1)</t>
  </si>
  <si>
    <t>HIT (2)</t>
  </si>
  <si>
    <t xml:space="preserve"> </t>
  </si>
  <si>
    <t>old constraints</t>
  </si>
  <si>
    <t>d1</t>
  </si>
  <si>
    <t>d2</t>
  </si>
  <si>
    <t>d1+d2</t>
  </si>
  <si>
    <t>FT- TR UB</t>
  </si>
  <si>
    <t>POS d1</t>
  </si>
  <si>
    <t>FT-TR LB</t>
  </si>
  <si>
    <t>POS d2</t>
  </si>
  <si>
    <t>Requirement</t>
  </si>
  <si>
    <t>Formulation</t>
  </si>
  <si>
    <t>Binary variables: d1 and d2, for each team except Team 1.</t>
  </si>
  <si>
    <t>Constraints:</t>
  </si>
  <si>
    <t xml:space="preserve">    0 &lt;= POS &lt;=1 [implicitly binary, as d1 and d2 are binary and [FT-TR] is integer]</t>
  </si>
  <si>
    <t xml:space="preserve">    -2 &lt;= [FT-TR] &lt;= 1, that is [FT-TR LB] &lt;= [FT-TR] &lt;= [FT-TR UB]</t>
  </si>
  <si>
    <t xml:space="preserve">    POS &gt;= 0, duplicate constraint, representing the first term of Max(0,[FT-TR])</t>
  </si>
  <si>
    <t xml:space="preserve">    POS &gt;= [FT-TR], second term of Max(0,[FT-TR])</t>
  </si>
  <si>
    <t xml:space="preserve">    POS &lt;= 0 + ([FT-TR UB]-0)*(1 - d1), which simplifies to POS &lt;= 1 - d1</t>
  </si>
  <si>
    <t xml:space="preserve">    POS &lt;= [FT-TR] + (1 - [FT-TR LB])*(1 - d2)</t>
  </si>
  <si>
    <t xml:space="preserve">    d1 + d2 = 1</t>
  </si>
  <si>
    <t>suppose FT-TR can have values -2, -1, 0, or 1</t>
  </si>
  <si>
    <t>if FT-TR= -2, -1, or 0, then POS = 0</t>
  </si>
  <si>
    <t>if FT-TR = 1, then POS = 1</t>
  </si>
  <si>
    <t>the requirement is equivalent to POS = Max(0, [FT-TR])</t>
  </si>
  <si>
    <t>this relationship can be expressed using the following set of variables and constraints:</t>
  </si>
  <si>
    <t>based on theory from section 2.3 maximum values, "MIP formulations and linearizations" www.fico.com</t>
  </si>
  <si>
    <t>not a necessary constraint (did not change column M, for ref, but could be deleted)</t>
  </si>
  <si>
    <t xml:space="preserve">- </t>
  </si>
  <si>
    <t>P16:V16 &gt;=2, not 3</t>
  </si>
  <si>
    <t>1. Reformulated transfer constraints (fixed issue with taking hits &amp; fixed method for determining # of FT)</t>
  </si>
  <si>
    <t>to eliminate useless transfers during the final weeks</t>
  </si>
  <si>
    <t>2. added one additional input: max # of possible hits</t>
  </si>
  <si>
    <t>default number is -1 representing max of 1 possible hit taken per week (emphasis on "possible" -- this does not force the solver to take any hits, it merely constrains the solver in such a way that helps the solver return a solution quicker).</t>
  </si>
  <si>
    <t>3. deleted L2410:L3450 &gt;= M2410:M3450 constraint</t>
  </si>
  <si>
    <t>4. fixed minimum XI mids</t>
  </si>
  <si>
    <t xml:space="preserve">5. added T17:V17=0 </t>
  </si>
  <si>
    <t>TC?</t>
  </si>
  <si>
    <t># OF XI</t>
  </si>
  <si>
    <t># OF GK</t>
  </si>
  <si>
    <t>MAX TR</t>
  </si>
  <si>
    <t>TR MADE</t>
  </si>
  <si>
    <t>TC</t>
  </si>
  <si>
    <t>BB</t>
  </si>
  <si>
    <t>WC</t>
  </si>
  <si>
    <t>1. Implemented option to play any of the chips (TC, BB or FH) on any gameweek</t>
  </si>
  <si>
    <t>TC and BB can be implemented via changing optional cells in "main"; FH can be implemented by following instructions in the new "Free Hit" sheet</t>
  </si>
  <si>
    <t>Wildcard can be implemented by changing optional cells in "main"</t>
  </si>
  <si>
    <t>This works regardless of whether "WC" or "non-WC" method is chosen, e.g. you can wildcard the first week and still play another wildcard in a future week.</t>
  </si>
  <si>
    <t>2. Implemented option to play wildcard on any week</t>
  </si>
  <si>
    <t>Provides added flexibility in constraining the solver which can help the user obtain more ideal transfers.</t>
  </si>
  <si>
    <t>HIT PTS</t>
  </si>
  <si>
    <t>Version 3 updates (mostly for my own reference)</t>
  </si>
  <si>
    <t>Version 2 updates (mostly for my own reference)</t>
  </si>
  <si>
    <t>Liverpool</t>
  </si>
  <si>
    <t>Chelsea</t>
  </si>
  <si>
    <t>Brighton</t>
  </si>
  <si>
    <t>Aston Villa</t>
  </si>
  <si>
    <t>Southampton</t>
  </si>
  <si>
    <t>Arsenal</t>
  </si>
  <si>
    <t>Everton</t>
  </si>
  <si>
    <t>West Ham</t>
  </si>
  <si>
    <t>Wolves</t>
  </si>
  <si>
    <t>Crystal Palace</t>
  </si>
  <si>
    <t>5. YouTube video posted to supplement using V3 of tool</t>
  </si>
  <si>
    <t>4. Implemented multiple team constraint option if solver is returning 4+ players from 2+ different teams</t>
  </si>
  <si>
    <t>Usually occurs due to blank/double gameweeks. There was a solution for this previously, but it required my assistance and it was more time consuming/tedious.</t>
  </si>
  <si>
    <t>3. Implemented option to change max # of transfers as well as max # of hits taken for each week individually (regardless of chip usage)</t>
  </si>
  <si>
    <t>Alisson</t>
  </si>
  <si>
    <t>INITIAL TEAM</t>
  </si>
  <si>
    <t>TEAM 8</t>
  </si>
  <si>
    <t>PTS</t>
  </si>
  <si>
    <t>Total Points</t>
  </si>
  <si>
    <t>Points from Hits</t>
  </si>
  <si>
    <t>WEIGHT</t>
  </si>
  <si>
    <t>GW1</t>
  </si>
  <si>
    <t>GW2</t>
  </si>
  <si>
    <t>GW3</t>
  </si>
  <si>
    <t>GW4</t>
  </si>
  <si>
    <t>GW5</t>
  </si>
  <si>
    <t>GW6</t>
  </si>
  <si>
    <t>GW7</t>
  </si>
  <si>
    <t>GW8</t>
  </si>
  <si>
    <t xml:space="preserve">  =  Supplemental info about resulting teams that isn't on "front" sheet</t>
  </si>
  <si>
    <t>Brentford</t>
  </si>
  <si>
    <r>
      <rPr>
        <b/>
        <sz val="11"/>
        <color theme="1"/>
        <rFont val="Calibri"/>
        <family val="2"/>
        <scheme val="minor"/>
      </rPr>
      <t>Extra Info</t>
    </r>
    <r>
      <rPr>
        <sz val="11"/>
        <color theme="1"/>
        <rFont val="Calibri"/>
        <family val="2"/>
        <scheme val="minor"/>
      </rPr>
      <t xml:space="preserve"> (it may benefit you to be aware of these)</t>
    </r>
  </si>
  <si>
    <r>
      <rPr>
        <b/>
        <sz val="11"/>
        <color theme="1"/>
        <rFont val="Calibri"/>
        <family val="2"/>
        <scheme val="minor"/>
      </rPr>
      <t>User inputs</t>
    </r>
    <r>
      <rPr>
        <sz val="11"/>
        <color theme="1"/>
        <rFont val="Calibri"/>
        <family val="2"/>
        <scheme val="minor"/>
      </rPr>
      <t xml:space="preserve"> (most important)</t>
    </r>
  </si>
  <si>
    <r>
      <rPr>
        <b/>
        <sz val="11"/>
        <color theme="1"/>
        <rFont val="Calibri"/>
        <family val="2"/>
        <scheme val="minor"/>
      </rPr>
      <t xml:space="preserve">Chip Labels </t>
    </r>
    <r>
      <rPr>
        <sz val="11"/>
        <color theme="1"/>
        <rFont val="Calibri"/>
        <family val="2"/>
        <scheme val="minor"/>
      </rPr>
      <t>for certain optional inputs (column Y)</t>
    </r>
  </si>
  <si>
    <t>ID</t>
  </si>
  <si>
    <t>INIT.</t>
  </si>
  <si>
    <t>Alexander-Arnold</t>
  </si>
  <si>
    <t>Man City</t>
  </si>
  <si>
    <t>Man Utd</t>
  </si>
  <si>
    <t>Spurs</t>
  </si>
  <si>
    <t>Leicester</t>
  </si>
  <si>
    <t>Leeds</t>
  </si>
  <si>
    <t>Kane</t>
  </si>
  <si>
    <t>Newcastle</t>
  </si>
  <si>
    <t>Salah</t>
  </si>
  <si>
    <t>Mount</t>
  </si>
  <si>
    <r>
      <t xml:space="preserve">  =  Red chip label means you </t>
    </r>
    <r>
      <rPr>
        <b/>
        <sz val="10"/>
        <color theme="1"/>
        <rFont val="Calibri"/>
        <family val="2"/>
        <scheme val="minor"/>
      </rPr>
      <t>must</t>
    </r>
    <r>
      <rPr>
        <sz val="10"/>
        <color theme="1"/>
        <rFont val="Calibri"/>
        <family val="2"/>
        <scheme val="minor"/>
      </rPr>
      <t xml:space="preserve"> change these inputs to play a chip</t>
    </r>
  </si>
  <si>
    <r>
      <t xml:space="preserve">  =  Same as red, but you can </t>
    </r>
    <r>
      <rPr>
        <b/>
        <sz val="10"/>
        <color theme="1"/>
        <rFont val="Calibri"/>
        <family val="2"/>
        <scheme val="minor"/>
      </rPr>
      <t>also</t>
    </r>
    <r>
      <rPr>
        <sz val="10"/>
        <color theme="1"/>
        <rFont val="Calibri"/>
        <family val="2"/>
        <scheme val="minor"/>
      </rPr>
      <t xml:space="preserve"> adjust these inputs </t>
    </r>
    <r>
      <rPr>
        <b/>
        <sz val="10"/>
        <color theme="1"/>
        <rFont val="Calibri"/>
        <family val="2"/>
        <scheme val="minor"/>
      </rPr>
      <t>without</t>
    </r>
    <r>
      <rPr>
        <sz val="10"/>
        <color theme="1"/>
        <rFont val="Calibri"/>
        <family val="2"/>
        <scheme val="minor"/>
      </rPr>
      <t xml:space="preserve"> playing chip</t>
    </r>
  </si>
  <si>
    <r>
      <t xml:space="preserve">  =  Objective cell, i.e. what is being maximized (</t>
    </r>
    <r>
      <rPr>
        <b/>
        <sz val="10"/>
        <color theme="1"/>
        <rFont val="Calibri"/>
        <family val="2"/>
        <scheme val="minor"/>
      </rPr>
      <t>not</t>
    </r>
    <r>
      <rPr>
        <sz val="10"/>
        <color theme="1"/>
        <rFont val="Calibri"/>
        <family val="2"/>
        <scheme val="minor"/>
      </rPr>
      <t xml:space="preserve"> total points)</t>
    </r>
  </si>
  <si>
    <t>subs</t>
  </si>
  <si>
    <t>subs…</t>
  </si>
  <si>
    <t>GK SUB PTS</t>
  </si>
  <si>
    <t>SUB 2 QTY</t>
  </si>
  <si>
    <t>SUB 2 PTS</t>
  </si>
  <si>
    <t>GK SUB WT</t>
  </si>
  <si>
    <t>BDGT WT</t>
  </si>
  <si>
    <t>FT WT</t>
  </si>
  <si>
    <r>
      <t xml:space="preserve">  =  Ignore these cells</t>
    </r>
    <r>
      <rPr>
        <b/>
        <sz val="10"/>
        <color theme="1"/>
        <rFont val="Calibri"/>
        <family val="2"/>
        <scheme val="minor"/>
      </rPr>
      <t>;</t>
    </r>
    <r>
      <rPr>
        <sz val="10"/>
        <color theme="1"/>
        <rFont val="Calibri"/>
        <family val="2"/>
        <scheme val="minor"/>
      </rPr>
      <t xml:space="preserve"> they don't change</t>
    </r>
  </si>
  <si>
    <t>Ward-Prowse</t>
  </si>
  <si>
    <t>TOTAL TR</t>
  </si>
  <si>
    <t>initial team L1-L110</t>
  </si>
  <si>
    <t>xv teams L111-L990</t>
  </si>
  <si>
    <t>xi teams L2501-L3630</t>
  </si>
  <si>
    <t>captains L991-L1870</t>
  </si>
  <si>
    <t>transfers L1871-L2750</t>
  </si>
  <si>
    <t>SUB 1 QTY</t>
  </si>
  <si>
    <t>SUB 1 PTS</t>
  </si>
  <si>
    <t>Pts</t>
  </si>
  <si>
    <t>Cpt</t>
  </si>
  <si>
    <t>Hits</t>
  </si>
  <si>
    <t>Sub 1</t>
  </si>
  <si>
    <t>Sub 2</t>
  </si>
  <si>
    <t>FT</t>
  </si>
  <si>
    <t>BDGT</t>
  </si>
  <si>
    <t>A. You plan on using FH soon but are NOT using FH this week:</t>
  </si>
  <si>
    <t>1. When trimming data, delete column of expected points for free hit week to "skip" that week -- you should have 7 weeks of pts now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</si>
  <si>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AJ20</t>
    </r>
    <r>
      <rPr>
        <sz val="16"/>
        <color theme="1"/>
        <rFont val="Calibri"/>
        <family val="2"/>
        <scheme val="minor"/>
      </rPr>
      <t>)</t>
    </r>
  </si>
  <si>
    <t>B. FH is being used THIS WEEK:</t>
  </si>
  <si>
    <t xml:space="preserve">2. You should only be pasting 4 columns into the main sheet, with column D as your player points for next week 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</si>
  <si>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AE20</t>
    </r>
    <r>
      <rPr>
        <sz val="16"/>
        <color theme="1"/>
        <rFont val="Calibri"/>
        <family val="2"/>
        <scheme val="minor"/>
      </rPr>
      <t>)</t>
    </r>
  </si>
  <si>
    <t>The solver will still give you 8 teams, but it is only solving properly for the 1st team, which is your FH team.</t>
  </si>
  <si>
    <t xml:space="preserve">  FREE HIT INSTRUCTIONS</t>
  </si>
  <si>
    <t>May not be clear to others but this was a significant improvement. This also allows me to use all 8 weeks of expected points instead of 7 weeks for the non-week 1 WC solutions</t>
  </si>
  <si>
    <t>"Front" sheet in general was redone and cleaned up</t>
  </si>
  <si>
    <t>For reference:</t>
  </si>
  <si>
    <t>TEAM 1 XI</t>
  </si>
  <si>
    <t>CONSTRAINED</t>
  </si>
  <si>
    <t>Version 4 updates</t>
  </si>
  <si>
    <t>NO HOP</t>
  </si>
  <si>
    <t>team 1 captain</t>
  </si>
  <si>
    <t>team 2 captain</t>
  </si>
  <si>
    <t>team 3 captain</t>
  </si>
  <si>
    <t>team 4 captain</t>
  </si>
  <si>
    <t>team 5 captain</t>
  </si>
  <si>
    <t>team 6 captain</t>
  </si>
  <si>
    <t>team 7 captian</t>
  </si>
  <si>
    <t>team 1-2 transfers</t>
  </si>
  <si>
    <t>team 2-3 transfers</t>
  </si>
  <si>
    <t>team 3-4 transfers</t>
  </si>
  <si>
    <t>team 4-5 transfers</t>
  </si>
  <si>
    <t>team 5-6 transfers</t>
  </si>
  <si>
    <t>team 6-7 transfers</t>
  </si>
  <si>
    <t>team 7-8 transfers</t>
  </si>
  <si>
    <t>team 8 captain</t>
  </si>
  <si>
    <t>team 0-1 transfers</t>
  </si>
  <si>
    <r>
      <t xml:space="preserve">  =  </t>
    </r>
    <r>
      <rPr>
        <b/>
        <sz val="10"/>
        <color theme="1"/>
        <rFont val="Calibri"/>
        <family val="2"/>
        <scheme val="minor"/>
      </rPr>
      <t>Required</t>
    </r>
    <r>
      <rPr>
        <sz val="10"/>
        <color theme="1"/>
        <rFont val="Calibri"/>
        <family val="2"/>
        <scheme val="minor"/>
      </rPr>
      <t xml:space="preserve"> input -- initial team, FT, budget, team names must match</t>
    </r>
  </si>
  <si>
    <t>def</t>
  </si>
  <si>
    <t>FPL Optimization Tool</t>
  </si>
  <si>
    <t>Discord: NathanJ#0920</t>
  </si>
  <si>
    <t>Twitter: @fpl_nathan</t>
  </si>
  <si>
    <t>fwds</t>
  </si>
  <si>
    <t>mids</t>
  </si>
  <si>
    <t xml:space="preserve">Sub 1  </t>
  </si>
  <si>
    <t xml:space="preserve">Sub 2  </t>
  </si>
  <si>
    <t xml:space="preserve">Sub 3  </t>
  </si>
  <si>
    <t xml:space="preserve">GK Sub  </t>
  </si>
  <si>
    <t>2. Paste in data into cell A1 like normal; week 8 of points should be older points, or blank</t>
  </si>
  <si>
    <t>njgators93@gmail.com</t>
  </si>
  <si>
    <t xml:space="preserve">Captain  </t>
  </si>
  <si>
    <t>1. Combined week 1 WC method and non-week 1 WC method into 1 general solution</t>
  </si>
  <si>
    <t>8. Parameter for total transfers (for all 8 weeks) added</t>
  </si>
  <si>
    <t>10. Objective function greatly consolidated</t>
  </si>
  <si>
    <t>12. Applied cell color conditional formatting to front sheet which now highlights transferred in players with hot pink; subs are also now listed in lavender color</t>
  </si>
  <si>
    <t xml:space="preserve">Formation  </t>
  </si>
  <si>
    <t>#?</t>
  </si>
  <si>
    <t>formation constraints</t>
  </si>
  <si>
    <t>Weighted Values (sum of values is maximized)</t>
  </si>
  <si>
    <r>
      <t xml:space="preserve">2. Team constraints now done automatically, </t>
    </r>
    <r>
      <rPr>
        <sz val="14"/>
        <color theme="1"/>
        <rFont val="Calibri"/>
        <family val="2"/>
        <scheme val="minor"/>
      </rPr>
      <t>just use different team names if needed</t>
    </r>
  </si>
  <si>
    <r>
      <t xml:space="preserve">3. User is now able to constrain any players to their team </t>
    </r>
    <r>
      <rPr>
        <sz val="14"/>
        <color theme="1"/>
        <rFont val="Calibri"/>
        <family val="2"/>
        <scheme val="minor"/>
      </rPr>
      <t>using column M</t>
    </r>
  </si>
  <si>
    <r>
      <t xml:space="preserve">4. Bench weights added for sub 1, sub 2 and GK sub </t>
    </r>
    <r>
      <rPr>
        <sz val="14"/>
        <color theme="1"/>
        <rFont val="Calibri"/>
        <family val="2"/>
        <scheme val="minor"/>
      </rPr>
      <t xml:space="preserve">to account for when an xi player is benched </t>
    </r>
  </si>
  <si>
    <r>
      <t xml:space="preserve">5. Multipliers ("time decay") for weekly expected points added, </t>
    </r>
    <r>
      <rPr>
        <sz val="14"/>
        <color theme="1"/>
        <rFont val="Calibri"/>
        <family val="2"/>
        <scheme val="minor"/>
      </rPr>
      <t>meant to be used to place more emphasis on near term gameweeks in solving process</t>
    </r>
  </si>
  <si>
    <r>
      <t xml:space="preserve">6. Added parameters for FH/budget </t>
    </r>
    <r>
      <rPr>
        <sz val="14"/>
        <color theme="1"/>
        <rFont val="Calibri"/>
        <family val="2"/>
        <scheme val="minor"/>
      </rPr>
      <t>that can add more value to storing a FH and storing money in the bank in the form of raw points</t>
    </r>
  </si>
  <si>
    <r>
      <t xml:space="preserve">9. Parameter for "no player hopping" added, </t>
    </r>
    <r>
      <rPr>
        <sz val="14"/>
        <color theme="1"/>
        <rFont val="Calibri"/>
        <family val="2"/>
        <scheme val="minor"/>
      </rPr>
      <t>i.e. we are preventing a player from being either 1) bought and sold, or 2) sold and bought again, as that is often a bad idea</t>
    </r>
  </si>
  <si>
    <r>
      <t xml:space="preserve">11. Helpful legend add on main sheet </t>
    </r>
    <r>
      <rPr>
        <sz val="14"/>
        <color theme="1"/>
        <rFont val="Calibri"/>
        <family val="2"/>
        <scheme val="minor"/>
      </rPr>
      <t>which explains each color and shows the proper order of inputs</t>
    </r>
  </si>
  <si>
    <r>
      <t xml:space="preserve">13. Removed notes column and added excel "notes" to input cells </t>
    </r>
    <r>
      <rPr>
        <sz val="14"/>
        <color theme="1"/>
        <rFont val="Calibri"/>
        <family val="2"/>
        <scheme val="minor"/>
      </rPr>
      <t>to state what each cell does and how to adjust them; also removed constraints reference columns</t>
    </r>
  </si>
  <si>
    <t>Saka</t>
  </si>
  <si>
    <t>7. User is now able to constrain min/max players in xi positions</t>
  </si>
  <si>
    <t xml:space="preserve">  =  Copy of objective cell (P1) formula (8 GW horizon)</t>
  </si>
  <si>
    <t xml:space="preserve">  =  Objective cell formula for free model from FPL review (5 GW horizon)</t>
  </si>
  <si>
    <r>
      <t xml:space="preserve">  =  </t>
    </r>
    <r>
      <rPr>
        <b/>
        <sz val="10"/>
        <color theme="1"/>
        <rFont val="Calibri"/>
        <family val="2"/>
        <scheme val="minor"/>
      </rPr>
      <t>Other</t>
    </r>
    <r>
      <rPr>
        <sz val="10"/>
        <color theme="1"/>
        <rFont val="Calibri"/>
        <family val="2"/>
        <scheme val="minor"/>
      </rPr>
      <t xml:space="preserve"> inputs -- may need to be adjusted depending your situation</t>
    </r>
  </si>
  <si>
    <t>1. Only the points for FH week/this week is required -- sort/trim the players based on these points only -- you could set GW projection to 1 in FPLreview</t>
  </si>
  <si>
    <t>max</t>
  </si>
  <si>
    <t>WC NO HOP</t>
  </si>
  <si>
    <t>discord.gg/Vq6NHQB4</t>
  </si>
  <si>
    <t>Cancelo</t>
  </si>
  <si>
    <t>Gabriel</t>
  </si>
  <si>
    <t>Trossard</t>
  </si>
  <si>
    <t>Foden</t>
  </si>
  <si>
    <t>Dier</t>
  </si>
  <si>
    <t>Dunk</t>
  </si>
  <si>
    <t>Cucurella</t>
  </si>
  <si>
    <t>Watkins</t>
  </si>
  <si>
    <t>De Bruyne</t>
  </si>
  <si>
    <t>Martinelli</t>
  </si>
  <si>
    <t>SUB 3 QTY</t>
  </si>
  <si>
    <t>SUB 3 PTS</t>
  </si>
  <si>
    <t>Only works on Windows :(</t>
  </si>
  <si>
    <t>Player</t>
  </si>
  <si>
    <t>Constrain players to your team (1=constrain, 0=otherwise)</t>
  </si>
  <si>
    <t>Version 5 updates</t>
  </si>
  <si>
    <t>Note: Version 5 is still very similar to version 4.</t>
  </si>
  <si>
    <t xml:space="preserve">Note 2: I decided to remove buy prices in version 5, but it is still available in version 4-2. </t>
  </si>
  <si>
    <t>was slowing down solve times and is rarely necessary for solves</t>
  </si>
  <si>
    <t>1. New optional constraint for constraining players to your team for any gameweek</t>
  </si>
  <si>
    <t>2. New optional constraint for constraining amount of budget spent on bench</t>
  </si>
  <si>
    <t>3. Added sub 3 weight</t>
  </si>
  <si>
    <t>4. Added alternate front sheet for those without sort function</t>
  </si>
  <si>
    <t>10/31/21 issues fixed in 4-2:</t>
  </si>
  <si>
    <t>1. Bench boost bug fixed</t>
  </si>
  <si>
    <t>added 2 more rows of optional inputs (sub qty) for BB (tagged as "BB" in y column of main sheet)</t>
  </si>
  <si>
    <t>simply use 0 for bench boost and 1 otherwise</t>
  </si>
  <si>
    <t>Usually not needed, but it's about time I implemented this</t>
  </si>
  <si>
    <t>Salah missing 3 games due to AFCON spurred me to implement this</t>
  </si>
  <si>
    <t>5. Free hit instructions fixed again --&gt; constrain # of FT for week BEFORE FH to =1, not AFTER FH</t>
  </si>
  <si>
    <t>2. Incorporated buy price of players in addition to sell price -- ONLY IN VERSION 4-2</t>
  </si>
  <si>
    <t>3. Added conditional formatting to differentiate bench boosted players from regular players</t>
  </si>
  <si>
    <t>4. Small conditional formatting error fixed on front sheet</t>
  </si>
  <si>
    <t>5. Free hit instructions fixed</t>
  </si>
  <si>
    <t>Version 5</t>
  </si>
  <si>
    <t>Team 2 XI</t>
  </si>
  <si>
    <t>Team 8 XI</t>
  </si>
  <si>
    <t>Team 7 XI</t>
  </si>
  <si>
    <t>Team 6 XI</t>
  </si>
  <si>
    <t>Team 5 XI</t>
  </si>
  <si>
    <t>Team 4 XI</t>
  </si>
  <si>
    <t>Team 3 XI</t>
  </si>
  <si>
    <t>Team 1 XI</t>
  </si>
  <si>
    <t>Sub 3</t>
  </si>
  <si>
    <t>Andreas</t>
  </si>
  <si>
    <t>Sánchez</t>
  </si>
  <si>
    <t>Solanke</t>
  </si>
  <si>
    <t>add notes for bench boost</t>
  </si>
  <si>
    <t>fix free hit sheet</t>
  </si>
  <si>
    <t>Bournemouth</t>
  </si>
  <si>
    <t>Fulham</t>
  </si>
  <si>
    <t>Nott'm Forest</t>
  </si>
  <si>
    <t>2. Constrain specifically defense to only 2, 1 or 0 players from one team (avoid 3 defenders from one team)</t>
  </si>
  <si>
    <t>Van Dijk</t>
  </si>
  <si>
    <t>Trippier</t>
  </si>
  <si>
    <t>Saliba</t>
  </si>
  <si>
    <t>Haaland</t>
  </si>
  <si>
    <t>Mitrović</t>
  </si>
  <si>
    <t>Pope</t>
  </si>
  <si>
    <t>Zaha</t>
  </si>
  <si>
    <t>Groß</t>
  </si>
  <si>
    <t>#</t>
  </si>
  <si>
    <t>Price</t>
  </si>
  <si>
    <t>Team 1</t>
  </si>
  <si>
    <t>Team 2</t>
  </si>
  <si>
    <t>Team 3</t>
  </si>
  <si>
    <t>Team 5</t>
  </si>
  <si>
    <t>Team 4</t>
  </si>
  <si>
    <t>Team 6</t>
  </si>
  <si>
    <t>Team 7</t>
  </si>
  <si>
    <t>Team 8</t>
  </si>
  <si>
    <t>Initial Team</t>
  </si>
  <si>
    <t>Team1 XI</t>
  </si>
  <si>
    <t>Captain</t>
  </si>
  <si>
    <t>Schär</t>
  </si>
  <si>
    <t>Sterling</t>
  </si>
  <si>
    <t>Adams</t>
  </si>
  <si>
    <t>Perišić</t>
  </si>
  <si>
    <t>Darwin</t>
  </si>
  <si>
    <t>Lloris</t>
  </si>
  <si>
    <t>Bowen</t>
  </si>
  <si>
    <t>Barnes</t>
  </si>
  <si>
    <t>Eze</t>
  </si>
  <si>
    <t>Bamford</t>
  </si>
  <si>
    <t>Aubameyang</t>
  </si>
  <si>
    <t>Leno</t>
  </si>
  <si>
    <t>Thiago Silva</t>
  </si>
  <si>
    <t>Estupiñán</t>
  </si>
  <si>
    <t>Robertson</t>
  </si>
  <si>
    <t>Wilson</t>
  </si>
  <si>
    <t>Edouard</t>
  </si>
  <si>
    <t>Pickford</t>
  </si>
  <si>
    <t>Rashford</t>
  </si>
  <si>
    <t>Grealish</t>
  </si>
  <si>
    <t>White</t>
  </si>
  <si>
    <t>Burn</t>
  </si>
  <si>
    <t>Guaita</t>
  </si>
  <si>
    <t>Ødegaard</t>
  </si>
  <si>
    <t>Aaronson</t>
  </si>
  <si>
    <t>Calvert-Lewin</t>
  </si>
  <si>
    <t>Ramsdale</t>
  </si>
  <si>
    <t>Laporte</t>
  </si>
  <si>
    <t>Mbeumo</t>
  </si>
  <si>
    <t>Stones</t>
  </si>
  <si>
    <t>Shaw</t>
  </si>
  <si>
    <t>Botman</t>
  </si>
  <si>
    <t>Akanji</t>
  </si>
  <si>
    <t>Greenwood</t>
  </si>
  <si>
    <t>De Gea</t>
  </si>
  <si>
    <t>Rodrigo</t>
  </si>
  <si>
    <t>Almirón</t>
  </si>
  <si>
    <t>Eriksen</t>
  </si>
  <si>
    <t>Koulibaly</t>
  </si>
  <si>
    <t>Walker</t>
  </si>
  <si>
    <t>Chalobah</t>
  </si>
  <si>
    <t>Zinchenko</t>
  </si>
  <si>
    <t>Matip</t>
  </si>
  <si>
    <t>Mee</t>
  </si>
  <si>
    <t>Perraud</t>
  </si>
  <si>
    <t>Aké</t>
  </si>
  <si>
    <t>Digne</t>
  </si>
  <si>
    <t>Collins</t>
  </si>
  <si>
    <t>Nketiah</t>
  </si>
  <si>
    <t>Martial</t>
  </si>
  <si>
    <t>Havertz</t>
  </si>
  <si>
    <t>Johnson</t>
  </si>
  <si>
    <t>Arrizabalaga</t>
  </si>
  <si>
    <t>Fabianski</t>
  </si>
  <si>
    <t>Son</t>
  </si>
  <si>
    <t>Fernandes</t>
  </si>
  <si>
    <t>Antony</t>
  </si>
  <si>
    <t>Saint-Maximin</t>
  </si>
  <si>
    <t>Kulusevski</t>
  </si>
  <si>
    <t>Paquetá</t>
  </si>
  <si>
    <t>Scamacca</t>
  </si>
  <si>
    <t>Gündogan</t>
  </si>
  <si>
    <t>Varane</t>
  </si>
  <si>
    <t>Martínez</t>
  </si>
  <si>
    <t>Sá</t>
  </si>
  <si>
    <t>March</t>
  </si>
  <si>
    <t>Romero</t>
  </si>
  <si>
    <t>Cresswell</t>
  </si>
  <si>
    <t>Konsa</t>
  </si>
  <si>
    <t>Kehrer</t>
  </si>
  <si>
    <t>Ream</t>
  </si>
  <si>
    <t>R.Sessegnon</t>
  </si>
  <si>
    <t>Azpilicueta</t>
  </si>
  <si>
    <t>Daka</t>
  </si>
  <si>
    <t>Henderson</t>
  </si>
  <si>
    <t>Meslier</t>
  </si>
  <si>
    <t>Bernardo</t>
  </si>
  <si>
    <t>Willian</t>
  </si>
  <si>
    <t>Bailey</t>
  </si>
  <si>
    <t>Mahrez</t>
  </si>
  <si>
    <t>Harrison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</si>
</sst>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rgb="FF333333"/>
      <name val="Lato Regular"/>
    </font>
    <font>
      <sz val="8"/>
      <color rgb="FF333333"/>
      <name val="Raleway Regula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i/>
      <sz val="9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0DD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5C5FF"/>
        <bgColor indexed="64"/>
      </patternFill>
    </fill>
    <fill>
      <patternFill patternType="solid">
        <fgColor rgb="FFD29BFF"/>
        <bgColor indexed="64"/>
      </patternFill>
    </fill>
    <fill>
      <patternFill patternType="solid">
        <fgColor rgb="FFDBAFFF"/>
        <bgColor indexed="64"/>
      </patternFill>
    </fill>
    <fill>
      <patternFill patternType="solid">
        <fgColor rgb="FFFFA7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F21"/>
        <bgColor indexed="64"/>
      </patternFill>
    </fill>
    <fill>
      <patternFill patternType="solid">
        <fgColor rgb="FF458DCF"/>
        <bgColor indexed="64"/>
      </patternFill>
    </fill>
    <fill>
      <patternFill patternType="solid">
        <fgColor rgb="FFD0E4F4"/>
        <bgColor indexed="64"/>
      </patternFill>
    </fill>
    <fill>
      <patternFill patternType="solid">
        <fgColor rgb="FF3FCD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rgb="FF2DFF8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ABD1"/>
        <bgColor indexed="64"/>
      </patternFill>
    </fill>
    <fill>
      <patternFill patternType="solid">
        <fgColor rgb="FFA9FF0D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D8BAF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979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</borders>
  <cellStyleXfs count="1">
    <xf numFmtId="0" fontId="0" fillId="0" borderId="0"/>
  </cellStyleXfs>
  <cellXfs count="454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8" fillId="0" borderId="0" xfId="0" applyFont="1"/>
    <xf numFmtId="2" fontId="0" fillId="0" borderId="0" xfId="0" applyNumberFormat="1" applyAlignment="1">
      <alignment horizontal="center"/>
    </xf>
    <xf numFmtId="0" fontId="0" fillId="0" borderId="0" xfId="0" quotePrefix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13" borderId="16" xfId="0" applyFont="1" applyFill="1" applyBorder="1" applyAlignment="1">
      <alignment horizontal="center" vertical="center" wrapText="1"/>
    </xf>
    <xf numFmtId="0" fontId="17" fillId="13" borderId="16" xfId="0" applyFont="1" applyFill="1" applyBorder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0" fillId="0" borderId="0" xfId="0" applyFont="1"/>
    <xf numFmtId="0" fontId="21" fillId="0" borderId="0" xfId="0" applyFont="1"/>
    <xf numFmtId="0" fontId="19" fillId="0" borderId="0" xfId="0" applyFont="1"/>
    <xf numFmtId="0" fontId="0" fillId="17" borderId="0" xfId="0" applyFill="1"/>
    <xf numFmtId="0" fontId="21" fillId="0" borderId="0" xfId="0" applyFont="1" applyAlignment="1">
      <alignment horizontal="right"/>
    </xf>
    <xf numFmtId="0" fontId="2" fillId="7" borderId="0" xfId="0" applyFont="1" applyFill="1" applyAlignment="1">
      <alignment vertical="top"/>
    </xf>
    <xf numFmtId="0" fontId="0" fillId="7" borderId="5" xfId="0" applyFill="1" applyBorder="1" applyAlignment="1">
      <alignment vertical="top"/>
    </xf>
    <xf numFmtId="0" fontId="0" fillId="7" borderId="0" xfId="0" applyFill="1" applyAlignment="1">
      <alignment vertical="top"/>
    </xf>
    <xf numFmtId="0" fontId="0" fillId="7" borderId="7" xfId="0" applyFill="1" applyBorder="1" applyAlignment="1">
      <alignment vertical="top"/>
    </xf>
    <xf numFmtId="0" fontId="2" fillId="7" borderId="5" xfId="0" applyFont="1" applyFill="1" applyBorder="1" applyAlignment="1">
      <alignment vertical="top"/>
    </xf>
    <xf numFmtId="0" fontId="2" fillId="7" borderId="7" xfId="0" applyFont="1" applyFill="1" applyBorder="1" applyAlignment="1">
      <alignment vertical="top"/>
    </xf>
    <xf numFmtId="0" fontId="17" fillId="0" borderId="0" xfId="0" applyFont="1" applyAlignment="1">
      <alignment horizontal="center" vertical="center" wrapText="1"/>
    </xf>
    <xf numFmtId="0" fontId="3" fillId="8" borderId="0" xfId="0" applyFont="1" applyFill="1" applyAlignment="1">
      <alignment vertical="top"/>
    </xf>
    <xf numFmtId="0" fontId="10" fillId="12" borderId="0" xfId="0" applyFont="1" applyFill="1" applyAlignment="1">
      <alignment horizontal="center" vertical="center"/>
    </xf>
    <xf numFmtId="2" fontId="10" fillId="12" borderId="0" xfId="0" applyNumberFormat="1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2" fontId="7" fillId="12" borderId="0" xfId="0" applyNumberFormat="1" applyFont="1" applyFill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2" fontId="10" fillId="12" borderId="2" xfId="0" applyNumberFormat="1" applyFont="1" applyFill="1" applyBorder="1" applyAlignment="1">
      <alignment horizontal="center" vertical="center"/>
    </xf>
    <xf numFmtId="0" fontId="7" fillId="19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2" fontId="10" fillId="12" borderId="4" xfId="0" applyNumberFormat="1" applyFont="1" applyFill="1" applyBorder="1" applyAlignment="1">
      <alignment horizontal="center" vertical="center"/>
    </xf>
    <xf numFmtId="2" fontId="10" fillId="12" borderId="6" xfId="0" applyNumberFormat="1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8" fillId="4" borderId="0" xfId="0" applyFont="1" applyFill="1"/>
    <xf numFmtId="0" fontId="8" fillId="3" borderId="0" xfId="0" applyFont="1" applyFill="1"/>
    <xf numFmtId="0" fontId="0" fillId="3" borderId="0" xfId="0" applyFill="1"/>
    <xf numFmtId="0" fontId="5" fillId="20" borderId="0" xfId="0" applyFont="1" applyFill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15" borderId="0" xfId="0" applyFill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6" borderId="0" xfId="0" applyFill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/>
    </xf>
    <xf numFmtId="0" fontId="3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left" vertic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left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8" xfId="0" applyFill="1" applyBorder="1" applyAlignment="1">
      <alignment horizontal="left" vertical="center"/>
    </xf>
    <xf numFmtId="0" fontId="0" fillId="7" borderId="9" xfId="0" applyFill="1" applyBorder="1" applyAlignment="1">
      <alignment horizontal="center" vertical="center"/>
    </xf>
    <xf numFmtId="0" fontId="23" fillId="0" borderId="0" xfId="0" applyFont="1"/>
    <xf numFmtId="0" fontId="27" fillId="0" borderId="0" xfId="0" applyFont="1"/>
    <xf numFmtId="1" fontId="0" fillId="0" borderId="0" xfId="0" applyNumberFormat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2" borderId="5" xfId="0" applyFill="1" applyBorder="1" applyAlignment="1">
      <alignment vertical="center"/>
    </xf>
    <xf numFmtId="0" fontId="0" fillId="12" borderId="0" xfId="0" applyFill="1" applyAlignment="1">
      <alignment vertical="center"/>
    </xf>
    <xf numFmtId="0" fontId="5" fillId="2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4" fillId="0" borderId="3" xfId="0" quotePrefix="1" applyFont="1" applyBorder="1" applyAlignment="1">
      <alignment vertical="center"/>
    </xf>
    <xf numFmtId="0" fontId="24" fillId="0" borderId="5" xfId="0" quotePrefix="1" applyFont="1" applyBorder="1" applyAlignment="1">
      <alignment vertical="center"/>
    </xf>
    <xf numFmtId="0" fontId="24" fillId="0" borderId="7" xfId="0" quotePrefix="1" applyFont="1" applyBorder="1" applyAlignment="1">
      <alignment vertical="center"/>
    </xf>
    <xf numFmtId="0" fontId="24" fillId="0" borderId="7" xfId="0" quotePrefix="1" applyFont="1" applyBorder="1" applyAlignment="1">
      <alignment horizontal="left" vertical="center"/>
    </xf>
    <xf numFmtId="0" fontId="1" fillId="2" borderId="0" xfId="0" applyFont="1" applyFill="1" applyAlignment="1">
      <alignment vertical="top"/>
    </xf>
    <xf numFmtId="0" fontId="1" fillId="2" borderId="6" xfId="0" applyFont="1" applyFill="1" applyBorder="1" applyAlignment="1">
      <alignment vertical="top"/>
    </xf>
    <xf numFmtId="0" fontId="4" fillId="5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11" borderId="0" xfId="0" applyFont="1" applyFill="1" applyAlignment="1">
      <alignment vertical="top"/>
    </xf>
    <xf numFmtId="0" fontId="3" fillId="10" borderId="0" xfId="0" applyFont="1" applyFill="1" applyAlignment="1">
      <alignment vertical="top"/>
    </xf>
    <xf numFmtId="0" fontId="3" fillId="10" borderId="6" xfId="0" applyFont="1" applyFill="1" applyBorder="1" applyAlignment="1">
      <alignment vertical="top"/>
    </xf>
    <xf numFmtId="0" fontId="0" fillId="9" borderId="0" xfId="0" applyFill="1" applyAlignment="1">
      <alignment vertical="top"/>
    </xf>
    <xf numFmtId="0" fontId="0" fillId="9" borderId="6" xfId="0" applyFill="1" applyBorder="1" applyAlignment="1">
      <alignment vertical="top"/>
    </xf>
    <xf numFmtId="0" fontId="0" fillId="10" borderId="0" xfId="0" applyFill="1" applyAlignment="1">
      <alignment vertical="top"/>
    </xf>
    <xf numFmtId="0" fontId="0" fillId="10" borderId="6" xfId="0" applyFill="1" applyBorder="1" applyAlignment="1">
      <alignment vertical="top"/>
    </xf>
    <xf numFmtId="0" fontId="3" fillId="9" borderId="0" xfId="0" applyFont="1" applyFill="1" applyAlignment="1">
      <alignment vertical="top"/>
    </xf>
    <xf numFmtId="0" fontId="3" fillId="9" borderId="6" xfId="0" applyFont="1" applyFill="1" applyBorder="1" applyAlignment="1">
      <alignment vertical="top"/>
    </xf>
    <xf numFmtId="0" fontId="5" fillId="7" borderId="1" xfId="0" applyFont="1" applyFill="1" applyBorder="1" applyAlignment="1">
      <alignment horizontal="center" vertical="center"/>
    </xf>
    <xf numFmtId="2" fontId="7" fillId="12" borderId="6" xfId="0" applyNumberFormat="1" applyFont="1" applyFill="1" applyBorder="1" applyAlignment="1">
      <alignment horizontal="center" vertical="center"/>
    </xf>
    <xf numFmtId="2" fontId="5" fillId="12" borderId="6" xfId="0" applyNumberFormat="1" applyFont="1" applyFill="1" applyBorder="1" applyAlignment="1">
      <alignment horizontal="center" vertical="center"/>
    </xf>
    <xf numFmtId="0" fontId="0" fillId="21" borderId="0" xfId="0" applyFill="1"/>
    <xf numFmtId="0" fontId="0" fillId="4" borderId="0" xfId="0" applyFill="1"/>
    <xf numFmtId="0" fontId="0" fillId="4" borderId="0" xfId="0" applyFill="1" applyAlignment="1">
      <alignment vertical="center"/>
    </xf>
    <xf numFmtId="0" fontId="5" fillId="12" borderId="6" xfId="0" applyFont="1" applyFill="1" applyBorder="1" applyAlignment="1">
      <alignment horizontal="center" vertical="center"/>
    </xf>
    <xf numFmtId="0" fontId="0" fillId="25" borderId="0" xfId="0" applyFill="1"/>
    <xf numFmtId="0" fontId="0" fillId="26" borderId="0" xfId="0" applyFill="1"/>
    <xf numFmtId="0" fontId="0" fillId="10" borderId="0" xfId="0" applyFill="1"/>
    <xf numFmtId="2" fontId="5" fillId="12" borderId="0" xfId="0" quotePrefix="1" applyNumberFormat="1" applyFont="1" applyFill="1" applyAlignment="1">
      <alignment horizontal="center" vertical="center"/>
    </xf>
    <xf numFmtId="2" fontId="5" fillId="12" borderId="8" xfId="0" quotePrefix="1" applyNumberFormat="1" applyFont="1" applyFill="1" applyBorder="1" applyAlignment="1">
      <alignment horizontal="center" vertical="center"/>
    </xf>
    <xf numFmtId="2" fontId="5" fillId="12" borderId="6" xfId="0" quotePrefix="1" applyNumberFormat="1" applyFont="1" applyFill="1" applyBorder="1" applyAlignment="1">
      <alignment horizontal="center" vertical="center"/>
    </xf>
    <xf numFmtId="2" fontId="5" fillId="12" borderId="9" xfId="0" quotePrefix="1" applyNumberFormat="1" applyFont="1" applyFill="1" applyBorder="1" applyAlignment="1">
      <alignment horizontal="center" vertical="center"/>
    </xf>
    <xf numFmtId="0" fontId="0" fillId="27" borderId="5" xfId="0" applyFill="1" applyBorder="1" applyAlignment="1">
      <alignment vertical="center"/>
    </xf>
    <xf numFmtId="2" fontId="5" fillId="12" borderId="0" xfId="0" applyNumberFormat="1" applyFont="1" applyFill="1" applyAlignment="1">
      <alignment horizontal="center" vertical="center"/>
    </xf>
    <xf numFmtId="0" fontId="0" fillId="12" borderId="3" xfId="0" applyFill="1" applyBorder="1" applyAlignment="1">
      <alignment horizontal="left" vertical="center"/>
    </xf>
    <xf numFmtId="0" fontId="0" fillId="12" borderId="2" xfId="0" applyFill="1" applyBorder="1" applyAlignment="1">
      <alignment horizontal="left" vertical="center"/>
    </xf>
    <xf numFmtId="0" fontId="0" fillId="12" borderId="4" xfId="0" applyFill="1" applyBorder="1" applyAlignment="1">
      <alignment horizontal="left" vertical="center"/>
    </xf>
    <xf numFmtId="0" fontId="0" fillId="12" borderId="5" xfId="0" applyFill="1" applyBorder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2" borderId="6" xfId="0" applyFill="1" applyBorder="1" applyAlignment="1">
      <alignment horizontal="left" vertical="center"/>
    </xf>
    <xf numFmtId="0" fontId="0" fillId="12" borderId="7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9" xfId="0" applyFill="1" applyBorder="1" applyAlignment="1">
      <alignment horizontal="left" vertical="center"/>
    </xf>
    <xf numFmtId="0" fontId="21" fillId="0" borderId="0" xfId="0" applyFont="1" applyAlignment="1">
      <alignment horizontal="left"/>
    </xf>
    <xf numFmtId="0" fontId="15" fillId="28" borderId="0" xfId="0" applyFont="1" applyFill="1"/>
    <xf numFmtId="0" fontId="0" fillId="28" borderId="0" xfId="0" applyFill="1"/>
    <xf numFmtId="0" fontId="15" fillId="26" borderId="0" xfId="0" applyFont="1" applyFill="1"/>
    <xf numFmtId="0" fontId="5" fillId="29" borderId="0" xfId="0" applyFont="1" applyFill="1" applyAlignment="1">
      <alignment horizontal="center" vertical="center"/>
    </xf>
    <xf numFmtId="0" fontId="5" fillId="31" borderId="0" xfId="0" applyFont="1" applyFill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1" fontId="5" fillId="12" borderId="0" xfId="0" applyNumberFormat="1" applyFont="1" applyFill="1" applyAlignment="1">
      <alignment horizontal="center" vertical="center"/>
    </xf>
    <xf numFmtId="1" fontId="5" fillId="12" borderId="6" xfId="0" applyNumberFormat="1" applyFont="1" applyFill="1" applyBorder="1" applyAlignment="1">
      <alignment horizontal="center" vertical="center"/>
    </xf>
    <xf numFmtId="2" fontId="28" fillId="12" borderId="0" xfId="0" applyNumberFormat="1" applyFont="1" applyFill="1" applyAlignment="1">
      <alignment horizontal="center" vertical="center"/>
    </xf>
    <xf numFmtId="2" fontId="28" fillId="12" borderId="6" xfId="0" applyNumberFormat="1" applyFont="1" applyFill="1" applyBorder="1" applyAlignment="1">
      <alignment horizontal="center" vertical="center"/>
    </xf>
    <xf numFmtId="0" fontId="31" fillId="0" borderId="0" xfId="0" applyFont="1"/>
    <xf numFmtId="0" fontId="1" fillId="2" borderId="2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4" fillId="5" borderId="4" xfId="0" applyFont="1" applyFill="1" applyBorder="1" applyAlignment="1">
      <alignment vertical="top"/>
    </xf>
    <xf numFmtId="0" fontId="4" fillId="5" borderId="6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3" fillId="5" borderId="4" xfId="0" applyFont="1" applyFill="1" applyBorder="1" applyAlignment="1">
      <alignment vertical="top"/>
    </xf>
    <xf numFmtId="0" fontId="3" fillId="5" borderId="6" xfId="0" applyFont="1" applyFill="1" applyBorder="1" applyAlignment="1">
      <alignment vertical="top"/>
    </xf>
    <xf numFmtId="0" fontId="3" fillId="8" borderId="2" xfId="0" applyFont="1" applyFill="1" applyBorder="1" applyAlignment="1">
      <alignment vertical="top"/>
    </xf>
    <xf numFmtId="0" fontId="3" fillId="8" borderId="4" xfId="0" applyFont="1" applyFill="1" applyBorder="1" applyAlignment="1">
      <alignment vertical="top"/>
    </xf>
    <xf numFmtId="0" fontId="3" fillId="8" borderId="6" xfId="0" applyFont="1" applyFill="1" applyBorder="1" applyAlignment="1">
      <alignment vertical="top"/>
    </xf>
    <xf numFmtId="0" fontId="3" fillId="11" borderId="6" xfId="0" applyFont="1" applyFill="1" applyBorder="1" applyAlignment="1">
      <alignment vertical="top"/>
    </xf>
    <xf numFmtId="0" fontId="4" fillId="8" borderId="2" xfId="0" applyFont="1" applyFill="1" applyBorder="1" applyAlignment="1">
      <alignment vertical="top"/>
    </xf>
    <xf numFmtId="0" fontId="4" fillId="8" borderId="4" xfId="0" applyFont="1" applyFill="1" applyBorder="1" applyAlignment="1">
      <alignment vertical="top"/>
    </xf>
    <xf numFmtId="0" fontId="4" fillId="8" borderId="0" xfId="0" applyFont="1" applyFill="1" applyAlignment="1">
      <alignment vertical="top"/>
    </xf>
    <xf numFmtId="0" fontId="4" fillId="8" borderId="6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9" borderId="4" xfId="0" applyFont="1" applyFill="1" applyBorder="1" applyAlignment="1">
      <alignment vertical="top"/>
    </xf>
    <xf numFmtId="0" fontId="4" fillId="9" borderId="0" xfId="0" applyFont="1" applyFill="1" applyAlignment="1">
      <alignment vertical="top"/>
    </xf>
    <xf numFmtId="0" fontId="4" fillId="9" borderId="6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4" xfId="0" applyFont="1" applyFill="1" applyBorder="1" applyAlignment="1">
      <alignment vertical="top"/>
    </xf>
    <xf numFmtId="0" fontId="3" fillId="9" borderId="2" xfId="0" applyFont="1" applyFill="1" applyBorder="1" applyAlignment="1">
      <alignment vertical="top"/>
    </xf>
    <xf numFmtId="0" fontId="3" fillId="9" borderId="4" xfId="0" applyFont="1" applyFill="1" applyBorder="1" applyAlignment="1">
      <alignment vertical="top"/>
    </xf>
    <xf numFmtId="0" fontId="0" fillId="12" borderId="10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0" fontId="0" fillId="32" borderId="10" xfId="0" applyFill="1" applyBorder="1" applyAlignment="1">
      <alignment horizontal="center" vertical="center"/>
    </xf>
    <xf numFmtId="0" fontId="0" fillId="32" borderId="7" xfId="0" applyFill="1" applyBorder="1" applyAlignment="1">
      <alignment horizontal="center" vertical="center"/>
    </xf>
    <xf numFmtId="0" fontId="0" fillId="32" borderId="12" xfId="0" applyFill="1" applyBorder="1" applyAlignment="1">
      <alignment horizontal="center" vertical="center"/>
    </xf>
    <xf numFmtId="164" fontId="11" fillId="32" borderId="1" xfId="0" applyNumberFormat="1" applyFont="1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24" fillId="20" borderId="13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164" fontId="0" fillId="34" borderId="1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5" xfId="0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8" xfId="0" applyFill="1" applyBorder="1" applyAlignment="1">
      <alignment horizontal="center" vertical="center"/>
    </xf>
    <xf numFmtId="0" fontId="0" fillId="36" borderId="9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6" xfId="0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0" fontId="0" fillId="36" borderId="13" xfId="0" applyFill="1" applyBorder="1" applyAlignment="1">
      <alignment vertical="center"/>
    </xf>
    <xf numFmtId="0" fontId="0" fillId="20" borderId="0" xfId="0" applyFill="1" applyAlignment="1">
      <alignment horizontal="center" vertical="center"/>
    </xf>
    <xf numFmtId="0" fontId="5" fillId="20" borderId="10" xfId="0" applyFont="1" applyFill="1" applyBorder="1" applyAlignment="1">
      <alignment horizontal="center" vertical="center"/>
    </xf>
    <xf numFmtId="0" fontId="5" fillId="20" borderId="11" xfId="0" applyFont="1" applyFill="1" applyBorder="1" applyAlignment="1">
      <alignment horizontal="center" vertical="center"/>
    </xf>
    <xf numFmtId="0" fontId="5" fillId="20" borderId="12" xfId="0" applyFont="1" applyFill="1" applyBorder="1" applyAlignment="1">
      <alignment horizontal="center" vertical="center"/>
    </xf>
    <xf numFmtId="2" fontId="0" fillId="37" borderId="10" xfId="0" applyNumberFormat="1" applyFill="1" applyBorder="1" applyAlignment="1">
      <alignment horizontal="center" vertical="center"/>
    </xf>
    <xf numFmtId="2" fontId="0" fillId="37" borderId="12" xfId="0" applyNumberFormat="1" applyFill="1" applyBorder="1" applyAlignment="1">
      <alignment horizontal="center" vertical="center"/>
    </xf>
    <xf numFmtId="164" fontId="0" fillId="37" borderId="1" xfId="0" applyNumberFormat="1" applyFill="1" applyBorder="1" applyAlignment="1">
      <alignment horizontal="center" vertical="center"/>
    </xf>
    <xf numFmtId="164" fontId="0" fillId="37" borderId="14" xfId="0" applyNumberForma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6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9" xfId="0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2" fontId="5" fillId="37" borderId="3" xfId="0" applyNumberFormat="1" applyFont="1" applyFill="1" applyBorder="1" applyAlignment="1">
      <alignment horizontal="center" vertical="center"/>
    </xf>
    <xf numFmtId="2" fontId="5" fillId="37" borderId="2" xfId="0" applyNumberFormat="1" applyFont="1" applyFill="1" applyBorder="1" applyAlignment="1">
      <alignment horizontal="center" vertical="center"/>
    </xf>
    <xf numFmtId="2" fontId="5" fillId="37" borderId="4" xfId="0" applyNumberFormat="1" applyFont="1" applyFill="1" applyBorder="1" applyAlignment="1">
      <alignment horizontal="center" vertical="center"/>
    </xf>
    <xf numFmtId="2" fontId="5" fillId="37" borderId="5" xfId="0" applyNumberFormat="1" applyFont="1" applyFill="1" applyBorder="1" applyAlignment="1">
      <alignment horizontal="center" vertical="center"/>
    </xf>
    <xf numFmtId="2" fontId="5" fillId="37" borderId="0" xfId="0" applyNumberFormat="1" applyFont="1" applyFill="1" applyAlignment="1">
      <alignment horizontal="center" vertical="center"/>
    </xf>
    <xf numFmtId="2" fontId="5" fillId="37" borderId="6" xfId="0" applyNumberFormat="1" applyFont="1" applyFill="1" applyBorder="1" applyAlignment="1">
      <alignment horizontal="center" vertical="center"/>
    </xf>
    <xf numFmtId="2" fontId="5" fillId="37" borderId="7" xfId="0" applyNumberFormat="1" applyFont="1" applyFill="1" applyBorder="1" applyAlignment="1">
      <alignment horizontal="center" vertical="center"/>
    </xf>
    <xf numFmtId="2" fontId="5" fillId="37" borderId="8" xfId="0" applyNumberFormat="1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1" fontId="11" fillId="36" borderId="3" xfId="0" applyNumberFormat="1" applyFont="1" applyFill="1" applyBorder="1" applyAlignment="1">
      <alignment horizontal="center" vertical="center"/>
    </xf>
    <xf numFmtId="0" fontId="11" fillId="36" borderId="2" xfId="0" applyFont="1" applyFill="1" applyBorder="1" applyAlignment="1">
      <alignment horizontal="center" vertical="center"/>
    </xf>
    <xf numFmtId="1" fontId="11" fillId="36" borderId="5" xfId="0" applyNumberFormat="1" applyFont="1" applyFill="1" applyBorder="1" applyAlignment="1">
      <alignment horizontal="center" vertical="center"/>
    </xf>
    <xf numFmtId="0" fontId="11" fillId="36" borderId="0" xfId="0" applyFont="1" applyFill="1" applyAlignment="1">
      <alignment horizontal="center" vertical="center"/>
    </xf>
    <xf numFmtId="1" fontId="11" fillId="36" borderId="7" xfId="0" applyNumberFormat="1" applyFont="1" applyFill="1" applyBorder="1" applyAlignment="1">
      <alignment horizontal="center" vertical="center"/>
    </xf>
    <xf numFmtId="0" fontId="11" fillId="36" borderId="8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24" fillId="0" borderId="0" xfId="0" applyFont="1" applyAlignment="1">
      <alignment horizontal="center" vertical="top"/>
    </xf>
    <xf numFmtId="0" fontId="5" fillId="24" borderId="0" xfId="0" applyFont="1" applyFill="1" applyAlignment="1">
      <alignment horizontal="center" vertical="center"/>
    </xf>
    <xf numFmtId="0" fontId="5" fillId="12" borderId="0" xfId="0" quotePrefix="1" applyFont="1" applyFill="1" applyAlignment="1">
      <alignment horizontal="center" vertical="center"/>
    </xf>
    <xf numFmtId="0" fontId="8" fillId="4" borderId="0" xfId="0" applyFont="1" applyFill="1" applyAlignment="1">
      <alignment horizontal="center"/>
    </xf>
    <xf numFmtId="0" fontId="5" fillId="33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2" fontId="5" fillId="11" borderId="0" xfId="0" applyNumberFormat="1" applyFont="1" applyFill="1" applyAlignment="1">
      <alignment horizontal="center" vertical="center"/>
    </xf>
    <xf numFmtId="2" fontId="7" fillId="11" borderId="0" xfId="0" applyNumberFormat="1" applyFont="1" applyFill="1" applyAlignment="1">
      <alignment horizontal="center" vertical="center"/>
    </xf>
    <xf numFmtId="0" fontId="6" fillId="27" borderId="0" xfId="0" applyFont="1" applyFill="1" applyAlignment="1">
      <alignment horizontal="right" vertical="center"/>
    </xf>
    <xf numFmtId="0" fontId="30" fillId="0" borderId="0" xfId="0" applyFont="1"/>
    <xf numFmtId="0" fontId="31" fillId="12" borderId="0" xfId="0" applyFont="1" applyFill="1"/>
    <xf numFmtId="0" fontId="31" fillId="12" borderId="0" xfId="0" applyFont="1" applyFill="1" applyAlignment="1">
      <alignment horizontal="center"/>
    </xf>
    <xf numFmtId="2" fontId="31" fillId="12" borderId="0" xfId="0" applyNumberFormat="1" applyFont="1" applyFill="1" applyAlignment="1">
      <alignment horizontal="center"/>
    </xf>
    <xf numFmtId="0" fontId="32" fillId="12" borderId="0" xfId="0" applyFont="1" applyFill="1" applyAlignment="1">
      <alignment horizontal="left"/>
    </xf>
    <xf numFmtId="0" fontId="0" fillId="12" borderId="0" xfId="0" applyFill="1"/>
    <xf numFmtId="0" fontId="31" fillId="12" borderId="0" xfId="0" applyFont="1" applyFill="1" applyAlignment="1">
      <alignment horizontal="left"/>
    </xf>
    <xf numFmtId="2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2" fontId="33" fillId="12" borderId="0" xfId="0" applyNumberFormat="1" applyFont="1" applyFill="1" applyAlignment="1">
      <alignment horizontal="center"/>
    </xf>
    <xf numFmtId="2" fontId="33" fillId="12" borderId="0" xfId="0" applyNumberFormat="1" applyFont="1" applyFill="1"/>
    <xf numFmtId="0" fontId="6" fillId="12" borderId="0" xfId="0" applyFont="1" applyFill="1" applyAlignment="1">
      <alignment horizontal="center" vertical="center"/>
    </xf>
    <xf numFmtId="2" fontId="6" fillId="12" borderId="0" xfId="0" applyNumberFormat="1" applyFont="1" applyFill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24" fillId="38" borderId="10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0" xfId="0" applyFill="1"/>
    <xf numFmtId="1" fontId="0" fillId="32" borderId="10" xfId="0" applyNumberFormat="1" applyFill="1" applyBorder="1" applyAlignment="1">
      <alignment horizontal="center" vertical="center"/>
    </xf>
    <xf numFmtId="1" fontId="0" fillId="32" borderId="11" xfId="0" applyNumberFormat="1" applyFill="1" applyBorder="1" applyAlignment="1">
      <alignment horizontal="center" vertical="center"/>
    </xf>
    <xf numFmtId="1" fontId="0" fillId="32" borderId="12" xfId="0" applyNumberFormat="1" applyFill="1" applyBorder="1" applyAlignment="1">
      <alignment horizontal="center" vertical="center"/>
    </xf>
    <xf numFmtId="1" fontId="0" fillId="42" borderId="0" xfId="0" applyNumberFormat="1" applyFill="1" applyAlignment="1">
      <alignment horizontal="center"/>
    </xf>
    <xf numFmtId="0" fontId="0" fillId="42" borderId="0" xfId="0" applyFill="1"/>
    <xf numFmtId="0" fontId="0" fillId="32" borderId="3" xfId="0" applyFill="1" applyBorder="1" applyAlignment="1">
      <alignment horizontal="center" vertical="center"/>
    </xf>
    <xf numFmtId="0" fontId="0" fillId="32" borderId="5" xfId="0" applyFill="1" applyBorder="1" applyAlignment="1">
      <alignment horizontal="center" vertical="center"/>
    </xf>
    <xf numFmtId="1" fontId="0" fillId="32" borderId="5" xfId="0" applyNumberForma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4" xfId="0" applyFill="1" applyBorder="1" applyAlignment="1">
      <alignment horizontal="center" vertical="center"/>
    </xf>
    <xf numFmtId="1" fontId="11" fillId="36" borderId="0" xfId="0" applyNumberFormat="1" applyFont="1" applyFill="1" applyAlignment="1">
      <alignment horizontal="center" vertical="center"/>
    </xf>
    <xf numFmtId="1" fontId="0" fillId="38" borderId="10" xfId="0" applyNumberFormat="1" applyFill="1" applyBorder="1" applyAlignment="1">
      <alignment horizontal="center" vertical="center"/>
    </xf>
    <xf numFmtId="1" fontId="11" fillId="36" borderId="2" xfId="0" applyNumberFormat="1" applyFont="1" applyFill="1" applyBorder="1" applyAlignment="1">
      <alignment horizontal="center" vertical="center"/>
    </xf>
    <xf numFmtId="1" fontId="11" fillId="36" borderId="8" xfId="0" applyNumberFormat="1" applyFont="1" applyFill="1" applyBorder="1" applyAlignment="1">
      <alignment horizontal="center" vertical="center"/>
    </xf>
    <xf numFmtId="0" fontId="0" fillId="38" borderId="5" xfId="0" applyFill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6" fillId="0" borderId="0" xfId="0" applyFont="1"/>
    <xf numFmtId="0" fontId="0" fillId="8" borderId="0" xfId="0" applyFill="1" applyAlignment="1">
      <alignment horizontal="center" vertical="center"/>
    </xf>
    <xf numFmtId="0" fontId="0" fillId="37" borderId="13" xfId="0" applyFill="1" applyBorder="1" applyAlignment="1">
      <alignment vertical="center"/>
    </xf>
    <xf numFmtId="0" fontId="0" fillId="40" borderId="3" xfId="0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2" fontId="0" fillId="32" borderId="7" xfId="0" applyNumberFormat="1" applyFill="1" applyBorder="1" applyAlignment="1">
      <alignment horizontal="center" vertical="center"/>
    </xf>
    <xf numFmtId="2" fontId="0" fillId="37" borderId="9" xfId="0" applyNumberFormat="1" applyFill="1" applyBorder="1" applyAlignment="1">
      <alignment horizontal="center" vertical="center"/>
    </xf>
    <xf numFmtId="0" fontId="10" fillId="12" borderId="3" xfId="0" applyFont="1" applyFill="1" applyBorder="1" applyAlignment="1">
      <alignment horizontal="center" vertical="center"/>
    </xf>
    <xf numFmtId="2" fontId="0" fillId="36" borderId="10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vertical="center"/>
    </xf>
    <xf numFmtId="0" fontId="0" fillId="12" borderId="14" xfId="0" applyFill="1" applyBorder="1" applyAlignment="1">
      <alignment vertical="center"/>
    </xf>
    <xf numFmtId="0" fontId="0" fillId="12" borderId="15" xfId="0" applyFill="1" applyBorder="1" applyAlignment="1">
      <alignment vertical="center"/>
    </xf>
    <xf numFmtId="0" fontId="24" fillId="20" borderId="11" xfId="0" applyFont="1" applyFill="1" applyBorder="1" applyAlignment="1">
      <alignment horizontal="center" vertical="center"/>
    </xf>
    <xf numFmtId="2" fontId="0" fillId="37" borderId="15" xfId="0" applyNumberFormat="1" applyFill="1" applyBorder="1" applyAlignment="1">
      <alignment horizontal="center" vertical="center"/>
    </xf>
    <xf numFmtId="2" fontId="0" fillId="32" borderId="8" xfId="0" applyNumberFormat="1" applyFill="1" applyBorder="1" applyAlignment="1">
      <alignment horizontal="center" vertical="center"/>
    </xf>
    <xf numFmtId="164" fontId="0" fillId="43" borderId="1" xfId="0" applyNumberFormat="1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0" fontId="0" fillId="32" borderId="11" xfId="0" applyFill="1" applyBorder="1" applyAlignment="1">
      <alignment horizontal="center" vertical="center"/>
    </xf>
    <xf numFmtId="0" fontId="37" fillId="0" borderId="0" xfId="0" applyFont="1"/>
    <xf numFmtId="0" fontId="0" fillId="32" borderId="14" xfId="0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2" fontId="0" fillId="37" borderId="13" xfId="0" applyNumberFormat="1" applyFill="1" applyBorder="1" applyAlignment="1">
      <alignment horizontal="center" vertical="center"/>
    </xf>
    <xf numFmtId="2" fontId="0" fillId="37" borderId="14" xfId="0" applyNumberFormat="1" applyFill="1" applyBorder="1" applyAlignment="1">
      <alignment horizontal="center" vertical="center"/>
    </xf>
    <xf numFmtId="2" fontId="0" fillId="36" borderId="7" xfId="0" applyNumberFormat="1" applyFill="1" applyBorder="1" applyAlignment="1">
      <alignment horizontal="center" vertical="center"/>
    </xf>
    <xf numFmtId="2" fontId="0" fillId="36" borderId="8" xfId="0" applyNumberFormat="1" applyFill="1" applyBorder="1" applyAlignment="1">
      <alignment horizontal="center" vertical="center"/>
    </xf>
    <xf numFmtId="2" fontId="0" fillId="36" borderId="9" xfId="0" applyNumberFormat="1" applyFill="1" applyBorder="1" applyAlignment="1">
      <alignment horizontal="center" vertical="center"/>
    </xf>
    <xf numFmtId="164" fontId="11" fillId="32" borderId="14" xfId="0" applyNumberFormat="1" applyFont="1" applyFill="1" applyBorder="1" applyAlignment="1">
      <alignment horizontal="center" vertical="center"/>
    </xf>
    <xf numFmtId="164" fontId="11" fillId="32" borderId="15" xfId="0" applyNumberFormat="1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5" fillId="20" borderId="5" xfId="0" applyFont="1" applyFill="1" applyBorder="1" applyAlignment="1">
      <alignment horizontal="center" vertical="center"/>
    </xf>
    <xf numFmtId="0" fontId="5" fillId="20" borderId="6" xfId="0" applyFont="1" applyFill="1" applyBorder="1" applyAlignment="1">
      <alignment horizontal="center" vertical="center"/>
    </xf>
    <xf numFmtId="0" fontId="5" fillId="37" borderId="5" xfId="0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5" fillId="37" borderId="6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" fillId="44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7" fillId="16" borderId="5" xfId="0" applyFont="1" applyFill="1" applyBorder="1" applyAlignment="1">
      <alignment horizontal="center" vertical="center"/>
    </xf>
    <xf numFmtId="0" fontId="7" fillId="15" borderId="5" xfId="0" applyFont="1" applyFill="1" applyBorder="1" applyAlignment="1">
      <alignment horizontal="center" vertical="center"/>
    </xf>
    <xf numFmtId="0" fontId="7" fillId="45" borderId="5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5" fillId="45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2" borderId="5" xfId="0" applyFon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46" borderId="0" xfId="0" applyFill="1" applyAlignment="1">
      <alignment horizontal="center" vertical="center"/>
    </xf>
    <xf numFmtId="2" fontId="5" fillId="12" borderId="9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5" fillId="45" borderId="5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19" borderId="5" xfId="0" applyFont="1" applyFill="1" applyBorder="1" applyAlignment="1">
      <alignment horizontal="center" vertical="center"/>
    </xf>
    <xf numFmtId="0" fontId="5" fillId="48" borderId="0" xfId="0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11" borderId="0" xfId="0" applyFill="1"/>
    <xf numFmtId="0" fontId="0" fillId="49" borderId="0" xfId="0" applyFill="1"/>
    <xf numFmtId="2" fontId="5" fillId="12" borderId="8" xfId="0" applyNumberFormat="1" applyFont="1" applyFill="1" applyBorder="1" applyAlignment="1">
      <alignment horizontal="center" vertical="center"/>
    </xf>
    <xf numFmtId="0" fontId="5" fillId="29" borderId="8" xfId="0" applyFont="1" applyFill="1" applyBorder="1" applyAlignment="1">
      <alignment horizontal="center" vertical="center"/>
    </xf>
    <xf numFmtId="0" fontId="5" fillId="50" borderId="0" xfId="0" applyFont="1" applyFill="1" applyAlignment="1">
      <alignment horizontal="center" vertical="center"/>
    </xf>
    <xf numFmtId="2" fontId="6" fillId="12" borderId="6" xfId="0" applyNumberFormat="1" applyFont="1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40" fillId="0" borderId="0" xfId="0" applyFont="1"/>
    <xf numFmtId="0" fontId="0" fillId="38" borderId="3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6" fillId="12" borderId="5" xfId="0" applyFont="1" applyFill="1" applyBorder="1" applyAlignment="1">
      <alignment horizontal="right" vertical="center"/>
    </xf>
    <xf numFmtId="0" fontId="6" fillId="12" borderId="0" xfId="0" applyFont="1" applyFill="1" applyAlignment="1">
      <alignment horizontal="right" vertical="center"/>
    </xf>
    <xf numFmtId="0" fontId="6" fillId="12" borderId="7" xfId="0" applyFont="1" applyFill="1" applyBorder="1" applyAlignment="1">
      <alignment horizontal="right" vertical="center"/>
    </xf>
    <xf numFmtId="0" fontId="6" fillId="12" borderId="8" xfId="0" applyFont="1" applyFill="1" applyBorder="1" applyAlignment="1">
      <alignment horizontal="right" vertical="center"/>
    </xf>
    <xf numFmtId="0" fontId="6" fillId="39" borderId="5" xfId="0" applyFont="1" applyFill="1" applyBorder="1" applyAlignment="1">
      <alignment horizontal="right" vertical="center"/>
    </xf>
    <xf numFmtId="0" fontId="6" fillId="39" borderId="0" xfId="0" applyFont="1" applyFill="1" applyAlignment="1">
      <alignment horizontal="right" vertical="center"/>
    </xf>
    <xf numFmtId="2" fontId="29" fillId="12" borderId="5" xfId="0" applyNumberFormat="1" applyFont="1" applyFill="1" applyBorder="1" applyAlignment="1">
      <alignment horizontal="right" vertical="center"/>
    </xf>
    <xf numFmtId="2" fontId="29" fillId="12" borderId="0" xfId="0" applyNumberFormat="1" applyFont="1" applyFill="1" applyAlignment="1">
      <alignment horizontal="right" vertical="center"/>
    </xf>
    <xf numFmtId="0" fontId="0" fillId="12" borderId="5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1" fillId="12" borderId="5" xfId="0" applyNumberFormat="1" applyFont="1" applyFill="1" applyBorder="1" applyAlignment="1">
      <alignment horizontal="center" vertical="center"/>
    </xf>
    <xf numFmtId="14" fontId="11" fillId="12" borderId="0" xfId="0" applyNumberFormat="1" applyFont="1" applyFill="1" applyAlignment="1">
      <alignment horizontal="center" vertical="center"/>
    </xf>
    <xf numFmtId="0" fontId="37" fillId="12" borderId="5" xfId="0" applyFont="1" applyFill="1" applyBorder="1" applyAlignment="1">
      <alignment horizontal="center" vertical="center"/>
    </xf>
    <xf numFmtId="0" fontId="37" fillId="12" borderId="0" xfId="0" applyFont="1" applyFill="1" applyAlignment="1">
      <alignment horizontal="center" vertical="center"/>
    </xf>
    <xf numFmtId="2" fontId="19" fillId="12" borderId="5" xfId="0" applyNumberFormat="1" applyFont="1" applyFill="1" applyBorder="1" applyAlignment="1">
      <alignment horizontal="right" vertical="center"/>
    </xf>
    <xf numFmtId="0" fontId="19" fillId="12" borderId="0" xfId="0" applyFont="1" applyFill="1" applyAlignment="1">
      <alignment horizontal="right" vertical="center"/>
    </xf>
    <xf numFmtId="1" fontId="24" fillId="11" borderId="7" xfId="0" applyNumberFormat="1" applyFont="1" applyFill="1" applyBorder="1" applyAlignment="1">
      <alignment horizontal="center" vertical="center"/>
    </xf>
    <xf numFmtId="1" fontId="24" fillId="11" borderId="8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24" fillId="20" borderId="10" xfId="0" applyFont="1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1" fontId="24" fillId="11" borderId="5" xfId="0" applyNumberFormat="1" applyFont="1" applyFill="1" applyBorder="1" applyAlignment="1">
      <alignment horizontal="center" vertical="center"/>
    </xf>
    <xf numFmtId="1" fontId="24" fillId="11" borderId="0" xfId="0" applyNumberFormat="1" applyFont="1" applyFill="1" applyAlignment="1">
      <alignment horizontal="center" vertical="center"/>
    </xf>
    <xf numFmtId="1" fontId="24" fillId="36" borderId="5" xfId="0" applyNumberFormat="1" applyFont="1" applyFill="1" applyBorder="1" applyAlignment="1">
      <alignment horizontal="center" vertical="center"/>
    </xf>
    <xf numFmtId="1" fontId="24" fillId="36" borderId="0" xfId="0" applyNumberFormat="1" applyFont="1" applyFill="1" applyAlignment="1">
      <alignment horizontal="center" vertical="center"/>
    </xf>
    <xf numFmtId="0" fontId="34" fillId="7" borderId="3" xfId="0" applyFont="1" applyFill="1" applyBorder="1" applyAlignment="1">
      <alignment horizontal="center" vertical="center"/>
    </xf>
    <xf numFmtId="0" fontId="34" fillId="7" borderId="2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0" fontId="34" fillId="7" borderId="5" xfId="0" applyFont="1" applyFill="1" applyBorder="1" applyAlignment="1">
      <alignment horizontal="center" vertical="center"/>
    </xf>
    <xf numFmtId="0" fontId="34" fillId="7" borderId="0" xfId="0" applyFont="1" applyFill="1" applyAlignment="1">
      <alignment horizontal="center" vertical="center"/>
    </xf>
    <xf numFmtId="0" fontId="34" fillId="7" borderId="6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8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top"/>
    </xf>
    <xf numFmtId="0" fontId="16" fillId="7" borderId="2" xfId="0" applyFont="1" applyFill="1" applyBorder="1" applyAlignment="1">
      <alignment horizontal="center" vertical="top"/>
    </xf>
    <xf numFmtId="0" fontId="16" fillId="7" borderId="4" xfId="0" applyFont="1" applyFill="1" applyBorder="1" applyAlignment="1">
      <alignment horizontal="center" vertical="top"/>
    </xf>
    <xf numFmtId="0" fontId="16" fillId="7" borderId="5" xfId="0" applyFont="1" applyFill="1" applyBorder="1" applyAlignment="1">
      <alignment horizontal="center" vertical="top"/>
    </xf>
    <xf numFmtId="0" fontId="16" fillId="7" borderId="0" xfId="0" applyFont="1" applyFill="1" applyAlignment="1">
      <alignment horizontal="center" vertical="top"/>
    </xf>
    <xf numFmtId="0" fontId="16" fillId="7" borderId="6" xfId="0" applyFont="1" applyFill="1" applyBorder="1" applyAlignment="1">
      <alignment horizontal="center" vertical="top"/>
    </xf>
    <xf numFmtId="0" fontId="35" fillId="7" borderId="3" xfId="0" applyFont="1" applyFill="1" applyBorder="1" applyAlignment="1">
      <alignment horizontal="center" vertical="center"/>
    </xf>
    <xf numFmtId="0" fontId="35" fillId="7" borderId="2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0" fontId="35" fillId="7" borderId="5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7" borderId="6" xfId="0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1" fontId="0" fillId="38" borderId="13" xfId="0" applyNumberFormat="1" applyFill="1" applyBorder="1" applyAlignment="1">
      <alignment horizontal="center" vertical="center"/>
    </xf>
    <xf numFmtId="1" fontId="0" fillId="38" borderId="14" xfId="0" applyNumberFormat="1" applyFill="1" applyBorder="1" applyAlignment="1">
      <alignment horizontal="center" vertical="center"/>
    </xf>
    <xf numFmtId="1" fontId="0" fillId="38" borderId="15" xfId="0" applyNumberFormat="1" applyFill="1" applyBorder="1" applyAlignment="1">
      <alignment horizontal="center" vertical="center"/>
    </xf>
    <xf numFmtId="1" fontId="24" fillId="36" borderId="3" xfId="0" applyNumberFormat="1" applyFont="1" applyFill="1" applyBorder="1" applyAlignment="1">
      <alignment horizontal="center" vertical="center"/>
    </xf>
    <xf numFmtId="1" fontId="24" fillId="36" borderId="2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0" fillId="0" borderId="0" xfId="0" applyFont="1" applyAlignment="1">
      <alignment horizontal="center"/>
    </xf>
  </cellXfs>
  <cellStyles count="1">
    <cellStyle name="Normal" xfId="0" builtinId="0"/>
  </cellStyles>
  <dxfs count="26">
    <dxf>
      <fill>
        <patternFill patternType="solid">
          <bgColor rgb="FF3FCDF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ont>
        <color rgb="FFFF0000"/>
      </font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DBAFFF"/>
      <color rgb="FFE5C5FF"/>
      <color rgb="FFF0DDFF"/>
      <color rgb="FFFFCDCD"/>
      <color rgb="FFFF7979"/>
      <color rgb="FF9966FF"/>
      <color rgb="FFCC99FF"/>
      <color rgb="FFFCE4D6"/>
      <color rgb="FFFFF2CC"/>
      <color rgb="FFE2EF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53340</xdr:rowOff>
    </xdr:from>
    <xdr:to>
      <xdr:col>9</xdr:col>
      <xdr:colOff>0</xdr:colOff>
      <xdr:row>38</xdr:row>
      <xdr:rowOff>129270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F2721-752F-4E67-8877-82AD987A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8060"/>
          <a:ext cx="5486400" cy="366495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30</xdr:row>
      <xdr:rowOff>38100</xdr:rowOff>
    </xdr:from>
    <xdr:to>
      <xdr:col>16</xdr:col>
      <xdr:colOff>534864</xdr:colOff>
      <xdr:row>40</xdr:row>
      <xdr:rowOff>34155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C3CD9C-3A23-457E-B75E-76DDA9D7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060" y="5783580"/>
          <a:ext cx="4474404" cy="1824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C689-09CB-4F0C-AADC-5446657DD6DC}">
  <sheetPr codeName="Sheet1"/>
  <dimension ref="A1:X48"/>
  <sheetViews>
    <sheetView zoomScale="85" zoomScaleNormal="85" workbookViewId="0">
      <selection activeCell="H42" sqref="H42"/>
    </sheetView>
  </sheetViews>
  <sheetFormatPr defaultRowHeight="15"/>
  <cols>
    <col min="1" max="1" width="4.140625" customWidth="1"/>
    <col min="2" max="2" width="18.5703125" customWidth="1"/>
    <col min="3" max="3" width="5.140625" customWidth="1"/>
    <col min="4" max="4" width="18.85546875" style="1" bestFit="1" customWidth="1"/>
    <col min="5" max="5" width="5.5703125" style="4" customWidth="1"/>
    <col min="6" max="6" width="18.85546875" style="1" customWidth="1"/>
    <col min="7" max="7" width="5.5703125" style="4" customWidth="1"/>
    <col min="8" max="8" width="18.85546875" style="1" bestFit="1" customWidth="1"/>
    <col min="9" max="9" width="5.5703125" style="4" customWidth="1"/>
    <col min="10" max="10" width="18.85546875" style="1" bestFit="1" customWidth="1"/>
    <col min="11" max="11" width="5.5703125" style="4" customWidth="1"/>
    <col min="12" max="12" width="18.85546875" style="1" bestFit="1" customWidth="1"/>
    <col min="13" max="13" width="5.5703125" style="4" customWidth="1"/>
    <col min="14" max="14" width="18.85546875" style="1" bestFit="1" customWidth="1"/>
    <col min="15" max="15" width="5.5703125" style="4" customWidth="1"/>
    <col min="16" max="16" width="18.85546875" style="1" bestFit="1" customWidth="1"/>
    <col min="17" max="17" width="5.5703125" style="4" customWidth="1"/>
    <col min="18" max="18" width="18.85546875" bestFit="1" customWidth="1"/>
    <col min="19" max="19" width="5.5703125" style="4" customWidth="1"/>
    <col min="20" max="20" width="6.5703125" customWidth="1"/>
  </cols>
  <sheetData>
    <row r="1" spans="1:24" ht="15" customHeight="1">
      <c r="A1" s="263"/>
      <c r="B1" s="304" t="s">
        <v>107</v>
      </c>
      <c r="C1" s="38" t="s">
        <v>12</v>
      </c>
      <c r="D1" s="38" t="s">
        <v>23</v>
      </c>
      <c r="E1" s="39" t="s">
        <v>12</v>
      </c>
      <c r="F1" s="38" t="s">
        <v>24</v>
      </c>
      <c r="G1" s="39" t="s">
        <v>12</v>
      </c>
      <c r="H1" s="38" t="s">
        <v>25</v>
      </c>
      <c r="I1" s="39" t="s">
        <v>12</v>
      </c>
      <c r="J1" s="38" t="s">
        <v>26</v>
      </c>
      <c r="K1" s="39" t="s">
        <v>12</v>
      </c>
      <c r="L1" s="38" t="s">
        <v>27</v>
      </c>
      <c r="M1" s="39" t="s">
        <v>12</v>
      </c>
      <c r="N1" s="38" t="s">
        <v>28</v>
      </c>
      <c r="O1" s="39" t="s">
        <v>12</v>
      </c>
      <c r="P1" s="38" t="s">
        <v>29</v>
      </c>
      <c r="Q1" s="39" t="s">
        <v>12</v>
      </c>
      <c r="R1" s="38" t="s">
        <v>108</v>
      </c>
      <c r="S1" s="45" t="s">
        <v>12</v>
      </c>
      <c r="T1" s="263"/>
      <c r="U1" s="263"/>
      <c r="V1" s="263"/>
      <c r="W1" s="263"/>
      <c r="X1" s="263"/>
    </row>
    <row r="2" spans="1:24" ht="12" customHeight="1">
      <c r="A2" s="263"/>
      <c r="B2" s="40" t="str">
        <f>Sorting!A6</f>
        <v>Haaland</v>
      </c>
      <c r="C2" s="31">
        <f>Sorting!B6</f>
        <v>11.5</v>
      </c>
      <c r="D2" s="32" t="str">
        <f>Sorting!A116</f>
        <v>Haaland</v>
      </c>
      <c r="E2" s="44">
        <f>Sorting!B116</f>
        <v>11.5</v>
      </c>
      <c r="F2" s="32" t="str">
        <f>Sorting!A226</f>
        <v>Haaland</v>
      </c>
      <c r="G2" s="44">
        <f>Sorting!B226</f>
        <v>11.5</v>
      </c>
      <c r="H2" s="32" t="str">
        <f>Sorting!A336</f>
        <v>Haaland</v>
      </c>
      <c r="I2" s="44">
        <f>Sorting!B336</f>
        <v>11.5</v>
      </c>
      <c r="J2" s="32" t="str">
        <f>Sorting!A446</f>
        <v>Haaland</v>
      </c>
      <c r="K2" s="44">
        <f>Sorting!B446</f>
        <v>11.5</v>
      </c>
      <c r="L2" s="32" t="str">
        <f>Sorting!A556</f>
        <v>Haaland</v>
      </c>
      <c r="M2" s="44">
        <f>Sorting!B556</f>
        <v>11.5</v>
      </c>
      <c r="N2" s="32" t="str">
        <f>Sorting!A666</f>
        <v>Haaland</v>
      </c>
      <c r="O2" s="44">
        <f>Sorting!B666</f>
        <v>11.5</v>
      </c>
      <c r="P2" s="33" t="str">
        <f>Sorting!A776</f>
        <v>Haaland</v>
      </c>
      <c r="Q2" s="44">
        <f>Sorting!B776</f>
        <v>11.5</v>
      </c>
      <c r="R2" s="33" t="str">
        <f>Sorting!A886</f>
        <v>Haaland</v>
      </c>
      <c r="S2" s="125">
        <f>Sorting!B886</f>
        <v>11.5</v>
      </c>
      <c r="T2" s="263"/>
      <c r="U2" s="263"/>
      <c r="V2" s="263"/>
      <c r="W2" s="263"/>
      <c r="X2" s="263"/>
    </row>
    <row r="3" spans="1:24" ht="12" customHeight="1">
      <c r="A3" s="263"/>
      <c r="B3" s="40" t="str">
        <f>Sorting!A7</f>
        <v>Wilson</v>
      </c>
      <c r="C3" s="31">
        <f>Sorting!B7</f>
        <v>7.4</v>
      </c>
      <c r="D3" s="32" t="str">
        <f>Sorting!A117</f>
        <v>Wilson</v>
      </c>
      <c r="E3" s="44">
        <f>Sorting!B117</f>
        <v>7.4</v>
      </c>
      <c r="F3" s="32" t="str">
        <f>Sorting!A227</f>
        <v>Mitrović</v>
      </c>
      <c r="G3" s="44">
        <f>Sorting!B227</f>
        <v>6.9</v>
      </c>
      <c r="H3" s="32" t="str">
        <f>Sorting!A337</f>
        <v>Mitrović</v>
      </c>
      <c r="I3" s="44">
        <f>Sorting!B337</f>
        <v>6.9</v>
      </c>
      <c r="J3" s="32" t="str">
        <f>Sorting!A447</f>
        <v>Mitrović</v>
      </c>
      <c r="K3" s="44">
        <f>Sorting!B447</f>
        <v>6.9</v>
      </c>
      <c r="L3" s="32" t="str">
        <f>Sorting!A557</f>
        <v>Mitrović</v>
      </c>
      <c r="M3" s="44">
        <f>Sorting!B557</f>
        <v>6.9</v>
      </c>
      <c r="N3" s="32" t="str">
        <f>Sorting!A667</f>
        <v>Mitrović</v>
      </c>
      <c r="O3" s="44">
        <f>Sorting!B667</f>
        <v>6.9</v>
      </c>
      <c r="P3" s="33" t="str">
        <f>Sorting!A777</f>
        <v>Mitrović</v>
      </c>
      <c r="Q3" s="44">
        <f>Sorting!B777</f>
        <v>6.9</v>
      </c>
      <c r="R3" s="33" t="str">
        <f>Sorting!A887</f>
        <v>Mitrović</v>
      </c>
      <c r="S3" s="125">
        <f>Sorting!B887</f>
        <v>6.9</v>
      </c>
      <c r="T3" s="263"/>
      <c r="U3" s="263"/>
      <c r="V3" s="263"/>
      <c r="W3" s="263"/>
      <c r="X3" s="263"/>
    </row>
    <row r="4" spans="1:24" ht="12" customHeight="1">
      <c r="A4" s="263"/>
      <c r="B4" s="40" t="str">
        <f>Sorting!A8</f>
        <v>Greenwood</v>
      </c>
      <c r="C4" s="31">
        <f>Sorting!B8</f>
        <v>4.2</v>
      </c>
      <c r="D4" s="32" t="str">
        <f>Sorting!A118</f>
        <v>Greenwood</v>
      </c>
      <c r="E4" s="44">
        <f>Sorting!B118</f>
        <v>4.2</v>
      </c>
      <c r="F4" s="32" t="str">
        <f>Sorting!A228</f>
        <v>Greenwood</v>
      </c>
      <c r="G4" s="44">
        <f>Sorting!B228</f>
        <v>4.2</v>
      </c>
      <c r="H4" s="32" t="str">
        <f>Sorting!A338</f>
        <v>Greenwood</v>
      </c>
      <c r="I4" s="44">
        <f>Sorting!B338</f>
        <v>4.2</v>
      </c>
      <c r="J4" s="32" t="str">
        <f>Sorting!A448</f>
        <v>Greenwood</v>
      </c>
      <c r="K4" s="44">
        <f>Sorting!B448</f>
        <v>4.2</v>
      </c>
      <c r="L4" s="32" t="str">
        <f>Sorting!A558</f>
        <v>Greenwood</v>
      </c>
      <c r="M4" s="44">
        <f>Sorting!B558</f>
        <v>4.2</v>
      </c>
      <c r="N4" s="32" t="str">
        <f>Sorting!A668</f>
        <v>Greenwood</v>
      </c>
      <c r="O4" s="44">
        <f>Sorting!B668</f>
        <v>4.2</v>
      </c>
      <c r="P4" s="33" t="str">
        <f>Sorting!A778</f>
        <v>Greenwood</v>
      </c>
      <c r="Q4" s="44">
        <f>Sorting!B778</f>
        <v>4.2</v>
      </c>
      <c r="R4" s="33" t="str">
        <f>Sorting!A888</f>
        <v>Greenwood</v>
      </c>
      <c r="S4" s="125">
        <f>Sorting!B888</f>
        <v>4.2</v>
      </c>
      <c r="T4" s="263"/>
      <c r="U4" s="263"/>
      <c r="V4" s="263"/>
      <c r="W4" s="263"/>
      <c r="X4" s="263"/>
    </row>
    <row r="5" spans="1:24" ht="12" customHeight="1">
      <c r="A5" s="263"/>
      <c r="B5" s="340" t="str">
        <f>Sorting!A11</f>
        <v>Salah</v>
      </c>
      <c r="C5" s="31">
        <f>Sorting!B11</f>
        <v>12.8</v>
      </c>
      <c r="D5" s="34" t="str">
        <f>Sorting!A121</f>
        <v>Salah</v>
      </c>
      <c r="E5" s="44">
        <f>Sorting!B121</f>
        <v>12.8</v>
      </c>
      <c r="F5" s="34" t="str">
        <f>Sorting!A231</f>
        <v>Salah</v>
      </c>
      <c r="G5" s="44">
        <f>Sorting!B231</f>
        <v>12.8</v>
      </c>
      <c r="H5" s="34" t="str">
        <f>Sorting!A341</f>
        <v>Salah</v>
      </c>
      <c r="I5" s="44">
        <f>Sorting!B341</f>
        <v>12.8</v>
      </c>
      <c r="J5" s="34" t="str">
        <f>Sorting!A451</f>
        <v>Salah</v>
      </c>
      <c r="K5" s="44">
        <f>Sorting!B451</f>
        <v>12.8</v>
      </c>
      <c r="L5" s="34" t="str">
        <f>Sorting!A561</f>
        <v>Salah</v>
      </c>
      <c r="M5" s="44">
        <f>Sorting!B561</f>
        <v>12.8</v>
      </c>
      <c r="N5" s="34" t="str">
        <f>Sorting!A671</f>
        <v>Salah</v>
      </c>
      <c r="O5" s="44">
        <f>Sorting!B671</f>
        <v>12.8</v>
      </c>
      <c r="P5" s="34" t="str">
        <f>Sorting!A781</f>
        <v>Salah</v>
      </c>
      <c r="Q5" s="44">
        <f>Sorting!B781</f>
        <v>12.8</v>
      </c>
      <c r="R5" s="34" t="str">
        <f>Sorting!A891</f>
        <v>Salah</v>
      </c>
      <c r="S5" s="125">
        <f>Sorting!B891</f>
        <v>12.8</v>
      </c>
      <c r="T5" s="263"/>
      <c r="U5" s="263"/>
      <c r="V5" s="263"/>
      <c r="W5" s="263"/>
      <c r="X5" s="263"/>
    </row>
    <row r="6" spans="1:24" ht="12" customHeight="1">
      <c r="A6" s="263"/>
      <c r="B6" s="41" t="str">
        <f>Sorting!A12</f>
        <v>Saka</v>
      </c>
      <c r="C6" s="31">
        <f>Sorting!B12</f>
        <v>8</v>
      </c>
      <c r="D6" s="34" t="str">
        <f>Sorting!A122</f>
        <v>Saka</v>
      </c>
      <c r="E6" s="44">
        <f>Sorting!B122</f>
        <v>8</v>
      </c>
      <c r="F6" s="34" t="str">
        <f>Sorting!A232</f>
        <v>Saka</v>
      </c>
      <c r="G6" s="44">
        <f>Sorting!B232</f>
        <v>8</v>
      </c>
      <c r="H6" s="34" t="str">
        <f>Sorting!A342</f>
        <v>Saka</v>
      </c>
      <c r="I6" s="44">
        <f>Sorting!B342</f>
        <v>8</v>
      </c>
      <c r="J6" s="34" t="str">
        <f>Sorting!A452</f>
        <v>Saka</v>
      </c>
      <c r="K6" s="44">
        <f>Sorting!B452</f>
        <v>8</v>
      </c>
      <c r="L6" s="34" t="str">
        <f>Sorting!A562</f>
        <v>Saka</v>
      </c>
      <c r="M6" s="44">
        <f>Sorting!B562</f>
        <v>8</v>
      </c>
      <c r="N6" s="34" t="str">
        <f>Sorting!A672</f>
        <v>Saka</v>
      </c>
      <c r="O6" s="44">
        <f>Sorting!B672</f>
        <v>8</v>
      </c>
      <c r="P6" s="34" t="str">
        <f>Sorting!A782</f>
        <v>Saka</v>
      </c>
      <c r="Q6" s="44">
        <f>Sorting!B782</f>
        <v>8</v>
      </c>
      <c r="R6" s="34" t="str">
        <f>Sorting!A892</f>
        <v>Saka</v>
      </c>
      <c r="S6" s="125">
        <f>Sorting!B892</f>
        <v>8</v>
      </c>
      <c r="T6" s="263"/>
      <c r="U6" s="263"/>
      <c r="V6" s="263"/>
      <c r="W6" s="263"/>
      <c r="X6" s="263"/>
    </row>
    <row r="7" spans="1:24" ht="12" customHeight="1">
      <c r="A7" s="263"/>
      <c r="B7" s="41" t="str">
        <f>Sorting!A13</f>
        <v>Martinelli</v>
      </c>
      <c r="C7" s="31">
        <f>Sorting!B13</f>
        <v>6.8</v>
      </c>
      <c r="D7" s="34" t="str">
        <f>Sorting!A123</f>
        <v>Martinelli</v>
      </c>
      <c r="E7" s="44">
        <f>Sorting!B123</f>
        <v>6.8</v>
      </c>
      <c r="F7" s="34" t="str">
        <f>Sorting!A233</f>
        <v>Martinelli</v>
      </c>
      <c r="G7" s="44">
        <f>Sorting!B233</f>
        <v>6.8</v>
      </c>
      <c r="H7" s="34" t="str">
        <f>Sorting!A343</f>
        <v>Martinelli</v>
      </c>
      <c r="I7" s="44">
        <f>Sorting!B343</f>
        <v>6.8</v>
      </c>
      <c r="J7" s="34" t="str">
        <f>Sorting!A453</f>
        <v>Martinelli</v>
      </c>
      <c r="K7" s="44">
        <f>Sorting!B453</f>
        <v>6.8</v>
      </c>
      <c r="L7" s="34" t="str">
        <f>Sorting!A563</f>
        <v>Martinelli</v>
      </c>
      <c r="M7" s="44">
        <f>Sorting!B563</f>
        <v>6.8</v>
      </c>
      <c r="N7" s="34" t="str">
        <f>Sorting!A673</f>
        <v>Martinelli</v>
      </c>
      <c r="O7" s="44">
        <f>Sorting!B673</f>
        <v>6.8</v>
      </c>
      <c r="P7" s="34" t="str">
        <f>Sorting!A783</f>
        <v>Martinelli</v>
      </c>
      <c r="Q7" s="44">
        <f>Sorting!B783</f>
        <v>6.8</v>
      </c>
      <c r="R7" s="34" t="str">
        <f>Sorting!A893</f>
        <v>Martinelli</v>
      </c>
      <c r="S7" s="125">
        <f>Sorting!B893</f>
        <v>6.8</v>
      </c>
      <c r="T7" s="263"/>
      <c r="U7" s="263"/>
      <c r="V7" s="263"/>
      <c r="W7" s="263"/>
      <c r="X7" s="263"/>
    </row>
    <row r="8" spans="1:24" ht="12" customHeight="1">
      <c r="A8" s="263"/>
      <c r="B8" s="41" t="str">
        <f>Sorting!A14</f>
        <v>Mount</v>
      </c>
      <c r="C8" s="31">
        <f>Sorting!B14</f>
        <v>7.5</v>
      </c>
      <c r="D8" s="34" t="str">
        <f>Sorting!A124</f>
        <v>Mount</v>
      </c>
      <c r="E8" s="44">
        <f>Sorting!B124</f>
        <v>7.5</v>
      </c>
      <c r="F8" s="34" t="str">
        <f>Sorting!A234</f>
        <v>Mount</v>
      </c>
      <c r="G8" s="44">
        <f>Sorting!B234</f>
        <v>7.5</v>
      </c>
      <c r="H8" s="34" t="str">
        <f>Sorting!A344</f>
        <v>Mount</v>
      </c>
      <c r="I8" s="44">
        <f>Sorting!B344</f>
        <v>7.5</v>
      </c>
      <c r="J8" s="34" t="str">
        <f>Sorting!A454</f>
        <v>Mount</v>
      </c>
      <c r="K8" s="44">
        <f>Sorting!B454</f>
        <v>7.5</v>
      </c>
      <c r="L8" s="34" t="str">
        <f>Sorting!A564</f>
        <v>Mount</v>
      </c>
      <c r="M8" s="44">
        <f>Sorting!B564</f>
        <v>7.5</v>
      </c>
      <c r="N8" s="34" t="str">
        <f>Sorting!A674</f>
        <v>Mount</v>
      </c>
      <c r="O8" s="44">
        <f>Sorting!B674</f>
        <v>7.5</v>
      </c>
      <c r="P8" s="34" t="str">
        <f>Sorting!A784</f>
        <v>Mount</v>
      </c>
      <c r="Q8" s="44">
        <f>Sorting!B784</f>
        <v>7.5</v>
      </c>
      <c r="R8" s="34" t="str">
        <f>Sorting!A894</f>
        <v>Mount</v>
      </c>
      <c r="S8" s="125">
        <f>Sorting!B894</f>
        <v>7.5</v>
      </c>
      <c r="T8" s="263"/>
      <c r="U8" s="263"/>
      <c r="V8" s="263"/>
      <c r="W8" s="263"/>
      <c r="X8" s="263"/>
    </row>
    <row r="9" spans="1:24" ht="12" customHeight="1">
      <c r="A9" s="263"/>
      <c r="B9" s="41" t="str">
        <f>Sorting!A15</f>
        <v>Rashford</v>
      </c>
      <c r="C9" s="31">
        <f>Sorting!B15</f>
        <v>6.8</v>
      </c>
      <c r="D9" s="34" t="str">
        <f>Sorting!A125</f>
        <v>Rashford</v>
      </c>
      <c r="E9" s="44">
        <f>Sorting!B125</f>
        <v>6.8</v>
      </c>
      <c r="F9" s="34" t="str">
        <f>Sorting!A235</f>
        <v>Rashford</v>
      </c>
      <c r="G9" s="44">
        <f>Sorting!B235</f>
        <v>6.8</v>
      </c>
      <c r="H9" s="34" t="str">
        <f>Sorting!A345</f>
        <v>Rashford</v>
      </c>
      <c r="I9" s="44">
        <f>Sorting!B345</f>
        <v>6.8</v>
      </c>
      <c r="J9" s="34" t="str">
        <f>Sorting!A455</f>
        <v>Rashford</v>
      </c>
      <c r="K9" s="44">
        <f>Sorting!B455</f>
        <v>6.8</v>
      </c>
      <c r="L9" s="34" t="str">
        <f>Sorting!A565</f>
        <v>Rashford</v>
      </c>
      <c r="M9" s="44">
        <f>Sorting!B565</f>
        <v>6.8</v>
      </c>
      <c r="N9" s="34" t="str">
        <f>Sorting!A675</f>
        <v>Rashford</v>
      </c>
      <c r="O9" s="44">
        <f>Sorting!B675</f>
        <v>6.8</v>
      </c>
      <c r="P9" s="34" t="str">
        <f>Sorting!A785</f>
        <v>Rashford</v>
      </c>
      <c r="Q9" s="44">
        <f>Sorting!B785</f>
        <v>6.8</v>
      </c>
      <c r="R9" s="34" t="str">
        <f>Sorting!A895</f>
        <v>Rashford</v>
      </c>
      <c r="S9" s="125">
        <f>Sorting!B895</f>
        <v>6.8</v>
      </c>
      <c r="T9" s="263"/>
      <c r="U9" s="263"/>
      <c r="V9" s="263"/>
      <c r="W9" s="263"/>
      <c r="X9" s="263"/>
    </row>
    <row r="10" spans="1:24" ht="12" customHeight="1">
      <c r="A10" s="263"/>
      <c r="B10" s="341" t="str">
        <f>Sorting!A1</f>
        <v>Gabriel</v>
      </c>
      <c r="C10" s="31">
        <f>Sorting!B1</f>
        <v>5.0999999999999996</v>
      </c>
      <c r="D10" s="35" t="str">
        <f>Sorting!A111</f>
        <v>Gabriel</v>
      </c>
      <c r="E10" s="44">
        <f>Sorting!B111</f>
        <v>5.0999999999999996</v>
      </c>
      <c r="F10" s="35" t="str">
        <f>Sorting!A221</f>
        <v>Gabriel</v>
      </c>
      <c r="G10" s="44">
        <f>Sorting!B221</f>
        <v>5.0999999999999996</v>
      </c>
      <c r="H10" s="35" t="str">
        <f>Sorting!A331</f>
        <v>Gabriel</v>
      </c>
      <c r="I10" s="44">
        <f>Sorting!B331</f>
        <v>5.0999999999999996</v>
      </c>
      <c r="J10" s="35" t="str">
        <f>Sorting!A441</f>
        <v>Alexander-Arnold</v>
      </c>
      <c r="K10" s="44">
        <f>Sorting!B441</f>
        <v>7.2</v>
      </c>
      <c r="L10" s="35" t="str">
        <f>Sorting!A551</f>
        <v>Alexander-Arnold</v>
      </c>
      <c r="M10" s="44">
        <f>Sorting!B551</f>
        <v>7.2</v>
      </c>
      <c r="N10" s="35" t="str">
        <f>Sorting!A661</f>
        <v>Alexander-Arnold</v>
      </c>
      <c r="O10" s="44">
        <f>Sorting!B661</f>
        <v>7.2</v>
      </c>
      <c r="P10" s="35" t="str">
        <f>Sorting!A771</f>
        <v>Alexander-Arnold</v>
      </c>
      <c r="Q10" s="44">
        <f>Sorting!B771</f>
        <v>7.2</v>
      </c>
      <c r="R10" s="35" t="str">
        <f>Sorting!A881</f>
        <v>Alexander-Arnold</v>
      </c>
      <c r="S10" s="125">
        <f>Sorting!B881</f>
        <v>7.2</v>
      </c>
      <c r="T10" s="263"/>
      <c r="U10" s="263"/>
      <c r="V10" s="263"/>
      <c r="W10" s="263"/>
      <c r="X10" s="263"/>
    </row>
    <row r="11" spans="1:24" ht="12" customHeight="1">
      <c r="A11" s="263"/>
      <c r="B11" s="42" t="str">
        <f>Sorting!A2</f>
        <v>Trippier</v>
      </c>
      <c r="C11" s="31">
        <f>Sorting!B2</f>
        <v>5.2</v>
      </c>
      <c r="D11" s="35" t="str">
        <f>Sorting!A112</f>
        <v>Trippier</v>
      </c>
      <c r="E11" s="44">
        <f>Sorting!B112</f>
        <v>5.2</v>
      </c>
      <c r="F11" s="35" t="str">
        <f>Sorting!A222</f>
        <v>Trippier</v>
      </c>
      <c r="G11" s="44">
        <f>Sorting!B222</f>
        <v>5.2</v>
      </c>
      <c r="H11" s="35" t="str">
        <f>Sorting!A332</f>
        <v>Trippier</v>
      </c>
      <c r="I11" s="44">
        <f>Sorting!B332</f>
        <v>5.2</v>
      </c>
      <c r="J11" s="35" t="str">
        <f>Sorting!A442</f>
        <v>Gabriel</v>
      </c>
      <c r="K11" s="44">
        <f>Sorting!B442</f>
        <v>5.0999999999999996</v>
      </c>
      <c r="L11" s="35" t="str">
        <f>Sorting!A552</f>
        <v>Gabriel</v>
      </c>
      <c r="M11" s="44">
        <f>Sorting!B552</f>
        <v>5.0999999999999996</v>
      </c>
      <c r="N11" s="35" t="str">
        <f>Sorting!A662</f>
        <v>Gabriel</v>
      </c>
      <c r="O11" s="44">
        <f>Sorting!B662</f>
        <v>5.0999999999999996</v>
      </c>
      <c r="P11" s="35" t="str">
        <f>Sorting!A772</f>
        <v>Gabriel</v>
      </c>
      <c r="Q11" s="44">
        <f>Sorting!B772</f>
        <v>5.0999999999999996</v>
      </c>
      <c r="R11" s="35" t="str">
        <f>Sorting!A882</f>
        <v>Gabriel</v>
      </c>
      <c r="S11" s="125">
        <f>Sorting!B882</f>
        <v>5.0999999999999996</v>
      </c>
      <c r="T11" s="263"/>
      <c r="U11" s="263"/>
      <c r="V11" s="263"/>
      <c r="W11" s="263"/>
      <c r="X11" s="263"/>
    </row>
    <row r="12" spans="1:24" ht="12" customHeight="1">
      <c r="A12" s="263"/>
      <c r="B12" s="42" t="str">
        <f>Sorting!A3</f>
        <v>Dunk</v>
      </c>
      <c r="C12" s="31">
        <f>Sorting!B3</f>
        <v>4.7</v>
      </c>
      <c r="D12" s="35" t="str">
        <f>Sorting!A113</f>
        <v>Dunk</v>
      </c>
      <c r="E12" s="44">
        <f>Sorting!B113</f>
        <v>4.7</v>
      </c>
      <c r="F12" s="35" t="str">
        <f>Sorting!A223</f>
        <v>Dunk</v>
      </c>
      <c r="G12" s="44">
        <f>Sorting!B223</f>
        <v>4.7</v>
      </c>
      <c r="H12" s="35" t="str">
        <f>Sorting!A333</f>
        <v>Dunk</v>
      </c>
      <c r="I12" s="44">
        <f>Sorting!B333</f>
        <v>4.7</v>
      </c>
      <c r="J12" s="35" t="str">
        <f>Sorting!A443</f>
        <v>Trippier</v>
      </c>
      <c r="K12" s="44">
        <f>Sorting!B443</f>
        <v>5.2</v>
      </c>
      <c r="L12" s="35" t="str">
        <f>Sorting!A553</f>
        <v>Trippier</v>
      </c>
      <c r="M12" s="44">
        <f>Sorting!B553</f>
        <v>5.2</v>
      </c>
      <c r="N12" s="35" t="str">
        <f>Sorting!A663</f>
        <v>Trippier</v>
      </c>
      <c r="O12" s="44">
        <f>Sorting!B663</f>
        <v>5.2</v>
      </c>
      <c r="P12" s="35" t="str">
        <f>Sorting!A773</f>
        <v>Trippier</v>
      </c>
      <c r="Q12" s="44">
        <f>Sorting!B773</f>
        <v>5.2</v>
      </c>
      <c r="R12" s="35" t="str">
        <f>Sorting!A883</f>
        <v>Trippier</v>
      </c>
      <c r="S12" s="125">
        <f>Sorting!B883</f>
        <v>5.2</v>
      </c>
      <c r="T12" s="263"/>
      <c r="U12" s="263"/>
      <c r="V12" s="263"/>
      <c r="W12" s="263"/>
      <c r="X12" s="263"/>
    </row>
    <row r="13" spans="1:24" ht="12" customHeight="1">
      <c r="A13" s="263"/>
      <c r="B13" s="42" t="str">
        <f>Sorting!A4</f>
        <v>Perišić</v>
      </c>
      <c r="C13" s="31">
        <f>Sorting!B4</f>
        <v>5.8</v>
      </c>
      <c r="D13" s="35" t="str">
        <f>Sorting!A114</f>
        <v>Perišić</v>
      </c>
      <c r="E13" s="44">
        <f>Sorting!B114</f>
        <v>5.8</v>
      </c>
      <c r="F13" s="35" t="str">
        <f>Sorting!A224</f>
        <v>Perišić</v>
      </c>
      <c r="G13" s="44">
        <f>Sorting!B224</f>
        <v>5.8</v>
      </c>
      <c r="H13" s="35" t="str">
        <f>Sorting!A334</f>
        <v>Botman</v>
      </c>
      <c r="I13" s="44">
        <f>Sorting!B334</f>
        <v>4.4000000000000004</v>
      </c>
      <c r="J13" s="35" t="str">
        <f>Sorting!A444</f>
        <v>Dunk</v>
      </c>
      <c r="K13" s="44">
        <f>Sorting!B444</f>
        <v>4.7</v>
      </c>
      <c r="L13" s="35" t="str">
        <f>Sorting!A554</f>
        <v>Dunk</v>
      </c>
      <c r="M13" s="44">
        <f>Sorting!B554</f>
        <v>4.7</v>
      </c>
      <c r="N13" s="35" t="str">
        <f>Sorting!A664</f>
        <v>Dunk</v>
      </c>
      <c r="O13" s="44">
        <f>Sorting!B664</f>
        <v>4.7</v>
      </c>
      <c r="P13" s="35" t="str">
        <f>Sorting!A774</f>
        <v>Dunk</v>
      </c>
      <c r="Q13" s="44">
        <f>Sorting!B774</f>
        <v>4.7</v>
      </c>
      <c r="R13" s="35" t="str">
        <f>Sorting!A884</f>
        <v>Dunk</v>
      </c>
      <c r="S13" s="125">
        <f>Sorting!B884</f>
        <v>4.7</v>
      </c>
      <c r="T13" s="263"/>
      <c r="U13" s="263"/>
      <c r="V13" s="263"/>
      <c r="W13" s="263"/>
      <c r="X13" s="263"/>
    </row>
    <row r="14" spans="1:24" ht="12" customHeight="1">
      <c r="A14" s="263"/>
      <c r="B14" s="42" t="str">
        <f>Sorting!A5</f>
        <v>Cucurella</v>
      </c>
      <c r="C14" s="31">
        <f>Sorting!B5</f>
        <v>5.0999999999999996</v>
      </c>
      <c r="D14" s="35" t="str">
        <f>Sorting!A115</f>
        <v>Cucurella</v>
      </c>
      <c r="E14" s="44">
        <f>Sorting!B115</f>
        <v>5.0999999999999996</v>
      </c>
      <c r="F14" s="35" t="str">
        <f>Sorting!A225</f>
        <v>Cucurella</v>
      </c>
      <c r="G14" s="44">
        <f>Sorting!B225</f>
        <v>5.0999999999999996</v>
      </c>
      <c r="H14" s="35" t="str">
        <f>Sorting!A335</f>
        <v>Cucurella</v>
      </c>
      <c r="I14" s="44">
        <f>Sorting!B335</f>
        <v>5.0999999999999996</v>
      </c>
      <c r="J14" s="35" t="str">
        <f>Sorting!A445</f>
        <v>Botman</v>
      </c>
      <c r="K14" s="44">
        <f>Sorting!B445</f>
        <v>4.4000000000000004</v>
      </c>
      <c r="L14" s="35" t="str">
        <f>Sorting!A555</f>
        <v>Botman</v>
      </c>
      <c r="M14" s="44">
        <f>Sorting!B555</f>
        <v>4.4000000000000004</v>
      </c>
      <c r="N14" s="35" t="str">
        <f>Sorting!A665</f>
        <v>Botman</v>
      </c>
      <c r="O14" s="44">
        <f>Sorting!B665</f>
        <v>4.4000000000000004</v>
      </c>
      <c r="P14" s="35" t="str">
        <f>Sorting!A775</f>
        <v>Botman</v>
      </c>
      <c r="Q14" s="44">
        <f>Sorting!B775</f>
        <v>4.4000000000000004</v>
      </c>
      <c r="R14" s="35" t="str">
        <f>Sorting!A885</f>
        <v>Botman</v>
      </c>
      <c r="S14" s="125">
        <f>Sorting!B885</f>
        <v>4.4000000000000004</v>
      </c>
      <c r="T14" s="263"/>
      <c r="U14" s="263"/>
      <c r="V14" s="263"/>
      <c r="W14" s="263"/>
      <c r="X14" s="263"/>
    </row>
    <row r="15" spans="1:24" ht="12" customHeight="1">
      <c r="A15" s="263"/>
      <c r="B15" s="342" t="str">
        <f>Sorting!A9</f>
        <v>Ederson</v>
      </c>
      <c r="C15" s="31">
        <f>Sorting!B9</f>
        <v>5.4</v>
      </c>
      <c r="D15" s="36" t="str">
        <f>Sorting!A119</f>
        <v>Ederson</v>
      </c>
      <c r="E15" s="44">
        <f>Sorting!B119</f>
        <v>5.4</v>
      </c>
      <c r="F15" s="36" t="str">
        <f>Sorting!A229</f>
        <v>Ederson</v>
      </c>
      <c r="G15" s="44">
        <f>Sorting!B229</f>
        <v>5.4</v>
      </c>
      <c r="H15" s="36" t="str">
        <f>Sorting!A339</f>
        <v>Ederson</v>
      </c>
      <c r="I15" s="44">
        <f>Sorting!B339</f>
        <v>5.4</v>
      </c>
      <c r="J15" s="36" t="str">
        <f>Sorting!A449</f>
        <v>Ederson</v>
      </c>
      <c r="K15" s="44">
        <f>Sorting!B449</f>
        <v>5.4</v>
      </c>
      <c r="L15" s="36" t="str">
        <f>Sorting!A559</f>
        <v>Ederson</v>
      </c>
      <c r="M15" s="44">
        <f>Sorting!B559</f>
        <v>5.4</v>
      </c>
      <c r="N15" s="36" t="str">
        <f>Sorting!A669</f>
        <v>Ederson</v>
      </c>
      <c r="O15" s="44">
        <f>Sorting!B669</f>
        <v>5.4</v>
      </c>
      <c r="P15" s="36" t="str">
        <f>Sorting!A779</f>
        <v>Ederson</v>
      </c>
      <c r="Q15" s="44">
        <f>Sorting!B779</f>
        <v>5.4</v>
      </c>
      <c r="R15" s="36" t="str">
        <f>Sorting!A889</f>
        <v>Ederson</v>
      </c>
      <c r="S15" s="125">
        <f>Sorting!B889</f>
        <v>5.4</v>
      </c>
      <c r="T15" s="263"/>
      <c r="U15" s="263"/>
      <c r="V15" s="263"/>
      <c r="W15" s="263"/>
      <c r="X15" s="263"/>
    </row>
    <row r="16" spans="1:24" ht="12" customHeight="1">
      <c r="A16" s="263"/>
      <c r="B16" s="43" t="str">
        <f>Sorting!A10</f>
        <v>Leno</v>
      </c>
      <c r="C16" s="31">
        <f>Sorting!B10</f>
        <v>4.5</v>
      </c>
      <c r="D16" s="36" t="str">
        <f>Sorting!A120</f>
        <v>Leno</v>
      </c>
      <c r="E16" s="44">
        <f>Sorting!B120</f>
        <v>4.5</v>
      </c>
      <c r="F16" s="36" t="str">
        <f>Sorting!A230</f>
        <v>Leno</v>
      </c>
      <c r="G16" s="44">
        <f>Sorting!B230</f>
        <v>4.5</v>
      </c>
      <c r="H16" s="36" t="str">
        <f>Sorting!A340</f>
        <v>Leno</v>
      </c>
      <c r="I16" s="44">
        <f>Sorting!B340</f>
        <v>4.5</v>
      </c>
      <c r="J16" s="36" t="str">
        <f>Sorting!A450</f>
        <v>Leno</v>
      </c>
      <c r="K16" s="44">
        <f>Sorting!B450</f>
        <v>4.5</v>
      </c>
      <c r="L16" s="36" t="str">
        <f>Sorting!A560</f>
        <v>Leno</v>
      </c>
      <c r="M16" s="44">
        <f>Sorting!B560</f>
        <v>4.5</v>
      </c>
      <c r="N16" s="36" t="str">
        <f>Sorting!A670</f>
        <v>Leno</v>
      </c>
      <c r="O16" s="44">
        <f>Sorting!B670</f>
        <v>4.5</v>
      </c>
      <c r="P16" s="36" t="str">
        <f>Sorting!A780</f>
        <v>Leno</v>
      </c>
      <c r="Q16" s="44">
        <f>Sorting!B780</f>
        <v>4.5</v>
      </c>
      <c r="R16" s="36" t="str">
        <f>Sorting!A890</f>
        <v>Leno</v>
      </c>
      <c r="S16" s="125">
        <f>Sorting!B890</f>
        <v>4.5</v>
      </c>
      <c r="T16" s="263"/>
      <c r="U16" s="263"/>
      <c r="V16" s="263"/>
      <c r="W16" s="263"/>
      <c r="X16" s="263"/>
    </row>
    <row r="17" spans="1:24" ht="15" customHeight="1">
      <c r="A17" s="263"/>
      <c r="B17" s="96" t="s">
        <v>39</v>
      </c>
      <c r="C17" s="97"/>
      <c r="D17" s="29" t="s">
        <v>177</v>
      </c>
      <c r="E17" s="30" t="s">
        <v>109</v>
      </c>
      <c r="F17" s="29" t="s">
        <v>30</v>
      </c>
      <c r="G17" s="30" t="s">
        <v>109</v>
      </c>
      <c r="H17" s="29" t="s">
        <v>31</v>
      </c>
      <c r="I17" s="30" t="s">
        <v>109</v>
      </c>
      <c r="J17" s="29" t="s">
        <v>32</v>
      </c>
      <c r="K17" s="30" t="s">
        <v>109</v>
      </c>
      <c r="L17" s="29" t="s">
        <v>33</v>
      </c>
      <c r="M17" s="30" t="s">
        <v>109</v>
      </c>
      <c r="N17" s="29" t="s">
        <v>34</v>
      </c>
      <c r="O17" s="30" t="s">
        <v>109</v>
      </c>
      <c r="P17" s="29" t="s">
        <v>35</v>
      </c>
      <c r="Q17" s="30" t="s">
        <v>109</v>
      </c>
      <c r="R17" s="29" t="s">
        <v>36</v>
      </c>
      <c r="S17" s="46" t="s">
        <v>109</v>
      </c>
      <c r="T17" s="263"/>
      <c r="U17" s="263"/>
      <c r="V17" s="263"/>
      <c r="W17" s="263"/>
      <c r="X17" s="263"/>
    </row>
    <row r="18" spans="1:24" ht="12" customHeight="1">
      <c r="A18" s="263"/>
      <c r="B18" s="385" t="s">
        <v>199</v>
      </c>
      <c r="C18" s="386"/>
      <c r="D18" s="250" t="str">
        <f>Sorting!AC1</f>
        <v>Haaland</v>
      </c>
      <c r="E18" s="37">
        <f>Sorting!AF1</f>
        <v>8.2100000000000009</v>
      </c>
      <c r="F18" s="250" t="str">
        <f>Sorting!AC111</f>
        <v>Haaland</v>
      </c>
      <c r="G18" s="37">
        <f>Sorting!AG111</f>
        <v>5.33</v>
      </c>
      <c r="H18" s="250" t="str">
        <f>Sorting!AC221</f>
        <v>Haaland</v>
      </c>
      <c r="I18" s="37">
        <f>Sorting!AH221</f>
        <v>11.86</v>
      </c>
      <c r="J18" s="250" t="str">
        <f>Sorting!AC331</f>
        <v>Haaland</v>
      </c>
      <c r="K18" s="37">
        <f>Sorting!AI331</f>
        <v>6.93</v>
      </c>
      <c r="L18" s="250" t="str">
        <f>Sorting!AC441</f>
        <v>Haaland</v>
      </c>
      <c r="M18" s="37">
        <f>Sorting!AJ441</f>
        <v>5.23</v>
      </c>
      <c r="N18" s="250" t="str">
        <f>Sorting!AC551</f>
        <v>Haaland</v>
      </c>
      <c r="O18" s="37">
        <f>Sorting!AK551</f>
        <v>11.64</v>
      </c>
      <c r="P18" s="250" t="str">
        <f>Sorting!AC661</f>
        <v>Haaland</v>
      </c>
      <c r="Q18" s="37">
        <f>Sorting!AL661</f>
        <v>6.28</v>
      </c>
      <c r="R18" s="250" t="str">
        <f>Sorting!AC771</f>
        <v>Haaland</v>
      </c>
      <c r="S18" s="120">
        <f>Sorting!AM771</f>
        <v>2.86</v>
      </c>
      <c r="T18" s="263"/>
      <c r="U18" s="263"/>
      <c r="V18" s="263"/>
      <c r="W18" s="263"/>
      <c r="X18" s="263"/>
    </row>
    <row r="19" spans="1:24" ht="12" customHeight="1">
      <c r="A19" s="263"/>
      <c r="B19" s="387" t="s">
        <v>270</v>
      </c>
      <c r="C19" s="388"/>
      <c r="D19" s="250" t="str">
        <f>Sorting!AC2</f>
        <v>Wilson</v>
      </c>
      <c r="E19" s="37">
        <f>Sorting!AF2</f>
        <v>3.46</v>
      </c>
      <c r="F19" s="250" t="str">
        <f>Sorting!AC112</f>
        <v>Mitrović</v>
      </c>
      <c r="G19" s="37">
        <f>Sorting!AG112</f>
        <v>7.06</v>
      </c>
      <c r="H19" s="250" t="str">
        <f>Sorting!AC222</f>
        <v>Mitrović</v>
      </c>
      <c r="I19" s="37">
        <f>Sorting!AH222</f>
        <v>3.04</v>
      </c>
      <c r="J19" s="250" t="str">
        <f>Sorting!AC332</f>
        <v>Mitrović</v>
      </c>
      <c r="K19" s="37">
        <f>Sorting!AI332</f>
        <v>4.18</v>
      </c>
      <c r="L19" s="250" t="str">
        <f>Sorting!AC442</f>
        <v>Salah</v>
      </c>
      <c r="M19" s="37">
        <f>Sorting!AJ442</f>
        <v>5.69</v>
      </c>
      <c r="N19" s="250" t="str">
        <f>Sorting!AC552</f>
        <v>Mitrović</v>
      </c>
      <c r="O19" s="37">
        <f>Sorting!AK552</f>
        <v>5.23</v>
      </c>
      <c r="P19" s="250" t="str">
        <f>Sorting!AC662</f>
        <v>Mitrović</v>
      </c>
      <c r="Q19" s="37">
        <f>Sorting!AL662</f>
        <v>3.58</v>
      </c>
      <c r="R19" s="250" t="str">
        <f>Sorting!AC772</f>
        <v>Mitrović</v>
      </c>
      <c r="S19" s="120">
        <f>Sorting!AM772</f>
        <v>3.83</v>
      </c>
      <c r="T19" s="263"/>
      <c r="U19" s="263"/>
      <c r="V19" s="263"/>
      <c r="W19" s="263"/>
      <c r="X19" s="263"/>
    </row>
    <row r="20" spans="1:24" ht="12" customHeight="1">
      <c r="A20" s="263"/>
      <c r="B20" s="391">
        <v>44774</v>
      </c>
      <c r="C20" s="392"/>
      <c r="D20" s="250" t="str">
        <f>Sorting!AC3</f>
        <v>Salah</v>
      </c>
      <c r="E20" s="37">
        <f>Sorting!AF3</f>
        <v>8.14</v>
      </c>
      <c r="F20" s="250" t="str">
        <f>Sorting!AC113</f>
        <v>Salah</v>
      </c>
      <c r="G20" s="37">
        <f>Sorting!AG113</f>
        <v>6.7</v>
      </c>
      <c r="H20" s="250" t="str">
        <f>Sorting!AC223</f>
        <v>Salah</v>
      </c>
      <c r="I20" s="37">
        <f>Sorting!AH223</f>
        <v>5.55</v>
      </c>
      <c r="J20" s="250" t="str">
        <f>Sorting!AC333</f>
        <v>Salah</v>
      </c>
      <c r="K20" s="37">
        <f>Sorting!AI333</f>
        <v>5.82</v>
      </c>
      <c r="L20" s="250" t="str">
        <f>Sorting!AC443</f>
        <v>Saka</v>
      </c>
      <c r="M20" s="37">
        <f>Sorting!AJ443</f>
        <v>5.0199999999999996</v>
      </c>
      <c r="N20" s="250" t="str">
        <f>Sorting!AC553</f>
        <v>Salah</v>
      </c>
      <c r="O20" s="37">
        <f>Sorting!AK553</f>
        <v>7.04</v>
      </c>
      <c r="P20" s="250" t="str">
        <f>Sorting!AC663</f>
        <v>Salah</v>
      </c>
      <c r="Q20" s="37">
        <f>Sorting!AL663</f>
        <v>4.66</v>
      </c>
      <c r="R20" s="250" t="str">
        <f>Sorting!AC773</f>
        <v>Salah</v>
      </c>
      <c r="S20" s="120">
        <f>Sorting!AM773</f>
        <v>5.59</v>
      </c>
      <c r="T20" s="263"/>
      <c r="U20" s="263"/>
      <c r="V20" s="263"/>
      <c r="W20" s="263"/>
      <c r="X20" s="263"/>
    </row>
    <row r="21" spans="1:24" ht="12" customHeight="1">
      <c r="A21" s="263"/>
      <c r="B21" s="389"/>
      <c r="C21" s="390"/>
      <c r="D21" s="338" t="str">
        <f>Sorting!AC4</f>
        <v>Saka</v>
      </c>
      <c r="E21" s="37">
        <f>Sorting!AF4</f>
        <v>4.79</v>
      </c>
      <c r="F21" s="253" t="str">
        <f>Sorting!AC114</f>
        <v>Saka</v>
      </c>
      <c r="G21" s="37">
        <f>Sorting!AG114</f>
        <v>4.96</v>
      </c>
      <c r="H21" s="253" t="str">
        <f>Sorting!AC224</f>
        <v>Saka</v>
      </c>
      <c r="I21" s="37">
        <f>Sorting!AH224</f>
        <v>4.45</v>
      </c>
      <c r="J21" s="253" t="str">
        <f>Sorting!AC334</f>
        <v>Saka</v>
      </c>
      <c r="K21" s="37">
        <f>Sorting!AI334</f>
        <v>4.71</v>
      </c>
      <c r="L21" s="253" t="str">
        <f>Sorting!AC444</f>
        <v>Martinelli</v>
      </c>
      <c r="M21" s="37">
        <f>Sorting!AJ444</f>
        <v>4.43</v>
      </c>
      <c r="N21" s="253" t="str">
        <f>Sorting!AC554</f>
        <v>Saka</v>
      </c>
      <c r="O21" s="37">
        <f>Sorting!AK554</f>
        <v>9.41</v>
      </c>
      <c r="P21" s="253" t="str">
        <f>Sorting!AC664</f>
        <v>Saka</v>
      </c>
      <c r="Q21" s="37">
        <f>Sorting!AL664</f>
        <v>4.7699999999999996</v>
      </c>
      <c r="R21" s="253" t="str">
        <f>Sorting!AC774</f>
        <v>Saka</v>
      </c>
      <c r="S21" s="120">
        <f>Sorting!AM774</f>
        <v>3.88</v>
      </c>
      <c r="T21" s="263"/>
      <c r="U21" s="263"/>
      <c r="V21" s="263"/>
      <c r="W21" s="263"/>
      <c r="X21" s="263"/>
    </row>
    <row r="22" spans="1:24" ht="12" customHeight="1">
      <c r="A22" s="263"/>
      <c r="B22" s="383" t="s">
        <v>200</v>
      </c>
      <c r="C22" s="384"/>
      <c r="D22" s="253" t="str">
        <f>Sorting!AC5</f>
        <v>Martinelli</v>
      </c>
      <c r="E22" s="37">
        <f>Sorting!AF5</f>
        <v>4.3499999999999996</v>
      </c>
      <c r="F22" s="253" t="str">
        <f>Sorting!AC115</f>
        <v>Martinelli</v>
      </c>
      <c r="G22" s="37">
        <f>Sorting!AG115</f>
        <v>4.3600000000000003</v>
      </c>
      <c r="H22" s="253" t="str">
        <f>Sorting!AC225</f>
        <v>Martinelli</v>
      </c>
      <c r="I22" s="37">
        <f>Sorting!AH225</f>
        <v>3.96</v>
      </c>
      <c r="J22" s="253" t="str">
        <f>Sorting!AC335</f>
        <v>Martinelli</v>
      </c>
      <c r="K22" s="37">
        <f>Sorting!AI335</f>
        <v>4.4000000000000004</v>
      </c>
      <c r="L22" s="253" t="str">
        <f>Sorting!AC445</f>
        <v>Mount</v>
      </c>
      <c r="M22" s="37">
        <f>Sorting!AJ445</f>
        <v>4.5</v>
      </c>
      <c r="N22" s="253" t="str">
        <f>Sorting!AC555</f>
        <v>Martinelli</v>
      </c>
      <c r="O22" s="37">
        <f>Sorting!AK555</f>
        <v>8.3800000000000008</v>
      </c>
      <c r="P22" s="253" t="str">
        <f>Sorting!AC665</f>
        <v>Martinelli</v>
      </c>
      <c r="Q22" s="37">
        <f>Sorting!AL665</f>
        <v>4.2</v>
      </c>
      <c r="R22" s="253" t="str">
        <f>Sorting!AC775</f>
        <v>Martinelli</v>
      </c>
      <c r="S22" s="120">
        <f>Sorting!AM775</f>
        <v>3.31</v>
      </c>
      <c r="T22" s="263"/>
      <c r="U22" s="263"/>
      <c r="V22" s="263"/>
      <c r="W22" s="263"/>
      <c r="X22" s="263"/>
    </row>
    <row r="23" spans="1:24" ht="12" customHeight="1">
      <c r="A23" s="263"/>
      <c r="B23" s="383" t="s">
        <v>201</v>
      </c>
      <c r="C23" s="384"/>
      <c r="D23" s="253" t="str">
        <f>Sorting!AC6</f>
        <v>Mount</v>
      </c>
      <c r="E23" s="37">
        <f>Sorting!AF6</f>
        <v>4.3099999999999996</v>
      </c>
      <c r="F23" s="253" t="str">
        <f>Sorting!AC116</f>
        <v>Mount</v>
      </c>
      <c r="G23" s="37">
        <f>Sorting!AG116</f>
        <v>7.12</v>
      </c>
      <c r="H23" s="253" t="str">
        <f>Sorting!AC226</f>
        <v>Mount</v>
      </c>
      <c r="I23" s="37">
        <f>Sorting!AH226</f>
        <v>4.3</v>
      </c>
      <c r="J23" s="253" t="str">
        <f>Sorting!AC336</f>
        <v>Alexander-Arnold</v>
      </c>
      <c r="K23" s="37">
        <f>Sorting!AI336</f>
        <v>4.2300000000000004</v>
      </c>
      <c r="L23" s="253" t="str">
        <f>Sorting!AC446</f>
        <v>Rashford</v>
      </c>
      <c r="M23" s="37">
        <f>Sorting!AJ446</f>
        <v>4.33</v>
      </c>
      <c r="N23" s="253" t="str">
        <f>Sorting!AC556</f>
        <v>Mount</v>
      </c>
      <c r="O23" s="37">
        <f>Sorting!AK556</f>
        <v>3.52</v>
      </c>
      <c r="P23" s="253" t="str">
        <f>Sorting!AC666</f>
        <v>Mount</v>
      </c>
      <c r="Q23" s="37">
        <f>Sorting!AL666</f>
        <v>4.62</v>
      </c>
      <c r="R23" s="253" t="str">
        <f>Sorting!AC776</f>
        <v>Mount</v>
      </c>
      <c r="S23" s="120">
        <f>Sorting!AM776</f>
        <v>3.34</v>
      </c>
      <c r="T23" s="263"/>
      <c r="U23" s="263"/>
      <c r="V23" s="263"/>
      <c r="W23" s="263"/>
      <c r="X23" s="263"/>
    </row>
    <row r="24" spans="1:24" ht="12" customHeight="1">
      <c r="A24" s="263"/>
      <c r="B24" s="383" t="s">
        <v>209</v>
      </c>
      <c r="C24" s="384"/>
      <c r="D24" s="253" t="str">
        <f>Sorting!AC7</f>
        <v>Rashford</v>
      </c>
      <c r="E24" s="37">
        <f>Sorting!AF7</f>
        <v>4.4400000000000004</v>
      </c>
      <c r="F24" s="253" t="str">
        <f>Sorting!AC117</f>
        <v>Rashford</v>
      </c>
      <c r="G24" s="37">
        <f>Sorting!AG117</f>
        <v>5.14</v>
      </c>
      <c r="H24" s="253" t="str">
        <f>Sorting!AC227</f>
        <v>Rashford</v>
      </c>
      <c r="I24" s="37">
        <f>Sorting!AH227</f>
        <v>3.14</v>
      </c>
      <c r="J24" s="253" t="str">
        <f>Sorting!AC337</f>
        <v>Gabriel</v>
      </c>
      <c r="K24" s="37">
        <f>Sorting!AI337</f>
        <v>3.48</v>
      </c>
      <c r="L24" s="253" t="str">
        <f>Sorting!AC447</f>
        <v>Alexander-Arnold</v>
      </c>
      <c r="M24" s="37">
        <f>Sorting!AJ447</f>
        <v>4.62</v>
      </c>
      <c r="N24" s="253" t="str">
        <f>Sorting!AC557</f>
        <v>Rashford</v>
      </c>
      <c r="O24" s="37">
        <f>Sorting!AK557</f>
        <v>4.12</v>
      </c>
      <c r="P24" s="253" t="str">
        <f>Sorting!AC667</f>
        <v>Rashford</v>
      </c>
      <c r="Q24" s="37">
        <f>Sorting!AL667</f>
        <v>4.43</v>
      </c>
      <c r="R24" s="253" t="str">
        <f>Sorting!AC777</f>
        <v>Rashford</v>
      </c>
      <c r="S24" s="120">
        <f>Sorting!AM777</f>
        <v>2.1</v>
      </c>
      <c r="T24" s="263"/>
      <c r="U24" s="263"/>
      <c r="V24" s="263"/>
      <c r="W24" s="263"/>
      <c r="X24" s="263"/>
    </row>
    <row r="25" spans="1:24" ht="12" customHeight="1">
      <c r="A25" s="263"/>
      <c r="B25" s="383" t="s">
        <v>235</v>
      </c>
      <c r="C25" s="384"/>
      <c r="D25" s="253" t="str">
        <f>Sorting!AC8</f>
        <v>Gabriel</v>
      </c>
      <c r="E25" s="37">
        <f>Sorting!AF8</f>
        <v>3.64</v>
      </c>
      <c r="F25" s="253" t="str">
        <f>Sorting!AC118</f>
        <v>Gabriel</v>
      </c>
      <c r="G25" s="37">
        <f>Sorting!AG118</f>
        <v>3.66</v>
      </c>
      <c r="H25" s="253" t="str">
        <f>Sorting!AC228</f>
        <v>Trippier</v>
      </c>
      <c r="I25" s="37">
        <f>Sorting!AH228</f>
        <v>4.55</v>
      </c>
      <c r="J25" s="253" t="str">
        <f>Sorting!AC338</f>
        <v>Trippier</v>
      </c>
      <c r="K25" s="37">
        <f>Sorting!AI338</f>
        <v>3.76</v>
      </c>
      <c r="L25" s="253" t="str">
        <f>Sorting!AC448</f>
        <v>Gabriel</v>
      </c>
      <c r="M25" s="37">
        <f>Sorting!AJ448</f>
        <v>3.85</v>
      </c>
      <c r="N25" s="253" t="str">
        <f>Sorting!AC558</f>
        <v>Alexander-Arnold</v>
      </c>
      <c r="O25" s="37">
        <f>Sorting!AK558</f>
        <v>5.53</v>
      </c>
      <c r="P25" s="253" t="str">
        <f>Sorting!AC668</f>
        <v>Alexander-Arnold</v>
      </c>
      <c r="Q25" s="37">
        <f>Sorting!AL668</f>
        <v>3.38</v>
      </c>
      <c r="R25" s="253" t="str">
        <f>Sorting!AC778</f>
        <v>Alexander-Arnold</v>
      </c>
      <c r="S25" s="120">
        <f>Sorting!AM778</f>
        <v>4.43</v>
      </c>
      <c r="T25" s="263"/>
      <c r="U25" s="263"/>
      <c r="V25" s="263"/>
      <c r="W25" s="263"/>
      <c r="X25" s="263"/>
    </row>
    <row r="26" spans="1:24" ht="12" customHeight="1">
      <c r="A26" s="263"/>
      <c r="B26" s="383"/>
      <c r="C26" s="384"/>
      <c r="D26" s="253" t="str">
        <f>Sorting!AC9</f>
        <v>Trippier</v>
      </c>
      <c r="E26" s="37">
        <f>Sorting!AF9</f>
        <v>4.8</v>
      </c>
      <c r="F26" s="253" t="str">
        <f>Sorting!AC119</f>
        <v>Dunk</v>
      </c>
      <c r="G26" s="37">
        <f>Sorting!AG119</f>
        <v>3.62</v>
      </c>
      <c r="H26" s="253" t="str">
        <f>Sorting!AC229</f>
        <v>Botman</v>
      </c>
      <c r="I26" s="37">
        <f>Sorting!AH229</f>
        <v>3.68</v>
      </c>
      <c r="J26" s="253" t="str">
        <f>Sorting!AC339</f>
        <v>Dunk</v>
      </c>
      <c r="K26" s="37">
        <f>Sorting!AI339</f>
        <v>3.12</v>
      </c>
      <c r="L26" s="253" t="str">
        <f>Sorting!AC449</f>
        <v>Trippier</v>
      </c>
      <c r="M26" s="37">
        <f>Sorting!AJ449</f>
        <v>4.28</v>
      </c>
      <c r="N26" s="253" t="str">
        <f>Sorting!AC559</f>
        <v>Gabriel</v>
      </c>
      <c r="O26" s="37">
        <f>Sorting!AK559</f>
        <v>6.47</v>
      </c>
      <c r="P26" s="253" t="str">
        <f>Sorting!AC669</f>
        <v>Gabriel</v>
      </c>
      <c r="Q26" s="37">
        <f>Sorting!AL669</f>
        <v>3.41</v>
      </c>
      <c r="R26" s="253" t="str">
        <f>Sorting!AC779</f>
        <v>Gabriel</v>
      </c>
      <c r="S26" s="120">
        <f>Sorting!AM779</f>
        <v>2.75</v>
      </c>
      <c r="T26" s="263"/>
      <c r="U26" s="263"/>
      <c r="V26" s="263"/>
      <c r="W26" s="263"/>
      <c r="X26" s="263"/>
    </row>
    <row r="27" spans="1:24" ht="12" customHeight="1">
      <c r="A27" s="263"/>
      <c r="B27" s="393" t="s">
        <v>248</v>
      </c>
      <c r="C27" s="394"/>
      <c r="D27" s="253" t="str">
        <f>Sorting!AC10</f>
        <v>Cucurella</v>
      </c>
      <c r="E27" s="37">
        <f>Sorting!AF10</f>
        <v>3.86</v>
      </c>
      <c r="F27" s="253" t="str">
        <f>Sorting!AC120</f>
        <v>Cucurella</v>
      </c>
      <c r="G27" s="37">
        <f>Sorting!AG120</f>
        <v>5.55</v>
      </c>
      <c r="H27" s="253" t="str">
        <f>Sorting!AC230</f>
        <v>Cucurella</v>
      </c>
      <c r="I27" s="37">
        <f>Sorting!AH230</f>
        <v>3.95</v>
      </c>
      <c r="J27" s="253" t="str">
        <f>Sorting!AC340</f>
        <v>Botman</v>
      </c>
      <c r="K27" s="37">
        <f>Sorting!AI340</f>
        <v>3.25</v>
      </c>
      <c r="L27" s="253" t="str">
        <f>Sorting!AC450</f>
        <v>Dunk</v>
      </c>
      <c r="M27" s="37">
        <f>Sorting!AJ450</f>
        <v>4.3899999999999997</v>
      </c>
      <c r="N27" s="253" t="str">
        <f>Sorting!AC560</f>
        <v>Trippier</v>
      </c>
      <c r="O27" s="37">
        <f>Sorting!AK560</f>
        <v>4.3099999999999996</v>
      </c>
      <c r="P27" s="253" t="str">
        <f>Sorting!AC670</f>
        <v>Dunk</v>
      </c>
      <c r="Q27" s="37">
        <f>Sorting!AL670</f>
        <v>3.92</v>
      </c>
      <c r="R27" s="253" t="str">
        <f>Sorting!AC780</f>
        <v>Trippier</v>
      </c>
      <c r="S27" s="120">
        <f>Sorting!AM780</f>
        <v>2.5499999999999998</v>
      </c>
      <c r="T27" s="263"/>
      <c r="U27" s="263"/>
      <c r="V27" s="263"/>
      <c r="W27" s="263"/>
      <c r="X27" s="263"/>
    </row>
    <row r="28" spans="1:24" ht="12" customHeight="1">
      <c r="A28" s="263"/>
      <c r="B28" s="393"/>
      <c r="C28" s="394"/>
      <c r="D28" s="253" t="str">
        <f>Sorting!AC11</f>
        <v>Ederson</v>
      </c>
      <c r="E28" s="37">
        <f>Sorting!AF11</f>
        <v>4.5999999999999996</v>
      </c>
      <c r="F28" s="253" t="str">
        <f>Sorting!AC121</f>
        <v>Leno</v>
      </c>
      <c r="G28" s="37">
        <f>Sorting!AG121</f>
        <v>6.73</v>
      </c>
      <c r="H28" s="253" t="str">
        <f>Sorting!AC231</f>
        <v>Ederson</v>
      </c>
      <c r="I28" s="37">
        <f>Sorting!AH231</f>
        <v>7.59</v>
      </c>
      <c r="J28" s="253" t="str">
        <f>Sorting!AC341</f>
        <v>Ederson</v>
      </c>
      <c r="K28" s="37">
        <f>Sorting!AI341</f>
        <v>4.5</v>
      </c>
      <c r="L28" s="253" t="str">
        <f>Sorting!AC451</f>
        <v>Ederson</v>
      </c>
      <c r="M28" s="37">
        <f>Sorting!AJ451</f>
        <v>3.67</v>
      </c>
      <c r="N28" s="253" t="str">
        <f>Sorting!AC561</f>
        <v>Ederson</v>
      </c>
      <c r="O28" s="37">
        <f>Sorting!AK561</f>
        <v>7.83</v>
      </c>
      <c r="P28" s="253" t="str">
        <f>Sorting!AC671</f>
        <v>Ederson</v>
      </c>
      <c r="Q28" s="37">
        <f>Sorting!AL671</f>
        <v>4.32</v>
      </c>
      <c r="R28" s="253" t="str">
        <f>Sorting!AC781</f>
        <v>Leno</v>
      </c>
      <c r="S28" s="120">
        <f>Sorting!AM781</f>
        <v>2.96</v>
      </c>
      <c r="T28" s="263"/>
      <c r="U28" s="263"/>
      <c r="V28" s="263"/>
      <c r="W28" s="263"/>
      <c r="X28" s="263"/>
    </row>
    <row r="29" spans="1:24" ht="13.7" customHeight="1">
      <c r="A29" s="263"/>
      <c r="B29" s="375" t="s">
        <v>215</v>
      </c>
      <c r="C29" s="376"/>
      <c r="D29" s="251" t="str">
        <f>Sorting!DR20</f>
        <v>3 - 5 - 2</v>
      </c>
      <c r="E29" s="37"/>
      <c r="F29" s="44" t="str">
        <f>Sorting!DS20</f>
        <v>3 - 5 - 2</v>
      </c>
      <c r="G29" s="37"/>
      <c r="H29" s="44" t="str">
        <f>Sorting!DT20</f>
        <v>3 - 5 - 2</v>
      </c>
      <c r="I29" s="37"/>
      <c r="J29" s="44" t="str">
        <f>Sorting!DU20</f>
        <v>5 - 3 - 2</v>
      </c>
      <c r="K29" s="37"/>
      <c r="L29" s="44" t="str">
        <f>Sorting!DV20</f>
        <v>4 - 5 - 1</v>
      </c>
      <c r="M29" s="37"/>
      <c r="N29" s="44" t="str">
        <f>Sorting!DW20</f>
        <v>3 - 5 - 2</v>
      </c>
      <c r="O29" s="37"/>
      <c r="P29" s="44" t="str">
        <f>Sorting!DX20</f>
        <v>3 - 5 - 2</v>
      </c>
      <c r="Q29" s="37"/>
      <c r="R29" s="44" t="str">
        <f>Sorting!DY20</f>
        <v>3 - 5 - 2</v>
      </c>
      <c r="S29" s="120"/>
      <c r="T29" s="263"/>
      <c r="U29" s="263"/>
      <c r="V29" s="263"/>
      <c r="W29" s="263"/>
      <c r="X29" s="263"/>
    </row>
    <row r="30" spans="1:24" ht="12" customHeight="1">
      <c r="A30" s="263"/>
      <c r="B30" s="379" t="s">
        <v>210</v>
      </c>
      <c r="C30" s="380"/>
      <c r="D30" s="254" t="str">
        <f>Sorting!BC1</f>
        <v>Haaland</v>
      </c>
      <c r="E30" s="134">
        <f>Sorting!BF1*Main!Q6</f>
        <v>8.2100000000000009</v>
      </c>
      <c r="F30" s="255" t="str">
        <f>Sorting!BC111</f>
        <v>Mount</v>
      </c>
      <c r="G30" s="134">
        <f>Sorting!BG111*Main!R6</f>
        <v>7.12</v>
      </c>
      <c r="H30" s="255" t="str">
        <f>Sorting!BC221</f>
        <v>Haaland</v>
      </c>
      <c r="I30" s="134">
        <f>Sorting!BH221*Main!S6</f>
        <v>11.86</v>
      </c>
      <c r="J30" s="255" t="str">
        <f>Sorting!BC331</f>
        <v>Haaland</v>
      </c>
      <c r="K30" s="134">
        <f>Sorting!BI331*Main!T6</f>
        <v>6.93</v>
      </c>
      <c r="L30" s="256" t="str">
        <f>Sorting!BC441</f>
        <v>Salah</v>
      </c>
      <c r="M30" s="37">
        <f>Sorting!BJ441*Main!U6</f>
        <v>5.69</v>
      </c>
      <c r="N30" s="256" t="str">
        <f>Sorting!BC551</f>
        <v>Haaland</v>
      </c>
      <c r="O30" s="37">
        <f>Sorting!BK551*Main!V6</f>
        <v>11.64</v>
      </c>
      <c r="P30" s="255" t="str">
        <f>Sorting!BC661</f>
        <v>Haaland</v>
      </c>
      <c r="Q30" s="134">
        <f>Sorting!BL661*Main!W6</f>
        <v>6.28</v>
      </c>
      <c r="R30" s="254" t="str">
        <f>Sorting!BC771</f>
        <v>Salah</v>
      </c>
      <c r="S30" s="121">
        <f>Sorting!BM771*Main!X6</f>
        <v>5.59</v>
      </c>
      <c r="T30" s="263"/>
      <c r="U30" s="263"/>
      <c r="V30" s="263"/>
      <c r="W30" s="263"/>
      <c r="X30" s="263"/>
    </row>
    <row r="31" spans="1:24" ht="12" customHeight="1">
      <c r="A31" s="263"/>
      <c r="B31" s="133"/>
      <c r="C31" s="257"/>
      <c r="D31" s="52" t="s">
        <v>111</v>
      </c>
      <c r="E31" s="151">
        <f>Main!Q27*Main!Q28</f>
        <v>-4</v>
      </c>
      <c r="F31" s="52" t="s">
        <v>111</v>
      </c>
      <c r="G31" s="151">
        <f>Main!R27*Main!R28</f>
        <v>0</v>
      </c>
      <c r="H31" s="52" t="s">
        <v>111</v>
      </c>
      <c r="I31" s="151">
        <f>Main!S27*Main!S28</f>
        <v>0</v>
      </c>
      <c r="J31" s="52" t="s">
        <v>111</v>
      </c>
      <c r="K31" s="151">
        <f>Main!T27*Main!T28</f>
        <v>0</v>
      </c>
      <c r="L31" s="52" t="s">
        <v>111</v>
      </c>
      <c r="M31" s="151">
        <f>Main!U27*Main!U28</f>
        <v>0</v>
      </c>
      <c r="N31" s="52" t="s">
        <v>111</v>
      </c>
      <c r="O31" s="151">
        <f>Main!V27*Main!V28</f>
        <v>0</v>
      </c>
      <c r="P31" s="52" t="s">
        <v>111</v>
      </c>
      <c r="Q31" s="151">
        <f>Main!W27*Main!W28</f>
        <v>0</v>
      </c>
      <c r="R31" s="52" t="s">
        <v>111</v>
      </c>
      <c r="S31" s="152">
        <f>Main!X27*Main!X28</f>
        <v>0</v>
      </c>
      <c r="T31" s="269"/>
      <c r="U31" s="263"/>
      <c r="V31" s="263"/>
      <c r="W31" s="263"/>
      <c r="X31" s="263"/>
    </row>
    <row r="32" spans="1:24" ht="17.45" customHeight="1">
      <c r="A32" s="263"/>
      <c r="B32" s="381">
        <f>SUM(E32,G32,I32,K32,M32,O32,Q32,S32)</f>
        <v>487.26</v>
      </c>
      <c r="C32" s="382"/>
      <c r="D32" s="44" t="s">
        <v>110</v>
      </c>
      <c r="E32" s="153">
        <f>SUM(E18:E31)</f>
        <v>58.81</v>
      </c>
      <c r="F32" s="44" t="s">
        <v>110</v>
      </c>
      <c r="G32" s="153">
        <f>SUM(G18:G31)</f>
        <v>67.349999999999994</v>
      </c>
      <c r="H32" s="44" t="s">
        <v>110</v>
      </c>
      <c r="I32" s="153">
        <f>SUM(I18:I31)</f>
        <v>67.929999999999993</v>
      </c>
      <c r="J32" s="44" t="s">
        <v>110</v>
      </c>
      <c r="K32" s="153">
        <f>SUM(K18:K31)</f>
        <v>55.309999999999995</v>
      </c>
      <c r="L32" s="44" t="s">
        <v>110</v>
      </c>
      <c r="M32" s="153">
        <f>SUM(M18:M31)</f>
        <v>55.7</v>
      </c>
      <c r="N32" s="44" t="s">
        <v>110</v>
      </c>
      <c r="O32" s="153">
        <f>SUM(O18:O31)</f>
        <v>85.12</v>
      </c>
      <c r="P32" s="44" t="s">
        <v>110</v>
      </c>
      <c r="Q32" s="153">
        <f>SUM(Q18:Q31)</f>
        <v>53.85</v>
      </c>
      <c r="R32" s="44" t="s">
        <v>110</v>
      </c>
      <c r="S32" s="154">
        <f>SUM(S18:S31)</f>
        <v>43.19</v>
      </c>
      <c r="T32" s="270"/>
      <c r="U32" s="263"/>
      <c r="V32" s="263"/>
      <c r="W32" s="263"/>
      <c r="X32" s="263"/>
    </row>
    <row r="33" spans="1:24" ht="15" customHeight="1">
      <c r="A33" s="263"/>
      <c r="B33" s="375" t="s">
        <v>204</v>
      </c>
      <c r="C33" s="376"/>
      <c r="D33" s="98" t="str">
        <f>IF(Main!Q20=1,Sorting!BS1,Sorting!AC12)</f>
        <v>Dunk</v>
      </c>
      <c r="E33" s="129">
        <f>IF(Main!Q20=1,Sorting!BU1,Sorting!AF12)</f>
        <v>2.59</v>
      </c>
      <c r="F33" s="98" t="str">
        <f>IF(Main!R20=1,Sorting!BS111,Sorting!AC122)</f>
        <v>Trippier</v>
      </c>
      <c r="G33" s="129">
        <f>IF(Main!R20=1,Sorting!BU111,Sorting!AG122)</f>
        <v>2.5</v>
      </c>
      <c r="H33" s="98" t="str">
        <f>IF(Main!S20=1,Sorting!BS221,Sorting!AC232)</f>
        <v>Gabriel</v>
      </c>
      <c r="I33" s="129">
        <f>IF(Main!S20=1,Sorting!BU221,Sorting!AH232)</f>
        <v>2.86</v>
      </c>
      <c r="J33" s="98" t="str">
        <f>IF(Main!T20=1,Sorting!BS331,Sorting!AC342)</f>
        <v>Mount</v>
      </c>
      <c r="K33" s="129">
        <f>IF(Main!T20=1,Sorting!BU331,Sorting!AI342)</f>
        <v>3.08</v>
      </c>
      <c r="L33" s="98" t="str">
        <f>IF(Main!U20=1,Sorting!BS441,Sorting!AC452)</f>
        <v>Botman</v>
      </c>
      <c r="M33" s="129">
        <f>IF(Main!U20=1,Sorting!BU441,Sorting!AJ342)</f>
        <v>3.65</v>
      </c>
      <c r="N33" s="98" t="str">
        <f>IF(Main!V20=1,Sorting!BS551,Sorting!AC562)</f>
        <v>Botman</v>
      </c>
      <c r="O33" s="129">
        <f>IF(Main!V20=1,Sorting!BU551,Sorting!AK342)</f>
        <v>3.46</v>
      </c>
      <c r="P33" s="98" t="str">
        <f>IF(Main!W20=1,Sorting!BS661,Sorting!AC672)</f>
        <v>Trippier</v>
      </c>
      <c r="Q33" s="129">
        <f>IF(Main!W20=1,Sorting!BU661,Sorting!AL342)</f>
        <v>2.85</v>
      </c>
      <c r="R33" s="98" t="str">
        <f>IF(Main!X20=1,Sorting!BS771,Sorting!AC782)</f>
        <v>Botman</v>
      </c>
      <c r="S33" s="131">
        <f>IF(Main!X20=1,Sorting!BU771,Sorting!AM342)</f>
        <v>2.04</v>
      </c>
      <c r="T33" s="263"/>
      <c r="U33" s="263"/>
      <c r="V33" s="263"/>
      <c r="W33" s="263"/>
      <c r="X33" s="263"/>
    </row>
    <row r="34" spans="1:24" ht="14.45" customHeight="1">
      <c r="A34" s="263"/>
      <c r="B34" s="375" t="s">
        <v>205</v>
      </c>
      <c r="C34" s="376"/>
      <c r="D34" s="148" t="str">
        <f>IF(Main!Q20=1,Sorting!BY1,Sorting!AC13)</f>
        <v>Greenwood</v>
      </c>
      <c r="E34" s="129">
        <f>IF(Main!Q20=1,Sorting!CA1,Sorting!AF13)</f>
        <v>0.81</v>
      </c>
      <c r="F34" s="148" t="str">
        <f>IF(Main!R20=1,Sorting!BY111,Sorting!AC123)</f>
        <v>Greenwood</v>
      </c>
      <c r="G34" s="129">
        <f>IF(Main!R20=1,Sorting!CA111,Sorting!AG123)</f>
        <v>0.99</v>
      </c>
      <c r="H34" s="148" t="str">
        <f>IF(Main!S20=1,Sorting!BY221,Sorting!AC233)</f>
        <v>Dunk</v>
      </c>
      <c r="I34" s="129">
        <f>IF(Main!S20=1,Sorting!CA221,Sorting!AH233)</f>
        <v>2.42</v>
      </c>
      <c r="J34" s="148" t="str">
        <f>IF(Main!T20=1,Sorting!BY331,Sorting!AC343)</f>
        <v>Rashford</v>
      </c>
      <c r="K34" s="129">
        <f>IF(Main!T20=1,Sorting!CA331,Sorting!AI343)</f>
        <v>2.98</v>
      </c>
      <c r="L34" s="148" t="str">
        <f>IF(Main!U20=1,Sorting!BY441,Sorting!AC453)</f>
        <v>Mitrović</v>
      </c>
      <c r="M34" s="129">
        <f>IF(Main!U20=1,Sorting!CA441,Sorting!AJ343)</f>
        <v>3.38</v>
      </c>
      <c r="N34" s="148" t="str">
        <f>IF(Main!V20=1,Sorting!BY551,Sorting!AC563)</f>
        <v>Dunk</v>
      </c>
      <c r="O34" s="129">
        <f>IF(Main!V20=1,Sorting!CA551,Sorting!AK343)</f>
        <v>3.27</v>
      </c>
      <c r="P34" s="148" t="str">
        <f>IF(Main!W20=1,Sorting!BY661,Sorting!AC673)</f>
        <v>Botman</v>
      </c>
      <c r="Q34" s="129">
        <f>IF(Main!W20=1,Sorting!CA661,Sorting!AL343)</f>
        <v>2.31</v>
      </c>
      <c r="R34" s="148" t="str">
        <f>IF(Main!X20=1,Sorting!BY771,Sorting!AC783)</f>
        <v>Dunk</v>
      </c>
      <c r="S34" s="131">
        <f>IF(Main!X20=1,Sorting!CA771,Sorting!AM343)</f>
        <v>1.45</v>
      </c>
      <c r="T34" s="263"/>
      <c r="U34" s="263"/>
      <c r="V34" s="263"/>
      <c r="W34" s="263"/>
      <c r="X34" s="263"/>
    </row>
    <row r="35" spans="1:24" ht="13.35" customHeight="1">
      <c r="A35" s="263"/>
      <c r="B35" s="375" t="s">
        <v>206</v>
      </c>
      <c r="C35" s="376"/>
      <c r="D35" s="149" t="str">
        <f>IF(Main!Q20=1,Sorting!CK1,Sorting!AC14)</f>
        <v>Perišić</v>
      </c>
      <c r="E35" s="129">
        <f>IF(Main!Q20=1,Sorting!CM1,Sorting!AF14)</f>
        <v>0</v>
      </c>
      <c r="F35" s="149" t="str">
        <f>IF(Main!R20=1,Sorting!CK111,Sorting!AC124)</f>
        <v>Perišić</v>
      </c>
      <c r="G35" s="134">
        <f>IF(Main!R20=1,Sorting!CM111,Sorting!AG124)</f>
        <v>0</v>
      </c>
      <c r="H35" s="149" t="str">
        <f>IF(Main!S20=1,Sorting!CK221,Sorting!AC234)</f>
        <v>Greenwood</v>
      </c>
      <c r="I35" s="129">
        <f>IF(Main!S20=1,Sorting!CM221,Sorting!AH234)</f>
        <v>0.74</v>
      </c>
      <c r="J35" s="149" t="str">
        <f>IF(Main!T20=1,Sorting!CK331,Sorting!AC344)</f>
        <v>Greenwood</v>
      </c>
      <c r="K35" s="129">
        <f>IF(Main!T20=1,Sorting!CM331,Sorting!AI344)</f>
        <v>0.86</v>
      </c>
      <c r="L35" s="149" t="str">
        <f>IF(Main!U20=1,Sorting!CK441,Sorting!AC454)</f>
        <v>Greenwood</v>
      </c>
      <c r="M35" s="129">
        <f>IF(Main!U20=1,Sorting!CM441,Sorting!AJ344)</f>
        <v>0.69</v>
      </c>
      <c r="N35" s="149" t="str">
        <f>IF(Main!V20=1,Sorting!CK551,Sorting!AC564)</f>
        <v>Greenwood</v>
      </c>
      <c r="O35" s="129">
        <f>IF(Main!V20=1,Sorting!CM551,Sorting!AK344)</f>
        <v>0.71</v>
      </c>
      <c r="P35" s="149" t="str">
        <f>IF(Main!W20=1,Sorting!CK661,Sorting!AC674)</f>
        <v>Greenwood</v>
      </c>
      <c r="Q35" s="129">
        <f>IF(Main!W20=1,Sorting!CM661,Sorting!AL344)</f>
        <v>0.79</v>
      </c>
      <c r="R35" s="149" t="str">
        <f>IF(Main!X20=1,Sorting!CK771,Sorting!AC784)</f>
        <v>Greenwood</v>
      </c>
      <c r="S35" s="131">
        <f>IF(Main!X20=1,Sorting!CM771,Sorting!AM344)</f>
        <v>0.73</v>
      </c>
      <c r="T35" s="263"/>
      <c r="U35" s="263"/>
      <c r="V35" s="263"/>
      <c r="W35" s="263"/>
      <c r="X35" s="263"/>
    </row>
    <row r="36" spans="1:24" ht="12.6" customHeight="1" thickBot="1">
      <c r="A36" s="263"/>
      <c r="B36" s="377" t="s">
        <v>207</v>
      </c>
      <c r="C36" s="378"/>
      <c r="D36" s="150" t="str">
        <f>IF(Main!Q20=1,Sorting!CE61,Sorting!AC15)</f>
        <v>Leno</v>
      </c>
      <c r="E36" s="130">
        <f>IF(Main!Q20=1,Sorting!CG61,Sorting!AF15)</f>
        <v>3.76</v>
      </c>
      <c r="F36" s="150" t="str">
        <f>IF(Main!R20=1,Sorting!CE171,Sorting!AC125)</f>
        <v>Ederson</v>
      </c>
      <c r="G36" s="130">
        <f>IF(Main!R20=1,Sorting!CG171,Sorting!AG15)</f>
        <v>3.91</v>
      </c>
      <c r="H36" s="150" t="str">
        <f>IF(Main!S20=1,Sorting!CE281,Sorting!AC235)</f>
        <v>Leno</v>
      </c>
      <c r="I36" s="130">
        <f>IF(Main!S20=1,Sorting!CG281,Sorting!AH15)</f>
        <v>3.14</v>
      </c>
      <c r="J36" s="150" t="str">
        <f>IF(Main!T20=1,Sorting!CE391,Sorting!AC345)</f>
        <v>Leno</v>
      </c>
      <c r="K36" s="130">
        <f>IF(Main!T20=1,Sorting!CG391,Sorting!AI15)</f>
        <v>3.2</v>
      </c>
      <c r="L36" s="150" t="str">
        <f>IF(Main!U20=1,Sorting!CE501,Sorting!AC455)</f>
        <v>Leno</v>
      </c>
      <c r="M36" s="130">
        <f>IF(Main!U20=1,Sorting!CG501,Sorting!AJ15)</f>
        <v>3.12</v>
      </c>
      <c r="N36" s="150" t="str">
        <f>IF(Main!V20=1,Sorting!CE611,Sorting!AC565)</f>
        <v>Leno</v>
      </c>
      <c r="O36" s="130">
        <f>IF(Main!V20=1,Sorting!CG611,Sorting!AK15)</f>
        <v>3.74</v>
      </c>
      <c r="P36" s="150" t="str">
        <f>IF(Main!W20=1,Sorting!CE721,Sorting!AC675)</f>
        <v>Leno</v>
      </c>
      <c r="Q36" s="130">
        <f>IF(Main!W20=1,Sorting!CG721,Sorting!AL15)</f>
        <v>3.1</v>
      </c>
      <c r="R36" s="150" t="str">
        <f>IF(Main!X20=1,Sorting!CE831,Sorting!AC785)</f>
        <v>Ederson</v>
      </c>
      <c r="S36" s="132">
        <f>IF(Main!X20=1,Sorting!CG831,Sorting!AM15)</f>
        <v>1.89</v>
      </c>
      <c r="T36" s="263"/>
      <c r="U36" s="263"/>
      <c r="V36" s="263"/>
      <c r="W36" s="263"/>
      <c r="X36" s="263"/>
    </row>
    <row r="37" spans="1:24" s="155" customFormat="1" ht="14.45" customHeight="1">
      <c r="A37" s="259"/>
      <c r="B37" s="259"/>
      <c r="C37" s="259"/>
      <c r="D37" s="259"/>
      <c r="E37" s="260"/>
      <c r="F37" s="261"/>
      <c r="G37" s="260"/>
      <c r="H37" s="262"/>
      <c r="I37" s="260"/>
      <c r="J37" s="261"/>
      <c r="K37" s="260"/>
      <c r="L37" s="262"/>
      <c r="M37" s="260"/>
      <c r="N37" s="261"/>
      <c r="O37" s="260"/>
      <c r="P37" s="262"/>
      <c r="Q37" s="260"/>
      <c r="R37" s="259"/>
      <c r="S37" s="261"/>
      <c r="T37" s="259"/>
      <c r="U37" s="259"/>
      <c r="V37" s="259"/>
      <c r="W37" s="259"/>
      <c r="X37" s="259"/>
    </row>
    <row r="38" spans="1:24" ht="14.45" customHeight="1">
      <c r="A38" s="263"/>
      <c r="B38" s="263"/>
      <c r="C38" s="263"/>
      <c r="D38" s="264"/>
      <c r="E38" s="265"/>
      <c r="F38" s="265"/>
      <c r="G38" s="265"/>
      <c r="H38" s="265"/>
      <c r="I38" s="266"/>
      <c r="J38" s="265"/>
      <c r="K38" s="266"/>
      <c r="L38" s="265"/>
      <c r="M38" s="266"/>
      <c r="N38" s="265"/>
      <c r="O38" s="266"/>
      <c r="P38" s="267"/>
      <c r="Q38" s="266"/>
      <c r="R38" s="268"/>
      <c r="S38" s="265"/>
      <c r="T38" s="263"/>
      <c r="U38" s="263"/>
      <c r="V38" s="263"/>
      <c r="W38" s="263"/>
      <c r="X38" s="263"/>
    </row>
    <row r="39" spans="1:24">
      <c r="A39" s="263"/>
      <c r="B39" s="263"/>
      <c r="C39" s="263"/>
      <c r="D39" s="266"/>
      <c r="E39" s="265"/>
      <c r="F39" s="265"/>
      <c r="G39" s="266"/>
      <c r="H39" s="265"/>
      <c r="I39" s="266"/>
      <c r="J39" s="265"/>
      <c r="K39" s="266"/>
      <c r="L39" s="265"/>
      <c r="M39" s="266"/>
      <c r="N39" s="265"/>
      <c r="O39" s="266"/>
      <c r="P39" s="265"/>
      <c r="Q39" s="266"/>
      <c r="R39" s="263"/>
      <c r="S39" s="265"/>
      <c r="T39" s="263"/>
      <c r="U39" s="263"/>
      <c r="V39" s="263"/>
      <c r="W39" s="263"/>
      <c r="X39" s="263"/>
    </row>
    <row r="40" spans="1:24">
      <c r="A40" s="263"/>
      <c r="B40" s="263"/>
      <c r="C40" s="263"/>
      <c r="D40" s="266"/>
      <c r="E40" s="266"/>
      <c r="F40" s="265"/>
      <c r="G40" s="266"/>
      <c r="H40" s="265"/>
      <c r="I40" s="266"/>
      <c r="J40" s="265"/>
      <c r="K40" s="266"/>
      <c r="L40" s="265"/>
      <c r="M40" s="266"/>
      <c r="N40" s="265"/>
      <c r="O40" s="266"/>
      <c r="P40" s="265"/>
      <c r="Q40" s="266"/>
      <c r="R40" s="263"/>
      <c r="S40" s="265"/>
      <c r="T40" s="263"/>
      <c r="U40" s="263"/>
      <c r="V40" s="263"/>
      <c r="W40" s="263"/>
      <c r="X40" s="263"/>
    </row>
    <row r="41" spans="1:24">
      <c r="A41" s="263"/>
      <c r="B41" s="263"/>
      <c r="C41" s="263"/>
      <c r="D41" s="266"/>
      <c r="E41" s="266"/>
      <c r="F41" s="265"/>
      <c r="G41" s="266"/>
      <c r="H41" s="265"/>
      <c r="I41" s="266"/>
      <c r="J41" s="265"/>
      <c r="K41" s="266"/>
      <c r="L41" s="265"/>
      <c r="M41" s="266"/>
      <c r="N41" s="265"/>
      <c r="O41" s="266"/>
      <c r="P41" s="265"/>
      <c r="Q41" s="266"/>
      <c r="R41" s="263"/>
      <c r="S41" s="265"/>
      <c r="T41" s="263"/>
      <c r="U41" s="263"/>
      <c r="V41" s="263"/>
      <c r="W41" s="263"/>
      <c r="X41" s="263"/>
    </row>
    <row r="42" spans="1:24">
      <c r="A42" s="263"/>
      <c r="B42" s="263"/>
      <c r="C42" s="263"/>
      <c r="D42" s="266"/>
      <c r="E42" s="265"/>
      <c r="F42" s="266"/>
      <c r="G42" s="265"/>
      <c r="H42" s="266"/>
      <c r="I42" s="265"/>
      <c r="J42" s="266"/>
      <c r="K42" s="265"/>
      <c r="L42" s="266"/>
      <c r="M42" s="265"/>
      <c r="N42" s="266"/>
      <c r="O42" s="265"/>
      <c r="P42" s="266"/>
      <c r="Q42" s="265"/>
      <c r="R42" s="263"/>
      <c r="S42" s="265"/>
      <c r="T42" s="263"/>
      <c r="U42" s="263"/>
      <c r="V42" s="263"/>
      <c r="W42" s="263"/>
      <c r="X42" s="263"/>
    </row>
    <row r="43" spans="1:24">
      <c r="A43" s="263"/>
      <c r="B43" s="263"/>
      <c r="C43" s="263"/>
      <c r="D43" s="266"/>
      <c r="E43" s="265"/>
      <c r="F43" s="266"/>
      <c r="G43" s="265"/>
      <c r="H43" s="266"/>
      <c r="I43" s="265"/>
      <c r="J43" s="266"/>
      <c r="K43" s="265"/>
      <c r="L43" s="266"/>
      <c r="M43" s="265"/>
      <c r="N43" s="266"/>
      <c r="O43" s="265"/>
      <c r="P43" s="266"/>
      <c r="Q43" s="265"/>
      <c r="R43" s="263"/>
      <c r="S43" s="265"/>
      <c r="T43" s="263"/>
      <c r="U43" s="263"/>
      <c r="V43" s="263"/>
      <c r="W43" s="263"/>
      <c r="X43" s="263"/>
    </row>
    <row r="44" spans="1:24">
      <c r="A44" s="263"/>
      <c r="B44" s="263"/>
      <c r="C44" s="263"/>
      <c r="D44" s="266"/>
      <c r="E44" s="265"/>
      <c r="F44" s="266"/>
      <c r="G44" s="265"/>
      <c r="H44" s="266"/>
      <c r="I44" s="265"/>
      <c r="J44" s="266"/>
      <c r="K44" s="265"/>
      <c r="L44" s="266"/>
      <c r="M44" s="265"/>
      <c r="N44" s="266"/>
      <c r="O44" s="265"/>
      <c r="P44" s="266"/>
      <c r="Q44" s="265"/>
      <c r="R44" s="263"/>
      <c r="S44" s="265"/>
      <c r="T44" s="263"/>
      <c r="U44" s="263"/>
      <c r="V44" s="263"/>
      <c r="W44" s="263"/>
      <c r="X44" s="263"/>
    </row>
    <row r="45" spans="1:24">
      <c r="A45" s="263"/>
      <c r="B45" s="263"/>
      <c r="C45" s="263"/>
      <c r="D45" s="266"/>
      <c r="E45" s="265"/>
      <c r="F45" s="266"/>
      <c r="G45" s="265"/>
      <c r="H45" s="266"/>
      <c r="I45" s="265"/>
      <c r="J45" s="266"/>
      <c r="K45" s="265"/>
      <c r="L45" s="266"/>
      <c r="M45" s="265"/>
      <c r="N45" s="266"/>
      <c r="O45" s="265"/>
      <c r="P45" s="266"/>
      <c r="Q45" s="265"/>
      <c r="R45" s="263"/>
      <c r="S45" s="265"/>
      <c r="T45" s="263"/>
      <c r="U45" s="263"/>
      <c r="V45" s="263"/>
      <c r="W45" s="263"/>
      <c r="X45" s="263"/>
    </row>
    <row r="46" spans="1:24">
      <c r="A46" s="263"/>
      <c r="B46" s="263"/>
      <c r="C46" s="263"/>
      <c r="D46" s="266"/>
      <c r="E46" s="265"/>
      <c r="F46" s="266"/>
      <c r="G46" s="265"/>
      <c r="H46" s="266"/>
      <c r="I46" s="265"/>
      <c r="J46" s="266"/>
      <c r="K46" s="265"/>
      <c r="L46" s="266"/>
      <c r="M46" s="265"/>
      <c r="N46" s="266"/>
      <c r="O46" s="265"/>
      <c r="P46" s="266"/>
      <c r="Q46" s="265"/>
      <c r="R46" s="263"/>
      <c r="S46" s="265"/>
      <c r="T46" s="263"/>
      <c r="U46" s="263"/>
      <c r="V46" s="263"/>
      <c r="W46" s="263"/>
      <c r="X46" s="263"/>
    </row>
    <row r="47" spans="1:24">
      <c r="A47" s="263"/>
      <c r="B47" s="263"/>
      <c r="C47" s="263"/>
      <c r="D47" s="266"/>
      <c r="E47" s="265"/>
      <c r="F47" s="266"/>
      <c r="G47" s="265"/>
      <c r="H47" s="266"/>
      <c r="I47" s="265"/>
      <c r="J47" s="266"/>
      <c r="K47" s="265"/>
      <c r="L47" s="266"/>
      <c r="M47" s="265"/>
      <c r="N47" s="266"/>
      <c r="O47" s="265"/>
      <c r="P47" s="266"/>
      <c r="Q47" s="265"/>
      <c r="R47" s="263"/>
      <c r="S47" s="265"/>
      <c r="T47" s="263"/>
      <c r="U47" s="263"/>
      <c r="V47" s="263"/>
      <c r="W47" s="263"/>
      <c r="X47" s="263"/>
    </row>
    <row r="48" spans="1:24">
      <c r="A48" s="263"/>
      <c r="B48" s="263"/>
      <c r="C48" s="263"/>
      <c r="D48" s="266"/>
      <c r="E48" s="265"/>
      <c r="F48" s="266"/>
      <c r="G48" s="265"/>
      <c r="H48" s="266"/>
      <c r="I48" s="265"/>
      <c r="J48" s="266"/>
      <c r="K48" s="265"/>
      <c r="L48" s="266"/>
      <c r="M48" s="265"/>
      <c r="N48" s="266"/>
      <c r="O48" s="265"/>
      <c r="P48" s="266"/>
      <c r="Q48" s="265"/>
      <c r="R48" s="263"/>
      <c r="S48" s="265"/>
      <c r="T48" s="263"/>
      <c r="U48" s="263"/>
      <c r="V48" s="263"/>
      <c r="W48" s="263"/>
      <c r="X48" s="263"/>
    </row>
  </sheetData>
  <mergeCells count="18">
    <mergeCell ref="B23:C23"/>
    <mergeCell ref="B29:C29"/>
    <mergeCell ref="B25:C25"/>
    <mergeCell ref="B24:C24"/>
    <mergeCell ref="B18:C18"/>
    <mergeCell ref="B19:C19"/>
    <mergeCell ref="B21:C21"/>
    <mergeCell ref="B20:C20"/>
    <mergeCell ref="B22:C22"/>
    <mergeCell ref="B26:C26"/>
    <mergeCell ref="B27:C27"/>
    <mergeCell ref="B28:C28"/>
    <mergeCell ref="B33:C33"/>
    <mergeCell ref="B34:C34"/>
    <mergeCell ref="B35:C35"/>
    <mergeCell ref="B36:C36"/>
    <mergeCell ref="B30:C30"/>
    <mergeCell ref="B32:C32"/>
  </mergeCells>
  <phoneticPr fontId="9" type="noConversion"/>
  <conditionalFormatting sqref="D5:D9 F5:F9 H5:H9 J5:J9 L5:L9 N5:N9 P5:P9 R5:R9">
    <cfRule type="expression" dxfId="25" priority="49">
      <formula>AND(D5&lt;&gt;B$5,D5&lt;&gt;B$6,D5&lt;&gt;B$7,D5&lt;&gt;B$8,D5&lt;&gt;B$9)</formula>
    </cfRule>
  </conditionalFormatting>
  <conditionalFormatting sqref="D10:D14">
    <cfRule type="expression" dxfId="24" priority="27">
      <formula>AND(D10&lt;&gt;$B$10,D10&lt;&gt;$B$11,D10&lt;&gt;$B$12,D10&lt;&gt;$B$13,D10&lt;&gt;$B$14)</formula>
    </cfRule>
  </conditionalFormatting>
  <conditionalFormatting sqref="D15:D16">
    <cfRule type="expression" dxfId="23" priority="34">
      <formula>AND($D15&lt;&gt;$B15,$D15&lt;&gt;$B16)</formula>
    </cfRule>
  </conditionalFormatting>
  <conditionalFormatting sqref="F15:F16 H15:H16 J15:J16 L15:L16 N15:N16 P15:P16 R15:R16">
    <cfRule type="expression" dxfId="22" priority="24">
      <formula>AND(F15&lt;&gt;D$15,F15&lt;&gt;D$16)</formula>
    </cfRule>
  </conditionalFormatting>
  <conditionalFormatting sqref="F5:F9 H5:H9 J5:J9 L5:L9 N5:N9 P5:P9 R5:R9">
    <cfRule type="expression" dxfId="21" priority="23">
      <formula>AND(F5&lt;&gt;D$5,F5&lt;&gt;D$6,F5&lt;&gt;D$7,F5&lt;&gt;D$8,F5&lt;&gt;D$9)</formula>
    </cfRule>
  </conditionalFormatting>
  <conditionalFormatting sqref="F10:F14 H10:H14 J10:J14 L10:L14 N10:N14 P10:P14 R10:R14">
    <cfRule type="expression" dxfId="20" priority="21">
      <formula>AND(F10&lt;&gt;D$10,F10&lt;&gt;D$11,F10&lt;&gt;D$12,F10&lt;&gt;D$13,F10&lt;&gt;D$14)</formula>
    </cfRule>
  </conditionalFormatting>
  <conditionalFormatting sqref="F2:F4 H2:H4 J2:J4 L2:L4 N2:N4 P2:P4 R2:R4 D2:D4">
    <cfRule type="expression" dxfId="19" priority="20">
      <formula>AND(D2&lt;&gt;B$2,D2&lt;&gt;B$3,D2&lt;&gt;B$4)</formula>
    </cfRule>
  </conditionalFormatting>
  <conditionalFormatting sqref="G31 I31 K31 M31 O31 Q31 S31 E31">
    <cfRule type="expression" dxfId="18" priority="19">
      <formula>E$31&lt;0</formula>
    </cfRule>
  </conditionalFormatting>
  <conditionalFormatting sqref="F18:F20 H18:H20 J18:J20 L18:L20 N18:N20 P18:P20 R18:R20">
    <cfRule type="expression" dxfId="17" priority="17">
      <formula>OR(F18=F$2,F18=F$3,F18=F$4)</formula>
    </cfRule>
  </conditionalFormatting>
  <conditionalFormatting sqref="F23:F27 H23:H27 J23:J27 L23:L27 N23:N27 P23:P27 R23:R27">
    <cfRule type="expression" dxfId="16" priority="16">
      <formula>OR(F23=F$10,F23=F$11,F23=F$12,F23=F$13,F23=F$14)</formula>
    </cfRule>
  </conditionalFormatting>
  <conditionalFormatting sqref="F21:F25 H21:H25 J21:J25 L21:L25 N21:N25 P21:P25 R21:R25">
    <cfRule type="expression" dxfId="15" priority="15">
      <formula>OR(F21=F$5,F21=F$6,F21=F$7,F21=F$8,F21=F$9)</formula>
    </cfRule>
  </conditionalFormatting>
  <conditionalFormatting sqref="D18:D20">
    <cfRule type="expression" dxfId="14" priority="11">
      <formula>OR(D18=D$2,D18=D$3,D18=D$4)</formula>
    </cfRule>
  </conditionalFormatting>
  <conditionalFormatting sqref="D23:D27">
    <cfRule type="expression" dxfId="13" priority="10">
      <formula>OR(D23=D$10,D23=D$11,D23=D$12,D23=D$13,D23=D$14)</formula>
    </cfRule>
  </conditionalFormatting>
  <conditionalFormatting sqref="D21:D25">
    <cfRule type="expression" dxfId="12" priority="9">
      <formula>OR(D21=D$5,D21=D$6,D21=D$7,D21=D$8,D21=D$9)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54F1FEE-45AE-477C-9CB7-EF907ECDE9FE}">
            <xm:f>AND(Main!$Q$9=15,Main!$Q$20=2,Main!$Q$38=0,Main!$Q$42=0)</xm:f>
            <x14:dxf>
              <fill>
                <patternFill>
                  <bgColor rgb="FFFF3399"/>
                </patternFill>
              </fill>
            </x14:dxf>
          </x14:cfRule>
          <xm:sqref>D18:D28 D33:D36</xm:sqref>
        </x14:conditionalFormatting>
        <x14:conditionalFormatting xmlns:xm="http://schemas.microsoft.com/office/excel/2006/main">
          <x14:cfRule type="expression" priority="7" id="{11E66AA6-76D4-4D38-9CE4-988B09DF207C}">
            <xm:f>AND(Main!$R$9=15,Main!$R$20=2,Main!$R$38=0,Main!$R$42=0)</xm:f>
            <x14:dxf>
              <fill>
                <patternFill>
                  <bgColor rgb="FFFF3399"/>
                </patternFill>
              </fill>
            </x14:dxf>
          </x14:cfRule>
          <xm:sqref>F18:F28 F33:F36</xm:sqref>
        </x14:conditionalFormatting>
        <x14:conditionalFormatting xmlns:xm="http://schemas.microsoft.com/office/excel/2006/main">
          <x14:cfRule type="expression" priority="6" id="{49F20D42-9375-42B1-A63F-994D65C77101}">
            <xm:f>AND(Main!$S$9=15,Main!$S$20=2,Main!$S$38=0,Main!$S$42=0)</xm:f>
            <x14:dxf>
              <fill>
                <patternFill>
                  <bgColor rgb="FFFF3399"/>
                </patternFill>
              </fill>
            </x14:dxf>
          </x14:cfRule>
          <xm:sqref>H18:H28 H33:H36</xm:sqref>
        </x14:conditionalFormatting>
        <x14:conditionalFormatting xmlns:xm="http://schemas.microsoft.com/office/excel/2006/main">
          <x14:cfRule type="expression" priority="5" id="{D23673AC-DF3A-4B1A-AC48-4522B952D4D2}">
            <xm:f>AND(Main!$T$9=15,Main!$T$20=2,Main!$T$38=0,Main!$T$42=0)</xm:f>
            <x14:dxf>
              <fill>
                <patternFill>
                  <bgColor rgb="FFFF3399"/>
                </patternFill>
              </fill>
            </x14:dxf>
          </x14:cfRule>
          <xm:sqref>J18:J28 J33:J36</xm:sqref>
        </x14:conditionalFormatting>
        <x14:conditionalFormatting xmlns:xm="http://schemas.microsoft.com/office/excel/2006/main">
          <x14:cfRule type="expression" priority="4" id="{C0B32A37-D6DE-4072-B358-5244D7729D4B}">
            <xm:f>AND(Main!$U$9=15,Main!$U$20=2,Main!$U$38=0,Main!$U$42=0)</xm:f>
            <x14:dxf>
              <fill>
                <patternFill>
                  <bgColor rgb="FFFF3399"/>
                </patternFill>
              </fill>
            </x14:dxf>
          </x14:cfRule>
          <xm:sqref>L18:L28 L33:L36</xm:sqref>
        </x14:conditionalFormatting>
        <x14:conditionalFormatting xmlns:xm="http://schemas.microsoft.com/office/excel/2006/main">
          <x14:cfRule type="expression" priority="3" id="{E3D8D286-1B68-45A4-8021-F9A65BD33B52}">
            <xm:f>AND(Main!$V$9=15,Main!$V$20=2,Main!$V$38=0,Main!$V$42=0)</xm:f>
            <x14:dxf>
              <fill>
                <patternFill>
                  <bgColor rgb="FFFF3399"/>
                </patternFill>
              </fill>
            </x14:dxf>
          </x14:cfRule>
          <xm:sqref>N18:N28 N33:N36</xm:sqref>
        </x14:conditionalFormatting>
        <x14:conditionalFormatting xmlns:xm="http://schemas.microsoft.com/office/excel/2006/main">
          <x14:cfRule type="expression" priority="2" id="{49944A47-2A00-4478-B1A1-BD56F85E2215}">
            <xm:f>AND(Main!$W$9=15,Main!$W$20=2,Main!$W$38=0,Main!$W$42=0)</xm:f>
            <x14:dxf>
              <fill>
                <patternFill>
                  <bgColor rgb="FFFF3399"/>
                </patternFill>
              </fill>
            </x14:dxf>
          </x14:cfRule>
          <xm:sqref>P18:P28 P33:P36</xm:sqref>
        </x14:conditionalFormatting>
        <x14:conditionalFormatting xmlns:xm="http://schemas.microsoft.com/office/excel/2006/main">
          <x14:cfRule type="expression" priority="1" id="{25D37C02-B4A2-4CF2-9CC6-BF01147E9F55}">
            <xm:f>AND(Main!$X$9=15,Main!$X$20=2,Main!$X$38=0,Main!$X$42=0)</xm:f>
            <x14:dxf>
              <fill>
                <patternFill>
                  <bgColor rgb="FFFF3399"/>
                </patternFill>
              </fill>
            </x14:dxf>
          </x14:cfRule>
          <xm:sqref>R18:R28 R33:R36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256E-1D9F-42A4-BA86-6E8DF8431621}">
  <dimension ref="A1:S33"/>
  <sheetViews>
    <sheetView zoomScale="85" zoomScaleNormal="85" workbookViewId="0">
      <selection activeCell="T35" sqref="T35"/>
    </sheetView>
  </sheetViews>
  <sheetFormatPr defaultRowHeight="15"/>
  <cols>
    <col min="1" max="1" width="3.140625" style="339" bestFit="1" customWidth="1"/>
    <col min="2" max="2" width="13.5703125" style="339" bestFit="1" customWidth="1"/>
    <col min="3" max="3" width="4.42578125" style="339" bestFit="1" customWidth="1"/>
    <col min="4" max="4" width="13.5703125" style="339" bestFit="1" customWidth="1"/>
    <col min="5" max="5" width="5" style="339" bestFit="1" customWidth="1"/>
    <col min="6" max="6" width="13.5703125" style="339" bestFit="1" customWidth="1"/>
    <col min="7" max="7" width="5" style="339" bestFit="1" customWidth="1"/>
    <col min="8" max="8" width="13.5703125" style="339" bestFit="1" customWidth="1"/>
    <col min="9" max="9" width="5" style="339" bestFit="1" customWidth="1"/>
    <col min="10" max="10" width="13.5703125" style="339" bestFit="1" customWidth="1"/>
    <col min="11" max="11" width="5" style="339" bestFit="1" customWidth="1"/>
    <col min="12" max="12" width="13.5703125" style="339" bestFit="1" customWidth="1"/>
    <col min="13" max="13" width="5" style="339" bestFit="1" customWidth="1"/>
    <col min="14" max="14" width="13.5703125" style="339" bestFit="1" customWidth="1"/>
    <col min="15" max="15" width="5" style="339" bestFit="1" customWidth="1"/>
    <col min="16" max="16" width="13.5703125" style="339" bestFit="1" customWidth="1"/>
    <col min="17" max="17" width="5" style="339" bestFit="1" customWidth="1"/>
    <col min="18" max="18" width="13.5703125" style="339" bestFit="1" customWidth="1"/>
    <col min="19" max="19" width="5" bestFit="1" customWidth="1"/>
  </cols>
  <sheetData>
    <row r="1" spans="1:19" ht="15.75" thickBot="1"/>
    <row r="2" spans="1:19">
      <c r="A2" s="359" t="s">
        <v>297</v>
      </c>
      <c r="B2" s="343" t="s">
        <v>307</v>
      </c>
      <c r="C2" s="344" t="s">
        <v>298</v>
      </c>
      <c r="D2" s="344" t="s">
        <v>299</v>
      </c>
      <c r="E2" s="344" t="s">
        <v>298</v>
      </c>
      <c r="F2" s="344" t="s">
        <v>300</v>
      </c>
      <c r="G2" s="344" t="s">
        <v>298</v>
      </c>
      <c r="H2" s="344" t="s">
        <v>301</v>
      </c>
      <c r="I2" s="344" t="s">
        <v>298</v>
      </c>
      <c r="J2" s="344" t="s">
        <v>303</v>
      </c>
      <c r="K2" s="344" t="s">
        <v>298</v>
      </c>
      <c r="L2" s="344" t="s">
        <v>302</v>
      </c>
      <c r="M2" s="344" t="s">
        <v>298</v>
      </c>
      <c r="N2" s="344" t="s">
        <v>304</v>
      </c>
      <c r="O2" s="344" t="s">
        <v>298</v>
      </c>
      <c r="P2" s="344" t="s">
        <v>305</v>
      </c>
      <c r="Q2" s="344" t="s">
        <v>298</v>
      </c>
      <c r="R2" s="344" t="s">
        <v>306</v>
      </c>
      <c r="S2" s="345" t="s">
        <v>298</v>
      </c>
    </row>
    <row r="3" spans="1:19" ht="12" customHeight="1">
      <c r="A3" s="360">
        <v>1</v>
      </c>
      <c r="B3" s="354" t="str">
        <f>IF($A3&lt;=15,INDEX(Main!$A$1:$A$110,MATCH($A3,Sorting!EA$1:EA$110,0),1),"")</f>
        <v>Gabriel</v>
      </c>
      <c r="C3" s="44">
        <f>IF($A3&lt;=15,INDEX(Main!B1:B110,MATCH($A3,Sorting!EA$1:EA$110,0),1),"")</f>
        <v>5.0999999999999996</v>
      </c>
      <c r="D3" s="346" t="str">
        <f>IF($A3&lt;=15,INDEX(Main!$A$111:$A$220,MATCH($A3,Sorting!EB$1:EB$110,0),1),"")</f>
        <v>Gabriel</v>
      </c>
      <c r="E3" s="44">
        <f>IF($A3&lt;=15,INDEX(Main!$B$111:$B$220,MATCH($A3,Sorting!EB$1:EB$110,0),1),"")</f>
        <v>5.0999999999999996</v>
      </c>
      <c r="F3" s="346" t="str">
        <f>IF($A3&lt;=15,INDEX(Main!$A$221:$A$330,MATCH($A3,Sorting!EC$1:EC$110,0),1),"")</f>
        <v>Gabriel</v>
      </c>
      <c r="G3" s="44">
        <f>IF($A3&lt;=15,INDEX(Main!$B$221:$B$330,MATCH($A3,Sorting!EC$1:EC$110,0),1),"")</f>
        <v>5.0999999999999996</v>
      </c>
      <c r="H3" s="346" t="str">
        <f>IF($A3&lt;=15,INDEX(Main!$A$331:$A$440,MATCH($A3,Sorting!ED$1:ED$110,0),1),"")</f>
        <v>Gabriel</v>
      </c>
      <c r="I3" s="44">
        <f>IF($A3&lt;=15,INDEX(Main!$B$331:$B$440,MATCH($A3,Sorting!ED$1:ED$110,0),1),"")</f>
        <v>5.0999999999999996</v>
      </c>
      <c r="J3" s="346" t="str">
        <f>IF($A3&lt;=15,INDEX(Main!$A$441:$A$550,MATCH($A3,Sorting!EE$1:EE$110,0),1),"")</f>
        <v>Alexander-Arnold</v>
      </c>
      <c r="K3" s="44">
        <f>IF($A3&lt;=15,INDEX(Main!$B$441:$B$550,MATCH($A3,Sorting!EE$1:EE$110,0),1),"")</f>
        <v>7.2</v>
      </c>
      <c r="L3" s="346" t="str">
        <f>IF($A3&lt;=15,INDEX(Main!$A$551:$A$660,MATCH($A3,Sorting!EF$1:EF$110,0),1),"")</f>
        <v>Alexander-Arnold</v>
      </c>
      <c r="M3" s="44">
        <f>IF($A3&lt;=15,INDEX(Main!$B$551:$B$660,MATCH($A3,Sorting!EF$1:EF$110,0),1),"")</f>
        <v>7.2</v>
      </c>
      <c r="N3" s="346" t="str">
        <f>IF($A3&lt;=15,INDEX(Main!$A$661:$A$770,MATCH($A3,Sorting!EG$1:EG$110,0),1),"")</f>
        <v>Alexander-Arnold</v>
      </c>
      <c r="O3" s="44">
        <f>IF($A3&lt;=15,INDEX(Main!$B$661:$B$770,MATCH($A3,Sorting!EG$1:EG$110,0),1),"")</f>
        <v>7.2</v>
      </c>
      <c r="P3" s="346" t="str">
        <f>IF($A3&lt;=15,INDEX(Main!$A$771:$A$880,MATCH($A3,Sorting!EH$1:EH$110,0),1),"")</f>
        <v>Alexander-Arnold</v>
      </c>
      <c r="Q3" s="44">
        <f>IF($A3&lt;=15,INDEX(Main!$B$771:$B$880,MATCH($A3,Sorting!EH$1:EH$110,0),1),"")</f>
        <v>7.2</v>
      </c>
      <c r="R3" s="346" t="str">
        <f>IF($A3&lt;=15,INDEX(Main!$A$881:$A$990,MATCH($A3,Sorting!EI$1:EI$110,0),1),"")</f>
        <v>Alexander-Arnold</v>
      </c>
      <c r="S3" s="125">
        <f>IF($A3&lt;=15,INDEX(Main!$B$881:$B$990,MATCH($A3,Sorting!EI$1:EI$110,0),1),"")</f>
        <v>7.2</v>
      </c>
    </row>
    <row r="4" spans="1:19" ht="12" customHeight="1">
      <c r="A4" s="360">
        <v>2</v>
      </c>
      <c r="B4" s="354" t="str">
        <f>IF($A4&lt;=15,INDEX(Main!$A$1:$A$110,MATCH($A4,Sorting!EA$1:EA$110,0),1),"")</f>
        <v>Trippier</v>
      </c>
      <c r="C4" s="44">
        <f>IF($A4&lt;=15,INDEX(Main!B2:B111,MATCH($A4,Sorting!EA$1:EA$110,0),1),"")</f>
        <v>6.5</v>
      </c>
      <c r="D4" s="346" t="str">
        <f>IF($A4&lt;=15,INDEX(Main!$A$111:$A$220,MATCH($A4,Sorting!EB$1:EB$110,0),1),"")</f>
        <v>Trippier</v>
      </c>
      <c r="E4" s="44">
        <f>IF($A4&lt;=15,INDEX(Main!$B$111:$B$220,MATCH($A4,Sorting!EB$1:EB$110,0),1),"")</f>
        <v>5.2</v>
      </c>
      <c r="F4" s="346" t="str">
        <f>IF($A4&lt;=15,INDEX(Main!$A$221:$A$330,MATCH($A4,Sorting!EC$1:EC$110,0),1),"")</f>
        <v>Trippier</v>
      </c>
      <c r="G4" s="44">
        <f>IF($A4&lt;=15,INDEX(Main!$B$221:$B$330,MATCH($A4,Sorting!EC$1:EC$110,0),1),"")</f>
        <v>5.2</v>
      </c>
      <c r="H4" s="346" t="str">
        <f>IF($A4&lt;=15,INDEX(Main!$A$331:$A$440,MATCH($A4,Sorting!ED$1:ED$110,0),1),"")</f>
        <v>Trippier</v>
      </c>
      <c r="I4" s="44">
        <f>IF($A4&lt;=15,INDEX(Main!$B$331:$B$440,MATCH($A4,Sorting!ED$1:ED$110,0),1),"")</f>
        <v>5.2</v>
      </c>
      <c r="J4" s="346" t="str">
        <f>IF($A4&lt;=15,INDEX(Main!$A$441:$A$550,MATCH($A4,Sorting!EE$1:EE$110,0),1),"")</f>
        <v>Gabriel</v>
      </c>
      <c r="K4" s="44">
        <f>IF($A4&lt;=15,INDEX(Main!$B$441:$B$550,MATCH($A4,Sorting!EE$1:EE$110,0),1),"")</f>
        <v>5.0999999999999996</v>
      </c>
      <c r="L4" s="346" t="str">
        <f>IF($A4&lt;=15,INDEX(Main!$A$551:$A$660,MATCH($A4,Sorting!EF$1:EF$110,0),1),"")</f>
        <v>Gabriel</v>
      </c>
      <c r="M4" s="44">
        <f>IF($A4&lt;=15,INDEX(Main!$B$551:$B$660,MATCH($A4,Sorting!EF$1:EF$110,0),1),"")</f>
        <v>5.0999999999999996</v>
      </c>
      <c r="N4" s="346" t="str">
        <f>IF($A4&lt;=15,INDEX(Main!$A$661:$A$770,MATCH($A4,Sorting!EG$1:EG$110,0),1),"")</f>
        <v>Gabriel</v>
      </c>
      <c r="O4" s="44">
        <f>IF($A4&lt;=15,INDEX(Main!$B$661:$B$770,MATCH($A4,Sorting!EG$1:EG$110,0),1),"")</f>
        <v>5.0999999999999996</v>
      </c>
      <c r="P4" s="346" t="str">
        <f>IF($A4&lt;=15,INDEX(Main!$A$771:$A$880,MATCH($A4,Sorting!EH$1:EH$110,0),1),"")</f>
        <v>Gabriel</v>
      </c>
      <c r="Q4" s="44">
        <f>IF($A4&lt;=15,INDEX(Main!$B$771:$B$880,MATCH($A4,Sorting!EH$1:EH$110,0),1),"")</f>
        <v>5.0999999999999996</v>
      </c>
      <c r="R4" s="346" t="str">
        <f>IF($A4&lt;=15,INDEX(Main!$A$881:$A$990,MATCH($A4,Sorting!EI$1:EI$110,0),1),"")</f>
        <v>Gabriel</v>
      </c>
      <c r="S4" s="125">
        <f>IF($A4&lt;=15,INDEX(Main!$B$881:$B$990,MATCH($A4,Sorting!EI$1:EI$110,0),1),"")</f>
        <v>5.0999999999999996</v>
      </c>
    </row>
    <row r="5" spans="1:19" ht="12" customHeight="1">
      <c r="A5" s="360">
        <v>3</v>
      </c>
      <c r="B5" s="354" t="str">
        <f>IF($A5&lt;=15,INDEX(Main!$A$1:$A$110,MATCH($A5,Sorting!EA$1:EA$110,0),1),"")</f>
        <v>Dunk</v>
      </c>
      <c r="C5" s="44">
        <f>IF($A5&lt;=15,INDEX(Main!B3:B112,MATCH($A5,Sorting!EA$1:EA$110,0),1),"")</f>
        <v>4.5</v>
      </c>
      <c r="D5" s="346" t="str">
        <f>IF($A5&lt;=15,INDEX(Main!$A$111:$A$220,MATCH($A5,Sorting!EB$1:EB$110,0),1),"")</f>
        <v>Dunk</v>
      </c>
      <c r="E5" s="44">
        <f>IF($A5&lt;=15,INDEX(Main!$B$111:$B$220,MATCH($A5,Sorting!EB$1:EB$110,0),1),"")</f>
        <v>4.7</v>
      </c>
      <c r="F5" s="346" t="str">
        <f>IF($A5&lt;=15,INDEX(Main!$A$221:$A$330,MATCH($A5,Sorting!EC$1:EC$110,0),1),"")</f>
        <v>Dunk</v>
      </c>
      <c r="G5" s="44">
        <f>IF($A5&lt;=15,INDEX(Main!$B$221:$B$330,MATCH($A5,Sorting!EC$1:EC$110,0),1),"")</f>
        <v>4.7</v>
      </c>
      <c r="H5" s="346" t="str">
        <f>IF($A5&lt;=15,INDEX(Main!$A$331:$A$440,MATCH($A5,Sorting!ED$1:ED$110,0),1),"")</f>
        <v>Dunk</v>
      </c>
      <c r="I5" s="44">
        <f>IF($A5&lt;=15,INDEX(Main!$B$331:$B$440,MATCH($A5,Sorting!ED$1:ED$110,0),1),"")</f>
        <v>4.7</v>
      </c>
      <c r="J5" s="346" t="str">
        <f>IF($A5&lt;=15,INDEX(Main!$A$441:$A$550,MATCH($A5,Sorting!EE$1:EE$110,0),1),"")</f>
        <v>Trippier</v>
      </c>
      <c r="K5" s="44">
        <f>IF($A5&lt;=15,INDEX(Main!$B$441:$B$550,MATCH($A5,Sorting!EE$1:EE$110,0),1),"")</f>
        <v>5.2</v>
      </c>
      <c r="L5" s="346" t="str">
        <f>IF($A5&lt;=15,INDEX(Main!$A$551:$A$660,MATCH($A5,Sorting!EF$1:EF$110,0),1),"")</f>
        <v>Trippier</v>
      </c>
      <c r="M5" s="44">
        <f>IF($A5&lt;=15,INDEX(Main!$B$551:$B$660,MATCH($A5,Sorting!EF$1:EF$110,0),1),"")</f>
        <v>5.2</v>
      </c>
      <c r="N5" s="346" t="str">
        <f>IF($A5&lt;=15,INDEX(Main!$A$661:$A$770,MATCH($A5,Sorting!EG$1:EG$110,0),1),"")</f>
        <v>Trippier</v>
      </c>
      <c r="O5" s="44">
        <f>IF($A5&lt;=15,INDEX(Main!$B$661:$B$770,MATCH($A5,Sorting!EG$1:EG$110,0),1),"")</f>
        <v>5.2</v>
      </c>
      <c r="P5" s="346" t="str">
        <f>IF($A5&lt;=15,INDEX(Main!$A$771:$A$880,MATCH($A5,Sorting!EH$1:EH$110,0),1),"")</f>
        <v>Trippier</v>
      </c>
      <c r="Q5" s="44">
        <f>IF($A5&lt;=15,INDEX(Main!$B$771:$B$880,MATCH($A5,Sorting!EH$1:EH$110,0),1),"")</f>
        <v>5.2</v>
      </c>
      <c r="R5" s="346" t="str">
        <f>IF($A5&lt;=15,INDEX(Main!$A$881:$A$990,MATCH($A5,Sorting!EI$1:EI$110,0),1),"")</f>
        <v>Trippier</v>
      </c>
      <c r="S5" s="125">
        <f>IF($A5&lt;=15,INDEX(Main!$B$881:$B$990,MATCH($A5,Sorting!EI$1:EI$110,0),1),"")</f>
        <v>5.2</v>
      </c>
    </row>
    <row r="6" spans="1:19" ht="12" customHeight="1">
      <c r="A6" s="360">
        <v>4</v>
      </c>
      <c r="B6" s="354" t="str">
        <f>IF($A6&lt;=15,INDEX(Main!$A$1:$A$110,MATCH($A6,Sorting!EA$1:EA$110,0),1),"")</f>
        <v>Perišić</v>
      </c>
      <c r="C6" s="44">
        <f>IF($A6&lt;=15,INDEX(Main!B4:B113,MATCH($A6,Sorting!EA$1:EA$110,0),1),"")</f>
        <v>5.0999999999999996</v>
      </c>
      <c r="D6" s="346" t="str">
        <f>IF($A6&lt;=15,INDEX(Main!$A$111:$A$220,MATCH($A6,Sorting!EB$1:EB$110,0),1),"")</f>
        <v>Perišić</v>
      </c>
      <c r="E6" s="44">
        <f>IF($A6&lt;=15,INDEX(Main!$B$111:$B$220,MATCH($A6,Sorting!EB$1:EB$110,0),1),"")</f>
        <v>5.8</v>
      </c>
      <c r="F6" s="346" t="str">
        <f>IF($A6&lt;=15,INDEX(Main!$A$221:$A$330,MATCH($A6,Sorting!EC$1:EC$110,0),1),"")</f>
        <v>Perišić</v>
      </c>
      <c r="G6" s="44">
        <f>IF($A6&lt;=15,INDEX(Main!$B$221:$B$330,MATCH($A6,Sorting!EC$1:EC$110,0),1),"")</f>
        <v>5.8</v>
      </c>
      <c r="H6" s="346" t="str">
        <f>IF($A6&lt;=15,INDEX(Main!$A$331:$A$440,MATCH($A6,Sorting!ED$1:ED$110,0),1),"")</f>
        <v>Botman</v>
      </c>
      <c r="I6" s="44">
        <f>IF($A6&lt;=15,INDEX(Main!$B$331:$B$440,MATCH($A6,Sorting!ED$1:ED$110,0),1),"")</f>
        <v>4.4000000000000004</v>
      </c>
      <c r="J6" s="346" t="str">
        <f>IF($A6&lt;=15,INDEX(Main!$A$441:$A$550,MATCH($A6,Sorting!EE$1:EE$110,0),1),"")</f>
        <v>Dunk</v>
      </c>
      <c r="K6" s="44">
        <f>IF($A6&lt;=15,INDEX(Main!$B$441:$B$550,MATCH($A6,Sorting!EE$1:EE$110,0),1),"")</f>
        <v>4.7</v>
      </c>
      <c r="L6" s="346" t="str">
        <f>IF($A6&lt;=15,INDEX(Main!$A$551:$A$660,MATCH($A6,Sorting!EF$1:EF$110,0),1),"")</f>
        <v>Dunk</v>
      </c>
      <c r="M6" s="44">
        <f>IF($A6&lt;=15,INDEX(Main!$B$551:$B$660,MATCH($A6,Sorting!EF$1:EF$110,0),1),"")</f>
        <v>4.7</v>
      </c>
      <c r="N6" s="346" t="str">
        <f>IF($A6&lt;=15,INDEX(Main!$A$661:$A$770,MATCH($A6,Sorting!EG$1:EG$110,0),1),"")</f>
        <v>Dunk</v>
      </c>
      <c r="O6" s="44">
        <f>IF($A6&lt;=15,INDEX(Main!$B$661:$B$770,MATCH($A6,Sorting!EG$1:EG$110,0),1),"")</f>
        <v>4.7</v>
      </c>
      <c r="P6" s="346" t="str">
        <f>IF($A6&lt;=15,INDEX(Main!$A$771:$A$880,MATCH($A6,Sorting!EH$1:EH$110,0),1),"")</f>
        <v>Dunk</v>
      </c>
      <c r="Q6" s="44">
        <f>IF($A6&lt;=15,INDEX(Main!$B$771:$B$880,MATCH($A6,Sorting!EH$1:EH$110,0),1),"")</f>
        <v>4.7</v>
      </c>
      <c r="R6" s="346" t="str">
        <f>IF($A6&lt;=15,INDEX(Main!$A$881:$A$990,MATCH($A6,Sorting!EI$1:EI$110,0),1),"")</f>
        <v>Dunk</v>
      </c>
      <c r="S6" s="125">
        <f>IF($A6&lt;=15,INDEX(Main!$B$881:$B$990,MATCH($A6,Sorting!EI$1:EI$110,0),1),"")</f>
        <v>4.7</v>
      </c>
    </row>
    <row r="7" spans="1:19" ht="12" customHeight="1">
      <c r="A7" s="360">
        <v>5</v>
      </c>
      <c r="B7" s="354" t="str">
        <f>IF($A7&lt;=15,INDEX(Main!$A$1:$A$110,MATCH($A7,Sorting!EA$1:EA$110,0),1),"")</f>
        <v>Cucurella</v>
      </c>
      <c r="C7" s="44">
        <f>IF($A7&lt;=15,INDEX(Main!B5:B114,MATCH($A7,Sorting!EA$1:EA$110,0),1),"")</f>
        <v>4.9000000000000004</v>
      </c>
      <c r="D7" s="346" t="str">
        <f>IF($A7&lt;=15,INDEX(Main!$A$111:$A$220,MATCH($A7,Sorting!EB$1:EB$110,0),1),"")</f>
        <v>Cucurella</v>
      </c>
      <c r="E7" s="44">
        <f>IF($A7&lt;=15,INDEX(Main!$B$111:$B$220,MATCH($A7,Sorting!EB$1:EB$110,0),1),"")</f>
        <v>5.0999999999999996</v>
      </c>
      <c r="F7" s="346" t="str">
        <f>IF($A7&lt;=15,INDEX(Main!$A$221:$A$330,MATCH($A7,Sorting!EC$1:EC$110,0),1),"")</f>
        <v>Cucurella</v>
      </c>
      <c r="G7" s="44">
        <f>IF($A7&lt;=15,INDEX(Main!$B$221:$B$330,MATCH($A7,Sorting!EC$1:EC$110,0),1),"")</f>
        <v>5.0999999999999996</v>
      </c>
      <c r="H7" s="346" t="str">
        <f>IF($A7&lt;=15,INDEX(Main!$A$331:$A$440,MATCH($A7,Sorting!ED$1:ED$110,0),1),"")</f>
        <v>Cucurella</v>
      </c>
      <c r="I7" s="44">
        <f>IF($A7&lt;=15,INDEX(Main!$B$331:$B$440,MATCH($A7,Sorting!ED$1:ED$110,0),1),"")</f>
        <v>5.0999999999999996</v>
      </c>
      <c r="J7" s="346" t="str">
        <f>IF($A7&lt;=15,INDEX(Main!$A$441:$A$550,MATCH($A7,Sorting!EE$1:EE$110,0),1),"")</f>
        <v>Botman</v>
      </c>
      <c r="K7" s="44">
        <f>IF($A7&lt;=15,INDEX(Main!$B$441:$B$550,MATCH($A7,Sorting!EE$1:EE$110,0),1),"")</f>
        <v>4.4000000000000004</v>
      </c>
      <c r="L7" s="346" t="str">
        <f>IF($A7&lt;=15,INDEX(Main!$A$551:$A$660,MATCH($A7,Sorting!EF$1:EF$110,0),1),"")</f>
        <v>Botman</v>
      </c>
      <c r="M7" s="44">
        <f>IF($A7&lt;=15,INDEX(Main!$B$551:$B$660,MATCH($A7,Sorting!EF$1:EF$110,0),1),"")</f>
        <v>4.4000000000000004</v>
      </c>
      <c r="N7" s="346" t="str">
        <f>IF($A7&lt;=15,INDEX(Main!$A$661:$A$770,MATCH($A7,Sorting!EG$1:EG$110,0),1),"")</f>
        <v>Botman</v>
      </c>
      <c r="O7" s="44">
        <f>IF($A7&lt;=15,INDEX(Main!$B$661:$B$770,MATCH($A7,Sorting!EG$1:EG$110,0),1),"")</f>
        <v>4.4000000000000004</v>
      </c>
      <c r="P7" s="346" t="str">
        <f>IF($A7&lt;=15,INDEX(Main!$A$771:$A$880,MATCH($A7,Sorting!EH$1:EH$110,0),1),"")</f>
        <v>Botman</v>
      </c>
      <c r="Q7" s="44">
        <f>IF($A7&lt;=15,INDEX(Main!$B$771:$B$880,MATCH($A7,Sorting!EH$1:EH$110,0),1),"")</f>
        <v>4.4000000000000004</v>
      </c>
      <c r="R7" s="346" t="str">
        <f>IF($A7&lt;=15,INDEX(Main!$A$881:$A$990,MATCH($A7,Sorting!EI$1:EI$110,0),1),"")</f>
        <v>Botman</v>
      </c>
      <c r="S7" s="125">
        <f>IF($A7&lt;=15,INDEX(Main!$B$881:$B$990,MATCH($A7,Sorting!EI$1:EI$110,0),1),"")</f>
        <v>4.4000000000000004</v>
      </c>
    </row>
    <row r="8" spans="1:19" ht="12" customHeight="1">
      <c r="A8" s="360">
        <v>6</v>
      </c>
      <c r="B8" s="355" t="str">
        <f>IF($A8&lt;=15,INDEX(Main!$A$1:$A$110,MATCH($A8,Sorting!EA$1:EA$110,0),1),"")</f>
        <v>Haaland</v>
      </c>
      <c r="C8" s="44">
        <f>IF($A8&lt;=15,INDEX(Main!B6:B115,MATCH($A8,Sorting!EA$1:EA$110,0),1),"")</f>
        <v>7.4</v>
      </c>
      <c r="D8" s="347" t="str">
        <f>IF($A8&lt;=15,INDEX(Main!$A$111:$A$220,MATCH($A8,Sorting!EB$1:EB$110,0),1),"")</f>
        <v>Haaland</v>
      </c>
      <c r="E8" s="44">
        <f>IF($A8&lt;=15,INDEX(Main!$B$111:$B$220,MATCH($A8,Sorting!EB$1:EB$110,0),1),"")</f>
        <v>11.5</v>
      </c>
      <c r="F8" s="347" t="str">
        <f>IF($A8&lt;=15,INDEX(Main!$A$221:$A$330,MATCH($A8,Sorting!EC$1:EC$110,0),1),"")</f>
        <v>Haaland</v>
      </c>
      <c r="G8" s="44">
        <f>IF($A8&lt;=15,INDEX(Main!$B$221:$B$330,MATCH($A8,Sorting!EC$1:EC$110,0),1),"")</f>
        <v>11.5</v>
      </c>
      <c r="H8" s="347" t="str">
        <f>IF($A8&lt;=15,INDEX(Main!$A$331:$A$440,MATCH($A8,Sorting!ED$1:ED$110,0),1),"")</f>
        <v>Haaland</v>
      </c>
      <c r="I8" s="44">
        <f>IF($A8&lt;=15,INDEX(Main!$B$331:$B$440,MATCH($A8,Sorting!ED$1:ED$110,0),1),"")</f>
        <v>11.5</v>
      </c>
      <c r="J8" s="347" t="str">
        <f>IF($A8&lt;=15,INDEX(Main!$A$441:$A$550,MATCH($A8,Sorting!EE$1:EE$110,0),1),"")</f>
        <v>Haaland</v>
      </c>
      <c r="K8" s="44">
        <f>IF($A8&lt;=15,INDEX(Main!$B$441:$B$550,MATCH($A8,Sorting!EE$1:EE$110,0),1),"")</f>
        <v>11.5</v>
      </c>
      <c r="L8" s="347" t="str">
        <f>IF($A8&lt;=15,INDEX(Main!$A$551:$A$660,MATCH($A8,Sorting!EF$1:EF$110,0),1),"")</f>
        <v>Haaland</v>
      </c>
      <c r="M8" s="44">
        <f>IF($A8&lt;=15,INDEX(Main!$B$551:$B$660,MATCH($A8,Sorting!EF$1:EF$110,0),1),"")</f>
        <v>11.5</v>
      </c>
      <c r="N8" s="347" t="str">
        <f>IF($A8&lt;=15,INDEX(Main!$A$661:$A$770,MATCH($A8,Sorting!EG$1:EG$110,0),1),"")</f>
        <v>Haaland</v>
      </c>
      <c r="O8" s="44">
        <f>IF($A8&lt;=15,INDEX(Main!$B$661:$B$770,MATCH($A8,Sorting!EG$1:EG$110,0),1),"")</f>
        <v>11.5</v>
      </c>
      <c r="P8" s="347" t="str">
        <f>IF($A8&lt;=15,INDEX(Main!$A$771:$A$880,MATCH($A8,Sorting!EH$1:EH$110,0),1),"")</f>
        <v>Haaland</v>
      </c>
      <c r="Q8" s="44">
        <f>IF($A8&lt;=15,INDEX(Main!$B$771:$B$880,MATCH($A8,Sorting!EH$1:EH$110,0),1),"")</f>
        <v>11.5</v>
      </c>
      <c r="R8" s="347" t="str">
        <f>IF($A8&lt;=15,INDEX(Main!$A$881:$A$990,MATCH($A8,Sorting!EI$1:EI$110,0),1),"")</f>
        <v>Haaland</v>
      </c>
      <c r="S8" s="125">
        <f>IF($A8&lt;=15,INDEX(Main!$B$881:$B$990,MATCH($A8,Sorting!EI$1:EI$110,0),1),"")</f>
        <v>11.5</v>
      </c>
    </row>
    <row r="9" spans="1:19" ht="12" customHeight="1">
      <c r="A9" s="360">
        <v>7</v>
      </c>
      <c r="B9" s="355" t="str">
        <f>IF($A9&lt;=15,INDEX(Main!$A$1:$A$110,MATCH($A9,Sorting!EA$1:EA$110,0),1),"")</f>
        <v>Wilson</v>
      </c>
      <c r="C9" s="44">
        <f>IF($A9&lt;=15,INDEX(Main!B7:B116,MATCH($A9,Sorting!EA$1:EA$110,0),1),"")</f>
        <v>7.2</v>
      </c>
      <c r="D9" s="347" t="str">
        <f>IF($A9&lt;=15,INDEX(Main!$A$111:$A$220,MATCH($A9,Sorting!EB$1:EB$110,0),1),"")</f>
        <v>Wilson</v>
      </c>
      <c r="E9" s="44">
        <f>IF($A9&lt;=15,INDEX(Main!$B$111:$B$220,MATCH($A9,Sorting!EB$1:EB$110,0),1),"")</f>
        <v>7.4</v>
      </c>
      <c r="F9" s="347" t="str">
        <f>IF($A9&lt;=15,INDEX(Main!$A$221:$A$330,MATCH($A9,Sorting!EC$1:EC$110,0),1),"")</f>
        <v>Mitrović</v>
      </c>
      <c r="G9" s="44">
        <f>IF($A9&lt;=15,INDEX(Main!$B$221:$B$330,MATCH($A9,Sorting!EC$1:EC$110,0),1),"")</f>
        <v>6.9</v>
      </c>
      <c r="H9" s="347" t="str">
        <f>IF($A9&lt;=15,INDEX(Main!$A$331:$A$440,MATCH($A9,Sorting!ED$1:ED$110,0),1),"")</f>
        <v>Mitrović</v>
      </c>
      <c r="I9" s="44">
        <f>IF($A9&lt;=15,INDEX(Main!$B$331:$B$440,MATCH($A9,Sorting!ED$1:ED$110,0),1),"")</f>
        <v>6.9</v>
      </c>
      <c r="J9" s="347" t="str">
        <f>IF($A9&lt;=15,INDEX(Main!$A$441:$A$550,MATCH($A9,Sorting!EE$1:EE$110,0),1),"")</f>
        <v>Mitrović</v>
      </c>
      <c r="K9" s="44">
        <f>IF($A9&lt;=15,INDEX(Main!$B$441:$B$550,MATCH($A9,Sorting!EE$1:EE$110,0),1),"")</f>
        <v>6.9</v>
      </c>
      <c r="L9" s="347" t="str">
        <f>IF($A9&lt;=15,INDEX(Main!$A$551:$A$660,MATCH($A9,Sorting!EF$1:EF$110,0),1),"")</f>
        <v>Mitrović</v>
      </c>
      <c r="M9" s="44">
        <f>IF($A9&lt;=15,INDEX(Main!$B$551:$B$660,MATCH($A9,Sorting!EF$1:EF$110,0),1),"")</f>
        <v>6.9</v>
      </c>
      <c r="N9" s="347" t="str">
        <f>IF($A9&lt;=15,INDEX(Main!$A$661:$A$770,MATCH($A9,Sorting!EG$1:EG$110,0),1),"")</f>
        <v>Mitrović</v>
      </c>
      <c r="O9" s="44">
        <f>IF($A9&lt;=15,INDEX(Main!$B$661:$B$770,MATCH($A9,Sorting!EG$1:EG$110,0),1),"")</f>
        <v>6.9</v>
      </c>
      <c r="P9" s="347" t="str">
        <f>IF($A9&lt;=15,INDEX(Main!$A$771:$A$880,MATCH($A9,Sorting!EH$1:EH$110,0),1),"")</f>
        <v>Mitrović</v>
      </c>
      <c r="Q9" s="44">
        <f>IF($A9&lt;=15,INDEX(Main!$B$771:$B$880,MATCH($A9,Sorting!EH$1:EH$110,0),1),"")</f>
        <v>6.9</v>
      </c>
      <c r="R9" s="347" t="str">
        <f>IF($A9&lt;=15,INDEX(Main!$A$881:$A$990,MATCH($A9,Sorting!EI$1:EI$110,0),1),"")</f>
        <v>Mitrović</v>
      </c>
      <c r="S9" s="125">
        <f>IF($A9&lt;=15,INDEX(Main!$B$881:$B$990,MATCH($A9,Sorting!EI$1:EI$110,0),1),"")</f>
        <v>6.9</v>
      </c>
    </row>
    <row r="10" spans="1:19" ht="12" customHeight="1">
      <c r="A10" s="360">
        <v>8</v>
      </c>
      <c r="B10" s="355" t="str">
        <f>IF($A10&lt;=15,INDEX(Main!$A$1:$A$110,MATCH($A10,Sorting!EA$1:EA$110,0),1),"")</f>
        <v>Greenwood</v>
      </c>
      <c r="C10" s="44">
        <f>IF($A10&lt;=15,INDEX(Main!B8:B117,MATCH($A10,Sorting!EA$1:EA$110,0),1),"")</f>
        <v>5.3</v>
      </c>
      <c r="D10" s="347" t="str">
        <f>IF($A10&lt;=15,INDEX(Main!$A$111:$A$220,MATCH($A10,Sorting!EB$1:EB$110,0),1),"")</f>
        <v>Greenwood</v>
      </c>
      <c r="E10" s="44">
        <f>IF($A10&lt;=15,INDEX(Main!$B$111:$B$220,MATCH($A10,Sorting!EB$1:EB$110,0),1),"")</f>
        <v>4.2</v>
      </c>
      <c r="F10" s="347" t="str">
        <f>IF($A10&lt;=15,INDEX(Main!$A$221:$A$330,MATCH($A10,Sorting!EC$1:EC$110,0),1),"")</f>
        <v>Greenwood</v>
      </c>
      <c r="G10" s="44">
        <f>IF($A10&lt;=15,INDEX(Main!$B$221:$B$330,MATCH($A10,Sorting!EC$1:EC$110,0),1),"")</f>
        <v>4.2</v>
      </c>
      <c r="H10" s="347" t="str">
        <f>IF($A10&lt;=15,INDEX(Main!$A$331:$A$440,MATCH($A10,Sorting!ED$1:ED$110,0),1),"")</f>
        <v>Greenwood</v>
      </c>
      <c r="I10" s="44">
        <f>IF($A10&lt;=15,INDEX(Main!$B$331:$B$440,MATCH($A10,Sorting!ED$1:ED$110,0),1),"")</f>
        <v>4.2</v>
      </c>
      <c r="J10" s="347" t="str">
        <f>IF($A10&lt;=15,INDEX(Main!$A$441:$A$550,MATCH($A10,Sorting!EE$1:EE$110,0),1),"")</f>
        <v>Greenwood</v>
      </c>
      <c r="K10" s="44">
        <f>IF($A10&lt;=15,INDEX(Main!$B$441:$B$550,MATCH($A10,Sorting!EE$1:EE$110,0),1),"")</f>
        <v>4.2</v>
      </c>
      <c r="L10" s="347" t="str">
        <f>IF($A10&lt;=15,INDEX(Main!$A$551:$A$660,MATCH($A10,Sorting!EF$1:EF$110,0),1),"")</f>
        <v>Greenwood</v>
      </c>
      <c r="M10" s="44">
        <f>IF($A10&lt;=15,INDEX(Main!$B$551:$B$660,MATCH($A10,Sorting!EF$1:EF$110,0),1),"")</f>
        <v>4.2</v>
      </c>
      <c r="N10" s="347" t="str">
        <f>IF($A10&lt;=15,INDEX(Main!$A$661:$A$770,MATCH($A10,Sorting!EG$1:EG$110,0),1),"")</f>
        <v>Greenwood</v>
      </c>
      <c r="O10" s="44">
        <f>IF($A10&lt;=15,INDEX(Main!$B$661:$B$770,MATCH($A10,Sorting!EG$1:EG$110,0),1),"")</f>
        <v>4.2</v>
      </c>
      <c r="P10" s="347" t="str">
        <f>IF($A10&lt;=15,INDEX(Main!$A$771:$A$880,MATCH($A10,Sorting!EH$1:EH$110,0),1),"")</f>
        <v>Greenwood</v>
      </c>
      <c r="Q10" s="44">
        <f>IF($A10&lt;=15,INDEX(Main!$B$771:$B$880,MATCH($A10,Sorting!EH$1:EH$110,0),1),"")</f>
        <v>4.2</v>
      </c>
      <c r="R10" s="347" t="str">
        <f>IF($A10&lt;=15,INDEX(Main!$A$881:$A$990,MATCH($A10,Sorting!EI$1:EI$110,0),1),"")</f>
        <v>Greenwood</v>
      </c>
      <c r="S10" s="125">
        <f>IF($A10&lt;=15,INDEX(Main!$B$881:$B$990,MATCH($A10,Sorting!EI$1:EI$110,0),1),"")</f>
        <v>4.2</v>
      </c>
    </row>
    <row r="11" spans="1:19" ht="12" customHeight="1">
      <c r="A11" s="360">
        <v>9</v>
      </c>
      <c r="B11" s="356" t="str">
        <f>IF($A11&lt;=15,INDEX(Main!$A$1:$A$110,MATCH($A11,Sorting!EA$1:EA$110,0),1),"")</f>
        <v>Ederson</v>
      </c>
      <c r="C11" s="44">
        <f>IF($A11&lt;=15,INDEX(Main!B9:B118,MATCH($A11,Sorting!EA$1:EA$110,0),1),"")</f>
        <v>4.5999999999999996</v>
      </c>
      <c r="D11" s="348" t="str">
        <f>IF($A11&lt;=15,INDEX(Main!$A$111:$A$220,MATCH($A11,Sorting!EB$1:EB$110,0),1),"")</f>
        <v>Ederson</v>
      </c>
      <c r="E11" s="44">
        <f>IF($A11&lt;=15,INDEX(Main!$B$111:$B$220,MATCH($A11,Sorting!EB$1:EB$110,0),1),"")</f>
        <v>5.4</v>
      </c>
      <c r="F11" s="348" t="str">
        <f>IF($A11&lt;=15,INDEX(Main!$A$221:$A$330,MATCH($A11,Sorting!EC$1:EC$110,0),1),"")</f>
        <v>Ederson</v>
      </c>
      <c r="G11" s="44">
        <f>IF($A11&lt;=15,INDEX(Main!$B$221:$B$330,MATCH($A11,Sorting!EC$1:EC$110,0),1),"")</f>
        <v>5.4</v>
      </c>
      <c r="H11" s="348" t="str">
        <f>IF($A11&lt;=15,INDEX(Main!$A$331:$A$440,MATCH($A11,Sorting!ED$1:ED$110,0),1),"")</f>
        <v>Ederson</v>
      </c>
      <c r="I11" s="44">
        <f>IF($A11&lt;=15,INDEX(Main!$B$331:$B$440,MATCH($A11,Sorting!ED$1:ED$110,0),1),"")</f>
        <v>5.4</v>
      </c>
      <c r="J11" s="348" t="str">
        <f>IF($A11&lt;=15,INDEX(Main!$A$441:$A$550,MATCH($A11,Sorting!EE$1:EE$110,0),1),"")</f>
        <v>Ederson</v>
      </c>
      <c r="K11" s="44">
        <f>IF($A11&lt;=15,INDEX(Main!$B$441:$B$550,MATCH($A11,Sorting!EE$1:EE$110,0),1),"")</f>
        <v>5.4</v>
      </c>
      <c r="L11" s="348" t="str">
        <f>IF($A11&lt;=15,INDEX(Main!$A$551:$A$660,MATCH($A11,Sorting!EF$1:EF$110,0),1),"")</f>
        <v>Ederson</v>
      </c>
      <c r="M11" s="44">
        <f>IF($A11&lt;=15,INDEX(Main!$B$551:$B$660,MATCH($A11,Sorting!EF$1:EF$110,0),1),"")</f>
        <v>5.4</v>
      </c>
      <c r="N11" s="348" t="str">
        <f>IF($A11&lt;=15,INDEX(Main!$A$661:$A$770,MATCH($A11,Sorting!EG$1:EG$110,0),1),"")</f>
        <v>Ederson</v>
      </c>
      <c r="O11" s="44">
        <f>IF($A11&lt;=15,INDEX(Main!$B$661:$B$770,MATCH($A11,Sorting!EG$1:EG$110,0),1),"")</f>
        <v>5.4</v>
      </c>
      <c r="P11" s="348" t="str">
        <f>IF($A11&lt;=15,INDEX(Main!$A$771:$A$880,MATCH($A11,Sorting!EH$1:EH$110,0),1),"")</f>
        <v>Ederson</v>
      </c>
      <c r="Q11" s="44">
        <f>IF($A11&lt;=15,INDEX(Main!$B$771:$B$880,MATCH($A11,Sorting!EH$1:EH$110,0),1),"")</f>
        <v>5.4</v>
      </c>
      <c r="R11" s="348" t="str">
        <f>IF($A11&lt;=15,INDEX(Main!$A$881:$A$990,MATCH($A11,Sorting!EI$1:EI$110,0),1),"")</f>
        <v>Ederson</v>
      </c>
      <c r="S11" s="125">
        <f>IF($A11&lt;=15,INDEX(Main!$B$881:$B$990,MATCH($A11,Sorting!EI$1:EI$110,0),1),"")</f>
        <v>5.4</v>
      </c>
    </row>
    <row r="12" spans="1:19" ht="12" customHeight="1">
      <c r="A12" s="360">
        <v>10</v>
      </c>
      <c r="B12" s="356" t="str">
        <f>IF($A12&lt;=15,INDEX(Main!$A$1:$A$110,MATCH($A12,Sorting!EA$1:EA$110,0),1),"")</f>
        <v>Leno</v>
      </c>
      <c r="C12" s="44">
        <f>IF($A12&lt;=15,INDEX(Main!B10:B119,MATCH($A12,Sorting!EA$1:EA$110,0),1),"")</f>
        <v>4.5</v>
      </c>
      <c r="D12" s="348" t="str">
        <f>IF($A12&lt;=15,INDEX(Main!$A$111:$A$220,MATCH($A12,Sorting!EB$1:EB$110,0),1),"")</f>
        <v>Leno</v>
      </c>
      <c r="E12" s="44">
        <f>IF($A12&lt;=15,INDEX(Main!$B$111:$B$220,MATCH($A12,Sorting!EB$1:EB$110,0),1),"")</f>
        <v>4.5</v>
      </c>
      <c r="F12" s="348" t="str">
        <f>IF($A12&lt;=15,INDEX(Main!$A$221:$A$330,MATCH($A12,Sorting!EC$1:EC$110,0),1),"")</f>
        <v>Leno</v>
      </c>
      <c r="G12" s="44">
        <f>IF($A12&lt;=15,INDEX(Main!$B$221:$B$330,MATCH($A12,Sorting!EC$1:EC$110,0),1),"")</f>
        <v>4.5</v>
      </c>
      <c r="H12" s="348" t="str">
        <f>IF($A12&lt;=15,INDEX(Main!$A$331:$A$440,MATCH($A12,Sorting!ED$1:ED$110,0),1),"")</f>
        <v>Leno</v>
      </c>
      <c r="I12" s="44">
        <f>IF($A12&lt;=15,INDEX(Main!$B$331:$B$440,MATCH($A12,Sorting!ED$1:ED$110,0),1),"")</f>
        <v>4.5</v>
      </c>
      <c r="J12" s="348" t="str">
        <f>IF($A12&lt;=15,INDEX(Main!$A$441:$A$550,MATCH($A12,Sorting!EE$1:EE$110,0),1),"")</f>
        <v>Leno</v>
      </c>
      <c r="K12" s="44">
        <f>IF($A12&lt;=15,INDEX(Main!$B$441:$B$550,MATCH($A12,Sorting!EE$1:EE$110,0),1),"")</f>
        <v>4.5</v>
      </c>
      <c r="L12" s="348" t="str">
        <f>IF($A12&lt;=15,INDEX(Main!$A$551:$A$660,MATCH($A12,Sorting!EF$1:EF$110,0),1),"")</f>
        <v>Leno</v>
      </c>
      <c r="M12" s="44">
        <f>IF($A12&lt;=15,INDEX(Main!$B$551:$B$660,MATCH($A12,Sorting!EF$1:EF$110,0),1),"")</f>
        <v>4.5</v>
      </c>
      <c r="N12" s="348" t="str">
        <f>IF($A12&lt;=15,INDEX(Main!$A$661:$A$770,MATCH($A12,Sorting!EG$1:EG$110,0),1),"")</f>
        <v>Leno</v>
      </c>
      <c r="O12" s="44">
        <f>IF($A12&lt;=15,INDEX(Main!$B$661:$B$770,MATCH($A12,Sorting!EG$1:EG$110,0),1),"")</f>
        <v>4.5</v>
      </c>
      <c r="P12" s="348" t="str">
        <f>IF($A12&lt;=15,INDEX(Main!$A$771:$A$880,MATCH($A12,Sorting!EH$1:EH$110,0),1),"")</f>
        <v>Leno</v>
      </c>
      <c r="Q12" s="44">
        <f>IF($A12&lt;=15,INDEX(Main!$B$771:$B$880,MATCH($A12,Sorting!EH$1:EH$110,0),1),"")</f>
        <v>4.5</v>
      </c>
      <c r="R12" s="348" t="str">
        <f>IF($A12&lt;=15,INDEX(Main!$A$881:$A$990,MATCH($A12,Sorting!EI$1:EI$110,0),1),"")</f>
        <v>Leno</v>
      </c>
      <c r="S12" s="125">
        <f>IF($A12&lt;=15,INDEX(Main!$B$881:$B$990,MATCH($A12,Sorting!EI$1:EI$110,0),1),"")</f>
        <v>4.5</v>
      </c>
    </row>
    <row r="13" spans="1:19" ht="12" customHeight="1">
      <c r="A13" s="360">
        <v>11</v>
      </c>
      <c r="B13" s="357" t="str">
        <f>IF($A13&lt;=15,INDEX(Main!$A$1:$A$110,MATCH($A13,Sorting!EA$1:EA$110,0),1),"")</f>
        <v>Salah</v>
      </c>
      <c r="C13" s="44">
        <f>IF($A13&lt;=15,INDEX(Main!B11:B120,MATCH($A13,Sorting!EA$1:EA$110,0),1),"")</f>
        <v>7</v>
      </c>
      <c r="D13" s="33" t="str">
        <f>IF($A13&lt;=15,INDEX(Main!$A$111:$A$220,MATCH($A13,Sorting!EB$1:EB$110,0),1),"")</f>
        <v>Salah</v>
      </c>
      <c r="E13" s="44">
        <f>IF($A13&lt;=15,INDEX(Main!$B$111:$B$220,MATCH($A13,Sorting!EB$1:EB$110,0),1),"")</f>
        <v>12.8</v>
      </c>
      <c r="F13" s="33" t="str">
        <f>IF($A13&lt;=15,INDEX(Main!$A$221:$A$330,MATCH($A13,Sorting!EC$1:EC$110,0),1),"")</f>
        <v>Salah</v>
      </c>
      <c r="G13" s="44">
        <f>IF($A13&lt;=15,INDEX(Main!$B$221:$B$330,MATCH($A13,Sorting!EC$1:EC$110,0),1),"")</f>
        <v>12.8</v>
      </c>
      <c r="H13" s="33" t="str">
        <f>IF($A13&lt;=15,INDEX(Main!$A$331:$A$440,MATCH($A13,Sorting!ED$1:ED$110,0),1),"")</f>
        <v>Salah</v>
      </c>
      <c r="I13" s="44">
        <f>IF($A13&lt;=15,INDEX(Main!$B$331:$B$440,MATCH($A13,Sorting!ED$1:ED$110,0),1),"")</f>
        <v>12.8</v>
      </c>
      <c r="J13" s="33" t="str">
        <f>IF($A13&lt;=15,INDEX(Main!$A$441:$A$550,MATCH($A13,Sorting!EE$1:EE$110,0),1),"")</f>
        <v>Salah</v>
      </c>
      <c r="K13" s="44">
        <f>IF($A13&lt;=15,INDEX(Main!$B$441:$B$550,MATCH($A13,Sorting!EE$1:EE$110,0),1),"")</f>
        <v>12.8</v>
      </c>
      <c r="L13" s="33" t="str">
        <f>IF($A13&lt;=15,INDEX(Main!$A$551:$A$660,MATCH($A13,Sorting!EF$1:EF$110,0),1),"")</f>
        <v>Salah</v>
      </c>
      <c r="M13" s="44">
        <f>IF($A13&lt;=15,INDEX(Main!$B$551:$B$660,MATCH($A13,Sorting!EF$1:EF$110,0),1),"")</f>
        <v>12.8</v>
      </c>
      <c r="N13" s="33" t="str">
        <f>IF($A13&lt;=15,INDEX(Main!$A$661:$A$770,MATCH($A13,Sorting!EG$1:EG$110,0),1),"")</f>
        <v>Salah</v>
      </c>
      <c r="O13" s="44">
        <f>IF($A13&lt;=15,INDEX(Main!$B$661:$B$770,MATCH($A13,Sorting!EG$1:EG$110,0),1),"")</f>
        <v>12.8</v>
      </c>
      <c r="P13" s="33" t="str">
        <f>IF($A13&lt;=15,INDEX(Main!$A$771:$A$880,MATCH($A13,Sorting!EH$1:EH$110,0),1),"")</f>
        <v>Salah</v>
      </c>
      <c r="Q13" s="44">
        <f>IF($A13&lt;=15,INDEX(Main!$B$771:$B$880,MATCH($A13,Sorting!EH$1:EH$110,0),1),"")</f>
        <v>12.8</v>
      </c>
      <c r="R13" s="33" t="str">
        <f>IF($A13&lt;=15,INDEX(Main!$A$881:$A$990,MATCH($A13,Sorting!EI$1:EI$110,0),1),"")</f>
        <v>Salah</v>
      </c>
      <c r="S13" s="125">
        <f>IF($A13&lt;=15,INDEX(Main!$B$881:$B$990,MATCH($A13,Sorting!EI$1:EI$110,0),1),"")</f>
        <v>12.8</v>
      </c>
    </row>
    <row r="14" spans="1:19" ht="12" customHeight="1">
      <c r="A14" s="360">
        <v>12</v>
      </c>
      <c r="B14" s="357" t="str">
        <f>IF($A14&lt;=15,INDEX(Main!$A$1:$A$110,MATCH($A14,Sorting!EA$1:EA$110,0),1),"")</f>
        <v>Saka</v>
      </c>
      <c r="C14" s="44">
        <f>IF($A14&lt;=15,INDEX(Main!B12:B121,MATCH($A14,Sorting!EA$1:EA$110,0),1),"")</f>
        <v>7.5</v>
      </c>
      <c r="D14" s="33" t="str">
        <f>IF($A14&lt;=15,INDEX(Main!$A$111:$A$220,MATCH($A14,Sorting!EB$1:EB$110,0),1),"")</f>
        <v>Saka</v>
      </c>
      <c r="E14" s="44">
        <f>IF($A14&lt;=15,INDEX(Main!$B$111:$B$220,MATCH($A14,Sorting!EB$1:EB$110,0),1),"")</f>
        <v>8</v>
      </c>
      <c r="F14" s="33" t="str">
        <f>IF($A14&lt;=15,INDEX(Main!$A$221:$A$330,MATCH($A14,Sorting!EC$1:EC$110,0),1),"")</f>
        <v>Saka</v>
      </c>
      <c r="G14" s="44">
        <f>IF($A14&lt;=15,INDEX(Main!$B$221:$B$330,MATCH($A14,Sorting!EC$1:EC$110,0),1),"")</f>
        <v>8</v>
      </c>
      <c r="H14" s="33" t="str">
        <f>IF($A14&lt;=15,INDEX(Main!$A$331:$A$440,MATCH($A14,Sorting!ED$1:ED$110,0),1),"")</f>
        <v>Saka</v>
      </c>
      <c r="I14" s="44">
        <f>IF($A14&lt;=15,INDEX(Main!$B$331:$B$440,MATCH($A14,Sorting!ED$1:ED$110,0),1),"")</f>
        <v>8</v>
      </c>
      <c r="J14" s="33" t="str">
        <f>IF($A14&lt;=15,INDEX(Main!$A$441:$A$550,MATCH($A14,Sorting!EE$1:EE$110,0),1),"")</f>
        <v>Saka</v>
      </c>
      <c r="K14" s="44">
        <f>IF($A14&lt;=15,INDEX(Main!$B$441:$B$550,MATCH($A14,Sorting!EE$1:EE$110,0),1),"")</f>
        <v>8</v>
      </c>
      <c r="L14" s="33" t="str">
        <f>IF($A14&lt;=15,INDEX(Main!$A$551:$A$660,MATCH($A14,Sorting!EF$1:EF$110,0),1),"")</f>
        <v>Saka</v>
      </c>
      <c r="M14" s="44">
        <f>IF($A14&lt;=15,INDEX(Main!$B$551:$B$660,MATCH($A14,Sorting!EF$1:EF$110,0),1),"")</f>
        <v>8</v>
      </c>
      <c r="N14" s="33" t="str">
        <f>IF($A14&lt;=15,INDEX(Main!$A$661:$A$770,MATCH($A14,Sorting!EG$1:EG$110,0),1),"")</f>
        <v>Saka</v>
      </c>
      <c r="O14" s="44">
        <f>IF($A14&lt;=15,INDEX(Main!$B$661:$B$770,MATCH($A14,Sorting!EG$1:EG$110,0),1),"")</f>
        <v>8</v>
      </c>
      <c r="P14" s="33" t="str">
        <f>IF($A14&lt;=15,INDEX(Main!$A$771:$A$880,MATCH($A14,Sorting!EH$1:EH$110,0),1),"")</f>
        <v>Saka</v>
      </c>
      <c r="Q14" s="44">
        <f>IF($A14&lt;=15,INDEX(Main!$B$771:$B$880,MATCH($A14,Sorting!EH$1:EH$110,0),1),"")</f>
        <v>8</v>
      </c>
      <c r="R14" s="33" t="str">
        <f>IF($A14&lt;=15,INDEX(Main!$A$881:$A$990,MATCH($A14,Sorting!EI$1:EI$110,0),1),"")</f>
        <v>Saka</v>
      </c>
      <c r="S14" s="125">
        <f>IF($A14&lt;=15,INDEX(Main!$B$881:$B$990,MATCH($A14,Sorting!EI$1:EI$110,0),1),"")</f>
        <v>8</v>
      </c>
    </row>
    <row r="15" spans="1:19" ht="12" customHeight="1">
      <c r="A15" s="360">
        <v>13</v>
      </c>
      <c r="B15" s="357" t="str">
        <f>IF($A15&lt;=15,INDEX(Main!$A$1:$A$110,MATCH($A15,Sorting!EA$1:EA$110,0),1),"")</f>
        <v>Martinelli</v>
      </c>
      <c r="C15" s="44">
        <f>IF($A15&lt;=15,INDEX(Main!B13:B122,MATCH($A15,Sorting!EA$1:EA$110,0),1),"")</f>
        <v>8</v>
      </c>
      <c r="D15" s="33" t="str">
        <f>IF($A15&lt;=15,INDEX(Main!$A$111:$A$220,MATCH($A15,Sorting!EB$1:EB$110,0),1),"")</f>
        <v>Martinelli</v>
      </c>
      <c r="E15" s="44">
        <f>IF($A15&lt;=15,INDEX(Main!$B$111:$B$220,MATCH($A15,Sorting!EB$1:EB$110,0),1),"")</f>
        <v>6.8</v>
      </c>
      <c r="F15" s="33" t="str">
        <f>IF($A15&lt;=15,INDEX(Main!$A$221:$A$330,MATCH($A15,Sorting!EC$1:EC$110,0),1),"")</f>
        <v>Martinelli</v>
      </c>
      <c r="G15" s="44">
        <f>IF($A15&lt;=15,INDEX(Main!$B$221:$B$330,MATCH($A15,Sorting!EC$1:EC$110,0),1),"")</f>
        <v>6.8</v>
      </c>
      <c r="H15" s="33" t="str">
        <f>IF($A15&lt;=15,INDEX(Main!$A$331:$A$440,MATCH($A15,Sorting!ED$1:ED$110,0),1),"")</f>
        <v>Martinelli</v>
      </c>
      <c r="I15" s="44">
        <f>IF($A15&lt;=15,INDEX(Main!$B$331:$B$440,MATCH($A15,Sorting!ED$1:ED$110,0),1),"")</f>
        <v>6.8</v>
      </c>
      <c r="J15" s="33" t="str">
        <f>IF($A15&lt;=15,INDEX(Main!$A$441:$A$550,MATCH($A15,Sorting!EE$1:EE$110,0),1),"")</f>
        <v>Martinelli</v>
      </c>
      <c r="K15" s="44">
        <f>IF($A15&lt;=15,INDEX(Main!$B$441:$B$550,MATCH($A15,Sorting!EE$1:EE$110,0),1),"")</f>
        <v>6.8</v>
      </c>
      <c r="L15" s="33" t="str">
        <f>IF($A15&lt;=15,INDEX(Main!$A$551:$A$660,MATCH($A15,Sorting!EF$1:EF$110,0),1),"")</f>
        <v>Martinelli</v>
      </c>
      <c r="M15" s="44">
        <f>IF($A15&lt;=15,INDEX(Main!$B$551:$B$660,MATCH($A15,Sorting!EF$1:EF$110,0),1),"")</f>
        <v>6.8</v>
      </c>
      <c r="N15" s="33" t="str">
        <f>IF($A15&lt;=15,INDEX(Main!$A$661:$A$770,MATCH($A15,Sorting!EG$1:EG$110,0),1),"")</f>
        <v>Martinelli</v>
      </c>
      <c r="O15" s="44">
        <f>IF($A15&lt;=15,INDEX(Main!$B$661:$B$770,MATCH($A15,Sorting!EG$1:EG$110,0),1),"")</f>
        <v>6.8</v>
      </c>
      <c r="P15" s="33" t="str">
        <f>IF($A15&lt;=15,INDEX(Main!$A$771:$A$880,MATCH($A15,Sorting!EH$1:EH$110,0),1),"")</f>
        <v>Martinelli</v>
      </c>
      <c r="Q15" s="44">
        <f>IF($A15&lt;=15,INDEX(Main!$B$771:$B$880,MATCH($A15,Sorting!EH$1:EH$110,0),1),"")</f>
        <v>6.8</v>
      </c>
      <c r="R15" s="33" t="str">
        <f>IF($A15&lt;=15,INDEX(Main!$A$881:$A$990,MATCH($A15,Sorting!EI$1:EI$110,0),1),"")</f>
        <v>Martinelli</v>
      </c>
      <c r="S15" s="125">
        <f>IF($A15&lt;=15,INDEX(Main!$B$881:$B$990,MATCH($A15,Sorting!EI$1:EI$110,0),1),"")</f>
        <v>6.8</v>
      </c>
    </row>
    <row r="16" spans="1:19" ht="12" customHeight="1">
      <c r="A16" s="360">
        <v>14</v>
      </c>
      <c r="B16" s="357" t="str">
        <f>IF($A16&lt;=15,INDEX(Main!$A$1:$A$110,MATCH($A16,Sorting!EA$1:EA$110,0),1),"")</f>
        <v>Mount</v>
      </c>
      <c r="C16" s="44">
        <f>IF($A16&lt;=15,INDEX(Main!B14:B123,MATCH($A16,Sorting!EA$1:EA$110,0),1),"")</f>
        <v>6.9</v>
      </c>
      <c r="D16" s="33" t="str">
        <f>IF($A16&lt;=15,INDEX(Main!$A$111:$A$220,MATCH($A16,Sorting!EB$1:EB$110,0),1),"")</f>
        <v>Mount</v>
      </c>
      <c r="E16" s="44">
        <f>IF($A16&lt;=15,INDEX(Main!$B$111:$B$220,MATCH($A16,Sorting!EB$1:EB$110,0),1),"")</f>
        <v>7.5</v>
      </c>
      <c r="F16" s="33" t="str">
        <f>IF($A16&lt;=15,INDEX(Main!$A$221:$A$330,MATCH($A16,Sorting!EC$1:EC$110,0),1),"")</f>
        <v>Mount</v>
      </c>
      <c r="G16" s="44">
        <f>IF($A16&lt;=15,INDEX(Main!$B$221:$B$330,MATCH($A16,Sorting!EC$1:EC$110,0),1),"")</f>
        <v>7.5</v>
      </c>
      <c r="H16" s="33" t="str">
        <f>IF($A16&lt;=15,INDEX(Main!$A$331:$A$440,MATCH($A16,Sorting!ED$1:ED$110,0),1),"")</f>
        <v>Mount</v>
      </c>
      <c r="I16" s="44">
        <f>IF($A16&lt;=15,INDEX(Main!$B$331:$B$440,MATCH($A16,Sorting!ED$1:ED$110,0),1),"")</f>
        <v>7.5</v>
      </c>
      <c r="J16" s="33" t="str">
        <f>IF($A16&lt;=15,INDEX(Main!$A$441:$A$550,MATCH($A16,Sorting!EE$1:EE$110,0),1),"")</f>
        <v>Mount</v>
      </c>
      <c r="K16" s="44">
        <f>IF($A16&lt;=15,INDEX(Main!$B$441:$B$550,MATCH($A16,Sorting!EE$1:EE$110,0),1),"")</f>
        <v>7.5</v>
      </c>
      <c r="L16" s="33" t="str">
        <f>IF($A16&lt;=15,INDEX(Main!$A$551:$A$660,MATCH($A16,Sorting!EF$1:EF$110,0),1),"")</f>
        <v>Mount</v>
      </c>
      <c r="M16" s="44">
        <f>IF($A16&lt;=15,INDEX(Main!$B$551:$B$660,MATCH($A16,Sorting!EF$1:EF$110,0),1),"")</f>
        <v>7.5</v>
      </c>
      <c r="N16" s="33" t="str">
        <f>IF($A16&lt;=15,INDEX(Main!$A$661:$A$770,MATCH($A16,Sorting!EG$1:EG$110,0),1),"")</f>
        <v>Mount</v>
      </c>
      <c r="O16" s="44">
        <f>IF($A16&lt;=15,INDEX(Main!$B$661:$B$770,MATCH($A16,Sorting!EG$1:EG$110,0),1),"")</f>
        <v>7.5</v>
      </c>
      <c r="P16" s="33" t="str">
        <f>IF($A16&lt;=15,INDEX(Main!$A$771:$A$880,MATCH($A16,Sorting!EH$1:EH$110,0),1),"")</f>
        <v>Mount</v>
      </c>
      <c r="Q16" s="44">
        <f>IF($A16&lt;=15,INDEX(Main!$B$771:$B$880,MATCH($A16,Sorting!EH$1:EH$110,0),1),"")</f>
        <v>7.5</v>
      </c>
      <c r="R16" s="33" t="str">
        <f>IF($A16&lt;=15,INDEX(Main!$A$881:$A$990,MATCH($A16,Sorting!EI$1:EI$110,0),1),"")</f>
        <v>Mount</v>
      </c>
      <c r="S16" s="125">
        <f>IF($A16&lt;=15,INDEX(Main!$B$881:$B$990,MATCH($A16,Sorting!EI$1:EI$110,0),1),"")</f>
        <v>7.5</v>
      </c>
    </row>
    <row r="17" spans="1:19" ht="12" customHeight="1">
      <c r="A17" s="360">
        <v>15</v>
      </c>
      <c r="B17" s="357" t="str">
        <f>IF($A17&lt;=15,INDEX(Main!$A$1:$A$110,MATCH($A17,Sorting!EA$1:EA$110,0),1),"")</f>
        <v>Rashford</v>
      </c>
      <c r="C17" s="44">
        <f>IF($A17&lt;=15,INDEX(Main!B15:B124,MATCH($A17,Sorting!EA$1:EA$110,0),1),"")</f>
        <v>6.3</v>
      </c>
      <c r="D17" s="33" t="str">
        <f>IF($A17&lt;=15,INDEX(Main!$A$111:$A$220,MATCH($A17,Sorting!EB$1:EB$110,0),1),"")</f>
        <v>Rashford</v>
      </c>
      <c r="E17" s="44">
        <f>IF($A17&lt;=15,INDEX(Main!$B$111:$B$220,MATCH($A17,Sorting!EB$1:EB$110,0),1),"")</f>
        <v>6.8</v>
      </c>
      <c r="F17" s="33" t="str">
        <f>IF($A17&lt;=15,INDEX(Main!$A$221:$A$330,MATCH($A17,Sorting!EC$1:EC$110,0),1),"")</f>
        <v>Rashford</v>
      </c>
      <c r="G17" s="44">
        <f>IF($A17&lt;=15,INDEX(Main!$B$221:$B$330,MATCH($A17,Sorting!EC$1:EC$110,0),1),"")</f>
        <v>6.8</v>
      </c>
      <c r="H17" s="33" t="str">
        <f>IF($A17&lt;=15,INDEX(Main!$A$331:$A$440,MATCH($A17,Sorting!ED$1:ED$110,0),1),"")</f>
        <v>Rashford</v>
      </c>
      <c r="I17" s="44">
        <f>IF($A17&lt;=15,INDEX(Main!$B$331:$B$440,MATCH($A17,Sorting!ED$1:ED$110,0),1),"")</f>
        <v>6.8</v>
      </c>
      <c r="J17" s="33" t="str">
        <f>IF($A17&lt;=15,INDEX(Main!$A$441:$A$550,MATCH($A17,Sorting!EE$1:EE$110,0),1),"")</f>
        <v>Rashford</v>
      </c>
      <c r="K17" s="44">
        <f>IF($A17&lt;=15,INDEX(Main!$B$441:$B$550,MATCH($A17,Sorting!EE$1:EE$110,0),1),"")</f>
        <v>6.8</v>
      </c>
      <c r="L17" s="33" t="str">
        <f>IF($A17&lt;=15,INDEX(Main!$A$551:$A$660,MATCH($A17,Sorting!EF$1:EF$110,0),1),"")</f>
        <v>Rashford</v>
      </c>
      <c r="M17" s="44">
        <f>IF($A17&lt;=15,INDEX(Main!$B$551:$B$660,MATCH($A17,Sorting!EF$1:EF$110,0),1),"")</f>
        <v>6.8</v>
      </c>
      <c r="N17" s="33" t="str">
        <f>IF($A17&lt;=15,INDEX(Main!$A$661:$A$770,MATCH($A17,Sorting!EG$1:EG$110,0),1),"")</f>
        <v>Rashford</v>
      </c>
      <c r="O17" s="44">
        <f>IF($A17&lt;=15,INDEX(Main!$B$661:$B$770,MATCH($A17,Sorting!EG$1:EG$110,0),1),"")</f>
        <v>6.8</v>
      </c>
      <c r="P17" s="33" t="str">
        <f>IF($A17&lt;=15,INDEX(Main!$A$771:$A$880,MATCH($A17,Sorting!EH$1:EH$110,0),1),"")</f>
        <v>Rashford</v>
      </c>
      <c r="Q17" s="44">
        <f>IF($A17&lt;=15,INDEX(Main!$B$771:$B$880,MATCH($A17,Sorting!EH$1:EH$110,0),1),"")</f>
        <v>6.8</v>
      </c>
      <c r="R17" s="33" t="str">
        <f>IF($A17&lt;=15,INDEX(Main!$A$881:$A$990,MATCH($A17,Sorting!EI$1:EI$110,0),1),"")</f>
        <v>Rashford</v>
      </c>
      <c r="S17" s="125">
        <f>IF($A17&lt;=15,INDEX(Main!$B$881:$B$990,MATCH($A17,Sorting!EI$1:EI$110,0),1),"")</f>
        <v>6.8</v>
      </c>
    </row>
    <row r="18" spans="1:19" ht="12" customHeight="1">
      <c r="B18" s="349"/>
      <c r="C18" s="44"/>
      <c r="D18" s="269" t="s">
        <v>308</v>
      </c>
      <c r="E18" s="269" t="s">
        <v>159</v>
      </c>
      <c r="F18" s="269" t="s">
        <v>271</v>
      </c>
      <c r="G18" s="269" t="s">
        <v>159</v>
      </c>
      <c r="H18" s="269" t="s">
        <v>277</v>
      </c>
      <c r="I18" s="269" t="s">
        <v>159</v>
      </c>
      <c r="J18" s="269" t="s">
        <v>276</v>
      </c>
      <c r="K18" s="269" t="s">
        <v>159</v>
      </c>
      <c r="L18" s="269" t="s">
        <v>275</v>
      </c>
      <c r="M18" s="269" t="s">
        <v>159</v>
      </c>
      <c r="N18" s="269" t="s">
        <v>274</v>
      </c>
      <c r="O18" s="269" t="s">
        <v>159</v>
      </c>
      <c r="P18" s="269" t="s">
        <v>273</v>
      </c>
      <c r="Q18" s="269" t="s">
        <v>159</v>
      </c>
      <c r="R18" s="269" t="s">
        <v>272</v>
      </c>
      <c r="S18" s="353" t="s">
        <v>159</v>
      </c>
    </row>
    <row r="19" spans="1:19" ht="12" customHeight="1">
      <c r="B19" s="349"/>
      <c r="C19" s="44"/>
      <c r="D19" s="358" t="str">
        <f>IF($A3&lt;=11,INDEX(Main!$A$111:$A$220,MATCH($A3,Sorting!EJ$1:EJ$110,0),1),"")</f>
        <v>Gabriel</v>
      </c>
      <c r="E19" s="134">
        <f>IF($A3&lt;=11,INDEX(Main!$D$111:$D$220,MATCH($A3,Sorting!EJ$1:EJ$110,0),1),"")</f>
        <v>3.64</v>
      </c>
      <c r="F19" s="358" t="str">
        <f>IF($A3&lt;=11,INDEX(Main!$A$111:$A$220,MATCH($A3,Sorting!EK$1:EK$110,0),1),"")</f>
        <v>Gabriel</v>
      </c>
      <c r="G19" s="134">
        <f>IF($A3&lt;=11,INDEX(Main!$E$111:$E$220,MATCH($A3,Sorting!EK$1:EK$110,0),1),"")</f>
        <v>3.66</v>
      </c>
      <c r="H19" s="358" t="str">
        <f>IF($A3&lt;=11,INDEX(Main!$A$111:$A$220,MATCH($A3,Sorting!EL$1:EL$110,0),1),"")</f>
        <v>Trippier</v>
      </c>
      <c r="I19" s="134">
        <f>IF($A3&lt;=11,INDEX(Main!$F$111:$F$220,MATCH($A3,Sorting!EL$1:EL$110,0),1),"")</f>
        <v>4.55</v>
      </c>
      <c r="J19" s="358" t="str">
        <f>IF($A3&lt;=11,INDEX(Main!$A$111:$A$220,MATCH($A3,Sorting!EM$1:EM$110,0),1),"")</f>
        <v>Alexander-Arnold</v>
      </c>
      <c r="K19" s="134">
        <f>IF($A3&lt;=11,INDEX(Main!$G$111:$G$220,MATCH($A3,Sorting!EM$1:EM$110,0),1),"")</f>
        <v>4.2300000000000004</v>
      </c>
      <c r="L19" s="358" t="str">
        <f>IF($A3&lt;=11,INDEX(Main!$A$111:$A$220,MATCH($A3,Sorting!EN$1:EN$110,0),1),"")</f>
        <v>Alexander-Arnold</v>
      </c>
      <c r="M19" s="134">
        <f>IF($A3&lt;=11,INDEX(Main!$H$111:$H$220,MATCH($A3,Sorting!EN$1:EN$110,0),1),"")</f>
        <v>4.62</v>
      </c>
      <c r="N19" s="358" t="str">
        <f>IF($A3&lt;=11,INDEX(Main!$A$111:$A$220,MATCH($A3,Sorting!EO$1:EO$110,0),1),"")</f>
        <v>Alexander-Arnold</v>
      </c>
      <c r="O19" s="134">
        <f>IF($A3&lt;=11,INDEX(Main!$I$111:$I$220,MATCH($A3,Sorting!EO$1:EO$110,0),1),"")</f>
        <v>5.53</v>
      </c>
      <c r="P19" s="358" t="str">
        <f>IF($A3&lt;=11,INDEX(Main!$A$111:$A$220,MATCH($A3,Sorting!EP$1:EP$110,0),1),"")</f>
        <v>Alexander-Arnold</v>
      </c>
      <c r="Q19" s="134">
        <f>IF($A3&lt;=11,INDEX(Main!$J$111:$J$220,MATCH($A3,Sorting!EP$1:EP$110,0),1),"")</f>
        <v>3.38</v>
      </c>
      <c r="R19" s="358" t="str">
        <f>IF($A3&lt;=11,INDEX(Main!$A$111:$A$220,MATCH($A3,Sorting!EQ$1:EQ$110,0),1),"")</f>
        <v>Alexander-Arnold</v>
      </c>
      <c r="S19" s="121">
        <f>IF($A3&lt;=11,INDEX(Main!$K$111:$K$220,MATCH($A3,Sorting!EQ$1:EQ$110,0),1),"")</f>
        <v>4.43</v>
      </c>
    </row>
    <row r="20" spans="1:19" ht="12" customHeight="1">
      <c r="B20" s="349"/>
      <c r="C20" s="44"/>
      <c r="D20" s="358" t="str">
        <f>IF($A4&lt;=11,INDEX(Main!$A$111:$A$220,MATCH($A4,Sorting!EJ$1:EJ$110,0),1),"")</f>
        <v>Trippier</v>
      </c>
      <c r="E20" s="134">
        <f>IF($A4&lt;=11,INDEX(Main!$D$111:$D$220,MATCH($A4,Sorting!EJ$1:EJ$110,0),1),"")</f>
        <v>4.8</v>
      </c>
      <c r="F20" s="358" t="str">
        <f>IF($A4&lt;=11,INDEX(Main!$A$111:$A$220,MATCH($A4,Sorting!EK$1:EK$110,0),1),"")</f>
        <v>Dunk</v>
      </c>
      <c r="G20" s="134">
        <f>IF($A4&lt;=11,INDEX(Main!$E$111:$E$220,MATCH($A4,Sorting!EK$1:EK$110,0),1),"")</f>
        <v>3.62</v>
      </c>
      <c r="H20" s="358" t="str">
        <f>IF($A4&lt;=11,INDEX(Main!$A$111:$A$220,MATCH($A4,Sorting!EL$1:EL$110,0),1),"")</f>
        <v>Botman</v>
      </c>
      <c r="I20" s="134">
        <f>IF($A4&lt;=11,INDEX(Main!$F$111:$F$220,MATCH($A4,Sorting!EL$1:EL$110,0),1),"")</f>
        <v>3.68</v>
      </c>
      <c r="J20" s="358" t="str">
        <f>IF($A4&lt;=11,INDEX(Main!$A$111:$A$220,MATCH($A4,Sorting!EM$1:EM$110,0),1),"")</f>
        <v>Gabriel</v>
      </c>
      <c r="K20" s="134">
        <f>IF($A4&lt;=11,INDEX(Main!$G$111:$G$220,MATCH($A4,Sorting!EM$1:EM$110,0),1),"")</f>
        <v>3.48</v>
      </c>
      <c r="L20" s="358" t="str">
        <f>IF($A4&lt;=11,INDEX(Main!$A$111:$A$220,MATCH($A4,Sorting!EN$1:EN$110,0),1),"")</f>
        <v>Gabriel</v>
      </c>
      <c r="M20" s="134">
        <f>IF($A4&lt;=11,INDEX(Main!$H$111:$H$220,MATCH($A4,Sorting!EN$1:EN$110,0),1),"")</f>
        <v>3.85</v>
      </c>
      <c r="N20" s="358" t="str">
        <f>IF($A4&lt;=11,INDEX(Main!$A$111:$A$220,MATCH($A4,Sorting!EO$1:EO$110,0),1),"")</f>
        <v>Gabriel</v>
      </c>
      <c r="O20" s="134">
        <f>IF($A4&lt;=11,INDEX(Main!$I$111:$I$220,MATCH($A4,Sorting!EO$1:EO$110,0),1),"")</f>
        <v>6.47</v>
      </c>
      <c r="P20" s="358" t="str">
        <f>IF($A4&lt;=11,INDEX(Main!$A$111:$A$220,MATCH($A4,Sorting!EP$1:EP$110,0),1),"")</f>
        <v>Gabriel</v>
      </c>
      <c r="Q20" s="134">
        <f>IF($A4&lt;=11,INDEX(Main!$J$111:$J$220,MATCH($A4,Sorting!EP$1:EP$110,0),1),"")</f>
        <v>3.41</v>
      </c>
      <c r="R20" s="358" t="str">
        <f>IF($A4&lt;=11,INDEX(Main!$A$111:$A$220,MATCH($A4,Sorting!EQ$1:EQ$110,0),1),"")</f>
        <v>Gabriel</v>
      </c>
      <c r="S20" s="121">
        <f>IF($A4&lt;=11,INDEX(Main!$K$111:$K$220,MATCH($A4,Sorting!EQ$1:EQ$110,0),1),"")</f>
        <v>2.75</v>
      </c>
    </row>
    <row r="21" spans="1:19" ht="12" customHeight="1">
      <c r="B21" s="349"/>
      <c r="C21" s="44"/>
      <c r="D21" s="358" t="str">
        <f>IF($A5&lt;=11,INDEX(Main!$A$111:$A$220,MATCH($A5,Sorting!EJ$1:EJ$110,0),1),"")</f>
        <v>Cucurella</v>
      </c>
      <c r="E21" s="134">
        <f>IF($A5&lt;=11,INDEX(Main!$D$111:$D$220,MATCH($A5,Sorting!EJ$1:EJ$110,0),1),"")</f>
        <v>3.86</v>
      </c>
      <c r="F21" s="358" t="str">
        <f>IF($A5&lt;=11,INDEX(Main!$A$111:$A$220,MATCH($A5,Sorting!EK$1:EK$110,0),1),"")</f>
        <v>Cucurella</v>
      </c>
      <c r="G21" s="134">
        <f>IF($A5&lt;=11,INDEX(Main!$E$111:$E$220,MATCH($A5,Sorting!EK$1:EK$110,0),1),"")</f>
        <v>5.55</v>
      </c>
      <c r="H21" s="358" t="str">
        <f>IF($A5&lt;=11,INDEX(Main!$A$111:$A$220,MATCH($A5,Sorting!EL$1:EL$110,0),1),"")</f>
        <v>Cucurella</v>
      </c>
      <c r="I21" s="134">
        <f>IF($A5&lt;=11,INDEX(Main!$F$111:$F$220,MATCH($A5,Sorting!EL$1:EL$110,0),1),"")</f>
        <v>3.95</v>
      </c>
      <c r="J21" s="358" t="str">
        <f>IF($A5&lt;=11,INDEX(Main!$A$111:$A$220,MATCH($A5,Sorting!EM$1:EM$110,0),1),"")</f>
        <v>Trippier</v>
      </c>
      <c r="K21" s="134">
        <f>IF($A5&lt;=11,INDEX(Main!$G$111:$G$220,MATCH($A5,Sorting!EM$1:EM$110,0),1),"")</f>
        <v>3.76</v>
      </c>
      <c r="L21" s="358" t="str">
        <f>IF($A5&lt;=11,INDEX(Main!$A$111:$A$220,MATCH($A5,Sorting!EN$1:EN$110,0),1),"")</f>
        <v>Trippier</v>
      </c>
      <c r="M21" s="134">
        <f>IF($A5&lt;=11,INDEX(Main!$H$111:$H$220,MATCH($A5,Sorting!EN$1:EN$110,0),1),"")</f>
        <v>4.28</v>
      </c>
      <c r="N21" s="358" t="str">
        <f>IF($A5&lt;=11,INDEX(Main!$A$111:$A$220,MATCH($A5,Sorting!EO$1:EO$110,0),1),"")</f>
        <v>Trippier</v>
      </c>
      <c r="O21" s="134">
        <f>IF($A5&lt;=11,INDEX(Main!$I$111:$I$220,MATCH($A5,Sorting!EO$1:EO$110,0),1),"")</f>
        <v>4.3099999999999996</v>
      </c>
      <c r="P21" s="358" t="str">
        <f>IF($A5&lt;=11,INDEX(Main!$A$111:$A$220,MATCH($A5,Sorting!EP$1:EP$110,0),1),"")</f>
        <v>Dunk</v>
      </c>
      <c r="Q21" s="134">
        <f>IF($A5&lt;=11,INDEX(Main!$J$111:$J$220,MATCH($A5,Sorting!EP$1:EP$110,0),1),"")</f>
        <v>3.92</v>
      </c>
      <c r="R21" s="358" t="str">
        <f>IF($A5&lt;=11,INDEX(Main!$A$111:$A$220,MATCH($A5,Sorting!EQ$1:EQ$110,0),1),"")</f>
        <v>Trippier</v>
      </c>
      <c r="S21" s="121">
        <f>IF($A5&lt;=11,INDEX(Main!$K$111:$K$220,MATCH($A5,Sorting!EQ$1:EQ$110,0),1),"")</f>
        <v>2.5499999999999998</v>
      </c>
    </row>
    <row r="22" spans="1:19" ht="12" customHeight="1">
      <c r="B22" s="349"/>
      <c r="C22" s="44"/>
      <c r="D22" s="358" t="str">
        <f>IF($A6&lt;=11,INDEX(Main!$A$111:$A$220,MATCH($A6,Sorting!EJ$1:EJ$110,0),1),"")</f>
        <v>Haaland</v>
      </c>
      <c r="E22" s="134">
        <f>IF($A6&lt;=11,INDEX(Main!$D$111:$D$220,MATCH($A6,Sorting!EJ$1:EJ$110,0),1),"")</f>
        <v>8.2100000000000009</v>
      </c>
      <c r="F22" s="358" t="str">
        <f>IF($A6&lt;=11,INDEX(Main!$A$111:$A$220,MATCH($A6,Sorting!EK$1:EK$110,0),1),"")</f>
        <v>Haaland</v>
      </c>
      <c r="G22" s="134">
        <f>IF($A6&lt;=11,INDEX(Main!$E$111:$E$220,MATCH($A6,Sorting!EK$1:EK$110,0),1),"")</f>
        <v>5.33</v>
      </c>
      <c r="H22" s="358" t="str">
        <f>IF($A6&lt;=11,INDEX(Main!$A$111:$A$220,MATCH($A6,Sorting!EL$1:EL$110,0),1),"")</f>
        <v>Haaland</v>
      </c>
      <c r="I22" s="134">
        <f>IF($A6&lt;=11,INDEX(Main!$F$111:$F$220,MATCH($A6,Sorting!EL$1:EL$110,0),1),"")</f>
        <v>11.86</v>
      </c>
      <c r="J22" s="358" t="str">
        <f>IF($A6&lt;=11,INDEX(Main!$A$111:$A$220,MATCH($A6,Sorting!EM$1:EM$110,0),1),"")</f>
        <v>Dunk</v>
      </c>
      <c r="K22" s="134">
        <f>IF($A6&lt;=11,INDEX(Main!$G$111:$G$220,MATCH($A6,Sorting!EM$1:EM$110,0),1),"")</f>
        <v>3.12</v>
      </c>
      <c r="L22" s="358" t="str">
        <f>IF($A6&lt;=11,INDEX(Main!$A$111:$A$220,MATCH($A6,Sorting!EN$1:EN$110,0),1),"")</f>
        <v>Dunk</v>
      </c>
      <c r="M22" s="134">
        <f>IF($A6&lt;=11,INDEX(Main!$H$111:$H$220,MATCH($A6,Sorting!EN$1:EN$110,0),1),"")</f>
        <v>4.3899999999999997</v>
      </c>
      <c r="N22" s="358" t="str">
        <f>IF($A6&lt;=11,INDEX(Main!$A$111:$A$220,MATCH($A6,Sorting!EO$1:EO$110,0),1),"")</f>
        <v>Haaland</v>
      </c>
      <c r="O22" s="134">
        <f>IF($A6&lt;=11,INDEX(Main!$I$111:$I$220,MATCH($A6,Sorting!EO$1:EO$110,0),1),"")</f>
        <v>11.64</v>
      </c>
      <c r="P22" s="358" t="str">
        <f>IF($A6&lt;=11,INDEX(Main!$A$111:$A$220,MATCH($A6,Sorting!EP$1:EP$110,0),1),"")</f>
        <v>Haaland</v>
      </c>
      <c r="Q22" s="134">
        <f>IF($A6&lt;=11,INDEX(Main!$J$111:$J$220,MATCH($A6,Sorting!EP$1:EP$110,0),1),"")</f>
        <v>6.28</v>
      </c>
      <c r="R22" s="358" t="str">
        <f>IF($A6&lt;=11,INDEX(Main!$A$111:$A$220,MATCH($A6,Sorting!EQ$1:EQ$110,0),1),"")</f>
        <v>Haaland</v>
      </c>
      <c r="S22" s="121">
        <f>IF($A6&lt;=11,INDEX(Main!$K$111:$K$220,MATCH($A6,Sorting!EQ$1:EQ$110,0),1),"")</f>
        <v>2.86</v>
      </c>
    </row>
    <row r="23" spans="1:19" ht="12" customHeight="1">
      <c r="B23" s="349"/>
      <c r="C23" s="44"/>
      <c r="D23" s="358" t="str">
        <f>IF($A7&lt;=11,INDEX(Main!$A$111:$A$220,MATCH($A7,Sorting!EJ$1:EJ$110,0),1),"")</f>
        <v>Wilson</v>
      </c>
      <c r="E23" s="134">
        <f>IF($A7&lt;=11,INDEX(Main!$D$111:$D$220,MATCH($A7,Sorting!EJ$1:EJ$110,0),1),"")</f>
        <v>3.46</v>
      </c>
      <c r="F23" s="358" t="str">
        <f>IF($A7&lt;=11,INDEX(Main!$A$111:$A$220,MATCH($A7,Sorting!EK$1:EK$110,0),1),"")</f>
        <v>Mitrović</v>
      </c>
      <c r="G23" s="134">
        <f>IF($A7&lt;=11,INDEX(Main!$E$111:$E$220,MATCH($A7,Sorting!EK$1:EK$110,0),1),"")</f>
        <v>7.06</v>
      </c>
      <c r="H23" s="358" t="str">
        <f>IF($A7&lt;=11,INDEX(Main!$A$111:$A$220,MATCH($A7,Sorting!EL$1:EL$110,0),1),"")</f>
        <v>Mitrović</v>
      </c>
      <c r="I23" s="134">
        <f>IF($A7&lt;=11,INDEX(Main!$F$111:$F$220,MATCH($A7,Sorting!EL$1:EL$110,0),1),"")</f>
        <v>3.04</v>
      </c>
      <c r="J23" s="358" t="str">
        <f>IF($A7&lt;=11,INDEX(Main!$A$111:$A$220,MATCH($A7,Sorting!EM$1:EM$110,0),1),"")</f>
        <v>Botman</v>
      </c>
      <c r="K23" s="134">
        <f>IF($A7&lt;=11,INDEX(Main!$G$111:$G$220,MATCH($A7,Sorting!EM$1:EM$110,0),1),"")</f>
        <v>3.25</v>
      </c>
      <c r="L23" s="358" t="str">
        <f>IF($A7&lt;=11,INDEX(Main!$A$111:$A$220,MATCH($A7,Sorting!EN$1:EN$110,0),1),"")</f>
        <v>Haaland</v>
      </c>
      <c r="M23" s="134">
        <f>IF($A7&lt;=11,INDEX(Main!$H$111:$H$220,MATCH($A7,Sorting!EN$1:EN$110,0),1),"")</f>
        <v>5.23</v>
      </c>
      <c r="N23" s="358" t="str">
        <f>IF($A7&lt;=11,INDEX(Main!$A$111:$A$220,MATCH($A7,Sorting!EO$1:EO$110,0),1),"")</f>
        <v>Mitrović</v>
      </c>
      <c r="O23" s="134">
        <f>IF($A7&lt;=11,INDEX(Main!$I$111:$I$220,MATCH($A7,Sorting!EO$1:EO$110,0),1),"")</f>
        <v>5.23</v>
      </c>
      <c r="P23" s="358" t="str">
        <f>IF($A7&lt;=11,INDEX(Main!$A$111:$A$220,MATCH($A7,Sorting!EP$1:EP$110,0),1),"")</f>
        <v>Mitrović</v>
      </c>
      <c r="Q23" s="134">
        <f>IF($A7&lt;=11,INDEX(Main!$J$111:$J$220,MATCH($A7,Sorting!EP$1:EP$110,0),1),"")</f>
        <v>3.58</v>
      </c>
      <c r="R23" s="358" t="str">
        <f>IF($A7&lt;=11,INDEX(Main!$A$111:$A$220,MATCH($A7,Sorting!EQ$1:EQ$110,0),1),"")</f>
        <v>Mitrović</v>
      </c>
      <c r="S23" s="121">
        <f>IF($A7&lt;=11,INDEX(Main!$K$111:$K$220,MATCH($A7,Sorting!EQ$1:EQ$110,0),1),"")</f>
        <v>3.83</v>
      </c>
    </row>
    <row r="24" spans="1:19" ht="12" customHeight="1">
      <c r="B24" s="349"/>
      <c r="C24" s="44"/>
      <c r="D24" s="358" t="str">
        <f>IF($A8&lt;=11,INDEX(Main!$A$111:$A$220,MATCH($A8,Sorting!EJ$1:EJ$110,0),1),"")</f>
        <v>Ederson</v>
      </c>
      <c r="E24" s="134">
        <f>IF($A8&lt;=11,INDEX(Main!$D$111:$D$220,MATCH($A8,Sorting!EJ$1:EJ$110,0),1),"")</f>
        <v>4.5999999999999996</v>
      </c>
      <c r="F24" s="358" t="str">
        <f>IF($A8&lt;=11,INDEX(Main!$A$111:$A$220,MATCH($A8,Sorting!EK$1:EK$110,0),1),"")</f>
        <v>Leno</v>
      </c>
      <c r="G24" s="134">
        <f>IF($A8&lt;=11,INDEX(Main!$E$111:$E$220,MATCH($A8,Sorting!EK$1:EK$110,0),1),"")</f>
        <v>6.73</v>
      </c>
      <c r="H24" s="358" t="str">
        <f>IF($A8&lt;=11,INDEX(Main!$A$111:$A$220,MATCH($A8,Sorting!EL$1:EL$110,0),1),"")</f>
        <v>Ederson</v>
      </c>
      <c r="I24" s="134">
        <f>IF($A8&lt;=11,INDEX(Main!$F$111:$F$220,MATCH($A8,Sorting!EL$1:EL$110,0),1),"")</f>
        <v>7.59</v>
      </c>
      <c r="J24" s="358" t="str">
        <f>IF($A8&lt;=11,INDEX(Main!$A$111:$A$220,MATCH($A8,Sorting!EM$1:EM$110,0),1),"")</f>
        <v>Haaland</v>
      </c>
      <c r="K24" s="134">
        <f>IF($A8&lt;=11,INDEX(Main!$G$111:$G$220,MATCH($A8,Sorting!EM$1:EM$110,0),1),"")</f>
        <v>6.93</v>
      </c>
      <c r="L24" s="358" t="str">
        <f>IF($A8&lt;=11,INDEX(Main!$A$111:$A$220,MATCH($A8,Sorting!EN$1:EN$110,0),1),"")</f>
        <v>Ederson</v>
      </c>
      <c r="M24" s="134">
        <f>IF($A8&lt;=11,INDEX(Main!$H$111:$H$220,MATCH($A8,Sorting!EN$1:EN$110,0),1),"")</f>
        <v>3.67</v>
      </c>
      <c r="N24" s="358" t="str">
        <f>IF($A8&lt;=11,INDEX(Main!$A$111:$A$220,MATCH($A8,Sorting!EO$1:EO$110,0),1),"")</f>
        <v>Ederson</v>
      </c>
      <c r="O24" s="134">
        <f>IF($A8&lt;=11,INDEX(Main!$I$111:$I$220,MATCH($A8,Sorting!EO$1:EO$110,0),1),"")</f>
        <v>7.83</v>
      </c>
      <c r="P24" s="358" t="str">
        <f>IF($A8&lt;=11,INDEX(Main!$A$111:$A$220,MATCH($A8,Sorting!EP$1:EP$110,0),1),"")</f>
        <v>Ederson</v>
      </c>
      <c r="Q24" s="134">
        <f>IF($A8&lt;=11,INDEX(Main!$J$111:$J$220,MATCH($A8,Sorting!EP$1:EP$110,0),1),"")</f>
        <v>4.32</v>
      </c>
      <c r="R24" s="358" t="str">
        <f>IF($A8&lt;=11,INDEX(Main!$A$111:$A$220,MATCH($A8,Sorting!EQ$1:EQ$110,0),1),"")</f>
        <v>Leno</v>
      </c>
      <c r="S24" s="121">
        <f>IF($A8&lt;=11,INDEX(Main!$K$111:$K$220,MATCH($A8,Sorting!EQ$1:EQ$110,0),1),"")</f>
        <v>2.96</v>
      </c>
    </row>
    <row r="25" spans="1:19" ht="12" customHeight="1">
      <c r="B25" s="349"/>
      <c r="C25" s="44"/>
      <c r="D25" s="358" t="str">
        <f>IF($A9&lt;=11,INDEX(Main!$A$111:$A$220,MATCH($A9,Sorting!EJ$1:EJ$110,0),1),"")</f>
        <v>Salah</v>
      </c>
      <c r="E25" s="134">
        <f>IF($A9&lt;=11,INDEX(Main!$D$111:$D$220,MATCH($A9,Sorting!EJ$1:EJ$110,0),1),"")</f>
        <v>8.14</v>
      </c>
      <c r="F25" s="358" t="str">
        <f>IF($A9&lt;=11,INDEX(Main!$A$111:$A$220,MATCH($A9,Sorting!EK$1:EK$110,0),1),"")</f>
        <v>Salah</v>
      </c>
      <c r="G25" s="134">
        <f>IF($A9&lt;=11,INDEX(Main!$E$111:$E$220,MATCH($A9,Sorting!EK$1:EK$110,0),1),"")</f>
        <v>6.7</v>
      </c>
      <c r="H25" s="358" t="str">
        <f>IF($A9&lt;=11,INDEX(Main!$A$111:$A$220,MATCH($A9,Sorting!EL$1:EL$110,0),1),"")</f>
        <v>Salah</v>
      </c>
      <c r="I25" s="134">
        <f>IF($A9&lt;=11,INDEX(Main!$F$111:$F$220,MATCH($A9,Sorting!EL$1:EL$110,0),1),"")</f>
        <v>5.55</v>
      </c>
      <c r="J25" s="358" t="str">
        <f>IF($A9&lt;=11,INDEX(Main!$A$111:$A$220,MATCH($A9,Sorting!EM$1:EM$110,0),1),"")</f>
        <v>Mitrović</v>
      </c>
      <c r="K25" s="134">
        <f>IF($A9&lt;=11,INDEX(Main!$G$111:$G$220,MATCH($A9,Sorting!EM$1:EM$110,0),1),"")</f>
        <v>4.18</v>
      </c>
      <c r="L25" s="358" t="str">
        <f>IF($A9&lt;=11,INDEX(Main!$A$111:$A$220,MATCH($A9,Sorting!EN$1:EN$110,0),1),"")</f>
        <v>Salah</v>
      </c>
      <c r="M25" s="134">
        <f>IF($A9&lt;=11,INDEX(Main!$H$111:$H$220,MATCH($A9,Sorting!EN$1:EN$110,0),1),"")</f>
        <v>5.69</v>
      </c>
      <c r="N25" s="358" t="str">
        <f>IF($A9&lt;=11,INDEX(Main!$A$111:$A$220,MATCH($A9,Sorting!EO$1:EO$110,0),1),"")</f>
        <v>Salah</v>
      </c>
      <c r="O25" s="134">
        <f>IF($A9&lt;=11,INDEX(Main!$I$111:$I$220,MATCH($A9,Sorting!EO$1:EO$110,0),1),"")</f>
        <v>7.04</v>
      </c>
      <c r="P25" s="358" t="str">
        <f>IF($A9&lt;=11,INDEX(Main!$A$111:$A$220,MATCH($A9,Sorting!EP$1:EP$110,0),1),"")</f>
        <v>Salah</v>
      </c>
      <c r="Q25" s="134">
        <f>IF($A9&lt;=11,INDEX(Main!$J$111:$J$220,MATCH($A9,Sorting!EP$1:EP$110,0),1),"")</f>
        <v>4.66</v>
      </c>
      <c r="R25" s="358" t="str">
        <f>IF($A9&lt;=11,INDEX(Main!$A$111:$A$220,MATCH($A9,Sorting!EQ$1:EQ$110,0),1),"")</f>
        <v>Salah</v>
      </c>
      <c r="S25" s="121">
        <f>IF($A9&lt;=11,INDEX(Main!$K$111:$K$220,MATCH($A9,Sorting!EQ$1:EQ$110,0),1),"")</f>
        <v>5.59</v>
      </c>
    </row>
    <row r="26" spans="1:19" ht="12" customHeight="1">
      <c r="B26" s="349"/>
      <c r="C26" s="44"/>
      <c r="D26" s="358" t="str">
        <f>IF($A10&lt;=11,INDEX(Main!$A$111:$A$220,MATCH($A10,Sorting!EJ$1:EJ$110,0),1),"")</f>
        <v>Saka</v>
      </c>
      <c r="E26" s="134">
        <f>IF($A10&lt;=11,INDEX(Main!$D$111:$D$220,MATCH($A10,Sorting!EJ$1:EJ$110,0),1),"")</f>
        <v>4.79</v>
      </c>
      <c r="F26" s="358" t="str">
        <f>IF($A10&lt;=11,INDEX(Main!$A$111:$A$220,MATCH($A10,Sorting!EK$1:EK$110,0),1),"")</f>
        <v>Saka</v>
      </c>
      <c r="G26" s="134">
        <f>IF($A10&lt;=11,INDEX(Main!$E$111:$E$220,MATCH($A10,Sorting!EK$1:EK$110,0),1),"")</f>
        <v>4.96</v>
      </c>
      <c r="H26" s="358" t="str">
        <f>IF($A10&lt;=11,INDEX(Main!$A$111:$A$220,MATCH($A10,Sorting!EL$1:EL$110,0),1),"")</f>
        <v>Saka</v>
      </c>
      <c r="I26" s="134">
        <f>IF($A10&lt;=11,INDEX(Main!$F$111:$F$220,MATCH($A10,Sorting!EL$1:EL$110,0),1),"")</f>
        <v>4.45</v>
      </c>
      <c r="J26" s="358" t="str">
        <f>IF($A10&lt;=11,INDEX(Main!$A$111:$A$220,MATCH($A10,Sorting!EM$1:EM$110,0),1),"")</f>
        <v>Ederson</v>
      </c>
      <c r="K26" s="134">
        <f>IF($A10&lt;=11,INDEX(Main!$G$111:$G$220,MATCH($A10,Sorting!EM$1:EM$110,0),1),"")</f>
        <v>4.5</v>
      </c>
      <c r="L26" s="358" t="str">
        <f>IF($A10&lt;=11,INDEX(Main!$A$111:$A$220,MATCH($A10,Sorting!EN$1:EN$110,0),1),"")</f>
        <v>Saka</v>
      </c>
      <c r="M26" s="134">
        <f>IF($A10&lt;=11,INDEX(Main!$H$111:$H$220,MATCH($A10,Sorting!EN$1:EN$110,0),1),"")</f>
        <v>5.0199999999999996</v>
      </c>
      <c r="N26" s="358" t="str">
        <f>IF($A10&lt;=11,INDEX(Main!$A$111:$A$220,MATCH($A10,Sorting!EO$1:EO$110,0),1),"")</f>
        <v>Saka</v>
      </c>
      <c r="O26" s="134">
        <f>IF($A10&lt;=11,INDEX(Main!$I$111:$I$220,MATCH($A10,Sorting!EO$1:EO$110,0),1),"")</f>
        <v>9.41</v>
      </c>
      <c r="P26" s="358" t="str">
        <f>IF($A10&lt;=11,INDEX(Main!$A$111:$A$220,MATCH($A10,Sorting!EP$1:EP$110,0),1),"")</f>
        <v>Saka</v>
      </c>
      <c r="Q26" s="134">
        <f>IF($A10&lt;=11,INDEX(Main!$J$111:$J$220,MATCH($A10,Sorting!EP$1:EP$110,0),1),"")</f>
        <v>4.7699999999999996</v>
      </c>
      <c r="R26" s="358" t="str">
        <f>IF($A10&lt;=11,INDEX(Main!$A$111:$A$220,MATCH($A10,Sorting!EQ$1:EQ$110,0),1),"")</f>
        <v>Saka</v>
      </c>
      <c r="S26" s="121">
        <f>IF($A10&lt;=11,INDEX(Main!$K$111:$K$220,MATCH($A10,Sorting!EQ$1:EQ$110,0),1),"")</f>
        <v>3.88</v>
      </c>
    </row>
    <row r="27" spans="1:19" ht="12" customHeight="1">
      <c r="B27" s="349"/>
      <c r="C27" s="44"/>
      <c r="D27" s="358" t="str">
        <f>IF($A11&lt;=11,INDEX(Main!$A$111:$A$220,MATCH($A11,Sorting!EJ$1:EJ$110,0),1),"")</f>
        <v>Martinelli</v>
      </c>
      <c r="E27" s="134">
        <f>IF($A11&lt;=11,INDEX(Main!$D$111:$D$220,MATCH($A11,Sorting!EJ$1:EJ$110,0),1),"")</f>
        <v>4.3499999999999996</v>
      </c>
      <c r="F27" s="358" t="str">
        <f>IF($A11&lt;=11,INDEX(Main!$A$111:$A$220,MATCH($A11,Sorting!EK$1:EK$110,0),1),"")</f>
        <v>Martinelli</v>
      </c>
      <c r="G27" s="134">
        <f>IF($A11&lt;=11,INDEX(Main!$E$111:$E$220,MATCH($A11,Sorting!EK$1:EK$110,0),1),"")</f>
        <v>4.3600000000000003</v>
      </c>
      <c r="H27" s="358" t="str">
        <f>IF($A11&lt;=11,INDEX(Main!$A$111:$A$220,MATCH($A11,Sorting!EL$1:EL$110,0),1),"")</f>
        <v>Martinelli</v>
      </c>
      <c r="I27" s="134">
        <f>IF($A11&lt;=11,INDEX(Main!$F$111:$F$220,MATCH($A11,Sorting!EL$1:EL$110,0),1),"")</f>
        <v>3.96</v>
      </c>
      <c r="J27" s="358" t="str">
        <f>IF($A11&lt;=11,INDEX(Main!$A$111:$A$220,MATCH($A11,Sorting!EM$1:EM$110,0),1),"")</f>
        <v>Salah</v>
      </c>
      <c r="K27" s="134">
        <f>IF($A11&lt;=11,INDEX(Main!$G$111:$G$220,MATCH($A11,Sorting!EM$1:EM$110,0),1),"")</f>
        <v>5.82</v>
      </c>
      <c r="L27" s="358" t="str">
        <f>IF($A11&lt;=11,INDEX(Main!$A$111:$A$220,MATCH($A11,Sorting!EN$1:EN$110,0),1),"")</f>
        <v>Martinelli</v>
      </c>
      <c r="M27" s="134">
        <f>IF($A11&lt;=11,INDEX(Main!$H$111:$H$220,MATCH($A11,Sorting!EN$1:EN$110,0),1),"")</f>
        <v>4.43</v>
      </c>
      <c r="N27" s="358" t="str">
        <f>IF($A11&lt;=11,INDEX(Main!$A$111:$A$220,MATCH($A11,Sorting!EO$1:EO$110,0),1),"")</f>
        <v>Martinelli</v>
      </c>
      <c r="O27" s="134">
        <f>IF($A11&lt;=11,INDEX(Main!$I$111:$I$220,MATCH($A11,Sorting!EO$1:EO$110,0),1),"")</f>
        <v>8.3800000000000008</v>
      </c>
      <c r="P27" s="358" t="str">
        <f>IF($A11&lt;=11,INDEX(Main!$A$111:$A$220,MATCH($A11,Sorting!EP$1:EP$110,0),1),"")</f>
        <v>Martinelli</v>
      </c>
      <c r="Q27" s="134">
        <f>IF($A11&lt;=11,INDEX(Main!$J$111:$J$220,MATCH($A11,Sorting!EP$1:EP$110,0),1),"")</f>
        <v>4.2</v>
      </c>
      <c r="R27" s="358" t="str">
        <f>IF($A11&lt;=11,INDEX(Main!$A$111:$A$220,MATCH($A11,Sorting!EQ$1:EQ$110,0),1),"")</f>
        <v>Martinelli</v>
      </c>
      <c r="S27" s="121">
        <f>IF($A11&lt;=11,INDEX(Main!$K$111:$K$220,MATCH($A11,Sorting!EQ$1:EQ$110,0),1),"")</f>
        <v>3.31</v>
      </c>
    </row>
    <row r="28" spans="1:19" ht="12" customHeight="1">
      <c r="B28" s="349"/>
      <c r="C28" s="44"/>
      <c r="D28" s="358" t="str">
        <f>IF($A12&lt;=11,INDEX(Main!$A$111:$A$220,MATCH($A12,Sorting!EJ$1:EJ$110,0),1),"")</f>
        <v>Mount</v>
      </c>
      <c r="E28" s="134">
        <f>IF($A12&lt;=11,INDEX(Main!$D$111:$D$220,MATCH($A12,Sorting!EJ$1:EJ$110,0),1),"")</f>
        <v>4.3099999999999996</v>
      </c>
      <c r="F28" s="358" t="str">
        <f>IF($A12&lt;=11,INDEX(Main!$A$111:$A$220,MATCH($A12,Sorting!EK$1:EK$110,0),1),"")</f>
        <v>Mount</v>
      </c>
      <c r="G28" s="134">
        <f>IF($A12&lt;=11,INDEX(Main!$E$111:$E$220,MATCH($A12,Sorting!EK$1:EK$110,0),1),"")</f>
        <v>7.12</v>
      </c>
      <c r="H28" s="358" t="str">
        <f>IF($A12&lt;=11,INDEX(Main!$A$111:$A$220,MATCH($A12,Sorting!EL$1:EL$110,0),1),"")</f>
        <v>Mount</v>
      </c>
      <c r="I28" s="134">
        <f>IF($A12&lt;=11,INDEX(Main!$F$111:$F$220,MATCH($A12,Sorting!EL$1:EL$110,0),1),"")</f>
        <v>4.3</v>
      </c>
      <c r="J28" s="358" t="str">
        <f>IF($A12&lt;=11,INDEX(Main!$A$111:$A$220,MATCH($A12,Sorting!EM$1:EM$110,0),1),"")</f>
        <v>Saka</v>
      </c>
      <c r="K28" s="134">
        <f>IF($A12&lt;=11,INDEX(Main!$G$111:$G$220,MATCH($A12,Sorting!EM$1:EM$110,0),1),"")</f>
        <v>4.71</v>
      </c>
      <c r="L28" s="358" t="str">
        <f>IF($A12&lt;=11,INDEX(Main!$A$111:$A$220,MATCH($A12,Sorting!EN$1:EN$110,0),1),"")</f>
        <v>Mount</v>
      </c>
      <c r="M28" s="134">
        <f>IF($A12&lt;=11,INDEX(Main!$H$111:$H$220,MATCH($A12,Sorting!EN$1:EN$110,0),1),"")</f>
        <v>4.5</v>
      </c>
      <c r="N28" s="358" t="str">
        <f>IF($A12&lt;=11,INDEX(Main!$A$111:$A$220,MATCH($A12,Sorting!EO$1:EO$110,0),1),"")</f>
        <v>Mount</v>
      </c>
      <c r="O28" s="134">
        <f>IF($A12&lt;=11,INDEX(Main!$I$111:$I$220,MATCH($A12,Sorting!EO$1:EO$110,0),1),"")</f>
        <v>3.52</v>
      </c>
      <c r="P28" s="358" t="str">
        <f>IF($A12&lt;=11,INDEX(Main!$A$111:$A$220,MATCH($A12,Sorting!EP$1:EP$110,0),1),"")</f>
        <v>Mount</v>
      </c>
      <c r="Q28" s="134">
        <f>IF($A12&lt;=11,INDEX(Main!$J$111:$J$220,MATCH($A12,Sorting!EP$1:EP$110,0),1),"")</f>
        <v>4.62</v>
      </c>
      <c r="R28" s="358" t="str">
        <f>IF($A12&lt;=11,INDEX(Main!$A$111:$A$220,MATCH($A12,Sorting!EQ$1:EQ$110,0),1),"")</f>
        <v>Mount</v>
      </c>
      <c r="S28" s="121">
        <f>IF($A12&lt;=11,INDEX(Main!$K$111:$K$220,MATCH($A12,Sorting!EQ$1:EQ$110,0),1),"")</f>
        <v>3.34</v>
      </c>
    </row>
    <row r="29" spans="1:19" ht="12" customHeight="1">
      <c r="B29" s="349"/>
      <c r="C29" s="44"/>
      <c r="D29" s="358" t="str">
        <f>IF($A13&lt;=11,INDEX(Main!$A$111:$A$220,MATCH($A13,Sorting!EJ$1:EJ$110,0),1),"")</f>
        <v>Rashford</v>
      </c>
      <c r="E29" s="134">
        <f>IF($A13&lt;=11,INDEX(Main!$D$111:$D$220,MATCH($A13,Sorting!EJ$1:EJ$110,0),1),"")</f>
        <v>4.4400000000000004</v>
      </c>
      <c r="F29" s="358" t="str">
        <f>IF($A13&lt;=11,INDEX(Main!$A$111:$A$220,MATCH($A13,Sorting!EK$1:EK$110,0),1),"")</f>
        <v>Rashford</v>
      </c>
      <c r="G29" s="134">
        <f>IF($A13&lt;=11,INDEX(Main!$E$111:$E$220,MATCH($A13,Sorting!EK$1:EK$110,0),1),"")</f>
        <v>5.14</v>
      </c>
      <c r="H29" s="358" t="str">
        <f>IF($A13&lt;=11,INDEX(Main!$A$111:$A$220,MATCH($A13,Sorting!EL$1:EL$110,0),1),"")</f>
        <v>Rashford</v>
      </c>
      <c r="I29" s="134">
        <f>IF($A13&lt;=11,INDEX(Main!$F$111:$F$220,MATCH($A13,Sorting!EL$1:EL$110,0),1),"")</f>
        <v>3.14</v>
      </c>
      <c r="J29" s="358" t="str">
        <f>IF($A13&lt;=11,INDEX(Main!$A$111:$A$220,MATCH($A13,Sorting!EM$1:EM$110,0),1),"")</f>
        <v>Martinelli</v>
      </c>
      <c r="K29" s="134">
        <f>IF($A13&lt;=11,INDEX(Main!$G$111:$G$220,MATCH($A13,Sorting!EM$1:EM$110,0),1),"")</f>
        <v>4.4000000000000004</v>
      </c>
      <c r="L29" s="358" t="str">
        <f>IF($A13&lt;=11,INDEX(Main!$A$111:$A$220,MATCH($A13,Sorting!EN$1:EN$110,0),1),"")</f>
        <v>Rashford</v>
      </c>
      <c r="M29" s="134">
        <f>IF($A13&lt;=11,INDEX(Main!$H$111:$H$220,MATCH($A13,Sorting!EN$1:EN$110,0),1),"")</f>
        <v>4.33</v>
      </c>
      <c r="N29" s="358" t="str">
        <f>IF($A13&lt;=11,INDEX(Main!$A$111:$A$220,MATCH($A13,Sorting!EO$1:EO$110,0),1),"")</f>
        <v>Rashford</v>
      </c>
      <c r="O29" s="134">
        <f>IF($A13&lt;=11,INDEX(Main!$I$111:$I$220,MATCH($A13,Sorting!EO$1:EO$110,0),1),"")</f>
        <v>4.12</v>
      </c>
      <c r="P29" s="358" t="str">
        <f>IF($A13&lt;=11,INDEX(Main!$A$111:$A$220,MATCH($A13,Sorting!EP$1:EP$110,0),1),"")</f>
        <v>Rashford</v>
      </c>
      <c r="Q29" s="134">
        <f>IF($A13&lt;=11,INDEX(Main!$J$111:$J$220,MATCH($A13,Sorting!EP$1:EP$110,0),1),"")</f>
        <v>4.43</v>
      </c>
      <c r="R29" s="358" t="str">
        <f>IF($A13&lt;=11,INDEX(Main!$A$111:$A$220,MATCH($A13,Sorting!EQ$1:EQ$110,0),1),"")</f>
        <v>Rashford</v>
      </c>
      <c r="S29" s="121">
        <f>IF($A13&lt;=11,INDEX(Main!$K$111:$K$220,MATCH($A13,Sorting!EQ$1:EQ$110,0),1),"")</f>
        <v>2.1</v>
      </c>
    </row>
    <row r="30" spans="1:19" ht="12" customHeight="1">
      <c r="B30" s="349"/>
      <c r="C30" s="44"/>
      <c r="D30" s="365" t="s">
        <v>309</v>
      </c>
      <c r="E30" s="134">
        <f>LARGE(E19:E29,1)</f>
        <v>8.2100000000000009</v>
      </c>
      <c r="F30" s="365" t="s">
        <v>309</v>
      </c>
      <c r="G30" s="134">
        <f t="shared" ref="G30:S30" si="0">LARGE(G19:G29,1)</f>
        <v>7.12</v>
      </c>
      <c r="H30" s="365" t="s">
        <v>309</v>
      </c>
      <c r="I30" s="134">
        <f t="shared" si="0"/>
        <v>11.86</v>
      </c>
      <c r="J30" s="365" t="s">
        <v>309</v>
      </c>
      <c r="K30" s="134">
        <f t="shared" si="0"/>
        <v>6.93</v>
      </c>
      <c r="L30" s="365" t="s">
        <v>309</v>
      </c>
      <c r="M30" s="134">
        <f t="shared" si="0"/>
        <v>5.69</v>
      </c>
      <c r="N30" s="365" t="s">
        <v>309</v>
      </c>
      <c r="O30" s="134">
        <f t="shared" si="0"/>
        <v>11.64</v>
      </c>
      <c r="P30" s="365" t="s">
        <v>309</v>
      </c>
      <c r="Q30" s="134">
        <f t="shared" si="0"/>
        <v>6.28</v>
      </c>
      <c r="R30" s="365" t="s">
        <v>309</v>
      </c>
      <c r="S30" s="121">
        <f t="shared" si="0"/>
        <v>5.59</v>
      </c>
    </row>
    <row r="31" spans="1:19" ht="19.7" customHeight="1">
      <c r="B31" s="395">
        <f>SUM(E31,G31,I31,K31,M31,O31,Q31,S31)</f>
        <v>491.26000000000005</v>
      </c>
      <c r="C31" s="396"/>
      <c r="D31" s="99" t="s">
        <v>110</v>
      </c>
      <c r="E31" s="270">
        <f>SUM(E19:E30)</f>
        <v>62.81</v>
      </c>
      <c r="F31" s="99" t="s">
        <v>110</v>
      </c>
      <c r="G31" s="270">
        <f t="shared" ref="G31:S31" si="1">SUM(G19:G30)</f>
        <v>67.349999999999994</v>
      </c>
      <c r="H31" s="99" t="s">
        <v>110</v>
      </c>
      <c r="I31" s="270">
        <f t="shared" si="1"/>
        <v>67.930000000000007</v>
      </c>
      <c r="J31" s="99" t="s">
        <v>110</v>
      </c>
      <c r="K31" s="270">
        <f t="shared" si="1"/>
        <v>55.31</v>
      </c>
      <c r="L31" s="99" t="s">
        <v>110</v>
      </c>
      <c r="M31" s="270">
        <f t="shared" si="1"/>
        <v>55.699999999999996</v>
      </c>
      <c r="N31" s="99" t="s">
        <v>110</v>
      </c>
      <c r="O31" s="270">
        <f t="shared" si="1"/>
        <v>85.11999999999999</v>
      </c>
      <c r="P31" s="99" t="s">
        <v>110</v>
      </c>
      <c r="Q31" s="270">
        <f t="shared" si="1"/>
        <v>53.85</v>
      </c>
      <c r="R31" s="99" t="s">
        <v>110</v>
      </c>
      <c r="S31" s="366">
        <f t="shared" si="1"/>
        <v>43.19</v>
      </c>
    </row>
    <row r="32" spans="1:19" ht="12" customHeight="1">
      <c r="B32" s="375" t="s">
        <v>204</v>
      </c>
      <c r="C32" s="376"/>
      <c r="D32" s="98" t="str">
        <f>IF($A3&lt;=1,INDEX(Main!$A$111:$A$220,MATCH($A3,Sorting!ER$1:ER$110,0),1),"")</f>
        <v>Dunk</v>
      </c>
      <c r="E32" s="134">
        <f>IF($A3&lt;=1,INDEX(Main!$D$111:$D$220,MATCH($A3,Sorting!ER$1:ER$110,0),1),"")</f>
        <v>2.59</v>
      </c>
      <c r="F32" s="98" t="str">
        <f>IF($A3&lt;=1,INDEX(Main!$A$111:$A$220,MATCH($A3,Sorting!ES$1:ES$110,0),1),"")</f>
        <v>Trippier</v>
      </c>
      <c r="G32" s="134">
        <f>IF($A3&lt;=1,INDEX(Main!$E$111:$E$220,MATCH($A3,Sorting!ES$1:ES$110,0),1),"")</f>
        <v>2.5</v>
      </c>
      <c r="H32" s="98" t="str">
        <f>IF($A3&lt;=1,INDEX(Main!$A$111:$A$220,MATCH($A3,Sorting!ET$1:ET$110,0),1),"")</f>
        <v>Gabriel</v>
      </c>
      <c r="I32" s="134">
        <f>IF($A3&lt;=1,INDEX(Main!$F$111:$F$220,MATCH($A3,Sorting!ET$1:ET$110,0),1),"")</f>
        <v>2.86</v>
      </c>
      <c r="J32" s="98" t="str">
        <f>IF($A3&lt;=1,INDEX(Main!$A$111:$A$220,MATCH($A3,Sorting!EU$1:EU$110,0),1),"")</f>
        <v>Mount</v>
      </c>
      <c r="K32" s="134">
        <f>IF($A3&lt;=1,INDEX(Main!$G$111:$G$220,MATCH($A3,Sorting!EU$1:EU$110,0),1),"")</f>
        <v>3.08</v>
      </c>
      <c r="L32" s="98" t="str">
        <f>IF($A3&lt;=1,INDEX(Main!$A$111:$A$220,MATCH($A3,Sorting!EV$1:EV$110,0),1),"")</f>
        <v>Botman</v>
      </c>
      <c r="M32" s="134">
        <f>IF($A3&lt;=1,INDEX(Main!$H$111:$H$220,MATCH($A3,Sorting!EV$1:EV$110,0),1),"")</f>
        <v>3.65</v>
      </c>
      <c r="N32" s="98" t="str">
        <f>IF($A3&lt;=1,INDEX(Main!$A$111:$A$220,MATCH($A3,Sorting!EW$1:EW$110,0),1),"")</f>
        <v>Botman</v>
      </c>
      <c r="O32" s="134">
        <f>IF($A3&lt;=1,INDEX(Main!$I$111:$I$220,MATCH($A3,Sorting!EW$1:EW$110,0),1),"")</f>
        <v>3.46</v>
      </c>
      <c r="P32" s="98" t="str">
        <f>IF($A3&lt;=1,INDEX(Main!$A$111:$A$220,MATCH($A3,Sorting!EX$1:EX$110,0),1),"")</f>
        <v>Trippier</v>
      </c>
      <c r="Q32" s="134">
        <f>IF($A3&lt;=1,INDEX(Main!$J$111:$J$220,MATCH($A3,Sorting!EX$1:EX$110,0),1),"")</f>
        <v>2.85</v>
      </c>
      <c r="R32" s="98" t="str">
        <f>IF($A3&lt;=1,INDEX(Main!$A$111:$A$220,MATCH($A3,Sorting!EY$1:EY$110,0),1),"")</f>
        <v>Botman</v>
      </c>
      <c r="S32" s="121">
        <f>IF($A3&lt;=1,INDEX(Main!$K$111:$K$220,MATCH($A3,Sorting!EY$1:EY$110,0),1),"")</f>
        <v>2.04</v>
      </c>
    </row>
    <row r="33" spans="2:19" ht="15.75" thickBot="1">
      <c r="B33" s="377" t="s">
        <v>205</v>
      </c>
      <c r="C33" s="378"/>
      <c r="D33" s="364" t="str">
        <f>IF($A3&lt;=1,INDEX(Main!$A$111:$A$220,MATCH($A3,Sorting!EZ$1:EZ$110,0),1),"")</f>
        <v>Greenwood</v>
      </c>
      <c r="E33" s="363">
        <f>IF($A3&lt;=1,INDEX(Main!$D$111:$D$220,MATCH($A3,Sorting!EZ$1:EZ$110,0),1),"")</f>
        <v>0.81</v>
      </c>
      <c r="F33" s="364" t="str">
        <f>IF($A3&lt;=1,INDEX(Main!$A$111:$A$220,MATCH($A3,Sorting!FA$1:FA$110,0),1),"")</f>
        <v>Greenwood</v>
      </c>
      <c r="G33" s="363">
        <f>IF($A3&lt;=1,INDEX(Main!$E$111:$E$220,MATCH($A3,Sorting!FA$1:FA$110,0),1),"")</f>
        <v>0.99</v>
      </c>
      <c r="H33" s="364" t="str">
        <f>IF($A3&lt;=1,INDEX(Main!$A$111:$A$220,MATCH($A3,Sorting!FB$1:FB$110,0),1),"")</f>
        <v>Dunk</v>
      </c>
      <c r="I33" s="363">
        <f>IF($A3&lt;=1,INDEX(Main!$F$111:$F$220,MATCH($A3,Sorting!FB$1:FB$110,0),1),"")</f>
        <v>2.42</v>
      </c>
      <c r="J33" s="364" t="str">
        <f>IF($A3&lt;=1,INDEX(Main!$A$111:$A$220,MATCH($A3,Sorting!FC$1:FC$110,0),1),"")</f>
        <v>Rashford</v>
      </c>
      <c r="K33" s="363">
        <f>IF($A3&lt;=1,INDEX(Main!$G$111:$G$220,MATCH($A3,Sorting!FC$1:FC$110,0),1),"")</f>
        <v>2.98</v>
      </c>
      <c r="L33" s="364" t="str">
        <f>IF($A3&lt;=1,INDEX(Main!$A$111:$A$220,MATCH($A3,Sorting!FD$1:FD$110,0),1),"")</f>
        <v>Mitrović</v>
      </c>
      <c r="M33" s="363">
        <f>IF($A3&lt;=1,INDEX(Main!$H$111:$H$220,MATCH($A3,Sorting!FD$1:FD$110,0),1),"")</f>
        <v>3.38</v>
      </c>
      <c r="N33" s="364" t="str">
        <f>IF($A3&lt;=1,INDEX(Main!$A$111:$A$220,MATCH($A3,Sorting!FE$1:FE$110,0),1),"")</f>
        <v>Dunk</v>
      </c>
      <c r="O33" s="363">
        <f>IF($A3&lt;=1,INDEX(Main!$I$111:$I$220,MATCH($A3,Sorting!FE$1:FE$110,0),1),"")</f>
        <v>3.27</v>
      </c>
      <c r="P33" s="364" t="str">
        <f>IF($A3&lt;=1,INDEX(Main!$A$111:$A$220,MATCH($A3,Sorting!FF$1:FF$110,0),1),"")</f>
        <v>Botman</v>
      </c>
      <c r="Q33" s="363">
        <f>IF($A3&lt;=1,INDEX(Main!$J$111:$J$220,MATCH($A3,Sorting!FF$1:FF$110,0),1),"")</f>
        <v>2.31</v>
      </c>
      <c r="R33" s="364" t="str">
        <f>IF($A3&lt;=1,INDEX(Main!$A$111:$A$220,MATCH($A3,Sorting!FG$1:FG$110,0),1),"")</f>
        <v>Dunk</v>
      </c>
      <c r="S33" s="352">
        <f>IF($A3&lt;=1,INDEX(Main!$K$111:$K$220,MATCH($A3,Sorting!FG$1:FG$110,0),1),"")</f>
        <v>1.45</v>
      </c>
    </row>
  </sheetData>
  <mergeCells count="3">
    <mergeCell ref="B31:C31"/>
    <mergeCell ref="B32:C32"/>
    <mergeCell ref="B33:C33"/>
  </mergeCells>
  <phoneticPr fontId="9" type="noConversion"/>
  <conditionalFormatting sqref="D19:D29 F19:F29 H19:H29 J19:J29 L19:L29 N19:N29 P19:P29 R19:R29">
    <cfRule type="expression" dxfId="3" priority="1">
      <formula>OR(D19=D$13,D19=D$14,D19=D$15,D19=D$16,D19=D$17)</formula>
    </cfRule>
    <cfRule type="expression" dxfId="2" priority="2">
      <formula>OR(D19=D$11,D19=D$12)</formula>
    </cfRule>
    <cfRule type="expression" dxfId="1" priority="3">
      <formula>OR(D19=D$8,D19=D$9,D19=D$10)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C2A7-9B02-4190-A6BD-455E35117D3A}">
  <sheetPr codeName="Sheet2"/>
  <dimension ref="A1:BG3653"/>
  <sheetViews>
    <sheetView tabSelected="1" zoomScaleNormal="100" workbookViewId="0">
      <selection activeCell="BI17" sqref="BI17"/>
    </sheetView>
  </sheetViews>
  <sheetFormatPr defaultRowHeight="15"/>
  <cols>
    <col min="1" max="1" width="14.7109375" style="1" customWidth="1"/>
    <col min="2" max="2" width="5.140625" style="59" bestFit="1" customWidth="1"/>
    <col min="3" max="3" width="12.85546875" style="64" bestFit="1" customWidth="1"/>
    <col min="4" max="11" width="6.140625" style="59" bestFit="1" customWidth="1"/>
    <col min="12" max="12" width="4.140625" style="59" customWidth="1"/>
    <col min="13" max="13" width="2.5703125" style="59" customWidth="1"/>
    <col min="14" max="14" width="2" style="59" customWidth="1"/>
    <col min="15" max="15" width="7.42578125" style="59" customWidth="1"/>
    <col min="16" max="16" width="9.42578125" style="55" bestFit="1" customWidth="1"/>
    <col min="17" max="17" width="7.140625" style="55" customWidth="1"/>
    <col min="18" max="19" width="7" style="55" customWidth="1"/>
    <col min="20" max="23" width="7" style="55" bestFit="1" customWidth="1"/>
    <col min="24" max="24" width="7" style="55" customWidth="1"/>
    <col min="25" max="26" width="3.85546875" style="55" customWidth="1"/>
    <col min="27" max="27" width="2.85546875" style="94" bestFit="1" customWidth="1"/>
    <col min="28" max="28" width="12.85546875" style="59" bestFit="1" customWidth="1"/>
    <col min="29" max="29" width="3" style="59" bestFit="1" customWidth="1"/>
    <col min="30" max="30" width="5.85546875" style="59" bestFit="1" customWidth="1"/>
    <col min="31" max="31" width="5.140625" style="59" customWidth="1"/>
    <col min="32" max="32" width="5.140625" style="59" bestFit="1" customWidth="1"/>
    <col min="33" max="37" width="5.140625" style="59" customWidth="1"/>
    <col min="38" max="38" width="5.140625" style="59" bestFit="1" customWidth="1"/>
    <col min="39" max="59" width="3" style="59" customWidth="1"/>
  </cols>
  <sheetData>
    <row r="1" spans="1:59" ht="15.75" thickBot="1">
      <c r="A1" t="s">
        <v>236</v>
      </c>
      <c r="B1">
        <v>7.4</v>
      </c>
      <c r="C1" t="s">
        <v>129</v>
      </c>
      <c r="D1">
        <v>4.88</v>
      </c>
      <c r="E1">
        <v>3.74</v>
      </c>
      <c r="F1">
        <v>6.68</v>
      </c>
      <c r="G1">
        <v>4.47</v>
      </c>
      <c r="H1">
        <v>3.18</v>
      </c>
      <c r="I1">
        <v>7.21</v>
      </c>
      <c r="J1">
        <v>4.09</v>
      </c>
      <c r="K1">
        <v>1.86</v>
      </c>
      <c r="L1" s="198">
        <v>0</v>
      </c>
      <c r="M1" s="389"/>
      <c r="N1" s="390"/>
      <c r="P1" s="314">
        <f>SUM(AE25:AL33)</f>
        <v>317.89103972505433</v>
      </c>
      <c r="Q1" s="193" t="s">
        <v>113</v>
      </c>
      <c r="R1" s="193" t="s">
        <v>114</v>
      </c>
      <c r="S1" s="193" t="s">
        <v>115</v>
      </c>
      <c r="T1" s="193" t="s">
        <v>116</v>
      </c>
      <c r="U1" s="193" t="s">
        <v>117</v>
      </c>
      <c r="V1" s="193" t="s">
        <v>118</v>
      </c>
      <c r="W1" s="241" t="s">
        <v>119</v>
      </c>
      <c r="X1" s="193" t="s">
        <v>120</v>
      </c>
      <c r="Y1" s="59"/>
      <c r="Z1" s="59"/>
      <c r="AA1" s="273" t="s">
        <v>216</v>
      </c>
      <c r="AB1" s="272" t="s">
        <v>178</v>
      </c>
      <c r="AC1" s="193" t="s">
        <v>126</v>
      </c>
      <c r="AD1" s="216" t="s">
        <v>127</v>
      </c>
      <c r="AE1" s="271" t="s">
        <v>113</v>
      </c>
      <c r="AF1" s="271" t="s">
        <v>114</v>
      </c>
      <c r="AG1" s="271" t="s">
        <v>115</v>
      </c>
      <c r="AH1" s="271" t="s">
        <v>116</v>
      </c>
      <c r="AI1" s="271" t="s">
        <v>117</v>
      </c>
      <c r="AJ1" s="271" t="s">
        <v>118</v>
      </c>
      <c r="AK1" s="284" t="s">
        <v>119</v>
      </c>
      <c r="AL1" s="271" t="s">
        <v>120</v>
      </c>
      <c r="AN1" s="289">
        <v>1</v>
      </c>
      <c r="AO1" s="286">
        <v>2</v>
      </c>
      <c r="AP1" s="286">
        <v>3</v>
      </c>
      <c r="AQ1" s="286">
        <v>4</v>
      </c>
      <c r="AR1" s="287">
        <f>AQ1+1</f>
        <v>5</v>
      </c>
      <c r="AS1" s="286">
        <v>6</v>
      </c>
      <c r="AT1" s="287">
        <v>7</v>
      </c>
      <c r="AU1" s="287">
        <v>8</v>
      </c>
      <c r="AV1" s="287">
        <v>9</v>
      </c>
      <c r="AW1" s="287">
        <v>10</v>
      </c>
      <c r="AX1" s="287">
        <v>11</v>
      </c>
      <c r="AY1" s="287">
        <v>12</v>
      </c>
      <c r="AZ1" s="287">
        <v>13</v>
      </c>
      <c r="BA1" s="287">
        <v>14</v>
      </c>
      <c r="BB1" s="287">
        <v>15</v>
      </c>
      <c r="BC1" s="287">
        <v>16</v>
      </c>
      <c r="BD1" s="287">
        <v>17</v>
      </c>
      <c r="BE1" s="287">
        <v>18</v>
      </c>
      <c r="BF1" s="287">
        <v>19</v>
      </c>
      <c r="BG1" s="287">
        <v>20</v>
      </c>
    </row>
    <row r="2" spans="1:59" ht="15.75" thickBot="1">
      <c r="A2" t="s">
        <v>128</v>
      </c>
      <c r="B2">
        <v>7.2</v>
      </c>
      <c r="C2" t="s">
        <v>92</v>
      </c>
      <c r="D2">
        <v>5.47</v>
      </c>
      <c r="E2">
        <v>4.5599999999999996</v>
      </c>
      <c r="F2">
        <v>3.88</v>
      </c>
      <c r="G2">
        <v>4.2300000000000004</v>
      </c>
      <c r="H2">
        <v>4.62</v>
      </c>
      <c r="I2">
        <v>5.53</v>
      </c>
      <c r="J2">
        <v>3.38</v>
      </c>
      <c r="K2">
        <v>4.43</v>
      </c>
      <c r="L2" s="198">
        <v>0</v>
      </c>
      <c r="M2" s="389"/>
      <c r="N2" s="390"/>
      <c r="O2" s="61"/>
      <c r="P2" s="193" t="s">
        <v>10</v>
      </c>
      <c r="Q2" s="220" cm="1">
        <f t="array" ref="Q2">SUM(D1:D110*L2751:L2860)</f>
        <v>54.6</v>
      </c>
      <c r="R2" s="220" cm="1">
        <f t="array" ref="R2">SUM(E111:E220*L2861:L2970)</f>
        <v>60.23</v>
      </c>
      <c r="S2" s="220" cm="1">
        <f t="array" ref="S2">SUM(F221:F330*L2971:L3080)</f>
        <v>56.07</v>
      </c>
      <c r="T2" s="220" cm="1">
        <f t="array" ref="T2">SUM(G331:G440*L3081:L3190)</f>
        <v>48.38</v>
      </c>
      <c r="U2" s="220" cm="1">
        <f t="array" ref="U2">SUM(H441:H550*L3191:L3300)</f>
        <v>50.01</v>
      </c>
      <c r="V2" s="220" cm="1">
        <f t="array" ref="V2">SUM(I551:I660*L3301:L3410)</f>
        <v>73.47999999999999</v>
      </c>
      <c r="W2" s="220" cm="1">
        <f t="array" ref="W2">SUM(J661:J770*L3411:L3520)</f>
        <v>47.57</v>
      </c>
      <c r="X2" s="220" cm="1">
        <f t="array" ref="X2">SUM(K771:K880*L3521:L3630)</f>
        <v>37.6</v>
      </c>
      <c r="Y2" s="61"/>
      <c r="Z2" s="61"/>
      <c r="AA2" s="276">
        <v>3</v>
      </c>
      <c r="AB2" s="281" t="s">
        <v>97</v>
      </c>
      <c r="AC2" s="284">
        <v>1</v>
      </c>
      <c r="AD2" s="214" cm="1">
        <f t="array" ref="AD2">SUM(AN2:AN111*L1:L110)</f>
        <v>3</v>
      </c>
      <c r="AE2" s="211" cm="1">
        <f t="array" ref="AE2">SUM(AN2:AN111*L111:L220)</f>
        <v>3</v>
      </c>
      <c r="AF2" s="211" cm="1">
        <f t="array" ref="AF2">SUM(AN2:AN111*L221:L330)</f>
        <v>3</v>
      </c>
      <c r="AG2" s="211" cm="1">
        <f t="array" ref="AG2">SUM(AN2:AN111*L331:L440)</f>
        <v>3</v>
      </c>
      <c r="AH2" s="211" cm="1">
        <f t="array" ref="AH2">SUM(AN2:AN111*L441:L550)</f>
        <v>3</v>
      </c>
      <c r="AI2" s="211" cm="1">
        <f t="array" ref="AI2">SUM(AN2:AN111*L551:L660)</f>
        <v>3</v>
      </c>
      <c r="AJ2" s="211" cm="1">
        <f t="array" ref="AJ2">SUM(AN2:AN111*L661:L770)</f>
        <v>3</v>
      </c>
      <c r="AK2" s="211" cm="1">
        <f t="array" ref="AK2">SUM(AN2:AN111*L771:L880)</f>
        <v>3</v>
      </c>
      <c r="AL2" s="212" cm="1">
        <f t="array" ref="AL2">SUM(AN2:AN111*L881:L990)</f>
        <v>3</v>
      </c>
      <c r="AN2" s="242">
        <f t="shared" ref="AN2:AN33" si="0">IF($C1=$AB$2,1,0)</f>
        <v>0</v>
      </c>
      <c r="AO2" s="243">
        <f t="shared" ref="AO2:AO33" si="1">IF($C1=$AB$3,1,0)</f>
        <v>0</v>
      </c>
      <c r="AP2" s="243">
        <f t="shared" ref="AP2:AP33" si="2">IF($C1=$AB$4,1,0)</f>
        <v>0</v>
      </c>
      <c r="AQ2" s="243">
        <f t="shared" ref="AQ2:AQ33" si="3">IF($C1=$AB$5,1,0)</f>
        <v>0</v>
      </c>
      <c r="AR2" s="243">
        <f t="shared" ref="AR2:AR33" si="4">IF($C1=$AB$6,1,0)</f>
        <v>0</v>
      </c>
      <c r="AS2" s="290">
        <f t="shared" ref="AS2:AS33" si="5">IF($C1=$AB$7,1,0)</f>
        <v>0</v>
      </c>
      <c r="AT2" s="211">
        <f t="shared" ref="AT2:AT33" si="6">IF($C1=$AB$8,1,0)</f>
        <v>0</v>
      </c>
      <c r="AU2" s="211">
        <f t="shared" ref="AU2:AU33" si="7">IF($C1=$AB$9,1,0)</f>
        <v>0</v>
      </c>
      <c r="AV2" s="211">
        <f t="shared" ref="AV2:AV33" si="8">IF($C1=$AB$10,1,0)</f>
        <v>0</v>
      </c>
      <c r="AW2" s="211">
        <f t="shared" ref="AW2:AW33" si="9">IF($C1=$AB$11,1,0)</f>
        <v>0</v>
      </c>
      <c r="AX2" s="211">
        <f t="shared" ref="AX2:AX33" si="10">IF($C1=$AB$12,1,0)</f>
        <v>0</v>
      </c>
      <c r="AY2" s="211">
        <f t="shared" ref="AY2:AY33" si="11">IF($C1=$AB$13,1,0)</f>
        <v>0</v>
      </c>
      <c r="AZ2" s="211">
        <f t="shared" ref="AZ2:AZ33" si="12">IF($C1=$AB$14,1,0)</f>
        <v>1</v>
      </c>
      <c r="BA2" s="211">
        <f t="shared" ref="BA2:BA33" si="13">IF($C1=$AB$15,1,0)</f>
        <v>0</v>
      </c>
      <c r="BB2" s="211">
        <f t="shared" ref="BB2:BB33" si="14">IF($C1=$AB$16,1,0)</f>
        <v>0</v>
      </c>
      <c r="BC2" s="211">
        <f t="shared" ref="BC2:BC33" si="15">IF($C1=$AB$17,1,0)</f>
        <v>0</v>
      </c>
      <c r="BD2" s="211">
        <f t="shared" ref="BD2:BD33" si="16">IF($C1=$AB$18,1,0)</f>
        <v>0</v>
      </c>
      <c r="BE2" s="211">
        <f t="shared" ref="BE2:BE33" si="17">IF($C1=$AB$19,1,0)</f>
        <v>0</v>
      </c>
      <c r="BF2" s="211">
        <f t="shared" ref="BF2:BF33" si="18">IF($C1=$AB$20,1,0)</f>
        <v>0</v>
      </c>
      <c r="BG2" s="212">
        <f t="shared" ref="BG2:BG33" si="19">IF($C1=$AB$21,1,0)</f>
        <v>0</v>
      </c>
    </row>
    <row r="3" spans="1:59" ht="15.75" thickBot="1">
      <c r="A3" t="s">
        <v>237</v>
      </c>
      <c r="B3">
        <v>5.0999999999999996</v>
      </c>
      <c r="C3" t="s">
        <v>97</v>
      </c>
      <c r="D3">
        <v>3.64</v>
      </c>
      <c r="E3">
        <v>3.66</v>
      </c>
      <c r="F3">
        <v>2.86</v>
      </c>
      <c r="G3">
        <v>3.48</v>
      </c>
      <c r="H3">
        <v>3.85</v>
      </c>
      <c r="I3">
        <v>6.47</v>
      </c>
      <c r="J3">
        <v>3.41</v>
      </c>
      <c r="K3">
        <v>2.75</v>
      </c>
      <c r="L3" s="198">
        <v>1</v>
      </c>
      <c r="M3" s="389"/>
      <c r="N3" s="449"/>
      <c r="O3" s="192">
        <v>0.85</v>
      </c>
      <c r="P3" s="193" t="s">
        <v>112</v>
      </c>
      <c r="Q3" s="305">
        <f>O3^0</f>
        <v>1</v>
      </c>
      <c r="R3" s="305">
        <f>O3^1</f>
        <v>0.85</v>
      </c>
      <c r="S3" s="305">
        <f>O3^2</f>
        <v>0.72249999999999992</v>
      </c>
      <c r="T3" s="305">
        <f>O3^3</f>
        <v>0.61412499999999992</v>
      </c>
      <c r="U3" s="305">
        <f>O3^4</f>
        <v>0.52200624999999989</v>
      </c>
      <c r="V3" s="305">
        <f>O3^5</f>
        <v>0.44370531249999989</v>
      </c>
      <c r="W3" s="305">
        <f>V3</f>
        <v>0.44370531249999989</v>
      </c>
      <c r="X3" s="305">
        <f>W3</f>
        <v>0.44370531249999989</v>
      </c>
      <c r="Y3" s="61"/>
      <c r="Z3" s="61"/>
      <c r="AA3" s="277">
        <v>3</v>
      </c>
      <c r="AB3" s="282" t="s">
        <v>95</v>
      </c>
      <c r="AC3" s="285">
        <f>AC2+1</f>
        <v>2</v>
      </c>
      <c r="AD3" s="207" cm="1">
        <f t="array" ref="AD3">SUM(AO2:AO111*L1:L110)</f>
        <v>0</v>
      </c>
      <c r="AE3" s="205" cm="1">
        <f t="array" ref="AE3">SUM(AO2:AO111*L111:L220)</f>
        <v>0</v>
      </c>
      <c r="AF3" s="205" cm="1">
        <f t="array" ref="AF3">SUM(AO2:AO111*L221:L330)</f>
        <v>0</v>
      </c>
      <c r="AG3" s="205" cm="1">
        <f t="array" ref="AG3">SUM(AO2:AO111*L331:L440)</f>
        <v>0</v>
      </c>
      <c r="AH3" s="205" cm="1">
        <f t="array" ref="AH3">SUM(AO2:AO111*L441:L550)</f>
        <v>0</v>
      </c>
      <c r="AI3" s="205" cm="1">
        <f t="array" ref="AI3">SUM(AO2:AO111*L551:L660)</f>
        <v>0</v>
      </c>
      <c r="AJ3" s="205" cm="1">
        <f t="array" ref="AJ3">SUM(AO2:AO111*L661:L770)</f>
        <v>0</v>
      </c>
      <c r="AK3" s="205" cm="1">
        <f t="array" ref="AK3">SUM(AO2:AO111*L771:L880)</f>
        <v>0</v>
      </c>
      <c r="AL3" s="213" cm="1">
        <f t="array" ref="AL3">SUM(AO2:AO111*L881:L990)</f>
        <v>0</v>
      </c>
      <c r="AN3" s="244">
        <f t="shared" si="0"/>
        <v>0</v>
      </c>
      <c r="AO3" s="245">
        <f t="shared" si="1"/>
        <v>0</v>
      </c>
      <c r="AP3" s="245">
        <f t="shared" si="2"/>
        <v>0</v>
      </c>
      <c r="AQ3" s="245">
        <f t="shared" si="3"/>
        <v>0</v>
      </c>
      <c r="AR3" s="245">
        <f t="shared" si="4"/>
        <v>0</v>
      </c>
      <c r="AS3" s="288">
        <f t="shared" si="5"/>
        <v>0</v>
      </c>
      <c r="AT3" s="205">
        <f t="shared" si="6"/>
        <v>0</v>
      </c>
      <c r="AU3" s="205">
        <f t="shared" si="7"/>
        <v>0</v>
      </c>
      <c r="AV3" s="205">
        <f t="shared" si="8"/>
        <v>0</v>
      </c>
      <c r="AW3" s="205">
        <f t="shared" si="9"/>
        <v>0</v>
      </c>
      <c r="AX3" s="205">
        <f t="shared" si="10"/>
        <v>0</v>
      </c>
      <c r="AY3" s="205">
        <f t="shared" si="11"/>
        <v>1</v>
      </c>
      <c r="AZ3" s="205">
        <f t="shared" si="12"/>
        <v>0</v>
      </c>
      <c r="BA3" s="205">
        <f t="shared" si="13"/>
        <v>0</v>
      </c>
      <c r="BB3" s="205">
        <f t="shared" si="14"/>
        <v>0</v>
      </c>
      <c r="BC3" s="205">
        <f t="shared" si="15"/>
        <v>0</v>
      </c>
      <c r="BD3" s="205">
        <f t="shared" si="16"/>
        <v>0</v>
      </c>
      <c r="BE3" s="205">
        <f t="shared" si="17"/>
        <v>0</v>
      </c>
      <c r="BF3" s="205">
        <f t="shared" si="18"/>
        <v>0</v>
      </c>
      <c r="BG3" s="213">
        <f t="shared" si="19"/>
        <v>0</v>
      </c>
    </row>
    <row r="4" spans="1:59" ht="15.75" thickBot="1">
      <c r="A4" t="s">
        <v>324</v>
      </c>
      <c r="B4">
        <v>6.8</v>
      </c>
      <c r="C4" t="s">
        <v>92</v>
      </c>
      <c r="D4">
        <v>4.58</v>
      </c>
      <c r="E4">
        <v>3.64</v>
      </c>
      <c r="F4">
        <v>3.23</v>
      </c>
      <c r="G4">
        <v>3.52</v>
      </c>
      <c r="H4">
        <v>3.86</v>
      </c>
      <c r="I4">
        <v>4.6900000000000004</v>
      </c>
      <c r="J4">
        <v>2.81</v>
      </c>
      <c r="K4">
        <v>3.76</v>
      </c>
      <c r="L4" s="198">
        <v>0</v>
      </c>
      <c r="M4" s="389"/>
      <c r="N4" s="390"/>
      <c r="O4" s="61"/>
      <c r="P4" s="439" t="s">
        <v>9</v>
      </c>
      <c r="Q4" s="203">
        <f>SUM(L991:L1100)</f>
        <v>1</v>
      </c>
      <c r="R4" s="203">
        <f>SUM(L1101:L1210)</f>
        <v>1</v>
      </c>
      <c r="S4" s="203">
        <f>SUM(L1211:L1320)</f>
        <v>1</v>
      </c>
      <c r="T4" s="203">
        <f>SUM(L1321:L1430)</f>
        <v>1</v>
      </c>
      <c r="U4" s="203">
        <f>SUM(L1431:L1540)</f>
        <v>1</v>
      </c>
      <c r="V4" s="203">
        <f>SUM(L1541:L1650)</f>
        <v>1</v>
      </c>
      <c r="W4" s="203">
        <f>SUM(L1651:L1760)</f>
        <v>1</v>
      </c>
      <c r="X4" s="203">
        <f>SUM(L1761:L1870)</f>
        <v>1</v>
      </c>
      <c r="Y4" s="59"/>
      <c r="Z4" s="59"/>
      <c r="AA4" s="277">
        <v>3</v>
      </c>
      <c r="AB4" s="282" t="s">
        <v>285</v>
      </c>
      <c r="AC4" s="285">
        <f>AC3+1</f>
        <v>3</v>
      </c>
      <c r="AD4" s="207" cm="1">
        <f t="array" ref="AD4">SUM(AP2:AP111*L1:L110)</f>
        <v>0</v>
      </c>
      <c r="AE4" s="205" cm="1">
        <f t="array" ref="AE4">SUM(AP2:AP111*L111:L220)</f>
        <v>0</v>
      </c>
      <c r="AF4" s="205" cm="1">
        <f t="array" ref="AF4">SUM(AP2:AP111*L221:L330)</f>
        <v>0</v>
      </c>
      <c r="AG4" s="205" cm="1">
        <f t="array" ref="AG4">SUM(AP2:AP111*L331:L440)</f>
        <v>0</v>
      </c>
      <c r="AH4" s="205" cm="1">
        <f t="array" ref="AH4">SUM(AP2:AP111*L441:L550)</f>
        <v>0</v>
      </c>
      <c r="AI4" s="205" cm="1">
        <f t="array" ref="AI4">SUM(AP2:AP111*L551:L660)</f>
        <v>0</v>
      </c>
      <c r="AJ4" s="205" cm="1">
        <f t="array" ref="AJ4">SUM(AP2:AP111*L661:L770)</f>
        <v>0</v>
      </c>
      <c r="AK4" s="205" cm="1">
        <f t="array" ref="AK4">SUM(AP2:AP111*L771:L880)</f>
        <v>0</v>
      </c>
      <c r="AL4" s="213" cm="1">
        <f t="array" ref="AL4">SUM(AP2:AP111*L881:L990)</f>
        <v>0</v>
      </c>
      <c r="AN4" s="244">
        <f t="shared" si="0"/>
        <v>1</v>
      </c>
      <c r="AO4" s="245">
        <f t="shared" si="1"/>
        <v>0</v>
      </c>
      <c r="AP4" s="245">
        <f t="shared" si="2"/>
        <v>0</v>
      </c>
      <c r="AQ4" s="245">
        <f t="shared" si="3"/>
        <v>0</v>
      </c>
      <c r="AR4" s="245">
        <f t="shared" si="4"/>
        <v>0</v>
      </c>
      <c r="AS4" s="288">
        <f t="shared" si="5"/>
        <v>0</v>
      </c>
      <c r="AT4" s="205">
        <f t="shared" si="6"/>
        <v>0</v>
      </c>
      <c r="AU4" s="205">
        <f t="shared" si="7"/>
        <v>0</v>
      </c>
      <c r="AV4" s="205">
        <f t="shared" si="8"/>
        <v>0</v>
      </c>
      <c r="AW4" s="205">
        <f t="shared" si="9"/>
        <v>0</v>
      </c>
      <c r="AX4" s="205">
        <f t="shared" si="10"/>
        <v>0</v>
      </c>
      <c r="AY4" s="205">
        <f t="shared" si="11"/>
        <v>0</v>
      </c>
      <c r="AZ4" s="205">
        <f t="shared" si="12"/>
        <v>0</v>
      </c>
      <c r="BA4" s="205">
        <f t="shared" si="13"/>
        <v>0</v>
      </c>
      <c r="BB4" s="205">
        <f t="shared" si="14"/>
        <v>0</v>
      </c>
      <c r="BC4" s="205">
        <f t="shared" si="15"/>
        <v>0</v>
      </c>
      <c r="BD4" s="205">
        <f t="shared" si="16"/>
        <v>0</v>
      </c>
      <c r="BE4" s="205">
        <f t="shared" si="17"/>
        <v>0</v>
      </c>
      <c r="BF4" s="205">
        <f t="shared" si="18"/>
        <v>0</v>
      </c>
      <c r="BG4" s="213">
        <f t="shared" si="19"/>
        <v>0</v>
      </c>
    </row>
    <row r="5" spans="1:59" ht="15.75" thickBot="1">
      <c r="A5" t="s">
        <v>290</v>
      </c>
      <c r="B5">
        <v>5.2</v>
      </c>
      <c r="C5" t="s">
        <v>135</v>
      </c>
      <c r="D5">
        <v>4.8</v>
      </c>
      <c r="E5">
        <v>2.5</v>
      </c>
      <c r="F5">
        <v>4.55</v>
      </c>
      <c r="G5">
        <v>3.76</v>
      </c>
      <c r="H5">
        <v>4.28</v>
      </c>
      <c r="I5">
        <v>4.3099999999999996</v>
      </c>
      <c r="J5">
        <v>2.85</v>
      </c>
      <c r="K5">
        <v>2.5499999999999998</v>
      </c>
      <c r="L5" s="198">
        <v>1</v>
      </c>
      <c r="M5" s="389"/>
      <c r="N5" s="390"/>
      <c r="P5" s="440"/>
      <c r="Q5" s="221" cm="1">
        <f t="array" ref="Q5">SUM(L991:L1100*D1:D110)</f>
        <v>8.2100000000000009</v>
      </c>
      <c r="R5" s="221" cm="1">
        <f t="array" ref="R5">SUM(L1101:L1210*E1:E110)</f>
        <v>7.12</v>
      </c>
      <c r="S5" s="221" cm="1">
        <f t="array" ref="S5">SUM(L1211:L1320*F1:F110)</f>
        <v>11.86</v>
      </c>
      <c r="T5" s="221" cm="1">
        <f t="array" ref="T5">SUM(L1321:L1430*G1:G110)</f>
        <v>6.93</v>
      </c>
      <c r="U5" s="221" cm="1">
        <f t="array" ref="U5">SUM(L1431:L1540*H1:H110)</f>
        <v>5.69</v>
      </c>
      <c r="V5" s="221" cm="1">
        <f t="array" ref="V5">SUM(L1541:L1650*I1:I110)</f>
        <v>11.64</v>
      </c>
      <c r="W5" s="221" cm="1">
        <f t="array" ref="W5">SUM(L1651:L1760*J1:J110)</f>
        <v>6.28</v>
      </c>
      <c r="X5" s="221" cm="1">
        <f t="array" ref="X5">SUM(L1761:L1870*K1:K110)</f>
        <v>5.59</v>
      </c>
      <c r="Y5" s="61"/>
      <c r="Z5" s="61"/>
      <c r="AA5" s="277">
        <v>3</v>
      </c>
      <c r="AB5" s="282" t="s">
        <v>122</v>
      </c>
      <c r="AC5" s="285">
        <f>AC4+1</f>
        <v>4</v>
      </c>
      <c r="AD5" s="207" cm="1">
        <f t="array" ref="AD5">SUM($AQ$2:$AQ$111*$L$1:$L$110)</f>
        <v>0</v>
      </c>
      <c r="AE5" s="205" cm="1">
        <f t="array" ref="AE5">SUM(AQ$2:AQ$111*L$111:L$220)</f>
        <v>0</v>
      </c>
      <c r="AF5" s="205" cm="1">
        <f t="array" ref="AF5">SUM(AQ$2:AQ$111*L$221:L$330)</f>
        <v>0</v>
      </c>
      <c r="AG5" s="205" cm="1">
        <f t="array" ref="AG5">SUM(AQ$2:AQ$111*L$331:L$440)</f>
        <v>0</v>
      </c>
      <c r="AH5" s="205" cm="1">
        <f t="array" ref="AH5">SUM(AQ$2:AQ$111*L$441:L$550)</f>
        <v>0</v>
      </c>
      <c r="AI5" s="205" cm="1">
        <f t="array" ref="AI5">SUM(AQ2:AQ111*L551:L660)</f>
        <v>0</v>
      </c>
      <c r="AJ5" s="205" cm="1">
        <f t="array" ref="AJ5">SUM(AQ$2:AQ$111*L$661:L$770)</f>
        <v>0</v>
      </c>
      <c r="AK5" s="205" cm="1">
        <f t="array" ref="AK5">SUM(AQ$2:AQ$111*L$771:L$880)</f>
        <v>0</v>
      </c>
      <c r="AL5" s="213" cm="1">
        <f t="array" ref="AL5">SUM(AQ$2:AQ$111*L$881:L$990)</f>
        <v>0</v>
      </c>
      <c r="AN5" s="244">
        <f t="shared" si="0"/>
        <v>0</v>
      </c>
      <c r="AO5" s="245">
        <f t="shared" si="1"/>
        <v>0</v>
      </c>
      <c r="AP5" s="245">
        <f t="shared" si="2"/>
        <v>0</v>
      </c>
      <c r="AQ5" s="245">
        <f t="shared" si="3"/>
        <v>0</v>
      </c>
      <c r="AR5" s="245">
        <f t="shared" si="4"/>
        <v>0</v>
      </c>
      <c r="AS5" s="288">
        <f t="shared" si="5"/>
        <v>0</v>
      </c>
      <c r="AT5" s="205">
        <f t="shared" si="6"/>
        <v>0</v>
      </c>
      <c r="AU5" s="205">
        <f t="shared" si="7"/>
        <v>0</v>
      </c>
      <c r="AV5" s="205">
        <f t="shared" si="8"/>
        <v>0</v>
      </c>
      <c r="AW5" s="205">
        <f t="shared" si="9"/>
        <v>0</v>
      </c>
      <c r="AX5" s="205">
        <f t="shared" si="10"/>
        <v>0</v>
      </c>
      <c r="AY5" s="205">
        <f t="shared" si="11"/>
        <v>1</v>
      </c>
      <c r="AZ5" s="205">
        <f t="shared" si="12"/>
        <v>0</v>
      </c>
      <c r="BA5" s="205">
        <f t="shared" si="13"/>
        <v>0</v>
      </c>
      <c r="BB5" s="205">
        <f t="shared" si="14"/>
        <v>0</v>
      </c>
      <c r="BC5" s="205">
        <f t="shared" si="15"/>
        <v>0</v>
      </c>
      <c r="BD5" s="205">
        <f t="shared" si="16"/>
        <v>0</v>
      </c>
      <c r="BE5" s="205">
        <f t="shared" si="17"/>
        <v>0</v>
      </c>
      <c r="BF5" s="205">
        <f t="shared" si="18"/>
        <v>0</v>
      </c>
      <c r="BG5" s="213">
        <f t="shared" si="19"/>
        <v>0</v>
      </c>
    </row>
    <row r="6" spans="1:59" ht="15.75" thickBot="1">
      <c r="A6" t="s">
        <v>289</v>
      </c>
      <c r="B6">
        <v>6.5</v>
      </c>
      <c r="C6" t="s">
        <v>92</v>
      </c>
      <c r="D6">
        <v>4.2</v>
      </c>
      <c r="E6">
        <v>3.49</v>
      </c>
      <c r="F6">
        <v>3.03</v>
      </c>
      <c r="G6">
        <v>3.32</v>
      </c>
      <c r="H6">
        <v>3.66</v>
      </c>
      <c r="I6">
        <v>4.22</v>
      </c>
      <c r="J6">
        <v>2.56</v>
      </c>
      <c r="K6">
        <v>3.38</v>
      </c>
      <c r="L6" s="198">
        <v>0</v>
      </c>
      <c r="M6" s="389"/>
      <c r="N6" s="390"/>
      <c r="P6" s="194" t="s">
        <v>75</v>
      </c>
      <c r="Q6" s="186">
        <v>1</v>
      </c>
      <c r="R6" s="186">
        <v>1</v>
      </c>
      <c r="S6" s="186">
        <v>1</v>
      </c>
      <c r="T6" s="186">
        <v>1</v>
      </c>
      <c r="U6" s="186">
        <v>1</v>
      </c>
      <c r="V6" s="186">
        <v>1</v>
      </c>
      <c r="W6" s="186">
        <v>1</v>
      </c>
      <c r="X6" s="187">
        <f>1</f>
        <v>1</v>
      </c>
      <c r="Y6" s="95" t="s">
        <v>80</v>
      </c>
      <c r="Z6" s="59"/>
      <c r="AA6" s="277">
        <v>3</v>
      </c>
      <c r="AB6" s="282" t="s">
        <v>94</v>
      </c>
      <c r="AC6" s="292">
        <f>AC5+1</f>
        <v>5</v>
      </c>
      <c r="AD6" s="207" cm="1">
        <f t="array" ref="AD6">SUM($AR$2:$AR$111*$L$1:$L$110)</f>
        <v>1</v>
      </c>
      <c r="AE6" s="205" cm="1">
        <f t="array" ref="AE6">SUM(AR$2:AR$111*L$111:L$220)</f>
        <v>1</v>
      </c>
      <c r="AF6" s="205" cm="1">
        <f t="array" ref="AF6">SUM(AR$2:AR$111*L$221:L$330)</f>
        <v>1</v>
      </c>
      <c r="AG6" s="205" cm="1">
        <f t="array" ref="AG6">SUM(AR$2:AR$111*L$331:L$440)</f>
        <v>1</v>
      </c>
      <c r="AH6" s="205" cm="1">
        <f t="array" ref="AH6">SUM(AR$2:AR$111*L$441:L$550)</f>
        <v>1</v>
      </c>
      <c r="AI6" s="205" cm="1">
        <f t="array" ref="AI6">SUM(AR$2:AR$111*L$551:L$660)</f>
        <v>1</v>
      </c>
      <c r="AJ6" s="205" cm="1">
        <f t="array" ref="AJ6">SUM(AR$2:AR$111*L$661:L$770)</f>
        <v>1</v>
      </c>
      <c r="AK6" s="205" cm="1">
        <f t="array" ref="AK6">SUM(AR$2:AR$111*L$771:L$880)</f>
        <v>1</v>
      </c>
      <c r="AL6" s="213" cm="1">
        <f t="array" ref="AL6">SUM(AR$2:AR$111*L$881:L$990)</f>
        <v>1</v>
      </c>
      <c r="AN6" s="244">
        <f t="shared" si="0"/>
        <v>0</v>
      </c>
      <c r="AO6" s="245">
        <f t="shared" si="1"/>
        <v>0</v>
      </c>
      <c r="AP6" s="245">
        <f t="shared" si="2"/>
        <v>0</v>
      </c>
      <c r="AQ6" s="245">
        <f t="shared" si="3"/>
        <v>0</v>
      </c>
      <c r="AR6" s="245">
        <f t="shared" si="4"/>
        <v>0</v>
      </c>
      <c r="AS6" s="288">
        <f t="shared" si="5"/>
        <v>0</v>
      </c>
      <c r="AT6" s="205">
        <f t="shared" si="6"/>
        <v>0</v>
      </c>
      <c r="AU6" s="205">
        <f t="shared" si="7"/>
        <v>0</v>
      </c>
      <c r="AV6" s="205">
        <f t="shared" si="8"/>
        <v>0</v>
      </c>
      <c r="AW6" s="205">
        <f t="shared" si="9"/>
        <v>0</v>
      </c>
      <c r="AX6" s="205">
        <f t="shared" si="10"/>
        <v>0</v>
      </c>
      <c r="AY6" s="205">
        <f t="shared" si="11"/>
        <v>0</v>
      </c>
      <c r="AZ6" s="205">
        <f t="shared" si="12"/>
        <v>0</v>
      </c>
      <c r="BA6" s="205">
        <f t="shared" si="13"/>
        <v>0</v>
      </c>
      <c r="BB6" s="205">
        <f t="shared" si="14"/>
        <v>1</v>
      </c>
      <c r="BC6" s="205">
        <f t="shared" si="15"/>
        <v>0</v>
      </c>
      <c r="BD6" s="205">
        <f t="shared" si="16"/>
        <v>0</v>
      </c>
      <c r="BE6" s="205">
        <f t="shared" si="17"/>
        <v>0</v>
      </c>
      <c r="BF6" s="205">
        <f t="shared" si="18"/>
        <v>0</v>
      </c>
      <c r="BG6" s="213">
        <f t="shared" si="19"/>
        <v>0</v>
      </c>
    </row>
    <row r="7" spans="1:59" ht="15.75" thickBot="1">
      <c r="A7" t="s">
        <v>330</v>
      </c>
      <c r="B7">
        <v>4.7</v>
      </c>
      <c r="C7" t="s">
        <v>97</v>
      </c>
      <c r="D7">
        <v>3.1</v>
      </c>
      <c r="E7">
        <v>3.09</v>
      </c>
      <c r="F7">
        <v>2.35</v>
      </c>
      <c r="G7">
        <v>2.73</v>
      </c>
      <c r="H7">
        <v>3.27</v>
      </c>
      <c r="I7">
        <v>5.52</v>
      </c>
      <c r="J7">
        <v>2.98</v>
      </c>
      <c r="K7">
        <v>2.33</v>
      </c>
      <c r="L7" s="198">
        <v>0</v>
      </c>
      <c r="M7" s="389"/>
      <c r="N7" s="449"/>
      <c r="O7" s="203">
        <f>SUM(L1:L110)</f>
        <v>15</v>
      </c>
      <c r="P7" s="439" t="s">
        <v>11</v>
      </c>
      <c r="Q7" s="204">
        <f>SUM(L111:L220)</f>
        <v>15</v>
      </c>
      <c r="R7" s="204">
        <f>SUM(L221:L330)</f>
        <v>15</v>
      </c>
      <c r="S7" s="204">
        <f>SUM(L331:L440)</f>
        <v>15</v>
      </c>
      <c r="T7" s="204">
        <f>SUM(L441:L550)</f>
        <v>15</v>
      </c>
      <c r="U7" s="204">
        <f>SUM(L551:L660)</f>
        <v>15</v>
      </c>
      <c r="V7" s="204">
        <f>SUM(L661:L770)</f>
        <v>15</v>
      </c>
      <c r="W7" s="205">
        <f>SUM(L771:L880)</f>
        <v>15</v>
      </c>
      <c r="X7" s="206">
        <f>SUM(L881:L990)</f>
        <v>15</v>
      </c>
      <c r="Y7" s="59"/>
      <c r="Z7" s="59"/>
      <c r="AA7" s="277">
        <v>3</v>
      </c>
      <c r="AB7" s="283" t="s">
        <v>93</v>
      </c>
      <c r="AC7" s="292">
        <v>6</v>
      </c>
      <c r="AD7" s="207" cm="1">
        <f t="array" ref="AD7">SUM($AS$2:$AS$111*$L$1:$L$110)</f>
        <v>2</v>
      </c>
      <c r="AE7" s="205" cm="1">
        <f t="array" ref="AE7">SUM(AS$2:AS$111*L$111:L$220)</f>
        <v>2</v>
      </c>
      <c r="AF7" s="205" cm="1">
        <f t="array" ref="AF7">SUM(AS$2:AS$111*L$221:L$330)</f>
        <v>2</v>
      </c>
      <c r="AG7" s="205" cm="1">
        <f t="array" ref="AG7">SUM(AS$2:AS$111*L$331:L$440)</f>
        <v>2</v>
      </c>
      <c r="AH7" s="205" cm="1">
        <f t="array" ref="AH7">SUM(AS$2:AS$111*L$441:L$550)</f>
        <v>1</v>
      </c>
      <c r="AI7" s="205" cm="1">
        <f t="array" ref="AI7">SUM(AS$2:AS$111*L$551:L$660)</f>
        <v>1</v>
      </c>
      <c r="AJ7" s="205" cm="1">
        <f t="array" ref="AJ7">SUM(AS$2:AS$111*L$661:L$770)</f>
        <v>1</v>
      </c>
      <c r="AK7" s="205" cm="1">
        <f t="array" ref="AK7">SUM(AS$2:AS$111*L$771:L$880)</f>
        <v>1</v>
      </c>
      <c r="AL7" s="213" cm="1">
        <f t="array" ref="AL7">SUM(AS$2:AS$111*L$881:L$990)</f>
        <v>1</v>
      </c>
      <c r="AN7" s="244">
        <f t="shared" si="0"/>
        <v>0</v>
      </c>
      <c r="AO7" s="245">
        <f t="shared" si="1"/>
        <v>0</v>
      </c>
      <c r="AP7" s="245">
        <f t="shared" si="2"/>
        <v>0</v>
      </c>
      <c r="AQ7" s="245">
        <f t="shared" si="3"/>
        <v>0</v>
      </c>
      <c r="AR7" s="245">
        <f t="shared" si="4"/>
        <v>0</v>
      </c>
      <c r="AS7" s="288">
        <f t="shared" si="5"/>
        <v>0</v>
      </c>
      <c r="AT7" s="205">
        <f t="shared" si="6"/>
        <v>0</v>
      </c>
      <c r="AU7" s="205">
        <f t="shared" si="7"/>
        <v>0</v>
      </c>
      <c r="AV7" s="205">
        <f t="shared" si="8"/>
        <v>0</v>
      </c>
      <c r="AW7" s="205">
        <f t="shared" si="9"/>
        <v>0</v>
      </c>
      <c r="AX7" s="205">
        <f t="shared" si="10"/>
        <v>0</v>
      </c>
      <c r="AY7" s="205">
        <f t="shared" si="11"/>
        <v>1</v>
      </c>
      <c r="AZ7" s="205">
        <f t="shared" si="12"/>
        <v>0</v>
      </c>
      <c r="BA7" s="205">
        <f t="shared" si="13"/>
        <v>0</v>
      </c>
      <c r="BB7" s="205">
        <f t="shared" si="14"/>
        <v>0</v>
      </c>
      <c r="BC7" s="205">
        <f t="shared" si="15"/>
        <v>0</v>
      </c>
      <c r="BD7" s="205">
        <f t="shared" si="16"/>
        <v>0</v>
      </c>
      <c r="BE7" s="205">
        <f t="shared" si="17"/>
        <v>0</v>
      </c>
      <c r="BF7" s="205">
        <f t="shared" si="18"/>
        <v>0</v>
      </c>
      <c r="BG7" s="213">
        <f t="shared" si="19"/>
        <v>0</v>
      </c>
    </row>
    <row r="8" spans="1:59" ht="15" customHeight="1" thickBot="1">
      <c r="A8" t="s">
        <v>337</v>
      </c>
      <c r="B8">
        <v>5.8</v>
      </c>
      <c r="C8" t="s">
        <v>129</v>
      </c>
      <c r="D8">
        <v>3.36</v>
      </c>
      <c r="E8">
        <v>2.72</v>
      </c>
      <c r="F8">
        <v>5.16</v>
      </c>
      <c r="G8">
        <v>3.42</v>
      </c>
      <c r="H8">
        <v>2.0499999999999998</v>
      </c>
      <c r="I8">
        <v>4.34</v>
      </c>
      <c r="J8">
        <v>2.62</v>
      </c>
      <c r="K8">
        <v>1.1200000000000001</v>
      </c>
      <c r="L8" s="198">
        <v>0</v>
      </c>
      <c r="M8" s="389"/>
      <c r="N8" s="390"/>
      <c r="P8" s="440"/>
      <c r="Q8" s="204">
        <f>SUM(L2751:L2860)</f>
        <v>11</v>
      </c>
      <c r="R8" s="204">
        <f>SUM(L2861:L2970)</f>
        <v>11</v>
      </c>
      <c r="S8" s="204">
        <f>SUM(L2971:L3080)</f>
        <v>11</v>
      </c>
      <c r="T8" s="204">
        <f>SUM(L3081:L3190)</f>
        <v>11</v>
      </c>
      <c r="U8" s="204">
        <f>SUM(L3191:L3300)</f>
        <v>11</v>
      </c>
      <c r="V8" s="204">
        <f>SUM(L3301:L3410)</f>
        <v>11</v>
      </c>
      <c r="W8" s="207">
        <f>SUM(L3411:L3520)</f>
        <v>11</v>
      </c>
      <c r="X8" s="208">
        <f>SUM(L3521:L3630)</f>
        <v>11</v>
      </c>
      <c r="Y8" s="59"/>
      <c r="Z8" s="59"/>
      <c r="AA8" s="277">
        <v>3</v>
      </c>
      <c r="AB8" s="282" t="s">
        <v>101</v>
      </c>
      <c r="AC8" s="292">
        <v>7</v>
      </c>
      <c r="AD8" s="207" cm="1">
        <f t="array" ref="AD8">SUM($AT$2:$AT$111*$L$1:$L$110)</f>
        <v>0</v>
      </c>
      <c r="AE8" s="205" cm="1">
        <f t="array" ref="AE8">SUM(AT$2:AT$111*L$111:L$220)</f>
        <v>0</v>
      </c>
      <c r="AF8" s="205" cm="1">
        <f t="array" ref="AF8">SUM(AT$2:AT$111*L$221:L$330)</f>
        <v>0</v>
      </c>
      <c r="AG8" s="205" cm="1">
        <f t="array" ref="AG8">SUM(AT$2:AT$111*L$331:L$440)</f>
        <v>0</v>
      </c>
      <c r="AH8" s="205" cm="1">
        <f t="array" ref="AH8">SUM(AT$2:AT$111*L$441:L$550)</f>
        <v>0</v>
      </c>
      <c r="AI8" s="205" cm="1">
        <f t="array" ref="AI8">SUM(AT$2:AT$111*L$551:L$660)</f>
        <v>0</v>
      </c>
      <c r="AJ8" s="205" cm="1">
        <f t="array" ref="AJ8">SUM(AT$2:AT$111*L$661:L$770)</f>
        <v>0</v>
      </c>
      <c r="AK8" s="205" cm="1">
        <f t="array" ref="AK8">SUM(AT$2:AT$111*L$771:L$880)</f>
        <v>0</v>
      </c>
      <c r="AL8" s="213" cm="1">
        <f t="array" ref="AL8">SUM(AT$2:AT$111*L$881:L$990)</f>
        <v>0</v>
      </c>
      <c r="AN8" s="244">
        <f t="shared" si="0"/>
        <v>1</v>
      </c>
      <c r="AO8" s="245">
        <f t="shared" si="1"/>
        <v>0</v>
      </c>
      <c r="AP8" s="245">
        <f t="shared" si="2"/>
        <v>0</v>
      </c>
      <c r="AQ8" s="245">
        <f t="shared" si="3"/>
        <v>0</v>
      </c>
      <c r="AR8" s="245">
        <f t="shared" si="4"/>
        <v>0</v>
      </c>
      <c r="AS8" s="288">
        <f t="shared" si="5"/>
        <v>0</v>
      </c>
      <c r="AT8" s="205">
        <f t="shared" si="6"/>
        <v>0</v>
      </c>
      <c r="AU8" s="205">
        <f t="shared" si="7"/>
        <v>0</v>
      </c>
      <c r="AV8" s="205">
        <f t="shared" si="8"/>
        <v>0</v>
      </c>
      <c r="AW8" s="205">
        <f t="shared" si="9"/>
        <v>0</v>
      </c>
      <c r="AX8" s="205">
        <f t="shared" si="10"/>
        <v>0</v>
      </c>
      <c r="AY8" s="205">
        <f t="shared" si="11"/>
        <v>0</v>
      </c>
      <c r="AZ8" s="205">
        <f t="shared" si="12"/>
        <v>0</v>
      </c>
      <c r="BA8" s="205">
        <f t="shared" si="13"/>
        <v>0</v>
      </c>
      <c r="BB8" s="205">
        <f t="shared" si="14"/>
        <v>0</v>
      </c>
      <c r="BC8" s="205">
        <f t="shared" si="15"/>
        <v>0</v>
      </c>
      <c r="BD8" s="205">
        <f t="shared" si="16"/>
        <v>0</v>
      </c>
      <c r="BE8" s="205">
        <f t="shared" si="17"/>
        <v>0</v>
      </c>
      <c r="BF8" s="205">
        <f t="shared" si="18"/>
        <v>0</v>
      </c>
      <c r="BG8" s="213">
        <f t="shared" si="19"/>
        <v>0</v>
      </c>
    </row>
    <row r="9" spans="1:59" ht="15.75" thickBot="1">
      <c r="A9" t="s">
        <v>241</v>
      </c>
      <c r="B9">
        <v>4.7</v>
      </c>
      <c r="C9" t="s">
        <v>94</v>
      </c>
      <c r="D9">
        <v>2.59</v>
      </c>
      <c r="E9">
        <v>3.62</v>
      </c>
      <c r="F9">
        <v>2.42</v>
      </c>
      <c r="G9">
        <v>3.12</v>
      </c>
      <c r="H9">
        <v>4.3899999999999997</v>
      </c>
      <c r="I9">
        <v>3.27</v>
      </c>
      <c r="J9">
        <v>3.92</v>
      </c>
      <c r="K9">
        <v>1.45</v>
      </c>
      <c r="L9" s="198">
        <v>1</v>
      </c>
      <c r="M9" s="389"/>
      <c r="N9" s="390"/>
      <c r="P9" s="307" t="s">
        <v>76</v>
      </c>
      <c r="Q9" s="186">
        <v>11</v>
      </c>
      <c r="R9" s="186">
        <v>11</v>
      </c>
      <c r="S9" s="186">
        <v>11</v>
      </c>
      <c r="T9" s="186">
        <v>11</v>
      </c>
      <c r="U9" s="186">
        <v>11</v>
      </c>
      <c r="V9" s="186">
        <v>11</v>
      </c>
      <c r="W9" s="186">
        <v>11</v>
      </c>
      <c r="X9" s="186">
        <v>11</v>
      </c>
      <c r="Y9" s="95" t="s">
        <v>81</v>
      </c>
      <c r="Z9" s="59"/>
      <c r="AA9" s="277">
        <v>3</v>
      </c>
      <c r="AB9" s="282" t="s">
        <v>98</v>
      </c>
      <c r="AC9" s="292">
        <v>8</v>
      </c>
      <c r="AD9" s="207" cm="1">
        <f t="array" ref="AD9">SUM($AU$2:$AU$111*$L$1:$L$110)</f>
        <v>0</v>
      </c>
      <c r="AE9" s="205" cm="1">
        <f t="array" ref="AE9">SUM(AU$2:AU$111*L$111:L$220)</f>
        <v>0</v>
      </c>
      <c r="AF9" s="205" cm="1">
        <f t="array" ref="AF9">SUM(AU$2:AU$111*L$221:L$330)</f>
        <v>0</v>
      </c>
      <c r="AG9" s="205" cm="1">
        <f t="array" ref="AG9">SUM(AU$2:AU$111*L$331:L$440)</f>
        <v>0</v>
      </c>
      <c r="AH9" s="205" cm="1">
        <f t="array" ref="AH9">SUM(AU$2:AU$111*L$441:L$550)</f>
        <v>0</v>
      </c>
      <c r="AI9" s="205" cm="1">
        <f t="array" ref="AI9">SUM(AU$2:AU$111*L$551:L$660)</f>
        <v>0</v>
      </c>
      <c r="AJ9" s="205" cm="1">
        <f t="array" ref="AJ9">SUM(AU$2:AU$111*L$661:L$770)</f>
        <v>0</v>
      </c>
      <c r="AK9" s="205" cm="1">
        <f t="array" ref="AK9">SUM(AU$2:AU$111*L$771:L$880)</f>
        <v>0</v>
      </c>
      <c r="AL9" s="213" cm="1">
        <f t="array" ref="AL9">SUM(AU$2:AU$111*L$881:L$990)</f>
        <v>0</v>
      </c>
      <c r="AN9" s="244">
        <f t="shared" si="0"/>
        <v>0</v>
      </c>
      <c r="AO9" s="245">
        <f t="shared" si="1"/>
        <v>0</v>
      </c>
      <c r="AP9" s="245">
        <f t="shared" si="2"/>
        <v>0</v>
      </c>
      <c r="AQ9" s="245">
        <f t="shared" si="3"/>
        <v>0</v>
      </c>
      <c r="AR9" s="245">
        <f t="shared" si="4"/>
        <v>0</v>
      </c>
      <c r="AS9" s="288">
        <f t="shared" si="5"/>
        <v>0</v>
      </c>
      <c r="AT9" s="205">
        <f t="shared" si="6"/>
        <v>0</v>
      </c>
      <c r="AU9" s="205">
        <f t="shared" si="7"/>
        <v>0</v>
      </c>
      <c r="AV9" s="205">
        <f t="shared" si="8"/>
        <v>0</v>
      </c>
      <c r="AW9" s="205">
        <f t="shared" si="9"/>
        <v>0</v>
      </c>
      <c r="AX9" s="205">
        <f t="shared" si="10"/>
        <v>0</v>
      </c>
      <c r="AY9" s="205">
        <f t="shared" si="11"/>
        <v>0</v>
      </c>
      <c r="AZ9" s="205">
        <f t="shared" si="12"/>
        <v>1</v>
      </c>
      <c r="BA9" s="205">
        <f t="shared" si="13"/>
        <v>0</v>
      </c>
      <c r="BB9" s="205">
        <f t="shared" si="14"/>
        <v>0</v>
      </c>
      <c r="BC9" s="205">
        <f t="shared" si="15"/>
        <v>0</v>
      </c>
      <c r="BD9" s="205">
        <f t="shared" si="16"/>
        <v>0</v>
      </c>
      <c r="BE9" s="205">
        <f t="shared" si="17"/>
        <v>0</v>
      </c>
      <c r="BF9" s="205">
        <f t="shared" si="18"/>
        <v>0</v>
      </c>
      <c r="BG9" s="213">
        <f t="shared" si="19"/>
        <v>0</v>
      </c>
    </row>
    <row r="10" spans="1:59" ht="15.75" thickBot="1">
      <c r="A10" t="s">
        <v>291</v>
      </c>
      <c r="B10">
        <v>5.3</v>
      </c>
      <c r="C10" t="s">
        <v>97</v>
      </c>
      <c r="D10">
        <v>3.14</v>
      </c>
      <c r="E10">
        <v>2.59</v>
      </c>
      <c r="F10">
        <v>2.19</v>
      </c>
      <c r="G10">
        <v>2.69</v>
      </c>
      <c r="H10">
        <v>3.3</v>
      </c>
      <c r="I10">
        <v>5.45</v>
      </c>
      <c r="J10">
        <v>2.91</v>
      </c>
      <c r="K10">
        <v>2.34</v>
      </c>
      <c r="L10" s="198">
        <v>0</v>
      </c>
      <c r="M10" s="389"/>
      <c r="N10" s="449"/>
      <c r="O10" s="203" cm="1">
        <f t="array" ref="O10">SUM(L1:L110*B1:B110)</f>
        <v>100.8</v>
      </c>
      <c r="P10" s="193" t="s">
        <v>12</v>
      </c>
      <c r="Q10" s="222" cm="1">
        <f t="array" ref="Q10">SUM(L111:L220*B111:B220)</f>
        <v>100.8</v>
      </c>
      <c r="R10" s="222" cm="1">
        <f t="array" ref="R10">SUM(L221:L330*B221:B330)</f>
        <v>100.3</v>
      </c>
      <c r="S10" s="222" cm="1">
        <f t="array" ref="S10">SUM(L331:L440*B331:B440)</f>
        <v>98.899999999999991</v>
      </c>
      <c r="T10" s="222" cm="1">
        <f t="array" ref="T10">SUM(L441:L550*B441:B550)</f>
        <v>101</v>
      </c>
      <c r="U10" s="222" cm="1">
        <f t="array" ref="U10">SUM(L551:L660*B551:B660)</f>
        <v>101</v>
      </c>
      <c r="V10" s="222" cm="1">
        <f t="array" ref="V10">SUM(L661:L770*B661:B770)</f>
        <v>101</v>
      </c>
      <c r="W10" s="223" cm="1">
        <f t="array" ref="W10">SUM(L771:L880*B771:B880)</f>
        <v>101</v>
      </c>
      <c r="X10" s="222" cm="1">
        <f t="array" ref="X10">SUM(L881:L990*B881:B990)</f>
        <v>101</v>
      </c>
      <c r="Y10" s="62"/>
      <c r="Z10" s="62"/>
      <c r="AA10" s="277">
        <v>3</v>
      </c>
      <c r="AB10" s="282" t="s">
        <v>286</v>
      </c>
      <c r="AC10" s="292">
        <v>9</v>
      </c>
      <c r="AD10" s="207" cm="1">
        <f t="array" ref="AD10">SUM($AV$2:$AV$111*$L$1:$L$110)</f>
        <v>1</v>
      </c>
      <c r="AE10" s="205" cm="1">
        <f t="array" ref="AE10">SUM(AV$2:AV$111*L$111:L$220)</f>
        <v>1</v>
      </c>
      <c r="AF10" s="205" cm="1">
        <f t="array" ref="AF10">SUM(AV$2:AV$111*L$221:L$330)</f>
        <v>2</v>
      </c>
      <c r="AG10" s="205" cm="1">
        <f t="array" ref="AG10">SUM(AV$2:AV$111*L$331:L$440)</f>
        <v>2</v>
      </c>
      <c r="AH10" s="205" cm="1">
        <f t="array" ref="AH10">SUM(AV$2:AV$111*L$441:L$550)</f>
        <v>2</v>
      </c>
      <c r="AI10" s="205" cm="1">
        <f t="array" ref="AI10">SUM(AV$2:AV$111*L$551:L$660)</f>
        <v>2</v>
      </c>
      <c r="AJ10" s="205" cm="1">
        <f t="array" ref="AJ10">SUM(AV$2:AV$111*L$661:L$770)</f>
        <v>2</v>
      </c>
      <c r="AK10" s="205" cm="1">
        <f t="array" ref="AK10">SUM(AV$2:AV$111*L$771:L$880)</f>
        <v>2</v>
      </c>
      <c r="AL10" s="213" cm="1">
        <f t="array" ref="AL10">SUM(AV$2:AV$111*L$881:L$990)</f>
        <v>2</v>
      </c>
      <c r="AN10" s="244">
        <f t="shared" si="0"/>
        <v>0</v>
      </c>
      <c r="AO10" s="245">
        <f t="shared" si="1"/>
        <v>0</v>
      </c>
      <c r="AP10" s="245">
        <f t="shared" si="2"/>
        <v>0</v>
      </c>
      <c r="AQ10" s="245">
        <f t="shared" si="3"/>
        <v>0</v>
      </c>
      <c r="AR10" s="245">
        <f t="shared" si="4"/>
        <v>1</v>
      </c>
      <c r="AS10" s="288">
        <f t="shared" si="5"/>
        <v>0</v>
      </c>
      <c r="AT10" s="205">
        <f t="shared" si="6"/>
        <v>0</v>
      </c>
      <c r="AU10" s="205">
        <f t="shared" si="7"/>
        <v>0</v>
      </c>
      <c r="AV10" s="205">
        <f t="shared" si="8"/>
        <v>0</v>
      </c>
      <c r="AW10" s="205">
        <f t="shared" si="9"/>
        <v>0</v>
      </c>
      <c r="AX10" s="205">
        <f t="shared" si="10"/>
        <v>0</v>
      </c>
      <c r="AY10" s="205">
        <f t="shared" si="11"/>
        <v>0</v>
      </c>
      <c r="AZ10" s="205">
        <f t="shared" si="12"/>
        <v>0</v>
      </c>
      <c r="BA10" s="205">
        <f t="shared" si="13"/>
        <v>0</v>
      </c>
      <c r="BB10" s="205">
        <f t="shared" si="14"/>
        <v>0</v>
      </c>
      <c r="BC10" s="205">
        <f t="shared" si="15"/>
        <v>0</v>
      </c>
      <c r="BD10" s="205">
        <f t="shared" si="16"/>
        <v>0</v>
      </c>
      <c r="BE10" s="205">
        <f t="shared" si="17"/>
        <v>0</v>
      </c>
      <c r="BF10" s="205">
        <f t="shared" si="18"/>
        <v>0</v>
      </c>
      <c r="BG10" s="213">
        <f t="shared" si="19"/>
        <v>0</v>
      </c>
    </row>
    <row r="11" spans="1:59" ht="15.75" thickBot="1">
      <c r="A11" t="s">
        <v>331</v>
      </c>
      <c r="B11">
        <v>4.5</v>
      </c>
      <c r="C11" t="s">
        <v>135</v>
      </c>
      <c r="D11">
        <v>3.83</v>
      </c>
      <c r="E11">
        <v>2.08</v>
      </c>
      <c r="F11">
        <v>3.82</v>
      </c>
      <c r="G11">
        <v>3.19</v>
      </c>
      <c r="H11">
        <v>3.53</v>
      </c>
      <c r="I11">
        <v>3.56</v>
      </c>
      <c r="J11">
        <v>2.29</v>
      </c>
      <c r="K11">
        <v>2.04</v>
      </c>
      <c r="L11" s="198">
        <v>0</v>
      </c>
      <c r="M11" s="389"/>
      <c r="N11" s="390"/>
      <c r="P11" s="307" t="s">
        <v>13</v>
      </c>
      <c r="Q11" s="208">
        <f>SUM(L1871:L1980)</f>
        <v>15</v>
      </c>
      <c r="R11" s="208">
        <f>SUM(L1981:L2090)</f>
        <v>14</v>
      </c>
      <c r="S11" s="208">
        <f>SUM(L2091:L2200)</f>
        <v>14</v>
      </c>
      <c r="T11" s="208">
        <f>SUM(L2201:L2310)</f>
        <v>14</v>
      </c>
      <c r="U11" s="208">
        <f>SUM(L2311:L2420)</f>
        <v>15</v>
      </c>
      <c r="V11" s="208">
        <f>SUM(L2421:L2530)</f>
        <v>15</v>
      </c>
      <c r="W11" s="209">
        <f>SUM(L2531:L2640)</f>
        <v>15</v>
      </c>
      <c r="X11" s="203">
        <f>SUM(L2641:L2750)</f>
        <v>15</v>
      </c>
      <c r="Y11" s="59"/>
      <c r="Z11" s="59"/>
      <c r="AA11" s="277">
        <v>3</v>
      </c>
      <c r="AB11" s="282" t="s">
        <v>133</v>
      </c>
      <c r="AC11" s="292">
        <v>10</v>
      </c>
      <c r="AD11" s="207" cm="1">
        <f t="array" ref="AD11">SUM($AW$2:$AW$111*$L$1:$L$110)</f>
        <v>1</v>
      </c>
      <c r="AE11" s="205" cm="1">
        <f t="array" ref="AE11">SUM(AW$2:AW$111*L$111:L$220)</f>
        <v>1</v>
      </c>
      <c r="AF11" s="205" cm="1">
        <f t="array" ref="AF11">SUM(AW$2:AW$111*L$221:L$330)</f>
        <v>1</v>
      </c>
      <c r="AG11" s="205" cm="1">
        <f t="array" ref="AG11">SUM(AW$2:AW$111*L$331:L$440)</f>
        <v>1</v>
      </c>
      <c r="AH11" s="205" cm="1">
        <f t="array" ref="AH11">SUM(AW$2:AW$111*L$441:L$550)</f>
        <v>1</v>
      </c>
      <c r="AI11" s="205" cm="1">
        <f t="array" ref="AI11">SUM(AW$2:AW$111*L$551:L$660)</f>
        <v>1</v>
      </c>
      <c r="AJ11" s="205" cm="1">
        <f t="array" ref="AJ11">SUM(AW$2:AW$111*L$661:L$770)</f>
        <v>1</v>
      </c>
      <c r="AK11" s="205" cm="1">
        <f t="array" ref="AK11">SUM(AW$2:AW$111*L$771:L$880)</f>
        <v>1</v>
      </c>
      <c r="AL11" s="213" cm="1">
        <f t="array" ref="AL11">SUM(AW$2:AW$111*L$881:L$990)</f>
        <v>1</v>
      </c>
      <c r="AN11" s="244">
        <f t="shared" si="0"/>
        <v>1</v>
      </c>
      <c r="AO11" s="245">
        <f t="shared" si="1"/>
        <v>0</v>
      </c>
      <c r="AP11" s="245">
        <f t="shared" si="2"/>
        <v>0</v>
      </c>
      <c r="AQ11" s="245">
        <f t="shared" si="3"/>
        <v>0</v>
      </c>
      <c r="AR11" s="245">
        <f t="shared" si="4"/>
        <v>0</v>
      </c>
      <c r="AS11" s="288">
        <f t="shared" si="5"/>
        <v>0</v>
      </c>
      <c r="AT11" s="205">
        <f t="shared" si="6"/>
        <v>0</v>
      </c>
      <c r="AU11" s="205">
        <f t="shared" si="7"/>
        <v>0</v>
      </c>
      <c r="AV11" s="205">
        <f t="shared" si="8"/>
        <v>0</v>
      </c>
      <c r="AW11" s="205">
        <f t="shared" si="9"/>
        <v>0</v>
      </c>
      <c r="AX11" s="205">
        <f t="shared" si="10"/>
        <v>0</v>
      </c>
      <c r="AY11" s="205">
        <f t="shared" si="11"/>
        <v>0</v>
      </c>
      <c r="AZ11" s="205">
        <f t="shared" si="12"/>
        <v>0</v>
      </c>
      <c r="BA11" s="205">
        <f t="shared" si="13"/>
        <v>0</v>
      </c>
      <c r="BB11" s="205">
        <f t="shared" si="14"/>
        <v>0</v>
      </c>
      <c r="BC11" s="205">
        <f t="shared" si="15"/>
        <v>0</v>
      </c>
      <c r="BD11" s="205">
        <f t="shared" si="16"/>
        <v>0</v>
      </c>
      <c r="BE11" s="205">
        <f t="shared" si="17"/>
        <v>0</v>
      </c>
      <c r="BF11" s="205">
        <f t="shared" si="18"/>
        <v>0</v>
      </c>
      <c r="BG11" s="213">
        <f t="shared" si="19"/>
        <v>0</v>
      </c>
    </row>
    <row r="12" spans="1:59" ht="15.75" thickBot="1">
      <c r="A12" t="s">
        <v>341</v>
      </c>
      <c r="B12">
        <v>4.4000000000000004</v>
      </c>
      <c r="C12" t="s">
        <v>135</v>
      </c>
      <c r="D12">
        <v>3.77</v>
      </c>
      <c r="E12">
        <v>2.08</v>
      </c>
      <c r="F12">
        <v>3.68</v>
      </c>
      <c r="G12">
        <v>3.25</v>
      </c>
      <c r="H12">
        <v>3.65</v>
      </c>
      <c r="I12">
        <v>3.46</v>
      </c>
      <c r="J12">
        <v>2.31</v>
      </c>
      <c r="K12">
        <v>2.04</v>
      </c>
      <c r="L12" s="198">
        <v>0</v>
      </c>
      <c r="M12" s="389"/>
      <c r="N12" s="449"/>
      <c r="O12" s="206">
        <f>SUM(L1:L40)</f>
        <v>5</v>
      </c>
      <c r="P12" s="193" t="s">
        <v>2</v>
      </c>
      <c r="Q12" s="206">
        <f>SUM(L111:L150)</f>
        <v>5</v>
      </c>
      <c r="R12" s="206">
        <f>SUM(L221:L260)</f>
        <v>5</v>
      </c>
      <c r="S12" s="206">
        <f>SUM(L331:L370)</f>
        <v>5</v>
      </c>
      <c r="T12" s="206">
        <f>SUM(L441:L480)</f>
        <v>5</v>
      </c>
      <c r="U12" s="206">
        <f>SUM(L551:L590)</f>
        <v>5</v>
      </c>
      <c r="V12" s="206">
        <f>SUM(L661:L700)</f>
        <v>5</v>
      </c>
      <c r="W12" s="206">
        <f>SUM(L771:L810)</f>
        <v>5</v>
      </c>
      <c r="X12" s="204">
        <f>SUM(L881:L920)</f>
        <v>5</v>
      </c>
      <c r="Y12" s="59"/>
      <c r="Z12" s="59"/>
      <c r="AA12" s="277">
        <v>3</v>
      </c>
      <c r="AB12" s="282" t="s">
        <v>132</v>
      </c>
      <c r="AC12" s="292">
        <v>11</v>
      </c>
      <c r="AD12" s="207" cm="1">
        <f t="array" ref="AD12">SUM($AX$2:$AX$111*$L$1:$L$110)</f>
        <v>0</v>
      </c>
      <c r="AE12" s="205" cm="1">
        <f t="array" ref="AE12">SUM(AX$2:AX$111*L$111:L$220)</f>
        <v>0</v>
      </c>
      <c r="AF12" s="205" cm="1">
        <f t="array" ref="AF12">SUM(AX$2:AX$111*L$221:L$330)</f>
        <v>0</v>
      </c>
      <c r="AG12" s="205" cm="1">
        <f t="array" ref="AG12">SUM(AX$2:AX$111*L$331:L$440)</f>
        <v>0</v>
      </c>
      <c r="AH12" s="205" cm="1">
        <f t="array" ref="AH12">SUM(AX$2:AX$111*L$441:L$550)</f>
        <v>0</v>
      </c>
      <c r="AI12" s="205" cm="1">
        <f t="array" ref="AI12">SUM(AX$2:AX$111*L$551:L$660)</f>
        <v>0</v>
      </c>
      <c r="AJ12" s="205" cm="1">
        <f t="array" ref="AJ12">SUM(AX$2:AX$111*L$661:L$770)</f>
        <v>0</v>
      </c>
      <c r="AK12" s="205" cm="1">
        <f t="array" ref="AK12">SUM(AX$2:AX$111*L$771:L$880)</f>
        <v>0</v>
      </c>
      <c r="AL12" s="213" cm="1">
        <f t="array" ref="AL12">SUM(AX$2:AX$111*L$881:L$990)</f>
        <v>0</v>
      </c>
      <c r="AN12" s="244">
        <f t="shared" si="0"/>
        <v>0</v>
      </c>
      <c r="AO12" s="245">
        <f t="shared" si="1"/>
        <v>0</v>
      </c>
      <c r="AP12" s="245">
        <f t="shared" si="2"/>
        <v>0</v>
      </c>
      <c r="AQ12" s="245">
        <f t="shared" si="3"/>
        <v>0</v>
      </c>
      <c r="AR12" s="245">
        <f t="shared" si="4"/>
        <v>0</v>
      </c>
      <c r="AS12" s="288">
        <f t="shared" si="5"/>
        <v>0</v>
      </c>
      <c r="AT12" s="205">
        <f t="shared" si="6"/>
        <v>0</v>
      </c>
      <c r="AU12" s="205">
        <f t="shared" si="7"/>
        <v>0</v>
      </c>
      <c r="AV12" s="205">
        <f t="shared" si="8"/>
        <v>0</v>
      </c>
      <c r="AW12" s="205">
        <f t="shared" si="9"/>
        <v>0</v>
      </c>
      <c r="AX12" s="205">
        <f t="shared" si="10"/>
        <v>0</v>
      </c>
      <c r="AY12" s="205">
        <f t="shared" si="11"/>
        <v>0</v>
      </c>
      <c r="AZ12" s="205">
        <f t="shared" si="12"/>
        <v>0</v>
      </c>
      <c r="BA12" s="205">
        <f t="shared" si="13"/>
        <v>0</v>
      </c>
      <c r="BB12" s="205">
        <f t="shared" si="14"/>
        <v>1</v>
      </c>
      <c r="BC12" s="205">
        <f t="shared" si="15"/>
        <v>0</v>
      </c>
      <c r="BD12" s="205">
        <f t="shared" si="16"/>
        <v>0</v>
      </c>
      <c r="BE12" s="205">
        <f t="shared" si="17"/>
        <v>0</v>
      </c>
      <c r="BF12" s="205">
        <f t="shared" si="18"/>
        <v>0</v>
      </c>
      <c r="BG12" s="213">
        <f t="shared" si="19"/>
        <v>0</v>
      </c>
    </row>
    <row r="13" spans="1:59" ht="15.75" thickBot="1">
      <c r="A13" t="s">
        <v>240</v>
      </c>
      <c r="B13">
        <v>5.2</v>
      </c>
      <c r="C13" t="s">
        <v>131</v>
      </c>
      <c r="D13">
        <v>3.49</v>
      </c>
      <c r="E13">
        <v>2.98</v>
      </c>
      <c r="F13">
        <v>3.82</v>
      </c>
      <c r="G13">
        <v>2.9</v>
      </c>
      <c r="H13">
        <v>1.85</v>
      </c>
      <c r="I13">
        <v>2.8</v>
      </c>
      <c r="J13">
        <v>3.19</v>
      </c>
      <c r="K13">
        <v>2.67</v>
      </c>
      <c r="L13" s="198">
        <v>0</v>
      </c>
      <c r="M13" s="389"/>
      <c r="N13" s="449"/>
      <c r="O13" s="204">
        <f>SUM(L41:L60)</f>
        <v>3</v>
      </c>
      <c r="P13" s="194" t="s">
        <v>1</v>
      </c>
      <c r="Q13" s="204">
        <f>SUM(L151:L170)</f>
        <v>3</v>
      </c>
      <c r="R13" s="204">
        <f>SUM(L261:L280)</f>
        <v>3</v>
      </c>
      <c r="S13" s="204">
        <f>SUM(L371:L390)</f>
        <v>3</v>
      </c>
      <c r="T13" s="204">
        <f>SUM(L481:L500)</f>
        <v>3</v>
      </c>
      <c r="U13" s="204">
        <f>SUM(L591:L610)</f>
        <v>3</v>
      </c>
      <c r="V13" s="204">
        <f>SUM(L701:L720)</f>
        <v>3</v>
      </c>
      <c r="W13" s="204">
        <f>SUM(L811:L830)</f>
        <v>3</v>
      </c>
      <c r="X13" s="204">
        <f>SUM(L921:L940)</f>
        <v>3</v>
      </c>
      <c r="Y13" s="59"/>
      <c r="Z13" s="59"/>
      <c r="AA13" s="277">
        <v>3</v>
      </c>
      <c r="AB13" s="282" t="s">
        <v>92</v>
      </c>
      <c r="AC13" s="292">
        <v>12</v>
      </c>
      <c r="AD13" s="207" cm="1">
        <f t="array" ref="AD13">SUM($AY$2:$AY$111*$L$1:$L$110)</f>
        <v>1</v>
      </c>
      <c r="AE13" s="205" cm="1">
        <f t="array" ref="AE13">SUM(AY$2:AY$111*L$111:L$220)</f>
        <v>1</v>
      </c>
      <c r="AF13" s="205" cm="1">
        <f t="array" ref="AF13">SUM(AY$2:AY$111*L$221:L$330)</f>
        <v>1</v>
      </c>
      <c r="AG13" s="205" cm="1">
        <f t="array" ref="AG13">SUM(AY$2:AY$111*L$331:L$440)</f>
        <v>1</v>
      </c>
      <c r="AH13" s="205" cm="1">
        <f t="array" ref="AH13">SUM(AY$2:AY$111*L$441:L$550)</f>
        <v>2</v>
      </c>
      <c r="AI13" s="205" cm="1">
        <f t="array" ref="AI13">SUM(AY$2:AY$111*L$551:L$660)</f>
        <v>2</v>
      </c>
      <c r="AJ13" s="205" cm="1">
        <f t="array" ref="AJ13">SUM(AY$2:AY$111*L$661:L$770)</f>
        <v>2</v>
      </c>
      <c r="AK13" s="205" cm="1">
        <f t="array" ref="AK13">SUM(AY$2:AY$111*L$771:L$880)</f>
        <v>2</v>
      </c>
      <c r="AL13" s="213" cm="1">
        <f t="array" ref="AL13">SUM(AY$2:AY$111*L$881:L$990)</f>
        <v>2</v>
      </c>
      <c r="AN13" s="244">
        <f t="shared" si="0"/>
        <v>0</v>
      </c>
      <c r="AO13" s="245">
        <f t="shared" si="1"/>
        <v>0</v>
      </c>
      <c r="AP13" s="245">
        <f t="shared" si="2"/>
        <v>0</v>
      </c>
      <c r="AQ13" s="245">
        <f t="shared" si="3"/>
        <v>0</v>
      </c>
      <c r="AR13" s="245">
        <f t="shared" si="4"/>
        <v>0</v>
      </c>
      <c r="AS13" s="288">
        <f t="shared" si="5"/>
        <v>0</v>
      </c>
      <c r="AT13" s="205">
        <f t="shared" si="6"/>
        <v>0</v>
      </c>
      <c r="AU13" s="205">
        <f t="shared" si="7"/>
        <v>0</v>
      </c>
      <c r="AV13" s="205">
        <f t="shared" si="8"/>
        <v>0</v>
      </c>
      <c r="AW13" s="205">
        <f t="shared" si="9"/>
        <v>0</v>
      </c>
      <c r="AX13" s="205">
        <f t="shared" si="10"/>
        <v>0</v>
      </c>
      <c r="AY13" s="205">
        <f t="shared" si="11"/>
        <v>0</v>
      </c>
      <c r="AZ13" s="205">
        <f t="shared" si="12"/>
        <v>0</v>
      </c>
      <c r="BA13" s="205">
        <f t="shared" si="13"/>
        <v>0</v>
      </c>
      <c r="BB13" s="205">
        <f t="shared" si="14"/>
        <v>1</v>
      </c>
      <c r="BC13" s="205">
        <f t="shared" si="15"/>
        <v>0</v>
      </c>
      <c r="BD13" s="205">
        <f t="shared" si="16"/>
        <v>0</v>
      </c>
      <c r="BE13" s="205">
        <f t="shared" si="17"/>
        <v>0</v>
      </c>
      <c r="BF13" s="205">
        <f t="shared" si="18"/>
        <v>0</v>
      </c>
      <c r="BG13" s="213">
        <f t="shared" si="19"/>
        <v>0</v>
      </c>
    </row>
    <row r="14" spans="1:59" ht="15.75" thickBot="1">
      <c r="A14" t="s">
        <v>310</v>
      </c>
      <c r="B14">
        <v>4.9000000000000004</v>
      </c>
      <c r="C14" t="s">
        <v>135</v>
      </c>
      <c r="D14">
        <v>4.0599999999999996</v>
      </c>
      <c r="E14">
        <v>1.69</v>
      </c>
      <c r="F14">
        <v>3.37</v>
      </c>
      <c r="G14">
        <v>2.85</v>
      </c>
      <c r="H14">
        <v>3.68</v>
      </c>
      <c r="I14">
        <v>3.69</v>
      </c>
      <c r="J14">
        <v>2.3199999999999998</v>
      </c>
      <c r="K14">
        <v>2.0299999999999998</v>
      </c>
      <c r="L14" s="198">
        <v>0</v>
      </c>
      <c r="M14" s="389"/>
      <c r="N14" s="449"/>
      <c r="O14" s="204">
        <f>SUM(L61:L75)</f>
        <v>2</v>
      </c>
      <c r="P14" s="193" t="s">
        <v>3</v>
      </c>
      <c r="Q14" s="204">
        <f>SUM(L171:L185)</f>
        <v>2</v>
      </c>
      <c r="R14" s="204">
        <f>SUM(L281:L295)</f>
        <v>2</v>
      </c>
      <c r="S14" s="204">
        <f>SUM(L391:L405)</f>
        <v>2</v>
      </c>
      <c r="T14" s="204">
        <f>SUM(L501:L515)</f>
        <v>2</v>
      </c>
      <c r="U14" s="204">
        <f>SUM(L611:L625)</f>
        <v>2</v>
      </c>
      <c r="V14" s="204">
        <f>SUM(L721:L735)</f>
        <v>2</v>
      </c>
      <c r="W14" s="204">
        <f>SUM(L831:L845)</f>
        <v>2</v>
      </c>
      <c r="X14" s="204">
        <f>SUM(L941:L955)</f>
        <v>2</v>
      </c>
      <c r="Y14" s="59"/>
      <c r="Z14" s="59"/>
      <c r="AA14" s="277">
        <v>3</v>
      </c>
      <c r="AB14" s="282" t="s">
        <v>129</v>
      </c>
      <c r="AC14" s="292">
        <v>13</v>
      </c>
      <c r="AD14" s="207" cm="1">
        <f t="array" ref="AD14">SUM($AZ$2:$AZ$111*$L$1:$L$110)</f>
        <v>2</v>
      </c>
      <c r="AE14" s="205" cm="1">
        <f t="array" ref="AE14">SUM(AZ$2:AZ$111*L$111:L$220)</f>
        <v>2</v>
      </c>
      <c r="AF14" s="205" cm="1">
        <f t="array" ref="AF14">SUM(AZ$2:AZ$111*L$221:L$330)</f>
        <v>2</v>
      </c>
      <c r="AG14" s="205" cm="1">
        <f t="array" ref="AG14">SUM(AZ$2:AZ$111*L$331:L$440)</f>
        <v>2</v>
      </c>
      <c r="AH14" s="205" cm="1">
        <f t="array" ref="AH14">SUM(AZ$2:AZ$111*L$441:L$550)</f>
        <v>2</v>
      </c>
      <c r="AI14" s="205" cm="1">
        <f t="array" ref="AI14">SUM(AZ$2:AZ$111*L$551:L$660)</f>
        <v>2</v>
      </c>
      <c r="AJ14" s="205" cm="1">
        <f t="array" ref="AJ14">SUM(AZ$2:AZ$111*L$661:L$770)</f>
        <v>2</v>
      </c>
      <c r="AK14" s="205" cm="1">
        <f t="array" ref="AK14">SUM(AZ$2:AZ$111*L$771:L$880)</f>
        <v>2</v>
      </c>
      <c r="AL14" s="213" cm="1">
        <f t="array" ref="AL14">SUM(AZ$2:AZ$111*L$881:L$990)</f>
        <v>2</v>
      </c>
      <c r="AN14" s="244">
        <f t="shared" si="0"/>
        <v>0</v>
      </c>
      <c r="AO14" s="245">
        <f t="shared" si="1"/>
        <v>0</v>
      </c>
      <c r="AP14" s="245">
        <f t="shared" si="2"/>
        <v>0</v>
      </c>
      <c r="AQ14" s="245">
        <f t="shared" si="3"/>
        <v>0</v>
      </c>
      <c r="AR14" s="245">
        <f t="shared" si="4"/>
        <v>0</v>
      </c>
      <c r="AS14" s="288">
        <f t="shared" si="5"/>
        <v>0</v>
      </c>
      <c r="AT14" s="205">
        <f t="shared" si="6"/>
        <v>0</v>
      </c>
      <c r="AU14" s="205">
        <f t="shared" si="7"/>
        <v>0</v>
      </c>
      <c r="AV14" s="205">
        <f t="shared" si="8"/>
        <v>0</v>
      </c>
      <c r="AW14" s="205">
        <f t="shared" si="9"/>
        <v>0</v>
      </c>
      <c r="AX14" s="205">
        <f t="shared" si="10"/>
        <v>0</v>
      </c>
      <c r="AY14" s="205">
        <f t="shared" si="11"/>
        <v>0</v>
      </c>
      <c r="AZ14" s="205">
        <f t="shared" si="12"/>
        <v>0</v>
      </c>
      <c r="BA14" s="205">
        <f t="shared" si="13"/>
        <v>0</v>
      </c>
      <c r="BB14" s="205">
        <f t="shared" si="14"/>
        <v>0</v>
      </c>
      <c r="BC14" s="205">
        <f t="shared" si="15"/>
        <v>0</v>
      </c>
      <c r="BD14" s="205">
        <f t="shared" si="16"/>
        <v>0</v>
      </c>
      <c r="BE14" s="205">
        <f t="shared" si="17"/>
        <v>1</v>
      </c>
      <c r="BF14" s="205">
        <f t="shared" si="18"/>
        <v>0</v>
      </c>
      <c r="BG14" s="213">
        <f t="shared" si="19"/>
        <v>0</v>
      </c>
    </row>
    <row r="15" spans="1:59" ht="15.75" thickBot="1">
      <c r="A15" t="s">
        <v>351</v>
      </c>
      <c r="B15">
        <v>5</v>
      </c>
      <c r="C15" t="s">
        <v>97</v>
      </c>
      <c r="D15">
        <v>2.52</v>
      </c>
      <c r="E15">
        <v>2.68</v>
      </c>
      <c r="F15">
        <v>2.23</v>
      </c>
      <c r="G15">
        <v>2.7</v>
      </c>
      <c r="H15">
        <v>3.15</v>
      </c>
      <c r="I15">
        <v>5.31</v>
      </c>
      <c r="J15">
        <v>2.75</v>
      </c>
      <c r="K15">
        <v>2.25</v>
      </c>
      <c r="L15" s="198">
        <v>0</v>
      </c>
      <c r="M15" s="389"/>
      <c r="N15" s="449"/>
      <c r="O15" s="208">
        <f>SUM(L76:L110)</f>
        <v>5</v>
      </c>
      <c r="P15" s="193" t="s">
        <v>4</v>
      </c>
      <c r="Q15" s="204">
        <f>SUM(L186:L220)</f>
        <v>5</v>
      </c>
      <c r="R15" s="204">
        <f>SUM(L296:L330)</f>
        <v>5</v>
      </c>
      <c r="S15" s="204">
        <f>SUM(L406:L440)</f>
        <v>5</v>
      </c>
      <c r="T15" s="204">
        <f>SUM(L516:L550)</f>
        <v>5</v>
      </c>
      <c r="U15" s="204">
        <f>SUM(L626:L660)</f>
        <v>5</v>
      </c>
      <c r="V15" s="204">
        <f>SUM(L736:L770)</f>
        <v>5</v>
      </c>
      <c r="W15" s="204">
        <f>SUM(L846:L880)</f>
        <v>5</v>
      </c>
      <c r="X15" s="204">
        <f>SUM(L956:L990)</f>
        <v>5</v>
      </c>
      <c r="Y15" s="99" t="s">
        <v>233</v>
      </c>
      <c r="Z15" s="59"/>
      <c r="AA15" s="277">
        <v>3</v>
      </c>
      <c r="AB15" s="282" t="s">
        <v>130</v>
      </c>
      <c r="AC15" s="292">
        <v>14</v>
      </c>
      <c r="AD15" s="207" cm="1">
        <f t="array" ref="AD15">SUM($BA$2:$BA$111*$L$1:$L$110)</f>
        <v>1</v>
      </c>
      <c r="AE15" s="205" cm="1">
        <f t="array" ref="AE15">SUM(BA$2:BA$111*L$111:L$220)</f>
        <v>1</v>
      </c>
      <c r="AF15" s="205" cm="1">
        <f t="array" ref="AF15">SUM(BA$2:BA$111*L$221:L$330)</f>
        <v>1</v>
      </c>
      <c r="AG15" s="205" cm="1">
        <f t="array" ref="AG15">SUM(BA$2:BA$111*L$331:L$440)</f>
        <v>1</v>
      </c>
      <c r="AH15" s="205" cm="1">
        <f t="array" ref="AH15">SUM(BA$2:BA$111*L$441:L$550)</f>
        <v>1</v>
      </c>
      <c r="AI15" s="205" cm="1">
        <f t="array" ref="AI15">SUM(BA$2:BA$111*L$551:L$660)</f>
        <v>1</v>
      </c>
      <c r="AJ15" s="205" cm="1">
        <f t="array" ref="AJ15">SUM(BA$2:BA$111*L$661:L$770)</f>
        <v>1</v>
      </c>
      <c r="AK15" s="205" cm="1">
        <f t="array" ref="AK15">SUM(BA$2:BA$111*L$771:L$880)</f>
        <v>1</v>
      </c>
      <c r="AL15" s="213" cm="1">
        <f t="array" ref="AL15">SUM(BA$2:BA$111*L$881:L$990)</f>
        <v>1</v>
      </c>
      <c r="AN15" s="244">
        <f t="shared" si="0"/>
        <v>0</v>
      </c>
      <c r="AO15" s="245">
        <f t="shared" si="1"/>
        <v>0</v>
      </c>
      <c r="AP15" s="245">
        <f t="shared" si="2"/>
        <v>0</v>
      </c>
      <c r="AQ15" s="245">
        <f t="shared" si="3"/>
        <v>0</v>
      </c>
      <c r="AR15" s="245">
        <f t="shared" si="4"/>
        <v>0</v>
      </c>
      <c r="AS15" s="288">
        <f t="shared" si="5"/>
        <v>0</v>
      </c>
      <c r="AT15" s="205">
        <f t="shared" si="6"/>
        <v>0</v>
      </c>
      <c r="AU15" s="205">
        <f t="shared" si="7"/>
        <v>0</v>
      </c>
      <c r="AV15" s="205">
        <f t="shared" si="8"/>
        <v>0</v>
      </c>
      <c r="AW15" s="205">
        <f t="shared" si="9"/>
        <v>0</v>
      </c>
      <c r="AX15" s="205">
        <f t="shared" si="10"/>
        <v>0</v>
      </c>
      <c r="AY15" s="205">
        <f t="shared" si="11"/>
        <v>0</v>
      </c>
      <c r="AZ15" s="205">
        <f t="shared" si="12"/>
        <v>0</v>
      </c>
      <c r="BA15" s="205">
        <f t="shared" si="13"/>
        <v>0</v>
      </c>
      <c r="BB15" s="205">
        <f t="shared" si="14"/>
        <v>1</v>
      </c>
      <c r="BC15" s="205">
        <f t="shared" si="15"/>
        <v>0</v>
      </c>
      <c r="BD15" s="205">
        <f t="shared" si="16"/>
        <v>0</v>
      </c>
      <c r="BE15" s="205">
        <f t="shared" si="17"/>
        <v>0</v>
      </c>
      <c r="BF15" s="205">
        <f t="shared" si="18"/>
        <v>0</v>
      </c>
      <c r="BG15" s="213">
        <f t="shared" si="19"/>
        <v>0</v>
      </c>
    </row>
    <row r="16" spans="1:59" ht="15.75" thickBot="1">
      <c r="A16" t="s">
        <v>349</v>
      </c>
      <c r="B16">
        <v>4.8</v>
      </c>
      <c r="C16" t="s">
        <v>129</v>
      </c>
      <c r="D16">
        <v>3.17</v>
      </c>
      <c r="E16">
        <v>2.37</v>
      </c>
      <c r="F16">
        <v>4.68</v>
      </c>
      <c r="G16">
        <v>3.05</v>
      </c>
      <c r="H16">
        <v>2.04</v>
      </c>
      <c r="I16">
        <v>4.25</v>
      </c>
      <c r="J16">
        <v>2.4500000000000002</v>
      </c>
      <c r="K16">
        <v>1.1399999999999999</v>
      </c>
      <c r="L16" s="198">
        <v>0</v>
      </c>
      <c r="M16" s="389"/>
      <c r="N16" s="449"/>
      <c r="O16" s="186">
        <v>3</v>
      </c>
      <c r="P16" s="195" t="s">
        <v>5</v>
      </c>
      <c r="Q16" s="224">
        <f>SUM(L2751:L2790)</f>
        <v>3</v>
      </c>
      <c r="R16" s="224">
        <f>SUM(L2861:L2900)</f>
        <v>3</v>
      </c>
      <c r="S16" s="224">
        <f>SUM(L2971:L3010)</f>
        <v>3</v>
      </c>
      <c r="T16" s="224">
        <f>SUM(L3081:L3120)</f>
        <v>5</v>
      </c>
      <c r="U16" s="224">
        <f>SUM(L3191:L3230)</f>
        <v>4</v>
      </c>
      <c r="V16" s="224">
        <f>SUM(L3301:L3340)</f>
        <v>3</v>
      </c>
      <c r="W16" s="224">
        <f>SUM(L3411:L3450)</f>
        <v>3</v>
      </c>
      <c r="X16" s="225">
        <f>SUM(L3521:L3560)</f>
        <v>3</v>
      </c>
      <c r="Y16" s="186">
        <v>5</v>
      </c>
      <c r="Z16" s="59"/>
      <c r="AA16" s="277">
        <v>3</v>
      </c>
      <c r="AB16" s="282" t="s">
        <v>135</v>
      </c>
      <c r="AC16" s="292">
        <v>15</v>
      </c>
      <c r="AD16" s="207" cm="1">
        <f t="array" ref="AD16">SUM($BB$2:$BB$111*$L$1:$L$110)</f>
        <v>2</v>
      </c>
      <c r="AE16" s="205" cm="1">
        <f t="array" ref="AE16">SUM(BB$2:BB$111*L$111:L$220)</f>
        <v>2</v>
      </c>
      <c r="AF16" s="205" cm="1">
        <f t="array" ref="AF16">SUM(BB$2:BB$111*L$221:L$330)</f>
        <v>1</v>
      </c>
      <c r="AG16" s="205" cm="1">
        <f t="array" ref="AG16">SUM(BB$2:BB$111*L$331:L$440)</f>
        <v>2</v>
      </c>
      <c r="AH16" s="205" cm="1">
        <f t="array" ref="AH16">SUM(BB$2:BB$111*L$441:L$550)</f>
        <v>2</v>
      </c>
      <c r="AI16" s="205" cm="1">
        <f t="array" ref="AI16">SUM(BB$2:BB$111*L$551:L$660)</f>
        <v>2</v>
      </c>
      <c r="AJ16" s="205" cm="1">
        <f t="array" ref="AJ16">SUM(BB$2:BB$111*L$661:L$770)</f>
        <v>2</v>
      </c>
      <c r="AK16" s="205" cm="1">
        <f t="array" ref="AK16">SUM(BB$2:BB$111*L$771:L$880)</f>
        <v>2</v>
      </c>
      <c r="AL16" s="213" cm="1">
        <f t="array" ref="AL16">SUM(BB$2:BB$111*L$881:L$990)</f>
        <v>2</v>
      </c>
      <c r="AN16" s="244">
        <f t="shared" si="0"/>
        <v>1</v>
      </c>
      <c r="AO16" s="245">
        <f t="shared" si="1"/>
        <v>0</v>
      </c>
      <c r="AP16" s="245">
        <f t="shared" si="2"/>
        <v>0</v>
      </c>
      <c r="AQ16" s="245">
        <f t="shared" si="3"/>
        <v>0</v>
      </c>
      <c r="AR16" s="245">
        <f t="shared" si="4"/>
        <v>0</v>
      </c>
      <c r="AS16" s="288">
        <f t="shared" si="5"/>
        <v>0</v>
      </c>
      <c r="AT16" s="205">
        <f t="shared" si="6"/>
        <v>0</v>
      </c>
      <c r="AU16" s="205">
        <f t="shared" si="7"/>
        <v>0</v>
      </c>
      <c r="AV16" s="205">
        <f t="shared" si="8"/>
        <v>0</v>
      </c>
      <c r="AW16" s="205">
        <f t="shared" si="9"/>
        <v>0</v>
      </c>
      <c r="AX16" s="205">
        <f t="shared" si="10"/>
        <v>0</v>
      </c>
      <c r="AY16" s="205">
        <f t="shared" si="11"/>
        <v>0</v>
      </c>
      <c r="AZ16" s="205">
        <f t="shared" si="12"/>
        <v>0</v>
      </c>
      <c r="BA16" s="205">
        <f t="shared" si="13"/>
        <v>0</v>
      </c>
      <c r="BB16" s="205">
        <f t="shared" si="14"/>
        <v>0</v>
      </c>
      <c r="BC16" s="205">
        <f t="shared" si="15"/>
        <v>0</v>
      </c>
      <c r="BD16" s="205">
        <f t="shared" si="16"/>
        <v>0</v>
      </c>
      <c r="BE16" s="205">
        <f t="shared" si="17"/>
        <v>0</v>
      </c>
      <c r="BF16" s="205">
        <f t="shared" si="18"/>
        <v>0</v>
      </c>
      <c r="BG16" s="213">
        <f t="shared" si="19"/>
        <v>0</v>
      </c>
    </row>
    <row r="17" spans="1:59" ht="15.75" thickBot="1">
      <c r="A17" t="s">
        <v>313</v>
      </c>
      <c r="B17">
        <v>5.8</v>
      </c>
      <c r="C17" t="s">
        <v>131</v>
      </c>
      <c r="D17">
        <v>0</v>
      </c>
      <c r="E17">
        <v>0</v>
      </c>
      <c r="F17">
        <v>0</v>
      </c>
      <c r="G17">
        <v>0</v>
      </c>
      <c r="H17">
        <v>0</v>
      </c>
      <c r="I17">
        <v>2.56</v>
      </c>
      <c r="J17">
        <v>2.94</v>
      </c>
      <c r="K17">
        <v>2.4700000000000002</v>
      </c>
      <c r="L17" s="198">
        <v>1</v>
      </c>
      <c r="M17" s="389"/>
      <c r="N17" s="449"/>
      <c r="O17" s="186">
        <v>2</v>
      </c>
      <c r="P17" s="195" t="s">
        <v>8</v>
      </c>
      <c r="Q17" s="226">
        <f>SUM(L2826:L2860)</f>
        <v>5</v>
      </c>
      <c r="R17" s="226">
        <f>SUM(L2936:L2970)</f>
        <v>5</v>
      </c>
      <c r="S17" s="226">
        <f>SUM(L3046:L3080)</f>
        <v>5</v>
      </c>
      <c r="T17" s="226">
        <f>SUM(L3156:L3190)</f>
        <v>3</v>
      </c>
      <c r="U17" s="226">
        <f>SUM(L3266:L3300)</f>
        <v>5</v>
      </c>
      <c r="V17" s="226">
        <f>SUM(L3376:L3410)</f>
        <v>5</v>
      </c>
      <c r="W17" s="226">
        <f>SUM(L3486:L3520)</f>
        <v>5</v>
      </c>
      <c r="X17" s="227">
        <f>SUM(L3596:L3630)</f>
        <v>5</v>
      </c>
      <c r="Y17" s="186">
        <v>5</v>
      </c>
      <c r="Z17" s="59"/>
      <c r="AA17" s="277">
        <v>3</v>
      </c>
      <c r="AB17" s="282" t="s">
        <v>287</v>
      </c>
      <c r="AC17" s="292">
        <v>16</v>
      </c>
      <c r="AD17" s="207" cm="1">
        <f t="array" ref="AD17">SUM($BC$2:$BC$111*$L$1:$L$110)</f>
        <v>0</v>
      </c>
      <c r="AE17" s="205" cm="1">
        <f t="array" ref="AE17">SUM(BC$2:BC$111*L$111:L$220)</f>
        <v>0</v>
      </c>
      <c r="AF17" s="205" cm="1">
        <f t="array" ref="AF17">SUM(BC$2:BC$111*L$221:L$330)</f>
        <v>0</v>
      </c>
      <c r="AG17" s="205" cm="1">
        <f t="array" ref="AG17">SUM(BC$2:BC$111*L$331:L$440)</f>
        <v>0</v>
      </c>
      <c r="AH17" s="205" cm="1">
        <f t="array" ref="AH17">SUM(BC$2:BC$111*L$441:L$550)</f>
        <v>0</v>
      </c>
      <c r="AI17" s="205" cm="1">
        <f t="array" ref="AI17">SUM(BC$2:BC$111*L$551:L$660)</f>
        <v>0</v>
      </c>
      <c r="AJ17" s="205" cm="1">
        <f t="array" ref="AJ17">SUM(BC$2:BC$111*L$661:L$770)</f>
        <v>0</v>
      </c>
      <c r="AK17" s="205" cm="1">
        <f t="array" ref="AK17">SUM(BC$2:BC$111*L$771:L$880)</f>
        <v>0</v>
      </c>
      <c r="AL17" s="213" cm="1">
        <f t="array" ref="AL17">SUM(BC$2:BC$111*L$881:L$990)</f>
        <v>0</v>
      </c>
      <c r="AN17" s="244">
        <f t="shared" si="0"/>
        <v>0</v>
      </c>
      <c r="AO17" s="245">
        <f t="shared" si="1"/>
        <v>0</v>
      </c>
      <c r="AP17" s="245">
        <f t="shared" si="2"/>
        <v>0</v>
      </c>
      <c r="AQ17" s="245">
        <f t="shared" si="3"/>
        <v>0</v>
      </c>
      <c r="AR17" s="245">
        <f t="shared" si="4"/>
        <v>0</v>
      </c>
      <c r="AS17" s="288">
        <f t="shared" si="5"/>
        <v>0</v>
      </c>
      <c r="AT17" s="205">
        <f t="shared" si="6"/>
        <v>0</v>
      </c>
      <c r="AU17" s="205">
        <f t="shared" si="7"/>
        <v>0</v>
      </c>
      <c r="AV17" s="205">
        <f t="shared" si="8"/>
        <v>0</v>
      </c>
      <c r="AW17" s="205">
        <f t="shared" si="9"/>
        <v>0</v>
      </c>
      <c r="AX17" s="205">
        <f t="shared" si="10"/>
        <v>0</v>
      </c>
      <c r="AY17" s="205">
        <f t="shared" si="11"/>
        <v>0</v>
      </c>
      <c r="AZ17" s="205">
        <f t="shared" si="12"/>
        <v>1</v>
      </c>
      <c r="BA17" s="205">
        <f t="shared" si="13"/>
        <v>0</v>
      </c>
      <c r="BB17" s="205">
        <f t="shared" si="14"/>
        <v>0</v>
      </c>
      <c r="BC17" s="205">
        <f t="shared" si="15"/>
        <v>0</v>
      </c>
      <c r="BD17" s="205">
        <f t="shared" si="16"/>
        <v>0</v>
      </c>
      <c r="BE17" s="205">
        <f t="shared" si="17"/>
        <v>0</v>
      </c>
      <c r="BF17" s="205">
        <f t="shared" si="18"/>
        <v>0</v>
      </c>
      <c r="BG17" s="213">
        <f t="shared" si="19"/>
        <v>0</v>
      </c>
    </row>
    <row r="18" spans="1:59" ht="15.75" thickBot="1">
      <c r="A18" t="s">
        <v>339</v>
      </c>
      <c r="B18">
        <v>5.4</v>
      </c>
      <c r="C18" t="s">
        <v>129</v>
      </c>
      <c r="D18">
        <v>3.18</v>
      </c>
      <c r="E18">
        <v>2.4700000000000002</v>
      </c>
      <c r="F18">
        <v>4.68</v>
      </c>
      <c r="G18">
        <v>3.03</v>
      </c>
      <c r="H18">
        <v>1.96</v>
      </c>
      <c r="I18">
        <v>3.99</v>
      </c>
      <c r="J18">
        <v>2.36</v>
      </c>
      <c r="K18">
        <v>1.05</v>
      </c>
      <c r="L18" s="198">
        <v>0</v>
      </c>
      <c r="M18" s="389"/>
      <c r="N18" s="449"/>
      <c r="O18" s="186">
        <v>1</v>
      </c>
      <c r="P18" s="195" t="s">
        <v>6</v>
      </c>
      <c r="Q18" s="228">
        <f>SUM(L2791:L2810)</f>
        <v>2</v>
      </c>
      <c r="R18" s="228">
        <f>SUM(L2901:L2920)</f>
        <v>2</v>
      </c>
      <c r="S18" s="228">
        <f>SUM(L3011:L3030)</f>
        <v>2</v>
      </c>
      <c r="T18" s="228">
        <f>SUM(L3121:L3140)</f>
        <v>2</v>
      </c>
      <c r="U18" s="228">
        <f>SUM(L3231:L3250)</f>
        <v>1</v>
      </c>
      <c r="V18" s="228">
        <f>SUM(L3341:L3360)</f>
        <v>2</v>
      </c>
      <c r="W18" s="228">
        <f>SUM(L3451:L3470)</f>
        <v>2</v>
      </c>
      <c r="X18" s="229">
        <f>SUM(L3561:L3580)</f>
        <v>2</v>
      </c>
      <c r="Y18" s="186">
        <v>3</v>
      </c>
      <c r="Z18" s="59"/>
      <c r="AA18" s="277">
        <v>3</v>
      </c>
      <c r="AB18" s="282" t="s">
        <v>96</v>
      </c>
      <c r="AC18" s="292">
        <v>17</v>
      </c>
      <c r="AD18" s="207" cm="1">
        <f t="array" ref="AD18">SUM($BD$2:$BD$111*$L$1:$L$110)</f>
        <v>0</v>
      </c>
      <c r="AE18" s="205" cm="1">
        <f t="array" ref="AE18">SUM(BD$2:BD$111*L$111:L$220)</f>
        <v>0</v>
      </c>
      <c r="AF18" s="205" cm="1">
        <f t="array" ref="AF18">SUM(BD$2:BD$111*L$221:L$330)</f>
        <v>0</v>
      </c>
      <c r="AG18" s="205" cm="1">
        <f t="array" ref="AG18">SUM(BD$2:BD$111*L$331:L$440)</f>
        <v>0</v>
      </c>
      <c r="AH18" s="205" cm="1">
        <f t="array" ref="AH18">SUM(BD$2:BD$111*L$441:L$550)</f>
        <v>0</v>
      </c>
      <c r="AI18" s="205" cm="1">
        <f t="array" ref="AI18">SUM(BD$2:BD$111*L$551:L$660)</f>
        <v>0</v>
      </c>
      <c r="AJ18" s="205" cm="1">
        <f t="array" ref="AJ18">SUM(BD$2:BD$111*L$661:L$770)</f>
        <v>0</v>
      </c>
      <c r="AK18" s="205" cm="1">
        <f t="array" ref="AK18">SUM(BD$2:BD$111*L$771:L$880)</f>
        <v>0</v>
      </c>
      <c r="AL18" s="213" cm="1">
        <f t="array" ref="AL18">SUM(BD$2:BD$111*L$881:L$990)</f>
        <v>0</v>
      </c>
      <c r="AN18" s="244">
        <f t="shared" si="0"/>
        <v>0</v>
      </c>
      <c r="AO18" s="245">
        <f t="shared" si="1"/>
        <v>0</v>
      </c>
      <c r="AP18" s="245">
        <f t="shared" si="2"/>
        <v>0</v>
      </c>
      <c r="AQ18" s="245">
        <f t="shared" si="3"/>
        <v>0</v>
      </c>
      <c r="AR18" s="245">
        <f t="shared" si="4"/>
        <v>0</v>
      </c>
      <c r="AS18" s="288">
        <f t="shared" si="5"/>
        <v>0</v>
      </c>
      <c r="AT18" s="205">
        <f t="shared" si="6"/>
        <v>0</v>
      </c>
      <c r="AU18" s="205">
        <f t="shared" si="7"/>
        <v>0</v>
      </c>
      <c r="AV18" s="205">
        <f t="shared" si="8"/>
        <v>0</v>
      </c>
      <c r="AW18" s="205">
        <f t="shared" si="9"/>
        <v>0</v>
      </c>
      <c r="AX18" s="205">
        <f t="shared" si="10"/>
        <v>0</v>
      </c>
      <c r="AY18" s="205">
        <f t="shared" si="11"/>
        <v>0</v>
      </c>
      <c r="AZ18" s="205">
        <f t="shared" si="12"/>
        <v>0</v>
      </c>
      <c r="BA18" s="205">
        <f t="shared" si="13"/>
        <v>0</v>
      </c>
      <c r="BB18" s="205">
        <f t="shared" si="14"/>
        <v>0</v>
      </c>
      <c r="BC18" s="205">
        <f t="shared" si="15"/>
        <v>0</v>
      </c>
      <c r="BD18" s="205">
        <f t="shared" si="16"/>
        <v>0</v>
      </c>
      <c r="BE18" s="205">
        <f t="shared" si="17"/>
        <v>1</v>
      </c>
      <c r="BF18" s="205">
        <f t="shared" si="18"/>
        <v>0</v>
      </c>
      <c r="BG18" s="213">
        <f t="shared" si="19"/>
        <v>0</v>
      </c>
    </row>
    <row r="19" spans="1:59" ht="15.75" thickBot="1">
      <c r="A19" t="s">
        <v>340</v>
      </c>
      <c r="B19">
        <v>4.8</v>
      </c>
      <c r="C19" t="s">
        <v>130</v>
      </c>
      <c r="D19">
        <v>3.54</v>
      </c>
      <c r="E19">
        <v>4.2</v>
      </c>
      <c r="F19">
        <v>1.83</v>
      </c>
      <c r="G19">
        <v>1.77</v>
      </c>
      <c r="H19">
        <v>3.5</v>
      </c>
      <c r="I19">
        <v>2.77</v>
      </c>
      <c r="J19">
        <v>3.37</v>
      </c>
      <c r="K19">
        <v>1.64</v>
      </c>
      <c r="L19" s="198">
        <v>0</v>
      </c>
      <c r="M19" s="389"/>
      <c r="N19" s="390"/>
      <c r="P19" s="195" t="s">
        <v>7</v>
      </c>
      <c r="Q19" s="208">
        <f>SUM(L2811:L2825)</f>
        <v>1</v>
      </c>
      <c r="R19" s="208">
        <f>SUM(L2921:L2935)</f>
        <v>1</v>
      </c>
      <c r="S19" s="208">
        <f>SUM(L3031:L3045)</f>
        <v>1</v>
      </c>
      <c r="T19" s="208">
        <f>SUM(L3141:L3155)</f>
        <v>1</v>
      </c>
      <c r="U19" s="208">
        <f>SUM(L3251:L3265)</f>
        <v>1</v>
      </c>
      <c r="V19" s="208">
        <f>SUM(L3361:L3375)</f>
        <v>1</v>
      </c>
      <c r="W19" s="208">
        <f>SUM(L3471:L3485)</f>
        <v>1</v>
      </c>
      <c r="X19" s="210">
        <f>SUM(L3581:L3595)</f>
        <v>1</v>
      </c>
      <c r="AA19" s="277">
        <v>3</v>
      </c>
      <c r="AB19" s="282" t="s">
        <v>131</v>
      </c>
      <c r="AC19" s="292">
        <v>18</v>
      </c>
      <c r="AD19" s="207" cm="1">
        <f t="array" ref="AD19">SUM($BE$2:$BE$111*$L$1:$L$110)</f>
        <v>1</v>
      </c>
      <c r="AE19" s="205" cm="1">
        <f t="array" ref="AE19">SUM(BE$2:BE$111*L$111:L$220)</f>
        <v>1</v>
      </c>
      <c r="AF19" s="205" cm="1">
        <f t="array" ref="AF19">SUM(BE$2:BE$111*L$221:L$330)</f>
        <v>1</v>
      </c>
      <c r="AG19" s="205" cm="1">
        <f t="array" ref="AG19">SUM(BE$2:BE$111*L$331:L$440)</f>
        <v>0</v>
      </c>
      <c r="AH19" s="205" cm="1">
        <f t="array" ref="AH19">SUM(BE$2:BE$111*L$441:L$550)</f>
        <v>0</v>
      </c>
      <c r="AI19" s="205" cm="1">
        <f t="array" ref="AI19">SUM(BE$2:BE$111*L$551:L$660)</f>
        <v>0</v>
      </c>
      <c r="AJ19" s="205" cm="1">
        <f t="array" ref="AJ19">SUM(BE$2:BE$111*L$661:L$770)</f>
        <v>0</v>
      </c>
      <c r="AK19" s="205" cm="1">
        <f t="array" ref="AK19">SUM(BE$2:BE$111*L$771:L$880)</f>
        <v>0</v>
      </c>
      <c r="AL19" s="213" cm="1">
        <f t="array" ref="AL19">SUM(BE$2:BE$111*L$881:L$990)</f>
        <v>0</v>
      </c>
      <c r="AN19" s="244">
        <f t="shared" si="0"/>
        <v>0</v>
      </c>
      <c r="AO19" s="245">
        <f t="shared" si="1"/>
        <v>0</v>
      </c>
      <c r="AP19" s="245">
        <f t="shared" si="2"/>
        <v>0</v>
      </c>
      <c r="AQ19" s="245">
        <f t="shared" si="3"/>
        <v>0</v>
      </c>
      <c r="AR19" s="245">
        <f t="shared" si="4"/>
        <v>0</v>
      </c>
      <c r="AS19" s="288">
        <f t="shared" si="5"/>
        <v>0</v>
      </c>
      <c r="AT19" s="205">
        <f t="shared" si="6"/>
        <v>0</v>
      </c>
      <c r="AU19" s="205">
        <f t="shared" si="7"/>
        <v>0</v>
      </c>
      <c r="AV19" s="205">
        <f t="shared" si="8"/>
        <v>0</v>
      </c>
      <c r="AW19" s="205">
        <f t="shared" si="9"/>
        <v>0</v>
      </c>
      <c r="AX19" s="205">
        <f t="shared" si="10"/>
        <v>0</v>
      </c>
      <c r="AY19" s="205">
        <f t="shared" si="11"/>
        <v>0</v>
      </c>
      <c r="AZ19" s="205">
        <f t="shared" si="12"/>
        <v>1</v>
      </c>
      <c r="BA19" s="205">
        <f t="shared" si="13"/>
        <v>0</v>
      </c>
      <c r="BB19" s="205">
        <f t="shared" si="14"/>
        <v>0</v>
      </c>
      <c r="BC19" s="205">
        <f t="shared" si="15"/>
        <v>0</v>
      </c>
      <c r="BD19" s="205">
        <f t="shared" si="16"/>
        <v>0</v>
      </c>
      <c r="BE19" s="205">
        <f t="shared" si="17"/>
        <v>0</v>
      </c>
      <c r="BF19" s="205">
        <f t="shared" si="18"/>
        <v>0</v>
      </c>
      <c r="BG19" s="213">
        <f t="shared" si="19"/>
        <v>0</v>
      </c>
    </row>
    <row r="20" spans="1:59" ht="15.75" thickBot="1">
      <c r="A20" t="s">
        <v>242</v>
      </c>
      <c r="B20">
        <v>5.0999999999999996</v>
      </c>
      <c r="C20" t="s">
        <v>93</v>
      </c>
      <c r="D20">
        <v>3.86</v>
      </c>
      <c r="E20">
        <v>5.55</v>
      </c>
      <c r="F20">
        <v>3.95</v>
      </c>
      <c r="G20">
        <v>1.86</v>
      </c>
      <c r="H20">
        <v>2.25</v>
      </c>
      <c r="I20">
        <v>1.58</v>
      </c>
      <c r="J20">
        <v>2.11</v>
      </c>
      <c r="K20">
        <v>1.37</v>
      </c>
      <c r="L20" s="198">
        <v>1</v>
      </c>
      <c r="M20" s="389"/>
      <c r="N20" s="449"/>
      <c r="O20" s="197" t="s">
        <v>151</v>
      </c>
      <c r="P20" s="193" t="s">
        <v>77</v>
      </c>
      <c r="Q20" s="186">
        <v>1</v>
      </c>
      <c r="R20" s="186">
        <v>1</v>
      </c>
      <c r="S20" s="186">
        <v>1</v>
      </c>
      <c r="T20" s="186">
        <v>1</v>
      </c>
      <c r="U20" s="186">
        <v>1</v>
      </c>
      <c r="V20" s="186">
        <v>1</v>
      </c>
      <c r="W20" s="186">
        <v>1</v>
      </c>
      <c r="X20" s="186">
        <v>1</v>
      </c>
      <c r="Y20" s="95" t="s">
        <v>81</v>
      </c>
      <c r="Z20" s="59"/>
      <c r="AA20" s="277">
        <v>3</v>
      </c>
      <c r="AB20" s="282" t="s">
        <v>99</v>
      </c>
      <c r="AC20" s="292">
        <v>19</v>
      </c>
      <c r="AD20" s="207" cm="1">
        <f t="array" ref="AD20">SUM($BF$2:$BF$111*$L$1:$L$110)</f>
        <v>0</v>
      </c>
      <c r="AE20" s="205" cm="1">
        <f t="array" ref="AE20">SUM(BF$2:BF$111*L$111:L$220)</f>
        <v>0</v>
      </c>
      <c r="AF20" s="205" cm="1">
        <f t="array" ref="AF20">SUM(BF$2:BF$111*L$221:L$330)</f>
        <v>0</v>
      </c>
      <c r="AG20" s="205" cm="1">
        <f t="array" ref="AG20">SUM(BF$2:BF$111*L$331:L$440)</f>
        <v>0</v>
      </c>
      <c r="AH20" s="205" cm="1">
        <f t="array" ref="AH20">SUM(BF$2:BF$111*L$441:L$550)</f>
        <v>0</v>
      </c>
      <c r="AI20" s="205" cm="1">
        <f t="array" ref="AI20">SUM(BF$2:BF$111*L$551:L$660)</f>
        <v>0</v>
      </c>
      <c r="AJ20" s="205" cm="1">
        <f t="array" ref="AJ20">SUM(BF$2:BF$111*L$661:L$770)</f>
        <v>0</v>
      </c>
      <c r="AK20" s="205" cm="1">
        <f t="array" ref="AK20">SUM(BF$2:BF$111*L$771:L$880)</f>
        <v>0</v>
      </c>
      <c r="AL20" s="213" cm="1">
        <f t="array" ref="AL20">SUM(BF$2:BF$111*L$881:L$990)</f>
        <v>0</v>
      </c>
      <c r="AN20" s="244">
        <f t="shared" si="0"/>
        <v>0</v>
      </c>
      <c r="AO20" s="245">
        <f t="shared" si="1"/>
        <v>0</v>
      </c>
      <c r="AP20" s="245">
        <f t="shared" si="2"/>
        <v>0</v>
      </c>
      <c r="AQ20" s="245">
        <f t="shared" si="3"/>
        <v>0</v>
      </c>
      <c r="AR20" s="245">
        <f t="shared" si="4"/>
        <v>0</v>
      </c>
      <c r="AS20" s="288">
        <f t="shared" si="5"/>
        <v>0</v>
      </c>
      <c r="AT20" s="205">
        <f t="shared" si="6"/>
        <v>0</v>
      </c>
      <c r="AU20" s="205">
        <f t="shared" si="7"/>
        <v>0</v>
      </c>
      <c r="AV20" s="205">
        <f t="shared" si="8"/>
        <v>0</v>
      </c>
      <c r="AW20" s="205">
        <f t="shared" si="9"/>
        <v>0</v>
      </c>
      <c r="AX20" s="205">
        <f t="shared" si="10"/>
        <v>0</v>
      </c>
      <c r="AY20" s="205">
        <f t="shared" si="11"/>
        <v>0</v>
      </c>
      <c r="AZ20" s="205">
        <f t="shared" si="12"/>
        <v>0</v>
      </c>
      <c r="BA20" s="205">
        <f t="shared" si="13"/>
        <v>1</v>
      </c>
      <c r="BB20" s="205">
        <f t="shared" si="14"/>
        <v>0</v>
      </c>
      <c r="BC20" s="205">
        <f t="shared" si="15"/>
        <v>0</v>
      </c>
      <c r="BD20" s="205">
        <f t="shared" si="16"/>
        <v>0</v>
      </c>
      <c r="BE20" s="205">
        <f t="shared" si="17"/>
        <v>0</v>
      </c>
      <c r="BF20" s="205">
        <f t="shared" si="18"/>
        <v>0</v>
      </c>
      <c r="BG20" s="213">
        <f t="shared" si="19"/>
        <v>0</v>
      </c>
    </row>
    <row r="21" spans="1:59" ht="15.75" thickBot="1">
      <c r="A21" t="s">
        <v>372</v>
      </c>
      <c r="B21">
        <v>4.8</v>
      </c>
      <c r="C21" t="s">
        <v>130</v>
      </c>
      <c r="D21">
        <v>3.47</v>
      </c>
      <c r="E21">
        <v>3.84</v>
      </c>
      <c r="F21">
        <v>1.94</v>
      </c>
      <c r="G21">
        <v>1.83</v>
      </c>
      <c r="H21">
        <v>3.41</v>
      </c>
      <c r="I21">
        <v>2.6</v>
      </c>
      <c r="J21">
        <v>3.21</v>
      </c>
      <c r="K21">
        <v>1.55</v>
      </c>
      <c r="L21" s="198">
        <v>0</v>
      </c>
      <c r="M21" s="389"/>
      <c r="N21" s="449"/>
      <c r="O21" s="186">
        <v>6</v>
      </c>
      <c r="P21" s="195" t="s">
        <v>79</v>
      </c>
      <c r="Q21" s="230">
        <f>15-Q11</f>
        <v>0</v>
      </c>
      <c r="R21" s="224">
        <f t="shared" ref="R21:X21" si="20">15-R11</f>
        <v>1</v>
      </c>
      <c r="S21" s="224">
        <f t="shared" si="20"/>
        <v>1</v>
      </c>
      <c r="T21" s="224">
        <f t="shared" si="20"/>
        <v>1</v>
      </c>
      <c r="U21" s="224">
        <f t="shared" si="20"/>
        <v>0</v>
      </c>
      <c r="V21" s="224">
        <f t="shared" si="20"/>
        <v>0</v>
      </c>
      <c r="W21" s="224">
        <f t="shared" si="20"/>
        <v>0</v>
      </c>
      <c r="X21" s="226">
        <f t="shared" si="20"/>
        <v>0</v>
      </c>
      <c r="Y21" s="203">
        <f>SUM(Q21:X21)</f>
        <v>3</v>
      </c>
      <c r="Z21" s="59"/>
      <c r="AA21" s="278">
        <v>3</v>
      </c>
      <c r="AB21" s="188" t="s">
        <v>100</v>
      </c>
      <c r="AC21" s="293">
        <v>20</v>
      </c>
      <c r="AD21" s="294" cm="1">
        <f t="array" ref="AD21">SUM($BG$2:$BG$111*$L$1:$L$110)</f>
        <v>0</v>
      </c>
      <c r="AE21" s="209" cm="1">
        <f t="array" ref="AE21">SUM(BG$2:BG$111*L$111:L$220)</f>
        <v>0</v>
      </c>
      <c r="AF21" s="209" cm="1">
        <f t="array" ref="AF21">SUM(BG$2:BG$111*L$221:L$330)</f>
        <v>0</v>
      </c>
      <c r="AG21" s="209" cm="1">
        <f t="array" ref="AG21">SUM(BG$2:BG$111*L$331:L$440)</f>
        <v>0</v>
      </c>
      <c r="AH21" s="209" cm="1">
        <f t="array" ref="AH21">SUM(BG$2:BG$111*L$441:L$550)</f>
        <v>0</v>
      </c>
      <c r="AI21" s="209" cm="1">
        <f t="array" ref="AI21">SUM(BG$2:BG$111*L$551:L$660)</f>
        <v>0</v>
      </c>
      <c r="AJ21" s="209" cm="1">
        <f t="array" ref="AJ21">SUM(BG$2:BG$111*L$661:L$770)</f>
        <v>0</v>
      </c>
      <c r="AK21" s="209" cm="1">
        <f t="array" ref="AK21">SUM(BG$2:BG$111*L$771:L$880)</f>
        <v>0</v>
      </c>
      <c r="AL21" s="210" cm="1">
        <f t="array" ref="AL21">SUM(BG$2:BG$111*L$881:L$990)</f>
        <v>0</v>
      </c>
      <c r="AN21" s="244">
        <f t="shared" si="0"/>
        <v>0</v>
      </c>
      <c r="AO21" s="245">
        <f t="shared" si="1"/>
        <v>0</v>
      </c>
      <c r="AP21" s="245">
        <f t="shared" si="2"/>
        <v>0</v>
      </c>
      <c r="AQ21" s="245">
        <f t="shared" si="3"/>
        <v>0</v>
      </c>
      <c r="AR21" s="245">
        <f t="shared" si="4"/>
        <v>0</v>
      </c>
      <c r="AS21" s="288">
        <f t="shared" si="5"/>
        <v>1</v>
      </c>
      <c r="AT21" s="205">
        <f t="shared" si="6"/>
        <v>0</v>
      </c>
      <c r="AU21" s="205">
        <f t="shared" si="7"/>
        <v>0</v>
      </c>
      <c r="AV21" s="205">
        <f t="shared" si="8"/>
        <v>0</v>
      </c>
      <c r="AW21" s="205">
        <f t="shared" si="9"/>
        <v>0</v>
      </c>
      <c r="AX21" s="205">
        <f t="shared" si="10"/>
        <v>0</v>
      </c>
      <c r="AY21" s="205">
        <f t="shared" si="11"/>
        <v>0</v>
      </c>
      <c r="AZ21" s="205">
        <f t="shared" si="12"/>
        <v>0</v>
      </c>
      <c r="BA21" s="205">
        <f t="shared" si="13"/>
        <v>0</v>
      </c>
      <c r="BB21" s="205">
        <f t="shared" si="14"/>
        <v>0</v>
      </c>
      <c r="BC21" s="205">
        <f t="shared" si="15"/>
        <v>0</v>
      </c>
      <c r="BD21" s="205">
        <f t="shared" si="16"/>
        <v>0</v>
      </c>
      <c r="BE21" s="205">
        <f t="shared" si="17"/>
        <v>0</v>
      </c>
      <c r="BF21" s="205">
        <f t="shared" si="18"/>
        <v>0</v>
      </c>
      <c r="BG21" s="213">
        <f t="shared" si="19"/>
        <v>0</v>
      </c>
    </row>
    <row r="22" spans="1:59" ht="15.75" thickBot="1">
      <c r="A22" t="s">
        <v>323</v>
      </c>
      <c r="B22">
        <v>4.5</v>
      </c>
      <c r="C22" t="s">
        <v>94</v>
      </c>
      <c r="D22">
        <v>2.37</v>
      </c>
      <c r="E22">
        <v>3.26</v>
      </c>
      <c r="F22">
        <v>2.17</v>
      </c>
      <c r="G22">
        <v>2.61</v>
      </c>
      <c r="H22">
        <v>3.62</v>
      </c>
      <c r="I22">
        <v>2.79</v>
      </c>
      <c r="J22">
        <v>3.17</v>
      </c>
      <c r="K22">
        <v>1.31</v>
      </c>
      <c r="L22" s="198">
        <v>0</v>
      </c>
      <c r="M22" s="389"/>
      <c r="N22" s="390"/>
      <c r="P22" s="195" t="s">
        <v>78</v>
      </c>
      <c r="Q22" s="186">
        <v>1</v>
      </c>
      <c r="R22" s="186">
        <v>1</v>
      </c>
      <c r="S22" s="186">
        <v>2</v>
      </c>
      <c r="T22" s="186">
        <v>2</v>
      </c>
      <c r="U22" s="186">
        <v>2</v>
      </c>
      <c r="V22" s="186">
        <v>2</v>
      </c>
      <c r="W22" s="186">
        <v>0</v>
      </c>
      <c r="X22" s="186">
        <v>0</v>
      </c>
      <c r="Y22" s="201" t="s">
        <v>82</v>
      </c>
      <c r="Z22" s="59"/>
      <c r="AA22" s="59"/>
      <c r="AN22" s="244">
        <f t="shared" si="0"/>
        <v>0</v>
      </c>
      <c r="AO22" s="245">
        <f t="shared" si="1"/>
        <v>0</v>
      </c>
      <c r="AP22" s="245">
        <f t="shared" si="2"/>
        <v>0</v>
      </c>
      <c r="AQ22" s="245">
        <f t="shared" si="3"/>
        <v>0</v>
      </c>
      <c r="AR22" s="245">
        <f t="shared" si="4"/>
        <v>0</v>
      </c>
      <c r="AS22" s="288">
        <f t="shared" si="5"/>
        <v>0</v>
      </c>
      <c r="AT22" s="205">
        <f t="shared" si="6"/>
        <v>0</v>
      </c>
      <c r="AU22" s="205">
        <f t="shared" si="7"/>
        <v>0</v>
      </c>
      <c r="AV22" s="205">
        <f t="shared" si="8"/>
        <v>0</v>
      </c>
      <c r="AW22" s="205">
        <f t="shared" si="9"/>
        <v>0</v>
      </c>
      <c r="AX22" s="205">
        <f t="shared" si="10"/>
        <v>0</v>
      </c>
      <c r="AY22" s="205">
        <f t="shared" si="11"/>
        <v>0</v>
      </c>
      <c r="AZ22" s="205">
        <f t="shared" si="12"/>
        <v>0</v>
      </c>
      <c r="BA22" s="205">
        <f t="shared" si="13"/>
        <v>1</v>
      </c>
      <c r="BB22" s="205">
        <f t="shared" si="14"/>
        <v>0</v>
      </c>
      <c r="BC22" s="205">
        <f t="shared" si="15"/>
        <v>0</v>
      </c>
      <c r="BD22" s="205">
        <f t="shared" si="16"/>
        <v>0</v>
      </c>
      <c r="BE22" s="205">
        <f t="shared" si="17"/>
        <v>0</v>
      </c>
      <c r="BF22" s="205">
        <f t="shared" si="18"/>
        <v>0</v>
      </c>
      <c r="BG22" s="213">
        <f t="shared" si="19"/>
        <v>0</v>
      </c>
    </row>
    <row r="23" spans="1:59" ht="14.45" customHeight="1" thickBot="1">
      <c r="A23" t="s">
        <v>352</v>
      </c>
      <c r="B23">
        <v>5.9</v>
      </c>
      <c r="C23" t="s">
        <v>92</v>
      </c>
      <c r="D23">
        <v>3.36</v>
      </c>
      <c r="E23">
        <v>2.5299999999999998</v>
      </c>
      <c r="F23">
        <v>2.21</v>
      </c>
      <c r="G23">
        <v>2.44</v>
      </c>
      <c r="H23">
        <v>2.91</v>
      </c>
      <c r="I23">
        <v>3.18</v>
      </c>
      <c r="J23">
        <v>1.93</v>
      </c>
      <c r="K23">
        <v>2.67</v>
      </c>
      <c r="L23" s="198">
        <v>0</v>
      </c>
      <c r="M23" s="389"/>
      <c r="N23" s="449"/>
      <c r="O23" s="199">
        <v>1</v>
      </c>
      <c r="P23" s="193" t="s">
        <v>21</v>
      </c>
      <c r="Q23" s="231">
        <f>L3631</f>
        <v>2</v>
      </c>
      <c r="R23" s="230">
        <f>L3632</f>
        <v>2</v>
      </c>
      <c r="S23" s="230">
        <f>L3633</f>
        <v>2</v>
      </c>
      <c r="T23" s="230">
        <f>L3634</f>
        <v>1</v>
      </c>
      <c r="U23" s="230">
        <f>L3635</f>
        <v>1</v>
      </c>
      <c r="V23" s="230">
        <f>L3636</f>
        <v>1</v>
      </c>
      <c r="W23" s="230">
        <f>L3637</f>
        <v>1</v>
      </c>
      <c r="X23" s="203" t="s">
        <v>14</v>
      </c>
      <c r="Y23" s="59"/>
      <c r="AD23" s="295"/>
      <c r="AE23" s="441" t="s">
        <v>218</v>
      </c>
      <c r="AF23" s="442"/>
      <c r="AG23" s="442"/>
      <c r="AH23" s="442"/>
      <c r="AI23" s="442"/>
      <c r="AJ23" s="442"/>
      <c r="AK23" s="442"/>
      <c r="AL23" s="443"/>
      <c r="AN23" s="244">
        <f t="shared" si="0"/>
        <v>0</v>
      </c>
      <c r="AO23" s="245">
        <f t="shared" si="1"/>
        <v>0</v>
      </c>
      <c r="AP23" s="245">
        <f t="shared" si="2"/>
        <v>0</v>
      </c>
      <c r="AQ23" s="245">
        <f t="shared" si="3"/>
        <v>0</v>
      </c>
      <c r="AR23" s="245">
        <f t="shared" si="4"/>
        <v>1</v>
      </c>
      <c r="AS23" s="288">
        <f t="shared" si="5"/>
        <v>0</v>
      </c>
      <c r="AT23" s="205">
        <f t="shared" si="6"/>
        <v>0</v>
      </c>
      <c r="AU23" s="205">
        <f t="shared" si="7"/>
        <v>0</v>
      </c>
      <c r="AV23" s="205">
        <f t="shared" si="8"/>
        <v>0</v>
      </c>
      <c r="AW23" s="205">
        <f t="shared" si="9"/>
        <v>0</v>
      </c>
      <c r="AX23" s="205">
        <f t="shared" si="10"/>
        <v>0</v>
      </c>
      <c r="AY23" s="205">
        <f t="shared" si="11"/>
        <v>0</v>
      </c>
      <c r="AZ23" s="205">
        <f t="shared" si="12"/>
        <v>0</v>
      </c>
      <c r="BA23" s="205">
        <f t="shared" si="13"/>
        <v>0</v>
      </c>
      <c r="BB23" s="205">
        <f t="shared" si="14"/>
        <v>0</v>
      </c>
      <c r="BC23" s="205">
        <f t="shared" si="15"/>
        <v>0</v>
      </c>
      <c r="BD23" s="205">
        <f t="shared" si="16"/>
        <v>0</v>
      </c>
      <c r="BE23" s="205">
        <f t="shared" si="17"/>
        <v>0</v>
      </c>
      <c r="BF23" s="205">
        <f t="shared" si="18"/>
        <v>0</v>
      </c>
      <c r="BG23" s="213">
        <f t="shared" si="19"/>
        <v>0</v>
      </c>
    </row>
    <row r="24" spans="1:59" ht="15.75" thickBot="1">
      <c r="A24" t="s">
        <v>376</v>
      </c>
      <c r="B24">
        <v>4.9000000000000004</v>
      </c>
      <c r="C24" t="s">
        <v>131</v>
      </c>
      <c r="D24">
        <v>2.2200000000000002</v>
      </c>
      <c r="E24">
        <v>2.83</v>
      </c>
      <c r="F24">
        <v>3.59</v>
      </c>
      <c r="G24">
        <v>2.67</v>
      </c>
      <c r="H24">
        <v>1.63</v>
      </c>
      <c r="I24">
        <v>2.56</v>
      </c>
      <c r="J24">
        <v>3.06</v>
      </c>
      <c r="K24">
        <v>2.5</v>
      </c>
      <c r="L24" s="198">
        <v>0</v>
      </c>
      <c r="M24" s="389"/>
      <c r="N24" s="390"/>
      <c r="P24" s="193" t="s">
        <v>22</v>
      </c>
      <c r="Q24" s="207">
        <f>O23-Q21</f>
        <v>1</v>
      </c>
      <c r="R24" s="204">
        <f>Q23-R21</f>
        <v>1</v>
      </c>
      <c r="S24" s="204">
        <f t="shared" ref="S24:X24" si="21">R23-S21</f>
        <v>1</v>
      </c>
      <c r="T24" s="204">
        <f t="shared" si="21"/>
        <v>1</v>
      </c>
      <c r="U24" s="204">
        <f t="shared" si="21"/>
        <v>1</v>
      </c>
      <c r="V24" s="204">
        <f t="shared" si="21"/>
        <v>1</v>
      </c>
      <c r="W24" s="204">
        <f t="shared" si="21"/>
        <v>1</v>
      </c>
      <c r="X24" s="204">
        <f t="shared" si="21"/>
        <v>1</v>
      </c>
      <c r="Y24" s="59"/>
      <c r="Z24" s="59"/>
      <c r="AE24" s="332" t="s">
        <v>113</v>
      </c>
      <c r="AF24" s="52" t="s">
        <v>114</v>
      </c>
      <c r="AG24" s="52" t="s">
        <v>115</v>
      </c>
      <c r="AH24" s="52" t="s">
        <v>116</v>
      </c>
      <c r="AI24" s="52" t="s">
        <v>117</v>
      </c>
      <c r="AJ24" s="52" t="s">
        <v>118</v>
      </c>
      <c r="AK24" s="52" t="s">
        <v>119</v>
      </c>
      <c r="AL24" s="333" t="s">
        <v>120</v>
      </c>
      <c r="AN24" s="244">
        <f t="shared" si="0"/>
        <v>0</v>
      </c>
      <c r="AO24" s="245">
        <f t="shared" si="1"/>
        <v>0</v>
      </c>
      <c r="AP24" s="245">
        <f t="shared" si="2"/>
        <v>0</v>
      </c>
      <c r="AQ24" s="245">
        <f t="shared" si="3"/>
        <v>0</v>
      </c>
      <c r="AR24" s="245">
        <f t="shared" si="4"/>
        <v>0</v>
      </c>
      <c r="AS24" s="288">
        <f t="shared" si="5"/>
        <v>0</v>
      </c>
      <c r="AT24" s="205">
        <f t="shared" si="6"/>
        <v>0</v>
      </c>
      <c r="AU24" s="205">
        <f t="shared" si="7"/>
        <v>0</v>
      </c>
      <c r="AV24" s="205">
        <f t="shared" si="8"/>
        <v>0</v>
      </c>
      <c r="AW24" s="205">
        <f t="shared" si="9"/>
        <v>0</v>
      </c>
      <c r="AX24" s="205">
        <f t="shared" si="10"/>
        <v>0</v>
      </c>
      <c r="AY24" s="205">
        <f t="shared" si="11"/>
        <v>1</v>
      </c>
      <c r="AZ24" s="205">
        <f t="shared" si="12"/>
        <v>0</v>
      </c>
      <c r="BA24" s="205">
        <f t="shared" si="13"/>
        <v>0</v>
      </c>
      <c r="BB24" s="205">
        <f t="shared" si="14"/>
        <v>0</v>
      </c>
      <c r="BC24" s="205">
        <f t="shared" si="15"/>
        <v>0</v>
      </c>
      <c r="BD24" s="205">
        <f t="shared" si="16"/>
        <v>0</v>
      </c>
      <c r="BE24" s="205">
        <f t="shared" si="17"/>
        <v>0</v>
      </c>
      <c r="BF24" s="205">
        <f t="shared" si="18"/>
        <v>0</v>
      </c>
      <c r="BG24" s="213">
        <f t="shared" si="19"/>
        <v>0</v>
      </c>
    </row>
    <row r="25" spans="1:59" ht="15.75" thickBot="1">
      <c r="A25" t="s">
        <v>348</v>
      </c>
      <c r="B25">
        <v>5.5</v>
      </c>
      <c r="C25" t="s">
        <v>93</v>
      </c>
      <c r="D25">
        <v>3.41</v>
      </c>
      <c r="E25">
        <v>4.5599999999999996</v>
      </c>
      <c r="F25">
        <v>3.01</v>
      </c>
      <c r="G25">
        <v>1.31</v>
      </c>
      <c r="H25">
        <v>2.6</v>
      </c>
      <c r="I25">
        <v>1.91</v>
      </c>
      <c r="J25">
        <v>2.62</v>
      </c>
      <c r="K25">
        <v>1.51</v>
      </c>
      <c r="L25" s="198">
        <v>0</v>
      </c>
      <c r="M25" s="389"/>
      <c r="N25" s="390"/>
      <c r="P25" s="193" t="s">
        <v>15</v>
      </c>
      <c r="Q25" s="207">
        <f>L3638</f>
        <v>1</v>
      </c>
      <c r="R25" s="204">
        <f>L3639</f>
        <v>1</v>
      </c>
      <c r="S25" s="204">
        <f>L3640</f>
        <v>1</v>
      </c>
      <c r="T25" s="204">
        <f>L3641</f>
        <v>1</v>
      </c>
      <c r="U25" s="204">
        <f>L3642</f>
        <v>1</v>
      </c>
      <c r="V25" s="204">
        <f>L3643</f>
        <v>1</v>
      </c>
      <c r="W25" s="204">
        <f>L3644</f>
        <v>1</v>
      </c>
      <c r="X25" s="204">
        <f>L3645</f>
        <v>1</v>
      </c>
      <c r="Y25" s="59"/>
      <c r="Z25" s="59"/>
      <c r="AA25" s="59"/>
      <c r="AD25" s="217" t="s">
        <v>159</v>
      </c>
      <c r="AE25" s="232">
        <f t="shared" ref="AE25:AL25" si="22">Q2*Q3</f>
        <v>54.6</v>
      </c>
      <c r="AF25" s="233">
        <f t="shared" si="22"/>
        <v>51.195499999999996</v>
      </c>
      <c r="AG25" s="233">
        <f t="shared" si="22"/>
        <v>40.510574999999996</v>
      </c>
      <c r="AH25" s="233">
        <f t="shared" si="22"/>
        <v>29.711367499999998</v>
      </c>
      <c r="AI25" s="233">
        <f t="shared" si="22"/>
        <v>26.105532562499995</v>
      </c>
      <c r="AJ25" s="233">
        <f t="shared" si="22"/>
        <v>32.603466362499987</v>
      </c>
      <c r="AK25" s="233">
        <f t="shared" si="22"/>
        <v>21.107061715624994</v>
      </c>
      <c r="AL25" s="234">
        <f t="shared" si="22"/>
        <v>16.683319749999995</v>
      </c>
      <c r="AN25" s="244">
        <f t="shared" si="0"/>
        <v>0</v>
      </c>
      <c r="AO25" s="245">
        <f t="shared" si="1"/>
        <v>0</v>
      </c>
      <c r="AP25" s="245">
        <f t="shared" si="2"/>
        <v>0</v>
      </c>
      <c r="AQ25" s="245">
        <f t="shared" si="3"/>
        <v>0</v>
      </c>
      <c r="AR25" s="245">
        <f t="shared" si="4"/>
        <v>0</v>
      </c>
      <c r="AS25" s="288">
        <f t="shared" si="5"/>
        <v>0</v>
      </c>
      <c r="AT25" s="205">
        <f t="shared" si="6"/>
        <v>0</v>
      </c>
      <c r="AU25" s="205">
        <f t="shared" si="7"/>
        <v>0</v>
      </c>
      <c r="AV25" s="205">
        <f t="shared" si="8"/>
        <v>0</v>
      </c>
      <c r="AW25" s="205">
        <f t="shared" si="9"/>
        <v>0</v>
      </c>
      <c r="AX25" s="205">
        <f t="shared" si="10"/>
        <v>0</v>
      </c>
      <c r="AY25" s="205">
        <f t="shared" si="11"/>
        <v>0</v>
      </c>
      <c r="AZ25" s="205">
        <f t="shared" si="12"/>
        <v>0</v>
      </c>
      <c r="BA25" s="205">
        <f t="shared" si="13"/>
        <v>0</v>
      </c>
      <c r="BB25" s="205">
        <f t="shared" si="14"/>
        <v>0</v>
      </c>
      <c r="BC25" s="205">
        <f t="shared" si="15"/>
        <v>0</v>
      </c>
      <c r="BD25" s="205">
        <f t="shared" si="16"/>
        <v>0</v>
      </c>
      <c r="BE25" s="205">
        <f t="shared" si="17"/>
        <v>1</v>
      </c>
      <c r="BF25" s="205">
        <f t="shared" si="18"/>
        <v>0</v>
      </c>
      <c r="BG25" s="213">
        <f t="shared" si="19"/>
        <v>0</v>
      </c>
    </row>
    <row r="26" spans="1:59" ht="15.75" thickBot="1">
      <c r="A26" t="s">
        <v>356</v>
      </c>
      <c r="B26">
        <v>4.5999999999999996</v>
      </c>
      <c r="C26" t="s">
        <v>95</v>
      </c>
      <c r="D26">
        <v>2.17</v>
      </c>
      <c r="E26">
        <v>3.48</v>
      </c>
      <c r="F26">
        <v>3.26</v>
      </c>
      <c r="G26">
        <v>2.9</v>
      </c>
      <c r="H26">
        <v>3.17</v>
      </c>
      <c r="I26">
        <v>1.1499999999999999</v>
      </c>
      <c r="J26">
        <v>2.02</v>
      </c>
      <c r="K26">
        <v>2.76</v>
      </c>
      <c r="L26" s="198">
        <v>0</v>
      </c>
      <c r="M26" s="389"/>
      <c r="N26" s="390"/>
      <c r="P26" s="193" t="s">
        <v>37</v>
      </c>
      <c r="Q26" s="207">
        <f>L3646</f>
        <v>1</v>
      </c>
      <c r="R26" s="204">
        <f>L3647</f>
        <v>0</v>
      </c>
      <c r="S26" s="204">
        <f>L3648</f>
        <v>0</v>
      </c>
      <c r="T26" s="204">
        <f>L3649</f>
        <v>0</v>
      </c>
      <c r="U26" s="204">
        <f>L3650</f>
        <v>0</v>
      </c>
      <c r="V26" s="204">
        <f>L3651</f>
        <v>0</v>
      </c>
      <c r="W26" s="208">
        <f>L3652</f>
        <v>0</v>
      </c>
      <c r="X26" s="208">
        <f>L3653</f>
        <v>0</v>
      </c>
      <c r="Y26" s="59"/>
      <c r="Z26" s="59"/>
      <c r="AA26" s="59"/>
      <c r="AD26" s="218" t="s">
        <v>160</v>
      </c>
      <c r="AE26" s="235">
        <f t="shared" ref="AE26:AL26" si="23">Q5*Q6*Q3</f>
        <v>8.2100000000000009</v>
      </c>
      <c r="AF26" s="236">
        <f t="shared" si="23"/>
        <v>6.0519999999999996</v>
      </c>
      <c r="AG26" s="236">
        <f t="shared" si="23"/>
        <v>8.5688499999999994</v>
      </c>
      <c r="AH26" s="236">
        <f t="shared" si="23"/>
        <v>4.2558862499999996</v>
      </c>
      <c r="AI26" s="236">
        <f t="shared" si="23"/>
        <v>2.9702155624999995</v>
      </c>
      <c r="AJ26" s="236">
        <f t="shared" si="23"/>
        <v>5.1647298374999986</v>
      </c>
      <c r="AK26" s="236">
        <f t="shared" si="23"/>
        <v>2.7864693624999997</v>
      </c>
      <c r="AL26" s="237">
        <f t="shared" si="23"/>
        <v>2.4803126968749996</v>
      </c>
      <c r="AN26" s="244">
        <f t="shared" si="0"/>
        <v>0</v>
      </c>
      <c r="AO26" s="245">
        <f t="shared" si="1"/>
        <v>0</v>
      </c>
      <c r="AP26" s="245">
        <f t="shared" si="2"/>
        <v>0</v>
      </c>
      <c r="AQ26" s="245">
        <f t="shared" si="3"/>
        <v>0</v>
      </c>
      <c r="AR26" s="245">
        <f t="shared" si="4"/>
        <v>0</v>
      </c>
      <c r="AS26" s="288">
        <f t="shared" si="5"/>
        <v>1</v>
      </c>
      <c r="AT26" s="205">
        <f t="shared" si="6"/>
        <v>0</v>
      </c>
      <c r="AU26" s="205">
        <f t="shared" si="7"/>
        <v>0</v>
      </c>
      <c r="AV26" s="205">
        <f t="shared" si="8"/>
        <v>0</v>
      </c>
      <c r="AW26" s="205">
        <f t="shared" si="9"/>
        <v>0</v>
      </c>
      <c r="AX26" s="205">
        <f t="shared" si="10"/>
        <v>0</v>
      </c>
      <c r="AY26" s="205">
        <f t="shared" si="11"/>
        <v>0</v>
      </c>
      <c r="AZ26" s="205">
        <f t="shared" si="12"/>
        <v>0</v>
      </c>
      <c r="BA26" s="205">
        <f t="shared" si="13"/>
        <v>0</v>
      </c>
      <c r="BB26" s="205">
        <f t="shared" si="14"/>
        <v>0</v>
      </c>
      <c r="BC26" s="205">
        <f t="shared" si="15"/>
        <v>0</v>
      </c>
      <c r="BD26" s="205">
        <f t="shared" si="16"/>
        <v>0</v>
      </c>
      <c r="BE26" s="205">
        <f t="shared" si="17"/>
        <v>0</v>
      </c>
      <c r="BF26" s="205">
        <f t="shared" si="18"/>
        <v>0</v>
      </c>
      <c r="BG26" s="213">
        <f t="shared" si="19"/>
        <v>0</v>
      </c>
    </row>
    <row r="27" spans="1:59" ht="15.75" thickBot="1">
      <c r="A27" t="s">
        <v>342</v>
      </c>
      <c r="B27">
        <v>5</v>
      </c>
      <c r="C27" t="s">
        <v>129</v>
      </c>
      <c r="D27">
        <v>2.91</v>
      </c>
      <c r="E27">
        <v>2.23</v>
      </c>
      <c r="F27">
        <v>4.28</v>
      </c>
      <c r="G27">
        <v>2.83</v>
      </c>
      <c r="H27">
        <v>1.71</v>
      </c>
      <c r="I27">
        <v>3.56</v>
      </c>
      <c r="J27">
        <v>2.21</v>
      </c>
      <c r="K27">
        <v>0.95</v>
      </c>
      <c r="L27" s="198">
        <v>0</v>
      </c>
      <c r="M27" s="389"/>
      <c r="N27" s="390"/>
      <c r="P27" s="193" t="s">
        <v>38</v>
      </c>
      <c r="Q27" s="231">
        <f>Q26*-1</f>
        <v>-1</v>
      </c>
      <c r="R27" s="230">
        <f t="shared" ref="R27:X27" si="24">R26*-1</f>
        <v>0</v>
      </c>
      <c r="S27" s="230">
        <f t="shared" si="24"/>
        <v>0</v>
      </c>
      <c r="T27" s="230">
        <f t="shared" si="24"/>
        <v>0</v>
      </c>
      <c r="U27" s="230">
        <f t="shared" si="24"/>
        <v>0</v>
      </c>
      <c r="V27" s="230">
        <f t="shared" si="24"/>
        <v>0</v>
      </c>
      <c r="W27" s="230">
        <f t="shared" si="24"/>
        <v>0</v>
      </c>
      <c r="X27" s="226">
        <f t="shared" si="24"/>
        <v>0</v>
      </c>
      <c r="Y27" s="59"/>
      <c r="Z27" s="59"/>
      <c r="AA27" s="59"/>
      <c r="AD27" s="218" t="s">
        <v>161</v>
      </c>
      <c r="AE27" s="235">
        <f>Q27*Q28*Q3</f>
        <v>-4</v>
      </c>
      <c r="AF27" s="236">
        <f t="shared" ref="AF27:AL27" si="25">R27*R28*R3</f>
        <v>0</v>
      </c>
      <c r="AG27" s="236">
        <f t="shared" si="25"/>
        <v>0</v>
      </c>
      <c r="AH27" s="236">
        <f t="shared" si="25"/>
        <v>0</v>
      </c>
      <c r="AI27" s="236">
        <f t="shared" si="25"/>
        <v>0</v>
      </c>
      <c r="AJ27" s="236">
        <f t="shared" si="25"/>
        <v>0</v>
      </c>
      <c r="AK27" s="236">
        <f t="shared" si="25"/>
        <v>0</v>
      </c>
      <c r="AL27" s="237">
        <f t="shared" si="25"/>
        <v>0</v>
      </c>
      <c r="AN27" s="244">
        <f t="shared" si="0"/>
        <v>0</v>
      </c>
      <c r="AO27" s="245">
        <f t="shared" si="1"/>
        <v>1</v>
      </c>
      <c r="AP27" s="245">
        <f t="shared" si="2"/>
        <v>0</v>
      </c>
      <c r="AQ27" s="245">
        <f t="shared" si="3"/>
        <v>0</v>
      </c>
      <c r="AR27" s="245">
        <f t="shared" si="4"/>
        <v>0</v>
      </c>
      <c r="AS27" s="288">
        <f t="shared" si="5"/>
        <v>0</v>
      </c>
      <c r="AT27" s="205">
        <f t="shared" si="6"/>
        <v>0</v>
      </c>
      <c r="AU27" s="205">
        <f t="shared" si="7"/>
        <v>0</v>
      </c>
      <c r="AV27" s="205">
        <f t="shared" si="8"/>
        <v>0</v>
      </c>
      <c r="AW27" s="205">
        <f t="shared" si="9"/>
        <v>0</v>
      </c>
      <c r="AX27" s="205">
        <f t="shared" si="10"/>
        <v>0</v>
      </c>
      <c r="AY27" s="205">
        <f t="shared" si="11"/>
        <v>0</v>
      </c>
      <c r="AZ27" s="205">
        <f t="shared" si="12"/>
        <v>0</v>
      </c>
      <c r="BA27" s="205">
        <f t="shared" si="13"/>
        <v>0</v>
      </c>
      <c r="BB27" s="205">
        <f t="shared" si="14"/>
        <v>0</v>
      </c>
      <c r="BC27" s="205">
        <f t="shared" si="15"/>
        <v>0</v>
      </c>
      <c r="BD27" s="205">
        <f t="shared" si="16"/>
        <v>0</v>
      </c>
      <c r="BE27" s="205">
        <f t="shared" si="17"/>
        <v>0</v>
      </c>
      <c r="BF27" s="205">
        <f t="shared" si="18"/>
        <v>0</v>
      </c>
      <c r="BG27" s="213">
        <f t="shared" si="19"/>
        <v>0</v>
      </c>
    </row>
    <row r="28" spans="1:59" ht="15.75" thickBot="1">
      <c r="A28" t="s">
        <v>322</v>
      </c>
      <c r="B28">
        <v>5.4</v>
      </c>
      <c r="C28" t="s">
        <v>93</v>
      </c>
      <c r="D28">
        <v>3.27</v>
      </c>
      <c r="E28">
        <v>4.46</v>
      </c>
      <c r="F28">
        <v>3.03</v>
      </c>
      <c r="G28">
        <v>1.37</v>
      </c>
      <c r="H28">
        <v>2.4300000000000002</v>
      </c>
      <c r="I28">
        <v>1.92</v>
      </c>
      <c r="J28">
        <v>2.63</v>
      </c>
      <c r="K28">
        <v>1.54</v>
      </c>
      <c r="L28" s="198">
        <v>0</v>
      </c>
      <c r="M28" s="389"/>
      <c r="N28" s="390"/>
      <c r="P28" s="193" t="s">
        <v>89</v>
      </c>
      <c r="Q28" s="188">
        <v>4</v>
      </c>
      <c r="R28" s="188">
        <v>4</v>
      </c>
      <c r="S28" s="188">
        <v>4</v>
      </c>
      <c r="T28" s="188">
        <v>4</v>
      </c>
      <c r="U28" s="188">
        <v>4</v>
      </c>
      <c r="V28" s="188">
        <v>4</v>
      </c>
      <c r="W28" s="188">
        <v>4</v>
      </c>
      <c r="X28" s="188">
        <v>4</v>
      </c>
      <c r="Y28" s="95" t="s">
        <v>82</v>
      </c>
      <c r="Z28" s="59"/>
      <c r="AA28" s="59"/>
      <c r="AB28" s="94"/>
      <c r="AD28" s="218" t="s">
        <v>162</v>
      </c>
      <c r="AE28" s="235">
        <f t="shared" ref="AE28:AL28" si="26">Q40*$Q$41*Q3</f>
        <v>0.77699999999999991</v>
      </c>
      <c r="AF28" s="236">
        <f t="shared" si="26"/>
        <v>0.63749999999999996</v>
      </c>
      <c r="AG28" s="236">
        <f t="shared" si="26"/>
        <v>0.61990499999999993</v>
      </c>
      <c r="AH28" s="236">
        <f t="shared" si="26"/>
        <v>0.56745149999999989</v>
      </c>
      <c r="AI28" s="236">
        <f t="shared" si="26"/>
        <v>0.57159684374999986</v>
      </c>
      <c r="AJ28" s="236">
        <f t="shared" si="26"/>
        <v>0.46056611437499989</v>
      </c>
      <c r="AK28" s="236">
        <f t="shared" si="26"/>
        <v>0.37936804218749992</v>
      </c>
      <c r="AL28" s="237">
        <f t="shared" si="26"/>
        <v>0.27154765124999991</v>
      </c>
      <c r="AN28" s="244">
        <f t="shared" si="0"/>
        <v>0</v>
      </c>
      <c r="AO28" s="245">
        <f t="shared" si="1"/>
        <v>0</v>
      </c>
      <c r="AP28" s="245">
        <f t="shared" si="2"/>
        <v>0</v>
      </c>
      <c r="AQ28" s="245">
        <f t="shared" si="3"/>
        <v>0</v>
      </c>
      <c r="AR28" s="245">
        <f t="shared" si="4"/>
        <v>0</v>
      </c>
      <c r="AS28" s="288">
        <f t="shared" si="5"/>
        <v>0</v>
      </c>
      <c r="AT28" s="205">
        <f t="shared" si="6"/>
        <v>0</v>
      </c>
      <c r="AU28" s="205">
        <f t="shared" si="7"/>
        <v>0</v>
      </c>
      <c r="AV28" s="205">
        <f t="shared" si="8"/>
        <v>0</v>
      </c>
      <c r="AW28" s="205">
        <f t="shared" si="9"/>
        <v>0</v>
      </c>
      <c r="AX28" s="205">
        <f t="shared" si="10"/>
        <v>0</v>
      </c>
      <c r="AY28" s="205">
        <f t="shared" si="11"/>
        <v>0</v>
      </c>
      <c r="AZ28" s="205">
        <f t="shared" si="12"/>
        <v>1</v>
      </c>
      <c r="BA28" s="205">
        <f t="shared" si="13"/>
        <v>0</v>
      </c>
      <c r="BB28" s="205">
        <f t="shared" si="14"/>
        <v>0</v>
      </c>
      <c r="BC28" s="205">
        <f t="shared" si="15"/>
        <v>0</v>
      </c>
      <c r="BD28" s="205">
        <f t="shared" si="16"/>
        <v>0</v>
      </c>
      <c r="BE28" s="205">
        <f t="shared" si="17"/>
        <v>0</v>
      </c>
      <c r="BF28" s="205">
        <f t="shared" si="18"/>
        <v>0</v>
      </c>
      <c r="BG28" s="213">
        <f t="shared" si="19"/>
        <v>0</v>
      </c>
    </row>
    <row r="29" spans="1:59" ht="15.75" thickBot="1">
      <c r="A29" t="s">
        <v>373</v>
      </c>
      <c r="B29">
        <v>4.5</v>
      </c>
      <c r="C29" t="s">
        <v>130</v>
      </c>
      <c r="D29">
        <v>1.68</v>
      </c>
      <c r="E29">
        <v>3.97</v>
      </c>
      <c r="F29">
        <v>1.83</v>
      </c>
      <c r="G29">
        <v>1.76</v>
      </c>
      <c r="H29">
        <v>3.42</v>
      </c>
      <c r="I29">
        <v>2.67</v>
      </c>
      <c r="J29">
        <v>3.49</v>
      </c>
      <c r="K29">
        <v>1.59</v>
      </c>
      <c r="L29" s="198">
        <v>0</v>
      </c>
      <c r="M29" s="389"/>
      <c r="N29" s="390"/>
      <c r="P29" s="193" t="s">
        <v>16</v>
      </c>
      <c r="Q29" s="206">
        <f>1+Q25</f>
        <v>2</v>
      </c>
      <c r="R29" s="204">
        <f t="shared" ref="R29:W29" si="27">1+R25</f>
        <v>2</v>
      </c>
      <c r="S29" s="204">
        <f t="shared" si="27"/>
        <v>2</v>
      </c>
      <c r="T29" s="204">
        <f t="shared" si="27"/>
        <v>2</v>
      </c>
      <c r="U29" s="204">
        <f t="shared" si="27"/>
        <v>2</v>
      </c>
      <c r="V29" s="204">
        <f t="shared" si="27"/>
        <v>2</v>
      </c>
      <c r="W29" s="206">
        <f t="shared" si="27"/>
        <v>2</v>
      </c>
      <c r="X29" s="204" t="s">
        <v>14</v>
      </c>
      <c r="Y29" s="59"/>
      <c r="Z29" s="59"/>
      <c r="AA29" s="59"/>
      <c r="AB29" s="94"/>
      <c r="AD29" s="218" t="s">
        <v>163</v>
      </c>
      <c r="AE29" s="235">
        <f t="shared" ref="AE29:AL29" si="28">Q44*$Q$45*Q3</f>
        <v>2.9159999999999998E-2</v>
      </c>
      <c r="AF29" s="236">
        <f t="shared" si="28"/>
        <v>3.0293999999999998E-2</v>
      </c>
      <c r="AG29" s="236">
        <f t="shared" si="28"/>
        <v>6.2944199999999992E-2</v>
      </c>
      <c r="AH29" s="236">
        <f t="shared" si="28"/>
        <v>6.588332999999999E-2</v>
      </c>
      <c r="AI29" s="236">
        <f t="shared" si="28"/>
        <v>6.3517720499999972E-2</v>
      </c>
      <c r="AJ29" s="236">
        <f t="shared" si="28"/>
        <v>5.2232989387499984E-2</v>
      </c>
      <c r="AK29" s="236">
        <f t="shared" si="28"/>
        <v>3.6898533787499993E-2</v>
      </c>
      <c r="AL29" s="237">
        <f t="shared" si="28"/>
        <v>2.3161417312499991E-2</v>
      </c>
      <c r="AN29" s="244">
        <f t="shared" si="0"/>
        <v>0</v>
      </c>
      <c r="AO29" s="245">
        <f t="shared" si="1"/>
        <v>0</v>
      </c>
      <c r="AP29" s="245">
        <f t="shared" si="2"/>
        <v>0</v>
      </c>
      <c r="AQ29" s="245">
        <f t="shared" si="3"/>
        <v>0</v>
      </c>
      <c r="AR29" s="245">
        <f t="shared" si="4"/>
        <v>0</v>
      </c>
      <c r="AS29" s="288">
        <f t="shared" si="5"/>
        <v>1</v>
      </c>
      <c r="AT29" s="205">
        <f t="shared" si="6"/>
        <v>0</v>
      </c>
      <c r="AU29" s="205">
        <f t="shared" si="7"/>
        <v>0</v>
      </c>
      <c r="AV29" s="205">
        <f t="shared" si="8"/>
        <v>0</v>
      </c>
      <c r="AW29" s="205">
        <f t="shared" si="9"/>
        <v>0</v>
      </c>
      <c r="AX29" s="205">
        <f t="shared" si="10"/>
        <v>0</v>
      </c>
      <c r="AY29" s="205">
        <f t="shared" si="11"/>
        <v>0</v>
      </c>
      <c r="AZ29" s="205">
        <f t="shared" si="12"/>
        <v>0</v>
      </c>
      <c r="BA29" s="205">
        <f t="shared" si="13"/>
        <v>0</v>
      </c>
      <c r="BB29" s="205">
        <f t="shared" si="14"/>
        <v>0</v>
      </c>
      <c r="BC29" s="205">
        <f t="shared" si="15"/>
        <v>0</v>
      </c>
      <c r="BD29" s="205">
        <f t="shared" si="16"/>
        <v>0</v>
      </c>
      <c r="BE29" s="205">
        <f t="shared" si="17"/>
        <v>0</v>
      </c>
      <c r="BF29" s="205">
        <f t="shared" si="18"/>
        <v>0</v>
      </c>
      <c r="BG29" s="213">
        <f t="shared" si="19"/>
        <v>0</v>
      </c>
    </row>
    <row r="30" spans="1:59" ht="15.75" thickBot="1">
      <c r="A30" t="s">
        <v>353</v>
      </c>
      <c r="B30">
        <v>4.5999999999999996</v>
      </c>
      <c r="C30" t="s">
        <v>122</v>
      </c>
      <c r="D30">
        <v>2.67</v>
      </c>
      <c r="E30">
        <v>1.94</v>
      </c>
      <c r="F30">
        <v>3.89</v>
      </c>
      <c r="G30">
        <v>2.54</v>
      </c>
      <c r="H30">
        <v>3.58</v>
      </c>
      <c r="I30">
        <v>1.5</v>
      </c>
      <c r="J30">
        <v>3.4</v>
      </c>
      <c r="K30">
        <v>0.85</v>
      </c>
      <c r="L30" s="198">
        <v>0</v>
      </c>
      <c r="M30" s="389"/>
      <c r="N30" s="449"/>
      <c r="O30" s="200">
        <v>100</v>
      </c>
      <c r="P30" s="195" t="s">
        <v>17</v>
      </c>
      <c r="Q30" s="190">
        <f>O30</f>
        <v>100</v>
      </c>
      <c r="R30" s="328">
        <f t="shared" ref="R30:X30" si="29">Q30</f>
        <v>100</v>
      </c>
      <c r="S30" s="190">
        <f t="shared" si="29"/>
        <v>100</v>
      </c>
      <c r="T30" s="328">
        <f t="shared" si="29"/>
        <v>100</v>
      </c>
      <c r="U30" s="190">
        <f t="shared" si="29"/>
        <v>100</v>
      </c>
      <c r="V30" s="328">
        <f t="shared" si="29"/>
        <v>100</v>
      </c>
      <c r="W30" s="190">
        <f t="shared" si="29"/>
        <v>100</v>
      </c>
      <c r="X30" s="329">
        <f t="shared" si="29"/>
        <v>100</v>
      </c>
      <c r="Y30" s="63"/>
      <c r="Z30" s="63"/>
      <c r="AA30" s="59"/>
      <c r="AB30" s="94"/>
      <c r="AD30" s="218" t="s">
        <v>279</v>
      </c>
      <c r="AE30" s="334">
        <f t="shared" ref="AE30:AL30" si="30">Q48*$Q$49*Q3</f>
        <v>0</v>
      </c>
      <c r="AF30" s="335">
        <f t="shared" si="30"/>
        <v>0</v>
      </c>
      <c r="AG30" s="335">
        <f t="shared" si="30"/>
        <v>2.8871099999999992E-3</v>
      </c>
      <c r="AH30" s="335">
        <f t="shared" si="30"/>
        <v>2.8519964999999996E-3</v>
      </c>
      <c r="AI30" s="335">
        <f t="shared" si="30"/>
        <v>1.9449952874999992E-3</v>
      </c>
      <c r="AJ30" s="335">
        <f t="shared" si="30"/>
        <v>1.7011661681249992E-3</v>
      </c>
      <c r="AK30" s="335">
        <f t="shared" si="30"/>
        <v>1.8928468631249995E-3</v>
      </c>
      <c r="AL30" s="336">
        <f t="shared" si="30"/>
        <v>1.7490863418749992E-3</v>
      </c>
      <c r="AN30" s="244">
        <f t="shared" si="0"/>
        <v>0</v>
      </c>
      <c r="AO30" s="245">
        <f t="shared" si="1"/>
        <v>0</v>
      </c>
      <c r="AP30" s="245">
        <f t="shared" si="2"/>
        <v>0</v>
      </c>
      <c r="AQ30" s="245">
        <f t="shared" si="3"/>
        <v>0</v>
      </c>
      <c r="AR30" s="245">
        <f t="shared" si="4"/>
        <v>0</v>
      </c>
      <c r="AS30" s="288">
        <f t="shared" si="5"/>
        <v>0</v>
      </c>
      <c r="AT30" s="205">
        <f t="shared" si="6"/>
        <v>0</v>
      </c>
      <c r="AU30" s="205">
        <f t="shared" si="7"/>
        <v>0</v>
      </c>
      <c r="AV30" s="205">
        <f t="shared" si="8"/>
        <v>0</v>
      </c>
      <c r="AW30" s="205">
        <f t="shared" si="9"/>
        <v>0</v>
      </c>
      <c r="AX30" s="205">
        <f t="shared" si="10"/>
        <v>0</v>
      </c>
      <c r="AY30" s="205">
        <f t="shared" si="11"/>
        <v>0</v>
      </c>
      <c r="AZ30" s="205">
        <f t="shared" si="12"/>
        <v>0</v>
      </c>
      <c r="BA30" s="205">
        <f t="shared" si="13"/>
        <v>1</v>
      </c>
      <c r="BB30" s="205">
        <f t="shared" si="14"/>
        <v>0</v>
      </c>
      <c r="BC30" s="205">
        <f t="shared" si="15"/>
        <v>0</v>
      </c>
      <c r="BD30" s="205">
        <f t="shared" si="16"/>
        <v>0</v>
      </c>
      <c r="BE30" s="205">
        <f t="shared" si="17"/>
        <v>0</v>
      </c>
      <c r="BF30" s="205">
        <f t="shared" si="18"/>
        <v>0</v>
      </c>
      <c r="BG30" s="213">
        <f t="shared" si="19"/>
        <v>0</v>
      </c>
    </row>
    <row r="31" spans="1:59" ht="15.75" thickBot="1">
      <c r="A31" t="s">
        <v>377</v>
      </c>
      <c r="B31">
        <v>4.8</v>
      </c>
      <c r="C31" t="s">
        <v>99</v>
      </c>
      <c r="D31">
        <v>2.87</v>
      </c>
      <c r="E31">
        <v>2.71</v>
      </c>
      <c r="F31">
        <v>2.66</v>
      </c>
      <c r="G31">
        <v>3.33</v>
      </c>
      <c r="H31">
        <v>1.69</v>
      </c>
      <c r="I31">
        <v>2.21</v>
      </c>
      <c r="J31">
        <v>1.63</v>
      </c>
      <c r="K31">
        <v>2.86</v>
      </c>
      <c r="L31" s="198">
        <v>0</v>
      </c>
      <c r="M31" s="389"/>
      <c r="N31" s="390"/>
      <c r="P31" s="271" t="s">
        <v>41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13">
        <v>0</v>
      </c>
      <c r="Y31" s="59"/>
      <c r="Z31" s="59"/>
      <c r="AA31" s="59"/>
      <c r="AB31" s="94"/>
      <c r="AD31" s="218" t="s">
        <v>3</v>
      </c>
      <c r="AE31" s="235">
        <f t="shared" ref="AE31:AL31" si="31">Q50*Q51*Q3</f>
        <v>0.11279999999999998</v>
      </c>
      <c r="AF31" s="236">
        <f t="shared" si="31"/>
        <v>9.9705000000000002E-2</v>
      </c>
      <c r="AG31" s="236">
        <f t="shared" si="31"/>
        <v>6.8059499999999995E-2</v>
      </c>
      <c r="AH31" s="236">
        <f t="shared" si="31"/>
        <v>5.8955999999999995E-2</v>
      </c>
      <c r="AI31" s="236">
        <f t="shared" si="31"/>
        <v>4.8859784999999989E-2</v>
      </c>
      <c r="AJ31" s="236">
        <f t="shared" si="31"/>
        <v>4.9783736062499993E-2</v>
      </c>
      <c r="AK31" s="236">
        <f t="shared" si="31"/>
        <v>4.1264594062499993E-2</v>
      </c>
      <c r="AL31" s="237">
        <f t="shared" si="31"/>
        <v>2.5158091218749991E-2</v>
      </c>
      <c r="AN31" s="244">
        <f t="shared" si="0"/>
        <v>0</v>
      </c>
      <c r="AO31" s="245">
        <f t="shared" si="1"/>
        <v>0</v>
      </c>
      <c r="AP31" s="245">
        <f t="shared" si="2"/>
        <v>0</v>
      </c>
      <c r="AQ31" s="245">
        <f t="shared" si="3"/>
        <v>1</v>
      </c>
      <c r="AR31" s="245">
        <f t="shared" si="4"/>
        <v>0</v>
      </c>
      <c r="AS31" s="288">
        <f t="shared" si="5"/>
        <v>0</v>
      </c>
      <c r="AT31" s="205">
        <f t="shared" si="6"/>
        <v>0</v>
      </c>
      <c r="AU31" s="205">
        <f t="shared" si="7"/>
        <v>0</v>
      </c>
      <c r="AV31" s="205">
        <f t="shared" si="8"/>
        <v>0</v>
      </c>
      <c r="AW31" s="205">
        <f t="shared" si="9"/>
        <v>0</v>
      </c>
      <c r="AX31" s="205">
        <f t="shared" si="10"/>
        <v>0</v>
      </c>
      <c r="AY31" s="205">
        <f t="shared" si="11"/>
        <v>0</v>
      </c>
      <c r="AZ31" s="205">
        <f t="shared" si="12"/>
        <v>0</v>
      </c>
      <c r="BA31" s="205">
        <f t="shared" si="13"/>
        <v>0</v>
      </c>
      <c r="BB31" s="205">
        <f t="shared" si="14"/>
        <v>0</v>
      </c>
      <c r="BC31" s="205">
        <f t="shared" si="15"/>
        <v>0</v>
      </c>
      <c r="BD31" s="205">
        <f t="shared" si="16"/>
        <v>0</v>
      </c>
      <c r="BE31" s="205">
        <f t="shared" si="17"/>
        <v>0</v>
      </c>
      <c r="BF31" s="205">
        <f t="shared" si="18"/>
        <v>0</v>
      </c>
      <c r="BG31" s="213">
        <f t="shared" si="19"/>
        <v>0</v>
      </c>
    </row>
    <row r="32" spans="1:59" ht="15.75" thickBot="1">
      <c r="A32" t="s">
        <v>378</v>
      </c>
      <c r="B32">
        <v>4.4000000000000004</v>
      </c>
      <c r="C32" t="s">
        <v>95</v>
      </c>
      <c r="D32">
        <v>1.95</v>
      </c>
      <c r="E32">
        <v>3.28</v>
      </c>
      <c r="F32">
        <v>2.93</v>
      </c>
      <c r="G32">
        <v>2.71</v>
      </c>
      <c r="H32">
        <v>2.98</v>
      </c>
      <c r="I32">
        <v>1.21</v>
      </c>
      <c r="J32">
        <v>1.9</v>
      </c>
      <c r="K32">
        <v>2.59</v>
      </c>
      <c r="L32" s="198">
        <v>0</v>
      </c>
      <c r="M32" s="389"/>
      <c r="N32" s="390"/>
      <c r="P32" s="194" t="s">
        <v>42</v>
      </c>
      <c r="Q32" s="205">
        <v>1</v>
      </c>
      <c r="R32" s="205">
        <v>1</v>
      </c>
      <c r="S32" s="205">
        <v>1</v>
      </c>
      <c r="T32" s="205">
        <v>1</v>
      </c>
      <c r="U32" s="205">
        <v>1</v>
      </c>
      <c r="V32" s="205">
        <v>1</v>
      </c>
      <c r="W32" s="205">
        <v>1</v>
      </c>
      <c r="X32" s="213">
        <v>1</v>
      </c>
      <c r="Y32" s="59"/>
      <c r="Z32" s="59"/>
      <c r="AA32" s="59"/>
      <c r="AB32" s="94"/>
      <c r="AD32" s="218" t="s">
        <v>165</v>
      </c>
      <c r="AE32" s="235">
        <f t="shared" ref="AE32:AL32" si="32">Q52*($O$30-Q10)*Q3</f>
        <v>-7.9999999999999724E-2</v>
      </c>
      <c r="AF32" s="236">
        <f t="shared" si="32"/>
        <v>-2.5499999999999759E-2</v>
      </c>
      <c r="AG32" s="236">
        <f t="shared" si="32"/>
        <v>7.9475000000000615E-2</v>
      </c>
      <c r="AH32" s="236">
        <f t="shared" si="32"/>
        <v>-6.1412499999999995E-2</v>
      </c>
      <c r="AI32" s="236">
        <f t="shared" si="32"/>
        <v>-5.2200624999999994E-2</v>
      </c>
      <c r="AJ32" s="236">
        <f t="shared" si="32"/>
        <v>0</v>
      </c>
      <c r="AK32" s="236">
        <f t="shared" si="32"/>
        <v>0</v>
      </c>
      <c r="AL32" s="237">
        <f t="shared" si="32"/>
        <v>0</v>
      </c>
      <c r="AN32" s="244">
        <f t="shared" si="0"/>
        <v>0</v>
      </c>
      <c r="AO32" s="245">
        <f t="shared" si="1"/>
        <v>0</v>
      </c>
      <c r="AP32" s="245">
        <f t="shared" si="2"/>
        <v>0</v>
      </c>
      <c r="AQ32" s="245">
        <f t="shared" si="3"/>
        <v>0</v>
      </c>
      <c r="AR32" s="245">
        <f t="shared" si="4"/>
        <v>0</v>
      </c>
      <c r="AS32" s="288">
        <f t="shared" si="5"/>
        <v>0</v>
      </c>
      <c r="AT32" s="205">
        <f t="shared" si="6"/>
        <v>0</v>
      </c>
      <c r="AU32" s="205">
        <f t="shared" si="7"/>
        <v>0</v>
      </c>
      <c r="AV32" s="205">
        <f t="shared" si="8"/>
        <v>0</v>
      </c>
      <c r="AW32" s="205">
        <f t="shared" si="9"/>
        <v>0</v>
      </c>
      <c r="AX32" s="205">
        <f t="shared" si="10"/>
        <v>0</v>
      </c>
      <c r="AY32" s="205">
        <f t="shared" si="11"/>
        <v>0</v>
      </c>
      <c r="AZ32" s="205">
        <f t="shared" si="12"/>
        <v>0</v>
      </c>
      <c r="BA32" s="205">
        <f t="shared" si="13"/>
        <v>0</v>
      </c>
      <c r="BB32" s="205">
        <f t="shared" si="14"/>
        <v>0</v>
      </c>
      <c r="BC32" s="205">
        <f t="shared" si="15"/>
        <v>0</v>
      </c>
      <c r="BD32" s="205">
        <f t="shared" si="16"/>
        <v>0</v>
      </c>
      <c r="BE32" s="205">
        <f t="shared" si="17"/>
        <v>0</v>
      </c>
      <c r="BF32" s="205">
        <f t="shared" si="18"/>
        <v>1</v>
      </c>
      <c r="BG32" s="213">
        <f t="shared" si="19"/>
        <v>0</v>
      </c>
    </row>
    <row r="33" spans="1:59" ht="15.75" thickBot="1">
      <c r="A33" t="s">
        <v>354</v>
      </c>
      <c r="B33">
        <v>4.4000000000000004</v>
      </c>
      <c r="C33" t="s">
        <v>96</v>
      </c>
      <c r="D33">
        <v>2.5299999999999998</v>
      </c>
      <c r="E33">
        <v>3.56</v>
      </c>
      <c r="F33">
        <v>2.5099999999999998</v>
      </c>
      <c r="G33">
        <v>2.67</v>
      </c>
      <c r="H33">
        <v>2.0499999999999998</v>
      </c>
      <c r="I33">
        <v>2.89</v>
      </c>
      <c r="J33">
        <v>1.51</v>
      </c>
      <c r="K33">
        <v>1.78</v>
      </c>
      <c r="L33" s="198">
        <v>0</v>
      </c>
      <c r="M33" s="389"/>
      <c r="N33" s="390"/>
      <c r="P33" s="194" t="s">
        <v>43</v>
      </c>
      <c r="Q33" s="205">
        <f t="shared" ref="Q33:X33" si="33">SUM(Q31:Q32)</f>
        <v>1</v>
      </c>
      <c r="R33" s="205">
        <f t="shared" si="33"/>
        <v>1</v>
      </c>
      <c r="S33" s="205">
        <f t="shared" si="33"/>
        <v>1</v>
      </c>
      <c r="T33" s="205">
        <f t="shared" si="33"/>
        <v>1</v>
      </c>
      <c r="U33" s="205">
        <f t="shared" si="33"/>
        <v>1</v>
      </c>
      <c r="V33" s="205">
        <f t="shared" si="33"/>
        <v>1</v>
      </c>
      <c r="W33" s="205">
        <f t="shared" si="33"/>
        <v>1</v>
      </c>
      <c r="X33" s="213">
        <f t="shared" si="33"/>
        <v>1</v>
      </c>
      <c r="Y33" s="59"/>
      <c r="Z33" s="59"/>
      <c r="AA33" s="63"/>
      <c r="AB33" s="94"/>
      <c r="AD33" s="219" t="s">
        <v>164</v>
      </c>
      <c r="AE33" s="238">
        <f t="shared" ref="AE33:AK33" si="34">Q53*(Q23-1)*Q3</f>
        <v>1.5</v>
      </c>
      <c r="AF33" s="239">
        <f>R53*(R23-1)*R3</f>
        <v>1.2749999999999999</v>
      </c>
      <c r="AG33" s="239">
        <f t="shared" si="34"/>
        <v>1.0837499999999998</v>
      </c>
      <c r="AH33" s="239">
        <f t="shared" si="34"/>
        <v>0</v>
      </c>
      <c r="AI33" s="239">
        <f t="shared" si="34"/>
        <v>0</v>
      </c>
      <c r="AJ33" s="239">
        <f t="shared" si="34"/>
        <v>0</v>
      </c>
      <c r="AK33" s="239">
        <f t="shared" si="34"/>
        <v>0</v>
      </c>
      <c r="AL33" s="303"/>
      <c r="AN33" s="244">
        <f t="shared" si="0"/>
        <v>0</v>
      </c>
      <c r="AO33" s="245">
        <f t="shared" si="1"/>
        <v>1</v>
      </c>
      <c r="AP33" s="245">
        <f t="shared" si="2"/>
        <v>0</v>
      </c>
      <c r="AQ33" s="245">
        <f t="shared" si="3"/>
        <v>0</v>
      </c>
      <c r="AR33" s="245">
        <f t="shared" si="4"/>
        <v>0</v>
      </c>
      <c r="AS33" s="288">
        <f t="shared" si="5"/>
        <v>0</v>
      </c>
      <c r="AT33" s="205">
        <f t="shared" si="6"/>
        <v>0</v>
      </c>
      <c r="AU33" s="205">
        <f t="shared" si="7"/>
        <v>0</v>
      </c>
      <c r="AV33" s="205">
        <f t="shared" si="8"/>
        <v>0</v>
      </c>
      <c r="AW33" s="205">
        <f t="shared" si="9"/>
        <v>0</v>
      </c>
      <c r="AX33" s="205">
        <f t="shared" si="10"/>
        <v>0</v>
      </c>
      <c r="AY33" s="205">
        <f t="shared" si="11"/>
        <v>0</v>
      </c>
      <c r="AZ33" s="205">
        <f t="shared" si="12"/>
        <v>0</v>
      </c>
      <c r="BA33" s="205">
        <f t="shared" si="13"/>
        <v>0</v>
      </c>
      <c r="BB33" s="205">
        <f t="shared" si="14"/>
        <v>0</v>
      </c>
      <c r="BC33" s="205">
        <f t="shared" si="15"/>
        <v>0</v>
      </c>
      <c r="BD33" s="205">
        <f t="shared" si="16"/>
        <v>0</v>
      </c>
      <c r="BE33" s="205">
        <f t="shared" si="17"/>
        <v>0</v>
      </c>
      <c r="BF33" s="205">
        <f t="shared" si="18"/>
        <v>0</v>
      </c>
      <c r="BG33" s="213">
        <f t="shared" si="19"/>
        <v>0</v>
      </c>
    </row>
    <row r="34" spans="1:59" ht="15.75" thickBot="1">
      <c r="A34" t="s">
        <v>379</v>
      </c>
      <c r="B34">
        <v>4.5</v>
      </c>
      <c r="C34" t="s">
        <v>99</v>
      </c>
      <c r="D34">
        <v>3.05</v>
      </c>
      <c r="E34">
        <v>2.16</v>
      </c>
      <c r="F34">
        <v>2.38</v>
      </c>
      <c r="G34">
        <v>3</v>
      </c>
      <c r="H34">
        <v>1.8</v>
      </c>
      <c r="I34">
        <v>2.35</v>
      </c>
      <c r="J34">
        <v>1.74</v>
      </c>
      <c r="K34">
        <v>2.98</v>
      </c>
      <c r="L34" s="198">
        <v>0</v>
      </c>
      <c r="M34" s="389"/>
      <c r="N34" s="390"/>
      <c r="P34" s="194" t="s">
        <v>46</v>
      </c>
      <c r="Q34" s="191">
        <v>-1</v>
      </c>
      <c r="R34" s="191">
        <v>-1</v>
      </c>
      <c r="S34" s="191">
        <v>-1</v>
      </c>
      <c r="T34" s="191">
        <v>-1</v>
      </c>
      <c r="U34" s="191">
        <v>-1</v>
      </c>
      <c r="V34" s="191">
        <v>-1</v>
      </c>
      <c r="W34" s="191">
        <v>-1</v>
      </c>
      <c r="X34" s="191">
        <v>-1</v>
      </c>
      <c r="Y34" s="201" t="s">
        <v>82</v>
      </c>
      <c r="Z34" s="59"/>
      <c r="AA34" s="55"/>
      <c r="AB34" s="94"/>
      <c r="AN34" s="244">
        <f t="shared" ref="AN34:AN65" si="35">IF($C33=$AB$2,1,0)</f>
        <v>0</v>
      </c>
      <c r="AO34" s="245">
        <f t="shared" ref="AO34:AO65" si="36">IF($C33=$AB$3,1,0)</f>
        <v>0</v>
      </c>
      <c r="AP34" s="245">
        <f t="shared" ref="AP34:AP65" si="37">IF($C33=$AB$4,1,0)</f>
        <v>0</v>
      </c>
      <c r="AQ34" s="245">
        <f t="shared" ref="AQ34:AQ65" si="38">IF($C33=$AB$5,1,0)</f>
        <v>0</v>
      </c>
      <c r="AR34" s="245">
        <f t="shared" ref="AR34:AR65" si="39">IF($C33=$AB$6,1,0)</f>
        <v>0</v>
      </c>
      <c r="AS34" s="288">
        <f t="shared" ref="AS34:AS65" si="40">IF($C33=$AB$7,1,0)</f>
        <v>0</v>
      </c>
      <c r="AT34" s="205">
        <f t="shared" ref="AT34:AT65" si="41">IF($C33=$AB$8,1,0)</f>
        <v>0</v>
      </c>
      <c r="AU34" s="205">
        <f t="shared" ref="AU34:AU65" si="42">IF($C33=$AB$9,1,0)</f>
        <v>0</v>
      </c>
      <c r="AV34" s="205">
        <f t="shared" ref="AV34:AV65" si="43">IF($C33=$AB$10,1,0)</f>
        <v>0</v>
      </c>
      <c r="AW34" s="205">
        <f t="shared" ref="AW34:AW65" si="44">IF($C33=$AB$11,1,0)</f>
        <v>0</v>
      </c>
      <c r="AX34" s="205">
        <f t="shared" ref="AX34:AX65" si="45">IF($C33=$AB$12,1,0)</f>
        <v>0</v>
      </c>
      <c r="AY34" s="205">
        <f t="shared" ref="AY34:AY65" si="46">IF($C33=$AB$13,1,0)</f>
        <v>0</v>
      </c>
      <c r="AZ34" s="205">
        <f t="shared" ref="AZ34:AZ65" si="47">IF($C33=$AB$14,1,0)</f>
        <v>0</v>
      </c>
      <c r="BA34" s="205">
        <f t="shared" ref="BA34:BA65" si="48">IF($C33=$AB$15,1,0)</f>
        <v>0</v>
      </c>
      <c r="BB34" s="205">
        <f t="shared" ref="BB34:BB65" si="49">IF($C33=$AB$16,1,0)</f>
        <v>0</v>
      </c>
      <c r="BC34" s="205">
        <f t="shared" ref="BC34:BC65" si="50">IF($C33=$AB$17,1,0)</f>
        <v>0</v>
      </c>
      <c r="BD34" s="205">
        <f t="shared" ref="BD34:BD65" si="51">IF($C33=$AB$18,1,0)</f>
        <v>1</v>
      </c>
      <c r="BE34" s="205">
        <f t="shared" ref="BE34:BE65" si="52">IF($C33=$AB$19,1,0)</f>
        <v>0</v>
      </c>
      <c r="BF34" s="205">
        <f t="shared" ref="BF34:BF65" si="53">IF($C33=$AB$20,1,0)</f>
        <v>0</v>
      </c>
      <c r="BG34" s="213">
        <f t="shared" ref="BG34:BG65" si="54">IF($C33=$AB$21,1,0)</f>
        <v>0</v>
      </c>
    </row>
    <row r="35" spans="1:59" ht="15.75" thickBot="1">
      <c r="A35" t="s">
        <v>380</v>
      </c>
      <c r="B35">
        <v>4.5</v>
      </c>
      <c r="C35" t="s">
        <v>286</v>
      </c>
      <c r="D35">
        <v>3.01</v>
      </c>
      <c r="E35">
        <v>4.28</v>
      </c>
      <c r="F35">
        <v>1.46</v>
      </c>
      <c r="G35">
        <v>1.91</v>
      </c>
      <c r="H35">
        <v>1.48</v>
      </c>
      <c r="I35">
        <v>3.12</v>
      </c>
      <c r="J35">
        <v>1.69</v>
      </c>
      <c r="K35">
        <v>2.4</v>
      </c>
      <c r="L35" s="198">
        <v>0</v>
      </c>
      <c r="M35" s="389"/>
      <c r="N35" s="390"/>
      <c r="P35" s="194" t="s">
        <v>44</v>
      </c>
      <c r="Q35" s="211">
        <v>1</v>
      </c>
      <c r="R35" s="211">
        <v>1</v>
      </c>
      <c r="S35" s="211">
        <v>1</v>
      </c>
      <c r="T35" s="211">
        <v>1</v>
      </c>
      <c r="U35" s="211">
        <v>1</v>
      </c>
      <c r="V35" s="211">
        <v>1</v>
      </c>
      <c r="W35" s="211">
        <v>1</v>
      </c>
      <c r="X35" s="212">
        <v>1</v>
      </c>
      <c r="Y35" s="59"/>
      <c r="Z35" s="59"/>
      <c r="AA35" s="59"/>
      <c r="AB35" s="400" t="s">
        <v>250</v>
      </c>
      <c r="AC35" s="401"/>
      <c r="AD35" s="401"/>
      <c r="AE35" s="401"/>
      <c r="AF35" s="401"/>
      <c r="AG35" s="401"/>
      <c r="AH35" s="401"/>
      <c r="AI35" s="401"/>
      <c r="AJ35" s="401"/>
      <c r="AK35" s="401"/>
      <c r="AL35" s="402"/>
      <c r="AN35" s="244">
        <f t="shared" si="35"/>
        <v>0</v>
      </c>
      <c r="AO35" s="245">
        <f t="shared" si="36"/>
        <v>0</v>
      </c>
      <c r="AP35" s="245">
        <f t="shared" si="37"/>
        <v>0</v>
      </c>
      <c r="AQ35" s="245">
        <f t="shared" si="38"/>
        <v>0</v>
      </c>
      <c r="AR35" s="245">
        <f t="shared" si="39"/>
        <v>0</v>
      </c>
      <c r="AS35" s="288">
        <f t="shared" si="40"/>
        <v>0</v>
      </c>
      <c r="AT35" s="205">
        <f t="shared" si="41"/>
        <v>0</v>
      </c>
      <c r="AU35" s="205">
        <f t="shared" si="42"/>
        <v>0</v>
      </c>
      <c r="AV35" s="205">
        <f t="shared" si="43"/>
        <v>0</v>
      </c>
      <c r="AW35" s="205">
        <f t="shared" si="44"/>
        <v>0</v>
      </c>
      <c r="AX35" s="205">
        <f t="shared" si="45"/>
        <v>0</v>
      </c>
      <c r="AY35" s="205">
        <f t="shared" si="46"/>
        <v>0</v>
      </c>
      <c r="AZ35" s="205">
        <f t="shared" si="47"/>
        <v>0</v>
      </c>
      <c r="BA35" s="205">
        <f t="shared" si="48"/>
        <v>0</v>
      </c>
      <c r="BB35" s="205">
        <f t="shared" si="49"/>
        <v>0</v>
      </c>
      <c r="BC35" s="205">
        <f t="shared" si="50"/>
        <v>0</v>
      </c>
      <c r="BD35" s="205">
        <f t="shared" si="51"/>
        <v>0</v>
      </c>
      <c r="BE35" s="205">
        <f t="shared" si="52"/>
        <v>0</v>
      </c>
      <c r="BF35" s="205">
        <f t="shared" si="53"/>
        <v>1</v>
      </c>
      <c r="BG35" s="213">
        <f t="shared" si="54"/>
        <v>0</v>
      </c>
    </row>
    <row r="36" spans="1:59" ht="15.75" thickBot="1">
      <c r="A36" t="s">
        <v>381</v>
      </c>
      <c r="B36">
        <v>4.5</v>
      </c>
      <c r="C36" t="s">
        <v>131</v>
      </c>
      <c r="D36">
        <v>1.93</v>
      </c>
      <c r="E36">
        <v>2.33</v>
      </c>
      <c r="F36">
        <v>3.6</v>
      </c>
      <c r="G36">
        <v>2.44</v>
      </c>
      <c r="H36">
        <v>1.61</v>
      </c>
      <c r="I36">
        <v>2.38</v>
      </c>
      <c r="J36">
        <v>2.61</v>
      </c>
      <c r="K36">
        <v>2.27</v>
      </c>
      <c r="L36" s="198">
        <v>0</v>
      </c>
      <c r="M36" s="389"/>
      <c r="N36" s="390"/>
      <c r="P36" s="194" t="s">
        <v>45</v>
      </c>
      <c r="Q36" s="205">
        <f>1-Q31</f>
        <v>1</v>
      </c>
      <c r="R36" s="205">
        <f t="shared" ref="R36:W36" si="55">1-R31</f>
        <v>1</v>
      </c>
      <c r="S36" s="205">
        <f t="shared" si="55"/>
        <v>1</v>
      </c>
      <c r="T36" s="205">
        <f t="shared" si="55"/>
        <v>1</v>
      </c>
      <c r="U36" s="205">
        <f t="shared" si="55"/>
        <v>1</v>
      </c>
      <c r="V36" s="205">
        <f t="shared" si="55"/>
        <v>1</v>
      </c>
      <c r="W36" s="205">
        <f t="shared" si="55"/>
        <v>1</v>
      </c>
      <c r="X36" s="213">
        <f>0+(1-0)*(1-X31)</f>
        <v>1</v>
      </c>
      <c r="Y36" s="59"/>
      <c r="Z36" s="59"/>
      <c r="AA36" s="59"/>
      <c r="AB36" s="444" t="s">
        <v>249</v>
      </c>
      <c r="AC36" s="445"/>
      <c r="AD36" s="446"/>
      <c r="AE36" s="284" t="s">
        <v>113</v>
      </c>
      <c r="AF36" s="271" t="s">
        <v>114</v>
      </c>
      <c r="AG36" s="373" t="s">
        <v>115</v>
      </c>
      <c r="AH36" s="271" t="s">
        <v>116</v>
      </c>
      <c r="AI36" s="374" t="s">
        <v>117</v>
      </c>
      <c r="AJ36" s="271" t="s">
        <v>118</v>
      </c>
      <c r="AK36" s="372" t="s">
        <v>119</v>
      </c>
      <c r="AL36" s="271" t="s">
        <v>120</v>
      </c>
      <c r="AN36" s="244">
        <f t="shared" si="35"/>
        <v>0</v>
      </c>
      <c r="AO36" s="245">
        <f t="shared" si="36"/>
        <v>0</v>
      </c>
      <c r="AP36" s="245">
        <f t="shared" si="37"/>
        <v>0</v>
      </c>
      <c r="AQ36" s="245">
        <f t="shared" si="38"/>
        <v>0</v>
      </c>
      <c r="AR36" s="245">
        <f t="shared" si="39"/>
        <v>0</v>
      </c>
      <c r="AS36" s="288">
        <f t="shared" si="40"/>
        <v>0</v>
      </c>
      <c r="AT36" s="205">
        <f t="shared" si="41"/>
        <v>0</v>
      </c>
      <c r="AU36" s="205">
        <f t="shared" si="42"/>
        <v>0</v>
      </c>
      <c r="AV36" s="205">
        <f t="shared" si="43"/>
        <v>1</v>
      </c>
      <c r="AW36" s="205">
        <f t="shared" si="44"/>
        <v>0</v>
      </c>
      <c r="AX36" s="205">
        <f t="shared" si="45"/>
        <v>0</v>
      </c>
      <c r="AY36" s="205">
        <f t="shared" si="46"/>
        <v>0</v>
      </c>
      <c r="AZ36" s="205">
        <f t="shared" si="47"/>
        <v>0</v>
      </c>
      <c r="BA36" s="205">
        <f t="shared" si="48"/>
        <v>0</v>
      </c>
      <c r="BB36" s="205">
        <f t="shared" si="49"/>
        <v>0</v>
      </c>
      <c r="BC36" s="205">
        <f t="shared" si="50"/>
        <v>0</v>
      </c>
      <c r="BD36" s="205">
        <f t="shared" si="51"/>
        <v>0</v>
      </c>
      <c r="BE36" s="205">
        <f t="shared" si="52"/>
        <v>0</v>
      </c>
      <c r="BF36" s="205">
        <f t="shared" si="53"/>
        <v>0</v>
      </c>
      <c r="BG36" s="213">
        <f t="shared" si="54"/>
        <v>0</v>
      </c>
    </row>
    <row r="37" spans="1:59" ht="15.75" thickBot="1">
      <c r="A37" t="s">
        <v>355</v>
      </c>
      <c r="B37">
        <v>5</v>
      </c>
      <c r="C37" t="s">
        <v>129</v>
      </c>
      <c r="D37">
        <v>2.61</v>
      </c>
      <c r="E37">
        <v>1.97</v>
      </c>
      <c r="F37">
        <v>3.9</v>
      </c>
      <c r="G37">
        <v>2.41</v>
      </c>
      <c r="H37">
        <v>1.73</v>
      </c>
      <c r="I37">
        <v>3.48</v>
      </c>
      <c r="J37">
        <v>2.06</v>
      </c>
      <c r="K37">
        <v>0.92</v>
      </c>
      <c r="L37" s="198">
        <v>0</v>
      </c>
      <c r="M37" s="389"/>
      <c r="N37" s="390"/>
      <c r="P37" s="194" t="s">
        <v>47</v>
      </c>
      <c r="Q37" s="209">
        <f>Q24+(1-Q34)*(1-Q32)</f>
        <v>1</v>
      </c>
      <c r="R37" s="209">
        <f t="shared" ref="R37:X37" si="56">R24+(1-R34)*(1-R32)</f>
        <v>1</v>
      </c>
      <c r="S37" s="209">
        <f t="shared" si="56"/>
        <v>1</v>
      </c>
      <c r="T37" s="209">
        <f t="shared" si="56"/>
        <v>1</v>
      </c>
      <c r="U37" s="209">
        <f t="shared" si="56"/>
        <v>1</v>
      </c>
      <c r="V37" s="209">
        <f t="shared" si="56"/>
        <v>1</v>
      </c>
      <c r="W37" s="209">
        <f t="shared" si="56"/>
        <v>1</v>
      </c>
      <c r="X37" s="210">
        <f t="shared" si="56"/>
        <v>1</v>
      </c>
      <c r="Y37" s="59"/>
      <c r="Z37" s="59"/>
      <c r="AA37" s="59"/>
      <c r="AB37" s="447" t="str">
        <f t="shared" ref="AB37:AB68" si="57">A1</f>
        <v>Cancelo</v>
      </c>
      <c r="AC37" s="448"/>
      <c r="AD37" s="448"/>
      <c r="AE37" s="281">
        <v>0</v>
      </c>
      <c r="AF37" s="187">
        <f>AE37</f>
        <v>0</v>
      </c>
      <c r="AG37" s="315">
        <f t="shared" ref="AG37:AL37" si="58">AF37</f>
        <v>0</v>
      </c>
      <c r="AH37" s="187">
        <f t="shared" si="58"/>
        <v>0</v>
      </c>
      <c r="AI37" s="315">
        <f t="shared" si="58"/>
        <v>0</v>
      </c>
      <c r="AJ37" s="187">
        <v>0</v>
      </c>
      <c r="AK37" s="315">
        <f t="shared" si="58"/>
        <v>0</v>
      </c>
      <c r="AL37" s="187">
        <f t="shared" si="58"/>
        <v>0</v>
      </c>
      <c r="AN37" s="244">
        <f t="shared" si="35"/>
        <v>0</v>
      </c>
      <c r="AO37" s="245">
        <f t="shared" si="36"/>
        <v>0</v>
      </c>
      <c r="AP37" s="245">
        <f t="shared" si="37"/>
        <v>0</v>
      </c>
      <c r="AQ37" s="245">
        <f t="shared" si="38"/>
        <v>0</v>
      </c>
      <c r="AR37" s="245">
        <f t="shared" si="39"/>
        <v>0</v>
      </c>
      <c r="AS37" s="288">
        <f t="shared" si="40"/>
        <v>0</v>
      </c>
      <c r="AT37" s="205">
        <f t="shared" si="41"/>
        <v>0</v>
      </c>
      <c r="AU37" s="205">
        <f t="shared" si="42"/>
        <v>0</v>
      </c>
      <c r="AV37" s="205">
        <f t="shared" si="43"/>
        <v>0</v>
      </c>
      <c r="AW37" s="205">
        <f t="shared" si="44"/>
        <v>0</v>
      </c>
      <c r="AX37" s="205">
        <f t="shared" si="45"/>
        <v>0</v>
      </c>
      <c r="AY37" s="205">
        <f t="shared" si="46"/>
        <v>0</v>
      </c>
      <c r="AZ37" s="205">
        <f t="shared" si="47"/>
        <v>0</v>
      </c>
      <c r="BA37" s="205">
        <f t="shared" si="48"/>
        <v>0</v>
      </c>
      <c r="BB37" s="205">
        <f t="shared" si="49"/>
        <v>0</v>
      </c>
      <c r="BC37" s="205">
        <f t="shared" si="50"/>
        <v>0</v>
      </c>
      <c r="BD37" s="205">
        <f t="shared" si="51"/>
        <v>0</v>
      </c>
      <c r="BE37" s="205">
        <f t="shared" si="52"/>
        <v>1</v>
      </c>
      <c r="BF37" s="205">
        <f t="shared" si="53"/>
        <v>0</v>
      </c>
      <c r="BG37" s="213">
        <f t="shared" si="54"/>
        <v>0</v>
      </c>
    </row>
    <row r="38" spans="1:59" ht="15.75" thickBot="1">
      <c r="A38" t="s">
        <v>382</v>
      </c>
      <c r="B38">
        <v>4.8</v>
      </c>
      <c r="C38" t="s">
        <v>93</v>
      </c>
      <c r="D38">
        <v>3.33</v>
      </c>
      <c r="E38">
        <v>4.82</v>
      </c>
      <c r="F38">
        <v>3.41</v>
      </c>
      <c r="G38">
        <v>1.62</v>
      </c>
      <c r="H38">
        <v>2.12</v>
      </c>
      <c r="I38">
        <v>1.27</v>
      </c>
      <c r="J38">
        <v>1.46</v>
      </c>
      <c r="K38">
        <v>1.04</v>
      </c>
      <c r="L38" s="198">
        <v>0</v>
      </c>
      <c r="M38" s="389"/>
      <c r="N38" s="390"/>
      <c r="P38" s="403" t="s">
        <v>157</v>
      </c>
      <c r="Q38" s="186">
        <v>1</v>
      </c>
      <c r="R38" s="186">
        <v>1</v>
      </c>
      <c r="S38" s="186">
        <v>1</v>
      </c>
      <c r="T38" s="186">
        <v>1</v>
      </c>
      <c r="U38" s="186">
        <v>1</v>
      </c>
      <c r="V38" s="186">
        <v>1</v>
      </c>
      <c r="W38" s="186">
        <v>1</v>
      </c>
      <c r="X38" s="186">
        <v>1</v>
      </c>
      <c r="Y38" s="95" t="s">
        <v>81</v>
      </c>
      <c r="AA38" s="59"/>
      <c r="AB38" s="407" t="str">
        <f t="shared" si="57"/>
        <v>Alexander-Arnold</v>
      </c>
      <c r="AC38" s="408"/>
      <c r="AD38" s="408"/>
      <c r="AE38" s="282">
        <v>0</v>
      </c>
      <c r="AF38" s="316">
        <f>AE38</f>
        <v>0</v>
      </c>
      <c r="AG38" s="316">
        <f t="shared" ref="AG38:AL38" si="59">AF38</f>
        <v>0</v>
      </c>
      <c r="AH38" s="316">
        <f t="shared" si="59"/>
        <v>0</v>
      </c>
      <c r="AI38" s="316">
        <f t="shared" si="59"/>
        <v>0</v>
      </c>
      <c r="AJ38" s="316">
        <f t="shared" si="59"/>
        <v>0</v>
      </c>
      <c r="AK38" s="316">
        <f t="shared" si="59"/>
        <v>0</v>
      </c>
      <c r="AL38" s="316">
        <f t="shared" si="59"/>
        <v>0</v>
      </c>
      <c r="AN38" s="244">
        <f t="shared" si="35"/>
        <v>0</v>
      </c>
      <c r="AO38" s="245">
        <f t="shared" si="36"/>
        <v>0</v>
      </c>
      <c r="AP38" s="245">
        <f t="shared" si="37"/>
        <v>0</v>
      </c>
      <c r="AQ38" s="245">
        <f t="shared" si="38"/>
        <v>0</v>
      </c>
      <c r="AR38" s="245">
        <f t="shared" si="39"/>
        <v>0</v>
      </c>
      <c r="AS38" s="288">
        <f t="shared" si="40"/>
        <v>0</v>
      </c>
      <c r="AT38" s="205">
        <f t="shared" si="41"/>
        <v>0</v>
      </c>
      <c r="AU38" s="205">
        <f t="shared" si="42"/>
        <v>0</v>
      </c>
      <c r="AV38" s="205">
        <f t="shared" si="43"/>
        <v>0</v>
      </c>
      <c r="AW38" s="205">
        <f t="shared" si="44"/>
        <v>0</v>
      </c>
      <c r="AX38" s="205">
        <f t="shared" si="45"/>
        <v>0</v>
      </c>
      <c r="AY38" s="205">
        <f t="shared" si="46"/>
        <v>0</v>
      </c>
      <c r="AZ38" s="205">
        <f t="shared" si="47"/>
        <v>1</v>
      </c>
      <c r="BA38" s="205">
        <f t="shared" si="48"/>
        <v>0</v>
      </c>
      <c r="BB38" s="205">
        <f t="shared" si="49"/>
        <v>0</v>
      </c>
      <c r="BC38" s="205">
        <f t="shared" si="50"/>
        <v>0</v>
      </c>
      <c r="BD38" s="205">
        <f t="shared" si="51"/>
        <v>0</v>
      </c>
      <c r="BE38" s="205">
        <f t="shared" si="52"/>
        <v>0</v>
      </c>
      <c r="BF38" s="205">
        <f t="shared" si="53"/>
        <v>0</v>
      </c>
      <c r="BG38" s="213">
        <f t="shared" si="54"/>
        <v>0</v>
      </c>
    </row>
    <row r="39" spans="1:59" ht="15" customHeight="1" thickBot="1">
      <c r="A39" t="s">
        <v>357</v>
      </c>
      <c r="B39">
        <v>4.4000000000000004</v>
      </c>
      <c r="C39" t="s">
        <v>100</v>
      </c>
      <c r="D39">
        <v>2.3199999999999998</v>
      </c>
      <c r="E39">
        <v>2.5299999999999998</v>
      </c>
      <c r="F39">
        <v>3.01</v>
      </c>
      <c r="G39">
        <v>1.24</v>
      </c>
      <c r="H39">
        <v>1.79</v>
      </c>
      <c r="I39">
        <v>2.7</v>
      </c>
      <c r="J39">
        <v>3.51</v>
      </c>
      <c r="K39">
        <v>1.96</v>
      </c>
      <c r="L39" s="198">
        <v>0</v>
      </c>
      <c r="M39" s="389"/>
      <c r="N39" s="390"/>
      <c r="P39" s="404"/>
      <c r="Q39" s="205">
        <f>SUM(N2751:N2810,N2826:N2860)</f>
        <v>1</v>
      </c>
      <c r="R39" s="205">
        <f>SUM(N2861:N2920,N2936:N2970)</f>
        <v>1</v>
      </c>
      <c r="S39" s="205">
        <f>SUM(N2971:N3030,N3046:N3080)</f>
        <v>1</v>
      </c>
      <c r="T39" s="205">
        <f>SUM(N3081:N3140,N3156:N3190)</f>
        <v>1</v>
      </c>
      <c r="U39" s="205">
        <f>SUM(N3191:N3250,N3266:N3300)</f>
        <v>1</v>
      </c>
      <c r="V39" s="205">
        <f>SUM(N3301:N3360,N3376:N3410)</f>
        <v>1</v>
      </c>
      <c r="W39" s="205">
        <f>SUM(N3411:N3470,N3486:N3520)</f>
        <v>1</v>
      </c>
      <c r="X39" s="213">
        <f>SUM(N3521:N3580,N3596:N3630)</f>
        <v>1</v>
      </c>
      <c r="AA39" s="59"/>
      <c r="AB39" s="407" t="str">
        <f t="shared" si="57"/>
        <v>Gabriel</v>
      </c>
      <c r="AC39" s="408"/>
      <c r="AD39" s="408"/>
      <c r="AE39" s="282">
        <v>0</v>
      </c>
      <c r="AF39" s="316">
        <f>AE39</f>
        <v>0</v>
      </c>
      <c r="AG39" s="316">
        <f t="shared" ref="AG39:AL39" si="60">AF39</f>
        <v>0</v>
      </c>
      <c r="AH39" s="316">
        <f t="shared" si="60"/>
        <v>0</v>
      </c>
      <c r="AI39" s="316">
        <f t="shared" si="60"/>
        <v>0</v>
      </c>
      <c r="AJ39" s="316">
        <f t="shared" si="60"/>
        <v>0</v>
      </c>
      <c r="AK39" s="316">
        <f t="shared" si="60"/>
        <v>0</v>
      </c>
      <c r="AL39" s="316">
        <f t="shared" si="60"/>
        <v>0</v>
      </c>
      <c r="AN39" s="244">
        <f t="shared" si="35"/>
        <v>0</v>
      </c>
      <c r="AO39" s="245">
        <f t="shared" si="36"/>
        <v>0</v>
      </c>
      <c r="AP39" s="245">
        <f t="shared" si="37"/>
        <v>0</v>
      </c>
      <c r="AQ39" s="245">
        <f t="shared" si="38"/>
        <v>0</v>
      </c>
      <c r="AR39" s="245">
        <f t="shared" si="39"/>
        <v>0</v>
      </c>
      <c r="AS39" s="288">
        <f t="shared" si="40"/>
        <v>1</v>
      </c>
      <c r="AT39" s="205">
        <f t="shared" si="41"/>
        <v>0</v>
      </c>
      <c r="AU39" s="205">
        <f t="shared" si="42"/>
        <v>0</v>
      </c>
      <c r="AV39" s="205">
        <f t="shared" si="43"/>
        <v>0</v>
      </c>
      <c r="AW39" s="205">
        <f t="shared" si="44"/>
        <v>0</v>
      </c>
      <c r="AX39" s="205">
        <f t="shared" si="45"/>
        <v>0</v>
      </c>
      <c r="AY39" s="205">
        <f t="shared" si="46"/>
        <v>0</v>
      </c>
      <c r="AZ39" s="205">
        <f t="shared" si="47"/>
        <v>0</v>
      </c>
      <c r="BA39" s="205">
        <f t="shared" si="48"/>
        <v>0</v>
      </c>
      <c r="BB39" s="205">
        <f t="shared" si="49"/>
        <v>0</v>
      </c>
      <c r="BC39" s="205">
        <f t="shared" si="50"/>
        <v>0</v>
      </c>
      <c r="BD39" s="205">
        <f t="shared" si="51"/>
        <v>0</v>
      </c>
      <c r="BE39" s="205">
        <f t="shared" si="52"/>
        <v>0</v>
      </c>
      <c r="BF39" s="205">
        <f t="shared" si="53"/>
        <v>0</v>
      </c>
      <c r="BG39" s="213">
        <f t="shared" si="54"/>
        <v>0</v>
      </c>
    </row>
    <row r="40" spans="1:59" ht="15.75" thickBot="1">
      <c r="A40" t="s">
        <v>350</v>
      </c>
      <c r="B40">
        <v>4.7</v>
      </c>
      <c r="C40" t="s">
        <v>93</v>
      </c>
      <c r="D40">
        <v>3.15</v>
      </c>
      <c r="E40">
        <v>4.24</v>
      </c>
      <c r="F40">
        <v>2.86</v>
      </c>
      <c r="G40">
        <v>1.19</v>
      </c>
      <c r="H40">
        <v>2.04</v>
      </c>
      <c r="I40">
        <v>1.71</v>
      </c>
      <c r="J40">
        <v>2.14</v>
      </c>
      <c r="K40">
        <v>1.28</v>
      </c>
      <c r="L40" s="198">
        <v>0</v>
      </c>
      <c r="M40" s="389"/>
      <c r="N40" s="390"/>
      <c r="P40" s="240" t="s">
        <v>158</v>
      </c>
      <c r="Q40" s="323" cm="1">
        <f t="array" ref="Q40">SUM(N2751:N2810*D1:D60,N2826:N2860*D76:D110)</f>
        <v>2.59</v>
      </c>
      <c r="R40" s="324" cm="1">
        <f t="array" ref="R40">SUM(N2861:N2920*E1:E60,N2936:N2970*E76:E110)</f>
        <v>2.5</v>
      </c>
      <c r="S40" s="324" cm="1">
        <f t="array" ref="S40">SUM(N2971:N3030*F1:F60,N3046:N3080*F76:F110)</f>
        <v>2.86</v>
      </c>
      <c r="T40" s="324" cm="1">
        <f t="array" ref="T40">SUM(N3081:N3140*G1:G60,N3156:N3190*G76:G110)</f>
        <v>3.08</v>
      </c>
      <c r="U40" s="324" cm="1">
        <f t="array" ref="U40">SUM(N3191:N3250*H1:H60,N3266:N3300*H76:H110)</f>
        <v>3.65</v>
      </c>
      <c r="V40" s="324" cm="1">
        <f t="array" ref="V40">SUM(N3301:N3360*I1:I60,N3376:N3410*I76:I110)</f>
        <v>3.46</v>
      </c>
      <c r="W40" s="324" cm="1">
        <f t="array" ref="W40">SUM(N3411:N3470*J1:J60,N3486:N3520*J76:J110)</f>
        <v>2.85</v>
      </c>
      <c r="X40" s="312" cm="1">
        <f t="array" ref="X40">SUM(N3521:N3580*K1:K60,N3596:N3630*K76:K110)</f>
        <v>2.04</v>
      </c>
      <c r="AA40" s="59"/>
      <c r="AB40" s="407" t="str">
        <f t="shared" si="57"/>
        <v>Robertson</v>
      </c>
      <c r="AC40" s="408"/>
      <c r="AD40" s="408"/>
      <c r="AE40" s="282">
        <v>0</v>
      </c>
      <c r="AF40" s="316">
        <f>AE40</f>
        <v>0</v>
      </c>
      <c r="AG40" s="316">
        <f t="shared" ref="AG40:AL40" si="61">AF40</f>
        <v>0</v>
      </c>
      <c r="AH40" s="316">
        <f t="shared" si="61"/>
        <v>0</v>
      </c>
      <c r="AI40" s="316">
        <f t="shared" si="61"/>
        <v>0</v>
      </c>
      <c r="AJ40" s="316">
        <f t="shared" si="61"/>
        <v>0</v>
      </c>
      <c r="AK40" s="316">
        <f t="shared" si="61"/>
        <v>0</v>
      </c>
      <c r="AL40" s="316">
        <f t="shared" si="61"/>
        <v>0</v>
      </c>
      <c r="AN40" s="244">
        <f t="shared" si="35"/>
        <v>0</v>
      </c>
      <c r="AO40" s="245">
        <f t="shared" si="36"/>
        <v>0</v>
      </c>
      <c r="AP40" s="245">
        <f t="shared" si="37"/>
        <v>0</v>
      </c>
      <c r="AQ40" s="245">
        <f t="shared" si="38"/>
        <v>0</v>
      </c>
      <c r="AR40" s="245">
        <f t="shared" si="39"/>
        <v>0</v>
      </c>
      <c r="AS40" s="288">
        <f t="shared" si="40"/>
        <v>0</v>
      </c>
      <c r="AT40" s="205">
        <f t="shared" si="41"/>
        <v>0</v>
      </c>
      <c r="AU40" s="205">
        <f t="shared" si="42"/>
        <v>0</v>
      </c>
      <c r="AV40" s="205">
        <f t="shared" si="43"/>
        <v>0</v>
      </c>
      <c r="AW40" s="205">
        <f t="shared" si="44"/>
        <v>0</v>
      </c>
      <c r="AX40" s="205">
        <f t="shared" si="45"/>
        <v>0</v>
      </c>
      <c r="AY40" s="205">
        <f t="shared" si="46"/>
        <v>0</v>
      </c>
      <c r="AZ40" s="205">
        <f t="shared" si="47"/>
        <v>0</v>
      </c>
      <c r="BA40" s="205">
        <f t="shared" si="48"/>
        <v>0</v>
      </c>
      <c r="BB40" s="205">
        <f t="shared" si="49"/>
        <v>0</v>
      </c>
      <c r="BC40" s="205">
        <f t="shared" si="50"/>
        <v>0</v>
      </c>
      <c r="BD40" s="205">
        <f t="shared" si="51"/>
        <v>0</v>
      </c>
      <c r="BE40" s="205">
        <f t="shared" si="52"/>
        <v>0</v>
      </c>
      <c r="BF40" s="205">
        <f t="shared" si="53"/>
        <v>0</v>
      </c>
      <c r="BG40" s="213">
        <f t="shared" si="54"/>
        <v>1</v>
      </c>
    </row>
    <row r="41" spans="1:59" ht="15.75" thickBot="1">
      <c r="A41" t="s">
        <v>292</v>
      </c>
      <c r="B41">
        <v>11.5</v>
      </c>
      <c r="C41" t="s">
        <v>129</v>
      </c>
      <c r="D41">
        <v>8.2100000000000009</v>
      </c>
      <c r="E41">
        <v>5.33</v>
      </c>
      <c r="F41">
        <v>11.86</v>
      </c>
      <c r="G41">
        <v>6.93</v>
      </c>
      <c r="H41">
        <v>5.23</v>
      </c>
      <c r="I41">
        <v>11.64</v>
      </c>
      <c r="J41">
        <v>6.28</v>
      </c>
      <c r="K41">
        <v>2.86</v>
      </c>
      <c r="L41" s="198">
        <v>1</v>
      </c>
      <c r="M41" s="389"/>
      <c r="N41" s="390"/>
      <c r="P41" s="240" t="s">
        <v>112</v>
      </c>
      <c r="Q41" s="302">
        <v>0.3</v>
      </c>
      <c r="R41" s="325">
        <f>Q41</f>
        <v>0.3</v>
      </c>
      <c r="S41" s="326">
        <f t="shared" ref="S41:X41" si="62">R41</f>
        <v>0.3</v>
      </c>
      <c r="T41" s="326">
        <f t="shared" si="62"/>
        <v>0.3</v>
      </c>
      <c r="U41" s="326">
        <f t="shared" si="62"/>
        <v>0.3</v>
      </c>
      <c r="V41" s="326">
        <f t="shared" si="62"/>
        <v>0.3</v>
      </c>
      <c r="W41" s="326">
        <f t="shared" si="62"/>
        <v>0.3</v>
      </c>
      <c r="X41" s="327">
        <f t="shared" si="62"/>
        <v>0.3</v>
      </c>
      <c r="AA41" s="55"/>
      <c r="AB41" s="407" t="str">
        <f t="shared" si="57"/>
        <v>Trippier</v>
      </c>
      <c r="AC41" s="408"/>
      <c r="AD41" s="408"/>
      <c r="AE41" s="282">
        <v>0</v>
      </c>
      <c r="AF41" s="316">
        <v>0</v>
      </c>
      <c r="AG41" s="316">
        <f t="shared" ref="AG41:AL41" si="63">AF41</f>
        <v>0</v>
      </c>
      <c r="AH41" s="316">
        <f t="shared" si="63"/>
        <v>0</v>
      </c>
      <c r="AI41" s="316">
        <f t="shared" si="63"/>
        <v>0</v>
      </c>
      <c r="AJ41" s="316">
        <f t="shared" si="63"/>
        <v>0</v>
      </c>
      <c r="AK41" s="316">
        <f t="shared" si="63"/>
        <v>0</v>
      </c>
      <c r="AL41" s="316">
        <f t="shared" si="63"/>
        <v>0</v>
      </c>
      <c r="AN41" s="244">
        <f t="shared" si="35"/>
        <v>0</v>
      </c>
      <c r="AO41" s="245">
        <f t="shared" si="36"/>
        <v>0</v>
      </c>
      <c r="AP41" s="245">
        <f t="shared" si="37"/>
        <v>0</v>
      </c>
      <c r="AQ41" s="245">
        <f t="shared" si="38"/>
        <v>0</v>
      </c>
      <c r="AR41" s="245">
        <f t="shared" si="39"/>
        <v>0</v>
      </c>
      <c r="AS41" s="288">
        <f t="shared" si="40"/>
        <v>1</v>
      </c>
      <c r="AT41" s="205">
        <f t="shared" si="41"/>
        <v>0</v>
      </c>
      <c r="AU41" s="205">
        <f t="shared" si="42"/>
        <v>0</v>
      </c>
      <c r="AV41" s="205">
        <f t="shared" si="43"/>
        <v>0</v>
      </c>
      <c r="AW41" s="205">
        <f t="shared" si="44"/>
        <v>0</v>
      </c>
      <c r="AX41" s="205">
        <f t="shared" si="45"/>
        <v>0</v>
      </c>
      <c r="AY41" s="205">
        <f t="shared" si="46"/>
        <v>0</v>
      </c>
      <c r="AZ41" s="205">
        <f t="shared" si="47"/>
        <v>0</v>
      </c>
      <c r="BA41" s="205">
        <f t="shared" si="48"/>
        <v>0</v>
      </c>
      <c r="BB41" s="205">
        <f t="shared" si="49"/>
        <v>0</v>
      </c>
      <c r="BC41" s="205">
        <f t="shared" si="50"/>
        <v>0</v>
      </c>
      <c r="BD41" s="205">
        <f t="shared" si="51"/>
        <v>0</v>
      </c>
      <c r="BE41" s="205">
        <f t="shared" si="52"/>
        <v>0</v>
      </c>
      <c r="BF41" s="205">
        <f t="shared" si="53"/>
        <v>0</v>
      </c>
      <c r="BG41" s="213">
        <f t="shared" si="54"/>
        <v>0</v>
      </c>
    </row>
    <row r="42" spans="1:59" ht="15.75" thickBot="1">
      <c r="A42" t="s">
        <v>134</v>
      </c>
      <c r="B42">
        <v>11.6</v>
      </c>
      <c r="C42" t="s">
        <v>131</v>
      </c>
      <c r="D42">
        <v>6.28</v>
      </c>
      <c r="E42">
        <v>4.4000000000000004</v>
      </c>
      <c r="F42">
        <v>7.99</v>
      </c>
      <c r="G42">
        <v>5.57</v>
      </c>
      <c r="H42">
        <v>4.18</v>
      </c>
      <c r="I42">
        <v>5.35</v>
      </c>
      <c r="J42">
        <v>5.68</v>
      </c>
      <c r="K42">
        <v>4.99</v>
      </c>
      <c r="L42" s="198">
        <v>0</v>
      </c>
      <c r="M42" s="389"/>
      <c r="N42" s="390"/>
      <c r="P42" s="403" t="s">
        <v>144</v>
      </c>
      <c r="Q42" s="186">
        <v>1</v>
      </c>
      <c r="R42" s="186">
        <v>1</v>
      </c>
      <c r="S42" s="186">
        <v>1</v>
      </c>
      <c r="T42" s="186">
        <v>1</v>
      </c>
      <c r="U42" s="186">
        <v>1</v>
      </c>
      <c r="V42" s="186">
        <v>1</v>
      </c>
      <c r="W42" s="186">
        <v>1</v>
      </c>
      <c r="X42" s="186">
        <v>1</v>
      </c>
      <c r="Y42" s="95" t="s">
        <v>81</v>
      </c>
      <c r="AA42" s="55"/>
      <c r="AB42" s="407" t="str">
        <f t="shared" si="57"/>
        <v>Van Dijk</v>
      </c>
      <c r="AC42" s="408"/>
      <c r="AD42" s="408"/>
      <c r="AE42" s="282">
        <v>0</v>
      </c>
      <c r="AF42" s="316">
        <f t="shared" ref="AF42:AL42" si="64">AE42</f>
        <v>0</v>
      </c>
      <c r="AG42" s="316">
        <f t="shared" si="64"/>
        <v>0</v>
      </c>
      <c r="AH42" s="316">
        <f t="shared" si="64"/>
        <v>0</v>
      </c>
      <c r="AI42" s="316">
        <f t="shared" si="64"/>
        <v>0</v>
      </c>
      <c r="AJ42" s="316">
        <f t="shared" si="64"/>
        <v>0</v>
      </c>
      <c r="AK42" s="316">
        <f t="shared" si="64"/>
        <v>0</v>
      </c>
      <c r="AL42" s="316">
        <f t="shared" si="64"/>
        <v>0</v>
      </c>
      <c r="AN42" s="244">
        <f t="shared" si="35"/>
        <v>0</v>
      </c>
      <c r="AO42" s="245">
        <f t="shared" si="36"/>
        <v>0</v>
      </c>
      <c r="AP42" s="245">
        <f t="shared" si="37"/>
        <v>0</v>
      </c>
      <c r="AQ42" s="245">
        <f t="shared" si="38"/>
        <v>0</v>
      </c>
      <c r="AR42" s="245">
        <f t="shared" si="39"/>
        <v>0</v>
      </c>
      <c r="AS42" s="288">
        <f t="shared" si="40"/>
        <v>0</v>
      </c>
      <c r="AT42" s="205">
        <f t="shared" si="41"/>
        <v>0</v>
      </c>
      <c r="AU42" s="205">
        <f t="shared" si="42"/>
        <v>0</v>
      </c>
      <c r="AV42" s="205">
        <f t="shared" si="43"/>
        <v>0</v>
      </c>
      <c r="AW42" s="205">
        <f t="shared" si="44"/>
        <v>0</v>
      </c>
      <c r="AX42" s="205">
        <f t="shared" si="45"/>
        <v>0</v>
      </c>
      <c r="AY42" s="205">
        <f t="shared" si="46"/>
        <v>0</v>
      </c>
      <c r="AZ42" s="205">
        <f t="shared" si="47"/>
        <v>1</v>
      </c>
      <c r="BA42" s="205">
        <f t="shared" si="48"/>
        <v>0</v>
      </c>
      <c r="BB42" s="205">
        <f t="shared" si="49"/>
        <v>0</v>
      </c>
      <c r="BC42" s="205">
        <f t="shared" si="50"/>
        <v>0</v>
      </c>
      <c r="BD42" s="205">
        <f t="shared" si="51"/>
        <v>0</v>
      </c>
      <c r="BE42" s="205">
        <f t="shared" si="52"/>
        <v>0</v>
      </c>
      <c r="BF42" s="205">
        <f t="shared" si="53"/>
        <v>0</v>
      </c>
      <c r="BG42" s="213">
        <f t="shared" si="54"/>
        <v>0</v>
      </c>
    </row>
    <row r="43" spans="1:59" ht="15.75" thickBot="1">
      <c r="A43" t="s">
        <v>314</v>
      </c>
      <c r="B43">
        <v>9</v>
      </c>
      <c r="C43" t="s">
        <v>92</v>
      </c>
      <c r="D43">
        <v>6.34</v>
      </c>
      <c r="E43">
        <v>5.17</v>
      </c>
      <c r="F43">
        <v>4.21</v>
      </c>
      <c r="G43">
        <v>4.21</v>
      </c>
      <c r="H43">
        <v>4.37</v>
      </c>
      <c r="I43">
        <v>5.0999999999999996</v>
      </c>
      <c r="J43">
        <v>3.63</v>
      </c>
      <c r="K43">
        <v>4.18</v>
      </c>
      <c r="L43" s="198">
        <v>0</v>
      </c>
      <c r="M43" s="389"/>
      <c r="N43" s="390"/>
      <c r="P43" s="404"/>
      <c r="Q43" s="205">
        <f>SUM(P2751:P2810,P2826:P2860)</f>
        <v>1</v>
      </c>
      <c r="R43" s="205">
        <f>SUM(P2861:P2920,P2936:P2970)</f>
        <v>1</v>
      </c>
      <c r="S43" s="205">
        <f>SUM(P2971:P3030,P3046:P3080)</f>
        <v>1</v>
      </c>
      <c r="T43" s="205">
        <f>SUM(P3081:P3140,P3156:P3190)</f>
        <v>1</v>
      </c>
      <c r="U43" s="205">
        <f>SUM(P3191:P3250,P3266:P3300)</f>
        <v>1</v>
      </c>
      <c r="V43" s="205">
        <f>SUM(P3301:P3360,P3376:P3410)</f>
        <v>1</v>
      </c>
      <c r="W43" s="205">
        <f>SUM(P3411:P3470,P3486:P3520)</f>
        <v>1</v>
      </c>
      <c r="X43" s="213">
        <f>SUM(P3521:P3580,P3596:P3630)</f>
        <v>1</v>
      </c>
      <c r="AA43" s="55"/>
      <c r="AB43" s="407" t="str">
        <f t="shared" si="57"/>
        <v>White</v>
      </c>
      <c r="AC43" s="408"/>
      <c r="AD43" s="408"/>
      <c r="AE43" s="282">
        <v>0</v>
      </c>
      <c r="AF43" s="316">
        <f t="shared" ref="AF43:AL43" si="65">AE43</f>
        <v>0</v>
      </c>
      <c r="AG43" s="316">
        <f t="shared" si="65"/>
        <v>0</v>
      </c>
      <c r="AH43" s="316">
        <f t="shared" si="65"/>
        <v>0</v>
      </c>
      <c r="AI43" s="316">
        <f t="shared" si="65"/>
        <v>0</v>
      </c>
      <c r="AJ43" s="316">
        <f t="shared" si="65"/>
        <v>0</v>
      </c>
      <c r="AK43" s="316">
        <f t="shared" si="65"/>
        <v>0</v>
      </c>
      <c r="AL43" s="316">
        <f t="shared" si="65"/>
        <v>0</v>
      </c>
      <c r="AN43" s="244">
        <f t="shared" si="35"/>
        <v>0</v>
      </c>
      <c r="AO43" s="245">
        <f t="shared" si="36"/>
        <v>0</v>
      </c>
      <c r="AP43" s="245">
        <f t="shared" si="37"/>
        <v>0</v>
      </c>
      <c r="AQ43" s="245">
        <f t="shared" si="38"/>
        <v>0</v>
      </c>
      <c r="AR43" s="245">
        <f t="shared" si="39"/>
        <v>0</v>
      </c>
      <c r="AS43" s="288">
        <f t="shared" si="40"/>
        <v>0</v>
      </c>
      <c r="AT43" s="205">
        <f t="shared" si="41"/>
        <v>0</v>
      </c>
      <c r="AU43" s="205">
        <f t="shared" si="42"/>
        <v>0</v>
      </c>
      <c r="AV43" s="205">
        <f t="shared" si="43"/>
        <v>0</v>
      </c>
      <c r="AW43" s="205">
        <f t="shared" si="44"/>
        <v>0</v>
      </c>
      <c r="AX43" s="205">
        <f t="shared" si="45"/>
        <v>0</v>
      </c>
      <c r="AY43" s="205">
        <f t="shared" si="46"/>
        <v>0</v>
      </c>
      <c r="AZ43" s="205">
        <f t="shared" si="47"/>
        <v>0</v>
      </c>
      <c r="BA43" s="205">
        <f t="shared" si="48"/>
        <v>0</v>
      </c>
      <c r="BB43" s="205">
        <f t="shared" si="49"/>
        <v>0</v>
      </c>
      <c r="BC43" s="205">
        <f t="shared" si="50"/>
        <v>0</v>
      </c>
      <c r="BD43" s="205">
        <f t="shared" si="51"/>
        <v>0</v>
      </c>
      <c r="BE43" s="205">
        <f t="shared" si="52"/>
        <v>1</v>
      </c>
      <c r="BF43" s="205">
        <f t="shared" si="53"/>
        <v>0</v>
      </c>
      <c r="BG43" s="213">
        <f t="shared" si="54"/>
        <v>0</v>
      </c>
    </row>
    <row r="44" spans="1:59" ht="15.75" thickBot="1">
      <c r="A44" t="s">
        <v>293</v>
      </c>
      <c r="B44">
        <v>6.9</v>
      </c>
      <c r="C44" t="s">
        <v>286</v>
      </c>
      <c r="D44">
        <v>5.61</v>
      </c>
      <c r="E44">
        <v>7.06</v>
      </c>
      <c r="F44">
        <v>3.04</v>
      </c>
      <c r="G44">
        <v>4.18</v>
      </c>
      <c r="H44">
        <v>3.38</v>
      </c>
      <c r="I44">
        <v>5.23</v>
      </c>
      <c r="J44">
        <v>3.58</v>
      </c>
      <c r="K44">
        <v>3.83</v>
      </c>
      <c r="L44" s="198">
        <v>0</v>
      </c>
      <c r="M44" s="389"/>
      <c r="N44" s="390"/>
      <c r="P44" s="240" t="s">
        <v>145</v>
      </c>
      <c r="Q44" s="323" cm="1">
        <f t="array" ref="Q44">SUM(P2751:P2810*D1:D60,P2826:P2860*D76:D110)</f>
        <v>0.81</v>
      </c>
      <c r="R44" s="324" cm="1">
        <f t="array" ref="R44">SUM(P2861:P2920*E1:E60,P2936:P2970*E76:E110)</f>
        <v>0.99</v>
      </c>
      <c r="S44" s="324" cm="1">
        <f t="array" ref="S44">SUM(P2971:P3030*F1:F60,P3046:P3080*F76:F110)</f>
        <v>2.42</v>
      </c>
      <c r="T44" s="324" cm="1">
        <f t="array" ref="T44">SUM(P3081:P3140*G1:G60,P3156:P3190*G76:G110)</f>
        <v>2.98</v>
      </c>
      <c r="U44" s="324" cm="1">
        <f t="array" ref="U44">SUM(P3191:P3250*H1:H60,P3266:P3300*H76:H110)</f>
        <v>3.38</v>
      </c>
      <c r="V44" s="324" cm="1">
        <f t="array" ref="V44">SUM(P3301:P3360*I1:I60,P3376:P3410*I76:I110)</f>
        <v>3.27</v>
      </c>
      <c r="W44" s="324" cm="1">
        <f t="array" ref="W44">SUM(P3411:P3470*J1:J60,P3486:P3520*J76:J110)</f>
        <v>2.31</v>
      </c>
      <c r="X44" s="312" cm="1">
        <f t="array" ref="X44">SUM(P3521:P3580*K1:K60,P3596:P3630*K76:K110)</f>
        <v>1.45</v>
      </c>
      <c r="AA44" s="55"/>
      <c r="AB44" s="407" t="str">
        <f t="shared" si="57"/>
        <v>Laporte</v>
      </c>
      <c r="AC44" s="408"/>
      <c r="AD44" s="408"/>
      <c r="AE44" s="282">
        <v>0</v>
      </c>
      <c r="AF44" s="316">
        <f t="shared" ref="AF44:AL44" si="66">AE44</f>
        <v>0</v>
      </c>
      <c r="AG44" s="316">
        <f t="shared" si="66"/>
        <v>0</v>
      </c>
      <c r="AH44" s="316">
        <f t="shared" si="66"/>
        <v>0</v>
      </c>
      <c r="AI44" s="316">
        <f t="shared" si="66"/>
        <v>0</v>
      </c>
      <c r="AJ44" s="316">
        <f t="shared" si="66"/>
        <v>0</v>
      </c>
      <c r="AK44" s="316">
        <f t="shared" si="66"/>
        <v>0</v>
      </c>
      <c r="AL44" s="316">
        <f t="shared" si="66"/>
        <v>0</v>
      </c>
      <c r="AN44" s="244">
        <f t="shared" si="35"/>
        <v>0</v>
      </c>
      <c r="AO44" s="245">
        <f t="shared" si="36"/>
        <v>0</v>
      </c>
      <c r="AP44" s="245">
        <f t="shared" si="37"/>
        <v>0</v>
      </c>
      <c r="AQ44" s="245">
        <f t="shared" si="38"/>
        <v>0</v>
      </c>
      <c r="AR44" s="245">
        <f t="shared" si="39"/>
        <v>0</v>
      </c>
      <c r="AS44" s="288">
        <f t="shared" si="40"/>
        <v>0</v>
      </c>
      <c r="AT44" s="205">
        <f t="shared" si="41"/>
        <v>0</v>
      </c>
      <c r="AU44" s="205">
        <f t="shared" si="42"/>
        <v>0</v>
      </c>
      <c r="AV44" s="205">
        <f t="shared" si="43"/>
        <v>0</v>
      </c>
      <c r="AW44" s="205">
        <f t="shared" si="44"/>
        <v>0</v>
      </c>
      <c r="AX44" s="205">
        <f t="shared" si="45"/>
        <v>0</v>
      </c>
      <c r="AY44" s="205">
        <f t="shared" si="46"/>
        <v>1</v>
      </c>
      <c r="AZ44" s="205">
        <f t="shared" si="47"/>
        <v>0</v>
      </c>
      <c r="BA44" s="205">
        <f t="shared" si="48"/>
        <v>0</v>
      </c>
      <c r="BB44" s="205">
        <f t="shared" si="49"/>
        <v>0</v>
      </c>
      <c r="BC44" s="205">
        <f t="shared" si="50"/>
        <v>0</v>
      </c>
      <c r="BD44" s="205">
        <f t="shared" si="51"/>
        <v>0</v>
      </c>
      <c r="BE44" s="205">
        <f t="shared" si="52"/>
        <v>0</v>
      </c>
      <c r="BF44" s="205">
        <f t="shared" si="53"/>
        <v>0</v>
      </c>
      <c r="BG44" s="213">
        <f t="shared" si="54"/>
        <v>0</v>
      </c>
    </row>
    <row r="45" spans="1:59" ht="15.75" thickBot="1">
      <c r="A45" t="s">
        <v>358</v>
      </c>
      <c r="B45">
        <v>6.5</v>
      </c>
      <c r="C45" t="s">
        <v>97</v>
      </c>
      <c r="D45">
        <v>4.17</v>
      </c>
      <c r="E45">
        <v>4.2300000000000004</v>
      </c>
      <c r="F45">
        <v>3.66</v>
      </c>
      <c r="G45">
        <v>4.16</v>
      </c>
      <c r="H45">
        <v>3.93</v>
      </c>
      <c r="I45">
        <v>7.48</v>
      </c>
      <c r="J45">
        <v>3.2</v>
      </c>
      <c r="K45">
        <v>2.11</v>
      </c>
      <c r="L45" s="198">
        <v>0</v>
      </c>
      <c r="M45" s="389"/>
      <c r="N45" s="390"/>
      <c r="P45" s="319" t="s">
        <v>112</v>
      </c>
      <c r="Q45" s="313">
        <f>Q41*0.12</f>
        <v>3.5999999999999997E-2</v>
      </c>
      <c r="R45" s="325">
        <f t="shared" ref="R45:X45" si="67">Q45</f>
        <v>3.5999999999999997E-2</v>
      </c>
      <c r="S45" s="326">
        <f t="shared" si="67"/>
        <v>3.5999999999999997E-2</v>
      </c>
      <c r="T45" s="326">
        <f t="shared" si="67"/>
        <v>3.5999999999999997E-2</v>
      </c>
      <c r="U45" s="326">
        <f t="shared" si="67"/>
        <v>3.5999999999999997E-2</v>
      </c>
      <c r="V45" s="326">
        <f t="shared" si="67"/>
        <v>3.5999999999999997E-2</v>
      </c>
      <c r="W45" s="326">
        <f t="shared" si="67"/>
        <v>3.5999999999999997E-2</v>
      </c>
      <c r="X45" s="327">
        <f t="shared" si="67"/>
        <v>3.5999999999999997E-2</v>
      </c>
      <c r="AA45" s="55"/>
      <c r="AB45" s="407" t="str">
        <f t="shared" si="57"/>
        <v>Dunk</v>
      </c>
      <c r="AC45" s="408"/>
      <c r="AD45" s="408"/>
      <c r="AE45" s="282">
        <v>0</v>
      </c>
      <c r="AF45" s="316">
        <f t="shared" ref="AF45:AL45" si="68">AE45</f>
        <v>0</v>
      </c>
      <c r="AG45" s="316">
        <f t="shared" si="68"/>
        <v>0</v>
      </c>
      <c r="AH45" s="316">
        <f t="shared" si="68"/>
        <v>0</v>
      </c>
      <c r="AI45" s="316">
        <f t="shared" si="68"/>
        <v>0</v>
      </c>
      <c r="AJ45" s="316">
        <f t="shared" si="68"/>
        <v>0</v>
      </c>
      <c r="AK45" s="316">
        <f t="shared" si="68"/>
        <v>0</v>
      </c>
      <c r="AL45" s="316">
        <f t="shared" si="68"/>
        <v>0</v>
      </c>
      <c r="AN45" s="244">
        <f t="shared" si="35"/>
        <v>0</v>
      </c>
      <c r="AO45" s="245">
        <f t="shared" si="36"/>
        <v>0</v>
      </c>
      <c r="AP45" s="245">
        <f t="shared" si="37"/>
        <v>0</v>
      </c>
      <c r="AQ45" s="245">
        <f t="shared" si="38"/>
        <v>0</v>
      </c>
      <c r="AR45" s="245">
        <f t="shared" si="39"/>
        <v>0</v>
      </c>
      <c r="AS45" s="288">
        <f t="shared" si="40"/>
        <v>0</v>
      </c>
      <c r="AT45" s="205">
        <f t="shared" si="41"/>
        <v>0</v>
      </c>
      <c r="AU45" s="205">
        <f t="shared" si="42"/>
        <v>0</v>
      </c>
      <c r="AV45" s="205">
        <f t="shared" si="43"/>
        <v>1</v>
      </c>
      <c r="AW45" s="205">
        <f t="shared" si="44"/>
        <v>0</v>
      </c>
      <c r="AX45" s="205">
        <f t="shared" si="45"/>
        <v>0</v>
      </c>
      <c r="AY45" s="205">
        <f t="shared" si="46"/>
        <v>0</v>
      </c>
      <c r="AZ45" s="205">
        <f t="shared" si="47"/>
        <v>0</v>
      </c>
      <c r="BA45" s="205">
        <f t="shared" si="48"/>
        <v>0</v>
      </c>
      <c r="BB45" s="205">
        <f t="shared" si="49"/>
        <v>0</v>
      </c>
      <c r="BC45" s="205">
        <f t="shared" si="50"/>
        <v>0</v>
      </c>
      <c r="BD45" s="205">
        <f t="shared" si="51"/>
        <v>0</v>
      </c>
      <c r="BE45" s="205">
        <f t="shared" si="52"/>
        <v>0</v>
      </c>
      <c r="BF45" s="205">
        <f t="shared" si="53"/>
        <v>0</v>
      </c>
      <c r="BG45" s="213">
        <f t="shared" si="54"/>
        <v>0</v>
      </c>
    </row>
    <row r="46" spans="1:59" ht="15.75" thickBot="1">
      <c r="A46" t="s">
        <v>325</v>
      </c>
      <c r="B46">
        <v>7.4</v>
      </c>
      <c r="C46" t="s">
        <v>135</v>
      </c>
      <c r="D46">
        <v>3.46</v>
      </c>
      <c r="E46">
        <v>3.41</v>
      </c>
      <c r="F46">
        <v>5.33</v>
      </c>
      <c r="G46">
        <v>4</v>
      </c>
      <c r="H46">
        <v>4.3099999999999996</v>
      </c>
      <c r="I46">
        <v>4.16</v>
      </c>
      <c r="J46">
        <v>3.49</v>
      </c>
      <c r="K46">
        <v>2.5099999999999998</v>
      </c>
      <c r="L46" s="198">
        <v>1</v>
      </c>
      <c r="M46" s="389"/>
      <c r="N46" s="390"/>
      <c r="P46" s="403" t="s">
        <v>246</v>
      </c>
      <c r="Q46" s="186">
        <v>1</v>
      </c>
      <c r="R46" s="318">
        <v>1</v>
      </c>
      <c r="S46" s="318">
        <v>1</v>
      </c>
      <c r="T46" s="318">
        <v>1</v>
      </c>
      <c r="U46" s="318">
        <v>1</v>
      </c>
      <c r="V46" s="318">
        <v>1</v>
      </c>
      <c r="W46" s="318">
        <v>1</v>
      </c>
      <c r="X46" s="318">
        <v>1</v>
      </c>
      <c r="Y46" s="95" t="s">
        <v>81</v>
      </c>
      <c r="AA46" s="55"/>
      <c r="AB46" s="407" t="str">
        <f t="shared" si="57"/>
        <v>Saliba</v>
      </c>
      <c r="AC46" s="408"/>
      <c r="AD46" s="408"/>
      <c r="AE46" s="282">
        <v>0</v>
      </c>
      <c r="AF46" s="316">
        <f t="shared" ref="AF46:AL46" si="69">AE46</f>
        <v>0</v>
      </c>
      <c r="AG46" s="316">
        <f t="shared" si="69"/>
        <v>0</v>
      </c>
      <c r="AH46" s="316">
        <f t="shared" si="69"/>
        <v>0</v>
      </c>
      <c r="AI46" s="316">
        <f t="shared" si="69"/>
        <v>0</v>
      </c>
      <c r="AJ46" s="316">
        <f t="shared" si="69"/>
        <v>0</v>
      </c>
      <c r="AK46" s="316">
        <f t="shared" si="69"/>
        <v>0</v>
      </c>
      <c r="AL46" s="316">
        <f t="shared" si="69"/>
        <v>0</v>
      </c>
      <c r="AN46" s="244">
        <f t="shared" si="35"/>
        <v>1</v>
      </c>
      <c r="AO46" s="245">
        <f t="shared" si="36"/>
        <v>0</v>
      </c>
      <c r="AP46" s="245">
        <f t="shared" si="37"/>
        <v>0</v>
      </c>
      <c r="AQ46" s="245">
        <f t="shared" si="38"/>
        <v>0</v>
      </c>
      <c r="AR46" s="245">
        <f t="shared" si="39"/>
        <v>0</v>
      </c>
      <c r="AS46" s="288">
        <f t="shared" si="40"/>
        <v>0</v>
      </c>
      <c r="AT46" s="205">
        <f t="shared" si="41"/>
        <v>0</v>
      </c>
      <c r="AU46" s="205">
        <f t="shared" si="42"/>
        <v>0</v>
      </c>
      <c r="AV46" s="205">
        <f t="shared" si="43"/>
        <v>0</v>
      </c>
      <c r="AW46" s="205">
        <f t="shared" si="44"/>
        <v>0</v>
      </c>
      <c r="AX46" s="205">
        <f t="shared" si="45"/>
        <v>0</v>
      </c>
      <c r="AY46" s="205">
        <f t="shared" si="46"/>
        <v>0</v>
      </c>
      <c r="AZ46" s="205">
        <f t="shared" si="47"/>
        <v>0</v>
      </c>
      <c r="BA46" s="205">
        <f t="shared" si="48"/>
        <v>0</v>
      </c>
      <c r="BB46" s="205">
        <f t="shared" si="49"/>
        <v>0</v>
      </c>
      <c r="BC46" s="205">
        <f t="shared" si="50"/>
        <v>0</v>
      </c>
      <c r="BD46" s="205">
        <f t="shared" si="51"/>
        <v>0</v>
      </c>
      <c r="BE46" s="205">
        <f t="shared" si="52"/>
        <v>0</v>
      </c>
      <c r="BF46" s="205">
        <f t="shared" si="53"/>
        <v>0</v>
      </c>
      <c r="BG46" s="213">
        <f t="shared" si="54"/>
        <v>0</v>
      </c>
    </row>
    <row r="47" spans="1:59" ht="15.75" thickBot="1">
      <c r="A47" t="s">
        <v>359</v>
      </c>
      <c r="B47">
        <v>6.7</v>
      </c>
      <c r="C47" t="s">
        <v>130</v>
      </c>
      <c r="D47">
        <v>4.17</v>
      </c>
      <c r="E47">
        <v>4.93</v>
      </c>
      <c r="F47">
        <v>3.2</v>
      </c>
      <c r="G47">
        <v>3.21</v>
      </c>
      <c r="H47">
        <v>4.25</v>
      </c>
      <c r="I47">
        <v>4.1900000000000004</v>
      </c>
      <c r="J47">
        <v>4.3899999999999997</v>
      </c>
      <c r="K47">
        <v>2.13</v>
      </c>
      <c r="L47" s="198">
        <v>0</v>
      </c>
      <c r="M47" s="389"/>
      <c r="N47" s="390"/>
      <c r="P47" s="404"/>
      <c r="Q47" s="320">
        <f>SUM(Q2756:Q2810,Q2826:Q2860)</f>
        <v>1</v>
      </c>
      <c r="R47" s="321">
        <f>SUM(Q2861:Q2920,Q2936:Q2970)</f>
        <v>1</v>
      </c>
      <c r="S47" s="321">
        <f>SUM(Q2971:Q3030,Q3046:Q3080)</f>
        <v>1</v>
      </c>
      <c r="T47" s="321">
        <f>SUM(Q3081:Q3140,Q3156:Q3190)</f>
        <v>1</v>
      </c>
      <c r="U47" s="321">
        <f>SUM(Q3191:Q3250,Q3266:Q3300)</f>
        <v>1</v>
      </c>
      <c r="V47" s="321">
        <f>SUM(Q3301:Q3360,Q3376:Q3410)</f>
        <v>1</v>
      </c>
      <c r="W47" s="321">
        <f>SUM(Q3411:Q3470,Q3486:Q3520)</f>
        <v>1</v>
      </c>
      <c r="X47" s="322">
        <f>SUM(Q3521:Q3580,Q3596:Q3630)</f>
        <v>1</v>
      </c>
      <c r="AA47" s="55"/>
      <c r="AB47" s="407" t="str">
        <f t="shared" si="57"/>
        <v>Burn</v>
      </c>
      <c r="AC47" s="408"/>
      <c r="AD47" s="408"/>
      <c r="AE47" s="282">
        <v>0</v>
      </c>
      <c r="AF47" s="316">
        <f t="shared" ref="AF47:AL47" si="70">AE47</f>
        <v>0</v>
      </c>
      <c r="AG47" s="316">
        <f t="shared" si="70"/>
        <v>0</v>
      </c>
      <c r="AH47" s="316">
        <f t="shared" si="70"/>
        <v>0</v>
      </c>
      <c r="AI47" s="316">
        <f t="shared" si="70"/>
        <v>0</v>
      </c>
      <c r="AJ47" s="316">
        <f t="shared" si="70"/>
        <v>0</v>
      </c>
      <c r="AK47" s="316">
        <f t="shared" si="70"/>
        <v>0</v>
      </c>
      <c r="AL47" s="316">
        <f t="shared" si="70"/>
        <v>0</v>
      </c>
      <c r="AN47" s="244">
        <f t="shared" si="35"/>
        <v>0</v>
      </c>
      <c r="AO47" s="245">
        <f t="shared" si="36"/>
        <v>0</v>
      </c>
      <c r="AP47" s="245">
        <f t="shared" si="37"/>
        <v>0</v>
      </c>
      <c r="AQ47" s="245">
        <f t="shared" si="38"/>
        <v>0</v>
      </c>
      <c r="AR47" s="245">
        <f t="shared" si="39"/>
        <v>0</v>
      </c>
      <c r="AS47" s="288">
        <f t="shared" si="40"/>
        <v>0</v>
      </c>
      <c r="AT47" s="205">
        <f t="shared" si="41"/>
        <v>0</v>
      </c>
      <c r="AU47" s="205">
        <f t="shared" si="42"/>
        <v>0</v>
      </c>
      <c r="AV47" s="205">
        <f t="shared" si="43"/>
        <v>0</v>
      </c>
      <c r="AW47" s="205">
        <f t="shared" si="44"/>
        <v>0</v>
      </c>
      <c r="AX47" s="205">
        <f t="shared" si="45"/>
        <v>0</v>
      </c>
      <c r="AY47" s="205">
        <f t="shared" si="46"/>
        <v>0</v>
      </c>
      <c r="AZ47" s="205">
        <f t="shared" si="47"/>
        <v>0</v>
      </c>
      <c r="BA47" s="205">
        <f t="shared" si="48"/>
        <v>0</v>
      </c>
      <c r="BB47" s="205">
        <f t="shared" si="49"/>
        <v>1</v>
      </c>
      <c r="BC47" s="205">
        <f t="shared" si="50"/>
        <v>0</v>
      </c>
      <c r="BD47" s="205">
        <f t="shared" si="51"/>
        <v>0</v>
      </c>
      <c r="BE47" s="205">
        <f t="shared" si="52"/>
        <v>0</v>
      </c>
      <c r="BF47" s="205">
        <f t="shared" si="53"/>
        <v>0</v>
      </c>
      <c r="BG47" s="213">
        <f t="shared" si="54"/>
        <v>0</v>
      </c>
    </row>
    <row r="48" spans="1:59" ht="15.75" thickBot="1">
      <c r="A48" t="s">
        <v>243</v>
      </c>
      <c r="B48">
        <v>7.1</v>
      </c>
      <c r="C48" t="s">
        <v>95</v>
      </c>
      <c r="D48">
        <v>3.48</v>
      </c>
      <c r="E48">
        <v>4.07</v>
      </c>
      <c r="F48">
        <v>4.54</v>
      </c>
      <c r="G48">
        <v>3.76</v>
      </c>
      <c r="H48">
        <v>4.13</v>
      </c>
      <c r="I48">
        <v>2.6</v>
      </c>
      <c r="J48">
        <v>3.21</v>
      </c>
      <c r="K48">
        <v>3.55</v>
      </c>
      <c r="L48" s="198">
        <v>0</v>
      </c>
      <c r="M48" s="389"/>
      <c r="N48" s="390"/>
      <c r="P48" s="311" t="s">
        <v>247</v>
      </c>
      <c r="Q48" s="323" cm="1">
        <f t="array" ref="Q48">SUM(Q2751:Q2810*D1:D60,Q2826:Q2860*D76:D110)</f>
        <v>0</v>
      </c>
      <c r="R48" s="324" cm="1">
        <f t="array" ref="R48">SUM(Q2861:Q2920*E1:E60,Q2936:Q2970*E76:E110)</f>
        <v>0</v>
      </c>
      <c r="S48" s="324" cm="1">
        <f t="array" ref="S48">SUM(Q2971:Q3030*F1:F60,Q3046:Q3080*F76:F110)</f>
        <v>0.74</v>
      </c>
      <c r="T48" s="324" cm="1">
        <f t="array" ref="T48">SUM(Q3081:Q3140*G1:G60,Q3156:Q3190*G76:G110)</f>
        <v>0.86</v>
      </c>
      <c r="U48" s="324" cm="1">
        <f t="array" ref="U48">SUM(Q3191:Q3250*H1:H60,Q3266:Q3300*H76:H110)</f>
        <v>0.69</v>
      </c>
      <c r="V48" s="324" cm="1">
        <f t="array" ref="V48">SUM(Q3301:Q3360*I1:I60,Q3376:Q3410*I76:I110)</f>
        <v>0.71</v>
      </c>
      <c r="W48" s="324" cm="1">
        <f t="array" ref="W48">SUM(Q3411:Q3470*J1:J60,Q3486:Q3520*J76:J110)</f>
        <v>0.79</v>
      </c>
      <c r="X48" s="312" cm="1">
        <f t="array" ref="X48">SUM(Q3521:Q3580*K1:K60,Q3596:Q3630*K76:K110)</f>
        <v>0.73</v>
      </c>
      <c r="AA48" s="55"/>
      <c r="AB48" s="407" t="str">
        <f t="shared" si="57"/>
        <v>Botman</v>
      </c>
      <c r="AC48" s="408"/>
      <c r="AD48" s="408"/>
      <c r="AE48" s="282">
        <v>0</v>
      </c>
      <c r="AF48" s="316">
        <f t="shared" ref="AF48:AL48" si="71">AE48</f>
        <v>0</v>
      </c>
      <c r="AG48" s="316">
        <f t="shared" si="71"/>
        <v>0</v>
      </c>
      <c r="AH48" s="316">
        <f t="shared" si="71"/>
        <v>0</v>
      </c>
      <c r="AI48" s="316">
        <f t="shared" si="71"/>
        <v>0</v>
      </c>
      <c r="AJ48" s="316">
        <f t="shared" si="71"/>
        <v>0</v>
      </c>
      <c r="AK48" s="316">
        <f t="shared" si="71"/>
        <v>0</v>
      </c>
      <c r="AL48" s="316">
        <f t="shared" si="71"/>
        <v>0</v>
      </c>
      <c r="AN48" s="244">
        <f t="shared" si="35"/>
        <v>0</v>
      </c>
      <c r="AO48" s="245">
        <f t="shared" si="36"/>
        <v>0</v>
      </c>
      <c r="AP48" s="245">
        <f t="shared" si="37"/>
        <v>0</v>
      </c>
      <c r="AQ48" s="245">
        <f t="shared" si="38"/>
        <v>0</v>
      </c>
      <c r="AR48" s="245">
        <f t="shared" si="39"/>
        <v>0</v>
      </c>
      <c r="AS48" s="288">
        <f t="shared" si="40"/>
        <v>0</v>
      </c>
      <c r="AT48" s="205">
        <f t="shared" si="41"/>
        <v>0</v>
      </c>
      <c r="AU48" s="205">
        <f t="shared" si="42"/>
        <v>0</v>
      </c>
      <c r="AV48" s="205">
        <f t="shared" si="43"/>
        <v>0</v>
      </c>
      <c r="AW48" s="205">
        <f t="shared" si="44"/>
        <v>0</v>
      </c>
      <c r="AX48" s="205">
        <f t="shared" si="45"/>
        <v>0</v>
      </c>
      <c r="AY48" s="205">
        <f t="shared" si="46"/>
        <v>0</v>
      </c>
      <c r="AZ48" s="205">
        <f t="shared" si="47"/>
        <v>0</v>
      </c>
      <c r="BA48" s="205">
        <f t="shared" si="48"/>
        <v>1</v>
      </c>
      <c r="BB48" s="205">
        <f t="shared" si="49"/>
        <v>0</v>
      </c>
      <c r="BC48" s="205">
        <f t="shared" si="50"/>
        <v>0</v>
      </c>
      <c r="BD48" s="205">
        <f t="shared" si="51"/>
        <v>0</v>
      </c>
      <c r="BE48" s="205">
        <f t="shared" si="52"/>
        <v>0</v>
      </c>
      <c r="BF48" s="205">
        <f t="shared" si="53"/>
        <v>0</v>
      </c>
      <c r="BG48" s="213">
        <f t="shared" si="54"/>
        <v>0</v>
      </c>
    </row>
    <row r="49" spans="1:59" ht="15.75" thickBot="1">
      <c r="A49" t="s">
        <v>360</v>
      </c>
      <c r="B49">
        <v>7.7</v>
      </c>
      <c r="C49" t="s">
        <v>93</v>
      </c>
      <c r="D49">
        <v>3.67</v>
      </c>
      <c r="E49">
        <v>6.18</v>
      </c>
      <c r="F49">
        <v>3.54</v>
      </c>
      <c r="G49">
        <v>2.58</v>
      </c>
      <c r="H49">
        <v>3.65</v>
      </c>
      <c r="I49">
        <v>2.9</v>
      </c>
      <c r="J49">
        <v>3.59</v>
      </c>
      <c r="K49">
        <v>2.68</v>
      </c>
      <c r="L49" s="198">
        <v>0</v>
      </c>
      <c r="M49" s="389"/>
      <c r="N49" s="390"/>
      <c r="P49" s="319" t="s">
        <v>112</v>
      </c>
      <c r="Q49" s="316">
        <f>Q45*0.15</f>
        <v>5.3999999999999994E-3</v>
      </c>
      <c r="X49" s="60"/>
      <c r="AA49" s="55"/>
      <c r="AB49" s="407" t="str">
        <f t="shared" si="57"/>
        <v>Dier</v>
      </c>
      <c r="AC49" s="408"/>
      <c r="AD49" s="408"/>
      <c r="AE49" s="282">
        <v>0</v>
      </c>
      <c r="AF49" s="316">
        <f t="shared" ref="AF49:AL49" si="72">AE49</f>
        <v>0</v>
      </c>
      <c r="AG49" s="316">
        <f t="shared" si="72"/>
        <v>0</v>
      </c>
      <c r="AH49" s="316">
        <f t="shared" si="72"/>
        <v>0</v>
      </c>
      <c r="AI49" s="316">
        <f t="shared" si="72"/>
        <v>0</v>
      </c>
      <c r="AJ49" s="316">
        <f t="shared" si="72"/>
        <v>0</v>
      </c>
      <c r="AK49" s="316">
        <f t="shared" si="72"/>
        <v>0</v>
      </c>
      <c r="AL49" s="316">
        <f t="shared" si="72"/>
        <v>0</v>
      </c>
      <c r="AN49" s="244">
        <f t="shared" si="35"/>
        <v>0</v>
      </c>
      <c r="AO49" s="245">
        <f t="shared" si="36"/>
        <v>1</v>
      </c>
      <c r="AP49" s="245">
        <f t="shared" si="37"/>
        <v>0</v>
      </c>
      <c r="AQ49" s="245">
        <f t="shared" si="38"/>
        <v>0</v>
      </c>
      <c r="AR49" s="245">
        <f t="shared" si="39"/>
        <v>0</v>
      </c>
      <c r="AS49" s="288">
        <f t="shared" si="40"/>
        <v>0</v>
      </c>
      <c r="AT49" s="205">
        <f t="shared" si="41"/>
        <v>0</v>
      </c>
      <c r="AU49" s="205">
        <f t="shared" si="42"/>
        <v>0</v>
      </c>
      <c r="AV49" s="205">
        <f t="shared" si="43"/>
        <v>0</v>
      </c>
      <c r="AW49" s="205">
        <f t="shared" si="44"/>
        <v>0</v>
      </c>
      <c r="AX49" s="205">
        <f t="shared" si="45"/>
        <v>0</v>
      </c>
      <c r="AY49" s="205">
        <f t="shared" si="46"/>
        <v>0</v>
      </c>
      <c r="AZ49" s="205">
        <f t="shared" si="47"/>
        <v>0</v>
      </c>
      <c r="BA49" s="205">
        <f t="shared" si="48"/>
        <v>0</v>
      </c>
      <c r="BB49" s="205">
        <f t="shared" si="49"/>
        <v>0</v>
      </c>
      <c r="BC49" s="205">
        <f t="shared" si="50"/>
        <v>0</v>
      </c>
      <c r="BD49" s="205">
        <f t="shared" si="51"/>
        <v>0</v>
      </c>
      <c r="BE49" s="205">
        <f t="shared" si="52"/>
        <v>0</v>
      </c>
      <c r="BF49" s="205">
        <f t="shared" si="53"/>
        <v>0</v>
      </c>
      <c r="BG49" s="213">
        <f t="shared" si="54"/>
        <v>0</v>
      </c>
    </row>
    <row r="50" spans="1:59" ht="15.75" thickBot="1">
      <c r="A50" t="s">
        <v>320</v>
      </c>
      <c r="B50">
        <v>8.6999999999999993</v>
      </c>
      <c r="C50" t="s">
        <v>93</v>
      </c>
      <c r="D50">
        <v>3.5</v>
      </c>
      <c r="E50">
        <v>5.86</v>
      </c>
      <c r="F50">
        <v>3.45</v>
      </c>
      <c r="G50">
        <v>2.48</v>
      </c>
      <c r="H50">
        <v>3.56</v>
      </c>
      <c r="I50">
        <v>2.83</v>
      </c>
      <c r="J50">
        <v>3.45</v>
      </c>
      <c r="K50">
        <v>2.5299999999999998</v>
      </c>
      <c r="L50" s="198">
        <v>0</v>
      </c>
      <c r="M50" s="389"/>
      <c r="N50" s="390"/>
      <c r="P50" s="196" t="s">
        <v>143</v>
      </c>
      <c r="Q50" s="323" cm="1">
        <f t="array" ref="Q50">SUM(M2811:M2825*D61:D75)</f>
        <v>3.76</v>
      </c>
      <c r="R50" s="324" cm="1">
        <f t="array" ref="R50">SUM(M2921:M2935*E61:E75)</f>
        <v>3.91</v>
      </c>
      <c r="S50" s="324" cm="1">
        <f t="array" ref="S50">SUM(M3031:M3045*F61:F75)</f>
        <v>3.14</v>
      </c>
      <c r="T50" s="324" cm="1">
        <f t="array" ref="T50">SUM(M3141:M3155*G61:G75)</f>
        <v>3.2</v>
      </c>
      <c r="U50" s="324" cm="1">
        <f t="array" ref="U50">SUM(M3251:M3265*H61:H75)</f>
        <v>3.12</v>
      </c>
      <c r="V50" s="324" cm="1">
        <f t="array" ref="V50">SUM(M3361:M3375*I61:I75)</f>
        <v>3.74</v>
      </c>
      <c r="W50" s="324" cm="1">
        <f t="array" ref="W50">SUM(M3471:M3485*J61:J75)</f>
        <v>3.1</v>
      </c>
      <c r="X50" s="312" cm="1">
        <f t="array" ref="X50">SUM(M3581:M3595*K61:K75)</f>
        <v>1.89</v>
      </c>
      <c r="Z50" s="59"/>
      <c r="AA50" s="55"/>
      <c r="AB50" s="407" t="str">
        <f t="shared" si="57"/>
        <v>Schär</v>
      </c>
      <c r="AC50" s="408"/>
      <c r="AD50" s="408"/>
      <c r="AE50" s="282">
        <v>0</v>
      </c>
      <c r="AF50" s="316">
        <f t="shared" ref="AF50:AL50" si="73">AE50</f>
        <v>0</v>
      </c>
      <c r="AG50" s="316">
        <f t="shared" si="73"/>
        <v>0</v>
      </c>
      <c r="AH50" s="316">
        <f t="shared" si="73"/>
        <v>0</v>
      </c>
      <c r="AI50" s="316">
        <f t="shared" si="73"/>
        <v>0</v>
      </c>
      <c r="AJ50" s="316">
        <f t="shared" si="73"/>
        <v>0</v>
      </c>
      <c r="AK50" s="316">
        <f t="shared" si="73"/>
        <v>0</v>
      </c>
      <c r="AL50" s="316">
        <f t="shared" si="73"/>
        <v>0</v>
      </c>
      <c r="AN50" s="244">
        <f t="shared" si="35"/>
        <v>0</v>
      </c>
      <c r="AO50" s="245">
        <f t="shared" si="36"/>
        <v>0</v>
      </c>
      <c r="AP50" s="245">
        <f t="shared" si="37"/>
        <v>0</v>
      </c>
      <c r="AQ50" s="245">
        <f t="shared" si="38"/>
        <v>0</v>
      </c>
      <c r="AR50" s="245">
        <f t="shared" si="39"/>
        <v>0</v>
      </c>
      <c r="AS50" s="288">
        <f t="shared" si="40"/>
        <v>1</v>
      </c>
      <c r="AT50" s="205">
        <f t="shared" si="41"/>
        <v>0</v>
      </c>
      <c r="AU50" s="205">
        <f t="shared" si="42"/>
        <v>0</v>
      </c>
      <c r="AV50" s="205">
        <f t="shared" si="43"/>
        <v>0</v>
      </c>
      <c r="AW50" s="205">
        <f t="shared" si="44"/>
        <v>0</v>
      </c>
      <c r="AX50" s="205">
        <f t="shared" si="45"/>
        <v>0</v>
      </c>
      <c r="AY50" s="205">
        <f t="shared" si="46"/>
        <v>0</v>
      </c>
      <c r="AZ50" s="205">
        <f t="shared" si="47"/>
        <v>0</v>
      </c>
      <c r="BA50" s="205">
        <f t="shared" si="48"/>
        <v>0</v>
      </c>
      <c r="BB50" s="205">
        <f t="shared" si="49"/>
        <v>0</v>
      </c>
      <c r="BC50" s="205">
        <f t="shared" si="50"/>
        <v>0</v>
      </c>
      <c r="BD50" s="205">
        <f t="shared" si="51"/>
        <v>0</v>
      </c>
      <c r="BE50" s="205">
        <f t="shared" si="52"/>
        <v>0</v>
      </c>
      <c r="BF50" s="205">
        <f t="shared" si="53"/>
        <v>0</v>
      </c>
      <c r="BG50" s="213">
        <f t="shared" si="54"/>
        <v>0</v>
      </c>
    </row>
    <row r="51" spans="1:59" ht="15.75" thickBot="1">
      <c r="A51" t="s">
        <v>282</v>
      </c>
      <c r="B51">
        <v>5.8</v>
      </c>
      <c r="C51" t="s">
        <v>285</v>
      </c>
      <c r="D51">
        <v>4.43</v>
      </c>
      <c r="E51">
        <v>3.26</v>
      </c>
      <c r="F51">
        <v>3.55</v>
      </c>
      <c r="G51">
        <v>4.2699999999999996</v>
      </c>
      <c r="H51">
        <v>3.09</v>
      </c>
      <c r="I51">
        <v>3.33</v>
      </c>
      <c r="J51">
        <v>3.31</v>
      </c>
      <c r="K51">
        <v>1.24</v>
      </c>
      <c r="L51" s="198">
        <v>0</v>
      </c>
      <c r="M51" s="389"/>
      <c r="N51" s="390"/>
      <c r="P51" s="196" t="s">
        <v>146</v>
      </c>
      <c r="Q51" s="188">
        <v>0.03</v>
      </c>
      <c r="R51" s="207">
        <f>Q51</f>
        <v>0.03</v>
      </c>
      <c r="S51" s="205">
        <f t="shared" ref="S51:X52" si="74">R51</f>
        <v>0.03</v>
      </c>
      <c r="T51" s="205">
        <f t="shared" si="74"/>
        <v>0.03</v>
      </c>
      <c r="U51" s="205">
        <f t="shared" si="74"/>
        <v>0.03</v>
      </c>
      <c r="V51" s="205">
        <f t="shared" si="74"/>
        <v>0.03</v>
      </c>
      <c r="W51" s="205">
        <f t="shared" si="74"/>
        <v>0.03</v>
      </c>
      <c r="X51" s="213">
        <f t="shared" si="74"/>
        <v>0.03</v>
      </c>
      <c r="Z51" s="59"/>
      <c r="AA51" s="55"/>
      <c r="AB51" s="407" t="str">
        <f t="shared" si="57"/>
        <v>Zinchenko</v>
      </c>
      <c r="AC51" s="408"/>
      <c r="AD51" s="408"/>
      <c r="AE51" s="282">
        <v>0</v>
      </c>
      <c r="AF51" s="316">
        <f t="shared" ref="AF51:AL51" si="75">AE51</f>
        <v>0</v>
      </c>
      <c r="AG51" s="316">
        <f t="shared" si="75"/>
        <v>0</v>
      </c>
      <c r="AH51" s="316">
        <f t="shared" si="75"/>
        <v>0</v>
      </c>
      <c r="AI51" s="316">
        <f t="shared" si="75"/>
        <v>0</v>
      </c>
      <c r="AJ51" s="316">
        <f t="shared" si="75"/>
        <v>0</v>
      </c>
      <c r="AK51" s="316">
        <f t="shared" si="75"/>
        <v>0</v>
      </c>
      <c r="AL51" s="316">
        <f t="shared" si="75"/>
        <v>0</v>
      </c>
      <c r="AN51" s="244">
        <f t="shared" si="35"/>
        <v>0</v>
      </c>
      <c r="AO51" s="245">
        <f t="shared" si="36"/>
        <v>0</v>
      </c>
      <c r="AP51" s="245">
        <f t="shared" si="37"/>
        <v>0</v>
      </c>
      <c r="AQ51" s="245">
        <f t="shared" si="38"/>
        <v>0</v>
      </c>
      <c r="AR51" s="245">
        <f t="shared" si="39"/>
        <v>0</v>
      </c>
      <c r="AS51" s="288">
        <f t="shared" si="40"/>
        <v>1</v>
      </c>
      <c r="AT51" s="205">
        <f t="shared" si="41"/>
        <v>0</v>
      </c>
      <c r="AU51" s="205">
        <f t="shared" si="42"/>
        <v>0</v>
      </c>
      <c r="AV51" s="205">
        <f t="shared" si="43"/>
        <v>0</v>
      </c>
      <c r="AW51" s="205">
        <f t="shared" si="44"/>
        <v>0</v>
      </c>
      <c r="AX51" s="205">
        <f t="shared" si="45"/>
        <v>0</v>
      </c>
      <c r="AY51" s="205">
        <f t="shared" si="46"/>
        <v>0</v>
      </c>
      <c r="AZ51" s="205">
        <f t="shared" si="47"/>
        <v>0</v>
      </c>
      <c r="BA51" s="205">
        <f t="shared" si="48"/>
        <v>0</v>
      </c>
      <c r="BB51" s="205">
        <f t="shared" si="49"/>
        <v>0</v>
      </c>
      <c r="BC51" s="205">
        <f t="shared" si="50"/>
        <v>0</v>
      </c>
      <c r="BD51" s="205">
        <f t="shared" si="51"/>
        <v>0</v>
      </c>
      <c r="BE51" s="205">
        <f t="shared" si="52"/>
        <v>0</v>
      </c>
      <c r="BF51" s="205">
        <f t="shared" si="53"/>
        <v>0</v>
      </c>
      <c r="BG51" s="213">
        <f t="shared" si="54"/>
        <v>0</v>
      </c>
    </row>
    <row r="52" spans="1:59" ht="15.75" thickBot="1">
      <c r="A52" t="s">
        <v>319</v>
      </c>
      <c r="B52">
        <v>7.2</v>
      </c>
      <c r="C52" t="s">
        <v>133</v>
      </c>
      <c r="D52">
        <v>1.69</v>
      </c>
      <c r="E52">
        <v>3.12</v>
      </c>
      <c r="F52">
        <v>3.23</v>
      </c>
      <c r="G52">
        <v>3.87</v>
      </c>
      <c r="H52">
        <v>3.4</v>
      </c>
      <c r="I52">
        <v>3.24</v>
      </c>
      <c r="J52">
        <v>3.34</v>
      </c>
      <c r="K52">
        <v>3.43</v>
      </c>
      <c r="L52" s="198">
        <v>0</v>
      </c>
      <c r="M52" s="389"/>
      <c r="N52" s="390"/>
      <c r="P52" s="196" t="s">
        <v>147</v>
      </c>
      <c r="Q52" s="191">
        <v>0.1</v>
      </c>
      <c r="R52" s="320">
        <f>Q52</f>
        <v>0.1</v>
      </c>
      <c r="S52" s="321">
        <f>R52</f>
        <v>0.1</v>
      </c>
      <c r="T52" s="321">
        <f t="shared" si="74"/>
        <v>0.1</v>
      </c>
      <c r="U52" s="321">
        <f t="shared" si="74"/>
        <v>0.1</v>
      </c>
      <c r="V52" s="321">
        <v>0</v>
      </c>
      <c r="W52" s="321">
        <v>0</v>
      </c>
      <c r="X52" s="322">
        <v>0</v>
      </c>
      <c r="Z52" s="59"/>
      <c r="AA52" s="55"/>
      <c r="AB52" s="407" t="str">
        <f t="shared" si="57"/>
        <v>Walker</v>
      </c>
      <c r="AC52" s="408"/>
      <c r="AD52" s="408"/>
      <c r="AE52" s="282">
        <v>0</v>
      </c>
      <c r="AF52" s="316">
        <f t="shared" ref="AF52:AL52" si="76">AE52</f>
        <v>0</v>
      </c>
      <c r="AG52" s="316">
        <f t="shared" si="76"/>
        <v>0</v>
      </c>
      <c r="AH52" s="316">
        <f t="shared" si="76"/>
        <v>0</v>
      </c>
      <c r="AI52" s="316">
        <f t="shared" si="76"/>
        <v>0</v>
      </c>
      <c r="AJ52" s="316">
        <f t="shared" si="76"/>
        <v>0</v>
      </c>
      <c r="AK52" s="316">
        <f t="shared" si="76"/>
        <v>0</v>
      </c>
      <c r="AL52" s="316">
        <f t="shared" si="76"/>
        <v>0</v>
      </c>
      <c r="AN52" s="244">
        <f t="shared" si="35"/>
        <v>0</v>
      </c>
      <c r="AO52" s="245">
        <f t="shared" si="36"/>
        <v>0</v>
      </c>
      <c r="AP52" s="245">
        <f t="shared" si="37"/>
        <v>1</v>
      </c>
      <c r="AQ52" s="245">
        <f t="shared" si="38"/>
        <v>0</v>
      </c>
      <c r="AR52" s="245">
        <f t="shared" si="39"/>
        <v>0</v>
      </c>
      <c r="AS52" s="288">
        <f t="shared" si="40"/>
        <v>0</v>
      </c>
      <c r="AT52" s="205">
        <f t="shared" si="41"/>
        <v>0</v>
      </c>
      <c r="AU52" s="205">
        <f t="shared" si="42"/>
        <v>0</v>
      </c>
      <c r="AV52" s="205">
        <f t="shared" si="43"/>
        <v>0</v>
      </c>
      <c r="AW52" s="205">
        <f t="shared" si="44"/>
        <v>0</v>
      </c>
      <c r="AX52" s="205">
        <f t="shared" si="45"/>
        <v>0</v>
      </c>
      <c r="AY52" s="205">
        <f t="shared" si="46"/>
        <v>0</v>
      </c>
      <c r="AZ52" s="205">
        <f t="shared" si="47"/>
        <v>0</v>
      </c>
      <c r="BA52" s="205">
        <f t="shared" si="48"/>
        <v>0</v>
      </c>
      <c r="BB52" s="205">
        <f t="shared" si="49"/>
        <v>0</v>
      </c>
      <c r="BC52" s="205">
        <f t="shared" si="50"/>
        <v>0</v>
      </c>
      <c r="BD52" s="205">
        <f t="shared" si="51"/>
        <v>0</v>
      </c>
      <c r="BE52" s="205">
        <f t="shared" si="52"/>
        <v>0</v>
      </c>
      <c r="BF52" s="205">
        <f t="shared" si="53"/>
        <v>0</v>
      </c>
      <c r="BG52" s="213">
        <f t="shared" si="54"/>
        <v>0</v>
      </c>
    </row>
    <row r="53" spans="1:59" ht="15.75" thickBot="1">
      <c r="A53" t="s">
        <v>338</v>
      </c>
      <c r="B53">
        <v>5.8</v>
      </c>
      <c r="C53" t="s">
        <v>122</v>
      </c>
      <c r="D53">
        <v>3</v>
      </c>
      <c r="E53">
        <v>2.62</v>
      </c>
      <c r="F53">
        <v>3.81</v>
      </c>
      <c r="G53">
        <v>3.38</v>
      </c>
      <c r="H53">
        <v>4.13</v>
      </c>
      <c r="I53">
        <v>2.81</v>
      </c>
      <c r="J53">
        <v>3.94</v>
      </c>
      <c r="K53">
        <v>1.57</v>
      </c>
      <c r="L53" s="198">
        <v>0</v>
      </c>
      <c r="M53" s="389"/>
      <c r="N53" s="390"/>
      <c r="P53" s="196" t="s">
        <v>148</v>
      </c>
      <c r="Q53" s="191">
        <v>1.5</v>
      </c>
      <c r="R53" s="320">
        <f>Q53</f>
        <v>1.5</v>
      </c>
      <c r="S53" s="321">
        <f>R53</f>
        <v>1.5</v>
      </c>
      <c r="T53" s="321">
        <f>S53</f>
        <v>1.5</v>
      </c>
      <c r="U53" s="321">
        <f>T53</f>
        <v>1.5</v>
      </c>
      <c r="V53" s="321">
        <v>0</v>
      </c>
      <c r="W53" s="321">
        <v>0</v>
      </c>
      <c r="X53" s="322" t="s">
        <v>14</v>
      </c>
      <c r="Z53" s="59"/>
      <c r="AA53" s="55"/>
      <c r="AB53" s="407" t="str">
        <f t="shared" si="57"/>
        <v>Perišić</v>
      </c>
      <c r="AC53" s="408"/>
      <c r="AD53" s="408"/>
      <c r="AE53" s="282">
        <v>0</v>
      </c>
      <c r="AF53" s="316">
        <f t="shared" ref="AF53:AL53" si="77">AE53</f>
        <v>0</v>
      </c>
      <c r="AG53" s="316">
        <f t="shared" si="77"/>
        <v>0</v>
      </c>
      <c r="AH53" s="316">
        <f t="shared" si="77"/>
        <v>0</v>
      </c>
      <c r="AI53" s="316">
        <f t="shared" si="77"/>
        <v>0</v>
      </c>
      <c r="AJ53" s="316">
        <f t="shared" si="77"/>
        <v>0</v>
      </c>
      <c r="AK53" s="316">
        <f t="shared" si="77"/>
        <v>0</v>
      </c>
      <c r="AL53" s="316">
        <f t="shared" si="77"/>
        <v>0</v>
      </c>
      <c r="AN53" s="244">
        <f t="shared" si="35"/>
        <v>0</v>
      </c>
      <c r="AO53" s="245">
        <f t="shared" si="36"/>
        <v>0</v>
      </c>
      <c r="AP53" s="245">
        <f t="shared" si="37"/>
        <v>0</v>
      </c>
      <c r="AQ53" s="245">
        <f t="shared" si="38"/>
        <v>0</v>
      </c>
      <c r="AR53" s="245">
        <f t="shared" si="39"/>
        <v>0</v>
      </c>
      <c r="AS53" s="288">
        <f t="shared" si="40"/>
        <v>0</v>
      </c>
      <c r="AT53" s="205">
        <f t="shared" si="41"/>
        <v>0</v>
      </c>
      <c r="AU53" s="205">
        <f t="shared" si="42"/>
        <v>0</v>
      </c>
      <c r="AV53" s="205">
        <f t="shared" si="43"/>
        <v>0</v>
      </c>
      <c r="AW53" s="205">
        <f t="shared" si="44"/>
        <v>1</v>
      </c>
      <c r="AX53" s="205">
        <f t="shared" si="45"/>
        <v>0</v>
      </c>
      <c r="AY53" s="205">
        <f t="shared" si="46"/>
        <v>0</v>
      </c>
      <c r="AZ53" s="205">
        <f t="shared" si="47"/>
        <v>0</v>
      </c>
      <c r="BA53" s="205">
        <f t="shared" si="48"/>
        <v>0</v>
      </c>
      <c r="BB53" s="205">
        <f t="shared" si="49"/>
        <v>0</v>
      </c>
      <c r="BC53" s="205">
        <f t="shared" si="50"/>
        <v>0</v>
      </c>
      <c r="BD53" s="205">
        <f t="shared" si="51"/>
        <v>0</v>
      </c>
      <c r="BE53" s="205">
        <f t="shared" si="52"/>
        <v>0</v>
      </c>
      <c r="BF53" s="205">
        <f t="shared" si="53"/>
        <v>0</v>
      </c>
      <c r="BG53" s="213">
        <f t="shared" si="54"/>
        <v>0</v>
      </c>
    </row>
    <row r="54" spans="1:59" ht="15.75" thickBot="1">
      <c r="A54" t="s">
        <v>312</v>
      </c>
      <c r="B54">
        <v>6.4</v>
      </c>
      <c r="C54" t="s">
        <v>96</v>
      </c>
      <c r="D54">
        <v>3.47</v>
      </c>
      <c r="E54">
        <v>3.59</v>
      </c>
      <c r="F54">
        <v>3.03</v>
      </c>
      <c r="G54">
        <v>3.31</v>
      </c>
      <c r="H54">
        <v>2.9</v>
      </c>
      <c r="I54">
        <v>3.23</v>
      </c>
      <c r="J54">
        <v>2.41</v>
      </c>
      <c r="K54">
        <v>2.85</v>
      </c>
      <c r="L54" s="198">
        <v>0</v>
      </c>
      <c r="M54" s="389"/>
      <c r="N54" s="390"/>
      <c r="P54" s="197" t="s">
        <v>234</v>
      </c>
      <c r="Q54" s="192">
        <v>3</v>
      </c>
      <c r="R54" s="197" t="s">
        <v>180</v>
      </c>
      <c r="S54" s="186">
        <v>3</v>
      </c>
      <c r="Z54" s="59"/>
      <c r="AA54" s="55"/>
      <c r="AB54" s="407" t="str">
        <f t="shared" si="57"/>
        <v>Stones</v>
      </c>
      <c r="AC54" s="408"/>
      <c r="AD54" s="408"/>
      <c r="AE54" s="282">
        <v>0</v>
      </c>
      <c r="AF54" s="316">
        <f t="shared" ref="AF54:AL54" si="78">AE54</f>
        <v>0</v>
      </c>
      <c r="AG54" s="316">
        <f t="shared" si="78"/>
        <v>0</v>
      </c>
      <c r="AH54" s="316">
        <f t="shared" si="78"/>
        <v>0</v>
      </c>
      <c r="AI54" s="316">
        <f t="shared" si="78"/>
        <v>0</v>
      </c>
      <c r="AJ54" s="316">
        <f t="shared" si="78"/>
        <v>0</v>
      </c>
      <c r="AK54" s="316">
        <f t="shared" si="78"/>
        <v>0</v>
      </c>
      <c r="AL54" s="316">
        <f t="shared" si="78"/>
        <v>0</v>
      </c>
      <c r="AN54" s="244">
        <f t="shared" si="35"/>
        <v>0</v>
      </c>
      <c r="AO54" s="245">
        <f t="shared" si="36"/>
        <v>0</v>
      </c>
      <c r="AP54" s="245">
        <f t="shared" si="37"/>
        <v>0</v>
      </c>
      <c r="AQ54" s="245">
        <f t="shared" si="38"/>
        <v>1</v>
      </c>
      <c r="AR54" s="245">
        <f t="shared" si="39"/>
        <v>0</v>
      </c>
      <c r="AS54" s="288">
        <f t="shared" si="40"/>
        <v>0</v>
      </c>
      <c r="AT54" s="205">
        <f t="shared" si="41"/>
        <v>0</v>
      </c>
      <c r="AU54" s="205">
        <f t="shared" si="42"/>
        <v>0</v>
      </c>
      <c r="AV54" s="205">
        <f t="shared" si="43"/>
        <v>0</v>
      </c>
      <c r="AW54" s="205">
        <f t="shared" si="44"/>
        <v>0</v>
      </c>
      <c r="AX54" s="205">
        <f t="shared" si="45"/>
        <v>0</v>
      </c>
      <c r="AY54" s="205">
        <f t="shared" si="46"/>
        <v>0</v>
      </c>
      <c r="AZ54" s="205">
        <f t="shared" si="47"/>
        <v>0</v>
      </c>
      <c r="BA54" s="205">
        <f t="shared" si="48"/>
        <v>0</v>
      </c>
      <c r="BB54" s="205">
        <f t="shared" si="49"/>
        <v>0</v>
      </c>
      <c r="BC54" s="205">
        <f t="shared" si="50"/>
        <v>0</v>
      </c>
      <c r="BD54" s="205">
        <f t="shared" si="51"/>
        <v>0</v>
      </c>
      <c r="BE54" s="205">
        <f t="shared" si="52"/>
        <v>0</v>
      </c>
      <c r="BF54" s="205">
        <f t="shared" si="53"/>
        <v>0</v>
      </c>
      <c r="BG54" s="213">
        <f t="shared" si="54"/>
        <v>0</v>
      </c>
    </row>
    <row r="55" spans="1:59" ht="15.75" thickBot="1">
      <c r="A55" t="s">
        <v>335</v>
      </c>
      <c r="B55">
        <v>7.9</v>
      </c>
      <c r="C55" t="s">
        <v>98</v>
      </c>
      <c r="D55">
        <v>0.91</v>
      </c>
      <c r="E55">
        <v>1.89</v>
      </c>
      <c r="F55">
        <v>4.07</v>
      </c>
      <c r="G55">
        <v>3.19</v>
      </c>
      <c r="H55">
        <v>3.14</v>
      </c>
      <c r="I55">
        <v>2.79</v>
      </c>
      <c r="J55">
        <v>4.28</v>
      </c>
      <c r="K55">
        <v>3.88</v>
      </c>
      <c r="L55" s="198">
        <v>0</v>
      </c>
      <c r="M55" s="389"/>
      <c r="N55" s="390"/>
      <c r="P55" s="370"/>
      <c r="Q55" s="1"/>
      <c r="R55" s="59"/>
      <c r="S55" s="59"/>
      <c r="T55" s="59"/>
      <c r="U55" s="59"/>
      <c r="V55" s="59"/>
      <c r="W55" s="59"/>
      <c r="X55" s="59"/>
      <c r="Z55" s="59"/>
      <c r="AA55" s="55"/>
      <c r="AB55" s="407" t="str">
        <f t="shared" si="57"/>
        <v>Shaw</v>
      </c>
      <c r="AC55" s="408"/>
      <c r="AD55" s="408"/>
      <c r="AE55" s="282">
        <v>0</v>
      </c>
      <c r="AF55" s="316">
        <f t="shared" ref="AF55:AL55" si="79">AE55</f>
        <v>0</v>
      </c>
      <c r="AG55" s="316">
        <f t="shared" si="79"/>
        <v>0</v>
      </c>
      <c r="AH55" s="316">
        <f t="shared" si="79"/>
        <v>0</v>
      </c>
      <c r="AI55" s="316">
        <f t="shared" si="79"/>
        <v>0</v>
      </c>
      <c r="AJ55" s="316">
        <f t="shared" si="79"/>
        <v>0</v>
      </c>
      <c r="AK55" s="316">
        <f t="shared" si="79"/>
        <v>0</v>
      </c>
      <c r="AL55" s="316">
        <f t="shared" si="79"/>
        <v>0</v>
      </c>
      <c r="AN55" s="244">
        <f t="shared" si="35"/>
        <v>0</v>
      </c>
      <c r="AO55" s="245">
        <f t="shared" si="36"/>
        <v>0</v>
      </c>
      <c r="AP55" s="245">
        <f t="shared" si="37"/>
        <v>0</v>
      </c>
      <c r="AQ55" s="245">
        <f t="shared" si="38"/>
        <v>0</v>
      </c>
      <c r="AR55" s="245">
        <f t="shared" si="39"/>
        <v>0</v>
      </c>
      <c r="AS55" s="288">
        <f t="shared" si="40"/>
        <v>0</v>
      </c>
      <c r="AT55" s="205">
        <f t="shared" si="41"/>
        <v>0</v>
      </c>
      <c r="AU55" s="205">
        <f t="shared" si="42"/>
        <v>0</v>
      </c>
      <c r="AV55" s="205">
        <f t="shared" si="43"/>
        <v>0</v>
      </c>
      <c r="AW55" s="205">
        <f t="shared" si="44"/>
        <v>0</v>
      </c>
      <c r="AX55" s="205">
        <f t="shared" si="45"/>
        <v>0</v>
      </c>
      <c r="AY55" s="205">
        <f t="shared" si="46"/>
        <v>0</v>
      </c>
      <c r="AZ55" s="205">
        <f t="shared" si="47"/>
        <v>0</v>
      </c>
      <c r="BA55" s="205">
        <f t="shared" si="48"/>
        <v>0</v>
      </c>
      <c r="BB55" s="205">
        <f t="shared" si="49"/>
        <v>0</v>
      </c>
      <c r="BC55" s="205">
        <f t="shared" si="50"/>
        <v>0</v>
      </c>
      <c r="BD55" s="205">
        <f t="shared" si="51"/>
        <v>1</v>
      </c>
      <c r="BE55" s="205">
        <f t="shared" si="52"/>
        <v>0</v>
      </c>
      <c r="BF55" s="205">
        <f t="shared" si="53"/>
        <v>0</v>
      </c>
      <c r="BG55" s="213">
        <f t="shared" si="54"/>
        <v>0</v>
      </c>
    </row>
    <row r="56" spans="1:59" ht="15.75" thickBot="1">
      <c r="A56" t="s">
        <v>370</v>
      </c>
      <c r="B56">
        <v>6.7</v>
      </c>
      <c r="C56" t="s">
        <v>99</v>
      </c>
      <c r="D56">
        <v>2.15</v>
      </c>
      <c r="E56">
        <v>2.98</v>
      </c>
      <c r="F56">
        <v>3.06</v>
      </c>
      <c r="G56">
        <v>3.61</v>
      </c>
      <c r="H56">
        <v>2.67</v>
      </c>
      <c r="I56">
        <v>2.96</v>
      </c>
      <c r="J56">
        <v>2.72</v>
      </c>
      <c r="K56">
        <v>3.19</v>
      </c>
      <c r="L56" s="198">
        <v>0</v>
      </c>
      <c r="M56" s="389"/>
      <c r="N56" s="390"/>
      <c r="T56" s="337"/>
      <c r="Z56" s="59"/>
      <c r="AA56" s="55"/>
      <c r="AB56" s="407" t="str">
        <f t="shared" si="57"/>
        <v>Cucurella</v>
      </c>
      <c r="AC56" s="408"/>
      <c r="AD56" s="408"/>
      <c r="AE56" s="282">
        <v>0</v>
      </c>
      <c r="AF56" s="316">
        <f t="shared" ref="AF56:AL56" si="80">AE56</f>
        <v>0</v>
      </c>
      <c r="AG56" s="316">
        <f t="shared" si="80"/>
        <v>0</v>
      </c>
      <c r="AH56" s="316">
        <f t="shared" si="80"/>
        <v>0</v>
      </c>
      <c r="AI56" s="316">
        <f t="shared" si="80"/>
        <v>0</v>
      </c>
      <c r="AJ56" s="316">
        <f t="shared" si="80"/>
        <v>0</v>
      </c>
      <c r="AK56" s="316">
        <f t="shared" si="80"/>
        <v>0</v>
      </c>
      <c r="AL56" s="316">
        <f t="shared" si="80"/>
        <v>0</v>
      </c>
      <c r="AN56" s="244">
        <f t="shared" si="35"/>
        <v>0</v>
      </c>
      <c r="AO56" s="245">
        <f t="shared" si="36"/>
        <v>0</v>
      </c>
      <c r="AP56" s="245">
        <f t="shared" si="37"/>
        <v>0</v>
      </c>
      <c r="AQ56" s="245">
        <f t="shared" si="38"/>
        <v>0</v>
      </c>
      <c r="AR56" s="245">
        <f t="shared" si="39"/>
        <v>0</v>
      </c>
      <c r="AS56" s="288">
        <f t="shared" si="40"/>
        <v>0</v>
      </c>
      <c r="AT56" s="205">
        <f t="shared" si="41"/>
        <v>0</v>
      </c>
      <c r="AU56" s="205">
        <f t="shared" si="42"/>
        <v>1</v>
      </c>
      <c r="AV56" s="205">
        <f t="shared" si="43"/>
        <v>0</v>
      </c>
      <c r="AW56" s="205">
        <f t="shared" si="44"/>
        <v>0</v>
      </c>
      <c r="AX56" s="205">
        <f t="shared" si="45"/>
        <v>0</v>
      </c>
      <c r="AY56" s="205">
        <f t="shared" si="46"/>
        <v>0</v>
      </c>
      <c r="AZ56" s="205">
        <f t="shared" si="47"/>
        <v>0</v>
      </c>
      <c r="BA56" s="205">
        <f t="shared" si="48"/>
        <v>0</v>
      </c>
      <c r="BB56" s="205">
        <f t="shared" si="49"/>
        <v>0</v>
      </c>
      <c r="BC56" s="205">
        <f t="shared" si="50"/>
        <v>0</v>
      </c>
      <c r="BD56" s="205">
        <f t="shared" si="51"/>
        <v>0</v>
      </c>
      <c r="BE56" s="205">
        <f t="shared" si="52"/>
        <v>0</v>
      </c>
      <c r="BF56" s="205">
        <f t="shared" si="53"/>
        <v>0</v>
      </c>
      <c r="BG56" s="213">
        <f t="shared" si="54"/>
        <v>0</v>
      </c>
    </row>
    <row r="57" spans="1:59" ht="15.75" thickBot="1">
      <c r="A57" t="s">
        <v>326</v>
      </c>
      <c r="B57">
        <v>5.3</v>
      </c>
      <c r="C57" t="s">
        <v>101</v>
      </c>
      <c r="D57">
        <v>3.3</v>
      </c>
      <c r="E57">
        <v>3.09</v>
      </c>
      <c r="F57">
        <v>2.58</v>
      </c>
      <c r="G57">
        <v>2.88</v>
      </c>
      <c r="H57">
        <v>2.63</v>
      </c>
      <c r="I57">
        <v>2.94</v>
      </c>
      <c r="J57">
        <v>2.89</v>
      </c>
      <c r="K57">
        <v>2.66</v>
      </c>
      <c r="L57" s="198">
        <v>0</v>
      </c>
      <c r="M57" s="389"/>
      <c r="N57" s="390"/>
      <c r="P57" s="55" t="s">
        <v>283</v>
      </c>
      <c r="Z57" s="59"/>
      <c r="AA57" s="55"/>
      <c r="AB57" s="407" t="str">
        <f t="shared" si="57"/>
        <v>Varane</v>
      </c>
      <c r="AC57" s="408"/>
      <c r="AD57" s="408"/>
      <c r="AE57" s="282">
        <v>0</v>
      </c>
      <c r="AF57" s="316">
        <f t="shared" ref="AF57:AL57" si="81">AE57</f>
        <v>0</v>
      </c>
      <c r="AG57" s="316">
        <f t="shared" si="81"/>
        <v>0</v>
      </c>
      <c r="AH57" s="316">
        <f t="shared" si="81"/>
        <v>0</v>
      </c>
      <c r="AI57" s="316">
        <f t="shared" si="81"/>
        <v>0</v>
      </c>
      <c r="AJ57" s="316">
        <f t="shared" si="81"/>
        <v>0</v>
      </c>
      <c r="AK57" s="316">
        <f t="shared" si="81"/>
        <v>0</v>
      </c>
      <c r="AL57" s="316">
        <f t="shared" si="81"/>
        <v>0</v>
      </c>
      <c r="AN57" s="244">
        <f t="shared" si="35"/>
        <v>0</v>
      </c>
      <c r="AO57" s="245">
        <f t="shared" si="36"/>
        <v>0</v>
      </c>
      <c r="AP57" s="245">
        <f t="shared" si="37"/>
        <v>0</v>
      </c>
      <c r="AQ57" s="245">
        <f t="shared" si="38"/>
        <v>0</v>
      </c>
      <c r="AR57" s="245">
        <f t="shared" si="39"/>
        <v>0</v>
      </c>
      <c r="AS57" s="288">
        <f t="shared" si="40"/>
        <v>0</v>
      </c>
      <c r="AT57" s="205">
        <f t="shared" si="41"/>
        <v>0</v>
      </c>
      <c r="AU57" s="205">
        <f t="shared" si="42"/>
        <v>0</v>
      </c>
      <c r="AV57" s="205">
        <f t="shared" si="43"/>
        <v>0</v>
      </c>
      <c r="AW57" s="205">
        <f t="shared" si="44"/>
        <v>0</v>
      </c>
      <c r="AX57" s="205">
        <f t="shared" si="45"/>
        <v>0</v>
      </c>
      <c r="AY57" s="205">
        <f t="shared" si="46"/>
        <v>0</v>
      </c>
      <c r="AZ57" s="205">
        <f t="shared" si="47"/>
        <v>0</v>
      </c>
      <c r="BA57" s="205">
        <f t="shared" si="48"/>
        <v>0</v>
      </c>
      <c r="BB57" s="205">
        <f t="shared" si="49"/>
        <v>0</v>
      </c>
      <c r="BC57" s="205">
        <f t="shared" si="50"/>
        <v>0</v>
      </c>
      <c r="BD57" s="205">
        <f t="shared" si="51"/>
        <v>0</v>
      </c>
      <c r="BE57" s="205">
        <f t="shared" si="52"/>
        <v>0</v>
      </c>
      <c r="BF57" s="205">
        <f t="shared" si="53"/>
        <v>1</v>
      </c>
      <c r="BG57" s="213">
        <f t="shared" si="54"/>
        <v>0</v>
      </c>
    </row>
    <row r="58" spans="1:59" ht="15.75" thickBot="1">
      <c r="A58" t="s">
        <v>361</v>
      </c>
      <c r="B58">
        <v>5.6</v>
      </c>
      <c r="C58" t="s">
        <v>287</v>
      </c>
      <c r="D58">
        <v>3.11</v>
      </c>
      <c r="E58">
        <v>3.14</v>
      </c>
      <c r="F58">
        <v>3.23</v>
      </c>
      <c r="G58">
        <v>2.81</v>
      </c>
      <c r="H58">
        <v>3.31</v>
      </c>
      <c r="I58">
        <v>2.69</v>
      </c>
      <c r="J58">
        <v>2.23</v>
      </c>
      <c r="K58">
        <v>2.16</v>
      </c>
      <c r="L58" s="198">
        <v>0</v>
      </c>
      <c r="M58" s="389"/>
      <c r="N58" s="390"/>
      <c r="P58" s="55" t="s">
        <v>284</v>
      </c>
      <c r="Z58" s="59"/>
      <c r="AA58" s="55"/>
      <c r="AB58" s="407" t="str">
        <f t="shared" si="57"/>
        <v>Estupiñán</v>
      </c>
      <c r="AC58" s="408"/>
      <c r="AD58" s="408"/>
      <c r="AE58" s="282">
        <v>0</v>
      </c>
      <c r="AF58" s="316">
        <f t="shared" ref="AF58:AL58" si="82">AE58</f>
        <v>0</v>
      </c>
      <c r="AG58" s="316">
        <f t="shared" si="82"/>
        <v>0</v>
      </c>
      <c r="AH58" s="316">
        <f t="shared" si="82"/>
        <v>0</v>
      </c>
      <c r="AI58" s="316">
        <f t="shared" si="82"/>
        <v>0</v>
      </c>
      <c r="AJ58" s="316">
        <f t="shared" si="82"/>
        <v>0</v>
      </c>
      <c r="AK58" s="316">
        <f t="shared" si="82"/>
        <v>0</v>
      </c>
      <c r="AL58" s="316">
        <f t="shared" si="82"/>
        <v>0</v>
      </c>
      <c r="AN58" s="244">
        <f t="shared" si="35"/>
        <v>0</v>
      </c>
      <c r="AO58" s="245">
        <f t="shared" si="36"/>
        <v>0</v>
      </c>
      <c r="AP58" s="245">
        <f t="shared" si="37"/>
        <v>0</v>
      </c>
      <c r="AQ58" s="245">
        <f t="shared" si="38"/>
        <v>0</v>
      </c>
      <c r="AR58" s="245">
        <f t="shared" si="39"/>
        <v>0</v>
      </c>
      <c r="AS58" s="288">
        <f t="shared" si="40"/>
        <v>0</v>
      </c>
      <c r="AT58" s="205">
        <f t="shared" si="41"/>
        <v>1</v>
      </c>
      <c r="AU58" s="205">
        <f t="shared" si="42"/>
        <v>0</v>
      </c>
      <c r="AV58" s="205">
        <f t="shared" si="43"/>
        <v>0</v>
      </c>
      <c r="AW58" s="205">
        <f t="shared" si="44"/>
        <v>0</v>
      </c>
      <c r="AX58" s="205">
        <f t="shared" si="45"/>
        <v>0</v>
      </c>
      <c r="AY58" s="205">
        <f t="shared" si="46"/>
        <v>0</v>
      </c>
      <c r="AZ58" s="205">
        <f t="shared" si="47"/>
        <v>0</v>
      </c>
      <c r="BA58" s="205">
        <f t="shared" si="48"/>
        <v>0</v>
      </c>
      <c r="BB58" s="205">
        <f t="shared" si="49"/>
        <v>0</v>
      </c>
      <c r="BC58" s="205">
        <f t="shared" si="50"/>
        <v>0</v>
      </c>
      <c r="BD58" s="205">
        <f t="shared" si="51"/>
        <v>0</v>
      </c>
      <c r="BE58" s="205">
        <f t="shared" si="52"/>
        <v>0</v>
      </c>
      <c r="BF58" s="205">
        <f t="shared" si="53"/>
        <v>0</v>
      </c>
      <c r="BG58" s="213">
        <f t="shared" si="54"/>
        <v>0</v>
      </c>
    </row>
    <row r="59" spans="1:59" ht="15.75" thickBot="1">
      <c r="A59" t="s">
        <v>383</v>
      </c>
      <c r="B59">
        <v>5.7</v>
      </c>
      <c r="C59" t="s">
        <v>132</v>
      </c>
      <c r="D59">
        <v>2.34</v>
      </c>
      <c r="E59">
        <v>3.19</v>
      </c>
      <c r="F59">
        <v>2.93</v>
      </c>
      <c r="G59">
        <v>2.73</v>
      </c>
      <c r="H59">
        <v>2.31</v>
      </c>
      <c r="I59">
        <v>2.2799999999999998</v>
      </c>
      <c r="J59">
        <v>2.1800000000000002</v>
      </c>
      <c r="K59">
        <v>1.83</v>
      </c>
      <c r="L59" s="198">
        <v>0</v>
      </c>
      <c r="M59" s="389"/>
      <c r="N59" s="390"/>
      <c r="Z59" s="59"/>
      <c r="AA59" s="55"/>
      <c r="AB59" s="407" t="str">
        <f t="shared" si="57"/>
        <v>Matip</v>
      </c>
      <c r="AC59" s="408"/>
      <c r="AD59" s="408"/>
      <c r="AE59" s="282">
        <v>0</v>
      </c>
      <c r="AF59" s="316">
        <f t="shared" ref="AF59:AL59" si="83">AE59</f>
        <v>0</v>
      </c>
      <c r="AG59" s="316">
        <f t="shared" si="83"/>
        <v>0</v>
      </c>
      <c r="AH59" s="316">
        <f t="shared" si="83"/>
        <v>0</v>
      </c>
      <c r="AI59" s="316">
        <f t="shared" si="83"/>
        <v>0</v>
      </c>
      <c r="AJ59" s="316">
        <f t="shared" si="83"/>
        <v>0</v>
      </c>
      <c r="AK59" s="316">
        <f t="shared" si="83"/>
        <v>0</v>
      </c>
      <c r="AL59" s="316">
        <f t="shared" si="83"/>
        <v>0</v>
      </c>
      <c r="AN59" s="244">
        <f t="shared" si="35"/>
        <v>0</v>
      </c>
      <c r="AO59" s="245">
        <f t="shared" si="36"/>
        <v>0</v>
      </c>
      <c r="AP59" s="245">
        <f t="shared" si="37"/>
        <v>0</v>
      </c>
      <c r="AQ59" s="245">
        <f t="shared" si="38"/>
        <v>0</v>
      </c>
      <c r="AR59" s="245">
        <f t="shared" si="39"/>
        <v>0</v>
      </c>
      <c r="AS59" s="288">
        <f t="shared" si="40"/>
        <v>0</v>
      </c>
      <c r="AT59" s="205">
        <f t="shared" si="41"/>
        <v>0</v>
      </c>
      <c r="AU59" s="205">
        <f t="shared" si="42"/>
        <v>0</v>
      </c>
      <c r="AV59" s="205">
        <f t="shared" si="43"/>
        <v>0</v>
      </c>
      <c r="AW59" s="205">
        <f t="shared" si="44"/>
        <v>0</v>
      </c>
      <c r="AX59" s="205">
        <f t="shared" si="45"/>
        <v>0</v>
      </c>
      <c r="AY59" s="205">
        <f t="shared" si="46"/>
        <v>0</v>
      </c>
      <c r="AZ59" s="205">
        <f t="shared" si="47"/>
        <v>0</v>
      </c>
      <c r="BA59" s="205">
        <f t="shared" si="48"/>
        <v>0</v>
      </c>
      <c r="BB59" s="205">
        <f t="shared" si="49"/>
        <v>0</v>
      </c>
      <c r="BC59" s="205">
        <f t="shared" si="50"/>
        <v>1</v>
      </c>
      <c r="BD59" s="205">
        <f t="shared" si="51"/>
        <v>0</v>
      </c>
      <c r="BE59" s="205">
        <f t="shared" si="52"/>
        <v>0</v>
      </c>
      <c r="BF59" s="205">
        <f t="shared" si="53"/>
        <v>0</v>
      </c>
      <c r="BG59" s="213">
        <f t="shared" si="54"/>
        <v>0</v>
      </c>
    </row>
    <row r="60" spans="1:59" ht="15.75" thickBot="1">
      <c r="A60" t="s">
        <v>343</v>
      </c>
      <c r="B60">
        <v>4.2</v>
      </c>
      <c r="C60" t="s">
        <v>133</v>
      </c>
      <c r="D60">
        <v>0.81</v>
      </c>
      <c r="E60">
        <v>0.99</v>
      </c>
      <c r="F60">
        <v>0.74</v>
      </c>
      <c r="G60">
        <v>0.86</v>
      </c>
      <c r="H60">
        <v>0.69</v>
      </c>
      <c r="I60">
        <v>0.71</v>
      </c>
      <c r="J60">
        <v>0.79</v>
      </c>
      <c r="K60">
        <v>0.73</v>
      </c>
      <c r="L60" s="198">
        <v>1</v>
      </c>
      <c r="P60" s="249"/>
      <c r="Q60" s="308" t="s">
        <v>124</v>
      </c>
      <c r="R60" s="309"/>
      <c r="S60" s="309"/>
      <c r="T60" s="309"/>
      <c r="U60" s="309"/>
      <c r="V60" s="309"/>
      <c r="W60" s="309"/>
      <c r="X60" s="309"/>
      <c r="Y60" s="310"/>
      <c r="Z60" s="59"/>
      <c r="AA60" s="55"/>
      <c r="AB60" s="407" t="str">
        <f t="shared" si="57"/>
        <v>Romero</v>
      </c>
      <c r="AC60" s="408"/>
      <c r="AD60" s="408"/>
      <c r="AE60" s="282">
        <v>0</v>
      </c>
      <c r="AF60" s="316">
        <f t="shared" ref="AF60:AL60" si="84">AE60</f>
        <v>0</v>
      </c>
      <c r="AG60" s="316">
        <f t="shared" si="84"/>
        <v>0</v>
      </c>
      <c r="AH60" s="316">
        <f t="shared" si="84"/>
        <v>0</v>
      </c>
      <c r="AI60" s="316">
        <f t="shared" si="84"/>
        <v>0</v>
      </c>
      <c r="AJ60" s="316">
        <f t="shared" si="84"/>
        <v>0</v>
      </c>
      <c r="AK60" s="316">
        <f t="shared" si="84"/>
        <v>0</v>
      </c>
      <c r="AL60" s="316">
        <f t="shared" si="84"/>
        <v>0</v>
      </c>
      <c r="AN60" s="244">
        <f t="shared" si="35"/>
        <v>0</v>
      </c>
      <c r="AO60" s="245">
        <f t="shared" si="36"/>
        <v>0</v>
      </c>
      <c r="AP60" s="245">
        <f t="shared" si="37"/>
        <v>0</v>
      </c>
      <c r="AQ60" s="245">
        <f t="shared" si="38"/>
        <v>0</v>
      </c>
      <c r="AR60" s="245">
        <f t="shared" si="39"/>
        <v>0</v>
      </c>
      <c r="AS60" s="288">
        <f t="shared" si="40"/>
        <v>0</v>
      </c>
      <c r="AT60" s="205">
        <f t="shared" si="41"/>
        <v>0</v>
      </c>
      <c r="AU60" s="205">
        <f t="shared" si="42"/>
        <v>0</v>
      </c>
      <c r="AV60" s="205">
        <f t="shared" si="43"/>
        <v>0</v>
      </c>
      <c r="AW60" s="205">
        <f t="shared" si="44"/>
        <v>0</v>
      </c>
      <c r="AX60" s="205">
        <f t="shared" si="45"/>
        <v>1</v>
      </c>
      <c r="AY60" s="205">
        <f t="shared" si="46"/>
        <v>0</v>
      </c>
      <c r="AZ60" s="205">
        <f t="shared" si="47"/>
        <v>0</v>
      </c>
      <c r="BA60" s="205">
        <f t="shared" si="48"/>
        <v>0</v>
      </c>
      <c r="BB60" s="205">
        <f t="shared" si="49"/>
        <v>0</v>
      </c>
      <c r="BC60" s="205">
        <f t="shared" si="50"/>
        <v>0</v>
      </c>
      <c r="BD60" s="205">
        <f t="shared" si="51"/>
        <v>0</v>
      </c>
      <c r="BE60" s="205">
        <f t="shared" si="52"/>
        <v>0</v>
      </c>
      <c r="BF60" s="205">
        <f t="shared" si="53"/>
        <v>0</v>
      </c>
      <c r="BG60" s="213">
        <f t="shared" si="54"/>
        <v>0</v>
      </c>
    </row>
    <row r="61" spans="1:59" ht="15.75" thickBot="1">
      <c r="A61" t="s">
        <v>0</v>
      </c>
      <c r="B61">
        <v>5.4</v>
      </c>
      <c r="C61" t="s">
        <v>129</v>
      </c>
      <c r="D61">
        <v>4.5999999999999996</v>
      </c>
      <c r="E61">
        <v>3.91</v>
      </c>
      <c r="F61">
        <v>7.59</v>
      </c>
      <c r="G61">
        <v>4.5</v>
      </c>
      <c r="H61">
        <v>3.67</v>
      </c>
      <c r="I61">
        <v>7.83</v>
      </c>
      <c r="J61">
        <v>4.32</v>
      </c>
      <c r="K61">
        <v>1.89</v>
      </c>
      <c r="L61" s="198">
        <v>1</v>
      </c>
      <c r="P61" s="199"/>
      <c r="Q61" s="100" t="s">
        <v>197</v>
      </c>
      <c r="R61" s="53"/>
      <c r="S61" s="53"/>
      <c r="T61" s="53"/>
      <c r="U61" s="53"/>
      <c r="V61" s="53"/>
      <c r="W61" s="53"/>
      <c r="X61" s="53"/>
      <c r="Y61" s="54"/>
      <c r="AA61" s="55"/>
      <c r="AB61" s="407" t="str">
        <f t="shared" si="57"/>
        <v>Koulibaly</v>
      </c>
      <c r="AC61" s="408"/>
      <c r="AD61" s="408"/>
      <c r="AE61" s="282">
        <v>0</v>
      </c>
      <c r="AF61" s="316">
        <f t="shared" ref="AF61:AL61" si="85">AE61</f>
        <v>0</v>
      </c>
      <c r="AG61" s="316">
        <f t="shared" si="85"/>
        <v>0</v>
      </c>
      <c r="AH61" s="316">
        <f t="shared" si="85"/>
        <v>0</v>
      </c>
      <c r="AI61" s="316">
        <f t="shared" si="85"/>
        <v>0</v>
      </c>
      <c r="AJ61" s="316">
        <f t="shared" si="85"/>
        <v>0</v>
      </c>
      <c r="AK61" s="316">
        <f t="shared" si="85"/>
        <v>0</v>
      </c>
      <c r="AL61" s="316">
        <f t="shared" si="85"/>
        <v>0</v>
      </c>
      <c r="AN61" s="244">
        <f t="shared" si="35"/>
        <v>0</v>
      </c>
      <c r="AO61" s="245">
        <f t="shared" si="36"/>
        <v>0</v>
      </c>
      <c r="AP61" s="245">
        <f t="shared" si="37"/>
        <v>0</v>
      </c>
      <c r="AQ61" s="245">
        <f t="shared" si="38"/>
        <v>0</v>
      </c>
      <c r="AR61" s="245">
        <f t="shared" si="39"/>
        <v>0</v>
      </c>
      <c r="AS61" s="288">
        <f t="shared" si="40"/>
        <v>0</v>
      </c>
      <c r="AT61" s="205">
        <f t="shared" si="41"/>
        <v>0</v>
      </c>
      <c r="AU61" s="205">
        <f t="shared" si="42"/>
        <v>0</v>
      </c>
      <c r="AV61" s="205">
        <f t="shared" si="43"/>
        <v>0</v>
      </c>
      <c r="AW61" s="205">
        <f t="shared" si="44"/>
        <v>1</v>
      </c>
      <c r="AX61" s="205">
        <f t="shared" si="45"/>
        <v>0</v>
      </c>
      <c r="AY61" s="205">
        <f t="shared" si="46"/>
        <v>0</v>
      </c>
      <c r="AZ61" s="205">
        <f t="shared" si="47"/>
        <v>0</v>
      </c>
      <c r="BA61" s="205">
        <f t="shared" si="48"/>
        <v>0</v>
      </c>
      <c r="BB61" s="205">
        <f t="shared" si="49"/>
        <v>0</v>
      </c>
      <c r="BC61" s="205">
        <f t="shared" si="50"/>
        <v>0</v>
      </c>
      <c r="BD61" s="205">
        <f t="shared" si="51"/>
        <v>0</v>
      </c>
      <c r="BE61" s="205">
        <f t="shared" si="52"/>
        <v>0</v>
      </c>
      <c r="BF61" s="205">
        <f t="shared" si="53"/>
        <v>0</v>
      </c>
      <c r="BG61" s="213">
        <f t="shared" si="54"/>
        <v>0</v>
      </c>
    </row>
    <row r="62" spans="1:59" ht="15.75" thickBot="1">
      <c r="A62" t="s">
        <v>336</v>
      </c>
      <c r="B62">
        <v>4.9000000000000004</v>
      </c>
      <c r="C62" t="s">
        <v>97</v>
      </c>
      <c r="D62">
        <v>3.74</v>
      </c>
      <c r="E62">
        <v>3.69</v>
      </c>
      <c r="F62">
        <v>3.38</v>
      </c>
      <c r="G62">
        <v>3.69</v>
      </c>
      <c r="H62">
        <v>3.94</v>
      </c>
      <c r="I62">
        <v>7.27</v>
      </c>
      <c r="J62">
        <v>3.69</v>
      </c>
      <c r="K62">
        <v>3.02</v>
      </c>
      <c r="L62" s="198">
        <v>0</v>
      </c>
      <c r="P62" s="186"/>
      <c r="Q62" s="102" t="s">
        <v>231</v>
      </c>
      <c r="R62" s="57"/>
      <c r="S62" s="57"/>
      <c r="T62" s="57"/>
      <c r="U62" s="57"/>
      <c r="V62" s="57"/>
      <c r="W62" s="57"/>
      <c r="X62" s="57"/>
      <c r="Y62" s="58"/>
      <c r="Z62" s="59"/>
      <c r="AA62" s="55"/>
      <c r="AB62" s="407" t="str">
        <f t="shared" si="57"/>
        <v>Digne</v>
      </c>
      <c r="AC62" s="408"/>
      <c r="AD62" s="408"/>
      <c r="AE62" s="282">
        <v>0</v>
      </c>
      <c r="AF62" s="316">
        <f t="shared" ref="AF62:AL62" si="86">AE62</f>
        <v>0</v>
      </c>
      <c r="AG62" s="316">
        <f t="shared" si="86"/>
        <v>0</v>
      </c>
      <c r="AH62" s="316">
        <f t="shared" si="86"/>
        <v>0</v>
      </c>
      <c r="AI62" s="316">
        <f t="shared" si="86"/>
        <v>0</v>
      </c>
      <c r="AJ62" s="316">
        <f t="shared" si="86"/>
        <v>0</v>
      </c>
      <c r="AK62" s="316">
        <f t="shared" si="86"/>
        <v>0</v>
      </c>
      <c r="AL62" s="316">
        <f t="shared" si="86"/>
        <v>0</v>
      </c>
      <c r="AN62" s="244">
        <f t="shared" si="35"/>
        <v>0</v>
      </c>
      <c r="AO62" s="245">
        <f t="shared" si="36"/>
        <v>0</v>
      </c>
      <c r="AP62" s="245">
        <f t="shared" si="37"/>
        <v>0</v>
      </c>
      <c r="AQ62" s="245">
        <f t="shared" si="38"/>
        <v>0</v>
      </c>
      <c r="AR62" s="245">
        <f t="shared" si="39"/>
        <v>0</v>
      </c>
      <c r="AS62" s="288">
        <f t="shared" si="40"/>
        <v>0</v>
      </c>
      <c r="AT62" s="205">
        <f t="shared" si="41"/>
        <v>0</v>
      </c>
      <c r="AU62" s="205">
        <f t="shared" si="42"/>
        <v>0</v>
      </c>
      <c r="AV62" s="205">
        <f t="shared" si="43"/>
        <v>0</v>
      </c>
      <c r="AW62" s="205">
        <f t="shared" si="44"/>
        <v>0</v>
      </c>
      <c r="AX62" s="205">
        <f t="shared" si="45"/>
        <v>0</v>
      </c>
      <c r="AY62" s="205">
        <f t="shared" si="46"/>
        <v>0</v>
      </c>
      <c r="AZ62" s="205">
        <f t="shared" si="47"/>
        <v>1</v>
      </c>
      <c r="BA62" s="205">
        <f t="shared" si="48"/>
        <v>0</v>
      </c>
      <c r="BB62" s="205">
        <f t="shared" si="49"/>
        <v>0</v>
      </c>
      <c r="BC62" s="205">
        <f t="shared" si="50"/>
        <v>0</v>
      </c>
      <c r="BD62" s="205">
        <f t="shared" si="51"/>
        <v>0</v>
      </c>
      <c r="BE62" s="205">
        <f t="shared" si="52"/>
        <v>0</v>
      </c>
      <c r="BF62" s="205">
        <f t="shared" si="53"/>
        <v>0</v>
      </c>
      <c r="BG62" s="213">
        <f t="shared" si="54"/>
        <v>0</v>
      </c>
    </row>
    <row r="63" spans="1:59" ht="15.75" thickBot="1">
      <c r="A63" t="s">
        <v>362</v>
      </c>
      <c r="B63">
        <v>4.5</v>
      </c>
      <c r="C63" t="s">
        <v>93</v>
      </c>
      <c r="D63">
        <v>3.96</v>
      </c>
      <c r="E63">
        <v>6.8</v>
      </c>
      <c r="F63">
        <v>3.98</v>
      </c>
      <c r="G63">
        <v>3.04</v>
      </c>
      <c r="H63">
        <v>3.81</v>
      </c>
      <c r="I63">
        <v>3.52</v>
      </c>
      <c r="J63">
        <v>4.04</v>
      </c>
      <c r="K63">
        <v>3.12</v>
      </c>
      <c r="L63" s="198">
        <v>0</v>
      </c>
      <c r="P63" s="59"/>
      <c r="Y63" s="59"/>
      <c r="AA63" s="55"/>
      <c r="AB63" s="407" t="str">
        <f t="shared" si="57"/>
        <v>Akanji</v>
      </c>
      <c r="AC63" s="408"/>
      <c r="AD63" s="408"/>
      <c r="AE63" s="282">
        <v>0</v>
      </c>
      <c r="AF63" s="316">
        <f t="shared" ref="AF63:AL63" si="87">AE63</f>
        <v>0</v>
      </c>
      <c r="AG63" s="316">
        <f t="shared" si="87"/>
        <v>0</v>
      </c>
      <c r="AH63" s="316">
        <f t="shared" si="87"/>
        <v>0</v>
      </c>
      <c r="AI63" s="316">
        <f t="shared" si="87"/>
        <v>0</v>
      </c>
      <c r="AJ63" s="316">
        <f t="shared" si="87"/>
        <v>0</v>
      </c>
      <c r="AK63" s="316">
        <f t="shared" si="87"/>
        <v>0</v>
      </c>
      <c r="AL63" s="316">
        <f t="shared" si="87"/>
        <v>0</v>
      </c>
      <c r="AN63" s="244">
        <f t="shared" si="35"/>
        <v>1</v>
      </c>
      <c r="AO63" s="245">
        <f t="shared" si="36"/>
        <v>0</v>
      </c>
      <c r="AP63" s="245">
        <f t="shared" si="37"/>
        <v>0</v>
      </c>
      <c r="AQ63" s="245">
        <f t="shared" si="38"/>
        <v>0</v>
      </c>
      <c r="AR63" s="245">
        <f t="shared" si="39"/>
        <v>0</v>
      </c>
      <c r="AS63" s="288">
        <f t="shared" si="40"/>
        <v>0</v>
      </c>
      <c r="AT63" s="205">
        <f t="shared" si="41"/>
        <v>0</v>
      </c>
      <c r="AU63" s="205">
        <f t="shared" si="42"/>
        <v>0</v>
      </c>
      <c r="AV63" s="205">
        <f t="shared" si="43"/>
        <v>0</v>
      </c>
      <c r="AW63" s="205">
        <f t="shared" si="44"/>
        <v>0</v>
      </c>
      <c r="AX63" s="205">
        <f t="shared" si="45"/>
        <v>0</v>
      </c>
      <c r="AY63" s="205">
        <f t="shared" si="46"/>
        <v>0</v>
      </c>
      <c r="AZ63" s="205">
        <f t="shared" si="47"/>
        <v>0</v>
      </c>
      <c r="BA63" s="205">
        <f t="shared" si="48"/>
        <v>0</v>
      </c>
      <c r="BB63" s="205">
        <f t="shared" si="49"/>
        <v>0</v>
      </c>
      <c r="BC63" s="205">
        <f t="shared" si="50"/>
        <v>0</v>
      </c>
      <c r="BD63" s="205">
        <f t="shared" si="51"/>
        <v>0</v>
      </c>
      <c r="BE63" s="205">
        <f t="shared" si="52"/>
        <v>0</v>
      </c>
      <c r="BF63" s="205">
        <f t="shared" si="53"/>
        <v>0</v>
      </c>
      <c r="BG63" s="213">
        <f t="shared" si="54"/>
        <v>0</v>
      </c>
    </row>
    <row r="64" spans="1:59" ht="15.75" thickBot="1">
      <c r="A64" t="s">
        <v>106</v>
      </c>
      <c r="B64">
        <v>5.5</v>
      </c>
      <c r="C64" t="s">
        <v>92</v>
      </c>
      <c r="D64">
        <v>4.18</v>
      </c>
      <c r="E64">
        <v>3.85</v>
      </c>
      <c r="F64">
        <v>3.73</v>
      </c>
      <c r="G64">
        <v>3.78</v>
      </c>
      <c r="H64">
        <v>4.04</v>
      </c>
      <c r="I64">
        <v>4.2</v>
      </c>
      <c r="J64">
        <v>3.54</v>
      </c>
      <c r="K64">
        <v>3.84</v>
      </c>
      <c r="L64" s="198">
        <v>0</v>
      </c>
      <c r="Q64" s="308" t="s">
        <v>125</v>
      </c>
      <c r="R64" s="309"/>
      <c r="S64" s="309"/>
      <c r="T64" s="309"/>
      <c r="U64" s="309"/>
      <c r="V64" s="309"/>
      <c r="W64" s="309"/>
      <c r="X64" s="309"/>
      <c r="Y64" s="310"/>
      <c r="AA64" s="55"/>
      <c r="AB64" s="407" t="str">
        <f t="shared" si="57"/>
        <v>Thiago Silva</v>
      </c>
      <c r="AC64" s="408"/>
      <c r="AD64" s="408"/>
      <c r="AE64" s="282">
        <v>0</v>
      </c>
      <c r="AF64" s="316">
        <f t="shared" ref="AF64:AL64" si="88">AE64</f>
        <v>0</v>
      </c>
      <c r="AG64" s="316">
        <f t="shared" si="88"/>
        <v>0</v>
      </c>
      <c r="AH64" s="316">
        <f t="shared" si="88"/>
        <v>0</v>
      </c>
      <c r="AI64" s="316">
        <f t="shared" si="88"/>
        <v>0</v>
      </c>
      <c r="AJ64" s="316">
        <f t="shared" si="88"/>
        <v>0</v>
      </c>
      <c r="AK64" s="316">
        <f t="shared" si="88"/>
        <v>0</v>
      </c>
      <c r="AL64" s="316">
        <f t="shared" si="88"/>
        <v>0</v>
      </c>
      <c r="AN64" s="244">
        <f t="shared" si="35"/>
        <v>0</v>
      </c>
      <c r="AO64" s="245">
        <f t="shared" si="36"/>
        <v>0</v>
      </c>
      <c r="AP64" s="245">
        <f t="shared" si="37"/>
        <v>0</v>
      </c>
      <c r="AQ64" s="245">
        <f t="shared" si="38"/>
        <v>0</v>
      </c>
      <c r="AR64" s="245">
        <f t="shared" si="39"/>
        <v>0</v>
      </c>
      <c r="AS64" s="288">
        <f t="shared" si="40"/>
        <v>1</v>
      </c>
      <c r="AT64" s="205">
        <f t="shared" si="41"/>
        <v>0</v>
      </c>
      <c r="AU64" s="205">
        <f t="shared" si="42"/>
        <v>0</v>
      </c>
      <c r="AV64" s="205">
        <f t="shared" si="43"/>
        <v>0</v>
      </c>
      <c r="AW64" s="205">
        <f t="shared" si="44"/>
        <v>0</v>
      </c>
      <c r="AX64" s="205">
        <f t="shared" si="45"/>
        <v>0</v>
      </c>
      <c r="AY64" s="205">
        <f t="shared" si="46"/>
        <v>0</v>
      </c>
      <c r="AZ64" s="205">
        <f t="shared" si="47"/>
        <v>0</v>
      </c>
      <c r="BA64" s="205">
        <f t="shared" si="48"/>
        <v>0</v>
      </c>
      <c r="BB64" s="205">
        <f t="shared" si="49"/>
        <v>0</v>
      </c>
      <c r="BC64" s="205">
        <f t="shared" si="50"/>
        <v>0</v>
      </c>
      <c r="BD64" s="205">
        <f t="shared" si="51"/>
        <v>0</v>
      </c>
      <c r="BE64" s="205">
        <f t="shared" si="52"/>
        <v>0</v>
      </c>
      <c r="BF64" s="205">
        <f t="shared" si="53"/>
        <v>0</v>
      </c>
      <c r="BG64" s="213">
        <f t="shared" si="54"/>
        <v>0</v>
      </c>
    </row>
    <row r="65" spans="1:59" ht="15.75" thickBot="1">
      <c r="A65" t="s">
        <v>315</v>
      </c>
      <c r="B65">
        <v>5.5</v>
      </c>
      <c r="C65" t="s">
        <v>131</v>
      </c>
      <c r="D65">
        <v>3.78</v>
      </c>
      <c r="E65">
        <v>3.63</v>
      </c>
      <c r="F65">
        <v>6.38</v>
      </c>
      <c r="G65">
        <v>3.52</v>
      </c>
      <c r="H65">
        <v>3.12</v>
      </c>
      <c r="I65">
        <v>3.45</v>
      </c>
      <c r="J65">
        <v>3.71</v>
      </c>
      <c r="K65">
        <v>3.45</v>
      </c>
      <c r="L65" s="198">
        <v>0</v>
      </c>
      <c r="P65" s="248"/>
      <c r="Q65" s="100" t="s">
        <v>138</v>
      </c>
      <c r="R65" s="53"/>
      <c r="S65" s="53"/>
      <c r="T65" s="53"/>
      <c r="U65" s="53"/>
      <c r="V65" s="53"/>
      <c r="W65" s="53"/>
      <c r="X65" s="53"/>
      <c r="Y65" s="54"/>
      <c r="AA65" s="55"/>
      <c r="AB65" s="407" t="str">
        <f t="shared" si="57"/>
        <v>Martínez</v>
      </c>
      <c r="AC65" s="408"/>
      <c r="AD65" s="408"/>
      <c r="AE65" s="282">
        <v>0</v>
      </c>
      <c r="AF65" s="316">
        <f t="shared" ref="AF65:AL65" si="89">AE65</f>
        <v>0</v>
      </c>
      <c r="AG65" s="316">
        <f t="shared" si="89"/>
        <v>0</v>
      </c>
      <c r="AH65" s="316">
        <f t="shared" si="89"/>
        <v>0</v>
      </c>
      <c r="AI65" s="316">
        <f t="shared" si="89"/>
        <v>0</v>
      </c>
      <c r="AJ65" s="316">
        <f t="shared" si="89"/>
        <v>0</v>
      </c>
      <c r="AK65" s="316">
        <f t="shared" si="89"/>
        <v>0</v>
      </c>
      <c r="AL65" s="316">
        <f t="shared" si="89"/>
        <v>0</v>
      </c>
      <c r="AN65" s="244">
        <f t="shared" si="35"/>
        <v>0</v>
      </c>
      <c r="AO65" s="245">
        <f t="shared" si="36"/>
        <v>0</v>
      </c>
      <c r="AP65" s="245">
        <f t="shared" si="37"/>
        <v>0</v>
      </c>
      <c r="AQ65" s="245">
        <f t="shared" si="38"/>
        <v>0</v>
      </c>
      <c r="AR65" s="245">
        <f t="shared" si="39"/>
        <v>0</v>
      </c>
      <c r="AS65" s="288">
        <f t="shared" si="40"/>
        <v>0</v>
      </c>
      <c r="AT65" s="205">
        <f t="shared" si="41"/>
        <v>0</v>
      </c>
      <c r="AU65" s="205">
        <f t="shared" si="42"/>
        <v>0</v>
      </c>
      <c r="AV65" s="205">
        <f t="shared" si="43"/>
        <v>0</v>
      </c>
      <c r="AW65" s="205">
        <f t="shared" si="44"/>
        <v>0</v>
      </c>
      <c r="AX65" s="205">
        <f t="shared" si="45"/>
        <v>0</v>
      </c>
      <c r="AY65" s="205">
        <f t="shared" si="46"/>
        <v>1</v>
      </c>
      <c r="AZ65" s="205">
        <f t="shared" si="47"/>
        <v>0</v>
      </c>
      <c r="BA65" s="205">
        <f t="shared" si="48"/>
        <v>0</v>
      </c>
      <c r="BB65" s="205">
        <f t="shared" si="49"/>
        <v>0</v>
      </c>
      <c r="BC65" s="205">
        <f t="shared" si="50"/>
        <v>0</v>
      </c>
      <c r="BD65" s="205">
        <f t="shared" si="51"/>
        <v>0</v>
      </c>
      <c r="BE65" s="205">
        <f t="shared" si="52"/>
        <v>0</v>
      </c>
      <c r="BF65" s="205">
        <f t="shared" si="53"/>
        <v>0</v>
      </c>
      <c r="BG65" s="213">
        <f t="shared" si="54"/>
        <v>0</v>
      </c>
    </row>
    <row r="66" spans="1:59" ht="15.75" thickBot="1">
      <c r="A66" t="s">
        <v>321</v>
      </c>
      <c r="B66">
        <v>4.5</v>
      </c>
      <c r="C66" t="s">
        <v>286</v>
      </c>
      <c r="D66">
        <v>3.76</v>
      </c>
      <c r="E66">
        <v>6.73</v>
      </c>
      <c r="F66">
        <v>3.14</v>
      </c>
      <c r="G66">
        <v>3.2</v>
      </c>
      <c r="H66">
        <v>3.12</v>
      </c>
      <c r="I66">
        <v>3.74</v>
      </c>
      <c r="J66">
        <v>3.1</v>
      </c>
      <c r="K66">
        <v>2.96</v>
      </c>
      <c r="L66" s="198">
        <v>1</v>
      </c>
      <c r="P66" s="202"/>
      <c r="Q66" s="103" t="s">
        <v>139</v>
      </c>
      <c r="R66" s="57"/>
      <c r="S66" s="57"/>
      <c r="T66" s="57"/>
      <c r="U66" s="57"/>
      <c r="V66" s="57"/>
      <c r="W66" s="57"/>
      <c r="X66" s="57"/>
      <c r="Y66" s="58"/>
      <c r="AA66" s="55"/>
      <c r="AB66" s="407" t="str">
        <f t="shared" si="57"/>
        <v>Mee</v>
      </c>
      <c r="AC66" s="408"/>
      <c r="AD66" s="408"/>
      <c r="AE66" s="282">
        <v>0</v>
      </c>
      <c r="AF66" s="316">
        <f t="shared" ref="AF66:AL66" si="90">AE66</f>
        <v>0</v>
      </c>
      <c r="AG66" s="316">
        <f t="shared" si="90"/>
        <v>0</v>
      </c>
      <c r="AH66" s="316">
        <f t="shared" si="90"/>
        <v>0</v>
      </c>
      <c r="AI66" s="316">
        <f t="shared" si="90"/>
        <v>0</v>
      </c>
      <c r="AJ66" s="316">
        <f t="shared" si="90"/>
        <v>0</v>
      </c>
      <c r="AK66" s="316">
        <f t="shared" si="90"/>
        <v>0</v>
      </c>
      <c r="AL66" s="316">
        <f t="shared" si="90"/>
        <v>0</v>
      </c>
      <c r="AN66" s="244">
        <f t="shared" ref="AN66:AN97" si="91">IF($C65=$AB$2,1,0)</f>
        <v>0</v>
      </c>
      <c r="AO66" s="245">
        <f t="shared" ref="AO66:AO97" si="92">IF($C65=$AB$3,1,0)</f>
        <v>0</v>
      </c>
      <c r="AP66" s="245">
        <f t="shared" ref="AP66:AP97" si="93">IF($C65=$AB$4,1,0)</f>
        <v>0</v>
      </c>
      <c r="AQ66" s="245">
        <f t="shared" ref="AQ66:AQ97" si="94">IF($C65=$AB$5,1,0)</f>
        <v>0</v>
      </c>
      <c r="AR66" s="245">
        <f t="shared" ref="AR66:AR97" si="95">IF($C65=$AB$6,1,0)</f>
        <v>0</v>
      </c>
      <c r="AS66" s="288">
        <f t="shared" ref="AS66:AS97" si="96">IF($C65=$AB$7,1,0)</f>
        <v>0</v>
      </c>
      <c r="AT66" s="205">
        <f t="shared" ref="AT66:AT97" si="97">IF($C65=$AB$8,1,0)</f>
        <v>0</v>
      </c>
      <c r="AU66" s="205">
        <f t="shared" ref="AU66:AU97" si="98">IF($C65=$AB$9,1,0)</f>
        <v>0</v>
      </c>
      <c r="AV66" s="205">
        <f t="shared" ref="AV66:AV97" si="99">IF($C65=$AB$10,1,0)</f>
        <v>0</v>
      </c>
      <c r="AW66" s="205">
        <f t="shared" ref="AW66:AW97" si="100">IF($C65=$AB$11,1,0)</f>
        <v>0</v>
      </c>
      <c r="AX66" s="205">
        <f t="shared" ref="AX66:AX97" si="101">IF($C65=$AB$12,1,0)</f>
        <v>0</v>
      </c>
      <c r="AY66" s="205">
        <f t="shared" ref="AY66:AY97" si="102">IF($C65=$AB$13,1,0)</f>
        <v>0</v>
      </c>
      <c r="AZ66" s="205">
        <f t="shared" ref="AZ66:AZ97" si="103">IF($C65=$AB$14,1,0)</f>
        <v>0</v>
      </c>
      <c r="BA66" s="205">
        <f t="shared" ref="BA66:BA97" si="104">IF($C65=$AB$15,1,0)</f>
        <v>0</v>
      </c>
      <c r="BB66" s="205">
        <f t="shared" ref="BB66:BB97" si="105">IF($C65=$AB$16,1,0)</f>
        <v>0</v>
      </c>
      <c r="BC66" s="205">
        <f t="shared" ref="BC66:BC97" si="106">IF($C65=$AB$17,1,0)</f>
        <v>0</v>
      </c>
      <c r="BD66" s="205">
        <f t="shared" ref="BD66:BD97" si="107">IF($C65=$AB$18,1,0)</f>
        <v>0</v>
      </c>
      <c r="BE66" s="205">
        <f t="shared" ref="BE66:BE97" si="108">IF($C65=$AB$19,1,0)</f>
        <v>1</v>
      </c>
      <c r="BF66" s="205">
        <f t="shared" ref="BF66:BF97" si="109">IF($C65=$AB$20,1,0)</f>
        <v>0</v>
      </c>
      <c r="BG66" s="213">
        <f t="shared" ref="BG66:BG97" si="110">IF($C65=$AB$21,1,0)</f>
        <v>0</v>
      </c>
    </row>
    <row r="67" spans="1:59" ht="15.75" thickBot="1">
      <c r="A67" t="s">
        <v>294</v>
      </c>
      <c r="B67">
        <v>5.3</v>
      </c>
      <c r="C67" t="s">
        <v>135</v>
      </c>
      <c r="D67">
        <v>3.98</v>
      </c>
      <c r="E67">
        <v>3.29</v>
      </c>
      <c r="F67">
        <v>3.99</v>
      </c>
      <c r="G67">
        <v>3.84</v>
      </c>
      <c r="H67">
        <v>3.96</v>
      </c>
      <c r="I67">
        <v>4</v>
      </c>
      <c r="J67">
        <v>3.37</v>
      </c>
      <c r="K67">
        <v>2.4300000000000002</v>
      </c>
      <c r="L67" s="198">
        <v>0</v>
      </c>
      <c r="P67" s="94"/>
      <c r="Q67" s="59"/>
      <c r="R67" s="59"/>
      <c r="S67" s="59"/>
      <c r="T67" s="59"/>
      <c r="U67" s="59"/>
      <c r="V67" s="59"/>
      <c r="W67" s="59"/>
      <c r="X67" s="59"/>
      <c r="Y67" s="59"/>
      <c r="AA67" s="55"/>
      <c r="AB67" s="407" t="str">
        <f t="shared" si="57"/>
        <v>Cresswell</v>
      </c>
      <c r="AC67" s="408"/>
      <c r="AD67" s="408"/>
      <c r="AE67" s="282">
        <v>0</v>
      </c>
      <c r="AF67" s="316">
        <f t="shared" ref="AF67:AL67" si="111">AE67</f>
        <v>0</v>
      </c>
      <c r="AG67" s="316">
        <f t="shared" si="111"/>
        <v>0</v>
      </c>
      <c r="AH67" s="316">
        <f t="shared" si="111"/>
        <v>0</v>
      </c>
      <c r="AI67" s="316">
        <f t="shared" si="111"/>
        <v>0</v>
      </c>
      <c r="AJ67" s="316">
        <f t="shared" si="111"/>
        <v>0</v>
      </c>
      <c r="AK67" s="316">
        <f t="shared" si="111"/>
        <v>0</v>
      </c>
      <c r="AL67" s="316">
        <f t="shared" si="111"/>
        <v>0</v>
      </c>
      <c r="AN67" s="244">
        <f t="shared" si="91"/>
        <v>0</v>
      </c>
      <c r="AO67" s="245">
        <f t="shared" si="92"/>
        <v>0</v>
      </c>
      <c r="AP67" s="245">
        <f t="shared" si="93"/>
        <v>0</v>
      </c>
      <c r="AQ67" s="245">
        <f t="shared" si="94"/>
        <v>0</v>
      </c>
      <c r="AR67" s="245">
        <f t="shared" si="95"/>
        <v>0</v>
      </c>
      <c r="AS67" s="288">
        <f t="shared" si="96"/>
        <v>0</v>
      </c>
      <c r="AT67" s="205">
        <f t="shared" si="97"/>
        <v>0</v>
      </c>
      <c r="AU67" s="205">
        <f t="shared" si="98"/>
        <v>0</v>
      </c>
      <c r="AV67" s="205">
        <f t="shared" si="99"/>
        <v>1</v>
      </c>
      <c r="AW67" s="205">
        <f t="shared" si="100"/>
        <v>0</v>
      </c>
      <c r="AX67" s="205">
        <f t="shared" si="101"/>
        <v>0</v>
      </c>
      <c r="AY67" s="205">
        <f t="shared" si="102"/>
        <v>0</v>
      </c>
      <c r="AZ67" s="205">
        <f t="shared" si="103"/>
        <v>0</v>
      </c>
      <c r="BA67" s="205">
        <f t="shared" si="104"/>
        <v>0</v>
      </c>
      <c r="BB67" s="205">
        <f t="shared" si="105"/>
        <v>0</v>
      </c>
      <c r="BC67" s="205">
        <f t="shared" si="106"/>
        <v>0</v>
      </c>
      <c r="BD67" s="205">
        <f t="shared" si="107"/>
        <v>0</v>
      </c>
      <c r="BE67" s="205">
        <f t="shared" si="108"/>
        <v>0</v>
      </c>
      <c r="BF67" s="205">
        <f t="shared" si="109"/>
        <v>0</v>
      </c>
      <c r="BG67" s="213">
        <f t="shared" si="110"/>
        <v>0</v>
      </c>
    </row>
    <row r="68" spans="1:59" ht="15.75" thickBot="1">
      <c r="A68" t="s">
        <v>363</v>
      </c>
      <c r="B68">
        <v>5</v>
      </c>
      <c r="C68" t="s">
        <v>99</v>
      </c>
      <c r="D68">
        <v>3.78</v>
      </c>
      <c r="E68">
        <v>3.48</v>
      </c>
      <c r="F68">
        <v>3.68</v>
      </c>
      <c r="G68">
        <v>3.95</v>
      </c>
      <c r="H68">
        <v>3.23</v>
      </c>
      <c r="I68">
        <v>3.44</v>
      </c>
      <c r="J68">
        <v>3.18</v>
      </c>
      <c r="K68">
        <v>3.51</v>
      </c>
      <c r="L68" s="198">
        <v>0</v>
      </c>
      <c r="Q68" s="308" t="s">
        <v>123</v>
      </c>
      <c r="R68" s="309"/>
      <c r="S68" s="309"/>
      <c r="T68" s="309"/>
      <c r="U68" s="309"/>
      <c r="V68" s="309"/>
      <c r="W68" s="309"/>
      <c r="X68" s="309"/>
      <c r="Y68" s="310"/>
      <c r="AA68" s="55"/>
      <c r="AB68" s="407" t="str">
        <f t="shared" si="57"/>
        <v>Konsa</v>
      </c>
      <c r="AC68" s="408"/>
      <c r="AD68" s="408"/>
      <c r="AE68" s="282">
        <v>0</v>
      </c>
      <c r="AF68" s="316">
        <f t="shared" ref="AF68:AL68" si="112">AE68</f>
        <v>0</v>
      </c>
      <c r="AG68" s="316">
        <f t="shared" si="112"/>
        <v>0</v>
      </c>
      <c r="AH68" s="316">
        <f t="shared" si="112"/>
        <v>0</v>
      </c>
      <c r="AI68" s="316">
        <f t="shared" si="112"/>
        <v>0</v>
      </c>
      <c r="AJ68" s="316">
        <f t="shared" si="112"/>
        <v>0</v>
      </c>
      <c r="AK68" s="316">
        <f t="shared" si="112"/>
        <v>0</v>
      </c>
      <c r="AL68" s="316">
        <f t="shared" si="112"/>
        <v>0</v>
      </c>
      <c r="AN68" s="244">
        <f t="shared" si="91"/>
        <v>0</v>
      </c>
      <c r="AO68" s="245">
        <f t="shared" si="92"/>
        <v>0</v>
      </c>
      <c r="AP68" s="245">
        <f t="shared" si="93"/>
        <v>0</v>
      </c>
      <c r="AQ68" s="245">
        <f t="shared" si="94"/>
        <v>0</v>
      </c>
      <c r="AR68" s="245">
        <f t="shared" si="95"/>
        <v>0</v>
      </c>
      <c r="AS68" s="288">
        <f t="shared" si="96"/>
        <v>0</v>
      </c>
      <c r="AT68" s="205">
        <f t="shared" si="97"/>
        <v>0</v>
      </c>
      <c r="AU68" s="205">
        <f t="shared" si="98"/>
        <v>0</v>
      </c>
      <c r="AV68" s="205">
        <f t="shared" si="99"/>
        <v>0</v>
      </c>
      <c r="AW68" s="205">
        <f t="shared" si="100"/>
        <v>0</v>
      </c>
      <c r="AX68" s="205">
        <f t="shared" si="101"/>
        <v>0</v>
      </c>
      <c r="AY68" s="205">
        <f t="shared" si="102"/>
        <v>0</v>
      </c>
      <c r="AZ68" s="205">
        <f t="shared" si="103"/>
        <v>0</v>
      </c>
      <c r="BA68" s="205">
        <f t="shared" si="104"/>
        <v>0</v>
      </c>
      <c r="BB68" s="205">
        <f t="shared" si="105"/>
        <v>1</v>
      </c>
      <c r="BC68" s="205">
        <f t="shared" si="106"/>
        <v>0</v>
      </c>
      <c r="BD68" s="205">
        <f t="shared" si="107"/>
        <v>0</v>
      </c>
      <c r="BE68" s="205">
        <f t="shared" si="108"/>
        <v>0</v>
      </c>
      <c r="BF68" s="205">
        <f t="shared" si="109"/>
        <v>0</v>
      </c>
      <c r="BG68" s="213">
        <f t="shared" si="110"/>
        <v>0</v>
      </c>
    </row>
    <row r="69" spans="1:59" ht="15.75" thickBot="1">
      <c r="A69" t="s">
        <v>281</v>
      </c>
      <c r="B69">
        <v>4.5999999999999996</v>
      </c>
      <c r="C69" t="s">
        <v>94</v>
      </c>
      <c r="D69">
        <v>3.34</v>
      </c>
      <c r="E69">
        <v>3.74</v>
      </c>
      <c r="F69">
        <v>3.23</v>
      </c>
      <c r="G69">
        <v>3.6</v>
      </c>
      <c r="H69">
        <v>4.09</v>
      </c>
      <c r="I69">
        <v>3.68</v>
      </c>
      <c r="J69">
        <v>3.82</v>
      </c>
      <c r="K69">
        <v>2.09</v>
      </c>
      <c r="L69" s="198">
        <v>0</v>
      </c>
      <c r="P69" s="298"/>
      <c r="Q69" s="100" t="s">
        <v>121</v>
      </c>
      <c r="R69" s="53"/>
      <c r="S69" s="53"/>
      <c r="T69" s="53"/>
      <c r="U69" s="53"/>
      <c r="V69" s="53"/>
      <c r="W69" s="53"/>
      <c r="X69" s="53"/>
      <c r="Y69" s="54"/>
      <c r="AA69" s="55"/>
      <c r="AB69" s="407" t="str">
        <f t="shared" ref="AB69:AB100" si="113">A33</f>
        <v>Perraud</v>
      </c>
      <c r="AC69" s="408"/>
      <c r="AD69" s="408"/>
      <c r="AE69" s="282">
        <v>0</v>
      </c>
      <c r="AF69" s="316">
        <f t="shared" ref="AF69:AL69" si="114">AE69</f>
        <v>0</v>
      </c>
      <c r="AG69" s="316">
        <f t="shared" si="114"/>
        <v>0</v>
      </c>
      <c r="AH69" s="316">
        <f t="shared" si="114"/>
        <v>0</v>
      </c>
      <c r="AI69" s="316">
        <f t="shared" si="114"/>
        <v>0</v>
      </c>
      <c r="AJ69" s="316">
        <f t="shared" si="114"/>
        <v>0</v>
      </c>
      <c r="AK69" s="316">
        <f t="shared" si="114"/>
        <v>0</v>
      </c>
      <c r="AL69" s="316">
        <f t="shared" si="114"/>
        <v>0</v>
      </c>
      <c r="AN69" s="244">
        <f t="shared" si="91"/>
        <v>0</v>
      </c>
      <c r="AO69" s="245">
        <f t="shared" si="92"/>
        <v>0</v>
      </c>
      <c r="AP69" s="245">
        <f t="shared" si="93"/>
        <v>0</v>
      </c>
      <c r="AQ69" s="245">
        <f t="shared" si="94"/>
        <v>0</v>
      </c>
      <c r="AR69" s="245">
        <f t="shared" si="95"/>
        <v>0</v>
      </c>
      <c r="AS69" s="288">
        <f t="shared" si="96"/>
        <v>0</v>
      </c>
      <c r="AT69" s="205">
        <f t="shared" si="97"/>
        <v>0</v>
      </c>
      <c r="AU69" s="205">
        <f t="shared" si="98"/>
        <v>0</v>
      </c>
      <c r="AV69" s="205">
        <f t="shared" si="99"/>
        <v>0</v>
      </c>
      <c r="AW69" s="205">
        <f t="shared" si="100"/>
        <v>0</v>
      </c>
      <c r="AX69" s="205">
        <f t="shared" si="101"/>
        <v>0</v>
      </c>
      <c r="AY69" s="205">
        <f t="shared" si="102"/>
        <v>0</v>
      </c>
      <c r="AZ69" s="205">
        <f t="shared" si="103"/>
        <v>0</v>
      </c>
      <c r="BA69" s="205">
        <f t="shared" si="104"/>
        <v>0</v>
      </c>
      <c r="BB69" s="205">
        <f t="shared" si="105"/>
        <v>0</v>
      </c>
      <c r="BC69" s="205">
        <f t="shared" si="106"/>
        <v>0</v>
      </c>
      <c r="BD69" s="205">
        <f t="shared" si="107"/>
        <v>0</v>
      </c>
      <c r="BE69" s="205">
        <f t="shared" si="108"/>
        <v>0</v>
      </c>
      <c r="BF69" s="205">
        <f t="shared" si="109"/>
        <v>1</v>
      </c>
      <c r="BG69" s="213">
        <f t="shared" si="110"/>
        <v>0</v>
      </c>
    </row>
    <row r="70" spans="1:59" ht="15.75" thickBot="1">
      <c r="A70" t="s">
        <v>374</v>
      </c>
      <c r="B70">
        <v>5</v>
      </c>
      <c r="C70" t="s">
        <v>100</v>
      </c>
      <c r="D70">
        <v>3.42</v>
      </c>
      <c r="E70">
        <v>3.48</v>
      </c>
      <c r="F70">
        <v>3.79</v>
      </c>
      <c r="G70">
        <v>3.14</v>
      </c>
      <c r="H70">
        <v>3.24</v>
      </c>
      <c r="I70">
        <v>3.63</v>
      </c>
      <c r="J70">
        <v>4.04</v>
      </c>
      <c r="K70">
        <v>2.83</v>
      </c>
      <c r="L70" s="198">
        <v>0</v>
      </c>
      <c r="P70" s="215"/>
      <c r="Q70" s="101" t="s">
        <v>149</v>
      </c>
      <c r="Y70" s="56"/>
      <c r="AA70" s="55"/>
      <c r="AB70" s="407" t="str">
        <f t="shared" si="113"/>
        <v>Kehrer</v>
      </c>
      <c r="AC70" s="408"/>
      <c r="AD70" s="408"/>
      <c r="AE70" s="282">
        <v>0</v>
      </c>
      <c r="AF70" s="316">
        <f t="shared" ref="AF70:AL70" si="115">AE70</f>
        <v>0</v>
      </c>
      <c r="AG70" s="316">
        <f t="shared" si="115"/>
        <v>0</v>
      </c>
      <c r="AH70" s="316">
        <f t="shared" si="115"/>
        <v>0</v>
      </c>
      <c r="AI70" s="316">
        <f t="shared" si="115"/>
        <v>0</v>
      </c>
      <c r="AJ70" s="316">
        <f t="shared" si="115"/>
        <v>0</v>
      </c>
      <c r="AK70" s="316">
        <f t="shared" si="115"/>
        <v>0</v>
      </c>
      <c r="AL70" s="316">
        <f t="shared" si="115"/>
        <v>0</v>
      </c>
      <c r="AN70" s="244">
        <f t="shared" si="91"/>
        <v>0</v>
      </c>
      <c r="AO70" s="245">
        <f t="shared" si="92"/>
        <v>0</v>
      </c>
      <c r="AP70" s="245">
        <f t="shared" si="93"/>
        <v>0</v>
      </c>
      <c r="AQ70" s="245">
        <f t="shared" si="94"/>
        <v>0</v>
      </c>
      <c r="AR70" s="245">
        <f t="shared" si="95"/>
        <v>1</v>
      </c>
      <c r="AS70" s="288">
        <f t="shared" si="96"/>
        <v>0</v>
      </c>
      <c r="AT70" s="205">
        <f t="shared" si="97"/>
        <v>0</v>
      </c>
      <c r="AU70" s="205">
        <f t="shared" si="98"/>
        <v>0</v>
      </c>
      <c r="AV70" s="205">
        <f t="shared" si="99"/>
        <v>0</v>
      </c>
      <c r="AW70" s="205">
        <f t="shared" si="100"/>
        <v>0</v>
      </c>
      <c r="AX70" s="205">
        <f t="shared" si="101"/>
        <v>0</v>
      </c>
      <c r="AY70" s="205">
        <f t="shared" si="102"/>
        <v>0</v>
      </c>
      <c r="AZ70" s="205">
        <f t="shared" si="103"/>
        <v>0</v>
      </c>
      <c r="BA70" s="205">
        <f t="shared" si="104"/>
        <v>0</v>
      </c>
      <c r="BB70" s="205">
        <f t="shared" si="105"/>
        <v>0</v>
      </c>
      <c r="BC70" s="205">
        <f t="shared" si="106"/>
        <v>0</v>
      </c>
      <c r="BD70" s="205">
        <f t="shared" si="107"/>
        <v>0</v>
      </c>
      <c r="BE70" s="205">
        <f t="shared" si="108"/>
        <v>0</v>
      </c>
      <c r="BF70" s="205">
        <f t="shared" si="109"/>
        <v>0</v>
      </c>
      <c r="BG70" s="213">
        <f t="shared" si="110"/>
        <v>0</v>
      </c>
    </row>
    <row r="71" spans="1:59" ht="15.75" thickBot="1">
      <c r="A71" t="s">
        <v>344</v>
      </c>
      <c r="B71">
        <v>4.9000000000000004</v>
      </c>
      <c r="C71" t="s">
        <v>130</v>
      </c>
      <c r="D71">
        <v>3.92</v>
      </c>
      <c r="E71">
        <v>4.1399999999999997</v>
      </c>
      <c r="F71">
        <v>3.16</v>
      </c>
      <c r="G71">
        <v>3.15</v>
      </c>
      <c r="H71">
        <v>3.92</v>
      </c>
      <c r="I71">
        <v>3.46</v>
      </c>
      <c r="J71">
        <v>3.85</v>
      </c>
      <c r="K71">
        <v>1.85</v>
      </c>
      <c r="L71" s="198">
        <v>0</v>
      </c>
      <c r="P71" s="299"/>
      <c r="Q71" s="101" t="s">
        <v>140</v>
      </c>
      <c r="Y71" s="60"/>
      <c r="AA71" s="55"/>
      <c r="AB71" s="407" t="str">
        <f t="shared" si="113"/>
        <v>Ream</v>
      </c>
      <c r="AC71" s="408"/>
      <c r="AD71" s="408"/>
      <c r="AE71" s="282">
        <v>0</v>
      </c>
      <c r="AF71" s="316">
        <f t="shared" ref="AF71:AL71" si="116">AE71</f>
        <v>0</v>
      </c>
      <c r="AG71" s="316">
        <f t="shared" si="116"/>
        <v>0</v>
      </c>
      <c r="AH71" s="316">
        <f t="shared" si="116"/>
        <v>0</v>
      </c>
      <c r="AI71" s="316">
        <f t="shared" si="116"/>
        <v>0</v>
      </c>
      <c r="AJ71" s="316">
        <f t="shared" si="116"/>
        <v>0</v>
      </c>
      <c r="AK71" s="316">
        <f t="shared" si="116"/>
        <v>0</v>
      </c>
      <c r="AL71" s="316">
        <f t="shared" si="116"/>
        <v>0</v>
      </c>
      <c r="AN71" s="244">
        <f t="shared" si="91"/>
        <v>0</v>
      </c>
      <c r="AO71" s="245">
        <f t="shared" si="92"/>
        <v>0</v>
      </c>
      <c r="AP71" s="245">
        <f t="shared" si="93"/>
        <v>0</v>
      </c>
      <c r="AQ71" s="245">
        <f t="shared" si="94"/>
        <v>0</v>
      </c>
      <c r="AR71" s="245">
        <f t="shared" si="95"/>
        <v>0</v>
      </c>
      <c r="AS71" s="288">
        <f t="shared" si="96"/>
        <v>0</v>
      </c>
      <c r="AT71" s="205">
        <f t="shared" si="97"/>
        <v>0</v>
      </c>
      <c r="AU71" s="205">
        <f t="shared" si="98"/>
        <v>0</v>
      </c>
      <c r="AV71" s="205">
        <f t="shared" si="99"/>
        <v>0</v>
      </c>
      <c r="AW71" s="205">
        <f t="shared" si="100"/>
        <v>0</v>
      </c>
      <c r="AX71" s="205">
        <f t="shared" si="101"/>
        <v>0</v>
      </c>
      <c r="AY71" s="205">
        <f t="shared" si="102"/>
        <v>0</v>
      </c>
      <c r="AZ71" s="205">
        <f t="shared" si="103"/>
        <v>0</v>
      </c>
      <c r="BA71" s="205">
        <f t="shared" si="104"/>
        <v>0</v>
      </c>
      <c r="BB71" s="205">
        <f t="shared" si="105"/>
        <v>0</v>
      </c>
      <c r="BC71" s="205">
        <f t="shared" si="106"/>
        <v>0</v>
      </c>
      <c r="BD71" s="205">
        <f t="shared" si="107"/>
        <v>0</v>
      </c>
      <c r="BE71" s="205">
        <f t="shared" si="108"/>
        <v>0</v>
      </c>
      <c r="BF71" s="205">
        <f t="shared" si="109"/>
        <v>0</v>
      </c>
      <c r="BG71" s="213">
        <f t="shared" si="110"/>
        <v>1</v>
      </c>
    </row>
    <row r="72" spans="1:59" ht="15.75" thickBot="1">
      <c r="A72" t="s">
        <v>327</v>
      </c>
      <c r="B72">
        <v>4.5</v>
      </c>
      <c r="C72" t="s">
        <v>98</v>
      </c>
      <c r="D72">
        <v>3.29</v>
      </c>
      <c r="E72">
        <v>3.46</v>
      </c>
      <c r="F72">
        <v>3.86</v>
      </c>
      <c r="G72">
        <v>3.34</v>
      </c>
      <c r="H72">
        <v>3.2</v>
      </c>
      <c r="I72">
        <v>3.09</v>
      </c>
      <c r="J72">
        <v>3.58</v>
      </c>
      <c r="K72">
        <v>3.56</v>
      </c>
      <c r="L72" s="198">
        <v>0</v>
      </c>
      <c r="P72" s="301">
        <f>SUM(AE25:AL33)</f>
        <v>317.89103972505433</v>
      </c>
      <c r="Q72" s="101" t="s">
        <v>229</v>
      </c>
      <c r="Y72" s="56"/>
      <c r="AA72" s="55"/>
      <c r="AB72" s="407" t="str">
        <f t="shared" si="113"/>
        <v>R.Sessegnon</v>
      </c>
      <c r="AC72" s="408"/>
      <c r="AD72" s="408"/>
      <c r="AE72" s="282">
        <v>0</v>
      </c>
      <c r="AF72" s="316">
        <f t="shared" ref="AF72:AL72" si="117">AE72</f>
        <v>0</v>
      </c>
      <c r="AG72" s="316">
        <f t="shared" si="117"/>
        <v>0</v>
      </c>
      <c r="AH72" s="316">
        <f t="shared" si="117"/>
        <v>0</v>
      </c>
      <c r="AI72" s="316">
        <f t="shared" si="117"/>
        <v>0</v>
      </c>
      <c r="AJ72" s="316">
        <f t="shared" si="117"/>
        <v>0</v>
      </c>
      <c r="AK72" s="316">
        <f t="shared" si="117"/>
        <v>0</v>
      </c>
      <c r="AL72" s="316">
        <f t="shared" si="117"/>
        <v>0</v>
      </c>
      <c r="AN72" s="244">
        <f t="shared" si="91"/>
        <v>0</v>
      </c>
      <c r="AO72" s="245">
        <f t="shared" si="92"/>
        <v>0</v>
      </c>
      <c r="AP72" s="245">
        <f t="shared" si="93"/>
        <v>0</v>
      </c>
      <c r="AQ72" s="245">
        <f t="shared" si="94"/>
        <v>0</v>
      </c>
      <c r="AR72" s="245">
        <f t="shared" si="95"/>
        <v>0</v>
      </c>
      <c r="AS72" s="288">
        <f t="shared" si="96"/>
        <v>0</v>
      </c>
      <c r="AT72" s="205">
        <f t="shared" si="97"/>
        <v>0</v>
      </c>
      <c r="AU72" s="205">
        <f t="shared" si="98"/>
        <v>0</v>
      </c>
      <c r="AV72" s="205">
        <f t="shared" si="99"/>
        <v>0</v>
      </c>
      <c r="AW72" s="205">
        <f t="shared" si="100"/>
        <v>0</v>
      </c>
      <c r="AX72" s="205">
        <f t="shared" si="101"/>
        <v>0</v>
      </c>
      <c r="AY72" s="205">
        <f t="shared" si="102"/>
        <v>0</v>
      </c>
      <c r="AZ72" s="205">
        <f t="shared" si="103"/>
        <v>0</v>
      </c>
      <c r="BA72" s="205">
        <f t="shared" si="104"/>
        <v>1</v>
      </c>
      <c r="BB72" s="205">
        <f t="shared" si="105"/>
        <v>0</v>
      </c>
      <c r="BC72" s="205">
        <f t="shared" si="106"/>
        <v>0</v>
      </c>
      <c r="BD72" s="205">
        <f t="shared" si="107"/>
        <v>0</v>
      </c>
      <c r="BE72" s="205">
        <f t="shared" si="108"/>
        <v>0</v>
      </c>
      <c r="BF72" s="205">
        <f t="shared" si="109"/>
        <v>0</v>
      </c>
      <c r="BG72" s="213">
        <f t="shared" si="110"/>
        <v>0</v>
      </c>
    </row>
    <row r="73" spans="1:59" ht="15.75" thickBot="1">
      <c r="A73" t="s">
        <v>384</v>
      </c>
      <c r="B73">
        <v>4.7</v>
      </c>
      <c r="C73" t="s">
        <v>287</v>
      </c>
      <c r="D73">
        <v>3.35</v>
      </c>
      <c r="E73">
        <v>3.43</v>
      </c>
      <c r="F73">
        <v>3.62</v>
      </c>
      <c r="G73">
        <v>3.47</v>
      </c>
      <c r="H73">
        <v>3.49</v>
      </c>
      <c r="I73">
        <v>3.24</v>
      </c>
      <c r="J73">
        <v>3.06</v>
      </c>
      <c r="K73">
        <v>2.78</v>
      </c>
      <c r="L73" s="198">
        <v>0</v>
      </c>
      <c r="P73" s="301">
        <f>SUM(AE25:AI33)</f>
        <v>235.72035573103739</v>
      </c>
      <c r="Q73" s="102" t="s">
        <v>230</v>
      </c>
      <c r="R73" s="57"/>
      <c r="S73" s="57"/>
      <c r="T73" s="57"/>
      <c r="U73" s="57"/>
      <c r="V73" s="57"/>
      <c r="W73" s="57"/>
      <c r="X73" s="57"/>
      <c r="Y73" s="300"/>
      <c r="AA73" s="55"/>
      <c r="AB73" s="407" t="str">
        <f t="shared" si="113"/>
        <v>Aké</v>
      </c>
      <c r="AC73" s="408"/>
      <c r="AD73" s="408"/>
      <c r="AE73" s="282">
        <v>0</v>
      </c>
      <c r="AF73" s="316">
        <f t="shared" ref="AF73:AL73" si="118">AE73</f>
        <v>0</v>
      </c>
      <c r="AG73" s="316">
        <f t="shared" si="118"/>
        <v>0</v>
      </c>
      <c r="AH73" s="316">
        <f t="shared" si="118"/>
        <v>0</v>
      </c>
      <c r="AI73" s="316">
        <f t="shared" si="118"/>
        <v>0</v>
      </c>
      <c r="AJ73" s="316">
        <f t="shared" si="118"/>
        <v>0</v>
      </c>
      <c r="AK73" s="316">
        <f t="shared" si="118"/>
        <v>0</v>
      </c>
      <c r="AL73" s="316">
        <f t="shared" si="118"/>
        <v>0</v>
      </c>
      <c r="AN73" s="244">
        <f t="shared" si="91"/>
        <v>0</v>
      </c>
      <c r="AO73" s="245">
        <f t="shared" si="92"/>
        <v>0</v>
      </c>
      <c r="AP73" s="245">
        <f t="shared" si="93"/>
        <v>0</v>
      </c>
      <c r="AQ73" s="245">
        <f t="shared" si="94"/>
        <v>0</v>
      </c>
      <c r="AR73" s="245">
        <f t="shared" si="95"/>
        <v>0</v>
      </c>
      <c r="AS73" s="288">
        <f t="shared" si="96"/>
        <v>0</v>
      </c>
      <c r="AT73" s="205">
        <f t="shared" si="97"/>
        <v>0</v>
      </c>
      <c r="AU73" s="205">
        <f t="shared" si="98"/>
        <v>1</v>
      </c>
      <c r="AV73" s="205">
        <f t="shared" si="99"/>
        <v>0</v>
      </c>
      <c r="AW73" s="205">
        <f t="shared" si="100"/>
        <v>0</v>
      </c>
      <c r="AX73" s="205">
        <f t="shared" si="101"/>
        <v>0</v>
      </c>
      <c r="AY73" s="205">
        <f t="shared" si="102"/>
        <v>0</v>
      </c>
      <c r="AZ73" s="205">
        <f t="shared" si="103"/>
        <v>0</v>
      </c>
      <c r="BA73" s="205">
        <f t="shared" si="104"/>
        <v>0</v>
      </c>
      <c r="BB73" s="205">
        <f t="shared" si="105"/>
        <v>0</v>
      </c>
      <c r="BC73" s="205">
        <f t="shared" si="106"/>
        <v>0</v>
      </c>
      <c r="BD73" s="205">
        <f t="shared" si="107"/>
        <v>0</v>
      </c>
      <c r="BE73" s="205">
        <f t="shared" si="108"/>
        <v>0</v>
      </c>
      <c r="BF73" s="205">
        <f t="shared" si="109"/>
        <v>0</v>
      </c>
      <c r="BG73" s="213">
        <f t="shared" si="110"/>
        <v>0</v>
      </c>
    </row>
    <row r="74" spans="1:59" ht="15.75" thickBot="1">
      <c r="A74" t="s">
        <v>385</v>
      </c>
      <c r="B74">
        <v>4.5</v>
      </c>
      <c r="C74" t="s">
        <v>133</v>
      </c>
      <c r="D74">
        <v>3.13</v>
      </c>
      <c r="E74">
        <v>3.36</v>
      </c>
      <c r="F74">
        <v>3.2</v>
      </c>
      <c r="G74">
        <v>3.41</v>
      </c>
      <c r="H74">
        <v>3.43</v>
      </c>
      <c r="I74">
        <v>3.18</v>
      </c>
      <c r="J74">
        <v>3.38</v>
      </c>
      <c r="K74">
        <v>3.24</v>
      </c>
      <c r="L74" s="198">
        <v>0</v>
      </c>
      <c r="AA74" s="55"/>
      <c r="AB74" s="407" t="str">
        <f t="shared" si="113"/>
        <v>Azpilicueta</v>
      </c>
      <c r="AC74" s="408"/>
      <c r="AD74" s="408"/>
      <c r="AE74" s="282">
        <v>0</v>
      </c>
      <c r="AF74" s="316">
        <f t="shared" ref="AF74:AL74" si="119">AE74</f>
        <v>0</v>
      </c>
      <c r="AG74" s="316">
        <f t="shared" si="119"/>
        <v>0</v>
      </c>
      <c r="AH74" s="316">
        <f t="shared" si="119"/>
        <v>0</v>
      </c>
      <c r="AI74" s="316">
        <f t="shared" si="119"/>
        <v>0</v>
      </c>
      <c r="AJ74" s="316">
        <f t="shared" si="119"/>
        <v>0</v>
      </c>
      <c r="AK74" s="316">
        <f t="shared" si="119"/>
        <v>0</v>
      </c>
      <c r="AL74" s="316">
        <f t="shared" si="119"/>
        <v>0</v>
      </c>
      <c r="AN74" s="244">
        <f t="shared" si="91"/>
        <v>0</v>
      </c>
      <c r="AO74" s="245">
        <f t="shared" si="92"/>
        <v>0</v>
      </c>
      <c r="AP74" s="245">
        <f t="shared" si="93"/>
        <v>0</v>
      </c>
      <c r="AQ74" s="245">
        <f t="shared" si="94"/>
        <v>0</v>
      </c>
      <c r="AR74" s="245">
        <f t="shared" si="95"/>
        <v>0</v>
      </c>
      <c r="AS74" s="288">
        <f t="shared" si="96"/>
        <v>0</v>
      </c>
      <c r="AT74" s="205">
        <f t="shared" si="97"/>
        <v>0</v>
      </c>
      <c r="AU74" s="205">
        <f t="shared" si="98"/>
        <v>0</v>
      </c>
      <c r="AV74" s="205">
        <f t="shared" si="99"/>
        <v>0</v>
      </c>
      <c r="AW74" s="205">
        <f t="shared" si="100"/>
        <v>0</v>
      </c>
      <c r="AX74" s="205">
        <f t="shared" si="101"/>
        <v>0</v>
      </c>
      <c r="AY74" s="205">
        <f t="shared" si="102"/>
        <v>0</v>
      </c>
      <c r="AZ74" s="205">
        <f t="shared" si="103"/>
        <v>0</v>
      </c>
      <c r="BA74" s="205">
        <f t="shared" si="104"/>
        <v>0</v>
      </c>
      <c r="BB74" s="205">
        <f t="shared" si="105"/>
        <v>0</v>
      </c>
      <c r="BC74" s="205">
        <f t="shared" si="106"/>
        <v>1</v>
      </c>
      <c r="BD74" s="205">
        <f t="shared" si="107"/>
        <v>0</v>
      </c>
      <c r="BE74" s="205">
        <f t="shared" si="108"/>
        <v>0</v>
      </c>
      <c r="BF74" s="205">
        <f t="shared" si="109"/>
        <v>0</v>
      </c>
      <c r="BG74" s="213">
        <f t="shared" si="110"/>
        <v>0</v>
      </c>
    </row>
    <row r="75" spans="1:59" ht="15.75" thickBot="1">
      <c r="A75" t="s">
        <v>332</v>
      </c>
      <c r="B75">
        <v>4.5</v>
      </c>
      <c r="C75" t="s">
        <v>101</v>
      </c>
      <c r="D75">
        <v>3.71</v>
      </c>
      <c r="E75">
        <v>3.38</v>
      </c>
      <c r="F75">
        <v>3.17</v>
      </c>
      <c r="G75">
        <v>3.31</v>
      </c>
      <c r="H75">
        <v>3.06</v>
      </c>
      <c r="I75">
        <v>3.35</v>
      </c>
      <c r="J75">
        <v>3.24</v>
      </c>
      <c r="K75">
        <v>3.06</v>
      </c>
      <c r="L75" s="198">
        <v>0</v>
      </c>
      <c r="P75" s="135" t="s">
        <v>176</v>
      </c>
      <c r="Q75" s="136"/>
      <c r="R75" s="137"/>
      <c r="AA75" s="55"/>
      <c r="AB75" s="407" t="str">
        <f t="shared" si="113"/>
        <v>Collins</v>
      </c>
      <c r="AC75" s="408"/>
      <c r="AD75" s="408"/>
      <c r="AE75" s="282">
        <v>0</v>
      </c>
      <c r="AF75" s="316">
        <f t="shared" ref="AF75:AL75" si="120">AE75</f>
        <v>0</v>
      </c>
      <c r="AG75" s="316">
        <f t="shared" si="120"/>
        <v>0</v>
      </c>
      <c r="AH75" s="316">
        <f t="shared" si="120"/>
        <v>0</v>
      </c>
      <c r="AI75" s="316">
        <f t="shared" si="120"/>
        <v>0</v>
      </c>
      <c r="AJ75" s="316">
        <f t="shared" si="120"/>
        <v>0</v>
      </c>
      <c r="AK75" s="316">
        <f t="shared" si="120"/>
        <v>0</v>
      </c>
      <c r="AL75" s="316">
        <f t="shared" si="120"/>
        <v>0</v>
      </c>
      <c r="AN75" s="244">
        <f t="shared" si="91"/>
        <v>0</v>
      </c>
      <c r="AO75" s="245">
        <f t="shared" si="92"/>
        <v>0</v>
      </c>
      <c r="AP75" s="245">
        <f t="shared" si="93"/>
        <v>0</v>
      </c>
      <c r="AQ75" s="245">
        <f t="shared" si="94"/>
        <v>0</v>
      </c>
      <c r="AR75" s="245">
        <f t="shared" si="95"/>
        <v>0</v>
      </c>
      <c r="AS75" s="288">
        <f t="shared" si="96"/>
        <v>0</v>
      </c>
      <c r="AT75" s="205">
        <f t="shared" si="97"/>
        <v>0</v>
      </c>
      <c r="AU75" s="205">
        <f t="shared" si="98"/>
        <v>0</v>
      </c>
      <c r="AV75" s="205">
        <f t="shared" si="99"/>
        <v>0</v>
      </c>
      <c r="AW75" s="205">
        <f t="shared" si="100"/>
        <v>1</v>
      </c>
      <c r="AX75" s="205">
        <f t="shared" si="101"/>
        <v>0</v>
      </c>
      <c r="AY75" s="205">
        <f t="shared" si="102"/>
        <v>0</v>
      </c>
      <c r="AZ75" s="205">
        <f t="shared" si="103"/>
        <v>0</v>
      </c>
      <c r="BA75" s="205">
        <f t="shared" si="104"/>
        <v>0</v>
      </c>
      <c r="BB75" s="205">
        <f t="shared" si="105"/>
        <v>0</v>
      </c>
      <c r="BC75" s="205">
        <f t="shared" si="106"/>
        <v>0</v>
      </c>
      <c r="BD75" s="205">
        <f t="shared" si="107"/>
        <v>0</v>
      </c>
      <c r="BE75" s="205">
        <f t="shared" si="108"/>
        <v>0</v>
      </c>
      <c r="BF75" s="205">
        <f t="shared" si="109"/>
        <v>0</v>
      </c>
      <c r="BG75" s="213">
        <f t="shared" si="110"/>
        <v>0</v>
      </c>
    </row>
    <row r="76" spans="1:59" ht="15.75" thickBot="1">
      <c r="A76" t="s">
        <v>136</v>
      </c>
      <c r="B76">
        <v>12.8</v>
      </c>
      <c r="C76" t="s">
        <v>92</v>
      </c>
      <c r="D76">
        <v>8.14</v>
      </c>
      <c r="E76">
        <v>6.7</v>
      </c>
      <c r="F76">
        <v>5.55</v>
      </c>
      <c r="G76">
        <v>5.82</v>
      </c>
      <c r="H76">
        <v>5.69</v>
      </c>
      <c r="I76">
        <v>7.04</v>
      </c>
      <c r="J76">
        <v>4.66</v>
      </c>
      <c r="K76">
        <v>5.59</v>
      </c>
      <c r="L76" s="198">
        <v>1</v>
      </c>
      <c r="P76" s="138" t="s">
        <v>152</v>
      </c>
      <c r="Q76" s="139"/>
      <c r="R76" s="140"/>
      <c r="AA76" s="55"/>
      <c r="AB76" s="407" t="str">
        <f t="shared" si="113"/>
        <v>Chalobah</v>
      </c>
      <c r="AC76" s="408"/>
      <c r="AD76" s="408"/>
      <c r="AE76" s="282">
        <v>0</v>
      </c>
      <c r="AF76" s="316">
        <f t="shared" ref="AF76:AL76" si="121">AE76</f>
        <v>0</v>
      </c>
      <c r="AG76" s="316">
        <f t="shared" si="121"/>
        <v>0</v>
      </c>
      <c r="AH76" s="316">
        <f t="shared" si="121"/>
        <v>0</v>
      </c>
      <c r="AI76" s="316">
        <f t="shared" si="121"/>
        <v>0</v>
      </c>
      <c r="AJ76" s="316">
        <f t="shared" si="121"/>
        <v>0</v>
      </c>
      <c r="AK76" s="316">
        <f t="shared" si="121"/>
        <v>0</v>
      </c>
      <c r="AL76" s="316">
        <f t="shared" si="121"/>
        <v>0</v>
      </c>
      <c r="AN76" s="244">
        <f t="shared" si="91"/>
        <v>0</v>
      </c>
      <c r="AO76" s="245">
        <f t="shared" si="92"/>
        <v>0</v>
      </c>
      <c r="AP76" s="245">
        <f t="shared" si="93"/>
        <v>0</v>
      </c>
      <c r="AQ76" s="245">
        <f t="shared" si="94"/>
        <v>0</v>
      </c>
      <c r="AR76" s="245">
        <f t="shared" si="95"/>
        <v>0</v>
      </c>
      <c r="AS76" s="288">
        <f t="shared" si="96"/>
        <v>0</v>
      </c>
      <c r="AT76" s="205">
        <f t="shared" si="97"/>
        <v>1</v>
      </c>
      <c r="AU76" s="205">
        <f t="shared" si="98"/>
        <v>0</v>
      </c>
      <c r="AV76" s="205">
        <f t="shared" si="99"/>
        <v>0</v>
      </c>
      <c r="AW76" s="205">
        <f t="shared" si="100"/>
        <v>0</v>
      </c>
      <c r="AX76" s="205">
        <f t="shared" si="101"/>
        <v>0</v>
      </c>
      <c r="AY76" s="205">
        <f t="shared" si="102"/>
        <v>0</v>
      </c>
      <c r="AZ76" s="205">
        <f t="shared" si="103"/>
        <v>0</v>
      </c>
      <c r="BA76" s="205">
        <f t="shared" si="104"/>
        <v>0</v>
      </c>
      <c r="BB76" s="205">
        <f t="shared" si="105"/>
        <v>0</v>
      </c>
      <c r="BC76" s="205">
        <f t="shared" si="106"/>
        <v>0</v>
      </c>
      <c r="BD76" s="205">
        <f t="shared" si="107"/>
        <v>0</v>
      </c>
      <c r="BE76" s="205">
        <f t="shared" si="108"/>
        <v>0</v>
      </c>
      <c r="BF76" s="205">
        <f t="shared" si="109"/>
        <v>0</v>
      </c>
      <c r="BG76" s="213">
        <f t="shared" si="110"/>
        <v>0</v>
      </c>
    </row>
    <row r="77" spans="1:59" ht="15.75" thickBot="1">
      <c r="A77" t="s">
        <v>244</v>
      </c>
      <c r="B77">
        <v>12.6</v>
      </c>
      <c r="C77" t="s">
        <v>129</v>
      </c>
      <c r="D77">
        <v>6.01</v>
      </c>
      <c r="E77">
        <v>4.38</v>
      </c>
      <c r="F77">
        <v>9.01</v>
      </c>
      <c r="G77">
        <v>5.29</v>
      </c>
      <c r="H77">
        <v>4.18</v>
      </c>
      <c r="I77">
        <v>9.2799999999999994</v>
      </c>
      <c r="J77">
        <v>5.0999999999999996</v>
      </c>
      <c r="K77">
        <v>2.2400000000000002</v>
      </c>
      <c r="L77" s="198">
        <v>0</v>
      </c>
      <c r="P77" s="138" t="s">
        <v>153</v>
      </c>
      <c r="Q77" s="139"/>
      <c r="R77" s="140"/>
      <c r="AA77" s="55"/>
      <c r="AB77" s="405" t="str">
        <f t="shared" si="113"/>
        <v>Haaland</v>
      </c>
      <c r="AC77" s="406"/>
      <c r="AD77" s="406"/>
      <c r="AE77" s="282">
        <v>0</v>
      </c>
      <c r="AF77" s="316">
        <f t="shared" ref="AF77:AL77" si="122">AE77</f>
        <v>0</v>
      </c>
      <c r="AG77" s="316">
        <f t="shared" si="122"/>
        <v>0</v>
      </c>
      <c r="AH77" s="316">
        <f t="shared" si="122"/>
        <v>0</v>
      </c>
      <c r="AI77" s="316">
        <f t="shared" si="122"/>
        <v>0</v>
      </c>
      <c r="AJ77" s="316">
        <f t="shared" si="122"/>
        <v>0</v>
      </c>
      <c r="AK77" s="316">
        <f t="shared" si="122"/>
        <v>0</v>
      </c>
      <c r="AL77" s="316">
        <f t="shared" si="122"/>
        <v>0</v>
      </c>
      <c r="AN77" s="244">
        <f t="shared" si="91"/>
        <v>0</v>
      </c>
      <c r="AO77" s="245">
        <f t="shared" si="92"/>
        <v>0</v>
      </c>
      <c r="AP77" s="245">
        <f t="shared" si="93"/>
        <v>0</v>
      </c>
      <c r="AQ77" s="245">
        <f t="shared" si="94"/>
        <v>0</v>
      </c>
      <c r="AR77" s="245">
        <f t="shared" si="95"/>
        <v>0</v>
      </c>
      <c r="AS77" s="288">
        <f t="shared" si="96"/>
        <v>0</v>
      </c>
      <c r="AT77" s="205">
        <f t="shared" si="97"/>
        <v>0</v>
      </c>
      <c r="AU77" s="205">
        <f t="shared" si="98"/>
        <v>0</v>
      </c>
      <c r="AV77" s="205">
        <f t="shared" si="99"/>
        <v>0</v>
      </c>
      <c r="AW77" s="205">
        <f t="shared" si="100"/>
        <v>0</v>
      </c>
      <c r="AX77" s="205">
        <f t="shared" si="101"/>
        <v>0</v>
      </c>
      <c r="AY77" s="205">
        <f t="shared" si="102"/>
        <v>1</v>
      </c>
      <c r="AZ77" s="205">
        <f t="shared" si="103"/>
        <v>0</v>
      </c>
      <c r="BA77" s="205">
        <f t="shared" si="104"/>
        <v>0</v>
      </c>
      <c r="BB77" s="205">
        <f t="shared" si="105"/>
        <v>0</v>
      </c>
      <c r="BC77" s="205">
        <f t="shared" si="106"/>
        <v>0</v>
      </c>
      <c r="BD77" s="205">
        <f t="shared" si="107"/>
        <v>0</v>
      </c>
      <c r="BE77" s="205">
        <f t="shared" si="108"/>
        <v>0</v>
      </c>
      <c r="BF77" s="205">
        <f t="shared" si="109"/>
        <v>0</v>
      </c>
      <c r="BG77" s="213">
        <f t="shared" si="110"/>
        <v>0</v>
      </c>
    </row>
    <row r="78" spans="1:59" ht="15.75" thickBot="1">
      <c r="A78" t="s">
        <v>227</v>
      </c>
      <c r="B78">
        <v>8</v>
      </c>
      <c r="C78" t="s">
        <v>97</v>
      </c>
      <c r="D78">
        <v>4.79</v>
      </c>
      <c r="E78">
        <v>4.96</v>
      </c>
      <c r="F78">
        <v>4.45</v>
      </c>
      <c r="G78">
        <v>4.71</v>
      </c>
      <c r="H78">
        <v>5.0199999999999996</v>
      </c>
      <c r="I78">
        <v>9.41</v>
      </c>
      <c r="J78">
        <v>4.7699999999999996</v>
      </c>
      <c r="K78">
        <v>3.88</v>
      </c>
      <c r="L78" s="198">
        <v>1</v>
      </c>
      <c r="P78" s="138" t="s">
        <v>154</v>
      </c>
      <c r="Q78" s="139"/>
      <c r="R78" s="140"/>
      <c r="AA78" s="55"/>
      <c r="AB78" s="405" t="str">
        <f t="shared" si="113"/>
        <v>Kane</v>
      </c>
      <c r="AC78" s="406"/>
      <c r="AD78" s="406"/>
      <c r="AE78" s="282">
        <v>0</v>
      </c>
      <c r="AF78" s="316">
        <f t="shared" ref="AF78:AL78" si="123">AE78</f>
        <v>0</v>
      </c>
      <c r="AG78" s="316">
        <f t="shared" si="123"/>
        <v>0</v>
      </c>
      <c r="AH78" s="316">
        <f t="shared" si="123"/>
        <v>0</v>
      </c>
      <c r="AI78" s="316">
        <f t="shared" si="123"/>
        <v>0</v>
      </c>
      <c r="AJ78" s="316">
        <f t="shared" si="123"/>
        <v>0</v>
      </c>
      <c r="AK78" s="316">
        <f t="shared" si="123"/>
        <v>0</v>
      </c>
      <c r="AL78" s="316">
        <f t="shared" si="123"/>
        <v>0</v>
      </c>
      <c r="AN78" s="244">
        <f t="shared" si="91"/>
        <v>0</v>
      </c>
      <c r="AO78" s="245">
        <f t="shared" si="92"/>
        <v>0</v>
      </c>
      <c r="AP78" s="245">
        <f t="shared" si="93"/>
        <v>0</v>
      </c>
      <c r="AQ78" s="245">
        <f t="shared" si="94"/>
        <v>0</v>
      </c>
      <c r="AR78" s="245">
        <f t="shared" si="95"/>
        <v>0</v>
      </c>
      <c r="AS78" s="288">
        <f t="shared" si="96"/>
        <v>0</v>
      </c>
      <c r="AT78" s="205">
        <f t="shared" si="97"/>
        <v>0</v>
      </c>
      <c r="AU78" s="205">
        <f t="shared" si="98"/>
        <v>0</v>
      </c>
      <c r="AV78" s="205">
        <f t="shared" si="99"/>
        <v>0</v>
      </c>
      <c r="AW78" s="205">
        <f t="shared" si="100"/>
        <v>0</v>
      </c>
      <c r="AX78" s="205">
        <f t="shared" si="101"/>
        <v>0</v>
      </c>
      <c r="AY78" s="205">
        <f t="shared" si="102"/>
        <v>0</v>
      </c>
      <c r="AZ78" s="205">
        <f t="shared" si="103"/>
        <v>1</v>
      </c>
      <c r="BA78" s="205">
        <f t="shared" si="104"/>
        <v>0</v>
      </c>
      <c r="BB78" s="205">
        <f t="shared" si="105"/>
        <v>0</v>
      </c>
      <c r="BC78" s="205">
        <f t="shared" si="106"/>
        <v>0</v>
      </c>
      <c r="BD78" s="205">
        <f t="shared" si="107"/>
        <v>0</v>
      </c>
      <c r="BE78" s="205">
        <f t="shared" si="108"/>
        <v>0</v>
      </c>
      <c r="BF78" s="205">
        <f t="shared" si="109"/>
        <v>0</v>
      </c>
      <c r="BG78" s="213">
        <f t="shared" si="110"/>
        <v>0</v>
      </c>
    </row>
    <row r="79" spans="1:59" ht="15.75" thickBot="1">
      <c r="A79" t="s">
        <v>364</v>
      </c>
      <c r="B79">
        <v>11.6</v>
      </c>
      <c r="C79" t="s">
        <v>131</v>
      </c>
      <c r="D79">
        <v>5.93</v>
      </c>
      <c r="E79">
        <v>5.04</v>
      </c>
      <c r="F79">
        <v>8.06</v>
      </c>
      <c r="G79">
        <v>5.0999999999999996</v>
      </c>
      <c r="H79">
        <v>3.66</v>
      </c>
      <c r="I79">
        <v>4.46</v>
      </c>
      <c r="J79">
        <v>4.74</v>
      </c>
      <c r="K79">
        <v>4.2</v>
      </c>
      <c r="L79" s="198">
        <v>0</v>
      </c>
      <c r="P79" s="138" t="s">
        <v>155</v>
      </c>
      <c r="Q79" s="139"/>
      <c r="R79" s="140"/>
      <c r="AA79" s="55"/>
      <c r="AB79" s="405" t="str">
        <f t="shared" si="113"/>
        <v>Darwin</v>
      </c>
      <c r="AC79" s="406"/>
      <c r="AD79" s="406"/>
      <c r="AE79" s="282">
        <v>0</v>
      </c>
      <c r="AF79" s="316">
        <f t="shared" ref="AF79:AL79" si="124">AE79</f>
        <v>0</v>
      </c>
      <c r="AG79" s="316">
        <f t="shared" si="124"/>
        <v>0</v>
      </c>
      <c r="AH79" s="316">
        <f t="shared" si="124"/>
        <v>0</v>
      </c>
      <c r="AI79" s="316">
        <f t="shared" si="124"/>
        <v>0</v>
      </c>
      <c r="AJ79" s="316">
        <f t="shared" si="124"/>
        <v>0</v>
      </c>
      <c r="AK79" s="316">
        <f t="shared" si="124"/>
        <v>0</v>
      </c>
      <c r="AL79" s="316">
        <f t="shared" si="124"/>
        <v>0</v>
      </c>
      <c r="AN79" s="244">
        <f t="shared" si="91"/>
        <v>1</v>
      </c>
      <c r="AO79" s="245">
        <f t="shared" si="92"/>
        <v>0</v>
      </c>
      <c r="AP79" s="245">
        <f t="shared" si="93"/>
        <v>0</v>
      </c>
      <c r="AQ79" s="245">
        <f t="shared" si="94"/>
        <v>0</v>
      </c>
      <c r="AR79" s="245">
        <f t="shared" si="95"/>
        <v>0</v>
      </c>
      <c r="AS79" s="288">
        <f t="shared" si="96"/>
        <v>0</v>
      </c>
      <c r="AT79" s="205">
        <f t="shared" si="97"/>
        <v>0</v>
      </c>
      <c r="AU79" s="205">
        <f t="shared" si="98"/>
        <v>0</v>
      </c>
      <c r="AV79" s="205">
        <f t="shared" si="99"/>
        <v>0</v>
      </c>
      <c r="AW79" s="205">
        <f t="shared" si="100"/>
        <v>0</v>
      </c>
      <c r="AX79" s="205">
        <f t="shared" si="101"/>
        <v>0</v>
      </c>
      <c r="AY79" s="205">
        <f t="shared" si="102"/>
        <v>0</v>
      </c>
      <c r="AZ79" s="205">
        <f t="shared" si="103"/>
        <v>0</v>
      </c>
      <c r="BA79" s="205">
        <f t="shared" si="104"/>
        <v>0</v>
      </c>
      <c r="BB79" s="205">
        <f t="shared" si="105"/>
        <v>0</v>
      </c>
      <c r="BC79" s="205">
        <f t="shared" si="106"/>
        <v>0</v>
      </c>
      <c r="BD79" s="205">
        <f t="shared" si="107"/>
        <v>0</v>
      </c>
      <c r="BE79" s="205">
        <f t="shared" si="108"/>
        <v>0</v>
      </c>
      <c r="BF79" s="205">
        <f t="shared" si="109"/>
        <v>0</v>
      </c>
      <c r="BG79" s="213">
        <f t="shared" si="110"/>
        <v>0</v>
      </c>
    </row>
    <row r="80" spans="1:59" ht="15.75" thickBot="1">
      <c r="A80" t="s">
        <v>245</v>
      </c>
      <c r="B80">
        <v>6.8</v>
      </c>
      <c r="C80" t="s">
        <v>97</v>
      </c>
      <c r="D80">
        <v>4.3499999999999996</v>
      </c>
      <c r="E80">
        <v>4.3600000000000003</v>
      </c>
      <c r="F80">
        <v>3.96</v>
      </c>
      <c r="G80">
        <v>4.4000000000000004</v>
      </c>
      <c r="H80">
        <v>4.43</v>
      </c>
      <c r="I80">
        <v>8.3800000000000008</v>
      </c>
      <c r="J80">
        <v>4.2</v>
      </c>
      <c r="K80">
        <v>3.31</v>
      </c>
      <c r="L80" s="198">
        <v>1</v>
      </c>
      <c r="P80" s="141" t="s">
        <v>156</v>
      </c>
      <c r="Q80" s="142"/>
      <c r="R80" s="143"/>
      <c r="AA80" s="55"/>
      <c r="AB80" s="405" t="str">
        <f t="shared" si="113"/>
        <v>Mitrović</v>
      </c>
      <c r="AC80" s="406"/>
      <c r="AD80" s="406"/>
      <c r="AE80" s="282">
        <v>0</v>
      </c>
      <c r="AF80" s="316">
        <f t="shared" ref="AF80:AL80" si="125">AE80</f>
        <v>0</v>
      </c>
      <c r="AG80" s="316">
        <f t="shared" si="125"/>
        <v>0</v>
      </c>
      <c r="AH80" s="316">
        <f t="shared" si="125"/>
        <v>0</v>
      </c>
      <c r="AI80" s="316">
        <f t="shared" si="125"/>
        <v>0</v>
      </c>
      <c r="AJ80" s="316">
        <f t="shared" si="125"/>
        <v>0</v>
      </c>
      <c r="AK80" s="316">
        <f t="shared" si="125"/>
        <v>0</v>
      </c>
      <c r="AL80" s="316">
        <f t="shared" si="125"/>
        <v>0</v>
      </c>
      <c r="AN80" s="244">
        <f t="shared" si="91"/>
        <v>0</v>
      </c>
      <c r="AO80" s="245">
        <f t="shared" si="92"/>
        <v>0</v>
      </c>
      <c r="AP80" s="245">
        <f t="shared" si="93"/>
        <v>0</v>
      </c>
      <c r="AQ80" s="245">
        <f t="shared" si="94"/>
        <v>0</v>
      </c>
      <c r="AR80" s="245">
        <f t="shared" si="95"/>
        <v>0</v>
      </c>
      <c r="AS80" s="288">
        <f t="shared" si="96"/>
        <v>0</v>
      </c>
      <c r="AT80" s="205">
        <f t="shared" si="97"/>
        <v>0</v>
      </c>
      <c r="AU80" s="205">
        <f t="shared" si="98"/>
        <v>0</v>
      </c>
      <c r="AV80" s="205">
        <f t="shared" si="99"/>
        <v>0</v>
      </c>
      <c r="AW80" s="205">
        <f t="shared" si="100"/>
        <v>0</v>
      </c>
      <c r="AX80" s="205">
        <f t="shared" si="101"/>
        <v>0</v>
      </c>
      <c r="AY80" s="205">
        <f t="shared" si="102"/>
        <v>0</v>
      </c>
      <c r="AZ80" s="205">
        <f t="shared" si="103"/>
        <v>0</v>
      </c>
      <c r="BA80" s="205">
        <f t="shared" si="104"/>
        <v>0</v>
      </c>
      <c r="BB80" s="205">
        <f t="shared" si="105"/>
        <v>0</v>
      </c>
      <c r="BC80" s="205">
        <f t="shared" si="106"/>
        <v>0</v>
      </c>
      <c r="BD80" s="205">
        <f t="shared" si="107"/>
        <v>0</v>
      </c>
      <c r="BE80" s="205">
        <f t="shared" si="108"/>
        <v>1</v>
      </c>
      <c r="BF80" s="205">
        <f t="shared" si="109"/>
        <v>0</v>
      </c>
      <c r="BG80" s="213">
        <f t="shared" si="110"/>
        <v>0</v>
      </c>
    </row>
    <row r="81" spans="1:59" ht="15.75" thickBot="1">
      <c r="A81" t="s">
        <v>239</v>
      </c>
      <c r="B81">
        <v>8.3000000000000007</v>
      </c>
      <c r="C81" t="s">
        <v>129</v>
      </c>
      <c r="D81">
        <v>4.67</v>
      </c>
      <c r="E81">
        <v>3.53</v>
      </c>
      <c r="F81">
        <v>7.49</v>
      </c>
      <c r="G81">
        <v>4.37</v>
      </c>
      <c r="H81">
        <v>3.54</v>
      </c>
      <c r="I81">
        <v>7.78</v>
      </c>
      <c r="J81">
        <v>4.08</v>
      </c>
      <c r="K81">
        <v>1.88</v>
      </c>
      <c r="L81" s="198">
        <v>0</v>
      </c>
      <c r="AA81" s="55"/>
      <c r="AB81" s="405" t="str">
        <f t="shared" si="113"/>
        <v>Nketiah</v>
      </c>
      <c r="AC81" s="406"/>
      <c r="AD81" s="406"/>
      <c r="AE81" s="282">
        <v>0</v>
      </c>
      <c r="AF81" s="316">
        <v>0</v>
      </c>
      <c r="AG81" s="316">
        <f t="shared" ref="AG81:AL81" si="126">AF81</f>
        <v>0</v>
      </c>
      <c r="AH81" s="316">
        <f t="shared" si="126"/>
        <v>0</v>
      </c>
      <c r="AI81" s="316">
        <f t="shared" si="126"/>
        <v>0</v>
      </c>
      <c r="AJ81" s="316">
        <f t="shared" si="126"/>
        <v>0</v>
      </c>
      <c r="AK81" s="316">
        <f t="shared" si="126"/>
        <v>0</v>
      </c>
      <c r="AL81" s="316">
        <f t="shared" si="126"/>
        <v>0</v>
      </c>
      <c r="AN81" s="244">
        <f t="shared" si="91"/>
        <v>1</v>
      </c>
      <c r="AO81" s="245">
        <f t="shared" si="92"/>
        <v>0</v>
      </c>
      <c r="AP81" s="245">
        <f t="shared" si="93"/>
        <v>0</v>
      </c>
      <c r="AQ81" s="245">
        <f t="shared" si="94"/>
        <v>0</v>
      </c>
      <c r="AR81" s="245">
        <f t="shared" si="95"/>
        <v>0</v>
      </c>
      <c r="AS81" s="288">
        <f t="shared" si="96"/>
        <v>0</v>
      </c>
      <c r="AT81" s="205">
        <f t="shared" si="97"/>
        <v>0</v>
      </c>
      <c r="AU81" s="205">
        <f t="shared" si="98"/>
        <v>0</v>
      </c>
      <c r="AV81" s="205">
        <f t="shared" si="99"/>
        <v>0</v>
      </c>
      <c r="AW81" s="205">
        <f t="shared" si="100"/>
        <v>0</v>
      </c>
      <c r="AX81" s="205">
        <f t="shared" si="101"/>
        <v>0</v>
      </c>
      <c r="AY81" s="205">
        <f t="shared" si="102"/>
        <v>0</v>
      </c>
      <c r="AZ81" s="205">
        <f t="shared" si="103"/>
        <v>0</v>
      </c>
      <c r="BA81" s="205">
        <f t="shared" si="104"/>
        <v>0</v>
      </c>
      <c r="BB81" s="205">
        <f t="shared" si="105"/>
        <v>0</v>
      </c>
      <c r="BC81" s="205">
        <f t="shared" si="106"/>
        <v>0</v>
      </c>
      <c r="BD81" s="205">
        <f t="shared" si="107"/>
        <v>0</v>
      </c>
      <c r="BE81" s="205">
        <f t="shared" si="108"/>
        <v>0</v>
      </c>
      <c r="BF81" s="205">
        <f t="shared" si="109"/>
        <v>0</v>
      </c>
      <c r="BG81" s="213">
        <f t="shared" si="110"/>
        <v>0</v>
      </c>
    </row>
    <row r="82" spans="1:59" ht="15.75" thickBot="1">
      <c r="A82" t="s">
        <v>137</v>
      </c>
      <c r="B82">
        <v>7.5</v>
      </c>
      <c r="C82" t="s">
        <v>93</v>
      </c>
      <c r="D82">
        <v>4.3099999999999996</v>
      </c>
      <c r="E82">
        <v>7.12</v>
      </c>
      <c r="F82">
        <v>4.3</v>
      </c>
      <c r="G82">
        <v>3.08</v>
      </c>
      <c r="H82">
        <v>4.5</v>
      </c>
      <c r="I82">
        <v>3.52</v>
      </c>
      <c r="J82">
        <v>4.62</v>
      </c>
      <c r="K82">
        <v>3.34</v>
      </c>
      <c r="L82" s="198">
        <v>1</v>
      </c>
      <c r="AA82" s="55"/>
      <c r="AB82" s="405" t="str">
        <f t="shared" si="113"/>
        <v>Wilson</v>
      </c>
      <c r="AC82" s="406"/>
      <c r="AD82" s="406"/>
      <c r="AE82" s="282">
        <v>0</v>
      </c>
      <c r="AF82" s="316">
        <f t="shared" ref="AF82:AL82" si="127">AE82</f>
        <v>0</v>
      </c>
      <c r="AG82" s="316">
        <f t="shared" si="127"/>
        <v>0</v>
      </c>
      <c r="AH82" s="316">
        <f t="shared" si="127"/>
        <v>0</v>
      </c>
      <c r="AI82" s="316">
        <f t="shared" si="127"/>
        <v>0</v>
      </c>
      <c r="AJ82" s="316">
        <f t="shared" si="127"/>
        <v>0</v>
      </c>
      <c r="AK82" s="316">
        <f t="shared" si="127"/>
        <v>0</v>
      </c>
      <c r="AL82" s="316">
        <f t="shared" si="127"/>
        <v>0</v>
      </c>
      <c r="AN82" s="244">
        <f t="shared" si="91"/>
        <v>0</v>
      </c>
      <c r="AO82" s="245">
        <f t="shared" si="92"/>
        <v>0</v>
      </c>
      <c r="AP82" s="245">
        <f t="shared" si="93"/>
        <v>0</v>
      </c>
      <c r="AQ82" s="245">
        <f t="shared" si="94"/>
        <v>0</v>
      </c>
      <c r="AR82" s="245">
        <f t="shared" si="95"/>
        <v>0</v>
      </c>
      <c r="AS82" s="288">
        <f t="shared" si="96"/>
        <v>0</v>
      </c>
      <c r="AT82" s="205">
        <f t="shared" si="97"/>
        <v>0</v>
      </c>
      <c r="AU82" s="205">
        <f t="shared" si="98"/>
        <v>0</v>
      </c>
      <c r="AV82" s="205">
        <f t="shared" si="99"/>
        <v>0</v>
      </c>
      <c r="AW82" s="205">
        <f t="shared" si="100"/>
        <v>0</v>
      </c>
      <c r="AX82" s="205">
        <f t="shared" si="101"/>
        <v>0</v>
      </c>
      <c r="AY82" s="205">
        <f t="shared" si="102"/>
        <v>0</v>
      </c>
      <c r="AZ82" s="205">
        <f t="shared" si="103"/>
        <v>1</v>
      </c>
      <c r="BA82" s="205">
        <f t="shared" si="104"/>
        <v>0</v>
      </c>
      <c r="BB82" s="205">
        <f t="shared" si="105"/>
        <v>0</v>
      </c>
      <c r="BC82" s="205">
        <f t="shared" si="106"/>
        <v>0</v>
      </c>
      <c r="BD82" s="205">
        <f t="shared" si="107"/>
        <v>0</v>
      </c>
      <c r="BE82" s="205">
        <f t="shared" si="108"/>
        <v>0</v>
      </c>
      <c r="BF82" s="205">
        <f t="shared" si="109"/>
        <v>0</v>
      </c>
      <c r="BG82" s="213">
        <f t="shared" si="110"/>
        <v>0</v>
      </c>
    </row>
    <row r="83" spans="1:59" ht="15.75" thickBot="1">
      <c r="A83" t="s">
        <v>311</v>
      </c>
      <c r="B83">
        <v>9.6999999999999993</v>
      </c>
      <c r="C83" t="s">
        <v>93</v>
      </c>
      <c r="D83">
        <v>4.1500000000000004</v>
      </c>
      <c r="E83">
        <v>6.96</v>
      </c>
      <c r="F83">
        <v>4.25</v>
      </c>
      <c r="G83">
        <v>2.78</v>
      </c>
      <c r="H83">
        <v>4.63</v>
      </c>
      <c r="I83">
        <v>3.51</v>
      </c>
      <c r="J83">
        <v>4.37</v>
      </c>
      <c r="K83">
        <v>3.17</v>
      </c>
      <c r="L83" s="198">
        <v>0</v>
      </c>
      <c r="AA83" s="55"/>
      <c r="AB83" s="405" t="str">
        <f t="shared" si="113"/>
        <v>Martial</v>
      </c>
      <c r="AC83" s="406"/>
      <c r="AD83" s="406"/>
      <c r="AE83" s="282">
        <v>0</v>
      </c>
      <c r="AF83" s="316">
        <f t="shared" ref="AF83:AL83" si="128">AE83</f>
        <v>0</v>
      </c>
      <c r="AG83" s="316">
        <f t="shared" si="128"/>
        <v>0</v>
      </c>
      <c r="AH83" s="316">
        <f t="shared" si="128"/>
        <v>0</v>
      </c>
      <c r="AI83" s="316">
        <f t="shared" si="128"/>
        <v>0</v>
      </c>
      <c r="AJ83" s="316">
        <f t="shared" si="128"/>
        <v>0</v>
      </c>
      <c r="AK83" s="316">
        <f t="shared" si="128"/>
        <v>0</v>
      </c>
      <c r="AL83" s="316">
        <f t="shared" si="128"/>
        <v>0</v>
      </c>
      <c r="AN83" s="244">
        <f t="shared" si="91"/>
        <v>0</v>
      </c>
      <c r="AO83" s="245">
        <f t="shared" si="92"/>
        <v>0</v>
      </c>
      <c r="AP83" s="245">
        <f t="shared" si="93"/>
        <v>0</v>
      </c>
      <c r="AQ83" s="245">
        <f t="shared" si="94"/>
        <v>0</v>
      </c>
      <c r="AR83" s="245">
        <f t="shared" si="95"/>
        <v>0</v>
      </c>
      <c r="AS83" s="288">
        <f t="shared" si="96"/>
        <v>1</v>
      </c>
      <c r="AT83" s="205">
        <f t="shared" si="97"/>
        <v>0</v>
      </c>
      <c r="AU83" s="205">
        <f t="shared" si="98"/>
        <v>0</v>
      </c>
      <c r="AV83" s="205">
        <f t="shared" si="99"/>
        <v>0</v>
      </c>
      <c r="AW83" s="205">
        <f t="shared" si="100"/>
        <v>0</v>
      </c>
      <c r="AX83" s="205">
        <f t="shared" si="101"/>
        <v>0</v>
      </c>
      <c r="AY83" s="205">
        <f t="shared" si="102"/>
        <v>0</v>
      </c>
      <c r="AZ83" s="205">
        <f t="shared" si="103"/>
        <v>0</v>
      </c>
      <c r="BA83" s="205">
        <f t="shared" si="104"/>
        <v>0</v>
      </c>
      <c r="BB83" s="205">
        <f t="shared" si="105"/>
        <v>0</v>
      </c>
      <c r="BC83" s="205">
        <f t="shared" si="106"/>
        <v>0</v>
      </c>
      <c r="BD83" s="205">
        <f t="shared" si="107"/>
        <v>0</v>
      </c>
      <c r="BE83" s="205">
        <f t="shared" si="108"/>
        <v>0</v>
      </c>
      <c r="BF83" s="205">
        <f t="shared" si="109"/>
        <v>0</v>
      </c>
      <c r="BG83" s="213">
        <f t="shared" si="110"/>
        <v>0</v>
      </c>
    </row>
    <row r="84" spans="1:59" ht="15.75" thickBot="1">
      <c r="A84" t="s">
        <v>365</v>
      </c>
      <c r="B84">
        <v>9.8000000000000007</v>
      </c>
      <c r="C84" t="s">
        <v>130</v>
      </c>
      <c r="D84">
        <v>4.3</v>
      </c>
      <c r="E84">
        <v>5.29</v>
      </c>
      <c r="F84">
        <v>3.31</v>
      </c>
      <c r="G84">
        <v>3.29</v>
      </c>
      <c r="H84">
        <v>4.83</v>
      </c>
      <c r="I84">
        <v>4.5</v>
      </c>
      <c r="J84">
        <v>4.8499999999999996</v>
      </c>
      <c r="K84">
        <v>2.36</v>
      </c>
      <c r="L84" s="198">
        <v>0</v>
      </c>
      <c r="AA84" s="55"/>
      <c r="AB84" s="405" t="str">
        <f t="shared" si="113"/>
        <v>Watkins</v>
      </c>
      <c r="AC84" s="406"/>
      <c r="AD84" s="406"/>
      <c r="AE84" s="282">
        <v>0</v>
      </c>
      <c r="AF84" s="316">
        <f t="shared" ref="AF84:AL84" si="129">AE84</f>
        <v>0</v>
      </c>
      <c r="AG84" s="316">
        <f t="shared" si="129"/>
        <v>0</v>
      </c>
      <c r="AH84" s="316">
        <f t="shared" si="129"/>
        <v>0</v>
      </c>
      <c r="AI84" s="316">
        <f t="shared" si="129"/>
        <v>0</v>
      </c>
      <c r="AJ84" s="316">
        <f t="shared" si="129"/>
        <v>0</v>
      </c>
      <c r="AK84" s="316">
        <f t="shared" si="129"/>
        <v>0</v>
      </c>
      <c r="AL84" s="316">
        <f t="shared" si="129"/>
        <v>0</v>
      </c>
      <c r="AN84" s="244">
        <f t="shared" si="91"/>
        <v>0</v>
      </c>
      <c r="AO84" s="245">
        <f t="shared" si="92"/>
        <v>0</v>
      </c>
      <c r="AP84" s="245">
        <f t="shared" si="93"/>
        <v>0</v>
      </c>
      <c r="AQ84" s="245">
        <f t="shared" si="94"/>
        <v>0</v>
      </c>
      <c r="AR84" s="245">
        <f t="shared" si="95"/>
        <v>0</v>
      </c>
      <c r="AS84" s="288">
        <f t="shared" si="96"/>
        <v>1</v>
      </c>
      <c r="AT84" s="205">
        <f t="shared" si="97"/>
        <v>0</v>
      </c>
      <c r="AU84" s="205">
        <f t="shared" si="98"/>
        <v>0</v>
      </c>
      <c r="AV84" s="205">
        <f t="shared" si="99"/>
        <v>0</v>
      </c>
      <c r="AW84" s="205">
        <f t="shared" si="100"/>
        <v>0</v>
      </c>
      <c r="AX84" s="205">
        <f t="shared" si="101"/>
        <v>0</v>
      </c>
      <c r="AY84" s="205">
        <f t="shared" si="102"/>
        <v>0</v>
      </c>
      <c r="AZ84" s="205">
        <f t="shared" si="103"/>
        <v>0</v>
      </c>
      <c r="BA84" s="205">
        <f t="shared" si="104"/>
        <v>0</v>
      </c>
      <c r="BB84" s="205">
        <f t="shared" si="105"/>
        <v>0</v>
      </c>
      <c r="BC84" s="205">
        <f t="shared" si="106"/>
        <v>0</v>
      </c>
      <c r="BD84" s="205">
        <f t="shared" si="107"/>
        <v>0</v>
      </c>
      <c r="BE84" s="205">
        <f t="shared" si="108"/>
        <v>0</v>
      </c>
      <c r="BF84" s="205">
        <f t="shared" si="109"/>
        <v>0</v>
      </c>
      <c r="BG84" s="213">
        <f t="shared" si="110"/>
        <v>0</v>
      </c>
    </row>
    <row r="85" spans="1:59" ht="15.75" thickBot="1">
      <c r="A85" t="s">
        <v>333</v>
      </c>
      <c r="B85">
        <v>6.4</v>
      </c>
      <c r="C85" t="s">
        <v>97</v>
      </c>
      <c r="D85">
        <v>3.72</v>
      </c>
      <c r="E85">
        <v>3.71</v>
      </c>
      <c r="F85">
        <v>3.41</v>
      </c>
      <c r="G85">
        <v>3.8</v>
      </c>
      <c r="H85">
        <v>3.88</v>
      </c>
      <c r="I85">
        <v>7.39</v>
      </c>
      <c r="J85">
        <v>3.75</v>
      </c>
      <c r="K85">
        <v>3.02</v>
      </c>
      <c r="L85" s="198">
        <v>0</v>
      </c>
      <c r="AA85" s="55"/>
      <c r="AB85" s="405" t="str">
        <f t="shared" si="113"/>
        <v>Havertz</v>
      </c>
      <c r="AC85" s="406"/>
      <c r="AD85" s="406"/>
      <c r="AE85" s="282">
        <v>0</v>
      </c>
      <c r="AF85" s="316">
        <f t="shared" ref="AF85:AL85" si="130">AE85</f>
        <v>0</v>
      </c>
      <c r="AG85" s="316">
        <f t="shared" si="130"/>
        <v>0</v>
      </c>
      <c r="AH85" s="316">
        <f t="shared" si="130"/>
        <v>0</v>
      </c>
      <c r="AI85" s="316">
        <v>0</v>
      </c>
      <c r="AJ85" s="316">
        <f t="shared" si="130"/>
        <v>0</v>
      </c>
      <c r="AK85" s="316">
        <f t="shared" si="130"/>
        <v>0</v>
      </c>
      <c r="AL85" s="316">
        <f t="shared" si="130"/>
        <v>0</v>
      </c>
      <c r="AN85" s="244">
        <f t="shared" si="91"/>
        <v>0</v>
      </c>
      <c r="AO85" s="245">
        <f t="shared" si="92"/>
        <v>0</v>
      </c>
      <c r="AP85" s="245">
        <f t="shared" si="93"/>
        <v>0</v>
      </c>
      <c r="AQ85" s="245">
        <f t="shared" si="94"/>
        <v>0</v>
      </c>
      <c r="AR85" s="245">
        <f t="shared" si="95"/>
        <v>0</v>
      </c>
      <c r="AS85" s="288">
        <f t="shared" si="96"/>
        <v>0</v>
      </c>
      <c r="AT85" s="205">
        <f t="shared" si="97"/>
        <v>0</v>
      </c>
      <c r="AU85" s="205">
        <f t="shared" si="98"/>
        <v>0</v>
      </c>
      <c r="AV85" s="205">
        <f t="shared" si="99"/>
        <v>0</v>
      </c>
      <c r="AW85" s="205">
        <f t="shared" si="100"/>
        <v>0</v>
      </c>
      <c r="AX85" s="205">
        <f t="shared" si="101"/>
        <v>0</v>
      </c>
      <c r="AY85" s="205">
        <f t="shared" si="102"/>
        <v>0</v>
      </c>
      <c r="AZ85" s="205">
        <f t="shared" si="103"/>
        <v>0</v>
      </c>
      <c r="BA85" s="205">
        <f t="shared" si="104"/>
        <v>1</v>
      </c>
      <c r="BB85" s="205">
        <f t="shared" si="105"/>
        <v>0</v>
      </c>
      <c r="BC85" s="205">
        <f t="shared" si="106"/>
        <v>0</v>
      </c>
      <c r="BD85" s="205">
        <f t="shared" si="107"/>
        <v>0</v>
      </c>
      <c r="BE85" s="205">
        <f t="shared" si="108"/>
        <v>0</v>
      </c>
      <c r="BF85" s="205">
        <f t="shared" si="109"/>
        <v>0</v>
      </c>
      <c r="BG85" s="213">
        <f t="shared" si="110"/>
        <v>0</v>
      </c>
    </row>
    <row r="86" spans="1:59" ht="15.75" thickBot="1">
      <c r="A86" t="s">
        <v>238</v>
      </c>
      <c r="B86">
        <v>7</v>
      </c>
      <c r="C86" t="s">
        <v>94</v>
      </c>
      <c r="D86">
        <v>3.94</v>
      </c>
      <c r="E86">
        <v>4.53</v>
      </c>
      <c r="F86">
        <v>3.51</v>
      </c>
      <c r="G86">
        <v>3.95</v>
      </c>
      <c r="H86">
        <v>4.8600000000000003</v>
      </c>
      <c r="I86">
        <v>3.93</v>
      </c>
      <c r="J86">
        <v>4.7300000000000004</v>
      </c>
      <c r="K86">
        <v>2.04</v>
      </c>
      <c r="L86" s="198">
        <v>0</v>
      </c>
      <c r="AA86" s="55"/>
      <c r="AB86" s="405" t="str">
        <f t="shared" si="113"/>
        <v>Aubameyang</v>
      </c>
      <c r="AC86" s="406"/>
      <c r="AD86" s="406"/>
      <c r="AE86" s="282">
        <v>0</v>
      </c>
      <c r="AF86" s="316">
        <f t="shared" ref="AF86:AL86" si="131">AE86</f>
        <v>0</v>
      </c>
      <c r="AG86" s="316">
        <f t="shared" si="131"/>
        <v>0</v>
      </c>
      <c r="AH86" s="316">
        <f t="shared" si="131"/>
        <v>0</v>
      </c>
      <c r="AI86" s="316">
        <f t="shared" si="131"/>
        <v>0</v>
      </c>
      <c r="AJ86" s="316">
        <f t="shared" si="131"/>
        <v>0</v>
      </c>
      <c r="AK86" s="316">
        <f t="shared" si="131"/>
        <v>0</v>
      </c>
      <c r="AL86" s="316">
        <f t="shared" si="131"/>
        <v>0</v>
      </c>
      <c r="AN86" s="244">
        <f t="shared" si="91"/>
        <v>1</v>
      </c>
      <c r="AO86" s="245">
        <f t="shared" si="92"/>
        <v>0</v>
      </c>
      <c r="AP86" s="245">
        <f t="shared" si="93"/>
        <v>0</v>
      </c>
      <c r="AQ86" s="245">
        <f t="shared" si="94"/>
        <v>0</v>
      </c>
      <c r="AR86" s="245">
        <f t="shared" si="95"/>
        <v>0</v>
      </c>
      <c r="AS86" s="288">
        <f t="shared" si="96"/>
        <v>0</v>
      </c>
      <c r="AT86" s="205">
        <f t="shared" si="97"/>
        <v>0</v>
      </c>
      <c r="AU86" s="205">
        <f t="shared" si="98"/>
        <v>0</v>
      </c>
      <c r="AV86" s="205">
        <f t="shared" si="99"/>
        <v>0</v>
      </c>
      <c r="AW86" s="205">
        <f t="shared" si="100"/>
        <v>0</v>
      </c>
      <c r="AX86" s="205">
        <f t="shared" si="101"/>
        <v>0</v>
      </c>
      <c r="AY86" s="205">
        <f t="shared" si="102"/>
        <v>0</v>
      </c>
      <c r="AZ86" s="205">
        <f t="shared" si="103"/>
        <v>0</v>
      </c>
      <c r="BA86" s="205">
        <f t="shared" si="104"/>
        <v>0</v>
      </c>
      <c r="BB86" s="205">
        <f t="shared" si="105"/>
        <v>0</v>
      </c>
      <c r="BC86" s="205">
        <f t="shared" si="106"/>
        <v>0</v>
      </c>
      <c r="BD86" s="205">
        <f t="shared" si="107"/>
        <v>0</v>
      </c>
      <c r="BE86" s="205">
        <f t="shared" si="108"/>
        <v>0</v>
      </c>
      <c r="BF86" s="205">
        <f t="shared" si="109"/>
        <v>0</v>
      </c>
      <c r="BG86" s="213">
        <f t="shared" si="110"/>
        <v>0</v>
      </c>
    </row>
    <row r="87" spans="1:59" ht="15.75" thickBot="1">
      <c r="A87" t="s">
        <v>329</v>
      </c>
      <c r="B87">
        <v>6.8</v>
      </c>
      <c r="C87" t="s">
        <v>129</v>
      </c>
      <c r="D87">
        <v>3.91</v>
      </c>
      <c r="E87">
        <v>3</v>
      </c>
      <c r="F87">
        <v>6.13</v>
      </c>
      <c r="G87">
        <v>3.71</v>
      </c>
      <c r="H87">
        <v>2.9</v>
      </c>
      <c r="I87">
        <v>6.63</v>
      </c>
      <c r="J87">
        <v>3.43</v>
      </c>
      <c r="K87">
        <v>1.56</v>
      </c>
      <c r="L87" s="198">
        <v>0</v>
      </c>
      <c r="AA87" s="55"/>
      <c r="AB87" s="405" t="str">
        <f t="shared" si="113"/>
        <v>Solanke</v>
      </c>
      <c r="AC87" s="406"/>
      <c r="AD87" s="406"/>
      <c r="AE87" s="282">
        <v>0</v>
      </c>
      <c r="AF87" s="316">
        <f t="shared" ref="AF87:AL87" si="132">AE87</f>
        <v>0</v>
      </c>
      <c r="AG87" s="316">
        <f t="shared" si="132"/>
        <v>0</v>
      </c>
      <c r="AH87" s="316">
        <f t="shared" si="132"/>
        <v>0</v>
      </c>
      <c r="AI87" s="316">
        <f t="shared" si="132"/>
        <v>0</v>
      </c>
      <c r="AJ87" s="316">
        <f t="shared" si="132"/>
        <v>0</v>
      </c>
      <c r="AK87" s="316">
        <f t="shared" si="132"/>
        <v>0</v>
      </c>
      <c r="AL87" s="316">
        <f t="shared" si="132"/>
        <v>0</v>
      </c>
      <c r="AN87" s="244">
        <f t="shared" si="91"/>
        <v>0</v>
      </c>
      <c r="AO87" s="245">
        <f t="shared" si="92"/>
        <v>0</v>
      </c>
      <c r="AP87" s="245">
        <f t="shared" si="93"/>
        <v>0</v>
      </c>
      <c r="AQ87" s="245">
        <f t="shared" si="94"/>
        <v>0</v>
      </c>
      <c r="AR87" s="245">
        <f t="shared" si="95"/>
        <v>1</v>
      </c>
      <c r="AS87" s="288">
        <f t="shared" si="96"/>
        <v>0</v>
      </c>
      <c r="AT87" s="205">
        <f t="shared" si="97"/>
        <v>0</v>
      </c>
      <c r="AU87" s="205">
        <f t="shared" si="98"/>
        <v>0</v>
      </c>
      <c r="AV87" s="205">
        <f t="shared" si="99"/>
        <v>0</v>
      </c>
      <c r="AW87" s="205">
        <f t="shared" si="100"/>
        <v>0</v>
      </c>
      <c r="AX87" s="205">
        <f t="shared" si="101"/>
        <v>0</v>
      </c>
      <c r="AY87" s="205">
        <f t="shared" si="102"/>
        <v>0</v>
      </c>
      <c r="AZ87" s="205">
        <f t="shared" si="103"/>
        <v>0</v>
      </c>
      <c r="BA87" s="205">
        <f t="shared" si="104"/>
        <v>0</v>
      </c>
      <c r="BB87" s="205">
        <f t="shared" si="105"/>
        <v>0</v>
      </c>
      <c r="BC87" s="205">
        <f t="shared" si="106"/>
        <v>0</v>
      </c>
      <c r="BD87" s="205">
        <f t="shared" si="107"/>
        <v>0</v>
      </c>
      <c r="BE87" s="205">
        <f t="shared" si="108"/>
        <v>0</v>
      </c>
      <c r="BF87" s="205">
        <f t="shared" si="109"/>
        <v>0</v>
      </c>
      <c r="BG87" s="213">
        <f t="shared" si="110"/>
        <v>0</v>
      </c>
    </row>
    <row r="88" spans="1:59" ht="15.75" thickBot="1">
      <c r="A88" t="s">
        <v>328</v>
      </c>
      <c r="B88">
        <v>6.8</v>
      </c>
      <c r="C88" t="s">
        <v>130</v>
      </c>
      <c r="D88">
        <v>4.4400000000000004</v>
      </c>
      <c r="E88">
        <v>5.14</v>
      </c>
      <c r="F88">
        <v>3.14</v>
      </c>
      <c r="G88">
        <v>2.98</v>
      </c>
      <c r="H88">
        <v>4.33</v>
      </c>
      <c r="I88">
        <v>4.12</v>
      </c>
      <c r="J88">
        <v>4.43</v>
      </c>
      <c r="K88">
        <v>2.1</v>
      </c>
      <c r="L88" s="198">
        <v>1</v>
      </c>
      <c r="AA88" s="55"/>
      <c r="AB88" s="405" t="str">
        <f t="shared" si="113"/>
        <v>Bamford</v>
      </c>
      <c r="AC88" s="406"/>
      <c r="AD88" s="406"/>
      <c r="AE88" s="282">
        <v>0</v>
      </c>
      <c r="AF88" s="316">
        <f t="shared" ref="AF88:AL88" si="133">AE88</f>
        <v>0</v>
      </c>
      <c r="AG88" s="316">
        <f t="shared" si="133"/>
        <v>0</v>
      </c>
      <c r="AH88" s="316">
        <f t="shared" si="133"/>
        <v>0</v>
      </c>
      <c r="AI88" s="316">
        <f t="shared" si="133"/>
        <v>0</v>
      </c>
      <c r="AJ88" s="316">
        <f t="shared" si="133"/>
        <v>0</v>
      </c>
      <c r="AK88" s="316">
        <f t="shared" si="133"/>
        <v>0</v>
      </c>
      <c r="AL88" s="316">
        <f t="shared" si="133"/>
        <v>0</v>
      </c>
      <c r="AN88" s="244">
        <f t="shared" si="91"/>
        <v>0</v>
      </c>
      <c r="AO88" s="245">
        <f t="shared" si="92"/>
        <v>0</v>
      </c>
      <c r="AP88" s="245">
        <f t="shared" si="93"/>
        <v>0</v>
      </c>
      <c r="AQ88" s="245">
        <f t="shared" si="94"/>
        <v>0</v>
      </c>
      <c r="AR88" s="245">
        <f t="shared" si="95"/>
        <v>0</v>
      </c>
      <c r="AS88" s="288">
        <f t="shared" si="96"/>
        <v>0</v>
      </c>
      <c r="AT88" s="205">
        <f t="shared" si="97"/>
        <v>0</v>
      </c>
      <c r="AU88" s="205">
        <f t="shared" si="98"/>
        <v>0</v>
      </c>
      <c r="AV88" s="205">
        <f t="shared" si="99"/>
        <v>0</v>
      </c>
      <c r="AW88" s="205">
        <f t="shared" si="100"/>
        <v>0</v>
      </c>
      <c r="AX88" s="205">
        <f t="shared" si="101"/>
        <v>0</v>
      </c>
      <c r="AY88" s="205">
        <f t="shared" si="102"/>
        <v>0</v>
      </c>
      <c r="AZ88" s="205">
        <f t="shared" si="103"/>
        <v>1</v>
      </c>
      <c r="BA88" s="205">
        <f t="shared" si="104"/>
        <v>0</v>
      </c>
      <c r="BB88" s="205">
        <f t="shared" si="105"/>
        <v>0</v>
      </c>
      <c r="BC88" s="205">
        <f t="shared" si="106"/>
        <v>0</v>
      </c>
      <c r="BD88" s="205">
        <f t="shared" si="107"/>
        <v>0</v>
      </c>
      <c r="BE88" s="205">
        <f t="shared" si="108"/>
        <v>0</v>
      </c>
      <c r="BF88" s="205">
        <f t="shared" si="109"/>
        <v>0</v>
      </c>
      <c r="BG88" s="213">
        <f t="shared" si="110"/>
        <v>0</v>
      </c>
    </row>
    <row r="89" spans="1:59" ht="15.75" thickBot="1">
      <c r="A89" t="s">
        <v>295</v>
      </c>
      <c r="B89">
        <v>7.5</v>
      </c>
      <c r="C89" t="s">
        <v>101</v>
      </c>
      <c r="D89">
        <v>4.55</v>
      </c>
      <c r="E89">
        <v>4.08</v>
      </c>
      <c r="F89">
        <v>3.15</v>
      </c>
      <c r="G89">
        <v>3.69</v>
      </c>
      <c r="H89">
        <v>3.27</v>
      </c>
      <c r="I89">
        <v>4.0599999999999996</v>
      </c>
      <c r="J89">
        <v>3.83</v>
      </c>
      <c r="K89">
        <v>3.42</v>
      </c>
      <c r="L89" s="198">
        <v>0</v>
      </c>
      <c r="AA89" s="55"/>
      <c r="AB89" s="405" t="str">
        <f t="shared" si="113"/>
        <v>Mbeumo</v>
      </c>
      <c r="AC89" s="406"/>
      <c r="AD89" s="406"/>
      <c r="AE89" s="282">
        <v>0</v>
      </c>
      <c r="AF89" s="316">
        <f t="shared" ref="AF89:AL89" si="134">AE89</f>
        <v>0</v>
      </c>
      <c r="AG89" s="316">
        <f t="shared" si="134"/>
        <v>0</v>
      </c>
      <c r="AH89" s="316">
        <f t="shared" si="134"/>
        <v>0</v>
      </c>
      <c r="AI89" s="316">
        <f t="shared" si="134"/>
        <v>0</v>
      </c>
      <c r="AJ89" s="316">
        <f t="shared" si="134"/>
        <v>0</v>
      </c>
      <c r="AK89" s="316">
        <f t="shared" si="134"/>
        <v>0</v>
      </c>
      <c r="AL89" s="316">
        <f t="shared" si="134"/>
        <v>0</v>
      </c>
      <c r="AN89" s="244">
        <f t="shared" si="91"/>
        <v>0</v>
      </c>
      <c r="AO89" s="245">
        <f t="shared" si="92"/>
        <v>0</v>
      </c>
      <c r="AP89" s="245">
        <f t="shared" si="93"/>
        <v>0</v>
      </c>
      <c r="AQ89" s="245">
        <f t="shared" si="94"/>
        <v>0</v>
      </c>
      <c r="AR89" s="245">
        <f t="shared" si="95"/>
        <v>0</v>
      </c>
      <c r="AS89" s="288">
        <f t="shared" si="96"/>
        <v>0</v>
      </c>
      <c r="AT89" s="205">
        <f t="shared" si="97"/>
        <v>0</v>
      </c>
      <c r="AU89" s="205">
        <f t="shared" si="98"/>
        <v>0</v>
      </c>
      <c r="AV89" s="205">
        <f t="shared" si="99"/>
        <v>0</v>
      </c>
      <c r="AW89" s="205">
        <f t="shared" si="100"/>
        <v>0</v>
      </c>
      <c r="AX89" s="205">
        <f t="shared" si="101"/>
        <v>0</v>
      </c>
      <c r="AY89" s="205">
        <f t="shared" si="102"/>
        <v>0</v>
      </c>
      <c r="AZ89" s="205">
        <f t="shared" si="103"/>
        <v>0</v>
      </c>
      <c r="BA89" s="205">
        <f t="shared" si="104"/>
        <v>1</v>
      </c>
      <c r="BB89" s="205">
        <f t="shared" si="105"/>
        <v>0</v>
      </c>
      <c r="BC89" s="205">
        <f t="shared" si="106"/>
        <v>0</v>
      </c>
      <c r="BD89" s="205">
        <f t="shared" si="107"/>
        <v>0</v>
      </c>
      <c r="BE89" s="205">
        <f t="shared" si="108"/>
        <v>0</v>
      </c>
      <c r="BF89" s="205">
        <f t="shared" si="109"/>
        <v>0</v>
      </c>
      <c r="BG89" s="213">
        <f t="shared" si="110"/>
        <v>0</v>
      </c>
    </row>
    <row r="90" spans="1:59" ht="15.75" thickBot="1">
      <c r="A90" t="s">
        <v>386</v>
      </c>
      <c r="B90">
        <v>6.9</v>
      </c>
      <c r="C90" t="s">
        <v>129</v>
      </c>
      <c r="D90">
        <v>3.67</v>
      </c>
      <c r="E90">
        <v>2.9</v>
      </c>
      <c r="F90">
        <v>6.01</v>
      </c>
      <c r="G90">
        <v>3.55</v>
      </c>
      <c r="H90">
        <v>2.84</v>
      </c>
      <c r="I90">
        <v>6.03</v>
      </c>
      <c r="J90">
        <v>3.31</v>
      </c>
      <c r="K90">
        <v>1.45</v>
      </c>
      <c r="L90" s="198">
        <v>0</v>
      </c>
      <c r="AA90" s="55"/>
      <c r="AB90" s="405" t="str">
        <f t="shared" si="113"/>
        <v>Adams</v>
      </c>
      <c r="AC90" s="406"/>
      <c r="AD90" s="406"/>
      <c r="AE90" s="282">
        <v>0</v>
      </c>
      <c r="AF90" s="316">
        <f t="shared" ref="AF90:AL90" si="135">AE90</f>
        <v>0</v>
      </c>
      <c r="AG90" s="316">
        <f t="shared" si="135"/>
        <v>0</v>
      </c>
      <c r="AH90" s="316">
        <f t="shared" si="135"/>
        <v>0</v>
      </c>
      <c r="AI90" s="316">
        <f t="shared" si="135"/>
        <v>0</v>
      </c>
      <c r="AJ90" s="316">
        <f t="shared" si="135"/>
        <v>0</v>
      </c>
      <c r="AK90" s="316">
        <f t="shared" si="135"/>
        <v>0</v>
      </c>
      <c r="AL90" s="316">
        <f t="shared" si="135"/>
        <v>0</v>
      </c>
      <c r="AN90" s="244">
        <f t="shared" si="91"/>
        <v>0</v>
      </c>
      <c r="AO90" s="245">
        <f t="shared" si="92"/>
        <v>0</v>
      </c>
      <c r="AP90" s="245">
        <f t="shared" si="93"/>
        <v>0</v>
      </c>
      <c r="AQ90" s="245">
        <f t="shared" si="94"/>
        <v>0</v>
      </c>
      <c r="AR90" s="245">
        <f t="shared" si="95"/>
        <v>0</v>
      </c>
      <c r="AS90" s="288">
        <f t="shared" si="96"/>
        <v>0</v>
      </c>
      <c r="AT90" s="205">
        <f t="shared" si="97"/>
        <v>1</v>
      </c>
      <c r="AU90" s="205">
        <f t="shared" si="98"/>
        <v>0</v>
      </c>
      <c r="AV90" s="205">
        <f t="shared" si="99"/>
        <v>0</v>
      </c>
      <c r="AW90" s="205">
        <f t="shared" si="100"/>
        <v>0</v>
      </c>
      <c r="AX90" s="205">
        <f t="shared" si="101"/>
        <v>0</v>
      </c>
      <c r="AY90" s="205">
        <f t="shared" si="102"/>
        <v>0</v>
      </c>
      <c r="AZ90" s="205">
        <f t="shared" si="103"/>
        <v>0</v>
      </c>
      <c r="BA90" s="205">
        <f t="shared" si="104"/>
        <v>0</v>
      </c>
      <c r="BB90" s="205">
        <f t="shared" si="105"/>
        <v>0</v>
      </c>
      <c r="BC90" s="205">
        <f t="shared" si="106"/>
        <v>0</v>
      </c>
      <c r="BD90" s="205">
        <f t="shared" si="107"/>
        <v>0</v>
      </c>
      <c r="BE90" s="205">
        <f t="shared" si="108"/>
        <v>0</v>
      </c>
      <c r="BF90" s="205">
        <f t="shared" si="109"/>
        <v>0</v>
      </c>
      <c r="BG90" s="213">
        <f t="shared" si="110"/>
        <v>0</v>
      </c>
    </row>
    <row r="91" spans="1:59" ht="15.75" thickBot="1">
      <c r="A91" t="s">
        <v>296</v>
      </c>
      <c r="B91">
        <v>5.6</v>
      </c>
      <c r="C91" t="s">
        <v>94</v>
      </c>
      <c r="D91">
        <v>3.51</v>
      </c>
      <c r="E91">
        <v>3.83</v>
      </c>
      <c r="F91">
        <v>3.26</v>
      </c>
      <c r="G91">
        <v>3.5</v>
      </c>
      <c r="H91">
        <v>4.26</v>
      </c>
      <c r="I91">
        <v>3.42</v>
      </c>
      <c r="J91">
        <v>4.26</v>
      </c>
      <c r="K91">
        <v>1.87</v>
      </c>
      <c r="L91" s="198">
        <v>0</v>
      </c>
      <c r="AA91" s="55"/>
      <c r="AB91" s="405" t="str">
        <f t="shared" si="113"/>
        <v>Calvert-Lewin</v>
      </c>
      <c r="AC91" s="406"/>
      <c r="AD91" s="406"/>
      <c r="AE91" s="282">
        <v>0</v>
      </c>
      <c r="AF91" s="316">
        <f t="shared" ref="AF91:AL91" si="136">AE91</f>
        <v>0</v>
      </c>
      <c r="AG91" s="316">
        <f t="shared" si="136"/>
        <v>0</v>
      </c>
      <c r="AH91" s="316">
        <f t="shared" si="136"/>
        <v>0</v>
      </c>
      <c r="AI91" s="316">
        <f t="shared" si="136"/>
        <v>0</v>
      </c>
      <c r="AJ91" s="316">
        <f t="shared" si="136"/>
        <v>0</v>
      </c>
      <c r="AK91" s="316">
        <f t="shared" si="136"/>
        <v>0</v>
      </c>
      <c r="AL91" s="316">
        <f t="shared" si="136"/>
        <v>0</v>
      </c>
      <c r="AN91" s="244">
        <f t="shared" si="91"/>
        <v>0</v>
      </c>
      <c r="AO91" s="245">
        <f t="shared" si="92"/>
        <v>0</v>
      </c>
      <c r="AP91" s="245">
        <f t="shared" si="93"/>
        <v>0</v>
      </c>
      <c r="AQ91" s="245">
        <f t="shared" si="94"/>
        <v>0</v>
      </c>
      <c r="AR91" s="245">
        <f t="shared" si="95"/>
        <v>0</v>
      </c>
      <c r="AS91" s="288">
        <f t="shared" si="96"/>
        <v>0</v>
      </c>
      <c r="AT91" s="205">
        <f t="shared" si="97"/>
        <v>0</v>
      </c>
      <c r="AU91" s="205">
        <f t="shared" si="98"/>
        <v>0</v>
      </c>
      <c r="AV91" s="205">
        <f t="shared" si="99"/>
        <v>0</v>
      </c>
      <c r="AW91" s="205">
        <f t="shared" si="100"/>
        <v>0</v>
      </c>
      <c r="AX91" s="205">
        <f t="shared" si="101"/>
        <v>0</v>
      </c>
      <c r="AY91" s="205">
        <f t="shared" si="102"/>
        <v>0</v>
      </c>
      <c r="AZ91" s="205">
        <f t="shared" si="103"/>
        <v>1</v>
      </c>
      <c r="BA91" s="205">
        <f t="shared" si="104"/>
        <v>0</v>
      </c>
      <c r="BB91" s="205">
        <f t="shared" si="105"/>
        <v>0</v>
      </c>
      <c r="BC91" s="205">
        <f t="shared" si="106"/>
        <v>0</v>
      </c>
      <c r="BD91" s="205">
        <f t="shared" si="107"/>
        <v>0</v>
      </c>
      <c r="BE91" s="205">
        <f t="shared" si="108"/>
        <v>0</v>
      </c>
      <c r="BF91" s="205">
        <f t="shared" si="109"/>
        <v>0</v>
      </c>
      <c r="BG91" s="213">
        <f t="shared" si="110"/>
        <v>0</v>
      </c>
    </row>
    <row r="92" spans="1:59" ht="15.75" thickBot="1">
      <c r="A92" t="s">
        <v>316</v>
      </c>
      <c r="B92">
        <v>8</v>
      </c>
      <c r="C92" t="s">
        <v>99</v>
      </c>
      <c r="D92">
        <v>4.2</v>
      </c>
      <c r="E92">
        <v>3.76</v>
      </c>
      <c r="F92">
        <v>3.46</v>
      </c>
      <c r="G92">
        <v>3.99</v>
      </c>
      <c r="H92">
        <v>2.77</v>
      </c>
      <c r="I92">
        <v>3.19</v>
      </c>
      <c r="J92">
        <v>2.95</v>
      </c>
      <c r="K92">
        <v>3.35</v>
      </c>
      <c r="L92" s="198">
        <v>0</v>
      </c>
      <c r="AA92" s="55"/>
      <c r="AB92" s="405" t="str">
        <f t="shared" si="113"/>
        <v>Scamacca</v>
      </c>
      <c r="AC92" s="406"/>
      <c r="AD92" s="406"/>
      <c r="AE92" s="282">
        <v>0</v>
      </c>
      <c r="AF92" s="316">
        <f t="shared" ref="AF92:AL92" si="137">AE92</f>
        <v>0</v>
      </c>
      <c r="AG92" s="316">
        <f t="shared" si="137"/>
        <v>0</v>
      </c>
      <c r="AH92" s="316">
        <f t="shared" si="137"/>
        <v>0</v>
      </c>
      <c r="AI92" s="316">
        <f t="shared" si="137"/>
        <v>0</v>
      </c>
      <c r="AJ92" s="316">
        <f t="shared" si="137"/>
        <v>0</v>
      </c>
      <c r="AK92" s="316">
        <f t="shared" si="137"/>
        <v>0</v>
      </c>
      <c r="AL92" s="316">
        <f t="shared" si="137"/>
        <v>0</v>
      </c>
      <c r="AN92" s="244">
        <f t="shared" si="91"/>
        <v>0</v>
      </c>
      <c r="AO92" s="245">
        <f t="shared" si="92"/>
        <v>0</v>
      </c>
      <c r="AP92" s="245">
        <f t="shared" si="93"/>
        <v>0</v>
      </c>
      <c r="AQ92" s="245">
        <f t="shared" si="94"/>
        <v>0</v>
      </c>
      <c r="AR92" s="245">
        <f t="shared" si="95"/>
        <v>1</v>
      </c>
      <c r="AS92" s="288">
        <f t="shared" si="96"/>
        <v>0</v>
      </c>
      <c r="AT92" s="205">
        <f t="shared" si="97"/>
        <v>0</v>
      </c>
      <c r="AU92" s="205">
        <f t="shared" si="98"/>
        <v>0</v>
      </c>
      <c r="AV92" s="205">
        <f t="shared" si="99"/>
        <v>0</v>
      </c>
      <c r="AW92" s="205">
        <f t="shared" si="100"/>
        <v>0</v>
      </c>
      <c r="AX92" s="205">
        <f t="shared" si="101"/>
        <v>0</v>
      </c>
      <c r="AY92" s="205">
        <f t="shared" si="102"/>
        <v>0</v>
      </c>
      <c r="AZ92" s="205">
        <f t="shared" si="103"/>
        <v>0</v>
      </c>
      <c r="BA92" s="205">
        <f t="shared" si="104"/>
        <v>0</v>
      </c>
      <c r="BB92" s="205">
        <f t="shared" si="105"/>
        <v>0</v>
      </c>
      <c r="BC92" s="205">
        <f t="shared" si="106"/>
        <v>0</v>
      </c>
      <c r="BD92" s="205">
        <f t="shared" si="107"/>
        <v>0</v>
      </c>
      <c r="BE92" s="205">
        <f t="shared" si="108"/>
        <v>0</v>
      </c>
      <c r="BF92" s="205">
        <f t="shared" si="109"/>
        <v>0</v>
      </c>
      <c r="BG92" s="213">
        <f t="shared" si="110"/>
        <v>0</v>
      </c>
    </row>
    <row r="93" spans="1:59" ht="15.75" thickBot="1">
      <c r="A93" t="s">
        <v>280</v>
      </c>
      <c r="B93">
        <v>4.5999999999999996</v>
      </c>
      <c r="C93" t="s">
        <v>286</v>
      </c>
      <c r="D93">
        <v>3.73</v>
      </c>
      <c r="E93">
        <v>5.94</v>
      </c>
      <c r="F93">
        <v>2.54</v>
      </c>
      <c r="G93">
        <v>2.95</v>
      </c>
      <c r="H93">
        <v>2.5</v>
      </c>
      <c r="I93">
        <v>3.52</v>
      </c>
      <c r="J93">
        <v>2.62</v>
      </c>
      <c r="K93">
        <v>2.67</v>
      </c>
      <c r="L93" s="198">
        <v>0</v>
      </c>
      <c r="AA93" s="55"/>
      <c r="AB93" s="405" t="str">
        <f t="shared" si="113"/>
        <v>Edouard</v>
      </c>
      <c r="AC93" s="406"/>
      <c r="AD93" s="406"/>
      <c r="AE93" s="282">
        <v>0</v>
      </c>
      <c r="AF93" s="316">
        <f t="shared" ref="AF93:AL93" si="138">AE93</f>
        <v>0</v>
      </c>
      <c r="AG93" s="316">
        <f t="shared" si="138"/>
        <v>0</v>
      </c>
      <c r="AH93" s="316">
        <f t="shared" si="138"/>
        <v>0</v>
      </c>
      <c r="AI93" s="316">
        <f t="shared" si="138"/>
        <v>0</v>
      </c>
      <c r="AJ93" s="316">
        <f t="shared" si="138"/>
        <v>0</v>
      </c>
      <c r="AK93" s="316">
        <f t="shared" si="138"/>
        <v>0</v>
      </c>
      <c r="AL93" s="316">
        <f t="shared" si="138"/>
        <v>0</v>
      </c>
      <c r="AN93" s="244">
        <f t="shared" si="91"/>
        <v>0</v>
      </c>
      <c r="AO93" s="245">
        <f t="shared" si="92"/>
        <v>0</v>
      </c>
      <c r="AP93" s="245">
        <f t="shared" si="93"/>
        <v>0</v>
      </c>
      <c r="AQ93" s="245">
        <f t="shared" si="94"/>
        <v>0</v>
      </c>
      <c r="AR93" s="245">
        <f t="shared" si="95"/>
        <v>0</v>
      </c>
      <c r="AS93" s="288">
        <f t="shared" si="96"/>
        <v>0</v>
      </c>
      <c r="AT93" s="205">
        <f t="shared" si="97"/>
        <v>0</v>
      </c>
      <c r="AU93" s="205">
        <f t="shared" si="98"/>
        <v>0</v>
      </c>
      <c r="AV93" s="205">
        <f t="shared" si="99"/>
        <v>0</v>
      </c>
      <c r="AW93" s="205">
        <f t="shared" si="100"/>
        <v>0</v>
      </c>
      <c r="AX93" s="205">
        <f t="shared" si="101"/>
        <v>0</v>
      </c>
      <c r="AY93" s="205">
        <f t="shared" si="102"/>
        <v>0</v>
      </c>
      <c r="AZ93" s="205">
        <f t="shared" si="103"/>
        <v>0</v>
      </c>
      <c r="BA93" s="205">
        <f t="shared" si="104"/>
        <v>0</v>
      </c>
      <c r="BB93" s="205">
        <f t="shared" si="105"/>
        <v>0</v>
      </c>
      <c r="BC93" s="205">
        <f t="shared" si="106"/>
        <v>0</v>
      </c>
      <c r="BD93" s="205">
        <f t="shared" si="107"/>
        <v>0</v>
      </c>
      <c r="BE93" s="205">
        <f t="shared" si="108"/>
        <v>0</v>
      </c>
      <c r="BF93" s="205">
        <f t="shared" si="109"/>
        <v>1</v>
      </c>
      <c r="BG93" s="213">
        <f t="shared" si="110"/>
        <v>0</v>
      </c>
    </row>
    <row r="94" spans="1:59" ht="15.75" thickBot="1">
      <c r="A94" t="s">
        <v>150</v>
      </c>
      <c r="B94">
        <v>6.2</v>
      </c>
      <c r="C94" t="s">
        <v>96</v>
      </c>
      <c r="D94">
        <v>3.44</v>
      </c>
      <c r="E94">
        <v>3.87</v>
      </c>
      <c r="F94">
        <v>3.24</v>
      </c>
      <c r="G94">
        <v>3.57</v>
      </c>
      <c r="H94">
        <v>3.07</v>
      </c>
      <c r="I94">
        <v>3.54</v>
      </c>
      <c r="J94">
        <v>2.65</v>
      </c>
      <c r="K94">
        <v>2.93</v>
      </c>
      <c r="L94" s="198">
        <v>0</v>
      </c>
      <c r="AA94" s="55"/>
      <c r="AB94" s="405" t="str">
        <f t="shared" si="113"/>
        <v>Johnson</v>
      </c>
      <c r="AC94" s="406"/>
      <c r="AD94" s="406"/>
      <c r="AE94" s="282">
        <v>0</v>
      </c>
      <c r="AF94" s="316">
        <f t="shared" ref="AF94:AL94" si="139">AE94</f>
        <v>0</v>
      </c>
      <c r="AG94" s="316">
        <f t="shared" si="139"/>
        <v>0</v>
      </c>
      <c r="AH94" s="316">
        <f t="shared" si="139"/>
        <v>0</v>
      </c>
      <c r="AI94" s="316">
        <f t="shared" si="139"/>
        <v>0</v>
      </c>
      <c r="AJ94" s="316">
        <f t="shared" si="139"/>
        <v>0</v>
      </c>
      <c r="AK94" s="316">
        <f t="shared" si="139"/>
        <v>0</v>
      </c>
      <c r="AL94" s="316">
        <f t="shared" si="139"/>
        <v>0</v>
      </c>
      <c r="AN94" s="244">
        <f t="shared" si="91"/>
        <v>0</v>
      </c>
      <c r="AO94" s="245">
        <f t="shared" si="92"/>
        <v>0</v>
      </c>
      <c r="AP94" s="245">
        <f t="shared" si="93"/>
        <v>0</v>
      </c>
      <c r="AQ94" s="245">
        <f t="shared" si="94"/>
        <v>0</v>
      </c>
      <c r="AR94" s="245">
        <f t="shared" si="95"/>
        <v>0</v>
      </c>
      <c r="AS94" s="288">
        <f t="shared" si="96"/>
        <v>0</v>
      </c>
      <c r="AT94" s="205">
        <f t="shared" si="97"/>
        <v>0</v>
      </c>
      <c r="AU94" s="205">
        <f t="shared" si="98"/>
        <v>0</v>
      </c>
      <c r="AV94" s="205">
        <f t="shared" si="99"/>
        <v>1</v>
      </c>
      <c r="AW94" s="205">
        <f t="shared" si="100"/>
        <v>0</v>
      </c>
      <c r="AX94" s="205">
        <f t="shared" si="101"/>
        <v>0</v>
      </c>
      <c r="AY94" s="205">
        <f t="shared" si="102"/>
        <v>0</v>
      </c>
      <c r="AZ94" s="205">
        <f t="shared" si="103"/>
        <v>0</v>
      </c>
      <c r="BA94" s="205">
        <f t="shared" si="104"/>
        <v>0</v>
      </c>
      <c r="BB94" s="205">
        <f t="shared" si="105"/>
        <v>0</v>
      </c>
      <c r="BC94" s="205">
        <f t="shared" si="106"/>
        <v>0</v>
      </c>
      <c r="BD94" s="205">
        <f t="shared" si="107"/>
        <v>0</v>
      </c>
      <c r="BE94" s="205">
        <f t="shared" si="108"/>
        <v>0</v>
      </c>
      <c r="BF94" s="205">
        <f t="shared" si="109"/>
        <v>0</v>
      </c>
      <c r="BG94" s="213">
        <f t="shared" si="110"/>
        <v>0</v>
      </c>
    </row>
    <row r="95" spans="1:59" ht="15.75" thickBot="1">
      <c r="A95" t="s">
        <v>317</v>
      </c>
      <c r="B95">
        <v>6.9</v>
      </c>
      <c r="C95" t="s">
        <v>132</v>
      </c>
      <c r="D95">
        <v>3.04</v>
      </c>
      <c r="E95">
        <v>4.3</v>
      </c>
      <c r="F95">
        <v>3.89</v>
      </c>
      <c r="G95">
        <v>3.68</v>
      </c>
      <c r="H95">
        <v>3.16</v>
      </c>
      <c r="I95">
        <v>3.1</v>
      </c>
      <c r="J95">
        <v>2.71</v>
      </c>
      <c r="K95">
        <v>2.35</v>
      </c>
      <c r="L95" s="198">
        <v>0</v>
      </c>
      <c r="AA95" s="55"/>
      <c r="AB95" s="405" t="str">
        <f t="shared" si="113"/>
        <v>Daka</v>
      </c>
      <c r="AC95" s="406"/>
      <c r="AD95" s="406"/>
      <c r="AE95" s="282">
        <v>0</v>
      </c>
      <c r="AF95" s="316">
        <f t="shared" ref="AF95:AL95" si="140">AE95</f>
        <v>0</v>
      </c>
      <c r="AG95" s="316">
        <f t="shared" si="140"/>
        <v>0</v>
      </c>
      <c r="AH95" s="316">
        <f t="shared" si="140"/>
        <v>0</v>
      </c>
      <c r="AI95" s="316">
        <f t="shared" si="140"/>
        <v>0</v>
      </c>
      <c r="AJ95" s="316">
        <f t="shared" si="140"/>
        <v>0</v>
      </c>
      <c r="AK95" s="316">
        <f t="shared" si="140"/>
        <v>0</v>
      </c>
      <c r="AL95" s="316">
        <f t="shared" si="140"/>
        <v>0</v>
      </c>
      <c r="AN95" s="244">
        <f t="shared" si="91"/>
        <v>0</v>
      </c>
      <c r="AO95" s="245">
        <f t="shared" si="92"/>
        <v>0</v>
      </c>
      <c r="AP95" s="245">
        <f t="shared" si="93"/>
        <v>0</v>
      </c>
      <c r="AQ95" s="245">
        <f t="shared" si="94"/>
        <v>0</v>
      </c>
      <c r="AR95" s="245">
        <f t="shared" si="95"/>
        <v>0</v>
      </c>
      <c r="AS95" s="288">
        <f t="shared" si="96"/>
        <v>0</v>
      </c>
      <c r="AT95" s="205">
        <f t="shared" si="97"/>
        <v>0</v>
      </c>
      <c r="AU95" s="205">
        <f t="shared" si="98"/>
        <v>0</v>
      </c>
      <c r="AV95" s="205">
        <f t="shared" si="99"/>
        <v>0</v>
      </c>
      <c r="AW95" s="205">
        <f t="shared" si="100"/>
        <v>0</v>
      </c>
      <c r="AX95" s="205">
        <f t="shared" si="101"/>
        <v>0</v>
      </c>
      <c r="AY95" s="205">
        <f t="shared" si="102"/>
        <v>0</v>
      </c>
      <c r="AZ95" s="205">
        <f t="shared" si="103"/>
        <v>0</v>
      </c>
      <c r="BA95" s="205">
        <f t="shared" si="104"/>
        <v>0</v>
      </c>
      <c r="BB95" s="205">
        <f t="shared" si="105"/>
        <v>0</v>
      </c>
      <c r="BC95" s="205">
        <f t="shared" si="106"/>
        <v>0</v>
      </c>
      <c r="BD95" s="205">
        <f t="shared" si="107"/>
        <v>1</v>
      </c>
      <c r="BE95" s="205">
        <f t="shared" si="108"/>
        <v>0</v>
      </c>
      <c r="BF95" s="205">
        <f t="shared" si="109"/>
        <v>0</v>
      </c>
      <c r="BG95" s="213">
        <f t="shared" si="110"/>
        <v>0</v>
      </c>
    </row>
    <row r="96" spans="1:59" ht="15.75" thickBot="1">
      <c r="A96" t="s">
        <v>346</v>
      </c>
      <c r="B96">
        <v>5.9</v>
      </c>
      <c r="C96" t="s">
        <v>135</v>
      </c>
      <c r="D96">
        <v>4.45</v>
      </c>
      <c r="E96">
        <v>3.01</v>
      </c>
      <c r="F96">
        <v>4.1500000000000004</v>
      </c>
      <c r="G96">
        <v>3.22</v>
      </c>
      <c r="H96">
        <v>3.45</v>
      </c>
      <c r="I96">
        <v>3.14</v>
      </c>
      <c r="J96">
        <v>2.73</v>
      </c>
      <c r="K96">
        <v>1.96</v>
      </c>
      <c r="L96" s="198">
        <v>0</v>
      </c>
      <c r="AA96" s="55"/>
      <c r="AB96" s="405" t="str">
        <f t="shared" si="113"/>
        <v>Greenwood</v>
      </c>
      <c r="AC96" s="406"/>
      <c r="AD96" s="406"/>
      <c r="AE96" s="282">
        <v>0</v>
      </c>
      <c r="AF96" s="316">
        <f t="shared" ref="AF96:AL96" si="141">AE96</f>
        <v>0</v>
      </c>
      <c r="AG96" s="316">
        <f t="shared" si="141"/>
        <v>0</v>
      </c>
      <c r="AH96" s="316">
        <f t="shared" si="141"/>
        <v>0</v>
      </c>
      <c r="AI96" s="316">
        <f t="shared" si="141"/>
        <v>0</v>
      </c>
      <c r="AJ96" s="316">
        <f t="shared" si="141"/>
        <v>0</v>
      </c>
      <c r="AK96" s="316">
        <f t="shared" si="141"/>
        <v>0</v>
      </c>
      <c r="AL96" s="316">
        <f t="shared" si="141"/>
        <v>0</v>
      </c>
      <c r="AN96" s="244">
        <f t="shared" si="91"/>
        <v>0</v>
      </c>
      <c r="AO96" s="245">
        <f t="shared" si="92"/>
        <v>0</v>
      </c>
      <c r="AP96" s="245">
        <f t="shared" si="93"/>
        <v>0</v>
      </c>
      <c r="AQ96" s="245">
        <f t="shared" si="94"/>
        <v>0</v>
      </c>
      <c r="AR96" s="245">
        <f t="shared" si="95"/>
        <v>0</v>
      </c>
      <c r="AS96" s="288">
        <f t="shared" si="96"/>
        <v>0</v>
      </c>
      <c r="AT96" s="205">
        <f t="shared" si="97"/>
        <v>0</v>
      </c>
      <c r="AU96" s="205">
        <f t="shared" si="98"/>
        <v>0</v>
      </c>
      <c r="AV96" s="205">
        <f t="shared" si="99"/>
        <v>0</v>
      </c>
      <c r="AW96" s="205">
        <f t="shared" si="100"/>
        <v>0</v>
      </c>
      <c r="AX96" s="205">
        <f t="shared" si="101"/>
        <v>1</v>
      </c>
      <c r="AY96" s="205">
        <f t="shared" si="102"/>
        <v>0</v>
      </c>
      <c r="AZ96" s="205">
        <f t="shared" si="103"/>
        <v>0</v>
      </c>
      <c r="BA96" s="205">
        <f t="shared" si="104"/>
        <v>0</v>
      </c>
      <c r="BB96" s="205">
        <f t="shared" si="105"/>
        <v>0</v>
      </c>
      <c r="BC96" s="205">
        <f t="shared" si="106"/>
        <v>0</v>
      </c>
      <c r="BD96" s="205">
        <f t="shared" si="107"/>
        <v>0</v>
      </c>
      <c r="BE96" s="205">
        <f t="shared" si="108"/>
        <v>0</v>
      </c>
      <c r="BF96" s="205">
        <f t="shared" si="109"/>
        <v>0</v>
      </c>
      <c r="BG96" s="213">
        <f t="shared" si="110"/>
        <v>0</v>
      </c>
    </row>
    <row r="97" spans="1:59" ht="15.75" thickBot="1">
      <c r="A97" t="s">
        <v>387</v>
      </c>
      <c r="B97">
        <v>5.5</v>
      </c>
      <c r="C97" t="s">
        <v>286</v>
      </c>
      <c r="D97">
        <v>3.72</v>
      </c>
      <c r="E97">
        <v>5.88</v>
      </c>
      <c r="F97">
        <v>2.52</v>
      </c>
      <c r="G97">
        <v>2.92</v>
      </c>
      <c r="H97">
        <v>2.38</v>
      </c>
      <c r="I97">
        <v>3.31</v>
      </c>
      <c r="J97">
        <v>2.58</v>
      </c>
      <c r="K97">
        <v>2.57</v>
      </c>
      <c r="L97" s="198">
        <v>0</v>
      </c>
      <c r="AA97" s="55"/>
      <c r="AB97" s="407" t="str">
        <f t="shared" si="113"/>
        <v>Ederson</v>
      </c>
      <c r="AC97" s="408"/>
      <c r="AD97" s="408"/>
      <c r="AE97" s="282">
        <v>0</v>
      </c>
      <c r="AF97" s="316">
        <f t="shared" ref="AF97:AL97" si="142">AE97</f>
        <v>0</v>
      </c>
      <c r="AG97" s="316">
        <f t="shared" si="142"/>
        <v>0</v>
      </c>
      <c r="AH97" s="316">
        <f t="shared" si="142"/>
        <v>0</v>
      </c>
      <c r="AI97" s="316">
        <f t="shared" si="142"/>
        <v>0</v>
      </c>
      <c r="AJ97" s="316">
        <f t="shared" si="142"/>
        <v>0</v>
      </c>
      <c r="AK97" s="316">
        <f t="shared" si="142"/>
        <v>0</v>
      </c>
      <c r="AL97" s="316">
        <f t="shared" si="142"/>
        <v>0</v>
      </c>
      <c r="AN97" s="244">
        <f t="shared" si="91"/>
        <v>0</v>
      </c>
      <c r="AO97" s="245">
        <f t="shared" si="92"/>
        <v>0</v>
      </c>
      <c r="AP97" s="245">
        <f t="shared" si="93"/>
        <v>0</v>
      </c>
      <c r="AQ97" s="245">
        <f t="shared" si="94"/>
        <v>0</v>
      </c>
      <c r="AR97" s="245">
        <f t="shared" si="95"/>
        <v>0</v>
      </c>
      <c r="AS97" s="288">
        <f t="shared" si="96"/>
        <v>0</v>
      </c>
      <c r="AT97" s="205">
        <f t="shared" si="97"/>
        <v>0</v>
      </c>
      <c r="AU97" s="205">
        <f t="shared" si="98"/>
        <v>0</v>
      </c>
      <c r="AV97" s="205">
        <f t="shared" si="99"/>
        <v>0</v>
      </c>
      <c r="AW97" s="205">
        <f t="shared" si="100"/>
        <v>0</v>
      </c>
      <c r="AX97" s="205">
        <f t="shared" si="101"/>
        <v>0</v>
      </c>
      <c r="AY97" s="205">
        <f t="shared" si="102"/>
        <v>0</v>
      </c>
      <c r="AZ97" s="205">
        <f t="shared" si="103"/>
        <v>0</v>
      </c>
      <c r="BA97" s="205">
        <f t="shared" si="104"/>
        <v>0</v>
      </c>
      <c r="BB97" s="205">
        <f t="shared" si="105"/>
        <v>1</v>
      </c>
      <c r="BC97" s="205">
        <f t="shared" si="106"/>
        <v>0</v>
      </c>
      <c r="BD97" s="205">
        <f t="shared" si="107"/>
        <v>0</v>
      </c>
      <c r="BE97" s="205">
        <f t="shared" si="108"/>
        <v>0</v>
      </c>
      <c r="BF97" s="205">
        <f t="shared" si="109"/>
        <v>0</v>
      </c>
      <c r="BG97" s="213">
        <f t="shared" si="110"/>
        <v>0</v>
      </c>
    </row>
    <row r="98" spans="1:59" ht="15.75" thickBot="1">
      <c r="A98" t="s">
        <v>366</v>
      </c>
      <c r="B98">
        <v>7.5</v>
      </c>
      <c r="C98" t="s">
        <v>130</v>
      </c>
      <c r="D98">
        <v>3.61</v>
      </c>
      <c r="E98">
        <v>4.17</v>
      </c>
      <c r="F98">
        <v>2.84</v>
      </c>
      <c r="G98">
        <v>2.7</v>
      </c>
      <c r="H98">
        <v>3.66</v>
      </c>
      <c r="I98">
        <v>3.44</v>
      </c>
      <c r="J98">
        <v>3.6</v>
      </c>
      <c r="K98">
        <v>1.78</v>
      </c>
      <c r="L98" s="198">
        <v>0</v>
      </c>
      <c r="AA98" s="55"/>
      <c r="AB98" s="407" t="str">
        <f t="shared" si="113"/>
        <v>Ramsdale</v>
      </c>
      <c r="AC98" s="408"/>
      <c r="AD98" s="408"/>
      <c r="AE98" s="282">
        <v>0</v>
      </c>
      <c r="AF98" s="316">
        <f t="shared" ref="AF98:AL98" si="143">AE98</f>
        <v>0</v>
      </c>
      <c r="AG98" s="316">
        <f t="shared" si="143"/>
        <v>0</v>
      </c>
      <c r="AH98" s="316">
        <f t="shared" si="143"/>
        <v>0</v>
      </c>
      <c r="AI98" s="316">
        <f t="shared" si="143"/>
        <v>0</v>
      </c>
      <c r="AJ98" s="316">
        <f t="shared" si="143"/>
        <v>0</v>
      </c>
      <c r="AK98" s="316">
        <f t="shared" si="143"/>
        <v>0</v>
      </c>
      <c r="AL98" s="316">
        <f t="shared" si="143"/>
        <v>0</v>
      </c>
      <c r="AN98" s="244">
        <f t="shared" ref="AN98:AN111" si="144">IF($C97=$AB$2,1,0)</f>
        <v>0</v>
      </c>
      <c r="AO98" s="245">
        <f t="shared" ref="AO98:AO111" si="145">IF($C97=$AB$3,1,0)</f>
        <v>0</v>
      </c>
      <c r="AP98" s="245">
        <f t="shared" ref="AP98:AP111" si="146">IF($C97=$AB$4,1,0)</f>
        <v>0</v>
      </c>
      <c r="AQ98" s="245">
        <f t="shared" ref="AQ98:AQ111" si="147">IF($C97=$AB$5,1,0)</f>
        <v>0</v>
      </c>
      <c r="AR98" s="245">
        <f t="shared" ref="AR98:AR111" si="148">IF($C97=$AB$6,1,0)</f>
        <v>0</v>
      </c>
      <c r="AS98" s="288">
        <f t="shared" ref="AS98:AS111" si="149">IF($C97=$AB$7,1,0)</f>
        <v>0</v>
      </c>
      <c r="AT98" s="205">
        <f t="shared" ref="AT98:AT111" si="150">IF($C97=$AB$8,1,0)</f>
        <v>0</v>
      </c>
      <c r="AU98" s="205">
        <f t="shared" ref="AU98:AU111" si="151">IF($C97=$AB$9,1,0)</f>
        <v>0</v>
      </c>
      <c r="AV98" s="205">
        <f t="shared" ref="AV98:AV111" si="152">IF($C97=$AB$10,1,0)</f>
        <v>1</v>
      </c>
      <c r="AW98" s="205">
        <f t="shared" ref="AW98:AW111" si="153">IF($C97=$AB$11,1,0)</f>
        <v>0</v>
      </c>
      <c r="AX98" s="205">
        <f t="shared" ref="AX98:AX111" si="154">IF($C97=$AB$12,1,0)</f>
        <v>0</v>
      </c>
      <c r="AY98" s="205">
        <f t="shared" ref="AY98:AY111" si="155">IF($C97=$AB$13,1,0)</f>
        <v>0</v>
      </c>
      <c r="AZ98" s="205">
        <f t="shared" ref="AZ98:AZ111" si="156">IF($C97=$AB$14,1,0)</f>
        <v>0</v>
      </c>
      <c r="BA98" s="205">
        <f t="shared" ref="BA98:BA111" si="157">IF($C97=$AB$15,1,0)</f>
        <v>0</v>
      </c>
      <c r="BB98" s="205">
        <f t="shared" ref="BB98:BB111" si="158">IF($C97=$AB$16,1,0)</f>
        <v>0</v>
      </c>
      <c r="BC98" s="205">
        <f t="shared" ref="BC98:BC111" si="159">IF($C97=$AB$17,1,0)</f>
        <v>0</v>
      </c>
      <c r="BD98" s="205">
        <f t="shared" ref="BD98:BD111" si="160">IF($C97=$AB$18,1,0)</f>
        <v>0</v>
      </c>
      <c r="BE98" s="205">
        <f t="shared" ref="BE98:BE111" si="161">IF($C97=$AB$19,1,0)</f>
        <v>0</v>
      </c>
      <c r="BF98" s="205">
        <f t="shared" ref="BF98:BF111" si="162">IF($C97=$AB$20,1,0)</f>
        <v>0</v>
      </c>
      <c r="BG98" s="213">
        <f t="shared" ref="BG98:BG111" si="163">IF($C97=$AB$21,1,0)</f>
        <v>0</v>
      </c>
    </row>
    <row r="99" spans="1:59" ht="15.75" thickBot="1">
      <c r="A99" t="s">
        <v>367</v>
      </c>
      <c r="B99">
        <v>6.2</v>
      </c>
      <c r="C99" t="s">
        <v>135</v>
      </c>
      <c r="D99">
        <v>3.25</v>
      </c>
      <c r="E99">
        <v>2.4900000000000002</v>
      </c>
      <c r="F99">
        <v>3.88</v>
      </c>
      <c r="G99">
        <v>3.43</v>
      </c>
      <c r="H99">
        <v>3.59</v>
      </c>
      <c r="I99">
        <v>3.55</v>
      </c>
      <c r="J99">
        <v>2.99</v>
      </c>
      <c r="K99">
        <v>2.14</v>
      </c>
      <c r="L99" s="198">
        <v>0</v>
      </c>
      <c r="AA99" s="55"/>
      <c r="AB99" s="407" t="str">
        <f t="shared" si="113"/>
        <v>Arrizabalaga</v>
      </c>
      <c r="AC99" s="408"/>
      <c r="AD99" s="408"/>
      <c r="AE99" s="282">
        <v>0</v>
      </c>
      <c r="AF99" s="316">
        <f t="shared" ref="AF99:AL99" si="164">AE99</f>
        <v>0</v>
      </c>
      <c r="AG99" s="316">
        <f t="shared" si="164"/>
        <v>0</v>
      </c>
      <c r="AH99" s="316">
        <f t="shared" si="164"/>
        <v>0</v>
      </c>
      <c r="AI99" s="316">
        <f t="shared" si="164"/>
        <v>0</v>
      </c>
      <c r="AJ99" s="316">
        <f t="shared" si="164"/>
        <v>0</v>
      </c>
      <c r="AK99" s="316">
        <f t="shared" si="164"/>
        <v>0</v>
      </c>
      <c r="AL99" s="316">
        <f t="shared" si="164"/>
        <v>0</v>
      </c>
      <c r="AN99" s="244">
        <f t="shared" si="144"/>
        <v>0</v>
      </c>
      <c r="AO99" s="245">
        <f t="shared" si="145"/>
        <v>0</v>
      </c>
      <c r="AP99" s="245">
        <f t="shared" si="146"/>
        <v>0</v>
      </c>
      <c r="AQ99" s="245">
        <f t="shared" si="147"/>
        <v>0</v>
      </c>
      <c r="AR99" s="245">
        <f t="shared" si="148"/>
        <v>0</v>
      </c>
      <c r="AS99" s="288">
        <f t="shared" si="149"/>
        <v>0</v>
      </c>
      <c r="AT99" s="205">
        <f t="shared" si="150"/>
        <v>0</v>
      </c>
      <c r="AU99" s="205">
        <f t="shared" si="151"/>
        <v>0</v>
      </c>
      <c r="AV99" s="205">
        <f t="shared" si="152"/>
        <v>0</v>
      </c>
      <c r="AW99" s="205">
        <f t="shared" si="153"/>
        <v>0</v>
      </c>
      <c r="AX99" s="205">
        <f t="shared" si="154"/>
        <v>0</v>
      </c>
      <c r="AY99" s="205">
        <f t="shared" si="155"/>
        <v>0</v>
      </c>
      <c r="AZ99" s="205">
        <f t="shared" si="156"/>
        <v>0</v>
      </c>
      <c r="BA99" s="205">
        <f t="shared" si="157"/>
        <v>1</v>
      </c>
      <c r="BB99" s="205">
        <f t="shared" si="158"/>
        <v>0</v>
      </c>
      <c r="BC99" s="205">
        <f t="shared" si="159"/>
        <v>0</v>
      </c>
      <c r="BD99" s="205">
        <f t="shared" si="160"/>
        <v>0</v>
      </c>
      <c r="BE99" s="205">
        <f t="shared" si="161"/>
        <v>0</v>
      </c>
      <c r="BF99" s="205">
        <f t="shared" si="162"/>
        <v>0</v>
      </c>
      <c r="BG99" s="213">
        <f t="shared" si="163"/>
        <v>0</v>
      </c>
    </row>
    <row r="100" spans="1:59" ht="15.75" thickBot="1">
      <c r="A100" t="s">
        <v>371</v>
      </c>
      <c r="B100">
        <v>7.3</v>
      </c>
      <c r="C100" t="s">
        <v>129</v>
      </c>
      <c r="D100">
        <v>3.06</v>
      </c>
      <c r="E100">
        <v>2.4700000000000002</v>
      </c>
      <c r="F100">
        <v>4.93</v>
      </c>
      <c r="G100">
        <v>2.95</v>
      </c>
      <c r="H100">
        <v>2.4700000000000002</v>
      </c>
      <c r="I100">
        <v>5.13</v>
      </c>
      <c r="J100">
        <v>2.82</v>
      </c>
      <c r="K100">
        <v>1.23</v>
      </c>
      <c r="L100" s="198">
        <v>0</v>
      </c>
      <c r="AA100" s="55"/>
      <c r="AB100" s="407" t="str">
        <f t="shared" si="113"/>
        <v>Alisson</v>
      </c>
      <c r="AC100" s="408"/>
      <c r="AD100" s="408"/>
      <c r="AE100" s="282">
        <v>0</v>
      </c>
      <c r="AF100" s="316">
        <f t="shared" ref="AF100:AL100" si="165">AE100</f>
        <v>0</v>
      </c>
      <c r="AG100" s="316">
        <f t="shared" si="165"/>
        <v>0</v>
      </c>
      <c r="AH100" s="316">
        <f t="shared" si="165"/>
        <v>0</v>
      </c>
      <c r="AI100" s="316">
        <f t="shared" si="165"/>
        <v>0</v>
      </c>
      <c r="AJ100" s="316">
        <f t="shared" si="165"/>
        <v>0</v>
      </c>
      <c r="AK100" s="316">
        <f t="shared" si="165"/>
        <v>0</v>
      </c>
      <c r="AL100" s="316">
        <f t="shared" si="165"/>
        <v>0</v>
      </c>
      <c r="AN100" s="244">
        <f t="shared" si="144"/>
        <v>0</v>
      </c>
      <c r="AO100" s="245">
        <f t="shared" si="145"/>
        <v>0</v>
      </c>
      <c r="AP100" s="245">
        <f t="shared" si="146"/>
        <v>0</v>
      </c>
      <c r="AQ100" s="245">
        <f t="shared" si="147"/>
        <v>0</v>
      </c>
      <c r="AR100" s="245">
        <f t="shared" si="148"/>
        <v>0</v>
      </c>
      <c r="AS100" s="288">
        <f t="shared" si="149"/>
        <v>0</v>
      </c>
      <c r="AT100" s="205">
        <f t="shared" si="150"/>
        <v>0</v>
      </c>
      <c r="AU100" s="205">
        <f t="shared" si="151"/>
        <v>0</v>
      </c>
      <c r="AV100" s="205">
        <f t="shared" si="152"/>
        <v>0</v>
      </c>
      <c r="AW100" s="205">
        <f t="shared" si="153"/>
        <v>0</v>
      </c>
      <c r="AX100" s="205">
        <f t="shared" si="154"/>
        <v>0</v>
      </c>
      <c r="AY100" s="205">
        <f t="shared" si="155"/>
        <v>0</v>
      </c>
      <c r="AZ100" s="205">
        <f t="shared" si="156"/>
        <v>0</v>
      </c>
      <c r="BA100" s="205">
        <f t="shared" si="157"/>
        <v>0</v>
      </c>
      <c r="BB100" s="205">
        <f t="shared" si="158"/>
        <v>1</v>
      </c>
      <c r="BC100" s="205">
        <f t="shared" si="159"/>
        <v>0</v>
      </c>
      <c r="BD100" s="205">
        <f t="shared" si="160"/>
        <v>0</v>
      </c>
      <c r="BE100" s="205">
        <f t="shared" si="161"/>
        <v>0</v>
      </c>
      <c r="BF100" s="205">
        <f t="shared" si="162"/>
        <v>0</v>
      </c>
      <c r="BG100" s="213">
        <f t="shared" si="163"/>
        <v>0</v>
      </c>
    </row>
    <row r="101" spans="1:59" ht="15.75" thickBot="1">
      <c r="A101" t="s">
        <v>369</v>
      </c>
      <c r="B101">
        <v>5.9</v>
      </c>
      <c r="C101" t="s">
        <v>99</v>
      </c>
      <c r="D101">
        <v>3.58</v>
      </c>
      <c r="E101">
        <v>3.27</v>
      </c>
      <c r="F101">
        <v>3.03</v>
      </c>
      <c r="G101">
        <v>3.6</v>
      </c>
      <c r="H101">
        <v>2.66</v>
      </c>
      <c r="I101">
        <v>2.95</v>
      </c>
      <c r="J101">
        <v>2.66</v>
      </c>
      <c r="K101">
        <v>3.12</v>
      </c>
      <c r="L101" s="198">
        <v>0</v>
      </c>
      <c r="AA101" s="55"/>
      <c r="AB101" s="407" t="str">
        <f t="shared" ref="AB101:AB132" si="166">A65</f>
        <v>Lloris</v>
      </c>
      <c r="AC101" s="408"/>
      <c r="AD101" s="408"/>
      <c r="AE101" s="282">
        <v>0</v>
      </c>
      <c r="AF101" s="316">
        <f t="shared" ref="AF101:AL101" si="167">AE101</f>
        <v>0</v>
      </c>
      <c r="AG101" s="316">
        <f t="shared" si="167"/>
        <v>0</v>
      </c>
      <c r="AH101" s="316">
        <f t="shared" si="167"/>
        <v>0</v>
      </c>
      <c r="AI101" s="316">
        <f t="shared" si="167"/>
        <v>0</v>
      </c>
      <c r="AJ101" s="316">
        <f t="shared" si="167"/>
        <v>0</v>
      </c>
      <c r="AK101" s="316">
        <f t="shared" si="167"/>
        <v>0</v>
      </c>
      <c r="AL101" s="316">
        <f t="shared" si="167"/>
        <v>0</v>
      </c>
      <c r="AN101" s="244">
        <f t="shared" si="144"/>
        <v>0</v>
      </c>
      <c r="AO101" s="245">
        <f t="shared" si="145"/>
        <v>0</v>
      </c>
      <c r="AP101" s="245">
        <f t="shared" si="146"/>
        <v>0</v>
      </c>
      <c r="AQ101" s="245">
        <f t="shared" si="147"/>
        <v>0</v>
      </c>
      <c r="AR101" s="245">
        <f t="shared" si="148"/>
        <v>0</v>
      </c>
      <c r="AS101" s="288">
        <f t="shared" si="149"/>
        <v>0</v>
      </c>
      <c r="AT101" s="205">
        <f t="shared" si="150"/>
        <v>0</v>
      </c>
      <c r="AU101" s="205">
        <f t="shared" si="151"/>
        <v>0</v>
      </c>
      <c r="AV101" s="205">
        <f t="shared" si="152"/>
        <v>0</v>
      </c>
      <c r="AW101" s="205">
        <f t="shared" si="153"/>
        <v>0</v>
      </c>
      <c r="AX101" s="205">
        <f t="shared" si="154"/>
        <v>0</v>
      </c>
      <c r="AY101" s="205">
        <f t="shared" si="155"/>
        <v>0</v>
      </c>
      <c r="AZ101" s="205">
        <f t="shared" si="156"/>
        <v>1</v>
      </c>
      <c r="BA101" s="205">
        <f t="shared" si="157"/>
        <v>0</v>
      </c>
      <c r="BB101" s="205">
        <f t="shared" si="158"/>
        <v>0</v>
      </c>
      <c r="BC101" s="205">
        <f t="shared" si="159"/>
        <v>0</v>
      </c>
      <c r="BD101" s="205">
        <f t="shared" si="160"/>
        <v>0</v>
      </c>
      <c r="BE101" s="205">
        <f t="shared" si="161"/>
        <v>0</v>
      </c>
      <c r="BF101" s="205">
        <f t="shared" si="162"/>
        <v>0</v>
      </c>
      <c r="BG101" s="213">
        <f t="shared" si="163"/>
        <v>0</v>
      </c>
    </row>
    <row r="102" spans="1:59" ht="15.75" thickBot="1">
      <c r="A102" t="s">
        <v>345</v>
      </c>
      <c r="B102">
        <v>6.3</v>
      </c>
      <c r="C102" t="s">
        <v>133</v>
      </c>
      <c r="D102">
        <v>3.09</v>
      </c>
      <c r="E102">
        <v>3.69</v>
      </c>
      <c r="F102">
        <v>2.94</v>
      </c>
      <c r="G102">
        <v>3.13</v>
      </c>
      <c r="H102">
        <v>2.96</v>
      </c>
      <c r="I102">
        <v>2.64</v>
      </c>
      <c r="J102">
        <v>2.75</v>
      </c>
      <c r="K102">
        <v>3.02</v>
      </c>
      <c r="L102" s="198">
        <v>0</v>
      </c>
      <c r="AA102" s="55"/>
      <c r="AB102" s="407" t="str">
        <f t="shared" si="166"/>
        <v>Leno</v>
      </c>
      <c r="AC102" s="408"/>
      <c r="AD102" s="408"/>
      <c r="AE102" s="282">
        <v>0</v>
      </c>
      <c r="AF102" s="316">
        <f t="shared" ref="AF102:AL102" si="168">AE102</f>
        <v>0</v>
      </c>
      <c r="AG102" s="316">
        <f t="shared" si="168"/>
        <v>0</v>
      </c>
      <c r="AH102" s="316">
        <f t="shared" si="168"/>
        <v>0</v>
      </c>
      <c r="AI102" s="316">
        <f t="shared" si="168"/>
        <v>0</v>
      </c>
      <c r="AJ102" s="316">
        <f t="shared" si="168"/>
        <v>0</v>
      </c>
      <c r="AK102" s="316">
        <f t="shared" si="168"/>
        <v>0</v>
      </c>
      <c r="AL102" s="316">
        <f t="shared" si="168"/>
        <v>0</v>
      </c>
      <c r="AN102" s="244">
        <f t="shared" si="144"/>
        <v>0</v>
      </c>
      <c r="AO102" s="245">
        <f t="shared" si="145"/>
        <v>0</v>
      </c>
      <c r="AP102" s="245">
        <f t="shared" si="146"/>
        <v>0</v>
      </c>
      <c r="AQ102" s="245">
        <f t="shared" si="147"/>
        <v>0</v>
      </c>
      <c r="AR102" s="245">
        <f t="shared" si="148"/>
        <v>0</v>
      </c>
      <c r="AS102" s="288">
        <f t="shared" si="149"/>
        <v>0</v>
      </c>
      <c r="AT102" s="205">
        <f t="shared" si="150"/>
        <v>0</v>
      </c>
      <c r="AU102" s="205">
        <f t="shared" si="151"/>
        <v>0</v>
      </c>
      <c r="AV102" s="205">
        <f t="shared" si="152"/>
        <v>0</v>
      </c>
      <c r="AW102" s="205">
        <f t="shared" si="153"/>
        <v>0</v>
      </c>
      <c r="AX102" s="205">
        <f t="shared" si="154"/>
        <v>0</v>
      </c>
      <c r="AY102" s="205">
        <f t="shared" si="155"/>
        <v>0</v>
      </c>
      <c r="AZ102" s="205">
        <f t="shared" si="156"/>
        <v>0</v>
      </c>
      <c r="BA102" s="205">
        <f t="shared" si="157"/>
        <v>0</v>
      </c>
      <c r="BB102" s="205">
        <f t="shared" si="158"/>
        <v>0</v>
      </c>
      <c r="BC102" s="205">
        <f t="shared" si="159"/>
        <v>0</v>
      </c>
      <c r="BD102" s="205">
        <f t="shared" si="160"/>
        <v>0</v>
      </c>
      <c r="BE102" s="205">
        <f t="shared" si="161"/>
        <v>0</v>
      </c>
      <c r="BF102" s="205">
        <f t="shared" si="162"/>
        <v>1</v>
      </c>
      <c r="BG102" s="213">
        <f t="shared" si="163"/>
        <v>0</v>
      </c>
    </row>
    <row r="103" spans="1:59" ht="15.75" thickBot="1">
      <c r="A103" t="s">
        <v>334</v>
      </c>
      <c r="B103">
        <v>5.5</v>
      </c>
      <c r="C103" t="s">
        <v>133</v>
      </c>
      <c r="D103">
        <v>2.85</v>
      </c>
      <c r="E103">
        <v>3.25</v>
      </c>
      <c r="F103">
        <v>2.95</v>
      </c>
      <c r="G103">
        <v>3.25</v>
      </c>
      <c r="H103">
        <v>3.04</v>
      </c>
      <c r="I103">
        <v>2.82</v>
      </c>
      <c r="J103">
        <v>2.88</v>
      </c>
      <c r="K103">
        <v>3</v>
      </c>
      <c r="L103" s="198">
        <v>0</v>
      </c>
      <c r="AA103" s="55"/>
      <c r="AB103" s="407" t="str">
        <f t="shared" si="166"/>
        <v>Pope</v>
      </c>
      <c r="AC103" s="408"/>
      <c r="AD103" s="408"/>
      <c r="AE103" s="282">
        <v>0</v>
      </c>
      <c r="AF103" s="316">
        <f t="shared" ref="AF103:AL103" si="169">AE103</f>
        <v>0</v>
      </c>
      <c r="AG103" s="316">
        <f t="shared" si="169"/>
        <v>0</v>
      </c>
      <c r="AH103" s="316">
        <f t="shared" si="169"/>
        <v>0</v>
      </c>
      <c r="AI103" s="316">
        <f t="shared" si="169"/>
        <v>0</v>
      </c>
      <c r="AJ103" s="316">
        <f t="shared" si="169"/>
        <v>0</v>
      </c>
      <c r="AK103" s="316">
        <f t="shared" si="169"/>
        <v>0</v>
      </c>
      <c r="AL103" s="316">
        <f t="shared" si="169"/>
        <v>0</v>
      </c>
      <c r="AN103" s="244">
        <f t="shared" si="144"/>
        <v>0</v>
      </c>
      <c r="AO103" s="245">
        <f t="shared" si="145"/>
        <v>0</v>
      </c>
      <c r="AP103" s="245">
        <f t="shared" si="146"/>
        <v>0</v>
      </c>
      <c r="AQ103" s="245">
        <f t="shared" si="147"/>
        <v>0</v>
      </c>
      <c r="AR103" s="245">
        <f t="shared" si="148"/>
        <v>0</v>
      </c>
      <c r="AS103" s="288">
        <f t="shared" si="149"/>
        <v>0</v>
      </c>
      <c r="AT103" s="205">
        <f t="shared" si="150"/>
        <v>0</v>
      </c>
      <c r="AU103" s="205">
        <f t="shared" si="151"/>
        <v>0</v>
      </c>
      <c r="AV103" s="205">
        <f t="shared" si="152"/>
        <v>0</v>
      </c>
      <c r="AW103" s="205">
        <f t="shared" si="153"/>
        <v>1</v>
      </c>
      <c r="AX103" s="205">
        <f t="shared" si="154"/>
        <v>0</v>
      </c>
      <c r="AY103" s="205">
        <f t="shared" si="155"/>
        <v>0</v>
      </c>
      <c r="AZ103" s="205">
        <f t="shared" si="156"/>
        <v>0</v>
      </c>
      <c r="BA103" s="205">
        <f t="shared" si="157"/>
        <v>0</v>
      </c>
      <c r="BB103" s="205">
        <f t="shared" si="158"/>
        <v>0</v>
      </c>
      <c r="BC103" s="205">
        <f t="shared" si="159"/>
        <v>0</v>
      </c>
      <c r="BD103" s="205">
        <f t="shared" si="160"/>
        <v>0</v>
      </c>
      <c r="BE103" s="205">
        <f t="shared" si="161"/>
        <v>0</v>
      </c>
      <c r="BF103" s="205">
        <f t="shared" si="162"/>
        <v>0</v>
      </c>
      <c r="BG103" s="213">
        <f t="shared" si="163"/>
        <v>0</v>
      </c>
    </row>
    <row r="104" spans="1:59" ht="15.75" thickBot="1">
      <c r="A104" t="s">
        <v>368</v>
      </c>
      <c r="B104">
        <v>8</v>
      </c>
      <c r="C104" t="s">
        <v>131</v>
      </c>
      <c r="D104">
        <v>3.47</v>
      </c>
      <c r="E104">
        <v>3.18</v>
      </c>
      <c r="F104">
        <v>4.97</v>
      </c>
      <c r="G104">
        <v>2.94</v>
      </c>
      <c r="H104">
        <v>2</v>
      </c>
      <c r="I104">
        <v>2.39</v>
      </c>
      <c r="J104">
        <v>2.66</v>
      </c>
      <c r="K104">
        <v>2.2999999999999998</v>
      </c>
      <c r="L104" s="198">
        <v>0</v>
      </c>
      <c r="AA104" s="55"/>
      <c r="AB104" s="407" t="str">
        <f t="shared" si="166"/>
        <v>Fabianski</v>
      </c>
      <c r="AC104" s="408"/>
      <c r="AD104" s="408"/>
      <c r="AE104" s="282">
        <v>0</v>
      </c>
      <c r="AF104" s="316">
        <f t="shared" ref="AF104:AL104" si="170">AE104</f>
        <v>0</v>
      </c>
      <c r="AG104" s="316">
        <f t="shared" si="170"/>
        <v>0</v>
      </c>
      <c r="AH104" s="316">
        <f t="shared" si="170"/>
        <v>0</v>
      </c>
      <c r="AI104" s="316">
        <f t="shared" si="170"/>
        <v>0</v>
      </c>
      <c r="AJ104" s="316">
        <f t="shared" si="170"/>
        <v>0</v>
      </c>
      <c r="AK104" s="316">
        <f t="shared" si="170"/>
        <v>0</v>
      </c>
      <c r="AL104" s="316">
        <f t="shared" si="170"/>
        <v>0</v>
      </c>
      <c r="AN104" s="244">
        <f t="shared" si="144"/>
        <v>0</v>
      </c>
      <c r="AO104" s="245">
        <f t="shared" si="145"/>
        <v>0</v>
      </c>
      <c r="AP104" s="245">
        <f t="shared" si="146"/>
        <v>0</v>
      </c>
      <c r="AQ104" s="245">
        <f t="shared" si="147"/>
        <v>0</v>
      </c>
      <c r="AR104" s="245">
        <f t="shared" si="148"/>
        <v>0</v>
      </c>
      <c r="AS104" s="288">
        <f t="shared" si="149"/>
        <v>0</v>
      </c>
      <c r="AT104" s="205">
        <f t="shared" si="150"/>
        <v>0</v>
      </c>
      <c r="AU104" s="205">
        <f t="shared" si="151"/>
        <v>0</v>
      </c>
      <c r="AV104" s="205">
        <f t="shared" si="152"/>
        <v>0</v>
      </c>
      <c r="AW104" s="205">
        <f t="shared" si="153"/>
        <v>1</v>
      </c>
      <c r="AX104" s="205">
        <f t="shared" si="154"/>
        <v>0</v>
      </c>
      <c r="AY104" s="205">
        <f t="shared" si="155"/>
        <v>0</v>
      </c>
      <c r="AZ104" s="205">
        <f t="shared" si="156"/>
        <v>0</v>
      </c>
      <c r="BA104" s="205">
        <f t="shared" si="157"/>
        <v>0</v>
      </c>
      <c r="BB104" s="205">
        <f t="shared" si="158"/>
        <v>0</v>
      </c>
      <c r="BC104" s="205">
        <f t="shared" si="159"/>
        <v>0</v>
      </c>
      <c r="BD104" s="205">
        <f t="shared" si="160"/>
        <v>0</v>
      </c>
      <c r="BE104" s="205">
        <f t="shared" si="161"/>
        <v>0</v>
      </c>
      <c r="BF104" s="205">
        <f t="shared" si="162"/>
        <v>0</v>
      </c>
      <c r="BG104" s="213">
        <f t="shared" si="163"/>
        <v>0</v>
      </c>
    </row>
    <row r="105" spans="1:59" ht="15.75" thickBot="1">
      <c r="A105" t="s">
        <v>388</v>
      </c>
      <c r="B105">
        <v>4.5</v>
      </c>
      <c r="C105" t="s">
        <v>95</v>
      </c>
      <c r="D105">
        <v>2.87</v>
      </c>
      <c r="E105">
        <v>3.07</v>
      </c>
      <c r="F105">
        <v>3.46</v>
      </c>
      <c r="G105">
        <v>2.98</v>
      </c>
      <c r="H105">
        <v>3.47</v>
      </c>
      <c r="I105">
        <v>2.1800000000000002</v>
      </c>
      <c r="J105">
        <v>2.69</v>
      </c>
      <c r="K105">
        <v>2.98</v>
      </c>
      <c r="L105" s="198">
        <v>0</v>
      </c>
      <c r="AA105" s="55"/>
      <c r="AB105" s="407" t="str">
        <f t="shared" si="166"/>
        <v>Sánchez</v>
      </c>
      <c r="AC105" s="408"/>
      <c r="AD105" s="408"/>
      <c r="AE105" s="282">
        <v>0</v>
      </c>
      <c r="AF105" s="316">
        <f t="shared" ref="AF105:AL105" si="171">AE105</f>
        <v>0</v>
      </c>
      <c r="AG105" s="316">
        <f t="shared" si="171"/>
        <v>0</v>
      </c>
      <c r="AH105" s="316">
        <f t="shared" si="171"/>
        <v>0</v>
      </c>
      <c r="AI105" s="316">
        <f t="shared" si="171"/>
        <v>0</v>
      </c>
      <c r="AJ105" s="316">
        <f t="shared" si="171"/>
        <v>0</v>
      </c>
      <c r="AK105" s="316">
        <f t="shared" si="171"/>
        <v>0</v>
      </c>
      <c r="AL105" s="316">
        <f t="shared" si="171"/>
        <v>0</v>
      </c>
      <c r="AN105" s="244">
        <f t="shared" si="144"/>
        <v>0</v>
      </c>
      <c r="AO105" s="245">
        <f t="shared" si="145"/>
        <v>0</v>
      </c>
      <c r="AP105" s="245">
        <f t="shared" si="146"/>
        <v>0</v>
      </c>
      <c r="AQ105" s="245">
        <f t="shared" si="147"/>
        <v>0</v>
      </c>
      <c r="AR105" s="245">
        <f t="shared" si="148"/>
        <v>0</v>
      </c>
      <c r="AS105" s="288">
        <f t="shared" si="149"/>
        <v>0</v>
      </c>
      <c r="AT105" s="205">
        <f t="shared" si="150"/>
        <v>0</v>
      </c>
      <c r="AU105" s="205">
        <f t="shared" si="151"/>
        <v>0</v>
      </c>
      <c r="AV105" s="205">
        <f t="shared" si="152"/>
        <v>0</v>
      </c>
      <c r="AW105" s="205">
        <f t="shared" si="153"/>
        <v>0</v>
      </c>
      <c r="AX105" s="205">
        <f t="shared" si="154"/>
        <v>0</v>
      </c>
      <c r="AY105" s="205">
        <f t="shared" si="155"/>
        <v>0</v>
      </c>
      <c r="AZ105" s="205">
        <f t="shared" si="156"/>
        <v>0</v>
      </c>
      <c r="BA105" s="205">
        <f t="shared" si="157"/>
        <v>0</v>
      </c>
      <c r="BB105" s="205">
        <f t="shared" si="158"/>
        <v>0</v>
      </c>
      <c r="BC105" s="205">
        <f t="shared" si="159"/>
        <v>0</v>
      </c>
      <c r="BD105" s="205">
        <f t="shared" si="160"/>
        <v>0</v>
      </c>
      <c r="BE105" s="205">
        <f t="shared" si="161"/>
        <v>1</v>
      </c>
      <c r="BF105" s="205">
        <f t="shared" si="162"/>
        <v>0</v>
      </c>
      <c r="BG105" s="213">
        <f t="shared" si="163"/>
        <v>0</v>
      </c>
    </row>
    <row r="106" spans="1:59" ht="15.75" thickBot="1">
      <c r="A106" t="s">
        <v>375</v>
      </c>
      <c r="B106">
        <v>5</v>
      </c>
      <c r="C106" t="s">
        <v>94</v>
      </c>
      <c r="D106">
        <v>3.02</v>
      </c>
      <c r="E106">
        <v>3.21</v>
      </c>
      <c r="F106">
        <v>2.75</v>
      </c>
      <c r="G106">
        <v>3.04</v>
      </c>
      <c r="H106">
        <v>3.58</v>
      </c>
      <c r="I106">
        <v>2.89</v>
      </c>
      <c r="J106">
        <v>3.45</v>
      </c>
      <c r="K106">
        <v>1.61</v>
      </c>
      <c r="L106" s="198">
        <v>0</v>
      </c>
      <c r="AA106" s="55"/>
      <c r="AB106" s="407" t="str">
        <f t="shared" si="166"/>
        <v>Sá</v>
      </c>
      <c r="AC106" s="408"/>
      <c r="AD106" s="408"/>
      <c r="AE106" s="282">
        <v>0</v>
      </c>
      <c r="AF106" s="316">
        <f t="shared" ref="AF106:AL106" si="172">AE106</f>
        <v>0</v>
      </c>
      <c r="AG106" s="316">
        <f t="shared" si="172"/>
        <v>0</v>
      </c>
      <c r="AH106" s="316">
        <f t="shared" si="172"/>
        <v>0</v>
      </c>
      <c r="AI106" s="316">
        <f t="shared" si="172"/>
        <v>0</v>
      </c>
      <c r="AJ106" s="316">
        <f t="shared" si="172"/>
        <v>0</v>
      </c>
      <c r="AK106" s="316">
        <f t="shared" si="172"/>
        <v>0</v>
      </c>
      <c r="AL106" s="316">
        <f t="shared" si="172"/>
        <v>0</v>
      </c>
      <c r="AN106" s="244">
        <f t="shared" si="144"/>
        <v>0</v>
      </c>
      <c r="AO106" s="245">
        <f t="shared" si="145"/>
        <v>1</v>
      </c>
      <c r="AP106" s="245">
        <f t="shared" si="146"/>
        <v>0</v>
      </c>
      <c r="AQ106" s="245">
        <f t="shared" si="147"/>
        <v>0</v>
      </c>
      <c r="AR106" s="245">
        <f t="shared" si="148"/>
        <v>0</v>
      </c>
      <c r="AS106" s="288">
        <f t="shared" si="149"/>
        <v>0</v>
      </c>
      <c r="AT106" s="205">
        <f t="shared" si="150"/>
        <v>0</v>
      </c>
      <c r="AU106" s="205">
        <f t="shared" si="151"/>
        <v>0</v>
      </c>
      <c r="AV106" s="205">
        <f t="shared" si="152"/>
        <v>0</v>
      </c>
      <c r="AW106" s="205">
        <f t="shared" si="153"/>
        <v>0</v>
      </c>
      <c r="AX106" s="205">
        <f t="shared" si="154"/>
        <v>0</v>
      </c>
      <c r="AY106" s="205">
        <f t="shared" si="155"/>
        <v>0</v>
      </c>
      <c r="AZ106" s="205">
        <f t="shared" si="156"/>
        <v>0</v>
      </c>
      <c r="BA106" s="205">
        <f t="shared" si="157"/>
        <v>0</v>
      </c>
      <c r="BB106" s="205">
        <f t="shared" si="158"/>
        <v>0</v>
      </c>
      <c r="BC106" s="205">
        <f t="shared" si="159"/>
        <v>0</v>
      </c>
      <c r="BD106" s="205">
        <f t="shared" si="160"/>
        <v>0</v>
      </c>
      <c r="BE106" s="205">
        <f t="shared" si="161"/>
        <v>0</v>
      </c>
      <c r="BF106" s="205">
        <f t="shared" si="162"/>
        <v>0</v>
      </c>
      <c r="BG106" s="213">
        <f t="shared" si="163"/>
        <v>0</v>
      </c>
    </row>
    <row r="107" spans="1:59" ht="15.75" thickBot="1">
      <c r="A107" t="s">
        <v>389</v>
      </c>
      <c r="B107">
        <v>7.5</v>
      </c>
      <c r="C107" t="s">
        <v>129</v>
      </c>
      <c r="D107">
        <v>3.13</v>
      </c>
      <c r="E107">
        <v>1.98</v>
      </c>
      <c r="F107">
        <v>4.4400000000000004</v>
      </c>
      <c r="G107">
        <v>2.68</v>
      </c>
      <c r="H107">
        <v>2.23</v>
      </c>
      <c r="I107">
        <v>4.91</v>
      </c>
      <c r="J107">
        <v>2.65</v>
      </c>
      <c r="K107">
        <v>1.07</v>
      </c>
      <c r="L107" s="198">
        <v>0</v>
      </c>
      <c r="AA107" s="55"/>
      <c r="AB107" s="407" t="str">
        <f t="shared" si="166"/>
        <v>De Gea</v>
      </c>
      <c r="AC107" s="408"/>
      <c r="AD107" s="408"/>
      <c r="AE107" s="282">
        <v>0</v>
      </c>
      <c r="AF107" s="316">
        <f t="shared" ref="AF107:AL107" si="173">AE107</f>
        <v>0</v>
      </c>
      <c r="AG107" s="316">
        <f t="shared" si="173"/>
        <v>0</v>
      </c>
      <c r="AH107" s="316">
        <f t="shared" si="173"/>
        <v>0</v>
      </c>
      <c r="AI107" s="316">
        <f t="shared" si="173"/>
        <v>0</v>
      </c>
      <c r="AJ107" s="316">
        <f t="shared" si="173"/>
        <v>0</v>
      </c>
      <c r="AK107" s="316">
        <f t="shared" si="173"/>
        <v>0</v>
      </c>
      <c r="AL107" s="316">
        <f t="shared" si="173"/>
        <v>0</v>
      </c>
      <c r="AN107" s="244">
        <f t="shared" si="144"/>
        <v>0</v>
      </c>
      <c r="AO107" s="245">
        <f t="shared" si="145"/>
        <v>0</v>
      </c>
      <c r="AP107" s="245">
        <f t="shared" si="146"/>
        <v>0</v>
      </c>
      <c r="AQ107" s="245">
        <f t="shared" si="147"/>
        <v>0</v>
      </c>
      <c r="AR107" s="245">
        <f t="shared" si="148"/>
        <v>1</v>
      </c>
      <c r="AS107" s="288">
        <f t="shared" si="149"/>
        <v>0</v>
      </c>
      <c r="AT107" s="205">
        <f t="shared" si="150"/>
        <v>0</v>
      </c>
      <c r="AU107" s="205">
        <f t="shared" si="151"/>
        <v>0</v>
      </c>
      <c r="AV107" s="205">
        <f t="shared" si="152"/>
        <v>0</v>
      </c>
      <c r="AW107" s="205">
        <f t="shared" si="153"/>
        <v>0</v>
      </c>
      <c r="AX107" s="205">
        <f t="shared" si="154"/>
        <v>0</v>
      </c>
      <c r="AY107" s="205">
        <f t="shared" si="155"/>
        <v>0</v>
      </c>
      <c r="AZ107" s="205">
        <f t="shared" si="156"/>
        <v>0</v>
      </c>
      <c r="BA107" s="205">
        <f t="shared" si="157"/>
        <v>0</v>
      </c>
      <c r="BB107" s="205">
        <f t="shared" si="158"/>
        <v>0</v>
      </c>
      <c r="BC107" s="205">
        <f t="shared" si="159"/>
        <v>0</v>
      </c>
      <c r="BD107" s="205">
        <f t="shared" si="160"/>
        <v>0</v>
      </c>
      <c r="BE107" s="205">
        <f t="shared" si="161"/>
        <v>0</v>
      </c>
      <c r="BF107" s="205">
        <f t="shared" si="162"/>
        <v>0</v>
      </c>
      <c r="BG107" s="213">
        <f t="shared" si="163"/>
        <v>0</v>
      </c>
    </row>
    <row r="108" spans="1:59" ht="15.75" thickBot="1">
      <c r="A108" t="s">
        <v>390</v>
      </c>
      <c r="B108">
        <v>5.8</v>
      </c>
      <c r="C108" t="s">
        <v>133</v>
      </c>
      <c r="D108">
        <v>2.4700000000000002</v>
      </c>
      <c r="E108">
        <v>3.28</v>
      </c>
      <c r="F108">
        <v>2.9</v>
      </c>
      <c r="G108">
        <v>3.09</v>
      </c>
      <c r="H108">
        <v>2.92</v>
      </c>
      <c r="I108">
        <v>2.69</v>
      </c>
      <c r="J108">
        <v>2.62</v>
      </c>
      <c r="K108">
        <v>2.81</v>
      </c>
      <c r="L108" s="198">
        <v>0</v>
      </c>
      <c r="AA108" s="55"/>
      <c r="AB108" s="407" t="str">
        <f t="shared" si="166"/>
        <v>Pickford</v>
      </c>
      <c r="AC108" s="408"/>
      <c r="AD108" s="408"/>
      <c r="AE108" s="282">
        <v>0</v>
      </c>
      <c r="AF108" s="316">
        <f t="shared" ref="AF108:AL108" si="174">AE108</f>
        <v>0</v>
      </c>
      <c r="AG108" s="316">
        <f t="shared" si="174"/>
        <v>0</v>
      </c>
      <c r="AH108" s="316">
        <f t="shared" si="174"/>
        <v>0</v>
      </c>
      <c r="AI108" s="316">
        <f t="shared" si="174"/>
        <v>0</v>
      </c>
      <c r="AJ108" s="316">
        <f t="shared" si="174"/>
        <v>0</v>
      </c>
      <c r="AK108" s="316">
        <f t="shared" si="174"/>
        <v>0</v>
      </c>
      <c r="AL108" s="316">
        <f t="shared" si="174"/>
        <v>0</v>
      </c>
      <c r="AN108" s="244">
        <f t="shared" si="144"/>
        <v>0</v>
      </c>
      <c r="AO108" s="245">
        <f t="shared" si="145"/>
        <v>0</v>
      </c>
      <c r="AP108" s="245">
        <f t="shared" si="146"/>
        <v>0</v>
      </c>
      <c r="AQ108" s="245">
        <f t="shared" si="147"/>
        <v>0</v>
      </c>
      <c r="AR108" s="245">
        <f t="shared" si="148"/>
        <v>0</v>
      </c>
      <c r="AS108" s="288">
        <f t="shared" si="149"/>
        <v>0</v>
      </c>
      <c r="AT108" s="205">
        <f t="shared" si="150"/>
        <v>0</v>
      </c>
      <c r="AU108" s="205">
        <f t="shared" si="151"/>
        <v>0</v>
      </c>
      <c r="AV108" s="205">
        <f t="shared" si="152"/>
        <v>0</v>
      </c>
      <c r="AW108" s="205">
        <f t="shared" si="153"/>
        <v>0</v>
      </c>
      <c r="AX108" s="205">
        <f t="shared" si="154"/>
        <v>0</v>
      </c>
      <c r="AY108" s="205">
        <f t="shared" si="155"/>
        <v>0</v>
      </c>
      <c r="AZ108" s="205">
        <f t="shared" si="156"/>
        <v>1</v>
      </c>
      <c r="BA108" s="205">
        <f t="shared" si="157"/>
        <v>0</v>
      </c>
      <c r="BB108" s="205">
        <f t="shared" si="158"/>
        <v>0</v>
      </c>
      <c r="BC108" s="205">
        <f t="shared" si="159"/>
        <v>0</v>
      </c>
      <c r="BD108" s="205">
        <f t="shared" si="160"/>
        <v>0</v>
      </c>
      <c r="BE108" s="205">
        <f t="shared" si="161"/>
        <v>0</v>
      </c>
      <c r="BF108" s="205">
        <f t="shared" si="162"/>
        <v>0</v>
      </c>
      <c r="BG108" s="213">
        <f t="shared" si="163"/>
        <v>0</v>
      </c>
    </row>
    <row r="109" spans="1:59" ht="15.75" thickBot="1">
      <c r="A109" t="s">
        <v>347</v>
      </c>
      <c r="B109">
        <v>6.3</v>
      </c>
      <c r="C109" t="s">
        <v>130</v>
      </c>
      <c r="D109">
        <v>3.13</v>
      </c>
      <c r="E109">
        <v>3.63</v>
      </c>
      <c r="F109">
        <v>2.4500000000000002</v>
      </c>
      <c r="G109">
        <v>2.4900000000000002</v>
      </c>
      <c r="H109">
        <v>3.24</v>
      </c>
      <c r="I109">
        <v>2.96</v>
      </c>
      <c r="J109">
        <v>3.24</v>
      </c>
      <c r="K109">
        <v>1.55</v>
      </c>
      <c r="L109" s="198">
        <v>0</v>
      </c>
      <c r="AA109" s="55"/>
      <c r="AB109" s="407" t="str">
        <f t="shared" si="166"/>
        <v>Henderson</v>
      </c>
      <c r="AC109" s="408"/>
      <c r="AD109" s="408"/>
      <c r="AE109" s="282">
        <v>0</v>
      </c>
      <c r="AF109" s="316">
        <f t="shared" ref="AF109:AL109" si="175">AE109</f>
        <v>0</v>
      </c>
      <c r="AG109" s="316">
        <f t="shared" si="175"/>
        <v>0</v>
      </c>
      <c r="AH109" s="316">
        <f t="shared" si="175"/>
        <v>0</v>
      </c>
      <c r="AI109" s="316">
        <f t="shared" si="175"/>
        <v>0</v>
      </c>
      <c r="AJ109" s="316">
        <f t="shared" si="175"/>
        <v>0</v>
      </c>
      <c r="AK109" s="316">
        <f t="shared" si="175"/>
        <v>0</v>
      </c>
      <c r="AL109" s="316">
        <f t="shared" si="175"/>
        <v>0</v>
      </c>
      <c r="AN109" s="244">
        <f t="shared" si="144"/>
        <v>0</v>
      </c>
      <c r="AO109" s="245">
        <f t="shared" si="145"/>
        <v>0</v>
      </c>
      <c r="AP109" s="245">
        <f t="shared" si="146"/>
        <v>0</v>
      </c>
      <c r="AQ109" s="245">
        <f t="shared" si="147"/>
        <v>0</v>
      </c>
      <c r="AR109" s="245">
        <f t="shared" si="148"/>
        <v>0</v>
      </c>
      <c r="AS109" s="288">
        <f t="shared" si="149"/>
        <v>0</v>
      </c>
      <c r="AT109" s="205">
        <f t="shared" si="150"/>
        <v>0</v>
      </c>
      <c r="AU109" s="205">
        <f t="shared" si="151"/>
        <v>0</v>
      </c>
      <c r="AV109" s="205">
        <f t="shared" si="152"/>
        <v>0</v>
      </c>
      <c r="AW109" s="205">
        <f t="shared" si="153"/>
        <v>1</v>
      </c>
      <c r="AX109" s="205">
        <f t="shared" si="154"/>
        <v>0</v>
      </c>
      <c r="AY109" s="205">
        <f t="shared" si="155"/>
        <v>0</v>
      </c>
      <c r="AZ109" s="205">
        <f t="shared" si="156"/>
        <v>0</v>
      </c>
      <c r="BA109" s="205">
        <f t="shared" si="157"/>
        <v>0</v>
      </c>
      <c r="BB109" s="205">
        <f t="shared" si="158"/>
        <v>0</v>
      </c>
      <c r="BC109" s="205">
        <f t="shared" si="159"/>
        <v>0</v>
      </c>
      <c r="BD109" s="205">
        <f t="shared" si="160"/>
        <v>0</v>
      </c>
      <c r="BE109" s="205">
        <f t="shared" si="161"/>
        <v>0</v>
      </c>
      <c r="BF109" s="205">
        <f t="shared" si="162"/>
        <v>0</v>
      </c>
      <c r="BG109" s="213">
        <f t="shared" si="163"/>
        <v>0</v>
      </c>
    </row>
    <row r="110" spans="1:59">
      <c r="A110" t="s">
        <v>318</v>
      </c>
      <c r="B110">
        <v>5.7</v>
      </c>
      <c r="C110" t="s">
        <v>101</v>
      </c>
      <c r="D110">
        <v>3.39</v>
      </c>
      <c r="E110">
        <v>3.07</v>
      </c>
      <c r="F110">
        <v>2.6</v>
      </c>
      <c r="G110">
        <v>2.76</v>
      </c>
      <c r="H110">
        <v>2.48</v>
      </c>
      <c r="I110">
        <v>2.91</v>
      </c>
      <c r="J110">
        <v>2.82</v>
      </c>
      <c r="K110">
        <v>2.56</v>
      </c>
      <c r="L110" s="198">
        <v>0</v>
      </c>
      <c r="AA110" s="55"/>
      <c r="AB110" s="407" t="str">
        <f t="shared" si="166"/>
        <v>Meslier</v>
      </c>
      <c r="AC110" s="408"/>
      <c r="AD110" s="408"/>
      <c r="AE110" s="282">
        <v>0</v>
      </c>
      <c r="AF110" s="316">
        <f t="shared" ref="AF110:AL110" si="176">AE110</f>
        <v>0</v>
      </c>
      <c r="AG110" s="316">
        <f t="shared" si="176"/>
        <v>0</v>
      </c>
      <c r="AH110" s="316">
        <f t="shared" si="176"/>
        <v>0</v>
      </c>
      <c r="AI110" s="316">
        <f t="shared" si="176"/>
        <v>0</v>
      </c>
      <c r="AJ110" s="316">
        <f t="shared" si="176"/>
        <v>0</v>
      </c>
      <c r="AK110" s="316">
        <f t="shared" si="176"/>
        <v>0</v>
      </c>
      <c r="AL110" s="316">
        <f t="shared" si="176"/>
        <v>0</v>
      </c>
      <c r="AN110" s="244">
        <f t="shared" si="144"/>
        <v>0</v>
      </c>
      <c r="AO110" s="245">
        <f t="shared" si="145"/>
        <v>0</v>
      </c>
      <c r="AP110" s="245">
        <f t="shared" si="146"/>
        <v>0</v>
      </c>
      <c r="AQ110" s="245">
        <f t="shared" si="147"/>
        <v>0</v>
      </c>
      <c r="AR110" s="245">
        <f t="shared" si="148"/>
        <v>0</v>
      </c>
      <c r="AS110" s="288">
        <f t="shared" si="149"/>
        <v>0</v>
      </c>
      <c r="AT110" s="205">
        <f t="shared" si="150"/>
        <v>0</v>
      </c>
      <c r="AU110" s="205">
        <f t="shared" si="151"/>
        <v>0</v>
      </c>
      <c r="AV110" s="205">
        <f t="shared" si="152"/>
        <v>0</v>
      </c>
      <c r="AW110" s="205">
        <f t="shared" si="153"/>
        <v>0</v>
      </c>
      <c r="AX110" s="205">
        <f t="shared" si="154"/>
        <v>0</v>
      </c>
      <c r="AY110" s="205">
        <f t="shared" si="155"/>
        <v>0</v>
      </c>
      <c r="AZ110" s="205">
        <f t="shared" si="156"/>
        <v>0</v>
      </c>
      <c r="BA110" s="205">
        <f t="shared" si="157"/>
        <v>1</v>
      </c>
      <c r="BB110" s="205">
        <f t="shared" si="158"/>
        <v>0</v>
      </c>
      <c r="BC110" s="205">
        <f t="shared" si="159"/>
        <v>0</v>
      </c>
      <c r="BD110" s="205">
        <f t="shared" si="160"/>
        <v>0</v>
      </c>
      <c r="BE110" s="205">
        <f t="shared" si="161"/>
        <v>0</v>
      </c>
      <c r="BF110" s="205">
        <f t="shared" si="162"/>
        <v>0</v>
      </c>
      <c r="BG110" s="213">
        <f t="shared" si="163"/>
        <v>0</v>
      </c>
    </row>
    <row r="111" spans="1:59" ht="15.75" thickBot="1">
      <c r="A111" s="2" t="str">
        <f t="shared" ref="A111:K111" si="177">A1</f>
        <v>Cancelo</v>
      </c>
      <c r="B111" s="65">
        <f t="shared" si="177"/>
        <v>7.4</v>
      </c>
      <c r="C111" s="66" t="str">
        <f t="shared" si="177"/>
        <v>Man City</v>
      </c>
      <c r="D111" s="65">
        <f t="shared" si="177"/>
        <v>4.88</v>
      </c>
      <c r="E111" s="65">
        <f t="shared" si="177"/>
        <v>3.74</v>
      </c>
      <c r="F111" s="65">
        <f t="shared" si="177"/>
        <v>6.68</v>
      </c>
      <c r="G111" s="65">
        <f t="shared" si="177"/>
        <v>4.47</v>
      </c>
      <c r="H111" s="65">
        <f t="shared" si="177"/>
        <v>3.18</v>
      </c>
      <c r="I111" s="65">
        <f t="shared" si="177"/>
        <v>7.21</v>
      </c>
      <c r="J111" s="65">
        <f t="shared" si="177"/>
        <v>4.09</v>
      </c>
      <c r="K111" s="65">
        <f t="shared" si="177"/>
        <v>1.86</v>
      </c>
      <c r="L111" s="367">
        <v>0</v>
      </c>
      <c r="AA111" s="55"/>
      <c r="AB111" s="407" t="str">
        <f t="shared" si="166"/>
        <v>Guaita</v>
      </c>
      <c r="AC111" s="408"/>
      <c r="AD111" s="408"/>
      <c r="AE111" s="282">
        <v>0</v>
      </c>
      <c r="AF111" s="316">
        <f t="shared" ref="AF111:AL111" si="178">AE111</f>
        <v>0</v>
      </c>
      <c r="AG111" s="316">
        <f t="shared" si="178"/>
        <v>0</v>
      </c>
      <c r="AH111" s="316">
        <f t="shared" si="178"/>
        <v>0</v>
      </c>
      <c r="AI111" s="316">
        <f t="shared" si="178"/>
        <v>0</v>
      </c>
      <c r="AJ111" s="316">
        <f t="shared" si="178"/>
        <v>0</v>
      </c>
      <c r="AK111" s="316">
        <f t="shared" si="178"/>
        <v>0</v>
      </c>
      <c r="AL111" s="316">
        <f t="shared" si="178"/>
        <v>0</v>
      </c>
      <c r="AN111" s="246">
        <f t="shared" si="144"/>
        <v>0</v>
      </c>
      <c r="AO111" s="247">
        <f t="shared" si="145"/>
        <v>0</v>
      </c>
      <c r="AP111" s="247">
        <f t="shared" si="146"/>
        <v>0</v>
      </c>
      <c r="AQ111" s="247">
        <f t="shared" si="147"/>
        <v>0</v>
      </c>
      <c r="AR111" s="247">
        <f t="shared" si="148"/>
        <v>0</v>
      </c>
      <c r="AS111" s="291">
        <f t="shared" si="149"/>
        <v>0</v>
      </c>
      <c r="AT111" s="209">
        <f t="shared" si="150"/>
        <v>1</v>
      </c>
      <c r="AU111" s="209">
        <f t="shared" si="151"/>
        <v>0</v>
      </c>
      <c r="AV111" s="209">
        <f t="shared" si="152"/>
        <v>0</v>
      </c>
      <c r="AW111" s="209">
        <f t="shared" si="153"/>
        <v>0</v>
      </c>
      <c r="AX111" s="209">
        <f t="shared" si="154"/>
        <v>0</v>
      </c>
      <c r="AY111" s="209">
        <f t="shared" si="155"/>
        <v>0</v>
      </c>
      <c r="AZ111" s="209">
        <f t="shared" si="156"/>
        <v>0</v>
      </c>
      <c r="BA111" s="209">
        <f t="shared" si="157"/>
        <v>0</v>
      </c>
      <c r="BB111" s="209">
        <f t="shared" si="158"/>
        <v>0</v>
      </c>
      <c r="BC111" s="209">
        <f t="shared" si="159"/>
        <v>0</v>
      </c>
      <c r="BD111" s="209">
        <f t="shared" si="160"/>
        <v>0</v>
      </c>
      <c r="BE111" s="209">
        <f t="shared" si="161"/>
        <v>0</v>
      </c>
      <c r="BF111" s="209">
        <f t="shared" si="162"/>
        <v>0</v>
      </c>
      <c r="BG111" s="210">
        <f t="shared" si="163"/>
        <v>0</v>
      </c>
    </row>
    <row r="112" spans="1:59" ht="15.75" thickBot="1">
      <c r="A112" s="2" t="str">
        <f t="shared" ref="A112:K112" si="179">A2</f>
        <v>Alexander-Arnold</v>
      </c>
      <c r="B112" s="65">
        <f t="shared" si="179"/>
        <v>7.2</v>
      </c>
      <c r="C112" s="66" t="str">
        <f t="shared" si="179"/>
        <v>Liverpool</v>
      </c>
      <c r="D112" s="65">
        <f t="shared" si="179"/>
        <v>5.47</v>
      </c>
      <c r="E112" s="65">
        <f t="shared" si="179"/>
        <v>4.5599999999999996</v>
      </c>
      <c r="F112" s="65">
        <f t="shared" si="179"/>
        <v>3.88</v>
      </c>
      <c r="G112" s="65">
        <f t="shared" si="179"/>
        <v>4.2300000000000004</v>
      </c>
      <c r="H112" s="65">
        <f t="shared" si="179"/>
        <v>4.62</v>
      </c>
      <c r="I112" s="65">
        <f t="shared" si="179"/>
        <v>5.53</v>
      </c>
      <c r="J112" s="65">
        <f t="shared" si="179"/>
        <v>3.38</v>
      </c>
      <c r="K112" s="65">
        <f t="shared" si="179"/>
        <v>4.43</v>
      </c>
      <c r="L112" s="368">
        <v>0</v>
      </c>
      <c r="AA112" s="55"/>
      <c r="AB112" s="405" t="str">
        <f t="shared" si="166"/>
        <v>Salah</v>
      </c>
      <c r="AC112" s="406"/>
      <c r="AD112" s="406"/>
      <c r="AE112" s="282">
        <v>0</v>
      </c>
      <c r="AF112" s="316">
        <v>0</v>
      </c>
      <c r="AG112" s="316">
        <f t="shared" ref="AG112:AL112" si="180">AF112</f>
        <v>0</v>
      </c>
      <c r="AH112" s="316">
        <f t="shared" si="180"/>
        <v>0</v>
      </c>
      <c r="AI112" s="316">
        <f>AH112</f>
        <v>0</v>
      </c>
      <c r="AJ112" s="316">
        <f t="shared" si="180"/>
        <v>0</v>
      </c>
      <c r="AK112" s="316">
        <f t="shared" si="180"/>
        <v>0</v>
      </c>
      <c r="AL112" s="316">
        <f t="shared" si="180"/>
        <v>0</v>
      </c>
    </row>
    <row r="113" spans="1:38" ht="15.75" thickBot="1">
      <c r="A113" s="2" t="str">
        <f t="shared" ref="A113:K113" si="181">A3</f>
        <v>Gabriel</v>
      </c>
      <c r="B113" s="65">
        <f t="shared" si="181"/>
        <v>5.0999999999999996</v>
      </c>
      <c r="C113" s="66" t="str">
        <f t="shared" si="181"/>
        <v>Arsenal</v>
      </c>
      <c r="D113" s="65">
        <f t="shared" si="181"/>
        <v>3.64</v>
      </c>
      <c r="E113" s="65">
        <f t="shared" si="181"/>
        <v>3.66</v>
      </c>
      <c r="F113" s="65">
        <f t="shared" si="181"/>
        <v>2.86</v>
      </c>
      <c r="G113" s="65">
        <f t="shared" si="181"/>
        <v>3.48</v>
      </c>
      <c r="H113" s="65">
        <f t="shared" si="181"/>
        <v>3.85</v>
      </c>
      <c r="I113" s="65">
        <f t="shared" si="181"/>
        <v>6.47</v>
      </c>
      <c r="J113" s="65">
        <f t="shared" si="181"/>
        <v>3.41</v>
      </c>
      <c r="K113" s="65">
        <f t="shared" si="181"/>
        <v>2.75</v>
      </c>
      <c r="L113" s="368">
        <v>1</v>
      </c>
      <c r="AA113" s="55"/>
      <c r="AB113" s="405" t="str">
        <f t="shared" si="166"/>
        <v>De Bruyne</v>
      </c>
      <c r="AC113" s="406"/>
      <c r="AD113" s="406"/>
      <c r="AE113" s="282">
        <v>0</v>
      </c>
      <c r="AF113" s="316">
        <f t="shared" ref="AF113:AL113" si="182">AE113</f>
        <v>0</v>
      </c>
      <c r="AG113" s="316">
        <f t="shared" si="182"/>
        <v>0</v>
      </c>
      <c r="AH113" s="316">
        <f t="shared" si="182"/>
        <v>0</v>
      </c>
      <c r="AI113" s="316">
        <f t="shared" si="182"/>
        <v>0</v>
      </c>
      <c r="AJ113" s="316">
        <f t="shared" si="182"/>
        <v>0</v>
      </c>
      <c r="AK113" s="316">
        <f t="shared" si="182"/>
        <v>0</v>
      </c>
      <c r="AL113" s="316">
        <f t="shared" si="182"/>
        <v>0</v>
      </c>
    </row>
    <row r="114" spans="1:38" ht="15.75" thickBot="1">
      <c r="A114" s="2" t="str">
        <f t="shared" ref="A114:K114" si="183">A4</f>
        <v>Robertson</v>
      </c>
      <c r="B114" s="65">
        <f t="shared" si="183"/>
        <v>6.8</v>
      </c>
      <c r="C114" s="66" t="str">
        <f t="shared" si="183"/>
        <v>Liverpool</v>
      </c>
      <c r="D114" s="65">
        <f t="shared" si="183"/>
        <v>4.58</v>
      </c>
      <c r="E114" s="65">
        <f t="shared" si="183"/>
        <v>3.64</v>
      </c>
      <c r="F114" s="65">
        <f t="shared" si="183"/>
        <v>3.23</v>
      </c>
      <c r="G114" s="65">
        <f t="shared" si="183"/>
        <v>3.52</v>
      </c>
      <c r="H114" s="65">
        <f t="shared" si="183"/>
        <v>3.86</v>
      </c>
      <c r="I114" s="65">
        <f t="shared" si="183"/>
        <v>4.6900000000000004</v>
      </c>
      <c r="J114" s="65">
        <f t="shared" si="183"/>
        <v>2.81</v>
      </c>
      <c r="K114" s="65">
        <f t="shared" si="183"/>
        <v>3.76</v>
      </c>
      <c r="L114" s="368">
        <v>0</v>
      </c>
      <c r="AA114" s="27"/>
      <c r="AB114" s="405" t="str">
        <f t="shared" si="166"/>
        <v>Saka</v>
      </c>
      <c r="AC114" s="406"/>
      <c r="AD114" s="406"/>
      <c r="AE114" s="282">
        <v>0</v>
      </c>
      <c r="AF114" s="316">
        <f t="shared" ref="AF114:AL114" si="184">AE114</f>
        <v>0</v>
      </c>
      <c r="AG114" s="316">
        <f t="shared" si="184"/>
        <v>0</v>
      </c>
      <c r="AH114" s="316">
        <f t="shared" si="184"/>
        <v>0</v>
      </c>
      <c r="AI114" s="316">
        <f t="shared" si="184"/>
        <v>0</v>
      </c>
      <c r="AJ114" s="316">
        <f t="shared" si="184"/>
        <v>0</v>
      </c>
      <c r="AK114" s="316">
        <f t="shared" si="184"/>
        <v>0</v>
      </c>
      <c r="AL114" s="316">
        <f t="shared" si="184"/>
        <v>0</v>
      </c>
    </row>
    <row r="115" spans="1:38" ht="15.75" thickBot="1">
      <c r="A115" s="2" t="str">
        <f t="shared" ref="A115:K115" si="185">A5</f>
        <v>Trippier</v>
      </c>
      <c r="B115" s="65">
        <f t="shared" si="185"/>
        <v>5.2</v>
      </c>
      <c r="C115" s="66" t="str">
        <f t="shared" si="185"/>
        <v>Newcastle</v>
      </c>
      <c r="D115" s="65">
        <f t="shared" si="185"/>
        <v>4.8</v>
      </c>
      <c r="E115" s="65">
        <f t="shared" si="185"/>
        <v>2.5</v>
      </c>
      <c r="F115" s="65">
        <f t="shared" si="185"/>
        <v>4.55</v>
      </c>
      <c r="G115" s="65">
        <f t="shared" si="185"/>
        <v>3.76</v>
      </c>
      <c r="H115" s="65">
        <f t="shared" si="185"/>
        <v>4.28</v>
      </c>
      <c r="I115" s="65">
        <f t="shared" si="185"/>
        <v>4.3099999999999996</v>
      </c>
      <c r="J115" s="65">
        <f t="shared" si="185"/>
        <v>2.85</v>
      </c>
      <c r="K115" s="65">
        <f t="shared" si="185"/>
        <v>2.5499999999999998</v>
      </c>
      <c r="L115" s="368">
        <v>1</v>
      </c>
      <c r="AA115" s="55"/>
      <c r="AB115" s="405" t="str">
        <f t="shared" si="166"/>
        <v>Son</v>
      </c>
      <c r="AC115" s="406"/>
      <c r="AD115" s="406"/>
      <c r="AE115" s="282">
        <v>0</v>
      </c>
      <c r="AF115" s="316">
        <f t="shared" ref="AF115:AL115" si="186">AE115</f>
        <v>0</v>
      </c>
      <c r="AG115" s="316">
        <f t="shared" si="186"/>
        <v>0</v>
      </c>
      <c r="AH115" s="316">
        <f t="shared" si="186"/>
        <v>0</v>
      </c>
      <c r="AI115" s="316">
        <f t="shared" si="186"/>
        <v>0</v>
      </c>
      <c r="AJ115" s="316">
        <f t="shared" si="186"/>
        <v>0</v>
      </c>
      <c r="AK115" s="316">
        <f t="shared" si="186"/>
        <v>0</v>
      </c>
      <c r="AL115" s="316">
        <f t="shared" si="186"/>
        <v>0</v>
      </c>
    </row>
    <row r="116" spans="1:38" ht="15.75" thickBot="1">
      <c r="A116" s="2" t="str">
        <f t="shared" ref="A116:K116" si="187">A6</f>
        <v>Van Dijk</v>
      </c>
      <c r="B116" s="65">
        <f t="shared" si="187"/>
        <v>6.5</v>
      </c>
      <c r="C116" s="66" t="str">
        <f t="shared" si="187"/>
        <v>Liverpool</v>
      </c>
      <c r="D116" s="65">
        <f t="shared" si="187"/>
        <v>4.2</v>
      </c>
      <c r="E116" s="65">
        <f t="shared" si="187"/>
        <v>3.49</v>
      </c>
      <c r="F116" s="65">
        <f t="shared" si="187"/>
        <v>3.03</v>
      </c>
      <c r="G116" s="65">
        <f t="shared" si="187"/>
        <v>3.32</v>
      </c>
      <c r="H116" s="65">
        <f t="shared" si="187"/>
        <v>3.66</v>
      </c>
      <c r="I116" s="65">
        <f t="shared" si="187"/>
        <v>4.22</v>
      </c>
      <c r="J116" s="65">
        <f t="shared" si="187"/>
        <v>2.56</v>
      </c>
      <c r="K116" s="65">
        <f t="shared" si="187"/>
        <v>3.38</v>
      </c>
      <c r="L116" s="368">
        <v>0</v>
      </c>
      <c r="AA116" s="55"/>
      <c r="AB116" s="405" t="str">
        <f t="shared" si="166"/>
        <v>Martinelli</v>
      </c>
      <c r="AC116" s="406"/>
      <c r="AD116" s="406"/>
      <c r="AE116" s="282">
        <v>0</v>
      </c>
      <c r="AF116" s="316">
        <f t="shared" ref="AF116:AL116" si="188">AE116</f>
        <v>0</v>
      </c>
      <c r="AG116" s="316">
        <f t="shared" si="188"/>
        <v>0</v>
      </c>
      <c r="AH116" s="316">
        <f t="shared" si="188"/>
        <v>0</v>
      </c>
      <c r="AI116" s="316">
        <f t="shared" si="188"/>
        <v>0</v>
      </c>
      <c r="AJ116" s="316">
        <v>0</v>
      </c>
      <c r="AK116" s="316">
        <f t="shared" si="188"/>
        <v>0</v>
      </c>
      <c r="AL116" s="316">
        <f t="shared" si="188"/>
        <v>0</v>
      </c>
    </row>
    <row r="117" spans="1:38" ht="15.75" thickBot="1">
      <c r="A117" s="2" t="str">
        <f t="shared" ref="A117:K117" si="189">A7</f>
        <v>White</v>
      </c>
      <c r="B117" s="65">
        <f t="shared" si="189"/>
        <v>4.7</v>
      </c>
      <c r="C117" s="66" t="str">
        <f t="shared" si="189"/>
        <v>Arsenal</v>
      </c>
      <c r="D117" s="65">
        <f t="shared" si="189"/>
        <v>3.1</v>
      </c>
      <c r="E117" s="65">
        <f t="shared" si="189"/>
        <v>3.09</v>
      </c>
      <c r="F117" s="65">
        <f t="shared" si="189"/>
        <v>2.35</v>
      </c>
      <c r="G117" s="65">
        <f t="shared" si="189"/>
        <v>2.73</v>
      </c>
      <c r="H117" s="65">
        <f t="shared" si="189"/>
        <v>3.27</v>
      </c>
      <c r="I117" s="65">
        <f t="shared" si="189"/>
        <v>5.52</v>
      </c>
      <c r="J117" s="65">
        <f t="shared" si="189"/>
        <v>2.98</v>
      </c>
      <c r="K117" s="65">
        <f t="shared" si="189"/>
        <v>2.33</v>
      </c>
      <c r="L117" s="368">
        <v>0</v>
      </c>
      <c r="S117" s="11"/>
      <c r="T117" s="12"/>
      <c r="U117" s="12"/>
      <c r="V117" s="12"/>
      <c r="W117" s="12"/>
      <c r="X117" s="12"/>
      <c r="AA117" s="55"/>
      <c r="AB117" s="405" t="str">
        <f t="shared" si="166"/>
        <v>Foden</v>
      </c>
      <c r="AC117" s="406"/>
      <c r="AD117" s="406"/>
      <c r="AE117" s="282">
        <v>0</v>
      </c>
      <c r="AF117" s="316">
        <f t="shared" ref="AF117:AL117" si="190">AE117</f>
        <v>0</v>
      </c>
      <c r="AG117" s="316">
        <f t="shared" si="190"/>
        <v>0</v>
      </c>
      <c r="AH117" s="316">
        <v>0</v>
      </c>
      <c r="AI117" s="316">
        <f t="shared" si="190"/>
        <v>0</v>
      </c>
      <c r="AJ117" s="316">
        <f t="shared" si="190"/>
        <v>0</v>
      </c>
      <c r="AK117" s="316">
        <f t="shared" si="190"/>
        <v>0</v>
      </c>
      <c r="AL117" s="316">
        <f t="shared" si="190"/>
        <v>0</v>
      </c>
    </row>
    <row r="118" spans="1:38" ht="15.75" thickBot="1">
      <c r="A118" s="2" t="str">
        <f t="shared" ref="A118:K118" si="191">A8</f>
        <v>Laporte</v>
      </c>
      <c r="B118" s="65">
        <f t="shared" si="191"/>
        <v>5.8</v>
      </c>
      <c r="C118" s="66" t="str">
        <f t="shared" si="191"/>
        <v>Man City</v>
      </c>
      <c r="D118" s="65">
        <f t="shared" si="191"/>
        <v>3.36</v>
      </c>
      <c r="E118" s="65">
        <f t="shared" si="191"/>
        <v>2.72</v>
      </c>
      <c r="F118" s="65">
        <f t="shared" si="191"/>
        <v>5.16</v>
      </c>
      <c r="G118" s="65">
        <f t="shared" si="191"/>
        <v>3.42</v>
      </c>
      <c r="H118" s="65">
        <f t="shared" si="191"/>
        <v>2.0499999999999998</v>
      </c>
      <c r="I118" s="65">
        <f t="shared" si="191"/>
        <v>4.34</v>
      </c>
      <c r="J118" s="65">
        <f t="shared" si="191"/>
        <v>2.62</v>
      </c>
      <c r="K118" s="65">
        <f t="shared" si="191"/>
        <v>1.1200000000000001</v>
      </c>
      <c r="L118" s="368">
        <v>0</v>
      </c>
      <c r="AA118" s="55"/>
      <c r="AB118" s="405" t="str">
        <f t="shared" si="166"/>
        <v>Mount</v>
      </c>
      <c r="AC118" s="406"/>
      <c r="AD118" s="406"/>
      <c r="AE118" s="282">
        <v>0</v>
      </c>
      <c r="AF118" s="316">
        <f t="shared" ref="AF118:AL118" si="192">AE118</f>
        <v>0</v>
      </c>
      <c r="AG118" s="316">
        <f t="shared" si="192"/>
        <v>0</v>
      </c>
      <c r="AH118" s="316">
        <f t="shared" si="192"/>
        <v>0</v>
      </c>
      <c r="AI118" s="316">
        <f t="shared" si="192"/>
        <v>0</v>
      </c>
      <c r="AJ118" s="316">
        <f t="shared" si="192"/>
        <v>0</v>
      </c>
      <c r="AK118" s="316">
        <f t="shared" si="192"/>
        <v>0</v>
      </c>
      <c r="AL118" s="316">
        <f t="shared" si="192"/>
        <v>0</v>
      </c>
    </row>
    <row r="119" spans="1:38" ht="15.75" thickBot="1">
      <c r="A119" s="2" t="str">
        <f t="shared" ref="A119:K119" si="193">A9</f>
        <v>Dunk</v>
      </c>
      <c r="B119" s="65">
        <f t="shared" si="193"/>
        <v>4.7</v>
      </c>
      <c r="C119" s="66" t="str">
        <f t="shared" si="193"/>
        <v>Brighton</v>
      </c>
      <c r="D119" s="65">
        <f t="shared" si="193"/>
        <v>2.59</v>
      </c>
      <c r="E119" s="65">
        <f t="shared" si="193"/>
        <v>3.62</v>
      </c>
      <c r="F119" s="65">
        <f t="shared" si="193"/>
        <v>2.42</v>
      </c>
      <c r="G119" s="65">
        <f t="shared" si="193"/>
        <v>3.12</v>
      </c>
      <c r="H119" s="65">
        <f t="shared" si="193"/>
        <v>4.3899999999999997</v>
      </c>
      <c r="I119" s="65">
        <f t="shared" si="193"/>
        <v>3.27</v>
      </c>
      <c r="J119" s="65">
        <f t="shared" si="193"/>
        <v>3.92</v>
      </c>
      <c r="K119" s="65">
        <f t="shared" si="193"/>
        <v>1.45</v>
      </c>
      <c r="L119" s="368">
        <v>1</v>
      </c>
      <c r="AA119" s="55"/>
      <c r="AB119" s="405" t="str">
        <f t="shared" si="166"/>
        <v>Sterling</v>
      </c>
      <c r="AC119" s="406"/>
      <c r="AD119" s="406"/>
      <c r="AE119" s="282">
        <v>0</v>
      </c>
      <c r="AF119" s="316">
        <f t="shared" ref="AF119:AL119" si="194">AE119</f>
        <v>0</v>
      </c>
      <c r="AG119" s="316">
        <f t="shared" si="194"/>
        <v>0</v>
      </c>
      <c r="AH119" s="316">
        <f t="shared" si="194"/>
        <v>0</v>
      </c>
      <c r="AI119" s="316">
        <f t="shared" si="194"/>
        <v>0</v>
      </c>
      <c r="AJ119" s="316">
        <f t="shared" si="194"/>
        <v>0</v>
      </c>
      <c r="AK119" s="316">
        <f t="shared" si="194"/>
        <v>0</v>
      </c>
      <c r="AL119" s="316">
        <f t="shared" si="194"/>
        <v>0</v>
      </c>
    </row>
    <row r="120" spans="1:38" ht="15.75" thickBot="1">
      <c r="A120" s="2" t="str">
        <f t="shared" ref="A120:K120" si="195">A10</f>
        <v>Saliba</v>
      </c>
      <c r="B120" s="65">
        <f t="shared" si="195"/>
        <v>5.3</v>
      </c>
      <c r="C120" s="66" t="str">
        <f t="shared" si="195"/>
        <v>Arsenal</v>
      </c>
      <c r="D120" s="65">
        <f t="shared" si="195"/>
        <v>3.14</v>
      </c>
      <c r="E120" s="65">
        <f t="shared" si="195"/>
        <v>2.59</v>
      </c>
      <c r="F120" s="65">
        <f t="shared" si="195"/>
        <v>2.19</v>
      </c>
      <c r="G120" s="65">
        <f t="shared" si="195"/>
        <v>2.69</v>
      </c>
      <c r="H120" s="65">
        <f t="shared" si="195"/>
        <v>3.3</v>
      </c>
      <c r="I120" s="65">
        <f t="shared" si="195"/>
        <v>5.45</v>
      </c>
      <c r="J120" s="65">
        <f t="shared" si="195"/>
        <v>2.91</v>
      </c>
      <c r="K120" s="65">
        <f t="shared" si="195"/>
        <v>2.34</v>
      </c>
      <c r="L120" s="368">
        <v>0</v>
      </c>
      <c r="AA120" s="55"/>
      <c r="AB120" s="405" t="str">
        <f t="shared" si="166"/>
        <v>Fernandes</v>
      </c>
      <c r="AC120" s="406"/>
      <c r="AD120" s="406"/>
      <c r="AE120" s="282">
        <v>0</v>
      </c>
      <c r="AF120" s="316">
        <f t="shared" ref="AF120:AL120" si="196">AE120</f>
        <v>0</v>
      </c>
      <c r="AG120" s="316">
        <f t="shared" si="196"/>
        <v>0</v>
      </c>
      <c r="AH120" s="316">
        <f t="shared" si="196"/>
        <v>0</v>
      </c>
      <c r="AI120" s="316">
        <f t="shared" si="196"/>
        <v>0</v>
      </c>
      <c r="AJ120" s="316">
        <f t="shared" si="196"/>
        <v>0</v>
      </c>
      <c r="AK120" s="316">
        <f t="shared" si="196"/>
        <v>0</v>
      </c>
      <c r="AL120" s="316">
        <f t="shared" si="196"/>
        <v>0</v>
      </c>
    </row>
    <row r="121" spans="1:38" ht="15.75" thickBot="1">
      <c r="A121" s="2" t="str">
        <f t="shared" ref="A121:K121" si="197">A11</f>
        <v>Burn</v>
      </c>
      <c r="B121" s="65">
        <f t="shared" si="197"/>
        <v>4.5</v>
      </c>
      <c r="C121" s="66" t="str">
        <f t="shared" si="197"/>
        <v>Newcastle</v>
      </c>
      <c r="D121" s="65">
        <f t="shared" si="197"/>
        <v>3.83</v>
      </c>
      <c r="E121" s="65">
        <f t="shared" si="197"/>
        <v>2.08</v>
      </c>
      <c r="F121" s="65">
        <f t="shared" si="197"/>
        <v>3.82</v>
      </c>
      <c r="G121" s="65">
        <f t="shared" si="197"/>
        <v>3.19</v>
      </c>
      <c r="H121" s="65">
        <f t="shared" si="197"/>
        <v>3.53</v>
      </c>
      <c r="I121" s="65">
        <f t="shared" si="197"/>
        <v>3.56</v>
      </c>
      <c r="J121" s="65">
        <f t="shared" si="197"/>
        <v>2.29</v>
      </c>
      <c r="K121" s="65">
        <f t="shared" si="197"/>
        <v>2.04</v>
      </c>
      <c r="L121" s="368">
        <v>0</v>
      </c>
      <c r="AA121" s="55"/>
      <c r="AB121" s="405" t="str">
        <f t="shared" si="166"/>
        <v>Ødegaard</v>
      </c>
      <c r="AC121" s="406"/>
      <c r="AD121" s="406"/>
      <c r="AE121" s="282">
        <v>0</v>
      </c>
      <c r="AF121" s="316">
        <f t="shared" ref="AF121:AL121" si="198">AE121</f>
        <v>0</v>
      </c>
      <c r="AG121" s="316">
        <f t="shared" si="198"/>
        <v>0</v>
      </c>
      <c r="AH121" s="316">
        <f t="shared" si="198"/>
        <v>0</v>
      </c>
      <c r="AI121" s="316">
        <f t="shared" si="198"/>
        <v>0</v>
      </c>
      <c r="AJ121" s="316">
        <f t="shared" si="198"/>
        <v>0</v>
      </c>
      <c r="AK121" s="316">
        <f t="shared" si="198"/>
        <v>0</v>
      </c>
      <c r="AL121" s="316">
        <f t="shared" si="198"/>
        <v>0</v>
      </c>
    </row>
    <row r="122" spans="1:38" ht="15.75" thickBot="1">
      <c r="A122" s="2" t="str">
        <f t="shared" ref="A122:K122" si="199">A12</f>
        <v>Botman</v>
      </c>
      <c r="B122" s="65">
        <f t="shared" si="199"/>
        <v>4.4000000000000004</v>
      </c>
      <c r="C122" s="66" t="str">
        <f t="shared" si="199"/>
        <v>Newcastle</v>
      </c>
      <c r="D122" s="65">
        <f t="shared" si="199"/>
        <v>3.77</v>
      </c>
      <c r="E122" s="65">
        <f t="shared" si="199"/>
        <v>2.08</v>
      </c>
      <c r="F122" s="65">
        <f t="shared" si="199"/>
        <v>3.68</v>
      </c>
      <c r="G122" s="65">
        <f t="shared" si="199"/>
        <v>3.25</v>
      </c>
      <c r="H122" s="65">
        <f t="shared" si="199"/>
        <v>3.65</v>
      </c>
      <c r="I122" s="65">
        <f t="shared" si="199"/>
        <v>3.46</v>
      </c>
      <c r="J122" s="65">
        <f t="shared" si="199"/>
        <v>2.31</v>
      </c>
      <c r="K122" s="65">
        <f t="shared" si="199"/>
        <v>2.04</v>
      </c>
      <c r="L122" s="368">
        <v>0</v>
      </c>
      <c r="AA122" s="55"/>
      <c r="AB122" s="405" t="str">
        <f t="shared" si="166"/>
        <v>Trossard</v>
      </c>
      <c r="AC122" s="406"/>
      <c r="AD122" s="406"/>
      <c r="AE122" s="282">
        <v>0</v>
      </c>
      <c r="AF122" s="316">
        <f t="shared" ref="AF122:AL122" si="200">AE122</f>
        <v>0</v>
      </c>
      <c r="AG122" s="316">
        <f t="shared" si="200"/>
        <v>0</v>
      </c>
      <c r="AH122" s="316">
        <f t="shared" si="200"/>
        <v>0</v>
      </c>
      <c r="AI122" s="316">
        <f t="shared" si="200"/>
        <v>0</v>
      </c>
      <c r="AJ122" s="316">
        <f t="shared" si="200"/>
        <v>0</v>
      </c>
      <c r="AK122" s="316">
        <f t="shared" si="200"/>
        <v>0</v>
      </c>
      <c r="AL122" s="316">
        <f t="shared" si="200"/>
        <v>0</v>
      </c>
    </row>
    <row r="123" spans="1:38" ht="15.75" thickBot="1">
      <c r="A123" s="2" t="str">
        <f t="shared" ref="A123:K123" si="201">A13</f>
        <v>Dier</v>
      </c>
      <c r="B123" s="65">
        <f t="shared" si="201"/>
        <v>5.2</v>
      </c>
      <c r="C123" s="66" t="str">
        <f t="shared" si="201"/>
        <v>Spurs</v>
      </c>
      <c r="D123" s="65">
        <f t="shared" si="201"/>
        <v>3.49</v>
      </c>
      <c r="E123" s="65">
        <f t="shared" si="201"/>
        <v>2.98</v>
      </c>
      <c r="F123" s="65">
        <f t="shared" si="201"/>
        <v>3.82</v>
      </c>
      <c r="G123" s="65">
        <f t="shared" si="201"/>
        <v>2.9</v>
      </c>
      <c r="H123" s="65">
        <f t="shared" si="201"/>
        <v>1.85</v>
      </c>
      <c r="I123" s="65">
        <f t="shared" si="201"/>
        <v>2.8</v>
      </c>
      <c r="J123" s="65">
        <f t="shared" si="201"/>
        <v>3.19</v>
      </c>
      <c r="K123" s="65">
        <f t="shared" si="201"/>
        <v>2.67</v>
      </c>
      <c r="L123" s="368">
        <v>0</v>
      </c>
      <c r="AA123" s="55"/>
      <c r="AB123" s="405" t="str">
        <f t="shared" si="166"/>
        <v>Grealish</v>
      </c>
      <c r="AC123" s="406"/>
      <c r="AD123" s="406"/>
      <c r="AE123" s="282">
        <v>0</v>
      </c>
      <c r="AF123" s="316">
        <f t="shared" ref="AF123:AL123" si="202">AE123</f>
        <v>0</v>
      </c>
      <c r="AG123" s="316">
        <f t="shared" si="202"/>
        <v>0</v>
      </c>
      <c r="AH123" s="316">
        <f t="shared" si="202"/>
        <v>0</v>
      </c>
      <c r="AI123" s="316">
        <f t="shared" si="202"/>
        <v>0</v>
      </c>
      <c r="AJ123" s="316">
        <f t="shared" si="202"/>
        <v>0</v>
      </c>
      <c r="AK123" s="316">
        <f t="shared" si="202"/>
        <v>0</v>
      </c>
      <c r="AL123" s="316">
        <f t="shared" si="202"/>
        <v>0</v>
      </c>
    </row>
    <row r="124" spans="1:38" ht="15.75" thickBot="1">
      <c r="A124" s="2" t="str">
        <f t="shared" ref="A124:K124" si="203">A14</f>
        <v>Schär</v>
      </c>
      <c r="B124" s="65">
        <f t="shared" si="203"/>
        <v>4.9000000000000004</v>
      </c>
      <c r="C124" s="66" t="str">
        <f t="shared" si="203"/>
        <v>Newcastle</v>
      </c>
      <c r="D124" s="65">
        <f t="shared" si="203"/>
        <v>4.0599999999999996</v>
      </c>
      <c r="E124" s="65">
        <f t="shared" si="203"/>
        <v>1.69</v>
      </c>
      <c r="F124" s="65">
        <f t="shared" si="203"/>
        <v>3.37</v>
      </c>
      <c r="G124" s="65">
        <f t="shared" si="203"/>
        <v>2.85</v>
      </c>
      <c r="H124" s="65">
        <f t="shared" si="203"/>
        <v>3.68</v>
      </c>
      <c r="I124" s="65">
        <f t="shared" si="203"/>
        <v>3.69</v>
      </c>
      <c r="J124" s="65">
        <f t="shared" si="203"/>
        <v>2.3199999999999998</v>
      </c>
      <c r="K124" s="65">
        <f t="shared" si="203"/>
        <v>2.0299999999999998</v>
      </c>
      <c r="L124" s="368">
        <v>0</v>
      </c>
      <c r="AA124" s="55"/>
      <c r="AB124" s="405" t="str">
        <f t="shared" si="166"/>
        <v>Rashford</v>
      </c>
      <c r="AC124" s="406"/>
      <c r="AD124" s="406"/>
      <c r="AE124" s="282">
        <v>0</v>
      </c>
      <c r="AF124" s="316">
        <f t="shared" ref="AF124:AL124" si="204">AE124</f>
        <v>0</v>
      </c>
      <c r="AG124" s="316">
        <f t="shared" si="204"/>
        <v>0</v>
      </c>
      <c r="AH124" s="316">
        <f t="shared" si="204"/>
        <v>0</v>
      </c>
      <c r="AI124" s="316">
        <f t="shared" si="204"/>
        <v>0</v>
      </c>
      <c r="AJ124" s="316">
        <f t="shared" si="204"/>
        <v>0</v>
      </c>
      <c r="AK124" s="316">
        <f t="shared" si="204"/>
        <v>0</v>
      </c>
      <c r="AL124" s="316">
        <f t="shared" si="204"/>
        <v>0</v>
      </c>
    </row>
    <row r="125" spans="1:38" ht="15.75" thickBot="1">
      <c r="A125" s="2" t="str">
        <f t="shared" ref="A125:K125" si="205">A15</f>
        <v>Zinchenko</v>
      </c>
      <c r="B125" s="65">
        <f t="shared" si="205"/>
        <v>5</v>
      </c>
      <c r="C125" s="66" t="str">
        <f t="shared" si="205"/>
        <v>Arsenal</v>
      </c>
      <c r="D125" s="65">
        <f t="shared" si="205"/>
        <v>2.52</v>
      </c>
      <c r="E125" s="65">
        <f t="shared" si="205"/>
        <v>2.68</v>
      </c>
      <c r="F125" s="65">
        <f t="shared" si="205"/>
        <v>2.23</v>
      </c>
      <c r="G125" s="65">
        <f t="shared" si="205"/>
        <v>2.7</v>
      </c>
      <c r="H125" s="65">
        <f t="shared" si="205"/>
        <v>3.15</v>
      </c>
      <c r="I125" s="65">
        <f t="shared" si="205"/>
        <v>5.31</v>
      </c>
      <c r="J125" s="65">
        <f t="shared" si="205"/>
        <v>2.75</v>
      </c>
      <c r="K125" s="65">
        <f t="shared" si="205"/>
        <v>2.25</v>
      </c>
      <c r="L125" s="368">
        <v>0</v>
      </c>
      <c r="AA125" s="55"/>
      <c r="AB125" s="405" t="str">
        <f t="shared" si="166"/>
        <v>Zaha</v>
      </c>
      <c r="AC125" s="406"/>
      <c r="AD125" s="406"/>
      <c r="AE125" s="282">
        <v>0</v>
      </c>
      <c r="AF125" s="316">
        <f t="shared" ref="AF125:AL125" si="206">AE125</f>
        <v>0</v>
      </c>
      <c r="AG125" s="316">
        <f t="shared" si="206"/>
        <v>0</v>
      </c>
      <c r="AH125" s="316">
        <f t="shared" si="206"/>
        <v>0</v>
      </c>
      <c r="AI125" s="316">
        <f t="shared" si="206"/>
        <v>0</v>
      </c>
      <c r="AJ125" s="316">
        <f t="shared" si="206"/>
        <v>0</v>
      </c>
      <c r="AK125" s="316">
        <f t="shared" si="206"/>
        <v>0</v>
      </c>
      <c r="AL125" s="316">
        <f t="shared" si="206"/>
        <v>0</v>
      </c>
    </row>
    <row r="126" spans="1:38" ht="15.75" thickBot="1">
      <c r="A126" s="2" t="str">
        <f t="shared" ref="A126:K126" si="207">A16</f>
        <v>Walker</v>
      </c>
      <c r="B126" s="65">
        <f t="shared" si="207"/>
        <v>4.8</v>
      </c>
      <c r="C126" s="66" t="str">
        <f t="shared" si="207"/>
        <v>Man City</v>
      </c>
      <c r="D126" s="65">
        <f t="shared" si="207"/>
        <v>3.17</v>
      </c>
      <c r="E126" s="65">
        <f t="shared" si="207"/>
        <v>2.37</v>
      </c>
      <c r="F126" s="65">
        <f t="shared" si="207"/>
        <v>4.68</v>
      </c>
      <c r="G126" s="65">
        <f t="shared" si="207"/>
        <v>3.05</v>
      </c>
      <c r="H126" s="65">
        <f t="shared" si="207"/>
        <v>2.04</v>
      </c>
      <c r="I126" s="65">
        <f t="shared" si="207"/>
        <v>4.25</v>
      </c>
      <c r="J126" s="65">
        <f t="shared" si="207"/>
        <v>2.4500000000000002</v>
      </c>
      <c r="K126" s="65">
        <f t="shared" si="207"/>
        <v>1.1399999999999999</v>
      </c>
      <c r="L126" s="368">
        <v>0</v>
      </c>
      <c r="AA126" s="55"/>
      <c r="AB126" s="405" t="str">
        <f t="shared" si="166"/>
        <v>Bernardo</v>
      </c>
      <c r="AC126" s="406"/>
      <c r="AD126" s="406"/>
      <c r="AE126" s="282">
        <v>0</v>
      </c>
      <c r="AF126" s="316">
        <f t="shared" ref="AF126:AL126" si="208">AE126</f>
        <v>0</v>
      </c>
      <c r="AG126" s="316">
        <f t="shared" si="208"/>
        <v>0</v>
      </c>
      <c r="AH126" s="316">
        <f t="shared" si="208"/>
        <v>0</v>
      </c>
      <c r="AI126" s="316">
        <f t="shared" si="208"/>
        <v>0</v>
      </c>
      <c r="AJ126" s="316">
        <f t="shared" si="208"/>
        <v>0</v>
      </c>
      <c r="AK126" s="316">
        <f t="shared" si="208"/>
        <v>0</v>
      </c>
      <c r="AL126" s="316">
        <f t="shared" si="208"/>
        <v>0</v>
      </c>
    </row>
    <row r="127" spans="1:38" ht="15.75" thickBot="1">
      <c r="A127" s="2" t="str">
        <f t="shared" ref="A127:K127" si="209">A17</f>
        <v>Perišić</v>
      </c>
      <c r="B127" s="65">
        <f t="shared" si="209"/>
        <v>5.8</v>
      </c>
      <c r="C127" s="66" t="str">
        <f t="shared" si="209"/>
        <v>Spurs</v>
      </c>
      <c r="D127" s="65">
        <f t="shared" si="209"/>
        <v>0</v>
      </c>
      <c r="E127" s="65">
        <f t="shared" si="209"/>
        <v>0</v>
      </c>
      <c r="F127" s="65">
        <f t="shared" si="209"/>
        <v>0</v>
      </c>
      <c r="G127" s="65">
        <f t="shared" si="209"/>
        <v>0</v>
      </c>
      <c r="H127" s="65">
        <f t="shared" si="209"/>
        <v>0</v>
      </c>
      <c r="I127" s="65">
        <f t="shared" si="209"/>
        <v>2.56</v>
      </c>
      <c r="J127" s="65">
        <f t="shared" si="209"/>
        <v>2.94</v>
      </c>
      <c r="K127" s="65">
        <f t="shared" si="209"/>
        <v>2.4700000000000002</v>
      </c>
      <c r="L127" s="368">
        <v>1</v>
      </c>
      <c r="AA127" s="55"/>
      <c r="AB127" s="405" t="str">
        <f t="shared" si="166"/>
        <v>Groß</v>
      </c>
      <c r="AC127" s="406"/>
      <c r="AD127" s="406"/>
      <c r="AE127" s="282">
        <v>0</v>
      </c>
      <c r="AF127" s="316">
        <f t="shared" ref="AF127:AL127" si="210">AE127</f>
        <v>0</v>
      </c>
      <c r="AG127" s="316">
        <f t="shared" si="210"/>
        <v>0</v>
      </c>
      <c r="AH127" s="316">
        <f t="shared" si="210"/>
        <v>0</v>
      </c>
      <c r="AI127" s="316">
        <f t="shared" si="210"/>
        <v>0</v>
      </c>
      <c r="AJ127" s="316">
        <f t="shared" si="210"/>
        <v>0</v>
      </c>
      <c r="AK127" s="316">
        <f t="shared" si="210"/>
        <v>0</v>
      </c>
      <c r="AL127" s="316">
        <f t="shared" si="210"/>
        <v>0</v>
      </c>
    </row>
    <row r="128" spans="1:38" ht="15.75" thickBot="1">
      <c r="A128" s="2" t="str">
        <f t="shared" ref="A128:K128" si="211">A18</f>
        <v>Stones</v>
      </c>
      <c r="B128" s="65">
        <f t="shared" si="211"/>
        <v>5.4</v>
      </c>
      <c r="C128" s="66" t="str">
        <f t="shared" si="211"/>
        <v>Man City</v>
      </c>
      <c r="D128" s="65">
        <f t="shared" si="211"/>
        <v>3.18</v>
      </c>
      <c r="E128" s="65">
        <f t="shared" si="211"/>
        <v>2.4700000000000002</v>
      </c>
      <c r="F128" s="65">
        <f t="shared" si="211"/>
        <v>4.68</v>
      </c>
      <c r="G128" s="65">
        <f t="shared" si="211"/>
        <v>3.03</v>
      </c>
      <c r="H128" s="65">
        <f t="shared" si="211"/>
        <v>1.96</v>
      </c>
      <c r="I128" s="65">
        <f t="shared" si="211"/>
        <v>3.99</v>
      </c>
      <c r="J128" s="65">
        <f t="shared" si="211"/>
        <v>2.36</v>
      </c>
      <c r="K128" s="65">
        <f t="shared" si="211"/>
        <v>1.05</v>
      </c>
      <c r="L128" s="368">
        <v>0</v>
      </c>
      <c r="AA128" s="55"/>
      <c r="AB128" s="405" t="str">
        <f t="shared" si="166"/>
        <v>Bowen</v>
      </c>
      <c r="AC128" s="406"/>
      <c r="AD128" s="406"/>
      <c r="AE128" s="282">
        <v>0</v>
      </c>
      <c r="AF128" s="316">
        <f t="shared" ref="AF128:AL128" si="212">AE128</f>
        <v>0</v>
      </c>
      <c r="AG128" s="316">
        <f t="shared" si="212"/>
        <v>0</v>
      </c>
      <c r="AH128" s="316">
        <f t="shared" si="212"/>
        <v>0</v>
      </c>
      <c r="AI128" s="316">
        <f t="shared" si="212"/>
        <v>0</v>
      </c>
      <c r="AJ128" s="316">
        <f t="shared" si="212"/>
        <v>0</v>
      </c>
      <c r="AK128" s="316">
        <f t="shared" si="212"/>
        <v>0</v>
      </c>
      <c r="AL128" s="316">
        <f t="shared" si="212"/>
        <v>0</v>
      </c>
    </row>
    <row r="129" spans="1:38" ht="15.75" thickBot="1">
      <c r="A129" s="2" t="str">
        <f t="shared" ref="A129:K129" si="213">A19</f>
        <v>Shaw</v>
      </c>
      <c r="B129" s="65">
        <f t="shared" si="213"/>
        <v>4.8</v>
      </c>
      <c r="C129" s="66" t="str">
        <f t="shared" si="213"/>
        <v>Man Utd</v>
      </c>
      <c r="D129" s="65">
        <f t="shared" si="213"/>
        <v>3.54</v>
      </c>
      <c r="E129" s="65">
        <f t="shared" si="213"/>
        <v>4.2</v>
      </c>
      <c r="F129" s="65">
        <f t="shared" si="213"/>
        <v>1.83</v>
      </c>
      <c r="G129" s="65">
        <f t="shared" si="213"/>
        <v>1.77</v>
      </c>
      <c r="H129" s="65">
        <f t="shared" si="213"/>
        <v>3.5</v>
      </c>
      <c r="I129" s="65">
        <f t="shared" si="213"/>
        <v>2.77</v>
      </c>
      <c r="J129" s="65">
        <f t="shared" si="213"/>
        <v>3.37</v>
      </c>
      <c r="K129" s="65">
        <f t="shared" si="213"/>
        <v>1.64</v>
      </c>
      <c r="L129" s="368">
        <v>0</v>
      </c>
      <c r="AA129" s="55"/>
      <c r="AB129" s="405" t="str">
        <f t="shared" si="166"/>
        <v>Andreas</v>
      </c>
      <c r="AC129" s="406"/>
      <c r="AD129" s="406"/>
      <c r="AE129" s="282">
        <v>0</v>
      </c>
      <c r="AF129" s="316">
        <f t="shared" ref="AF129:AL129" si="214">AE129</f>
        <v>0</v>
      </c>
      <c r="AG129" s="316">
        <f t="shared" si="214"/>
        <v>0</v>
      </c>
      <c r="AH129" s="316">
        <f t="shared" si="214"/>
        <v>0</v>
      </c>
      <c r="AI129" s="316">
        <f t="shared" si="214"/>
        <v>0</v>
      </c>
      <c r="AJ129" s="316">
        <f t="shared" si="214"/>
        <v>0</v>
      </c>
      <c r="AK129" s="316">
        <f t="shared" si="214"/>
        <v>0</v>
      </c>
      <c r="AL129" s="316">
        <f t="shared" si="214"/>
        <v>0</v>
      </c>
    </row>
    <row r="130" spans="1:38" ht="15.75" thickBot="1">
      <c r="A130" s="2" t="str">
        <f t="shared" ref="A130:K130" si="215">A20</f>
        <v>Cucurella</v>
      </c>
      <c r="B130" s="65">
        <f t="shared" si="215"/>
        <v>5.0999999999999996</v>
      </c>
      <c r="C130" s="66" t="str">
        <f t="shared" si="215"/>
        <v>Chelsea</v>
      </c>
      <c r="D130" s="65">
        <f t="shared" si="215"/>
        <v>3.86</v>
      </c>
      <c r="E130" s="65">
        <f t="shared" si="215"/>
        <v>5.55</v>
      </c>
      <c r="F130" s="65">
        <f t="shared" si="215"/>
        <v>3.95</v>
      </c>
      <c r="G130" s="65">
        <f t="shared" si="215"/>
        <v>1.86</v>
      </c>
      <c r="H130" s="65">
        <f t="shared" si="215"/>
        <v>2.25</v>
      </c>
      <c r="I130" s="65">
        <f t="shared" si="215"/>
        <v>1.58</v>
      </c>
      <c r="J130" s="65">
        <f t="shared" si="215"/>
        <v>2.11</v>
      </c>
      <c r="K130" s="65">
        <f t="shared" si="215"/>
        <v>1.37</v>
      </c>
      <c r="L130" s="368">
        <v>1</v>
      </c>
      <c r="AA130" s="55"/>
      <c r="AB130" s="405" t="str">
        <f t="shared" si="166"/>
        <v>Ward-Prowse</v>
      </c>
      <c r="AC130" s="406"/>
      <c r="AD130" s="406"/>
      <c r="AE130" s="282">
        <v>0</v>
      </c>
      <c r="AF130" s="316">
        <f t="shared" ref="AF130:AL130" si="216">AE130</f>
        <v>0</v>
      </c>
      <c r="AG130" s="316">
        <f t="shared" si="216"/>
        <v>0</v>
      </c>
      <c r="AH130" s="316">
        <f t="shared" si="216"/>
        <v>0</v>
      </c>
      <c r="AI130" s="316">
        <f t="shared" si="216"/>
        <v>0</v>
      </c>
      <c r="AJ130" s="316">
        <f t="shared" si="216"/>
        <v>0</v>
      </c>
      <c r="AK130" s="316">
        <f t="shared" si="216"/>
        <v>0</v>
      </c>
      <c r="AL130" s="316">
        <f t="shared" si="216"/>
        <v>0</v>
      </c>
    </row>
    <row r="131" spans="1:38" ht="15.75" thickBot="1">
      <c r="A131" s="2" t="str">
        <f t="shared" ref="A131:K131" si="217">A21</f>
        <v>Varane</v>
      </c>
      <c r="B131" s="65">
        <f t="shared" si="217"/>
        <v>4.8</v>
      </c>
      <c r="C131" s="66" t="str">
        <f t="shared" si="217"/>
        <v>Man Utd</v>
      </c>
      <c r="D131" s="65">
        <f t="shared" si="217"/>
        <v>3.47</v>
      </c>
      <c r="E131" s="65">
        <f t="shared" si="217"/>
        <v>3.84</v>
      </c>
      <c r="F131" s="65">
        <f t="shared" si="217"/>
        <v>1.94</v>
      </c>
      <c r="G131" s="65">
        <f t="shared" si="217"/>
        <v>1.83</v>
      </c>
      <c r="H131" s="65">
        <f t="shared" si="217"/>
        <v>3.41</v>
      </c>
      <c r="I131" s="65">
        <f t="shared" si="217"/>
        <v>2.6</v>
      </c>
      <c r="J131" s="65">
        <f t="shared" si="217"/>
        <v>3.21</v>
      </c>
      <c r="K131" s="65">
        <f t="shared" si="217"/>
        <v>1.55</v>
      </c>
      <c r="L131" s="368">
        <v>0</v>
      </c>
      <c r="AA131" s="55"/>
      <c r="AB131" s="405" t="str">
        <f t="shared" si="166"/>
        <v>Barnes</v>
      </c>
      <c r="AC131" s="406"/>
      <c r="AD131" s="406"/>
      <c r="AE131" s="282">
        <v>0</v>
      </c>
      <c r="AF131" s="316">
        <f t="shared" ref="AF131:AL131" si="218">AE131</f>
        <v>0</v>
      </c>
      <c r="AG131" s="316">
        <f t="shared" si="218"/>
        <v>0</v>
      </c>
      <c r="AH131" s="316">
        <f t="shared" si="218"/>
        <v>0</v>
      </c>
      <c r="AI131" s="316">
        <f t="shared" si="218"/>
        <v>0</v>
      </c>
      <c r="AJ131" s="316">
        <f t="shared" si="218"/>
        <v>0</v>
      </c>
      <c r="AK131" s="316">
        <f t="shared" si="218"/>
        <v>0</v>
      </c>
      <c r="AL131" s="316">
        <f t="shared" si="218"/>
        <v>0</v>
      </c>
    </row>
    <row r="132" spans="1:38" ht="15.75" thickBot="1">
      <c r="A132" s="2" t="str">
        <f t="shared" ref="A132:K132" si="219">A22</f>
        <v>Estupiñán</v>
      </c>
      <c r="B132" s="65">
        <f t="shared" si="219"/>
        <v>4.5</v>
      </c>
      <c r="C132" s="66" t="str">
        <f t="shared" si="219"/>
        <v>Brighton</v>
      </c>
      <c r="D132" s="65">
        <f t="shared" si="219"/>
        <v>2.37</v>
      </c>
      <c r="E132" s="65">
        <f t="shared" si="219"/>
        <v>3.26</v>
      </c>
      <c r="F132" s="65">
        <f t="shared" si="219"/>
        <v>2.17</v>
      </c>
      <c r="G132" s="65">
        <f t="shared" si="219"/>
        <v>2.61</v>
      </c>
      <c r="H132" s="65">
        <f t="shared" si="219"/>
        <v>3.62</v>
      </c>
      <c r="I132" s="65">
        <f t="shared" si="219"/>
        <v>2.79</v>
      </c>
      <c r="J132" s="65">
        <f t="shared" si="219"/>
        <v>3.17</v>
      </c>
      <c r="K132" s="65">
        <f t="shared" si="219"/>
        <v>1.31</v>
      </c>
      <c r="L132" s="368">
        <v>0</v>
      </c>
      <c r="AA132" s="55"/>
      <c r="AB132" s="405" t="str">
        <f t="shared" si="166"/>
        <v>Almirón</v>
      </c>
      <c r="AC132" s="406"/>
      <c r="AD132" s="406"/>
      <c r="AE132" s="282">
        <v>0</v>
      </c>
      <c r="AF132" s="316">
        <f t="shared" ref="AF132:AL132" si="220">AE132</f>
        <v>0</v>
      </c>
      <c r="AG132" s="316">
        <f t="shared" si="220"/>
        <v>0</v>
      </c>
      <c r="AH132" s="316">
        <f t="shared" si="220"/>
        <v>0</v>
      </c>
      <c r="AI132" s="316">
        <f t="shared" si="220"/>
        <v>0</v>
      </c>
      <c r="AJ132" s="316">
        <f t="shared" si="220"/>
        <v>0</v>
      </c>
      <c r="AK132" s="316">
        <f t="shared" si="220"/>
        <v>0</v>
      </c>
      <c r="AL132" s="316">
        <f t="shared" si="220"/>
        <v>0</v>
      </c>
    </row>
    <row r="133" spans="1:38" ht="15.75" thickBot="1">
      <c r="A133" s="2" t="str">
        <f t="shared" ref="A133:K133" si="221">A23</f>
        <v>Matip</v>
      </c>
      <c r="B133" s="65">
        <f t="shared" si="221"/>
        <v>5.9</v>
      </c>
      <c r="C133" s="66" t="str">
        <f t="shared" si="221"/>
        <v>Liverpool</v>
      </c>
      <c r="D133" s="65">
        <f t="shared" si="221"/>
        <v>3.36</v>
      </c>
      <c r="E133" s="65">
        <f t="shared" si="221"/>
        <v>2.5299999999999998</v>
      </c>
      <c r="F133" s="65">
        <f t="shared" si="221"/>
        <v>2.21</v>
      </c>
      <c r="G133" s="65">
        <f t="shared" si="221"/>
        <v>2.44</v>
      </c>
      <c r="H133" s="65">
        <f t="shared" si="221"/>
        <v>2.91</v>
      </c>
      <c r="I133" s="65">
        <f t="shared" si="221"/>
        <v>3.18</v>
      </c>
      <c r="J133" s="65">
        <f t="shared" si="221"/>
        <v>1.93</v>
      </c>
      <c r="K133" s="65">
        <f t="shared" si="221"/>
        <v>2.67</v>
      </c>
      <c r="L133" s="368">
        <v>0</v>
      </c>
      <c r="AA133" s="55"/>
      <c r="AB133" s="405" t="str">
        <f t="shared" ref="AB133:AB146" si="222">A97</f>
        <v>Willian</v>
      </c>
      <c r="AC133" s="406"/>
      <c r="AD133" s="406"/>
      <c r="AE133" s="282">
        <v>0</v>
      </c>
      <c r="AF133" s="316">
        <f t="shared" ref="AF133:AL133" si="223">AE133</f>
        <v>0</v>
      </c>
      <c r="AG133" s="316">
        <f t="shared" si="223"/>
        <v>0</v>
      </c>
      <c r="AH133" s="316">
        <f t="shared" si="223"/>
        <v>0</v>
      </c>
      <c r="AI133" s="316">
        <f t="shared" si="223"/>
        <v>0</v>
      </c>
      <c r="AJ133" s="316">
        <f t="shared" si="223"/>
        <v>0</v>
      </c>
      <c r="AK133" s="316">
        <f t="shared" si="223"/>
        <v>0</v>
      </c>
      <c r="AL133" s="316">
        <f t="shared" si="223"/>
        <v>0</v>
      </c>
    </row>
    <row r="134" spans="1:38" ht="15.75" thickBot="1">
      <c r="A134" s="2" t="str">
        <f t="shared" ref="A134:K134" si="224">A24</f>
        <v>Romero</v>
      </c>
      <c r="B134" s="65">
        <f t="shared" si="224"/>
        <v>4.9000000000000004</v>
      </c>
      <c r="C134" s="66" t="str">
        <f t="shared" si="224"/>
        <v>Spurs</v>
      </c>
      <c r="D134" s="65">
        <f t="shared" si="224"/>
        <v>2.2200000000000002</v>
      </c>
      <c r="E134" s="65">
        <f t="shared" si="224"/>
        <v>2.83</v>
      </c>
      <c r="F134" s="65">
        <f t="shared" si="224"/>
        <v>3.59</v>
      </c>
      <c r="G134" s="65">
        <f t="shared" si="224"/>
        <v>2.67</v>
      </c>
      <c r="H134" s="65">
        <f t="shared" si="224"/>
        <v>1.63</v>
      </c>
      <c r="I134" s="65">
        <f t="shared" si="224"/>
        <v>2.56</v>
      </c>
      <c r="J134" s="65">
        <f t="shared" si="224"/>
        <v>3.06</v>
      </c>
      <c r="K134" s="65">
        <f t="shared" si="224"/>
        <v>2.5</v>
      </c>
      <c r="L134" s="368">
        <v>0</v>
      </c>
      <c r="AA134" s="55"/>
      <c r="AB134" s="405" t="str">
        <f t="shared" si="222"/>
        <v>Antony</v>
      </c>
      <c r="AC134" s="406"/>
      <c r="AD134" s="406"/>
      <c r="AE134" s="282">
        <v>0</v>
      </c>
      <c r="AF134" s="316">
        <f t="shared" ref="AF134:AL134" si="225">AE134</f>
        <v>0</v>
      </c>
      <c r="AG134" s="316">
        <f t="shared" si="225"/>
        <v>0</v>
      </c>
      <c r="AH134" s="316">
        <f t="shared" si="225"/>
        <v>0</v>
      </c>
      <c r="AI134" s="316">
        <f t="shared" si="225"/>
        <v>0</v>
      </c>
      <c r="AJ134" s="316">
        <f t="shared" si="225"/>
        <v>0</v>
      </c>
      <c r="AK134" s="316">
        <f t="shared" si="225"/>
        <v>0</v>
      </c>
      <c r="AL134" s="316">
        <f t="shared" si="225"/>
        <v>0</v>
      </c>
    </row>
    <row r="135" spans="1:38" ht="15.75" thickBot="1">
      <c r="A135" s="2" t="str">
        <f t="shared" ref="A135:K135" si="226">A25</f>
        <v>Koulibaly</v>
      </c>
      <c r="B135" s="65">
        <f t="shared" si="226"/>
        <v>5.5</v>
      </c>
      <c r="C135" s="66" t="str">
        <f t="shared" si="226"/>
        <v>Chelsea</v>
      </c>
      <c r="D135" s="65">
        <f t="shared" si="226"/>
        <v>3.41</v>
      </c>
      <c r="E135" s="65">
        <f t="shared" si="226"/>
        <v>4.5599999999999996</v>
      </c>
      <c r="F135" s="65">
        <f t="shared" si="226"/>
        <v>3.01</v>
      </c>
      <c r="G135" s="65">
        <f t="shared" si="226"/>
        <v>1.31</v>
      </c>
      <c r="H135" s="65">
        <f t="shared" si="226"/>
        <v>2.6</v>
      </c>
      <c r="I135" s="65">
        <f t="shared" si="226"/>
        <v>1.91</v>
      </c>
      <c r="J135" s="65">
        <f t="shared" si="226"/>
        <v>2.62</v>
      </c>
      <c r="K135" s="65">
        <f t="shared" si="226"/>
        <v>1.51</v>
      </c>
      <c r="L135" s="368">
        <v>0</v>
      </c>
      <c r="AA135" s="55"/>
      <c r="AB135" s="405" t="str">
        <f t="shared" si="222"/>
        <v>Saint-Maximin</v>
      </c>
      <c r="AC135" s="406"/>
      <c r="AD135" s="406"/>
      <c r="AE135" s="282">
        <v>0</v>
      </c>
      <c r="AF135" s="316">
        <f t="shared" ref="AF135:AL135" si="227">AE135</f>
        <v>0</v>
      </c>
      <c r="AG135" s="316">
        <f t="shared" si="227"/>
        <v>0</v>
      </c>
      <c r="AH135" s="316">
        <f t="shared" si="227"/>
        <v>0</v>
      </c>
      <c r="AI135" s="316">
        <f t="shared" si="227"/>
        <v>0</v>
      </c>
      <c r="AJ135" s="316">
        <f t="shared" si="227"/>
        <v>0</v>
      </c>
      <c r="AK135" s="316">
        <f t="shared" si="227"/>
        <v>0</v>
      </c>
      <c r="AL135" s="316">
        <f t="shared" si="227"/>
        <v>0</v>
      </c>
    </row>
    <row r="136" spans="1:38" ht="15.75" thickBot="1">
      <c r="A136" s="2" t="str">
        <f t="shared" ref="A136:K136" si="228">A26</f>
        <v>Digne</v>
      </c>
      <c r="B136" s="65">
        <f t="shared" si="228"/>
        <v>4.5999999999999996</v>
      </c>
      <c r="C136" s="66" t="str">
        <f t="shared" si="228"/>
        <v>Aston Villa</v>
      </c>
      <c r="D136" s="65">
        <f t="shared" si="228"/>
        <v>2.17</v>
      </c>
      <c r="E136" s="65">
        <f t="shared" si="228"/>
        <v>3.48</v>
      </c>
      <c r="F136" s="65">
        <f t="shared" si="228"/>
        <v>3.26</v>
      </c>
      <c r="G136" s="65">
        <f t="shared" si="228"/>
        <v>2.9</v>
      </c>
      <c r="H136" s="65">
        <f t="shared" si="228"/>
        <v>3.17</v>
      </c>
      <c r="I136" s="65">
        <f t="shared" si="228"/>
        <v>1.1499999999999999</v>
      </c>
      <c r="J136" s="65">
        <f t="shared" si="228"/>
        <v>2.02</v>
      </c>
      <c r="K136" s="65">
        <f t="shared" si="228"/>
        <v>2.76</v>
      </c>
      <c r="L136" s="368">
        <v>0</v>
      </c>
      <c r="AA136" s="55"/>
      <c r="AB136" s="405" t="str">
        <f t="shared" si="222"/>
        <v>Gündogan</v>
      </c>
      <c r="AC136" s="406"/>
      <c r="AD136" s="406"/>
      <c r="AE136" s="282">
        <v>0</v>
      </c>
      <c r="AF136" s="316">
        <f t="shared" ref="AF136:AL136" si="229">AE136</f>
        <v>0</v>
      </c>
      <c r="AG136" s="316">
        <f t="shared" si="229"/>
        <v>0</v>
      </c>
      <c r="AH136" s="316">
        <f t="shared" si="229"/>
        <v>0</v>
      </c>
      <c r="AI136" s="316">
        <f t="shared" si="229"/>
        <v>0</v>
      </c>
      <c r="AJ136" s="316">
        <f t="shared" si="229"/>
        <v>0</v>
      </c>
      <c r="AK136" s="316">
        <f t="shared" si="229"/>
        <v>0</v>
      </c>
      <c r="AL136" s="316">
        <f t="shared" si="229"/>
        <v>0</v>
      </c>
    </row>
    <row r="137" spans="1:38" ht="15.75" thickBot="1">
      <c r="A137" s="2" t="str">
        <f t="shared" ref="A137:K137" si="230">A27</f>
        <v>Akanji</v>
      </c>
      <c r="B137" s="65">
        <f t="shared" si="230"/>
        <v>5</v>
      </c>
      <c r="C137" s="66" t="str">
        <f t="shared" si="230"/>
        <v>Man City</v>
      </c>
      <c r="D137" s="65">
        <f t="shared" si="230"/>
        <v>2.91</v>
      </c>
      <c r="E137" s="65">
        <f t="shared" si="230"/>
        <v>2.23</v>
      </c>
      <c r="F137" s="65">
        <f t="shared" si="230"/>
        <v>4.28</v>
      </c>
      <c r="G137" s="65">
        <f t="shared" si="230"/>
        <v>2.83</v>
      </c>
      <c r="H137" s="65">
        <f t="shared" si="230"/>
        <v>1.71</v>
      </c>
      <c r="I137" s="65">
        <f t="shared" si="230"/>
        <v>3.56</v>
      </c>
      <c r="J137" s="65">
        <f t="shared" si="230"/>
        <v>2.21</v>
      </c>
      <c r="K137" s="65">
        <f t="shared" si="230"/>
        <v>0.95</v>
      </c>
      <c r="L137" s="368">
        <v>0</v>
      </c>
      <c r="AA137" s="55"/>
      <c r="AB137" s="405" t="str">
        <f t="shared" si="222"/>
        <v>Paquetá</v>
      </c>
      <c r="AC137" s="406"/>
      <c r="AD137" s="406"/>
      <c r="AE137" s="282">
        <v>0</v>
      </c>
      <c r="AF137" s="316">
        <f t="shared" ref="AF137:AL137" si="231">AE137</f>
        <v>0</v>
      </c>
      <c r="AG137" s="316">
        <f t="shared" si="231"/>
        <v>0</v>
      </c>
      <c r="AH137" s="316">
        <f t="shared" si="231"/>
        <v>0</v>
      </c>
      <c r="AI137" s="316">
        <f t="shared" si="231"/>
        <v>0</v>
      </c>
      <c r="AJ137" s="316">
        <f t="shared" si="231"/>
        <v>0</v>
      </c>
      <c r="AK137" s="316">
        <f t="shared" si="231"/>
        <v>0</v>
      </c>
      <c r="AL137" s="316">
        <f t="shared" si="231"/>
        <v>0</v>
      </c>
    </row>
    <row r="138" spans="1:38" ht="15.75" thickBot="1">
      <c r="A138" s="2" t="str">
        <f t="shared" ref="A138:K138" si="232">A28</f>
        <v>Thiago Silva</v>
      </c>
      <c r="B138" s="65">
        <f t="shared" si="232"/>
        <v>5.4</v>
      </c>
      <c r="C138" s="66" t="str">
        <f t="shared" si="232"/>
        <v>Chelsea</v>
      </c>
      <c r="D138" s="65">
        <f t="shared" si="232"/>
        <v>3.27</v>
      </c>
      <c r="E138" s="65">
        <f t="shared" si="232"/>
        <v>4.46</v>
      </c>
      <c r="F138" s="65">
        <f t="shared" si="232"/>
        <v>3.03</v>
      </c>
      <c r="G138" s="65">
        <f t="shared" si="232"/>
        <v>1.37</v>
      </c>
      <c r="H138" s="65">
        <f t="shared" si="232"/>
        <v>2.4300000000000002</v>
      </c>
      <c r="I138" s="65">
        <f t="shared" si="232"/>
        <v>1.92</v>
      </c>
      <c r="J138" s="65">
        <f t="shared" si="232"/>
        <v>2.63</v>
      </c>
      <c r="K138" s="65">
        <f t="shared" si="232"/>
        <v>1.54</v>
      </c>
      <c r="L138" s="368">
        <v>0</v>
      </c>
      <c r="AA138" s="55"/>
      <c r="AB138" s="405" t="str">
        <f t="shared" si="222"/>
        <v>Rodrigo</v>
      </c>
      <c r="AC138" s="406"/>
      <c r="AD138" s="406"/>
      <c r="AE138" s="282">
        <v>0</v>
      </c>
      <c r="AF138" s="316">
        <f t="shared" ref="AF138:AL138" si="233">AE138</f>
        <v>0</v>
      </c>
      <c r="AG138" s="316">
        <f t="shared" si="233"/>
        <v>0</v>
      </c>
      <c r="AH138" s="316">
        <f t="shared" si="233"/>
        <v>0</v>
      </c>
      <c r="AI138" s="316">
        <f t="shared" si="233"/>
        <v>0</v>
      </c>
      <c r="AJ138" s="316">
        <f t="shared" si="233"/>
        <v>0</v>
      </c>
      <c r="AK138" s="316">
        <f t="shared" si="233"/>
        <v>0</v>
      </c>
      <c r="AL138" s="316">
        <f t="shared" si="233"/>
        <v>0</v>
      </c>
    </row>
    <row r="139" spans="1:38" ht="15.75" thickBot="1">
      <c r="A139" s="2" t="str">
        <f t="shared" ref="A139:K139" si="234">A29</f>
        <v>Martínez</v>
      </c>
      <c r="B139" s="65">
        <f t="shared" si="234"/>
        <v>4.5</v>
      </c>
      <c r="C139" s="66" t="str">
        <f t="shared" si="234"/>
        <v>Man Utd</v>
      </c>
      <c r="D139" s="65">
        <f t="shared" si="234"/>
        <v>1.68</v>
      </c>
      <c r="E139" s="65">
        <f t="shared" si="234"/>
        <v>3.97</v>
      </c>
      <c r="F139" s="65">
        <f t="shared" si="234"/>
        <v>1.83</v>
      </c>
      <c r="G139" s="65">
        <f t="shared" si="234"/>
        <v>1.76</v>
      </c>
      <c r="H139" s="65">
        <f t="shared" si="234"/>
        <v>3.42</v>
      </c>
      <c r="I139" s="65">
        <f t="shared" si="234"/>
        <v>2.67</v>
      </c>
      <c r="J139" s="65">
        <f t="shared" si="234"/>
        <v>3.49</v>
      </c>
      <c r="K139" s="65">
        <f t="shared" si="234"/>
        <v>1.59</v>
      </c>
      <c r="L139" s="368">
        <v>0</v>
      </c>
      <c r="AA139" s="55"/>
      <c r="AB139" s="405" t="str">
        <f t="shared" si="222"/>
        <v>Aaronson</v>
      </c>
      <c r="AC139" s="406"/>
      <c r="AD139" s="406"/>
      <c r="AE139" s="282">
        <v>0</v>
      </c>
      <c r="AF139" s="316">
        <f t="shared" ref="AF139:AL139" si="235">AE139</f>
        <v>0</v>
      </c>
      <c r="AG139" s="316">
        <f t="shared" si="235"/>
        <v>0</v>
      </c>
      <c r="AH139" s="316">
        <f t="shared" si="235"/>
        <v>0</v>
      </c>
      <c r="AI139" s="316">
        <f t="shared" si="235"/>
        <v>0</v>
      </c>
      <c r="AJ139" s="316">
        <f t="shared" si="235"/>
        <v>0</v>
      </c>
      <c r="AK139" s="316">
        <f t="shared" si="235"/>
        <v>0</v>
      </c>
      <c r="AL139" s="316">
        <f t="shared" si="235"/>
        <v>0</v>
      </c>
    </row>
    <row r="140" spans="1:38" ht="15.75" thickBot="1">
      <c r="A140" s="2" t="str">
        <f t="shared" ref="A140:K140" si="236">A30</f>
        <v>Mee</v>
      </c>
      <c r="B140" s="65">
        <f t="shared" si="236"/>
        <v>4.5999999999999996</v>
      </c>
      <c r="C140" s="66" t="str">
        <f t="shared" si="236"/>
        <v>Brentford</v>
      </c>
      <c r="D140" s="65">
        <f t="shared" si="236"/>
        <v>2.67</v>
      </c>
      <c r="E140" s="65">
        <f t="shared" si="236"/>
        <v>1.94</v>
      </c>
      <c r="F140" s="65">
        <f t="shared" si="236"/>
        <v>3.89</v>
      </c>
      <c r="G140" s="65">
        <f t="shared" si="236"/>
        <v>2.54</v>
      </c>
      <c r="H140" s="65">
        <f t="shared" si="236"/>
        <v>3.58</v>
      </c>
      <c r="I140" s="65">
        <f t="shared" si="236"/>
        <v>1.5</v>
      </c>
      <c r="J140" s="65">
        <f t="shared" si="236"/>
        <v>3.4</v>
      </c>
      <c r="K140" s="65">
        <f t="shared" si="236"/>
        <v>0.85</v>
      </c>
      <c r="L140" s="368">
        <v>0</v>
      </c>
      <c r="AA140" s="55"/>
      <c r="AB140" s="405" t="str">
        <f t="shared" si="222"/>
        <v>Kulusevski</v>
      </c>
      <c r="AC140" s="406"/>
      <c r="AD140" s="406"/>
      <c r="AE140" s="282">
        <v>0</v>
      </c>
      <c r="AF140" s="316">
        <f t="shared" ref="AF140:AL140" si="237">AE140</f>
        <v>0</v>
      </c>
      <c r="AG140" s="316">
        <f t="shared" si="237"/>
        <v>0</v>
      </c>
      <c r="AH140" s="316">
        <f t="shared" si="237"/>
        <v>0</v>
      </c>
      <c r="AI140" s="316">
        <f t="shared" si="237"/>
        <v>0</v>
      </c>
      <c r="AJ140" s="316">
        <f t="shared" si="237"/>
        <v>0</v>
      </c>
      <c r="AK140" s="316">
        <f t="shared" si="237"/>
        <v>0</v>
      </c>
      <c r="AL140" s="316">
        <f t="shared" si="237"/>
        <v>0</v>
      </c>
    </row>
    <row r="141" spans="1:38" ht="15.75" thickBot="1">
      <c r="A141" s="2" t="str">
        <f t="shared" ref="A141:K141" si="238">A31</f>
        <v>Cresswell</v>
      </c>
      <c r="B141" s="65">
        <f t="shared" si="238"/>
        <v>4.8</v>
      </c>
      <c r="C141" s="66" t="str">
        <f t="shared" si="238"/>
        <v>West Ham</v>
      </c>
      <c r="D141" s="65">
        <f t="shared" si="238"/>
        <v>2.87</v>
      </c>
      <c r="E141" s="65">
        <f t="shared" si="238"/>
        <v>2.71</v>
      </c>
      <c r="F141" s="65">
        <f t="shared" si="238"/>
        <v>2.66</v>
      </c>
      <c r="G141" s="65">
        <f t="shared" si="238"/>
        <v>3.33</v>
      </c>
      <c r="H141" s="65">
        <f t="shared" si="238"/>
        <v>1.69</v>
      </c>
      <c r="I141" s="65">
        <f t="shared" si="238"/>
        <v>2.21</v>
      </c>
      <c r="J141" s="65">
        <f t="shared" si="238"/>
        <v>1.63</v>
      </c>
      <c r="K141" s="65">
        <f t="shared" si="238"/>
        <v>2.86</v>
      </c>
      <c r="L141" s="368">
        <v>0</v>
      </c>
      <c r="AA141" s="55"/>
      <c r="AB141" s="405" t="str">
        <f t="shared" si="222"/>
        <v>Bailey</v>
      </c>
      <c r="AC141" s="406"/>
      <c r="AD141" s="406"/>
      <c r="AE141" s="282">
        <v>0</v>
      </c>
      <c r="AF141" s="316">
        <f t="shared" ref="AF141:AL141" si="239">AE141</f>
        <v>0</v>
      </c>
      <c r="AG141" s="316">
        <f t="shared" si="239"/>
        <v>0</v>
      </c>
      <c r="AH141" s="316">
        <f t="shared" si="239"/>
        <v>0</v>
      </c>
      <c r="AI141" s="316">
        <f t="shared" si="239"/>
        <v>0</v>
      </c>
      <c r="AJ141" s="316">
        <f t="shared" si="239"/>
        <v>0</v>
      </c>
      <c r="AK141" s="316">
        <f t="shared" si="239"/>
        <v>0</v>
      </c>
      <c r="AL141" s="316">
        <f t="shared" si="239"/>
        <v>0</v>
      </c>
    </row>
    <row r="142" spans="1:38" ht="15.75" thickBot="1">
      <c r="A142" s="2" t="str">
        <f t="shared" ref="A142:K142" si="240">A32</f>
        <v>Konsa</v>
      </c>
      <c r="B142" s="65">
        <f t="shared" si="240"/>
        <v>4.4000000000000004</v>
      </c>
      <c r="C142" s="66" t="str">
        <f t="shared" si="240"/>
        <v>Aston Villa</v>
      </c>
      <c r="D142" s="65">
        <f t="shared" si="240"/>
        <v>1.95</v>
      </c>
      <c r="E142" s="65">
        <f t="shared" si="240"/>
        <v>3.28</v>
      </c>
      <c r="F142" s="65">
        <f t="shared" si="240"/>
        <v>2.93</v>
      </c>
      <c r="G142" s="65">
        <f t="shared" si="240"/>
        <v>2.71</v>
      </c>
      <c r="H142" s="65">
        <f t="shared" si="240"/>
        <v>2.98</v>
      </c>
      <c r="I142" s="65">
        <f t="shared" si="240"/>
        <v>1.21</v>
      </c>
      <c r="J142" s="65">
        <f t="shared" si="240"/>
        <v>1.9</v>
      </c>
      <c r="K142" s="65">
        <f t="shared" si="240"/>
        <v>2.59</v>
      </c>
      <c r="L142" s="368">
        <v>0</v>
      </c>
      <c r="AA142" s="55"/>
      <c r="AB142" s="405" t="str">
        <f t="shared" si="222"/>
        <v>March</v>
      </c>
      <c r="AC142" s="406"/>
      <c r="AD142" s="406"/>
      <c r="AE142" s="282">
        <v>0</v>
      </c>
      <c r="AF142" s="316">
        <f t="shared" ref="AF142:AL142" si="241">AE142</f>
        <v>0</v>
      </c>
      <c r="AG142" s="316">
        <f t="shared" si="241"/>
        <v>0</v>
      </c>
      <c r="AH142" s="316">
        <f t="shared" si="241"/>
        <v>0</v>
      </c>
      <c r="AI142" s="316">
        <f t="shared" si="241"/>
        <v>0</v>
      </c>
      <c r="AJ142" s="316">
        <f t="shared" si="241"/>
        <v>0</v>
      </c>
      <c r="AK142" s="316">
        <f t="shared" si="241"/>
        <v>0</v>
      </c>
      <c r="AL142" s="316">
        <f t="shared" si="241"/>
        <v>0</v>
      </c>
    </row>
    <row r="143" spans="1:38" ht="15.75" thickBot="1">
      <c r="A143" s="2" t="str">
        <f t="shared" ref="A143:K143" si="242">A33</f>
        <v>Perraud</v>
      </c>
      <c r="B143" s="65">
        <f t="shared" si="242"/>
        <v>4.4000000000000004</v>
      </c>
      <c r="C143" s="66" t="str">
        <f t="shared" si="242"/>
        <v>Southampton</v>
      </c>
      <c r="D143" s="65">
        <f t="shared" si="242"/>
        <v>2.5299999999999998</v>
      </c>
      <c r="E143" s="65">
        <f t="shared" si="242"/>
        <v>3.56</v>
      </c>
      <c r="F143" s="65">
        <f t="shared" si="242"/>
        <v>2.5099999999999998</v>
      </c>
      <c r="G143" s="65">
        <f t="shared" si="242"/>
        <v>2.67</v>
      </c>
      <c r="H143" s="65">
        <f t="shared" si="242"/>
        <v>2.0499999999999998</v>
      </c>
      <c r="I143" s="65">
        <f t="shared" si="242"/>
        <v>2.89</v>
      </c>
      <c r="J143" s="65">
        <f t="shared" si="242"/>
        <v>1.51</v>
      </c>
      <c r="K143" s="65">
        <f t="shared" si="242"/>
        <v>1.78</v>
      </c>
      <c r="L143" s="368">
        <v>0</v>
      </c>
      <c r="AA143" s="55"/>
      <c r="AB143" s="405" t="str">
        <f t="shared" si="222"/>
        <v>Mahrez</v>
      </c>
      <c r="AC143" s="406"/>
      <c r="AD143" s="406"/>
      <c r="AE143" s="282">
        <v>0</v>
      </c>
      <c r="AF143" s="316">
        <f t="shared" ref="AF143:AL143" si="243">AE143</f>
        <v>0</v>
      </c>
      <c r="AG143" s="316">
        <f t="shared" si="243"/>
        <v>0</v>
      </c>
      <c r="AH143" s="316">
        <f t="shared" si="243"/>
        <v>0</v>
      </c>
      <c r="AI143" s="316">
        <f t="shared" si="243"/>
        <v>0</v>
      </c>
      <c r="AJ143" s="316">
        <f t="shared" si="243"/>
        <v>0</v>
      </c>
      <c r="AK143" s="316">
        <f t="shared" si="243"/>
        <v>0</v>
      </c>
      <c r="AL143" s="316">
        <f t="shared" si="243"/>
        <v>0</v>
      </c>
    </row>
    <row r="144" spans="1:38" ht="15.75" thickBot="1">
      <c r="A144" s="2" t="str">
        <f t="shared" ref="A144:K144" si="244">A34</f>
        <v>Kehrer</v>
      </c>
      <c r="B144" s="65">
        <f t="shared" si="244"/>
        <v>4.5</v>
      </c>
      <c r="C144" s="66" t="str">
        <f t="shared" si="244"/>
        <v>West Ham</v>
      </c>
      <c r="D144" s="65">
        <f t="shared" si="244"/>
        <v>3.05</v>
      </c>
      <c r="E144" s="65">
        <f t="shared" si="244"/>
        <v>2.16</v>
      </c>
      <c r="F144" s="65">
        <f t="shared" si="244"/>
        <v>2.38</v>
      </c>
      <c r="G144" s="65">
        <f t="shared" si="244"/>
        <v>3</v>
      </c>
      <c r="H144" s="65">
        <f t="shared" si="244"/>
        <v>1.8</v>
      </c>
      <c r="I144" s="65">
        <f t="shared" si="244"/>
        <v>2.35</v>
      </c>
      <c r="J144" s="65">
        <f t="shared" si="244"/>
        <v>1.74</v>
      </c>
      <c r="K144" s="65">
        <f t="shared" si="244"/>
        <v>2.98</v>
      </c>
      <c r="L144" s="368">
        <v>0</v>
      </c>
      <c r="AA144" s="55"/>
      <c r="AB144" s="405" t="str">
        <f t="shared" si="222"/>
        <v>Harrison</v>
      </c>
      <c r="AC144" s="406"/>
      <c r="AD144" s="406"/>
      <c r="AE144" s="282">
        <v>0</v>
      </c>
      <c r="AF144" s="316">
        <f t="shared" ref="AF144:AL144" si="245">AE144</f>
        <v>0</v>
      </c>
      <c r="AG144" s="316">
        <f t="shared" si="245"/>
        <v>0</v>
      </c>
      <c r="AH144" s="316">
        <f t="shared" si="245"/>
        <v>0</v>
      </c>
      <c r="AI144" s="316">
        <f t="shared" si="245"/>
        <v>0</v>
      </c>
      <c r="AJ144" s="316">
        <f t="shared" si="245"/>
        <v>0</v>
      </c>
      <c r="AK144" s="316">
        <f t="shared" si="245"/>
        <v>0</v>
      </c>
      <c r="AL144" s="316">
        <f t="shared" si="245"/>
        <v>0</v>
      </c>
    </row>
    <row r="145" spans="1:38" ht="15.75" thickBot="1">
      <c r="A145" s="2" t="str">
        <f t="shared" ref="A145:K145" si="246">A35</f>
        <v>Ream</v>
      </c>
      <c r="B145" s="65">
        <f t="shared" si="246"/>
        <v>4.5</v>
      </c>
      <c r="C145" s="66" t="str">
        <f t="shared" si="246"/>
        <v>Fulham</v>
      </c>
      <c r="D145" s="65">
        <f t="shared" si="246"/>
        <v>3.01</v>
      </c>
      <c r="E145" s="65">
        <f t="shared" si="246"/>
        <v>4.28</v>
      </c>
      <c r="F145" s="65">
        <f t="shared" si="246"/>
        <v>1.46</v>
      </c>
      <c r="G145" s="65">
        <f t="shared" si="246"/>
        <v>1.91</v>
      </c>
      <c r="H145" s="65">
        <f t="shared" si="246"/>
        <v>1.48</v>
      </c>
      <c r="I145" s="65">
        <f t="shared" si="246"/>
        <v>3.12</v>
      </c>
      <c r="J145" s="65">
        <f t="shared" si="246"/>
        <v>1.69</v>
      </c>
      <c r="K145" s="65">
        <f t="shared" si="246"/>
        <v>2.4</v>
      </c>
      <c r="L145" s="368">
        <v>0</v>
      </c>
      <c r="AA145" s="55"/>
      <c r="AB145" s="405" t="str">
        <f t="shared" si="222"/>
        <v>Eriksen</v>
      </c>
      <c r="AC145" s="406"/>
      <c r="AD145" s="406"/>
      <c r="AE145" s="282">
        <v>0</v>
      </c>
      <c r="AF145" s="316">
        <f t="shared" ref="AF145:AL145" si="247">AE145</f>
        <v>0</v>
      </c>
      <c r="AG145" s="316">
        <f t="shared" si="247"/>
        <v>0</v>
      </c>
      <c r="AH145" s="316">
        <f t="shared" si="247"/>
        <v>0</v>
      </c>
      <c r="AI145" s="316">
        <f t="shared" si="247"/>
        <v>0</v>
      </c>
      <c r="AJ145" s="316">
        <f t="shared" si="247"/>
        <v>0</v>
      </c>
      <c r="AK145" s="316">
        <f t="shared" si="247"/>
        <v>0</v>
      </c>
      <c r="AL145" s="316">
        <f t="shared" si="247"/>
        <v>0</v>
      </c>
    </row>
    <row r="146" spans="1:38" ht="15.75" thickBot="1">
      <c r="A146" s="2" t="str">
        <f t="shared" ref="A146:K146" si="248">A36</f>
        <v>R.Sessegnon</v>
      </c>
      <c r="B146" s="65">
        <f t="shared" si="248"/>
        <v>4.5</v>
      </c>
      <c r="C146" s="66" t="str">
        <f t="shared" si="248"/>
        <v>Spurs</v>
      </c>
      <c r="D146" s="65">
        <f t="shared" si="248"/>
        <v>1.93</v>
      </c>
      <c r="E146" s="65">
        <f t="shared" si="248"/>
        <v>2.33</v>
      </c>
      <c r="F146" s="65">
        <f t="shared" si="248"/>
        <v>3.6</v>
      </c>
      <c r="G146" s="65">
        <f t="shared" si="248"/>
        <v>2.44</v>
      </c>
      <c r="H146" s="65">
        <f t="shared" si="248"/>
        <v>1.61</v>
      </c>
      <c r="I146" s="65">
        <f t="shared" si="248"/>
        <v>2.38</v>
      </c>
      <c r="J146" s="65">
        <f t="shared" si="248"/>
        <v>2.61</v>
      </c>
      <c r="K146" s="65">
        <f t="shared" si="248"/>
        <v>2.27</v>
      </c>
      <c r="L146" s="368">
        <v>0</v>
      </c>
      <c r="AA146" s="55"/>
      <c r="AB146" s="397" t="str">
        <f t="shared" si="222"/>
        <v>Eze</v>
      </c>
      <c r="AC146" s="398"/>
      <c r="AD146" s="398"/>
      <c r="AE146" s="282">
        <v>0</v>
      </c>
      <c r="AF146" s="189">
        <f t="shared" ref="AF146:AL146" si="249">AE146</f>
        <v>0</v>
      </c>
      <c r="AG146" s="189">
        <f t="shared" si="249"/>
        <v>0</v>
      </c>
      <c r="AH146" s="189">
        <f t="shared" si="249"/>
        <v>0</v>
      </c>
      <c r="AI146" s="189">
        <f t="shared" si="249"/>
        <v>0</v>
      </c>
      <c r="AJ146" s="189">
        <f t="shared" si="249"/>
        <v>0</v>
      </c>
      <c r="AK146" s="189">
        <f t="shared" si="249"/>
        <v>0</v>
      </c>
      <c r="AL146" s="189">
        <f t="shared" si="249"/>
        <v>0</v>
      </c>
    </row>
    <row r="147" spans="1:38" ht="15.75" thickBot="1">
      <c r="A147" s="2" t="str">
        <f t="shared" ref="A147:K147" si="250">A37</f>
        <v>Aké</v>
      </c>
      <c r="B147" s="65">
        <f t="shared" si="250"/>
        <v>5</v>
      </c>
      <c r="C147" s="66" t="str">
        <f t="shared" si="250"/>
        <v>Man City</v>
      </c>
      <c r="D147" s="65">
        <f t="shared" si="250"/>
        <v>2.61</v>
      </c>
      <c r="E147" s="65">
        <f t="shared" si="250"/>
        <v>1.97</v>
      </c>
      <c r="F147" s="65">
        <f t="shared" si="250"/>
        <v>3.9</v>
      </c>
      <c r="G147" s="65">
        <f t="shared" si="250"/>
        <v>2.41</v>
      </c>
      <c r="H147" s="65">
        <f t="shared" si="250"/>
        <v>1.73</v>
      </c>
      <c r="I147" s="65">
        <f t="shared" si="250"/>
        <v>3.48</v>
      </c>
      <c r="J147" s="65">
        <f t="shared" si="250"/>
        <v>2.06</v>
      </c>
      <c r="K147" s="65">
        <f t="shared" si="250"/>
        <v>0.92</v>
      </c>
      <c r="L147" s="368">
        <v>0</v>
      </c>
      <c r="AA147" s="55"/>
      <c r="AB147" s="399"/>
      <c r="AC147" s="399"/>
      <c r="AD147" s="399"/>
    </row>
    <row r="148" spans="1:38" ht="15.75" thickBot="1">
      <c r="A148" s="2" t="str">
        <f t="shared" ref="A148:K148" si="251">A38</f>
        <v>Azpilicueta</v>
      </c>
      <c r="B148" s="65">
        <f t="shared" si="251"/>
        <v>4.8</v>
      </c>
      <c r="C148" s="66" t="str">
        <f t="shared" si="251"/>
        <v>Chelsea</v>
      </c>
      <c r="D148" s="65">
        <f t="shared" si="251"/>
        <v>3.33</v>
      </c>
      <c r="E148" s="65">
        <f t="shared" si="251"/>
        <v>4.82</v>
      </c>
      <c r="F148" s="65">
        <f t="shared" si="251"/>
        <v>3.41</v>
      </c>
      <c r="G148" s="65">
        <f t="shared" si="251"/>
        <v>1.62</v>
      </c>
      <c r="H148" s="65">
        <f t="shared" si="251"/>
        <v>2.12</v>
      </c>
      <c r="I148" s="65">
        <f t="shared" si="251"/>
        <v>1.27</v>
      </c>
      <c r="J148" s="65">
        <f t="shared" si="251"/>
        <v>1.46</v>
      </c>
      <c r="K148" s="65">
        <f t="shared" si="251"/>
        <v>1.04</v>
      </c>
      <c r="L148" s="368">
        <v>0</v>
      </c>
      <c r="AA148" s="55"/>
      <c r="AB148" s="94"/>
    </row>
    <row r="149" spans="1:38" ht="15.75" thickBot="1">
      <c r="A149" s="2" t="str">
        <f t="shared" ref="A149:K149" si="252">A39</f>
        <v>Collins</v>
      </c>
      <c r="B149" s="65">
        <f t="shared" si="252"/>
        <v>4.4000000000000004</v>
      </c>
      <c r="C149" s="66" t="str">
        <f t="shared" si="252"/>
        <v>Wolves</v>
      </c>
      <c r="D149" s="65">
        <f t="shared" si="252"/>
        <v>2.3199999999999998</v>
      </c>
      <c r="E149" s="65">
        <f t="shared" si="252"/>
        <v>2.5299999999999998</v>
      </c>
      <c r="F149" s="65">
        <f t="shared" si="252"/>
        <v>3.01</v>
      </c>
      <c r="G149" s="65">
        <f t="shared" si="252"/>
        <v>1.24</v>
      </c>
      <c r="H149" s="65">
        <f t="shared" si="252"/>
        <v>1.79</v>
      </c>
      <c r="I149" s="65">
        <f t="shared" si="252"/>
        <v>2.7</v>
      </c>
      <c r="J149" s="65">
        <f t="shared" si="252"/>
        <v>3.51</v>
      </c>
      <c r="K149" s="65">
        <f t="shared" si="252"/>
        <v>1.96</v>
      </c>
      <c r="L149" s="368">
        <v>0</v>
      </c>
      <c r="AA149" s="55"/>
      <c r="AB149" s="94"/>
    </row>
    <row r="150" spans="1:38" ht="15.75" thickBot="1">
      <c r="A150" s="2" t="str">
        <f t="shared" ref="A150:K150" si="253">A40</f>
        <v>Chalobah</v>
      </c>
      <c r="B150" s="65">
        <f t="shared" si="253"/>
        <v>4.7</v>
      </c>
      <c r="C150" s="66" t="str">
        <f t="shared" si="253"/>
        <v>Chelsea</v>
      </c>
      <c r="D150" s="65">
        <f t="shared" si="253"/>
        <v>3.15</v>
      </c>
      <c r="E150" s="65">
        <f t="shared" si="253"/>
        <v>4.24</v>
      </c>
      <c r="F150" s="65">
        <f t="shared" si="253"/>
        <v>2.86</v>
      </c>
      <c r="G150" s="65">
        <f t="shared" si="253"/>
        <v>1.19</v>
      </c>
      <c r="H150" s="65">
        <f t="shared" si="253"/>
        <v>2.04</v>
      </c>
      <c r="I150" s="65">
        <f t="shared" si="253"/>
        <v>1.71</v>
      </c>
      <c r="J150" s="65">
        <f t="shared" si="253"/>
        <v>2.14</v>
      </c>
      <c r="K150" s="65">
        <f t="shared" si="253"/>
        <v>1.28</v>
      </c>
      <c r="L150" s="368">
        <v>0</v>
      </c>
      <c r="AA150" s="55"/>
      <c r="AB150" s="94"/>
    </row>
    <row r="151" spans="1:38" ht="15.75" thickBot="1">
      <c r="A151" s="2" t="str">
        <f t="shared" ref="A151:K151" si="254">A41</f>
        <v>Haaland</v>
      </c>
      <c r="B151" s="65">
        <f t="shared" si="254"/>
        <v>11.5</v>
      </c>
      <c r="C151" s="66" t="str">
        <f t="shared" si="254"/>
        <v>Man City</v>
      </c>
      <c r="D151" s="65">
        <f t="shared" si="254"/>
        <v>8.2100000000000009</v>
      </c>
      <c r="E151" s="65">
        <f t="shared" si="254"/>
        <v>5.33</v>
      </c>
      <c r="F151" s="65">
        <f t="shared" si="254"/>
        <v>11.86</v>
      </c>
      <c r="G151" s="65">
        <f t="shared" si="254"/>
        <v>6.93</v>
      </c>
      <c r="H151" s="65">
        <f t="shared" si="254"/>
        <v>5.23</v>
      </c>
      <c r="I151" s="65">
        <f t="shared" si="254"/>
        <v>11.64</v>
      </c>
      <c r="J151" s="65">
        <f t="shared" si="254"/>
        <v>6.28</v>
      </c>
      <c r="K151" s="65">
        <f t="shared" si="254"/>
        <v>2.86</v>
      </c>
      <c r="L151" s="368">
        <v>1</v>
      </c>
      <c r="AA151" s="55"/>
      <c r="AB151" s="94"/>
    </row>
    <row r="152" spans="1:38" ht="15.75" thickBot="1">
      <c r="A152" s="2" t="str">
        <f t="shared" ref="A152:K152" si="255">A42</f>
        <v>Kane</v>
      </c>
      <c r="B152" s="65">
        <f t="shared" si="255"/>
        <v>11.6</v>
      </c>
      <c r="C152" s="66" t="str">
        <f t="shared" si="255"/>
        <v>Spurs</v>
      </c>
      <c r="D152" s="65">
        <f t="shared" si="255"/>
        <v>6.28</v>
      </c>
      <c r="E152" s="65">
        <f t="shared" si="255"/>
        <v>4.4000000000000004</v>
      </c>
      <c r="F152" s="65">
        <f t="shared" si="255"/>
        <v>7.99</v>
      </c>
      <c r="G152" s="65">
        <f t="shared" si="255"/>
        <v>5.57</v>
      </c>
      <c r="H152" s="65">
        <f t="shared" si="255"/>
        <v>4.18</v>
      </c>
      <c r="I152" s="65">
        <f t="shared" si="255"/>
        <v>5.35</v>
      </c>
      <c r="J152" s="65">
        <f t="shared" si="255"/>
        <v>5.68</v>
      </c>
      <c r="K152" s="65">
        <f t="shared" si="255"/>
        <v>4.99</v>
      </c>
      <c r="L152" s="368">
        <v>0</v>
      </c>
      <c r="AA152" s="55"/>
      <c r="AB152" s="94"/>
    </row>
    <row r="153" spans="1:38" ht="15.75" thickBot="1">
      <c r="A153" s="2" t="str">
        <f t="shared" ref="A153:K153" si="256">A43</f>
        <v>Darwin</v>
      </c>
      <c r="B153" s="65">
        <f t="shared" si="256"/>
        <v>9</v>
      </c>
      <c r="C153" s="66" t="str">
        <f t="shared" si="256"/>
        <v>Liverpool</v>
      </c>
      <c r="D153" s="65">
        <f t="shared" si="256"/>
        <v>6.34</v>
      </c>
      <c r="E153" s="65">
        <f t="shared" si="256"/>
        <v>5.17</v>
      </c>
      <c r="F153" s="65">
        <f t="shared" si="256"/>
        <v>4.21</v>
      </c>
      <c r="G153" s="65">
        <f t="shared" si="256"/>
        <v>4.21</v>
      </c>
      <c r="H153" s="65">
        <f t="shared" si="256"/>
        <v>4.37</v>
      </c>
      <c r="I153" s="65">
        <f t="shared" si="256"/>
        <v>5.0999999999999996</v>
      </c>
      <c r="J153" s="65">
        <f t="shared" si="256"/>
        <v>3.63</v>
      </c>
      <c r="K153" s="65">
        <f t="shared" si="256"/>
        <v>4.18</v>
      </c>
      <c r="L153" s="368">
        <v>0</v>
      </c>
      <c r="AA153" s="55"/>
      <c r="AB153" s="94"/>
    </row>
    <row r="154" spans="1:38" ht="15.75" thickBot="1">
      <c r="A154" s="2" t="str">
        <f t="shared" ref="A154:K154" si="257">A44</f>
        <v>Mitrović</v>
      </c>
      <c r="B154" s="65">
        <f t="shared" si="257"/>
        <v>6.9</v>
      </c>
      <c r="C154" s="66" t="str">
        <f t="shared" si="257"/>
        <v>Fulham</v>
      </c>
      <c r="D154" s="65">
        <f t="shared" si="257"/>
        <v>5.61</v>
      </c>
      <c r="E154" s="65">
        <f t="shared" si="257"/>
        <v>7.06</v>
      </c>
      <c r="F154" s="65">
        <f t="shared" si="257"/>
        <v>3.04</v>
      </c>
      <c r="G154" s="65">
        <f t="shared" si="257"/>
        <v>4.18</v>
      </c>
      <c r="H154" s="65">
        <f t="shared" si="257"/>
        <v>3.38</v>
      </c>
      <c r="I154" s="65">
        <f t="shared" si="257"/>
        <v>5.23</v>
      </c>
      <c r="J154" s="65">
        <f t="shared" si="257"/>
        <v>3.58</v>
      </c>
      <c r="K154" s="65">
        <f t="shared" si="257"/>
        <v>3.83</v>
      </c>
      <c r="L154" s="368">
        <v>0</v>
      </c>
      <c r="AA154" s="55"/>
      <c r="AB154" s="94"/>
    </row>
    <row r="155" spans="1:38" ht="15.75" thickBot="1">
      <c r="A155" s="2" t="str">
        <f t="shared" ref="A155:K155" si="258">A45</f>
        <v>Nketiah</v>
      </c>
      <c r="B155" s="65">
        <f t="shared" si="258"/>
        <v>6.5</v>
      </c>
      <c r="C155" s="66" t="str">
        <f t="shared" si="258"/>
        <v>Arsenal</v>
      </c>
      <c r="D155" s="65">
        <f t="shared" si="258"/>
        <v>4.17</v>
      </c>
      <c r="E155" s="65">
        <f t="shared" si="258"/>
        <v>4.2300000000000004</v>
      </c>
      <c r="F155" s="65">
        <f t="shared" si="258"/>
        <v>3.66</v>
      </c>
      <c r="G155" s="65">
        <f t="shared" si="258"/>
        <v>4.16</v>
      </c>
      <c r="H155" s="65">
        <f t="shared" si="258"/>
        <v>3.93</v>
      </c>
      <c r="I155" s="65">
        <f t="shared" si="258"/>
        <v>7.48</v>
      </c>
      <c r="J155" s="65">
        <f t="shared" si="258"/>
        <v>3.2</v>
      </c>
      <c r="K155" s="65">
        <f t="shared" si="258"/>
        <v>2.11</v>
      </c>
      <c r="L155" s="368">
        <v>0</v>
      </c>
      <c r="AA155" s="55"/>
      <c r="AB155" s="94"/>
    </row>
    <row r="156" spans="1:38" ht="15.75" thickBot="1">
      <c r="A156" s="2" t="str">
        <f t="shared" ref="A156:K156" si="259">A46</f>
        <v>Wilson</v>
      </c>
      <c r="B156" s="65">
        <f t="shared" si="259"/>
        <v>7.4</v>
      </c>
      <c r="C156" s="66" t="str">
        <f t="shared" si="259"/>
        <v>Newcastle</v>
      </c>
      <c r="D156" s="65">
        <f t="shared" si="259"/>
        <v>3.46</v>
      </c>
      <c r="E156" s="65">
        <f t="shared" si="259"/>
        <v>3.41</v>
      </c>
      <c r="F156" s="65">
        <f t="shared" si="259"/>
        <v>5.33</v>
      </c>
      <c r="G156" s="65">
        <f t="shared" si="259"/>
        <v>4</v>
      </c>
      <c r="H156" s="65">
        <f t="shared" si="259"/>
        <v>4.3099999999999996</v>
      </c>
      <c r="I156" s="65">
        <f t="shared" si="259"/>
        <v>4.16</v>
      </c>
      <c r="J156" s="65">
        <f t="shared" si="259"/>
        <v>3.49</v>
      </c>
      <c r="K156" s="65">
        <f t="shared" si="259"/>
        <v>2.5099999999999998</v>
      </c>
      <c r="L156" s="368">
        <v>1</v>
      </c>
      <c r="AA156" s="55"/>
      <c r="AB156" s="94"/>
    </row>
    <row r="157" spans="1:38" ht="15.75" thickBot="1">
      <c r="A157" s="2" t="str">
        <f t="shared" ref="A157:K157" si="260">A47</f>
        <v>Martial</v>
      </c>
      <c r="B157" s="65">
        <f t="shared" si="260"/>
        <v>6.7</v>
      </c>
      <c r="C157" s="66" t="str">
        <f t="shared" si="260"/>
        <v>Man Utd</v>
      </c>
      <c r="D157" s="65">
        <f t="shared" si="260"/>
        <v>4.17</v>
      </c>
      <c r="E157" s="65">
        <f t="shared" si="260"/>
        <v>4.93</v>
      </c>
      <c r="F157" s="65">
        <f t="shared" si="260"/>
        <v>3.2</v>
      </c>
      <c r="G157" s="65">
        <f t="shared" si="260"/>
        <v>3.21</v>
      </c>
      <c r="H157" s="65">
        <f t="shared" si="260"/>
        <v>4.25</v>
      </c>
      <c r="I157" s="65">
        <f t="shared" si="260"/>
        <v>4.1900000000000004</v>
      </c>
      <c r="J157" s="65">
        <f t="shared" si="260"/>
        <v>4.3899999999999997</v>
      </c>
      <c r="K157" s="65">
        <f t="shared" si="260"/>
        <v>2.13</v>
      </c>
      <c r="L157" s="368">
        <v>0</v>
      </c>
      <c r="AA157" s="55"/>
      <c r="AB157" s="94"/>
    </row>
    <row r="158" spans="1:38" ht="15.75" thickBot="1">
      <c r="A158" s="2" t="str">
        <f t="shared" ref="A158:K158" si="261">A48</f>
        <v>Watkins</v>
      </c>
      <c r="B158" s="65">
        <f t="shared" si="261"/>
        <v>7.1</v>
      </c>
      <c r="C158" s="66" t="str">
        <f t="shared" si="261"/>
        <v>Aston Villa</v>
      </c>
      <c r="D158" s="65">
        <f t="shared" si="261"/>
        <v>3.48</v>
      </c>
      <c r="E158" s="65">
        <f t="shared" si="261"/>
        <v>4.07</v>
      </c>
      <c r="F158" s="65">
        <f t="shared" si="261"/>
        <v>4.54</v>
      </c>
      <c r="G158" s="65">
        <f t="shared" si="261"/>
        <v>3.76</v>
      </c>
      <c r="H158" s="65">
        <f t="shared" si="261"/>
        <v>4.13</v>
      </c>
      <c r="I158" s="65">
        <f t="shared" si="261"/>
        <v>2.6</v>
      </c>
      <c r="J158" s="65">
        <f t="shared" si="261"/>
        <v>3.21</v>
      </c>
      <c r="K158" s="65">
        <f t="shared" si="261"/>
        <v>3.55</v>
      </c>
      <c r="L158" s="368">
        <v>0</v>
      </c>
      <c r="AA158" s="55"/>
      <c r="AB158" s="94"/>
    </row>
    <row r="159" spans="1:38" ht="15.75" thickBot="1">
      <c r="A159" s="2" t="str">
        <f t="shared" ref="A159:K159" si="262">A49</f>
        <v>Havertz</v>
      </c>
      <c r="B159" s="65">
        <f t="shared" si="262"/>
        <v>7.7</v>
      </c>
      <c r="C159" s="66" t="str">
        <f t="shared" si="262"/>
        <v>Chelsea</v>
      </c>
      <c r="D159" s="65">
        <f t="shared" si="262"/>
        <v>3.67</v>
      </c>
      <c r="E159" s="65">
        <f t="shared" si="262"/>
        <v>6.18</v>
      </c>
      <c r="F159" s="65">
        <f t="shared" si="262"/>
        <v>3.54</v>
      </c>
      <c r="G159" s="65">
        <f t="shared" si="262"/>
        <v>2.58</v>
      </c>
      <c r="H159" s="65">
        <f t="shared" si="262"/>
        <v>3.65</v>
      </c>
      <c r="I159" s="65">
        <f t="shared" si="262"/>
        <v>2.9</v>
      </c>
      <c r="J159" s="65">
        <f t="shared" si="262"/>
        <v>3.59</v>
      </c>
      <c r="K159" s="65">
        <f t="shared" si="262"/>
        <v>2.68</v>
      </c>
      <c r="L159" s="368">
        <v>0</v>
      </c>
      <c r="AA159" s="55"/>
      <c r="AB159" s="94"/>
    </row>
    <row r="160" spans="1:38" ht="15.75" thickBot="1">
      <c r="A160" s="2" t="str">
        <f t="shared" ref="A160:K160" si="263">A50</f>
        <v>Aubameyang</v>
      </c>
      <c r="B160" s="65">
        <f t="shared" si="263"/>
        <v>8.6999999999999993</v>
      </c>
      <c r="C160" s="66" t="str">
        <f t="shared" si="263"/>
        <v>Chelsea</v>
      </c>
      <c r="D160" s="65">
        <f t="shared" si="263"/>
        <v>3.5</v>
      </c>
      <c r="E160" s="65">
        <f t="shared" si="263"/>
        <v>5.86</v>
      </c>
      <c r="F160" s="65">
        <f t="shared" si="263"/>
        <v>3.45</v>
      </c>
      <c r="G160" s="65">
        <f t="shared" si="263"/>
        <v>2.48</v>
      </c>
      <c r="H160" s="65">
        <f t="shared" si="263"/>
        <v>3.56</v>
      </c>
      <c r="I160" s="65">
        <f t="shared" si="263"/>
        <v>2.83</v>
      </c>
      <c r="J160" s="65">
        <f t="shared" si="263"/>
        <v>3.45</v>
      </c>
      <c r="K160" s="65">
        <f t="shared" si="263"/>
        <v>2.5299999999999998</v>
      </c>
      <c r="L160" s="368">
        <v>0</v>
      </c>
      <c r="AA160" s="55"/>
      <c r="AB160" s="94"/>
    </row>
    <row r="161" spans="1:28" ht="15.75" thickBot="1">
      <c r="A161" s="2" t="str">
        <f t="shared" ref="A161:K161" si="264">A51</f>
        <v>Solanke</v>
      </c>
      <c r="B161" s="65">
        <f t="shared" si="264"/>
        <v>5.8</v>
      </c>
      <c r="C161" s="66" t="str">
        <f t="shared" si="264"/>
        <v>Bournemouth</v>
      </c>
      <c r="D161" s="65">
        <f t="shared" si="264"/>
        <v>4.43</v>
      </c>
      <c r="E161" s="65">
        <f t="shared" si="264"/>
        <v>3.26</v>
      </c>
      <c r="F161" s="65">
        <f t="shared" si="264"/>
        <v>3.55</v>
      </c>
      <c r="G161" s="65">
        <f t="shared" si="264"/>
        <v>4.2699999999999996</v>
      </c>
      <c r="H161" s="65">
        <f t="shared" si="264"/>
        <v>3.09</v>
      </c>
      <c r="I161" s="65">
        <f t="shared" si="264"/>
        <v>3.33</v>
      </c>
      <c r="J161" s="65">
        <f t="shared" si="264"/>
        <v>3.31</v>
      </c>
      <c r="K161" s="65">
        <f t="shared" si="264"/>
        <v>1.24</v>
      </c>
      <c r="L161" s="368">
        <v>0</v>
      </c>
      <c r="AA161" s="55"/>
      <c r="AB161" s="94"/>
    </row>
    <row r="162" spans="1:28" ht="15.75" thickBot="1">
      <c r="A162" s="2" t="str">
        <f t="shared" ref="A162:K162" si="265">A52</f>
        <v>Bamford</v>
      </c>
      <c r="B162" s="65">
        <f t="shared" si="265"/>
        <v>7.2</v>
      </c>
      <c r="C162" s="66" t="str">
        <f t="shared" si="265"/>
        <v>Leeds</v>
      </c>
      <c r="D162" s="65">
        <f t="shared" si="265"/>
        <v>1.69</v>
      </c>
      <c r="E162" s="65">
        <f t="shared" si="265"/>
        <v>3.12</v>
      </c>
      <c r="F162" s="65">
        <f t="shared" si="265"/>
        <v>3.23</v>
      </c>
      <c r="G162" s="65">
        <f t="shared" si="265"/>
        <v>3.87</v>
      </c>
      <c r="H162" s="65">
        <f t="shared" si="265"/>
        <v>3.4</v>
      </c>
      <c r="I162" s="65">
        <f t="shared" si="265"/>
        <v>3.24</v>
      </c>
      <c r="J162" s="65">
        <f t="shared" si="265"/>
        <v>3.34</v>
      </c>
      <c r="K162" s="65">
        <f t="shared" si="265"/>
        <v>3.43</v>
      </c>
      <c r="L162" s="368">
        <v>0</v>
      </c>
      <c r="AA162" s="55"/>
      <c r="AB162" s="94"/>
    </row>
    <row r="163" spans="1:28" ht="15.75" thickBot="1">
      <c r="A163" s="2" t="str">
        <f t="shared" ref="A163:K163" si="266">A53</f>
        <v>Mbeumo</v>
      </c>
      <c r="B163" s="65">
        <f t="shared" si="266"/>
        <v>5.8</v>
      </c>
      <c r="C163" s="66" t="str">
        <f t="shared" si="266"/>
        <v>Brentford</v>
      </c>
      <c r="D163" s="65">
        <f t="shared" si="266"/>
        <v>3</v>
      </c>
      <c r="E163" s="65">
        <f t="shared" si="266"/>
        <v>2.62</v>
      </c>
      <c r="F163" s="65">
        <f t="shared" si="266"/>
        <v>3.81</v>
      </c>
      <c r="G163" s="65">
        <f t="shared" si="266"/>
        <v>3.38</v>
      </c>
      <c r="H163" s="65">
        <f t="shared" si="266"/>
        <v>4.13</v>
      </c>
      <c r="I163" s="65">
        <f t="shared" si="266"/>
        <v>2.81</v>
      </c>
      <c r="J163" s="65">
        <f t="shared" si="266"/>
        <v>3.94</v>
      </c>
      <c r="K163" s="65">
        <f t="shared" si="266"/>
        <v>1.57</v>
      </c>
      <c r="L163" s="368">
        <v>0</v>
      </c>
      <c r="AA163" s="55"/>
      <c r="AB163" s="94"/>
    </row>
    <row r="164" spans="1:28" ht="15.75" thickBot="1">
      <c r="A164" s="2" t="str">
        <f t="shared" ref="A164:K164" si="267">A54</f>
        <v>Adams</v>
      </c>
      <c r="B164" s="65">
        <f t="shared" si="267"/>
        <v>6.4</v>
      </c>
      <c r="C164" s="66" t="str">
        <f t="shared" si="267"/>
        <v>Southampton</v>
      </c>
      <c r="D164" s="65">
        <f t="shared" si="267"/>
        <v>3.47</v>
      </c>
      <c r="E164" s="65">
        <f t="shared" si="267"/>
        <v>3.59</v>
      </c>
      <c r="F164" s="65">
        <f t="shared" si="267"/>
        <v>3.03</v>
      </c>
      <c r="G164" s="65">
        <f t="shared" si="267"/>
        <v>3.31</v>
      </c>
      <c r="H164" s="65">
        <f t="shared" si="267"/>
        <v>2.9</v>
      </c>
      <c r="I164" s="65">
        <f t="shared" si="267"/>
        <v>3.23</v>
      </c>
      <c r="J164" s="65">
        <f t="shared" si="267"/>
        <v>2.41</v>
      </c>
      <c r="K164" s="65">
        <f t="shared" si="267"/>
        <v>2.85</v>
      </c>
      <c r="L164" s="368">
        <v>0</v>
      </c>
      <c r="AA164" s="55"/>
      <c r="AB164" s="94"/>
    </row>
    <row r="165" spans="1:28" ht="15.75" thickBot="1">
      <c r="A165" s="2" t="str">
        <f t="shared" ref="A165:K165" si="268">A55</f>
        <v>Calvert-Lewin</v>
      </c>
      <c r="B165" s="65">
        <f t="shared" si="268"/>
        <v>7.9</v>
      </c>
      <c r="C165" s="66" t="str">
        <f t="shared" si="268"/>
        <v>Everton</v>
      </c>
      <c r="D165" s="65">
        <f t="shared" si="268"/>
        <v>0.91</v>
      </c>
      <c r="E165" s="65">
        <f t="shared" si="268"/>
        <v>1.89</v>
      </c>
      <c r="F165" s="65">
        <f t="shared" si="268"/>
        <v>4.07</v>
      </c>
      <c r="G165" s="65">
        <f t="shared" si="268"/>
        <v>3.19</v>
      </c>
      <c r="H165" s="65">
        <f t="shared" si="268"/>
        <v>3.14</v>
      </c>
      <c r="I165" s="65">
        <f t="shared" si="268"/>
        <v>2.79</v>
      </c>
      <c r="J165" s="65">
        <f t="shared" si="268"/>
        <v>4.28</v>
      </c>
      <c r="K165" s="65">
        <f t="shared" si="268"/>
        <v>3.88</v>
      </c>
      <c r="L165" s="368">
        <v>0</v>
      </c>
      <c r="AA165" s="55"/>
      <c r="AB165" s="94"/>
    </row>
    <row r="166" spans="1:28" ht="15.75" thickBot="1">
      <c r="A166" s="2" t="str">
        <f t="shared" ref="A166:K166" si="269">A56</f>
        <v>Scamacca</v>
      </c>
      <c r="B166" s="65">
        <f t="shared" si="269"/>
        <v>6.7</v>
      </c>
      <c r="C166" s="66" t="str">
        <f t="shared" si="269"/>
        <v>West Ham</v>
      </c>
      <c r="D166" s="65">
        <f t="shared" si="269"/>
        <v>2.15</v>
      </c>
      <c r="E166" s="65">
        <f t="shared" si="269"/>
        <v>2.98</v>
      </c>
      <c r="F166" s="65">
        <f t="shared" si="269"/>
        <v>3.06</v>
      </c>
      <c r="G166" s="65">
        <f t="shared" si="269"/>
        <v>3.61</v>
      </c>
      <c r="H166" s="65">
        <f t="shared" si="269"/>
        <v>2.67</v>
      </c>
      <c r="I166" s="65">
        <f t="shared" si="269"/>
        <v>2.96</v>
      </c>
      <c r="J166" s="65">
        <f t="shared" si="269"/>
        <v>2.72</v>
      </c>
      <c r="K166" s="65">
        <f t="shared" si="269"/>
        <v>3.19</v>
      </c>
      <c r="L166" s="368">
        <v>0</v>
      </c>
      <c r="AA166" s="55"/>
      <c r="AB166" s="94"/>
    </row>
    <row r="167" spans="1:28" ht="15.75" thickBot="1">
      <c r="A167" s="2" t="str">
        <f t="shared" ref="A167:K167" si="270">A57</f>
        <v>Edouard</v>
      </c>
      <c r="B167" s="65">
        <f t="shared" si="270"/>
        <v>5.3</v>
      </c>
      <c r="C167" s="66" t="str">
        <f t="shared" si="270"/>
        <v>Crystal Palace</v>
      </c>
      <c r="D167" s="65">
        <f t="shared" si="270"/>
        <v>3.3</v>
      </c>
      <c r="E167" s="65">
        <f t="shared" si="270"/>
        <v>3.09</v>
      </c>
      <c r="F167" s="65">
        <f t="shared" si="270"/>
        <v>2.58</v>
      </c>
      <c r="G167" s="65">
        <f t="shared" si="270"/>
        <v>2.88</v>
      </c>
      <c r="H167" s="65">
        <f t="shared" si="270"/>
        <v>2.63</v>
      </c>
      <c r="I167" s="65">
        <f t="shared" si="270"/>
        <v>2.94</v>
      </c>
      <c r="J167" s="65">
        <f t="shared" si="270"/>
        <v>2.89</v>
      </c>
      <c r="K167" s="65">
        <f t="shared" si="270"/>
        <v>2.66</v>
      </c>
      <c r="L167" s="368">
        <v>0</v>
      </c>
      <c r="AA167" s="55"/>
      <c r="AB167" s="94"/>
    </row>
    <row r="168" spans="1:28" ht="15.75" thickBot="1">
      <c r="A168" s="2" t="str">
        <f t="shared" ref="A168:K168" si="271">A58</f>
        <v>Johnson</v>
      </c>
      <c r="B168" s="65">
        <f t="shared" si="271"/>
        <v>5.6</v>
      </c>
      <c r="C168" s="66" t="str">
        <f t="shared" si="271"/>
        <v>Nott'm Forest</v>
      </c>
      <c r="D168" s="65">
        <f t="shared" si="271"/>
        <v>3.11</v>
      </c>
      <c r="E168" s="65">
        <f t="shared" si="271"/>
        <v>3.14</v>
      </c>
      <c r="F168" s="65">
        <f t="shared" si="271"/>
        <v>3.23</v>
      </c>
      <c r="G168" s="65">
        <f t="shared" si="271"/>
        <v>2.81</v>
      </c>
      <c r="H168" s="65">
        <f t="shared" si="271"/>
        <v>3.31</v>
      </c>
      <c r="I168" s="65">
        <f t="shared" si="271"/>
        <v>2.69</v>
      </c>
      <c r="J168" s="65">
        <f t="shared" si="271"/>
        <v>2.23</v>
      </c>
      <c r="K168" s="65">
        <f t="shared" si="271"/>
        <v>2.16</v>
      </c>
      <c r="L168" s="368">
        <v>0</v>
      </c>
      <c r="AA168" s="55"/>
      <c r="AB168" s="94"/>
    </row>
    <row r="169" spans="1:28" ht="15.75" thickBot="1">
      <c r="A169" s="2" t="str">
        <f t="shared" ref="A169:K169" si="272">A59</f>
        <v>Daka</v>
      </c>
      <c r="B169" s="65">
        <f t="shared" si="272"/>
        <v>5.7</v>
      </c>
      <c r="C169" s="66" t="str">
        <f t="shared" si="272"/>
        <v>Leicester</v>
      </c>
      <c r="D169" s="65">
        <f t="shared" si="272"/>
        <v>2.34</v>
      </c>
      <c r="E169" s="65">
        <f t="shared" si="272"/>
        <v>3.19</v>
      </c>
      <c r="F169" s="65">
        <f t="shared" si="272"/>
        <v>2.93</v>
      </c>
      <c r="G169" s="65">
        <f t="shared" si="272"/>
        <v>2.73</v>
      </c>
      <c r="H169" s="65">
        <f t="shared" si="272"/>
        <v>2.31</v>
      </c>
      <c r="I169" s="65">
        <f t="shared" si="272"/>
        <v>2.2799999999999998</v>
      </c>
      <c r="J169" s="65">
        <f t="shared" si="272"/>
        <v>2.1800000000000002</v>
      </c>
      <c r="K169" s="65">
        <f t="shared" si="272"/>
        <v>1.83</v>
      </c>
      <c r="L169" s="368">
        <v>0</v>
      </c>
      <c r="AA169" s="55"/>
      <c r="AB169" s="94"/>
    </row>
    <row r="170" spans="1:28" ht="15.75" thickBot="1">
      <c r="A170" s="2" t="str">
        <f t="shared" ref="A170:K170" si="273">A60</f>
        <v>Greenwood</v>
      </c>
      <c r="B170" s="65">
        <f t="shared" si="273"/>
        <v>4.2</v>
      </c>
      <c r="C170" s="66" t="str">
        <f t="shared" si="273"/>
        <v>Leeds</v>
      </c>
      <c r="D170" s="65">
        <f t="shared" si="273"/>
        <v>0.81</v>
      </c>
      <c r="E170" s="65">
        <f t="shared" si="273"/>
        <v>0.99</v>
      </c>
      <c r="F170" s="65">
        <f t="shared" si="273"/>
        <v>0.74</v>
      </c>
      <c r="G170" s="65">
        <f t="shared" si="273"/>
        <v>0.86</v>
      </c>
      <c r="H170" s="65">
        <f t="shared" si="273"/>
        <v>0.69</v>
      </c>
      <c r="I170" s="65">
        <f t="shared" si="273"/>
        <v>0.71</v>
      </c>
      <c r="J170" s="65">
        <f t="shared" si="273"/>
        <v>0.79</v>
      </c>
      <c r="K170" s="65">
        <f t="shared" si="273"/>
        <v>0.73</v>
      </c>
      <c r="L170" s="368">
        <v>1</v>
      </c>
      <c r="AA170" s="55"/>
      <c r="AB170" s="94"/>
    </row>
    <row r="171" spans="1:28" ht="15.75" thickBot="1">
      <c r="A171" s="2" t="str">
        <f t="shared" ref="A171:K171" si="274">A61</f>
        <v>Ederson</v>
      </c>
      <c r="B171" s="65">
        <f t="shared" si="274"/>
        <v>5.4</v>
      </c>
      <c r="C171" s="66" t="str">
        <f t="shared" si="274"/>
        <v>Man City</v>
      </c>
      <c r="D171" s="65">
        <f t="shared" si="274"/>
        <v>4.5999999999999996</v>
      </c>
      <c r="E171" s="65">
        <f t="shared" si="274"/>
        <v>3.91</v>
      </c>
      <c r="F171" s="65">
        <f t="shared" si="274"/>
        <v>7.59</v>
      </c>
      <c r="G171" s="65">
        <f t="shared" si="274"/>
        <v>4.5</v>
      </c>
      <c r="H171" s="65">
        <f t="shared" si="274"/>
        <v>3.67</v>
      </c>
      <c r="I171" s="65">
        <f t="shared" si="274"/>
        <v>7.83</v>
      </c>
      <c r="J171" s="65">
        <f t="shared" si="274"/>
        <v>4.32</v>
      </c>
      <c r="K171" s="65">
        <f t="shared" si="274"/>
        <v>1.89</v>
      </c>
      <c r="L171" s="368">
        <v>1</v>
      </c>
      <c r="AA171" s="55"/>
      <c r="AB171" s="94"/>
    </row>
    <row r="172" spans="1:28" ht="15.75" thickBot="1">
      <c r="A172" s="2" t="str">
        <f t="shared" ref="A172:K172" si="275">A62</f>
        <v>Ramsdale</v>
      </c>
      <c r="B172" s="65">
        <f t="shared" si="275"/>
        <v>4.9000000000000004</v>
      </c>
      <c r="C172" s="66" t="str">
        <f t="shared" si="275"/>
        <v>Arsenal</v>
      </c>
      <c r="D172" s="65">
        <f t="shared" si="275"/>
        <v>3.74</v>
      </c>
      <c r="E172" s="65">
        <f t="shared" si="275"/>
        <v>3.69</v>
      </c>
      <c r="F172" s="65">
        <f t="shared" si="275"/>
        <v>3.38</v>
      </c>
      <c r="G172" s="65">
        <f t="shared" si="275"/>
        <v>3.69</v>
      </c>
      <c r="H172" s="65">
        <f t="shared" si="275"/>
        <v>3.94</v>
      </c>
      <c r="I172" s="65">
        <f t="shared" si="275"/>
        <v>7.27</v>
      </c>
      <c r="J172" s="65">
        <f t="shared" si="275"/>
        <v>3.69</v>
      </c>
      <c r="K172" s="65">
        <f t="shared" si="275"/>
        <v>3.02</v>
      </c>
      <c r="L172" s="368">
        <v>0</v>
      </c>
      <c r="AA172" s="55"/>
      <c r="AB172" s="94"/>
    </row>
    <row r="173" spans="1:28" ht="15.75" thickBot="1">
      <c r="A173" s="2" t="str">
        <f t="shared" ref="A173:K173" si="276">A63</f>
        <v>Arrizabalaga</v>
      </c>
      <c r="B173" s="65">
        <f t="shared" si="276"/>
        <v>4.5</v>
      </c>
      <c r="C173" s="66" t="str">
        <f t="shared" si="276"/>
        <v>Chelsea</v>
      </c>
      <c r="D173" s="65">
        <f t="shared" si="276"/>
        <v>3.96</v>
      </c>
      <c r="E173" s="65">
        <f t="shared" si="276"/>
        <v>6.8</v>
      </c>
      <c r="F173" s="65">
        <f t="shared" si="276"/>
        <v>3.98</v>
      </c>
      <c r="G173" s="65">
        <f t="shared" si="276"/>
        <v>3.04</v>
      </c>
      <c r="H173" s="65">
        <f t="shared" si="276"/>
        <v>3.81</v>
      </c>
      <c r="I173" s="65">
        <f t="shared" si="276"/>
        <v>3.52</v>
      </c>
      <c r="J173" s="65">
        <f t="shared" si="276"/>
        <v>4.04</v>
      </c>
      <c r="K173" s="65">
        <f t="shared" si="276"/>
        <v>3.12</v>
      </c>
      <c r="L173" s="368">
        <v>0</v>
      </c>
      <c r="AA173" s="55"/>
      <c r="AB173" s="94"/>
    </row>
    <row r="174" spans="1:28" ht="15.75" thickBot="1">
      <c r="A174" s="2" t="str">
        <f t="shared" ref="A174:K174" si="277">A64</f>
        <v>Alisson</v>
      </c>
      <c r="B174" s="65">
        <f t="shared" si="277"/>
        <v>5.5</v>
      </c>
      <c r="C174" s="66" t="str">
        <f t="shared" si="277"/>
        <v>Liverpool</v>
      </c>
      <c r="D174" s="65">
        <f t="shared" si="277"/>
        <v>4.18</v>
      </c>
      <c r="E174" s="65">
        <f t="shared" si="277"/>
        <v>3.85</v>
      </c>
      <c r="F174" s="65">
        <f t="shared" si="277"/>
        <v>3.73</v>
      </c>
      <c r="G174" s="65">
        <f t="shared" si="277"/>
        <v>3.78</v>
      </c>
      <c r="H174" s="65">
        <f t="shared" si="277"/>
        <v>4.04</v>
      </c>
      <c r="I174" s="65">
        <f t="shared" si="277"/>
        <v>4.2</v>
      </c>
      <c r="J174" s="65">
        <f t="shared" si="277"/>
        <v>3.54</v>
      </c>
      <c r="K174" s="65">
        <f t="shared" si="277"/>
        <v>3.84</v>
      </c>
      <c r="L174" s="368">
        <v>0</v>
      </c>
      <c r="AA174" s="55"/>
      <c r="AB174" s="94"/>
    </row>
    <row r="175" spans="1:28" ht="15.75" thickBot="1">
      <c r="A175" s="2" t="str">
        <f t="shared" ref="A175:K175" si="278">A65</f>
        <v>Lloris</v>
      </c>
      <c r="B175" s="65">
        <f t="shared" si="278"/>
        <v>5.5</v>
      </c>
      <c r="C175" s="66" t="str">
        <f t="shared" si="278"/>
        <v>Spurs</v>
      </c>
      <c r="D175" s="65">
        <f t="shared" si="278"/>
        <v>3.78</v>
      </c>
      <c r="E175" s="65">
        <f t="shared" si="278"/>
        <v>3.63</v>
      </c>
      <c r="F175" s="65">
        <f t="shared" si="278"/>
        <v>6.38</v>
      </c>
      <c r="G175" s="65">
        <f t="shared" si="278"/>
        <v>3.52</v>
      </c>
      <c r="H175" s="65">
        <f t="shared" si="278"/>
        <v>3.12</v>
      </c>
      <c r="I175" s="65">
        <f t="shared" si="278"/>
        <v>3.45</v>
      </c>
      <c r="J175" s="65">
        <f t="shared" si="278"/>
        <v>3.71</v>
      </c>
      <c r="K175" s="65">
        <f t="shared" si="278"/>
        <v>3.45</v>
      </c>
      <c r="L175" s="368">
        <v>0</v>
      </c>
      <c r="AA175" s="55"/>
      <c r="AB175" s="94"/>
    </row>
    <row r="176" spans="1:28" ht="15.75" thickBot="1">
      <c r="A176" s="2" t="str">
        <f t="shared" ref="A176:K176" si="279">A66</f>
        <v>Leno</v>
      </c>
      <c r="B176" s="65">
        <f t="shared" si="279"/>
        <v>4.5</v>
      </c>
      <c r="C176" s="66" t="str">
        <f t="shared" si="279"/>
        <v>Fulham</v>
      </c>
      <c r="D176" s="65">
        <f t="shared" si="279"/>
        <v>3.76</v>
      </c>
      <c r="E176" s="65">
        <f t="shared" si="279"/>
        <v>6.73</v>
      </c>
      <c r="F176" s="65">
        <f t="shared" si="279"/>
        <v>3.14</v>
      </c>
      <c r="G176" s="65">
        <f t="shared" si="279"/>
        <v>3.2</v>
      </c>
      <c r="H176" s="65">
        <f t="shared" si="279"/>
        <v>3.12</v>
      </c>
      <c r="I176" s="65">
        <f t="shared" si="279"/>
        <v>3.74</v>
      </c>
      <c r="J176" s="65">
        <f t="shared" si="279"/>
        <v>3.1</v>
      </c>
      <c r="K176" s="65">
        <f t="shared" si="279"/>
        <v>2.96</v>
      </c>
      <c r="L176" s="368">
        <v>1</v>
      </c>
      <c r="AA176" s="55"/>
      <c r="AB176" s="94"/>
    </row>
    <row r="177" spans="1:28" ht="15.75" thickBot="1">
      <c r="A177" s="2" t="str">
        <f t="shared" ref="A177:K177" si="280">A67</f>
        <v>Pope</v>
      </c>
      <c r="B177" s="65">
        <f t="shared" si="280"/>
        <v>5.3</v>
      </c>
      <c r="C177" s="66" t="str">
        <f t="shared" si="280"/>
        <v>Newcastle</v>
      </c>
      <c r="D177" s="65">
        <f t="shared" si="280"/>
        <v>3.98</v>
      </c>
      <c r="E177" s="65">
        <f t="shared" si="280"/>
        <v>3.29</v>
      </c>
      <c r="F177" s="65">
        <f t="shared" si="280"/>
        <v>3.99</v>
      </c>
      <c r="G177" s="65">
        <f t="shared" si="280"/>
        <v>3.84</v>
      </c>
      <c r="H177" s="65">
        <f t="shared" si="280"/>
        <v>3.96</v>
      </c>
      <c r="I177" s="65">
        <f t="shared" si="280"/>
        <v>4</v>
      </c>
      <c r="J177" s="65">
        <f t="shared" si="280"/>
        <v>3.37</v>
      </c>
      <c r="K177" s="65">
        <f t="shared" si="280"/>
        <v>2.4300000000000002</v>
      </c>
      <c r="L177" s="368">
        <v>0</v>
      </c>
      <c r="AA177" s="55"/>
      <c r="AB177" s="94"/>
    </row>
    <row r="178" spans="1:28" ht="15.75" thickBot="1">
      <c r="A178" s="2" t="str">
        <f t="shared" ref="A178:K178" si="281">A68</f>
        <v>Fabianski</v>
      </c>
      <c r="B178" s="65">
        <f t="shared" si="281"/>
        <v>5</v>
      </c>
      <c r="C178" s="66" t="str">
        <f t="shared" si="281"/>
        <v>West Ham</v>
      </c>
      <c r="D178" s="65">
        <f t="shared" si="281"/>
        <v>3.78</v>
      </c>
      <c r="E178" s="65">
        <f t="shared" si="281"/>
        <v>3.48</v>
      </c>
      <c r="F178" s="65">
        <f t="shared" si="281"/>
        <v>3.68</v>
      </c>
      <c r="G178" s="65">
        <f t="shared" si="281"/>
        <v>3.95</v>
      </c>
      <c r="H178" s="65">
        <f t="shared" si="281"/>
        <v>3.23</v>
      </c>
      <c r="I178" s="65">
        <f t="shared" si="281"/>
        <v>3.44</v>
      </c>
      <c r="J178" s="65">
        <f t="shared" si="281"/>
        <v>3.18</v>
      </c>
      <c r="K178" s="65">
        <f t="shared" si="281"/>
        <v>3.51</v>
      </c>
      <c r="L178" s="368">
        <v>0</v>
      </c>
      <c r="AA178" s="55"/>
      <c r="AB178" s="94"/>
    </row>
    <row r="179" spans="1:28" ht="15.75" thickBot="1">
      <c r="A179" s="2" t="str">
        <f t="shared" ref="A179:K179" si="282">A69</f>
        <v>Sánchez</v>
      </c>
      <c r="B179" s="65">
        <f t="shared" si="282"/>
        <v>4.5999999999999996</v>
      </c>
      <c r="C179" s="66" t="str">
        <f t="shared" si="282"/>
        <v>Brighton</v>
      </c>
      <c r="D179" s="65">
        <f t="shared" si="282"/>
        <v>3.34</v>
      </c>
      <c r="E179" s="65">
        <f t="shared" si="282"/>
        <v>3.74</v>
      </c>
      <c r="F179" s="65">
        <f t="shared" si="282"/>
        <v>3.23</v>
      </c>
      <c r="G179" s="65">
        <f t="shared" si="282"/>
        <v>3.6</v>
      </c>
      <c r="H179" s="65">
        <f t="shared" si="282"/>
        <v>4.09</v>
      </c>
      <c r="I179" s="65">
        <f t="shared" si="282"/>
        <v>3.68</v>
      </c>
      <c r="J179" s="65">
        <f t="shared" si="282"/>
        <v>3.82</v>
      </c>
      <c r="K179" s="65">
        <f t="shared" si="282"/>
        <v>2.09</v>
      </c>
      <c r="L179" s="368">
        <v>0</v>
      </c>
      <c r="AA179" s="55"/>
      <c r="AB179" s="94"/>
    </row>
    <row r="180" spans="1:28" ht="15.75" thickBot="1">
      <c r="A180" s="2" t="str">
        <f t="shared" ref="A180:K180" si="283">A70</f>
        <v>Sá</v>
      </c>
      <c r="B180" s="65">
        <f t="shared" si="283"/>
        <v>5</v>
      </c>
      <c r="C180" s="66" t="str">
        <f t="shared" si="283"/>
        <v>Wolves</v>
      </c>
      <c r="D180" s="65">
        <f t="shared" si="283"/>
        <v>3.42</v>
      </c>
      <c r="E180" s="65">
        <f t="shared" si="283"/>
        <v>3.48</v>
      </c>
      <c r="F180" s="65">
        <f t="shared" si="283"/>
        <v>3.79</v>
      </c>
      <c r="G180" s="65">
        <f t="shared" si="283"/>
        <v>3.14</v>
      </c>
      <c r="H180" s="65">
        <f t="shared" si="283"/>
        <v>3.24</v>
      </c>
      <c r="I180" s="65">
        <f t="shared" si="283"/>
        <v>3.63</v>
      </c>
      <c r="J180" s="65">
        <f t="shared" si="283"/>
        <v>4.04</v>
      </c>
      <c r="K180" s="65">
        <f t="shared" si="283"/>
        <v>2.83</v>
      </c>
      <c r="L180" s="368">
        <v>0</v>
      </c>
      <c r="AA180" s="55"/>
      <c r="AB180" s="94"/>
    </row>
    <row r="181" spans="1:28" ht="15.75" thickBot="1">
      <c r="A181" s="2" t="str">
        <f t="shared" ref="A181:K181" si="284">A71</f>
        <v>De Gea</v>
      </c>
      <c r="B181" s="65">
        <f t="shared" si="284"/>
        <v>4.9000000000000004</v>
      </c>
      <c r="C181" s="66" t="str">
        <f t="shared" si="284"/>
        <v>Man Utd</v>
      </c>
      <c r="D181" s="65">
        <f t="shared" si="284"/>
        <v>3.92</v>
      </c>
      <c r="E181" s="65">
        <f t="shared" si="284"/>
        <v>4.1399999999999997</v>
      </c>
      <c r="F181" s="65">
        <f t="shared" si="284"/>
        <v>3.16</v>
      </c>
      <c r="G181" s="65">
        <f t="shared" si="284"/>
        <v>3.15</v>
      </c>
      <c r="H181" s="65">
        <f t="shared" si="284"/>
        <v>3.92</v>
      </c>
      <c r="I181" s="65">
        <f t="shared" si="284"/>
        <v>3.46</v>
      </c>
      <c r="J181" s="65">
        <f t="shared" si="284"/>
        <v>3.85</v>
      </c>
      <c r="K181" s="65">
        <f t="shared" si="284"/>
        <v>1.85</v>
      </c>
      <c r="L181" s="368">
        <v>0</v>
      </c>
      <c r="AA181" s="55"/>
      <c r="AB181" s="94"/>
    </row>
    <row r="182" spans="1:28" ht="15.75" thickBot="1">
      <c r="A182" s="2" t="str">
        <f t="shared" ref="A182:K182" si="285">A72</f>
        <v>Pickford</v>
      </c>
      <c r="B182" s="65">
        <f t="shared" si="285"/>
        <v>4.5</v>
      </c>
      <c r="C182" s="66" t="str">
        <f t="shared" si="285"/>
        <v>Everton</v>
      </c>
      <c r="D182" s="65">
        <f t="shared" si="285"/>
        <v>3.29</v>
      </c>
      <c r="E182" s="65">
        <f t="shared" si="285"/>
        <v>3.46</v>
      </c>
      <c r="F182" s="65">
        <f t="shared" si="285"/>
        <v>3.86</v>
      </c>
      <c r="G182" s="65">
        <f t="shared" si="285"/>
        <v>3.34</v>
      </c>
      <c r="H182" s="65">
        <f t="shared" si="285"/>
        <v>3.2</v>
      </c>
      <c r="I182" s="65">
        <f t="shared" si="285"/>
        <v>3.09</v>
      </c>
      <c r="J182" s="65">
        <f t="shared" si="285"/>
        <v>3.58</v>
      </c>
      <c r="K182" s="65">
        <f t="shared" si="285"/>
        <v>3.56</v>
      </c>
      <c r="L182" s="368">
        <v>0</v>
      </c>
      <c r="AA182" s="55"/>
      <c r="AB182" s="94"/>
    </row>
    <row r="183" spans="1:28" ht="15.75" thickBot="1">
      <c r="A183" s="2" t="str">
        <f t="shared" ref="A183:K183" si="286">A73</f>
        <v>Henderson</v>
      </c>
      <c r="B183" s="65">
        <f t="shared" si="286"/>
        <v>4.7</v>
      </c>
      <c r="C183" s="66" t="str">
        <f t="shared" si="286"/>
        <v>Nott'm Forest</v>
      </c>
      <c r="D183" s="65">
        <f t="shared" si="286"/>
        <v>3.35</v>
      </c>
      <c r="E183" s="65">
        <f t="shared" si="286"/>
        <v>3.43</v>
      </c>
      <c r="F183" s="65">
        <f t="shared" si="286"/>
        <v>3.62</v>
      </c>
      <c r="G183" s="65">
        <f t="shared" si="286"/>
        <v>3.47</v>
      </c>
      <c r="H183" s="65">
        <f t="shared" si="286"/>
        <v>3.49</v>
      </c>
      <c r="I183" s="65">
        <f t="shared" si="286"/>
        <v>3.24</v>
      </c>
      <c r="J183" s="65">
        <f t="shared" si="286"/>
        <v>3.06</v>
      </c>
      <c r="K183" s="65">
        <f t="shared" si="286"/>
        <v>2.78</v>
      </c>
      <c r="L183" s="368">
        <v>0</v>
      </c>
      <c r="AA183" s="55"/>
      <c r="AB183" s="94"/>
    </row>
    <row r="184" spans="1:28" ht="15.75" thickBot="1">
      <c r="A184" s="2" t="str">
        <f t="shared" ref="A184:K184" si="287">A74</f>
        <v>Meslier</v>
      </c>
      <c r="B184" s="65">
        <f t="shared" si="287"/>
        <v>4.5</v>
      </c>
      <c r="C184" s="66" t="str">
        <f t="shared" si="287"/>
        <v>Leeds</v>
      </c>
      <c r="D184" s="65">
        <f t="shared" si="287"/>
        <v>3.13</v>
      </c>
      <c r="E184" s="65">
        <f t="shared" si="287"/>
        <v>3.36</v>
      </c>
      <c r="F184" s="65">
        <f t="shared" si="287"/>
        <v>3.2</v>
      </c>
      <c r="G184" s="65">
        <f t="shared" si="287"/>
        <v>3.41</v>
      </c>
      <c r="H184" s="65">
        <f t="shared" si="287"/>
        <v>3.43</v>
      </c>
      <c r="I184" s="65">
        <f t="shared" si="287"/>
        <v>3.18</v>
      </c>
      <c r="J184" s="65">
        <f t="shared" si="287"/>
        <v>3.38</v>
      </c>
      <c r="K184" s="65">
        <f t="shared" si="287"/>
        <v>3.24</v>
      </c>
      <c r="L184" s="368">
        <v>0</v>
      </c>
      <c r="AA184" s="55"/>
      <c r="AB184" s="94"/>
    </row>
    <row r="185" spans="1:28" ht="15.75" thickBot="1">
      <c r="A185" s="2" t="str">
        <f t="shared" ref="A185:K185" si="288">A75</f>
        <v>Guaita</v>
      </c>
      <c r="B185" s="65">
        <f t="shared" si="288"/>
        <v>4.5</v>
      </c>
      <c r="C185" s="66" t="str">
        <f t="shared" si="288"/>
        <v>Crystal Palace</v>
      </c>
      <c r="D185" s="65">
        <f t="shared" si="288"/>
        <v>3.71</v>
      </c>
      <c r="E185" s="65">
        <f t="shared" si="288"/>
        <v>3.38</v>
      </c>
      <c r="F185" s="65">
        <f t="shared" si="288"/>
        <v>3.17</v>
      </c>
      <c r="G185" s="65">
        <f t="shared" si="288"/>
        <v>3.31</v>
      </c>
      <c r="H185" s="65">
        <f t="shared" si="288"/>
        <v>3.06</v>
      </c>
      <c r="I185" s="65">
        <f t="shared" si="288"/>
        <v>3.35</v>
      </c>
      <c r="J185" s="65">
        <f t="shared" si="288"/>
        <v>3.24</v>
      </c>
      <c r="K185" s="65">
        <f t="shared" si="288"/>
        <v>3.06</v>
      </c>
      <c r="L185" s="368">
        <v>0</v>
      </c>
      <c r="AA185" s="55"/>
      <c r="AB185" s="94"/>
    </row>
    <row r="186" spans="1:28" ht="15.75" thickBot="1">
      <c r="A186" s="2" t="str">
        <f t="shared" ref="A186:K186" si="289">A76</f>
        <v>Salah</v>
      </c>
      <c r="B186" s="65">
        <f t="shared" si="289"/>
        <v>12.8</v>
      </c>
      <c r="C186" s="66" t="str">
        <f t="shared" si="289"/>
        <v>Liverpool</v>
      </c>
      <c r="D186" s="65">
        <f t="shared" si="289"/>
        <v>8.14</v>
      </c>
      <c r="E186" s="65">
        <f t="shared" si="289"/>
        <v>6.7</v>
      </c>
      <c r="F186" s="65">
        <f t="shared" si="289"/>
        <v>5.55</v>
      </c>
      <c r="G186" s="65">
        <f t="shared" si="289"/>
        <v>5.82</v>
      </c>
      <c r="H186" s="65">
        <f t="shared" si="289"/>
        <v>5.69</v>
      </c>
      <c r="I186" s="65">
        <f t="shared" si="289"/>
        <v>7.04</v>
      </c>
      <c r="J186" s="65">
        <f t="shared" si="289"/>
        <v>4.66</v>
      </c>
      <c r="K186" s="65">
        <f t="shared" si="289"/>
        <v>5.59</v>
      </c>
      <c r="L186" s="368">
        <v>1</v>
      </c>
      <c r="AA186" s="55"/>
      <c r="AB186" s="94"/>
    </row>
    <row r="187" spans="1:28" ht="15.75" thickBot="1">
      <c r="A187" s="2" t="str">
        <f t="shared" ref="A187:K187" si="290">A77</f>
        <v>De Bruyne</v>
      </c>
      <c r="B187" s="65">
        <f t="shared" si="290"/>
        <v>12.6</v>
      </c>
      <c r="C187" s="66" t="str">
        <f t="shared" si="290"/>
        <v>Man City</v>
      </c>
      <c r="D187" s="65">
        <f t="shared" si="290"/>
        <v>6.01</v>
      </c>
      <c r="E187" s="65">
        <f t="shared" si="290"/>
        <v>4.38</v>
      </c>
      <c r="F187" s="65">
        <f t="shared" si="290"/>
        <v>9.01</v>
      </c>
      <c r="G187" s="65">
        <f t="shared" si="290"/>
        <v>5.29</v>
      </c>
      <c r="H187" s="65">
        <f t="shared" si="290"/>
        <v>4.18</v>
      </c>
      <c r="I187" s="65">
        <f t="shared" si="290"/>
        <v>9.2799999999999994</v>
      </c>
      <c r="J187" s="65">
        <f t="shared" si="290"/>
        <v>5.0999999999999996</v>
      </c>
      <c r="K187" s="65">
        <f t="shared" si="290"/>
        <v>2.2400000000000002</v>
      </c>
      <c r="L187" s="368">
        <v>0</v>
      </c>
      <c r="AA187" s="55"/>
      <c r="AB187" s="94"/>
    </row>
    <row r="188" spans="1:28" ht="15.75" thickBot="1">
      <c r="A188" s="2" t="str">
        <f t="shared" ref="A188:K188" si="291">A78</f>
        <v>Saka</v>
      </c>
      <c r="B188" s="65">
        <f t="shared" si="291"/>
        <v>8</v>
      </c>
      <c r="C188" s="66" t="str">
        <f t="shared" si="291"/>
        <v>Arsenal</v>
      </c>
      <c r="D188" s="65">
        <f t="shared" si="291"/>
        <v>4.79</v>
      </c>
      <c r="E188" s="65">
        <f t="shared" si="291"/>
        <v>4.96</v>
      </c>
      <c r="F188" s="65">
        <f t="shared" si="291"/>
        <v>4.45</v>
      </c>
      <c r="G188" s="65">
        <f t="shared" si="291"/>
        <v>4.71</v>
      </c>
      <c r="H188" s="65">
        <f t="shared" si="291"/>
        <v>5.0199999999999996</v>
      </c>
      <c r="I188" s="65">
        <f t="shared" si="291"/>
        <v>9.41</v>
      </c>
      <c r="J188" s="65">
        <f t="shared" si="291"/>
        <v>4.7699999999999996</v>
      </c>
      <c r="K188" s="65">
        <f t="shared" si="291"/>
        <v>3.88</v>
      </c>
      <c r="L188" s="368">
        <v>1</v>
      </c>
      <c r="AA188" s="55"/>
      <c r="AB188" s="94"/>
    </row>
    <row r="189" spans="1:28" ht="15.75" thickBot="1">
      <c r="A189" s="2" t="str">
        <f t="shared" ref="A189:K189" si="292">A79</f>
        <v>Son</v>
      </c>
      <c r="B189" s="65">
        <f t="shared" si="292"/>
        <v>11.6</v>
      </c>
      <c r="C189" s="66" t="str">
        <f t="shared" si="292"/>
        <v>Spurs</v>
      </c>
      <c r="D189" s="65">
        <f t="shared" si="292"/>
        <v>5.93</v>
      </c>
      <c r="E189" s="65">
        <f t="shared" si="292"/>
        <v>5.04</v>
      </c>
      <c r="F189" s="65">
        <f t="shared" si="292"/>
        <v>8.06</v>
      </c>
      <c r="G189" s="65">
        <f t="shared" si="292"/>
        <v>5.0999999999999996</v>
      </c>
      <c r="H189" s="65">
        <f t="shared" si="292"/>
        <v>3.66</v>
      </c>
      <c r="I189" s="65">
        <f t="shared" si="292"/>
        <v>4.46</v>
      </c>
      <c r="J189" s="65">
        <f t="shared" si="292"/>
        <v>4.74</v>
      </c>
      <c r="K189" s="65">
        <f t="shared" si="292"/>
        <v>4.2</v>
      </c>
      <c r="L189" s="368">
        <v>0</v>
      </c>
      <c r="AA189" s="55"/>
      <c r="AB189" s="94"/>
    </row>
    <row r="190" spans="1:28" ht="15.75" thickBot="1">
      <c r="A190" s="2" t="str">
        <f t="shared" ref="A190:K190" si="293">A80</f>
        <v>Martinelli</v>
      </c>
      <c r="B190" s="65">
        <f t="shared" si="293"/>
        <v>6.8</v>
      </c>
      <c r="C190" s="66" t="str">
        <f t="shared" si="293"/>
        <v>Arsenal</v>
      </c>
      <c r="D190" s="65">
        <f t="shared" si="293"/>
        <v>4.3499999999999996</v>
      </c>
      <c r="E190" s="65">
        <f t="shared" si="293"/>
        <v>4.3600000000000003</v>
      </c>
      <c r="F190" s="65">
        <f t="shared" si="293"/>
        <v>3.96</v>
      </c>
      <c r="G190" s="65">
        <f t="shared" si="293"/>
        <v>4.4000000000000004</v>
      </c>
      <c r="H190" s="65">
        <f t="shared" si="293"/>
        <v>4.43</v>
      </c>
      <c r="I190" s="65">
        <f t="shared" si="293"/>
        <v>8.3800000000000008</v>
      </c>
      <c r="J190" s="65">
        <f t="shared" si="293"/>
        <v>4.2</v>
      </c>
      <c r="K190" s="65">
        <f t="shared" si="293"/>
        <v>3.31</v>
      </c>
      <c r="L190" s="368">
        <v>1</v>
      </c>
      <c r="AA190" s="55"/>
      <c r="AB190" s="94"/>
    </row>
    <row r="191" spans="1:28" ht="15.75" thickBot="1">
      <c r="A191" s="2" t="str">
        <f t="shared" ref="A191:K191" si="294">A81</f>
        <v>Foden</v>
      </c>
      <c r="B191" s="65">
        <f t="shared" si="294"/>
        <v>8.3000000000000007</v>
      </c>
      <c r="C191" s="66" t="str">
        <f t="shared" si="294"/>
        <v>Man City</v>
      </c>
      <c r="D191" s="65">
        <f t="shared" si="294"/>
        <v>4.67</v>
      </c>
      <c r="E191" s="65">
        <f t="shared" si="294"/>
        <v>3.53</v>
      </c>
      <c r="F191" s="65">
        <f t="shared" si="294"/>
        <v>7.49</v>
      </c>
      <c r="G191" s="65">
        <f t="shared" si="294"/>
        <v>4.37</v>
      </c>
      <c r="H191" s="65">
        <f t="shared" si="294"/>
        <v>3.54</v>
      </c>
      <c r="I191" s="65">
        <f t="shared" si="294"/>
        <v>7.78</v>
      </c>
      <c r="J191" s="65">
        <f t="shared" si="294"/>
        <v>4.08</v>
      </c>
      <c r="K191" s="65">
        <f t="shared" si="294"/>
        <v>1.88</v>
      </c>
      <c r="L191" s="368">
        <v>0</v>
      </c>
      <c r="AA191" s="55"/>
      <c r="AB191" s="94"/>
    </row>
    <row r="192" spans="1:28" ht="15.75" thickBot="1">
      <c r="A192" s="2" t="str">
        <f t="shared" ref="A192:K192" si="295">A82</f>
        <v>Mount</v>
      </c>
      <c r="B192" s="65">
        <f t="shared" si="295"/>
        <v>7.5</v>
      </c>
      <c r="C192" s="66" t="str">
        <f t="shared" si="295"/>
        <v>Chelsea</v>
      </c>
      <c r="D192" s="65">
        <f t="shared" si="295"/>
        <v>4.3099999999999996</v>
      </c>
      <c r="E192" s="65">
        <f t="shared" si="295"/>
        <v>7.12</v>
      </c>
      <c r="F192" s="65">
        <f t="shared" si="295"/>
        <v>4.3</v>
      </c>
      <c r="G192" s="65">
        <f t="shared" si="295"/>
        <v>3.08</v>
      </c>
      <c r="H192" s="65">
        <f t="shared" si="295"/>
        <v>4.5</v>
      </c>
      <c r="I192" s="65">
        <f t="shared" si="295"/>
        <v>3.52</v>
      </c>
      <c r="J192" s="65">
        <f t="shared" si="295"/>
        <v>4.62</v>
      </c>
      <c r="K192" s="65">
        <f t="shared" si="295"/>
        <v>3.34</v>
      </c>
      <c r="L192" s="368">
        <v>1</v>
      </c>
      <c r="AA192" s="55"/>
      <c r="AB192" s="94"/>
    </row>
    <row r="193" spans="1:28" ht="15.75" thickBot="1">
      <c r="A193" s="2" t="str">
        <f t="shared" ref="A193:K193" si="296">A83</f>
        <v>Sterling</v>
      </c>
      <c r="B193" s="65">
        <f t="shared" si="296"/>
        <v>9.6999999999999993</v>
      </c>
      <c r="C193" s="66" t="str">
        <f t="shared" si="296"/>
        <v>Chelsea</v>
      </c>
      <c r="D193" s="65">
        <f t="shared" si="296"/>
        <v>4.1500000000000004</v>
      </c>
      <c r="E193" s="65">
        <f t="shared" si="296"/>
        <v>6.96</v>
      </c>
      <c r="F193" s="65">
        <f t="shared" si="296"/>
        <v>4.25</v>
      </c>
      <c r="G193" s="65">
        <f t="shared" si="296"/>
        <v>2.78</v>
      </c>
      <c r="H193" s="65">
        <f t="shared" si="296"/>
        <v>4.63</v>
      </c>
      <c r="I193" s="65">
        <f t="shared" si="296"/>
        <v>3.51</v>
      </c>
      <c r="J193" s="65">
        <f t="shared" si="296"/>
        <v>4.37</v>
      </c>
      <c r="K193" s="65">
        <f t="shared" si="296"/>
        <v>3.17</v>
      </c>
      <c r="L193" s="368">
        <v>0</v>
      </c>
      <c r="AA193" s="55"/>
      <c r="AB193" s="94"/>
    </row>
    <row r="194" spans="1:28" ht="15.75" thickBot="1">
      <c r="A194" s="2" t="str">
        <f t="shared" ref="A194:K194" si="297">A84</f>
        <v>Fernandes</v>
      </c>
      <c r="B194" s="65">
        <f t="shared" si="297"/>
        <v>9.8000000000000007</v>
      </c>
      <c r="C194" s="66" t="str">
        <f t="shared" si="297"/>
        <v>Man Utd</v>
      </c>
      <c r="D194" s="65">
        <f t="shared" si="297"/>
        <v>4.3</v>
      </c>
      <c r="E194" s="65">
        <f t="shared" si="297"/>
        <v>5.29</v>
      </c>
      <c r="F194" s="65">
        <f t="shared" si="297"/>
        <v>3.31</v>
      </c>
      <c r="G194" s="65">
        <f t="shared" si="297"/>
        <v>3.29</v>
      </c>
      <c r="H194" s="65">
        <f t="shared" si="297"/>
        <v>4.83</v>
      </c>
      <c r="I194" s="65">
        <f t="shared" si="297"/>
        <v>4.5</v>
      </c>
      <c r="J194" s="65">
        <f t="shared" si="297"/>
        <v>4.8499999999999996</v>
      </c>
      <c r="K194" s="65">
        <f t="shared" si="297"/>
        <v>2.36</v>
      </c>
      <c r="L194" s="368">
        <v>0</v>
      </c>
      <c r="AA194" s="55"/>
      <c r="AB194" s="94"/>
    </row>
    <row r="195" spans="1:28" ht="15.75" thickBot="1">
      <c r="A195" s="2" t="str">
        <f t="shared" ref="A195:K195" si="298">A85</f>
        <v>Ødegaard</v>
      </c>
      <c r="B195" s="65">
        <f t="shared" si="298"/>
        <v>6.4</v>
      </c>
      <c r="C195" s="66" t="str">
        <f t="shared" si="298"/>
        <v>Arsenal</v>
      </c>
      <c r="D195" s="65">
        <f t="shared" si="298"/>
        <v>3.72</v>
      </c>
      <c r="E195" s="65">
        <f t="shared" si="298"/>
        <v>3.71</v>
      </c>
      <c r="F195" s="65">
        <f t="shared" si="298"/>
        <v>3.41</v>
      </c>
      <c r="G195" s="65">
        <f t="shared" si="298"/>
        <v>3.8</v>
      </c>
      <c r="H195" s="65">
        <f t="shared" si="298"/>
        <v>3.88</v>
      </c>
      <c r="I195" s="65">
        <f t="shared" si="298"/>
        <v>7.39</v>
      </c>
      <c r="J195" s="65">
        <f t="shared" si="298"/>
        <v>3.75</v>
      </c>
      <c r="K195" s="65">
        <f t="shared" si="298"/>
        <v>3.02</v>
      </c>
      <c r="L195" s="368">
        <v>0</v>
      </c>
      <c r="AA195" s="55"/>
      <c r="AB195" s="94"/>
    </row>
    <row r="196" spans="1:28" ht="15.75" thickBot="1">
      <c r="A196" s="2" t="str">
        <f t="shared" ref="A196:K196" si="299">A86</f>
        <v>Trossard</v>
      </c>
      <c r="B196" s="65">
        <f t="shared" si="299"/>
        <v>7</v>
      </c>
      <c r="C196" s="66" t="str">
        <f t="shared" si="299"/>
        <v>Brighton</v>
      </c>
      <c r="D196" s="65">
        <f t="shared" si="299"/>
        <v>3.94</v>
      </c>
      <c r="E196" s="65">
        <f t="shared" si="299"/>
        <v>4.53</v>
      </c>
      <c r="F196" s="65">
        <f t="shared" si="299"/>
        <v>3.51</v>
      </c>
      <c r="G196" s="65">
        <f t="shared" si="299"/>
        <v>3.95</v>
      </c>
      <c r="H196" s="65">
        <f t="shared" si="299"/>
        <v>4.8600000000000003</v>
      </c>
      <c r="I196" s="65">
        <f t="shared" si="299"/>
        <v>3.93</v>
      </c>
      <c r="J196" s="65">
        <f t="shared" si="299"/>
        <v>4.7300000000000004</v>
      </c>
      <c r="K196" s="65">
        <f t="shared" si="299"/>
        <v>2.04</v>
      </c>
      <c r="L196" s="368">
        <v>0</v>
      </c>
      <c r="AA196" s="55"/>
      <c r="AB196" s="94"/>
    </row>
    <row r="197" spans="1:28" ht="15.75" thickBot="1">
      <c r="A197" s="2" t="str">
        <f t="shared" ref="A197:K197" si="300">A87</f>
        <v>Grealish</v>
      </c>
      <c r="B197" s="65">
        <f t="shared" si="300"/>
        <v>6.8</v>
      </c>
      <c r="C197" s="66" t="str">
        <f t="shared" si="300"/>
        <v>Man City</v>
      </c>
      <c r="D197" s="65">
        <f t="shared" si="300"/>
        <v>3.91</v>
      </c>
      <c r="E197" s="65">
        <f t="shared" si="300"/>
        <v>3</v>
      </c>
      <c r="F197" s="65">
        <f t="shared" si="300"/>
        <v>6.13</v>
      </c>
      <c r="G197" s="65">
        <f t="shared" si="300"/>
        <v>3.71</v>
      </c>
      <c r="H197" s="65">
        <f t="shared" si="300"/>
        <v>2.9</v>
      </c>
      <c r="I197" s="65">
        <f t="shared" si="300"/>
        <v>6.63</v>
      </c>
      <c r="J197" s="65">
        <f t="shared" si="300"/>
        <v>3.43</v>
      </c>
      <c r="K197" s="65">
        <f t="shared" si="300"/>
        <v>1.56</v>
      </c>
      <c r="L197" s="368">
        <v>0</v>
      </c>
      <c r="AA197" s="55"/>
      <c r="AB197" s="94"/>
    </row>
    <row r="198" spans="1:28" ht="15.75" thickBot="1">
      <c r="A198" s="2" t="str">
        <f t="shared" ref="A198:K198" si="301">A88</f>
        <v>Rashford</v>
      </c>
      <c r="B198" s="65">
        <f t="shared" si="301"/>
        <v>6.8</v>
      </c>
      <c r="C198" s="66" t="str">
        <f t="shared" si="301"/>
        <v>Man Utd</v>
      </c>
      <c r="D198" s="65">
        <f t="shared" si="301"/>
        <v>4.4400000000000004</v>
      </c>
      <c r="E198" s="65">
        <f t="shared" si="301"/>
        <v>5.14</v>
      </c>
      <c r="F198" s="65">
        <f t="shared" si="301"/>
        <v>3.14</v>
      </c>
      <c r="G198" s="65">
        <f t="shared" si="301"/>
        <v>2.98</v>
      </c>
      <c r="H198" s="65">
        <f t="shared" si="301"/>
        <v>4.33</v>
      </c>
      <c r="I198" s="65">
        <f t="shared" si="301"/>
        <v>4.12</v>
      </c>
      <c r="J198" s="65">
        <f t="shared" si="301"/>
        <v>4.43</v>
      </c>
      <c r="K198" s="65">
        <f t="shared" si="301"/>
        <v>2.1</v>
      </c>
      <c r="L198" s="368">
        <v>1</v>
      </c>
      <c r="AA198" s="55"/>
      <c r="AB198" s="94"/>
    </row>
    <row r="199" spans="1:28" ht="15.75" thickBot="1">
      <c r="A199" s="2" t="str">
        <f t="shared" ref="A199:K199" si="302">A89</f>
        <v>Zaha</v>
      </c>
      <c r="B199" s="65">
        <f t="shared" si="302"/>
        <v>7.5</v>
      </c>
      <c r="C199" s="66" t="str">
        <f t="shared" si="302"/>
        <v>Crystal Palace</v>
      </c>
      <c r="D199" s="65">
        <f t="shared" si="302"/>
        <v>4.55</v>
      </c>
      <c r="E199" s="65">
        <f t="shared" si="302"/>
        <v>4.08</v>
      </c>
      <c r="F199" s="65">
        <f t="shared" si="302"/>
        <v>3.15</v>
      </c>
      <c r="G199" s="65">
        <f t="shared" si="302"/>
        <v>3.69</v>
      </c>
      <c r="H199" s="65">
        <f t="shared" si="302"/>
        <v>3.27</v>
      </c>
      <c r="I199" s="65">
        <f t="shared" si="302"/>
        <v>4.0599999999999996</v>
      </c>
      <c r="J199" s="65">
        <f t="shared" si="302"/>
        <v>3.83</v>
      </c>
      <c r="K199" s="65">
        <f t="shared" si="302"/>
        <v>3.42</v>
      </c>
      <c r="L199" s="368">
        <v>0</v>
      </c>
      <c r="AA199" s="55"/>
      <c r="AB199" s="94"/>
    </row>
    <row r="200" spans="1:28" ht="15.75" thickBot="1">
      <c r="A200" s="2" t="str">
        <f t="shared" ref="A200:K200" si="303">A90</f>
        <v>Bernardo</v>
      </c>
      <c r="B200" s="65">
        <f t="shared" si="303"/>
        <v>6.9</v>
      </c>
      <c r="C200" s="66" t="str">
        <f t="shared" si="303"/>
        <v>Man City</v>
      </c>
      <c r="D200" s="65">
        <f t="shared" si="303"/>
        <v>3.67</v>
      </c>
      <c r="E200" s="65">
        <f t="shared" si="303"/>
        <v>2.9</v>
      </c>
      <c r="F200" s="65">
        <f t="shared" si="303"/>
        <v>6.01</v>
      </c>
      <c r="G200" s="65">
        <f t="shared" si="303"/>
        <v>3.55</v>
      </c>
      <c r="H200" s="65">
        <f t="shared" si="303"/>
        <v>2.84</v>
      </c>
      <c r="I200" s="65">
        <f t="shared" si="303"/>
        <v>6.03</v>
      </c>
      <c r="J200" s="65">
        <f t="shared" si="303"/>
        <v>3.31</v>
      </c>
      <c r="K200" s="65">
        <f t="shared" si="303"/>
        <v>1.45</v>
      </c>
      <c r="L200" s="368">
        <v>0</v>
      </c>
      <c r="AA200" s="55"/>
      <c r="AB200" s="94"/>
    </row>
    <row r="201" spans="1:28" ht="15.75" thickBot="1">
      <c r="A201" s="2" t="str">
        <f t="shared" ref="A201:K201" si="304">A91</f>
        <v>Groß</v>
      </c>
      <c r="B201" s="65">
        <f t="shared" si="304"/>
        <v>5.6</v>
      </c>
      <c r="C201" s="66" t="str">
        <f t="shared" si="304"/>
        <v>Brighton</v>
      </c>
      <c r="D201" s="65">
        <f t="shared" si="304"/>
        <v>3.51</v>
      </c>
      <c r="E201" s="65">
        <f t="shared" si="304"/>
        <v>3.83</v>
      </c>
      <c r="F201" s="65">
        <f t="shared" si="304"/>
        <v>3.26</v>
      </c>
      <c r="G201" s="65">
        <f t="shared" si="304"/>
        <v>3.5</v>
      </c>
      <c r="H201" s="65">
        <f t="shared" si="304"/>
        <v>4.26</v>
      </c>
      <c r="I201" s="65">
        <f t="shared" si="304"/>
        <v>3.42</v>
      </c>
      <c r="J201" s="65">
        <f t="shared" si="304"/>
        <v>4.26</v>
      </c>
      <c r="K201" s="65">
        <f t="shared" si="304"/>
        <v>1.87</v>
      </c>
      <c r="L201" s="368">
        <v>0</v>
      </c>
      <c r="AA201" s="55"/>
      <c r="AB201" s="94"/>
    </row>
    <row r="202" spans="1:28" ht="15.75" thickBot="1">
      <c r="A202" s="2" t="str">
        <f t="shared" ref="A202:K202" si="305">A92</f>
        <v>Bowen</v>
      </c>
      <c r="B202" s="65">
        <f t="shared" si="305"/>
        <v>8</v>
      </c>
      <c r="C202" s="66" t="str">
        <f t="shared" si="305"/>
        <v>West Ham</v>
      </c>
      <c r="D202" s="65">
        <f t="shared" si="305"/>
        <v>4.2</v>
      </c>
      <c r="E202" s="65">
        <f t="shared" si="305"/>
        <v>3.76</v>
      </c>
      <c r="F202" s="65">
        <f t="shared" si="305"/>
        <v>3.46</v>
      </c>
      <c r="G202" s="65">
        <f t="shared" si="305"/>
        <v>3.99</v>
      </c>
      <c r="H202" s="65">
        <f t="shared" si="305"/>
        <v>2.77</v>
      </c>
      <c r="I202" s="65">
        <f t="shared" si="305"/>
        <v>3.19</v>
      </c>
      <c r="J202" s="65">
        <f t="shared" si="305"/>
        <v>2.95</v>
      </c>
      <c r="K202" s="65">
        <f t="shared" si="305"/>
        <v>3.35</v>
      </c>
      <c r="L202" s="368">
        <v>0</v>
      </c>
      <c r="AA202" s="55"/>
      <c r="AB202" s="94"/>
    </row>
    <row r="203" spans="1:28" ht="15.75" thickBot="1">
      <c r="A203" s="2" t="str">
        <f t="shared" ref="A203:K203" si="306">A93</f>
        <v>Andreas</v>
      </c>
      <c r="B203" s="65">
        <f t="shared" si="306"/>
        <v>4.5999999999999996</v>
      </c>
      <c r="C203" s="66" t="str">
        <f t="shared" si="306"/>
        <v>Fulham</v>
      </c>
      <c r="D203" s="65" t="e">
        <f>#REF!</f>
        <v>#REF!</v>
      </c>
      <c r="E203" s="65">
        <f>D93</f>
        <v>3.73</v>
      </c>
      <c r="F203" s="65">
        <f t="shared" si="306"/>
        <v>2.54</v>
      </c>
      <c r="G203" s="65">
        <f t="shared" si="306"/>
        <v>2.95</v>
      </c>
      <c r="H203" s="65">
        <f t="shared" si="306"/>
        <v>2.5</v>
      </c>
      <c r="I203" s="65">
        <f t="shared" si="306"/>
        <v>3.52</v>
      </c>
      <c r="J203" s="65">
        <f t="shared" si="306"/>
        <v>2.62</v>
      </c>
      <c r="K203" s="65">
        <f t="shared" si="306"/>
        <v>2.67</v>
      </c>
      <c r="L203" s="368">
        <v>0</v>
      </c>
      <c r="AA203" s="55"/>
      <c r="AB203" s="94"/>
    </row>
    <row r="204" spans="1:28" ht="15.75" thickBot="1">
      <c r="A204" s="2" t="str">
        <f t="shared" ref="A204:K204" si="307">A94</f>
        <v>Ward-Prowse</v>
      </c>
      <c r="B204" s="65">
        <f t="shared" si="307"/>
        <v>6.2</v>
      </c>
      <c r="C204" s="66" t="str">
        <f t="shared" si="307"/>
        <v>Southampton</v>
      </c>
      <c r="D204" s="65">
        <f t="shared" si="307"/>
        <v>3.44</v>
      </c>
      <c r="E204" s="65">
        <f t="shared" si="307"/>
        <v>3.87</v>
      </c>
      <c r="F204" s="65">
        <f t="shared" si="307"/>
        <v>3.24</v>
      </c>
      <c r="G204" s="65">
        <f t="shared" si="307"/>
        <v>3.57</v>
      </c>
      <c r="H204" s="65">
        <f t="shared" si="307"/>
        <v>3.07</v>
      </c>
      <c r="I204" s="65">
        <f t="shared" si="307"/>
        <v>3.54</v>
      </c>
      <c r="J204" s="65">
        <f t="shared" si="307"/>
        <v>2.65</v>
      </c>
      <c r="K204" s="65">
        <f t="shared" si="307"/>
        <v>2.93</v>
      </c>
      <c r="L204" s="368">
        <v>0</v>
      </c>
      <c r="AA204" s="55"/>
      <c r="AB204" s="94"/>
    </row>
    <row r="205" spans="1:28" ht="15.75" thickBot="1">
      <c r="A205" s="2" t="str">
        <f t="shared" ref="A205:K205" si="308">A95</f>
        <v>Barnes</v>
      </c>
      <c r="B205" s="65">
        <f t="shared" si="308"/>
        <v>6.9</v>
      </c>
      <c r="C205" s="66" t="str">
        <f t="shared" si="308"/>
        <v>Leicester</v>
      </c>
      <c r="D205" s="65">
        <f t="shared" si="308"/>
        <v>3.04</v>
      </c>
      <c r="E205" s="65">
        <f t="shared" si="308"/>
        <v>4.3</v>
      </c>
      <c r="F205" s="65">
        <f t="shared" si="308"/>
        <v>3.89</v>
      </c>
      <c r="G205" s="65">
        <f t="shared" si="308"/>
        <v>3.68</v>
      </c>
      <c r="H205" s="65">
        <f t="shared" si="308"/>
        <v>3.16</v>
      </c>
      <c r="I205" s="65">
        <f t="shared" si="308"/>
        <v>3.1</v>
      </c>
      <c r="J205" s="65">
        <f t="shared" si="308"/>
        <v>2.71</v>
      </c>
      <c r="K205" s="65">
        <f t="shared" si="308"/>
        <v>2.35</v>
      </c>
      <c r="L205" s="368">
        <v>0</v>
      </c>
      <c r="AA205" s="55"/>
      <c r="AB205" s="94"/>
    </row>
    <row r="206" spans="1:28" ht="15.75" thickBot="1">
      <c r="A206" s="2" t="str">
        <f t="shared" ref="A206:K206" si="309">A96</f>
        <v>Almirón</v>
      </c>
      <c r="B206" s="65">
        <f t="shared" si="309"/>
        <v>5.9</v>
      </c>
      <c r="C206" s="66" t="str">
        <f t="shared" si="309"/>
        <v>Newcastle</v>
      </c>
      <c r="D206" s="65">
        <f t="shared" si="309"/>
        <v>4.45</v>
      </c>
      <c r="E206" s="65">
        <f t="shared" si="309"/>
        <v>3.01</v>
      </c>
      <c r="F206" s="65">
        <f t="shared" si="309"/>
        <v>4.1500000000000004</v>
      </c>
      <c r="G206" s="65">
        <f t="shared" si="309"/>
        <v>3.22</v>
      </c>
      <c r="H206" s="65">
        <f t="shared" si="309"/>
        <v>3.45</v>
      </c>
      <c r="I206" s="65">
        <f t="shared" si="309"/>
        <v>3.14</v>
      </c>
      <c r="J206" s="65">
        <f t="shared" si="309"/>
        <v>2.73</v>
      </c>
      <c r="K206" s="65">
        <f t="shared" si="309"/>
        <v>1.96</v>
      </c>
      <c r="L206" s="368">
        <v>0</v>
      </c>
      <c r="AA206" s="55"/>
      <c r="AB206" s="94"/>
    </row>
    <row r="207" spans="1:28" ht="15.75" thickBot="1">
      <c r="A207" s="2" t="str">
        <f t="shared" ref="A207:K207" si="310">A97</f>
        <v>Willian</v>
      </c>
      <c r="B207" s="65">
        <f t="shared" si="310"/>
        <v>5.5</v>
      </c>
      <c r="C207" s="66" t="str">
        <f t="shared" si="310"/>
        <v>Fulham</v>
      </c>
      <c r="D207" s="65">
        <f t="shared" si="310"/>
        <v>3.72</v>
      </c>
      <c r="E207" s="65">
        <f t="shared" si="310"/>
        <v>5.88</v>
      </c>
      <c r="F207" s="65">
        <f t="shared" si="310"/>
        <v>2.52</v>
      </c>
      <c r="G207" s="65">
        <f t="shared" si="310"/>
        <v>2.92</v>
      </c>
      <c r="H207" s="65">
        <f t="shared" si="310"/>
        <v>2.38</v>
      </c>
      <c r="I207" s="65">
        <f t="shared" si="310"/>
        <v>3.31</v>
      </c>
      <c r="J207" s="65">
        <f t="shared" si="310"/>
        <v>2.58</v>
      </c>
      <c r="K207" s="65">
        <f t="shared" si="310"/>
        <v>2.57</v>
      </c>
      <c r="L207" s="368">
        <v>0</v>
      </c>
      <c r="AA207" s="55"/>
      <c r="AB207" s="94"/>
    </row>
    <row r="208" spans="1:28" ht="15.75" thickBot="1">
      <c r="A208" s="2" t="str">
        <f t="shared" ref="A208:K208" si="311">A98</f>
        <v>Antony</v>
      </c>
      <c r="B208" s="65">
        <f t="shared" si="311"/>
        <v>7.5</v>
      </c>
      <c r="C208" s="66" t="str">
        <f t="shared" si="311"/>
        <v>Man Utd</v>
      </c>
      <c r="D208" s="65">
        <f t="shared" si="311"/>
        <v>3.61</v>
      </c>
      <c r="E208" s="65">
        <f t="shared" si="311"/>
        <v>4.17</v>
      </c>
      <c r="F208" s="65">
        <f t="shared" si="311"/>
        <v>2.84</v>
      </c>
      <c r="G208" s="65">
        <f t="shared" si="311"/>
        <v>2.7</v>
      </c>
      <c r="H208" s="65">
        <f t="shared" si="311"/>
        <v>3.66</v>
      </c>
      <c r="I208" s="65">
        <f t="shared" si="311"/>
        <v>3.44</v>
      </c>
      <c r="J208" s="65">
        <f t="shared" si="311"/>
        <v>3.6</v>
      </c>
      <c r="K208" s="65">
        <f t="shared" si="311"/>
        <v>1.78</v>
      </c>
      <c r="L208" s="368">
        <v>0</v>
      </c>
      <c r="AA208" s="55"/>
      <c r="AB208" s="94"/>
    </row>
    <row r="209" spans="1:28" ht="15.75" thickBot="1">
      <c r="A209" s="2" t="str">
        <f t="shared" ref="A209:K209" si="312">A99</f>
        <v>Saint-Maximin</v>
      </c>
      <c r="B209" s="65">
        <f t="shared" si="312"/>
        <v>6.2</v>
      </c>
      <c r="C209" s="66" t="str">
        <f t="shared" si="312"/>
        <v>Newcastle</v>
      </c>
      <c r="D209" s="65">
        <f t="shared" si="312"/>
        <v>3.25</v>
      </c>
      <c r="E209" s="65">
        <f t="shared" si="312"/>
        <v>2.4900000000000002</v>
      </c>
      <c r="F209" s="65">
        <f t="shared" si="312"/>
        <v>3.88</v>
      </c>
      <c r="G209" s="65">
        <f t="shared" si="312"/>
        <v>3.43</v>
      </c>
      <c r="H209" s="65">
        <f t="shared" si="312"/>
        <v>3.59</v>
      </c>
      <c r="I209" s="65">
        <f t="shared" si="312"/>
        <v>3.55</v>
      </c>
      <c r="J209" s="65">
        <f t="shared" si="312"/>
        <v>2.99</v>
      </c>
      <c r="K209" s="65">
        <f t="shared" si="312"/>
        <v>2.14</v>
      </c>
      <c r="L209" s="368">
        <v>0</v>
      </c>
      <c r="AA209" s="55"/>
      <c r="AB209" s="94"/>
    </row>
    <row r="210" spans="1:28" ht="15.75" thickBot="1">
      <c r="A210" s="2" t="str">
        <f t="shared" ref="A210:K210" si="313">A100</f>
        <v>Gündogan</v>
      </c>
      <c r="B210" s="65">
        <f t="shared" si="313"/>
        <v>7.3</v>
      </c>
      <c r="C210" s="66" t="str">
        <f t="shared" si="313"/>
        <v>Man City</v>
      </c>
      <c r="D210" s="65">
        <f t="shared" si="313"/>
        <v>3.06</v>
      </c>
      <c r="E210" s="65">
        <f t="shared" si="313"/>
        <v>2.4700000000000002</v>
      </c>
      <c r="F210" s="65">
        <f t="shared" si="313"/>
        <v>4.93</v>
      </c>
      <c r="G210" s="65">
        <f t="shared" si="313"/>
        <v>2.95</v>
      </c>
      <c r="H210" s="65">
        <f t="shared" si="313"/>
        <v>2.4700000000000002</v>
      </c>
      <c r="I210" s="65">
        <f t="shared" si="313"/>
        <v>5.13</v>
      </c>
      <c r="J210" s="65">
        <f t="shared" si="313"/>
        <v>2.82</v>
      </c>
      <c r="K210" s="65">
        <f t="shared" si="313"/>
        <v>1.23</v>
      </c>
      <c r="L210" s="368">
        <v>0</v>
      </c>
      <c r="AA210" s="55"/>
      <c r="AB210" s="94"/>
    </row>
    <row r="211" spans="1:28" ht="15.75" thickBot="1">
      <c r="A211" s="2" t="str">
        <f t="shared" ref="A211:K211" si="314">A101</f>
        <v>Paquetá</v>
      </c>
      <c r="B211" s="65">
        <f t="shared" si="314"/>
        <v>5.9</v>
      </c>
      <c r="C211" s="66" t="str">
        <f t="shared" si="314"/>
        <v>West Ham</v>
      </c>
      <c r="D211" s="65">
        <f t="shared" si="314"/>
        <v>3.58</v>
      </c>
      <c r="E211" s="65">
        <f t="shared" si="314"/>
        <v>3.27</v>
      </c>
      <c r="F211" s="65">
        <f t="shared" si="314"/>
        <v>3.03</v>
      </c>
      <c r="G211" s="65">
        <f t="shared" si="314"/>
        <v>3.6</v>
      </c>
      <c r="H211" s="65">
        <f t="shared" si="314"/>
        <v>2.66</v>
      </c>
      <c r="I211" s="65">
        <f t="shared" si="314"/>
        <v>2.95</v>
      </c>
      <c r="J211" s="65">
        <f t="shared" si="314"/>
        <v>2.66</v>
      </c>
      <c r="K211" s="65">
        <f t="shared" si="314"/>
        <v>3.12</v>
      </c>
      <c r="L211" s="368">
        <v>0</v>
      </c>
      <c r="AA211" s="55"/>
      <c r="AB211" s="94"/>
    </row>
    <row r="212" spans="1:28" ht="15.75" thickBot="1">
      <c r="A212" s="2" t="str">
        <f t="shared" ref="A212:K212" si="315">A102</f>
        <v>Rodrigo</v>
      </c>
      <c r="B212" s="65">
        <f t="shared" si="315"/>
        <v>6.3</v>
      </c>
      <c r="C212" s="66" t="str">
        <f t="shared" si="315"/>
        <v>Leeds</v>
      </c>
      <c r="D212" s="65">
        <f t="shared" si="315"/>
        <v>3.09</v>
      </c>
      <c r="E212" s="65">
        <f t="shared" si="315"/>
        <v>3.69</v>
      </c>
      <c r="F212" s="65">
        <f t="shared" si="315"/>
        <v>2.94</v>
      </c>
      <c r="G212" s="65">
        <f t="shared" si="315"/>
        <v>3.13</v>
      </c>
      <c r="H212" s="65">
        <f t="shared" si="315"/>
        <v>2.96</v>
      </c>
      <c r="I212" s="65">
        <f t="shared" si="315"/>
        <v>2.64</v>
      </c>
      <c r="J212" s="65">
        <f t="shared" si="315"/>
        <v>2.75</v>
      </c>
      <c r="K212" s="65">
        <f t="shared" si="315"/>
        <v>3.02</v>
      </c>
      <c r="L212" s="368">
        <v>0</v>
      </c>
      <c r="AA212" s="55"/>
      <c r="AB212" s="94"/>
    </row>
    <row r="213" spans="1:28" ht="15.75" thickBot="1">
      <c r="A213" s="2" t="str">
        <f t="shared" ref="A213:K213" si="316">A103</f>
        <v>Aaronson</v>
      </c>
      <c r="B213" s="65">
        <f t="shared" si="316"/>
        <v>5.5</v>
      </c>
      <c r="C213" s="66" t="str">
        <f t="shared" si="316"/>
        <v>Leeds</v>
      </c>
      <c r="D213" s="65">
        <f t="shared" si="316"/>
        <v>2.85</v>
      </c>
      <c r="E213" s="65">
        <f t="shared" si="316"/>
        <v>3.25</v>
      </c>
      <c r="F213" s="65">
        <f t="shared" si="316"/>
        <v>2.95</v>
      </c>
      <c r="G213" s="65">
        <f t="shared" si="316"/>
        <v>3.25</v>
      </c>
      <c r="H213" s="65">
        <f t="shared" si="316"/>
        <v>3.04</v>
      </c>
      <c r="I213" s="65">
        <f t="shared" si="316"/>
        <v>2.82</v>
      </c>
      <c r="J213" s="65">
        <f t="shared" si="316"/>
        <v>2.88</v>
      </c>
      <c r="K213" s="65">
        <f t="shared" si="316"/>
        <v>3</v>
      </c>
      <c r="L213" s="368">
        <v>0</v>
      </c>
      <c r="AA213" s="55"/>
      <c r="AB213" s="94"/>
    </row>
    <row r="214" spans="1:28" ht="15.75" thickBot="1">
      <c r="A214" s="2" t="str">
        <f t="shared" ref="A214:K214" si="317">A104</f>
        <v>Kulusevski</v>
      </c>
      <c r="B214" s="65">
        <f t="shared" si="317"/>
        <v>8</v>
      </c>
      <c r="C214" s="66" t="str">
        <f t="shared" si="317"/>
        <v>Spurs</v>
      </c>
      <c r="D214" s="65">
        <f t="shared" si="317"/>
        <v>3.47</v>
      </c>
      <c r="E214" s="65">
        <f t="shared" si="317"/>
        <v>3.18</v>
      </c>
      <c r="F214" s="65">
        <f t="shared" si="317"/>
        <v>4.97</v>
      </c>
      <c r="G214" s="65">
        <f t="shared" si="317"/>
        <v>2.94</v>
      </c>
      <c r="H214" s="65">
        <f t="shared" si="317"/>
        <v>2</v>
      </c>
      <c r="I214" s="65">
        <f t="shared" si="317"/>
        <v>2.39</v>
      </c>
      <c r="J214" s="65">
        <f t="shared" si="317"/>
        <v>2.66</v>
      </c>
      <c r="K214" s="65">
        <f t="shared" si="317"/>
        <v>2.2999999999999998</v>
      </c>
      <c r="L214" s="368">
        <v>0</v>
      </c>
      <c r="AA214" s="55"/>
      <c r="AB214" s="94"/>
    </row>
    <row r="215" spans="1:28" ht="15.75" thickBot="1">
      <c r="A215" s="2" t="str">
        <f t="shared" ref="A215:K215" si="318">A105</f>
        <v>Bailey</v>
      </c>
      <c r="B215" s="65">
        <f t="shared" si="318"/>
        <v>4.5</v>
      </c>
      <c r="C215" s="66" t="str">
        <f t="shared" si="318"/>
        <v>Aston Villa</v>
      </c>
      <c r="D215" s="65">
        <f t="shared" si="318"/>
        <v>2.87</v>
      </c>
      <c r="E215" s="65">
        <f t="shared" si="318"/>
        <v>3.07</v>
      </c>
      <c r="F215" s="65">
        <f t="shared" si="318"/>
        <v>3.46</v>
      </c>
      <c r="G215" s="65">
        <f t="shared" si="318"/>
        <v>2.98</v>
      </c>
      <c r="H215" s="65">
        <f t="shared" si="318"/>
        <v>3.47</v>
      </c>
      <c r="I215" s="65">
        <f t="shared" si="318"/>
        <v>2.1800000000000002</v>
      </c>
      <c r="J215" s="65">
        <f t="shared" si="318"/>
        <v>2.69</v>
      </c>
      <c r="K215" s="65">
        <f t="shared" si="318"/>
        <v>2.98</v>
      </c>
      <c r="L215" s="368">
        <v>0</v>
      </c>
      <c r="AA215" s="55"/>
      <c r="AB215" s="94"/>
    </row>
    <row r="216" spans="1:28" ht="15.75" thickBot="1">
      <c r="A216" s="2" t="str">
        <f t="shared" ref="A216:K216" si="319">A106</f>
        <v>March</v>
      </c>
      <c r="B216" s="65">
        <f t="shared" si="319"/>
        <v>5</v>
      </c>
      <c r="C216" s="66" t="str">
        <f t="shared" si="319"/>
        <v>Brighton</v>
      </c>
      <c r="D216" s="65">
        <f t="shared" si="319"/>
        <v>3.02</v>
      </c>
      <c r="E216" s="65">
        <f t="shared" si="319"/>
        <v>3.21</v>
      </c>
      <c r="F216" s="65">
        <f t="shared" si="319"/>
        <v>2.75</v>
      </c>
      <c r="G216" s="65">
        <f t="shared" si="319"/>
        <v>3.04</v>
      </c>
      <c r="H216" s="65">
        <f t="shared" si="319"/>
        <v>3.58</v>
      </c>
      <c r="I216" s="65">
        <f t="shared" si="319"/>
        <v>2.89</v>
      </c>
      <c r="J216" s="65">
        <f t="shared" si="319"/>
        <v>3.45</v>
      </c>
      <c r="K216" s="65">
        <f t="shared" si="319"/>
        <v>1.61</v>
      </c>
      <c r="L216" s="368">
        <v>0</v>
      </c>
      <c r="AA216" s="55"/>
      <c r="AB216" s="94"/>
    </row>
    <row r="217" spans="1:28" ht="15.75" thickBot="1">
      <c r="A217" s="2" t="str">
        <f t="shared" ref="A217:K217" si="320">A107</f>
        <v>Mahrez</v>
      </c>
      <c r="B217" s="65">
        <f t="shared" si="320"/>
        <v>7.5</v>
      </c>
      <c r="C217" s="66" t="str">
        <f t="shared" si="320"/>
        <v>Man City</v>
      </c>
      <c r="D217" s="65">
        <f t="shared" si="320"/>
        <v>3.13</v>
      </c>
      <c r="E217" s="65">
        <f t="shared" si="320"/>
        <v>1.98</v>
      </c>
      <c r="F217" s="65">
        <f t="shared" si="320"/>
        <v>4.4400000000000004</v>
      </c>
      <c r="G217" s="65">
        <f t="shared" si="320"/>
        <v>2.68</v>
      </c>
      <c r="H217" s="65">
        <f t="shared" si="320"/>
        <v>2.23</v>
      </c>
      <c r="I217" s="65">
        <f t="shared" si="320"/>
        <v>4.91</v>
      </c>
      <c r="J217" s="65">
        <f t="shared" si="320"/>
        <v>2.65</v>
      </c>
      <c r="K217" s="65">
        <f t="shared" si="320"/>
        <v>1.07</v>
      </c>
      <c r="L217" s="368">
        <v>0</v>
      </c>
      <c r="AA217" s="55"/>
      <c r="AB217" s="94"/>
    </row>
    <row r="218" spans="1:28" ht="15.75" thickBot="1">
      <c r="A218" s="2" t="str">
        <f t="shared" ref="A218:K218" si="321">A108</f>
        <v>Harrison</v>
      </c>
      <c r="B218" s="65">
        <f t="shared" si="321"/>
        <v>5.8</v>
      </c>
      <c r="C218" s="66" t="str">
        <f t="shared" si="321"/>
        <v>Leeds</v>
      </c>
      <c r="D218" s="65">
        <f t="shared" si="321"/>
        <v>2.4700000000000002</v>
      </c>
      <c r="E218" s="65">
        <f t="shared" si="321"/>
        <v>3.28</v>
      </c>
      <c r="F218" s="65">
        <f t="shared" si="321"/>
        <v>2.9</v>
      </c>
      <c r="G218" s="65">
        <f t="shared" si="321"/>
        <v>3.09</v>
      </c>
      <c r="H218" s="65">
        <f t="shared" si="321"/>
        <v>2.92</v>
      </c>
      <c r="I218" s="65">
        <f t="shared" si="321"/>
        <v>2.69</v>
      </c>
      <c r="J218" s="65">
        <f t="shared" si="321"/>
        <v>2.62</v>
      </c>
      <c r="K218" s="65">
        <f t="shared" si="321"/>
        <v>2.81</v>
      </c>
      <c r="L218" s="368">
        <v>0</v>
      </c>
      <c r="AA218" s="55"/>
      <c r="AB218" s="94"/>
    </row>
    <row r="219" spans="1:28" ht="15.75" thickBot="1">
      <c r="A219" s="2" t="str">
        <f t="shared" ref="A219:K219" si="322">A109</f>
        <v>Eriksen</v>
      </c>
      <c r="B219" s="65">
        <f t="shared" si="322"/>
        <v>6.3</v>
      </c>
      <c r="C219" s="66" t="str">
        <f t="shared" si="322"/>
        <v>Man Utd</v>
      </c>
      <c r="D219" s="65">
        <f t="shared" si="322"/>
        <v>3.13</v>
      </c>
      <c r="E219" s="65">
        <f t="shared" si="322"/>
        <v>3.63</v>
      </c>
      <c r="F219" s="65">
        <f t="shared" si="322"/>
        <v>2.4500000000000002</v>
      </c>
      <c r="G219" s="65">
        <f t="shared" si="322"/>
        <v>2.4900000000000002</v>
      </c>
      <c r="H219" s="65">
        <f t="shared" si="322"/>
        <v>3.24</v>
      </c>
      <c r="I219" s="65">
        <f t="shared" si="322"/>
        <v>2.96</v>
      </c>
      <c r="J219" s="65">
        <f t="shared" si="322"/>
        <v>3.24</v>
      </c>
      <c r="K219" s="65">
        <f t="shared" si="322"/>
        <v>1.55</v>
      </c>
      <c r="L219" s="368">
        <v>0</v>
      </c>
      <c r="AA219" s="55"/>
      <c r="AB219" s="94"/>
    </row>
    <row r="220" spans="1:28" ht="15.75" thickBot="1">
      <c r="A220" s="2" t="str">
        <f t="shared" ref="A220:K220" si="323">A110</f>
        <v>Eze</v>
      </c>
      <c r="B220" s="65">
        <f t="shared" si="323"/>
        <v>5.7</v>
      </c>
      <c r="C220" s="66" t="str">
        <f t="shared" si="323"/>
        <v>Crystal Palace</v>
      </c>
      <c r="D220" s="65">
        <f t="shared" si="323"/>
        <v>3.39</v>
      </c>
      <c r="E220" s="65">
        <f t="shared" si="323"/>
        <v>3.07</v>
      </c>
      <c r="F220" s="65">
        <f t="shared" si="323"/>
        <v>2.6</v>
      </c>
      <c r="G220" s="65">
        <f t="shared" si="323"/>
        <v>2.76</v>
      </c>
      <c r="H220" s="65">
        <f t="shared" si="323"/>
        <v>2.48</v>
      </c>
      <c r="I220" s="65">
        <f t="shared" si="323"/>
        <v>2.91</v>
      </c>
      <c r="J220" s="65">
        <f t="shared" si="323"/>
        <v>2.82</v>
      </c>
      <c r="K220" s="65">
        <f t="shared" si="323"/>
        <v>2.56</v>
      </c>
      <c r="L220" s="368">
        <v>0</v>
      </c>
      <c r="AA220" s="55"/>
      <c r="AB220" s="94"/>
    </row>
    <row r="221" spans="1:28" ht="15.75" thickBot="1">
      <c r="A221" s="14" t="str">
        <f t="shared" ref="A221:B240" si="324">A111</f>
        <v>Cancelo</v>
      </c>
      <c r="B221" s="67">
        <f t="shared" si="324"/>
        <v>7.4</v>
      </c>
      <c r="C221" s="68" t="str">
        <f t="shared" ref="C221:C252" si="325">C1</f>
        <v>Man City</v>
      </c>
      <c r="D221" s="67">
        <f t="shared" ref="D221:K230" si="326">D111</f>
        <v>4.88</v>
      </c>
      <c r="E221" s="67">
        <f t="shared" si="326"/>
        <v>3.74</v>
      </c>
      <c r="F221" s="67">
        <f t="shared" si="326"/>
        <v>6.68</v>
      </c>
      <c r="G221" s="67">
        <f t="shared" si="326"/>
        <v>4.47</v>
      </c>
      <c r="H221" s="67">
        <f t="shared" si="326"/>
        <v>3.18</v>
      </c>
      <c r="I221" s="67">
        <f t="shared" si="326"/>
        <v>7.21</v>
      </c>
      <c r="J221" s="67">
        <f t="shared" si="326"/>
        <v>4.09</v>
      </c>
      <c r="K221" s="69">
        <f t="shared" si="326"/>
        <v>1.86</v>
      </c>
      <c r="L221" s="368">
        <v>0</v>
      </c>
      <c r="AA221" s="55"/>
      <c r="AB221" s="94"/>
    </row>
    <row r="222" spans="1:28" ht="15.75" thickBot="1">
      <c r="A222" s="15" t="str">
        <f t="shared" si="324"/>
        <v>Alexander-Arnold</v>
      </c>
      <c r="B222" s="70">
        <f t="shared" si="324"/>
        <v>7.2</v>
      </c>
      <c r="C222" s="71" t="str">
        <f t="shared" si="325"/>
        <v>Liverpool</v>
      </c>
      <c r="D222" s="70">
        <f t="shared" si="326"/>
        <v>5.47</v>
      </c>
      <c r="E222" s="70">
        <f t="shared" si="326"/>
        <v>4.5599999999999996</v>
      </c>
      <c r="F222" s="70">
        <f t="shared" si="326"/>
        <v>3.88</v>
      </c>
      <c r="G222" s="70">
        <f t="shared" si="326"/>
        <v>4.2300000000000004</v>
      </c>
      <c r="H222" s="70">
        <f t="shared" si="326"/>
        <v>4.62</v>
      </c>
      <c r="I222" s="70">
        <f t="shared" si="326"/>
        <v>5.53</v>
      </c>
      <c r="J222" s="70">
        <f t="shared" si="326"/>
        <v>3.38</v>
      </c>
      <c r="K222" s="72">
        <f t="shared" si="326"/>
        <v>4.43</v>
      </c>
      <c r="L222" s="368">
        <v>0</v>
      </c>
      <c r="AA222" s="55"/>
      <c r="AB222" s="94"/>
    </row>
    <row r="223" spans="1:28" ht="15.75" thickBot="1">
      <c r="A223" s="15" t="str">
        <f t="shared" si="324"/>
        <v>Gabriel</v>
      </c>
      <c r="B223" s="70">
        <f t="shared" si="324"/>
        <v>5.0999999999999996</v>
      </c>
      <c r="C223" s="71" t="str">
        <f t="shared" si="325"/>
        <v>Arsenal</v>
      </c>
      <c r="D223" s="70">
        <f t="shared" si="326"/>
        <v>3.64</v>
      </c>
      <c r="E223" s="70">
        <f t="shared" si="326"/>
        <v>3.66</v>
      </c>
      <c r="F223" s="70">
        <f t="shared" si="326"/>
        <v>2.86</v>
      </c>
      <c r="G223" s="70">
        <f t="shared" si="326"/>
        <v>3.48</v>
      </c>
      <c r="H223" s="70">
        <f t="shared" si="326"/>
        <v>3.85</v>
      </c>
      <c r="I223" s="70">
        <f t="shared" si="326"/>
        <v>6.47</v>
      </c>
      <c r="J223" s="70">
        <f t="shared" si="326"/>
        <v>3.41</v>
      </c>
      <c r="K223" s="72">
        <f t="shared" si="326"/>
        <v>2.75</v>
      </c>
      <c r="L223" s="368">
        <v>1</v>
      </c>
      <c r="AA223" s="55"/>
      <c r="AB223" s="94"/>
    </row>
    <row r="224" spans="1:28" ht="15.75" thickBot="1">
      <c r="A224" s="15" t="str">
        <f t="shared" si="324"/>
        <v>Robertson</v>
      </c>
      <c r="B224" s="70">
        <f t="shared" si="324"/>
        <v>6.8</v>
      </c>
      <c r="C224" s="71" t="str">
        <f t="shared" si="325"/>
        <v>Liverpool</v>
      </c>
      <c r="D224" s="70">
        <f t="shared" si="326"/>
        <v>4.58</v>
      </c>
      <c r="E224" s="70">
        <f t="shared" si="326"/>
        <v>3.64</v>
      </c>
      <c r="F224" s="70">
        <f t="shared" si="326"/>
        <v>3.23</v>
      </c>
      <c r="G224" s="70">
        <f t="shared" si="326"/>
        <v>3.52</v>
      </c>
      <c r="H224" s="70">
        <f t="shared" si="326"/>
        <v>3.86</v>
      </c>
      <c r="I224" s="70">
        <f t="shared" si="326"/>
        <v>4.6900000000000004</v>
      </c>
      <c r="J224" s="70">
        <f t="shared" si="326"/>
        <v>2.81</v>
      </c>
      <c r="K224" s="72">
        <f t="shared" si="326"/>
        <v>3.76</v>
      </c>
      <c r="L224" s="368">
        <v>0</v>
      </c>
      <c r="AA224" s="55"/>
      <c r="AB224" s="94"/>
    </row>
    <row r="225" spans="1:28" ht="15.75" thickBot="1">
      <c r="A225" s="15" t="str">
        <f t="shared" si="324"/>
        <v>Trippier</v>
      </c>
      <c r="B225" s="70">
        <f t="shared" si="324"/>
        <v>5.2</v>
      </c>
      <c r="C225" s="71" t="str">
        <f t="shared" si="325"/>
        <v>Newcastle</v>
      </c>
      <c r="D225" s="70">
        <f t="shared" si="326"/>
        <v>4.8</v>
      </c>
      <c r="E225" s="70">
        <f t="shared" si="326"/>
        <v>2.5</v>
      </c>
      <c r="F225" s="70">
        <f t="shared" si="326"/>
        <v>4.55</v>
      </c>
      <c r="G225" s="70">
        <f t="shared" si="326"/>
        <v>3.76</v>
      </c>
      <c r="H225" s="70">
        <f t="shared" si="326"/>
        <v>4.28</v>
      </c>
      <c r="I225" s="70">
        <f t="shared" si="326"/>
        <v>4.3099999999999996</v>
      </c>
      <c r="J225" s="70">
        <f t="shared" si="326"/>
        <v>2.85</v>
      </c>
      <c r="K225" s="72">
        <f t="shared" si="326"/>
        <v>2.5499999999999998</v>
      </c>
      <c r="L225" s="368">
        <v>1</v>
      </c>
      <c r="AA225" s="55"/>
      <c r="AB225" s="94"/>
    </row>
    <row r="226" spans="1:28" ht="15.75" thickBot="1">
      <c r="A226" s="15" t="str">
        <f t="shared" si="324"/>
        <v>Van Dijk</v>
      </c>
      <c r="B226" s="70">
        <f t="shared" si="324"/>
        <v>6.5</v>
      </c>
      <c r="C226" s="71" t="str">
        <f t="shared" si="325"/>
        <v>Liverpool</v>
      </c>
      <c r="D226" s="70">
        <f t="shared" si="326"/>
        <v>4.2</v>
      </c>
      <c r="E226" s="70">
        <f t="shared" si="326"/>
        <v>3.49</v>
      </c>
      <c r="F226" s="70">
        <f t="shared" si="326"/>
        <v>3.03</v>
      </c>
      <c r="G226" s="70">
        <f t="shared" si="326"/>
        <v>3.32</v>
      </c>
      <c r="H226" s="70">
        <f t="shared" si="326"/>
        <v>3.66</v>
      </c>
      <c r="I226" s="70">
        <f t="shared" si="326"/>
        <v>4.22</v>
      </c>
      <c r="J226" s="70">
        <f t="shared" si="326"/>
        <v>2.56</v>
      </c>
      <c r="K226" s="72">
        <f t="shared" si="326"/>
        <v>3.38</v>
      </c>
      <c r="L226" s="368">
        <v>0</v>
      </c>
      <c r="AA226" s="55"/>
      <c r="AB226" s="94"/>
    </row>
    <row r="227" spans="1:28" ht="15.75" thickBot="1">
      <c r="A227" s="15" t="str">
        <f t="shared" si="324"/>
        <v>White</v>
      </c>
      <c r="B227" s="70">
        <f t="shared" si="324"/>
        <v>4.7</v>
      </c>
      <c r="C227" s="71" t="str">
        <f t="shared" si="325"/>
        <v>Arsenal</v>
      </c>
      <c r="D227" s="70">
        <f t="shared" si="326"/>
        <v>3.1</v>
      </c>
      <c r="E227" s="70">
        <f t="shared" si="326"/>
        <v>3.09</v>
      </c>
      <c r="F227" s="70">
        <f t="shared" si="326"/>
        <v>2.35</v>
      </c>
      <c r="G227" s="70">
        <f t="shared" si="326"/>
        <v>2.73</v>
      </c>
      <c r="H227" s="70">
        <f t="shared" si="326"/>
        <v>3.27</v>
      </c>
      <c r="I227" s="70">
        <f t="shared" si="326"/>
        <v>5.52</v>
      </c>
      <c r="J227" s="70">
        <f t="shared" si="326"/>
        <v>2.98</v>
      </c>
      <c r="K227" s="72">
        <f t="shared" si="326"/>
        <v>2.33</v>
      </c>
      <c r="L227" s="368">
        <v>0</v>
      </c>
      <c r="AA227" s="55"/>
      <c r="AB227" s="94"/>
    </row>
    <row r="228" spans="1:28" ht="15.75" thickBot="1">
      <c r="A228" s="15" t="str">
        <f t="shared" si="324"/>
        <v>Laporte</v>
      </c>
      <c r="B228" s="70">
        <f t="shared" si="324"/>
        <v>5.8</v>
      </c>
      <c r="C228" s="71" t="str">
        <f t="shared" si="325"/>
        <v>Man City</v>
      </c>
      <c r="D228" s="70">
        <f t="shared" si="326"/>
        <v>3.36</v>
      </c>
      <c r="E228" s="70">
        <f t="shared" si="326"/>
        <v>2.72</v>
      </c>
      <c r="F228" s="70">
        <f t="shared" si="326"/>
        <v>5.16</v>
      </c>
      <c r="G228" s="70">
        <f t="shared" si="326"/>
        <v>3.42</v>
      </c>
      <c r="H228" s="70">
        <f t="shared" si="326"/>
        <v>2.0499999999999998</v>
      </c>
      <c r="I228" s="70">
        <f t="shared" si="326"/>
        <v>4.34</v>
      </c>
      <c r="J228" s="70">
        <f t="shared" si="326"/>
        <v>2.62</v>
      </c>
      <c r="K228" s="72">
        <f t="shared" si="326"/>
        <v>1.1200000000000001</v>
      </c>
      <c r="L228" s="368">
        <v>0</v>
      </c>
      <c r="AA228" s="55"/>
      <c r="AB228" s="94"/>
    </row>
    <row r="229" spans="1:28" ht="15.75" thickBot="1">
      <c r="A229" s="15" t="str">
        <f t="shared" si="324"/>
        <v>Dunk</v>
      </c>
      <c r="B229" s="70">
        <f t="shared" si="324"/>
        <v>4.7</v>
      </c>
      <c r="C229" s="71" t="str">
        <f t="shared" si="325"/>
        <v>Brighton</v>
      </c>
      <c r="D229" s="70">
        <f t="shared" si="326"/>
        <v>2.59</v>
      </c>
      <c r="E229" s="70">
        <f t="shared" si="326"/>
        <v>3.62</v>
      </c>
      <c r="F229" s="70">
        <f t="shared" si="326"/>
        <v>2.42</v>
      </c>
      <c r="G229" s="70">
        <f t="shared" si="326"/>
        <v>3.12</v>
      </c>
      <c r="H229" s="70">
        <f t="shared" si="326"/>
        <v>4.3899999999999997</v>
      </c>
      <c r="I229" s="70">
        <f t="shared" si="326"/>
        <v>3.27</v>
      </c>
      <c r="J229" s="70">
        <f t="shared" si="326"/>
        <v>3.92</v>
      </c>
      <c r="K229" s="72">
        <f t="shared" si="326"/>
        <v>1.45</v>
      </c>
      <c r="L229" s="368">
        <v>1</v>
      </c>
      <c r="AA229" s="55"/>
      <c r="AB229" s="94"/>
    </row>
    <row r="230" spans="1:28" ht="15.75" thickBot="1">
      <c r="A230" s="15" t="str">
        <f t="shared" si="324"/>
        <v>Saliba</v>
      </c>
      <c r="B230" s="70">
        <f t="shared" si="324"/>
        <v>5.3</v>
      </c>
      <c r="C230" s="71" t="str">
        <f t="shared" si="325"/>
        <v>Arsenal</v>
      </c>
      <c r="D230" s="70">
        <f t="shared" si="326"/>
        <v>3.14</v>
      </c>
      <c r="E230" s="70">
        <f t="shared" si="326"/>
        <v>2.59</v>
      </c>
      <c r="F230" s="70">
        <f t="shared" si="326"/>
        <v>2.19</v>
      </c>
      <c r="G230" s="70">
        <f t="shared" si="326"/>
        <v>2.69</v>
      </c>
      <c r="H230" s="70">
        <f t="shared" si="326"/>
        <v>3.3</v>
      </c>
      <c r="I230" s="70">
        <f t="shared" si="326"/>
        <v>5.45</v>
      </c>
      <c r="J230" s="70">
        <f t="shared" si="326"/>
        <v>2.91</v>
      </c>
      <c r="K230" s="72">
        <f t="shared" si="326"/>
        <v>2.34</v>
      </c>
      <c r="L230" s="368">
        <v>0</v>
      </c>
      <c r="AA230" s="55"/>
      <c r="AB230" s="94"/>
    </row>
    <row r="231" spans="1:28" ht="15.75" thickBot="1">
      <c r="A231" s="15" t="str">
        <f t="shared" si="324"/>
        <v>Burn</v>
      </c>
      <c r="B231" s="70">
        <f t="shared" si="324"/>
        <v>4.5</v>
      </c>
      <c r="C231" s="71" t="str">
        <f t="shared" si="325"/>
        <v>Newcastle</v>
      </c>
      <c r="D231" s="70">
        <f t="shared" ref="D231:K240" si="327">D121</f>
        <v>3.83</v>
      </c>
      <c r="E231" s="70">
        <f t="shared" si="327"/>
        <v>2.08</v>
      </c>
      <c r="F231" s="70">
        <f t="shared" si="327"/>
        <v>3.82</v>
      </c>
      <c r="G231" s="70">
        <f t="shared" si="327"/>
        <v>3.19</v>
      </c>
      <c r="H231" s="70">
        <f t="shared" si="327"/>
        <v>3.53</v>
      </c>
      <c r="I231" s="70">
        <f t="shared" si="327"/>
        <v>3.56</v>
      </c>
      <c r="J231" s="70">
        <f t="shared" si="327"/>
        <v>2.29</v>
      </c>
      <c r="K231" s="72">
        <f t="shared" si="327"/>
        <v>2.04</v>
      </c>
      <c r="L231" s="368">
        <v>0</v>
      </c>
      <c r="AA231" s="55"/>
      <c r="AB231" s="94"/>
    </row>
    <row r="232" spans="1:28" ht="15.75" thickBot="1">
      <c r="A232" s="15" t="str">
        <f t="shared" si="324"/>
        <v>Botman</v>
      </c>
      <c r="B232" s="70">
        <f t="shared" si="324"/>
        <v>4.4000000000000004</v>
      </c>
      <c r="C232" s="71" t="str">
        <f t="shared" si="325"/>
        <v>Newcastle</v>
      </c>
      <c r="D232" s="70">
        <f t="shared" si="327"/>
        <v>3.77</v>
      </c>
      <c r="E232" s="70">
        <f t="shared" si="327"/>
        <v>2.08</v>
      </c>
      <c r="F232" s="70">
        <f t="shared" si="327"/>
        <v>3.68</v>
      </c>
      <c r="G232" s="70">
        <f t="shared" si="327"/>
        <v>3.25</v>
      </c>
      <c r="H232" s="70">
        <f t="shared" si="327"/>
        <v>3.65</v>
      </c>
      <c r="I232" s="70">
        <f t="shared" si="327"/>
        <v>3.46</v>
      </c>
      <c r="J232" s="70">
        <f t="shared" si="327"/>
        <v>2.31</v>
      </c>
      <c r="K232" s="72">
        <f t="shared" si="327"/>
        <v>2.04</v>
      </c>
      <c r="L232" s="368">
        <v>0</v>
      </c>
      <c r="AA232" s="55"/>
      <c r="AB232" s="94"/>
    </row>
    <row r="233" spans="1:28" ht="15.75" thickBot="1">
      <c r="A233" s="15" t="str">
        <f t="shared" si="324"/>
        <v>Dier</v>
      </c>
      <c r="B233" s="70">
        <f t="shared" si="324"/>
        <v>5.2</v>
      </c>
      <c r="C233" s="71" t="str">
        <f t="shared" si="325"/>
        <v>Spurs</v>
      </c>
      <c r="D233" s="70">
        <f t="shared" si="327"/>
        <v>3.49</v>
      </c>
      <c r="E233" s="70">
        <f t="shared" si="327"/>
        <v>2.98</v>
      </c>
      <c r="F233" s="70">
        <f t="shared" si="327"/>
        <v>3.82</v>
      </c>
      <c r="G233" s="70">
        <f t="shared" si="327"/>
        <v>2.9</v>
      </c>
      <c r="H233" s="70">
        <f t="shared" si="327"/>
        <v>1.85</v>
      </c>
      <c r="I233" s="70">
        <f t="shared" si="327"/>
        <v>2.8</v>
      </c>
      <c r="J233" s="70">
        <f t="shared" si="327"/>
        <v>3.19</v>
      </c>
      <c r="K233" s="72">
        <f t="shared" si="327"/>
        <v>2.67</v>
      </c>
      <c r="L233" s="368">
        <v>0</v>
      </c>
      <c r="AA233" s="55"/>
      <c r="AB233" s="94"/>
    </row>
    <row r="234" spans="1:28" ht="15.75" thickBot="1">
      <c r="A234" s="15" t="str">
        <f t="shared" si="324"/>
        <v>Schär</v>
      </c>
      <c r="B234" s="70">
        <f t="shared" si="324"/>
        <v>4.9000000000000004</v>
      </c>
      <c r="C234" s="71" t="str">
        <f t="shared" si="325"/>
        <v>Newcastle</v>
      </c>
      <c r="D234" s="70">
        <f t="shared" si="327"/>
        <v>4.0599999999999996</v>
      </c>
      <c r="E234" s="70">
        <f t="shared" si="327"/>
        <v>1.69</v>
      </c>
      <c r="F234" s="70">
        <f t="shared" si="327"/>
        <v>3.37</v>
      </c>
      <c r="G234" s="70">
        <f t="shared" si="327"/>
        <v>2.85</v>
      </c>
      <c r="H234" s="70">
        <f t="shared" si="327"/>
        <v>3.68</v>
      </c>
      <c r="I234" s="70">
        <f t="shared" si="327"/>
        <v>3.69</v>
      </c>
      <c r="J234" s="70">
        <f t="shared" si="327"/>
        <v>2.3199999999999998</v>
      </c>
      <c r="K234" s="72">
        <f t="shared" si="327"/>
        <v>2.0299999999999998</v>
      </c>
      <c r="L234" s="368">
        <v>0</v>
      </c>
      <c r="AA234" s="55"/>
      <c r="AB234" s="94"/>
    </row>
    <row r="235" spans="1:28" ht="15.75" thickBot="1">
      <c r="A235" s="15" t="str">
        <f t="shared" si="324"/>
        <v>Zinchenko</v>
      </c>
      <c r="B235" s="70">
        <f t="shared" si="324"/>
        <v>5</v>
      </c>
      <c r="C235" s="71" t="str">
        <f t="shared" si="325"/>
        <v>Arsenal</v>
      </c>
      <c r="D235" s="70">
        <f t="shared" si="327"/>
        <v>2.52</v>
      </c>
      <c r="E235" s="70">
        <f t="shared" si="327"/>
        <v>2.68</v>
      </c>
      <c r="F235" s="70">
        <f t="shared" si="327"/>
        <v>2.23</v>
      </c>
      <c r="G235" s="70">
        <f t="shared" si="327"/>
        <v>2.7</v>
      </c>
      <c r="H235" s="70">
        <f t="shared" si="327"/>
        <v>3.15</v>
      </c>
      <c r="I235" s="70">
        <f t="shared" si="327"/>
        <v>5.31</v>
      </c>
      <c r="J235" s="70">
        <f t="shared" si="327"/>
        <v>2.75</v>
      </c>
      <c r="K235" s="72">
        <f t="shared" si="327"/>
        <v>2.25</v>
      </c>
      <c r="L235" s="368">
        <v>0</v>
      </c>
      <c r="AA235" s="55"/>
      <c r="AB235" s="94"/>
    </row>
    <row r="236" spans="1:28" ht="15.75" thickBot="1">
      <c r="A236" s="15" t="str">
        <f t="shared" si="324"/>
        <v>Walker</v>
      </c>
      <c r="B236" s="70">
        <f t="shared" si="324"/>
        <v>4.8</v>
      </c>
      <c r="C236" s="71" t="str">
        <f t="shared" si="325"/>
        <v>Man City</v>
      </c>
      <c r="D236" s="70">
        <f t="shared" si="327"/>
        <v>3.17</v>
      </c>
      <c r="E236" s="70">
        <f t="shared" si="327"/>
        <v>2.37</v>
      </c>
      <c r="F236" s="70">
        <f t="shared" si="327"/>
        <v>4.68</v>
      </c>
      <c r="G236" s="70">
        <f t="shared" si="327"/>
        <v>3.05</v>
      </c>
      <c r="H236" s="70">
        <f t="shared" si="327"/>
        <v>2.04</v>
      </c>
      <c r="I236" s="70">
        <f t="shared" si="327"/>
        <v>4.25</v>
      </c>
      <c r="J236" s="70">
        <f t="shared" si="327"/>
        <v>2.4500000000000002</v>
      </c>
      <c r="K236" s="72">
        <f t="shared" si="327"/>
        <v>1.1399999999999999</v>
      </c>
      <c r="L236" s="368">
        <v>0</v>
      </c>
      <c r="AA236" s="55"/>
      <c r="AB236" s="94"/>
    </row>
    <row r="237" spans="1:28" ht="15.75" thickBot="1">
      <c r="A237" s="15" t="str">
        <f t="shared" si="324"/>
        <v>Perišić</v>
      </c>
      <c r="B237" s="70">
        <f t="shared" si="324"/>
        <v>5.8</v>
      </c>
      <c r="C237" s="71" t="str">
        <f t="shared" si="325"/>
        <v>Spurs</v>
      </c>
      <c r="D237" s="70">
        <f t="shared" si="327"/>
        <v>0</v>
      </c>
      <c r="E237" s="70">
        <f t="shared" si="327"/>
        <v>0</v>
      </c>
      <c r="F237" s="70">
        <f t="shared" si="327"/>
        <v>0</v>
      </c>
      <c r="G237" s="70">
        <f t="shared" si="327"/>
        <v>0</v>
      </c>
      <c r="H237" s="70">
        <f t="shared" si="327"/>
        <v>0</v>
      </c>
      <c r="I237" s="70">
        <f t="shared" si="327"/>
        <v>2.56</v>
      </c>
      <c r="J237" s="70">
        <f t="shared" si="327"/>
        <v>2.94</v>
      </c>
      <c r="K237" s="72">
        <f t="shared" si="327"/>
        <v>2.4700000000000002</v>
      </c>
      <c r="L237" s="368">
        <v>1</v>
      </c>
      <c r="AA237" s="55"/>
      <c r="AB237" s="94"/>
    </row>
    <row r="238" spans="1:28" ht="15.75" thickBot="1">
      <c r="A238" s="15" t="str">
        <f t="shared" si="324"/>
        <v>Stones</v>
      </c>
      <c r="B238" s="70">
        <f t="shared" si="324"/>
        <v>5.4</v>
      </c>
      <c r="C238" s="71" t="str">
        <f t="shared" si="325"/>
        <v>Man City</v>
      </c>
      <c r="D238" s="70">
        <f t="shared" si="327"/>
        <v>3.18</v>
      </c>
      <c r="E238" s="70">
        <f t="shared" si="327"/>
        <v>2.4700000000000002</v>
      </c>
      <c r="F238" s="70">
        <f t="shared" si="327"/>
        <v>4.68</v>
      </c>
      <c r="G238" s="70">
        <f t="shared" si="327"/>
        <v>3.03</v>
      </c>
      <c r="H238" s="70">
        <f t="shared" si="327"/>
        <v>1.96</v>
      </c>
      <c r="I238" s="70">
        <f t="shared" si="327"/>
        <v>3.99</v>
      </c>
      <c r="J238" s="70">
        <f t="shared" si="327"/>
        <v>2.36</v>
      </c>
      <c r="K238" s="72">
        <f t="shared" si="327"/>
        <v>1.05</v>
      </c>
      <c r="L238" s="368">
        <v>0</v>
      </c>
      <c r="AA238" s="55"/>
      <c r="AB238" s="94"/>
    </row>
    <row r="239" spans="1:28" ht="15.75" thickBot="1">
      <c r="A239" s="15" t="str">
        <f t="shared" si="324"/>
        <v>Shaw</v>
      </c>
      <c r="B239" s="70">
        <f t="shared" si="324"/>
        <v>4.8</v>
      </c>
      <c r="C239" s="71" t="str">
        <f t="shared" si="325"/>
        <v>Man Utd</v>
      </c>
      <c r="D239" s="70">
        <f t="shared" si="327"/>
        <v>3.54</v>
      </c>
      <c r="E239" s="70">
        <f t="shared" si="327"/>
        <v>4.2</v>
      </c>
      <c r="F239" s="70">
        <f t="shared" si="327"/>
        <v>1.83</v>
      </c>
      <c r="G239" s="70">
        <f t="shared" si="327"/>
        <v>1.77</v>
      </c>
      <c r="H239" s="70">
        <f t="shared" si="327"/>
        <v>3.5</v>
      </c>
      <c r="I239" s="70">
        <f t="shared" si="327"/>
        <v>2.77</v>
      </c>
      <c r="J239" s="70">
        <f t="shared" si="327"/>
        <v>3.37</v>
      </c>
      <c r="K239" s="72">
        <f t="shared" si="327"/>
        <v>1.64</v>
      </c>
      <c r="L239" s="368">
        <v>0</v>
      </c>
      <c r="AA239" s="55"/>
      <c r="AB239" s="94"/>
    </row>
    <row r="240" spans="1:28" ht="15.75" thickBot="1">
      <c r="A240" s="15" t="str">
        <f t="shared" si="324"/>
        <v>Cucurella</v>
      </c>
      <c r="B240" s="70">
        <f t="shared" si="324"/>
        <v>5.0999999999999996</v>
      </c>
      <c r="C240" s="71" t="str">
        <f t="shared" si="325"/>
        <v>Chelsea</v>
      </c>
      <c r="D240" s="70">
        <f t="shared" si="327"/>
        <v>3.86</v>
      </c>
      <c r="E240" s="70">
        <f t="shared" si="327"/>
        <v>5.55</v>
      </c>
      <c r="F240" s="70">
        <f t="shared" si="327"/>
        <v>3.95</v>
      </c>
      <c r="G240" s="70">
        <f t="shared" si="327"/>
        <v>1.86</v>
      </c>
      <c r="H240" s="70">
        <f t="shared" si="327"/>
        <v>2.25</v>
      </c>
      <c r="I240" s="70">
        <f t="shared" si="327"/>
        <v>1.58</v>
      </c>
      <c r="J240" s="70">
        <f t="shared" si="327"/>
        <v>2.11</v>
      </c>
      <c r="K240" s="72">
        <f t="shared" si="327"/>
        <v>1.37</v>
      </c>
      <c r="L240" s="368">
        <v>1</v>
      </c>
      <c r="AA240" s="55"/>
      <c r="AB240" s="94"/>
    </row>
    <row r="241" spans="1:28" ht="15.75" thickBot="1">
      <c r="A241" s="15" t="str">
        <f t="shared" ref="A241:B260" si="328">A131</f>
        <v>Varane</v>
      </c>
      <c r="B241" s="70">
        <f t="shared" si="328"/>
        <v>4.8</v>
      </c>
      <c r="C241" s="71" t="str">
        <f t="shared" si="325"/>
        <v>Man Utd</v>
      </c>
      <c r="D241" s="70">
        <f t="shared" ref="D241:K250" si="329">D131</f>
        <v>3.47</v>
      </c>
      <c r="E241" s="70">
        <f t="shared" si="329"/>
        <v>3.84</v>
      </c>
      <c r="F241" s="70">
        <f t="shared" si="329"/>
        <v>1.94</v>
      </c>
      <c r="G241" s="70">
        <f t="shared" si="329"/>
        <v>1.83</v>
      </c>
      <c r="H241" s="70">
        <f t="shared" si="329"/>
        <v>3.41</v>
      </c>
      <c r="I241" s="70">
        <f t="shared" si="329"/>
        <v>2.6</v>
      </c>
      <c r="J241" s="70">
        <f t="shared" si="329"/>
        <v>3.21</v>
      </c>
      <c r="K241" s="72">
        <f t="shared" si="329"/>
        <v>1.55</v>
      </c>
      <c r="L241" s="368">
        <v>0</v>
      </c>
      <c r="AA241" s="55"/>
      <c r="AB241" s="94"/>
    </row>
    <row r="242" spans="1:28" ht="15.75" thickBot="1">
      <c r="A242" s="15" t="str">
        <f t="shared" si="328"/>
        <v>Estupiñán</v>
      </c>
      <c r="B242" s="70">
        <f t="shared" si="328"/>
        <v>4.5</v>
      </c>
      <c r="C242" s="71" t="str">
        <f t="shared" si="325"/>
        <v>Brighton</v>
      </c>
      <c r="D242" s="70">
        <f t="shared" si="329"/>
        <v>2.37</v>
      </c>
      <c r="E242" s="70">
        <f t="shared" si="329"/>
        <v>3.26</v>
      </c>
      <c r="F242" s="70">
        <f t="shared" si="329"/>
        <v>2.17</v>
      </c>
      <c r="G242" s="70">
        <f t="shared" si="329"/>
        <v>2.61</v>
      </c>
      <c r="H242" s="70">
        <f t="shared" si="329"/>
        <v>3.62</v>
      </c>
      <c r="I242" s="70">
        <f t="shared" si="329"/>
        <v>2.79</v>
      </c>
      <c r="J242" s="70">
        <f t="shared" si="329"/>
        <v>3.17</v>
      </c>
      <c r="K242" s="72">
        <f t="shared" si="329"/>
        <v>1.31</v>
      </c>
      <c r="L242" s="368">
        <v>0</v>
      </c>
      <c r="AA242" s="55"/>
      <c r="AB242" s="94"/>
    </row>
    <row r="243" spans="1:28" ht="15.75" thickBot="1">
      <c r="A243" s="15" t="str">
        <f t="shared" si="328"/>
        <v>Matip</v>
      </c>
      <c r="B243" s="70">
        <f t="shared" si="328"/>
        <v>5.9</v>
      </c>
      <c r="C243" s="71" t="str">
        <f t="shared" si="325"/>
        <v>Liverpool</v>
      </c>
      <c r="D243" s="70">
        <f t="shared" si="329"/>
        <v>3.36</v>
      </c>
      <c r="E243" s="70">
        <f t="shared" si="329"/>
        <v>2.5299999999999998</v>
      </c>
      <c r="F243" s="70">
        <f t="shared" si="329"/>
        <v>2.21</v>
      </c>
      <c r="G243" s="70">
        <f t="shared" si="329"/>
        <v>2.44</v>
      </c>
      <c r="H243" s="70">
        <f t="shared" si="329"/>
        <v>2.91</v>
      </c>
      <c r="I243" s="70">
        <f t="shared" si="329"/>
        <v>3.18</v>
      </c>
      <c r="J243" s="70">
        <f t="shared" si="329"/>
        <v>1.93</v>
      </c>
      <c r="K243" s="72">
        <f t="shared" si="329"/>
        <v>2.67</v>
      </c>
      <c r="L243" s="368">
        <v>0</v>
      </c>
      <c r="AA243" s="55"/>
      <c r="AB243" s="94"/>
    </row>
    <row r="244" spans="1:28" ht="15.75" thickBot="1">
      <c r="A244" s="15" t="str">
        <f t="shared" si="328"/>
        <v>Romero</v>
      </c>
      <c r="B244" s="70">
        <f t="shared" si="328"/>
        <v>4.9000000000000004</v>
      </c>
      <c r="C244" s="71" t="str">
        <f t="shared" si="325"/>
        <v>Spurs</v>
      </c>
      <c r="D244" s="70">
        <f t="shared" si="329"/>
        <v>2.2200000000000002</v>
      </c>
      <c r="E244" s="70">
        <f t="shared" si="329"/>
        <v>2.83</v>
      </c>
      <c r="F244" s="70">
        <f t="shared" si="329"/>
        <v>3.59</v>
      </c>
      <c r="G244" s="70">
        <f t="shared" si="329"/>
        <v>2.67</v>
      </c>
      <c r="H244" s="70">
        <f t="shared" si="329"/>
        <v>1.63</v>
      </c>
      <c r="I244" s="70">
        <f t="shared" si="329"/>
        <v>2.56</v>
      </c>
      <c r="J244" s="70">
        <f t="shared" si="329"/>
        <v>3.06</v>
      </c>
      <c r="K244" s="72">
        <f t="shared" si="329"/>
        <v>2.5</v>
      </c>
      <c r="L244" s="368">
        <v>0</v>
      </c>
      <c r="AA244" s="55"/>
      <c r="AB244" s="94"/>
    </row>
    <row r="245" spans="1:28" ht="15.75" thickBot="1">
      <c r="A245" s="15" t="str">
        <f t="shared" si="328"/>
        <v>Koulibaly</v>
      </c>
      <c r="B245" s="70">
        <f t="shared" si="328"/>
        <v>5.5</v>
      </c>
      <c r="C245" s="71" t="str">
        <f t="shared" si="325"/>
        <v>Chelsea</v>
      </c>
      <c r="D245" s="70">
        <f t="shared" si="329"/>
        <v>3.41</v>
      </c>
      <c r="E245" s="70">
        <f t="shared" si="329"/>
        <v>4.5599999999999996</v>
      </c>
      <c r="F245" s="70">
        <f t="shared" si="329"/>
        <v>3.01</v>
      </c>
      <c r="G245" s="70">
        <f t="shared" si="329"/>
        <v>1.31</v>
      </c>
      <c r="H245" s="70">
        <f t="shared" si="329"/>
        <v>2.6</v>
      </c>
      <c r="I245" s="70">
        <f t="shared" si="329"/>
        <v>1.91</v>
      </c>
      <c r="J245" s="70">
        <f t="shared" si="329"/>
        <v>2.62</v>
      </c>
      <c r="K245" s="72">
        <f t="shared" si="329"/>
        <v>1.51</v>
      </c>
      <c r="L245" s="368">
        <v>0</v>
      </c>
      <c r="AA245" s="55"/>
      <c r="AB245" s="94"/>
    </row>
    <row r="246" spans="1:28" ht="15.75" thickBot="1">
      <c r="A246" s="15" t="str">
        <f t="shared" si="328"/>
        <v>Digne</v>
      </c>
      <c r="B246" s="70">
        <f t="shared" si="328"/>
        <v>4.5999999999999996</v>
      </c>
      <c r="C246" s="71" t="str">
        <f t="shared" si="325"/>
        <v>Aston Villa</v>
      </c>
      <c r="D246" s="70">
        <f t="shared" si="329"/>
        <v>2.17</v>
      </c>
      <c r="E246" s="70">
        <f t="shared" si="329"/>
        <v>3.48</v>
      </c>
      <c r="F246" s="70">
        <f t="shared" si="329"/>
        <v>3.26</v>
      </c>
      <c r="G246" s="70">
        <f t="shared" si="329"/>
        <v>2.9</v>
      </c>
      <c r="H246" s="70">
        <f t="shared" si="329"/>
        <v>3.17</v>
      </c>
      <c r="I246" s="70">
        <f t="shared" si="329"/>
        <v>1.1499999999999999</v>
      </c>
      <c r="J246" s="70">
        <f t="shared" si="329"/>
        <v>2.02</v>
      </c>
      <c r="K246" s="72">
        <f t="shared" si="329"/>
        <v>2.76</v>
      </c>
      <c r="L246" s="368">
        <v>0</v>
      </c>
      <c r="AA246" s="55"/>
      <c r="AB246" s="94"/>
    </row>
    <row r="247" spans="1:28" ht="15.75" thickBot="1">
      <c r="A247" s="15" t="str">
        <f t="shared" si="328"/>
        <v>Akanji</v>
      </c>
      <c r="B247" s="70">
        <f t="shared" si="328"/>
        <v>5</v>
      </c>
      <c r="C247" s="71" t="str">
        <f t="shared" si="325"/>
        <v>Man City</v>
      </c>
      <c r="D247" s="70">
        <f t="shared" si="329"/>
        <v>2.91</v>
      </c>
      <c r="E247" s="70">
        <f t="shared" si="329"/>
        <v>2.23</v>
      </c>
      <c r="F247" s="70">
        <f t="shared" si="329"/>
        <v>4.28</v>
      </c>
      <c r="G247" s="70">
        <f t="shared" si="329"/>
        <v>2.83</v>
      </c>
      <c r="H247" s="70">
        <f t="shared" si="329"/>
        <v>1.71</v>
      </c>
      <c r="I247" s="70">
        <f t="shared" si="329"/>
        <v>3.56</v>
      </c>
      <c r="J247" s="70">
        <f t="shared" si="329"/>
        <v>2.21</v>
      </c>
      <c r="K247" s="72">
        <f t="shared" si="329"/>
        <v>0.95</v>
      </c>
      <c r="L247" s="368">
        <v>0</v>
      </c>
      <c r="AA247" s="55"/>
      <c r="AB247" s="94"/>
    </row>
    <row r="248" spans="1:28" ht="15.75" thickBot="1">
      <c r="A248" s="15" t="str">
        <f t="shared" si="328"/>
        <v>Thiago Silva</v>
      </c>
      <c r="B248" s="70">
        <f t="shared" si="328"/>
        <v>5.4</v>
      </c>
      <c r="C248" s="71" t="str">
        <f t="shared" si="325"/>
        <v>Chelsea</v>
      </c>
      <c r="D248" s="70">
        <f t="shared" si="329"/>
        <v>3.27</v>
      </c>
      <c r="E248" s="70">
        <f t="shared" si="329"/>
        <v>4.46</v>
      </c>
      <c r="F248" s="70">
        <f t="shared" si="329"/>
        <v>3.03</v>
      </c>
      <c r="G248" s="70">
        <f t="shared" si="329"/>
        <v>1.37</v>
      </c>
      <c r="H248" s="70">
        <f t="shared" si="329"/>
        <v>2.4300000000000002</v>
      </c>
      <c r="I248" s="70">
        <f t="shared" si="329"/>
        <v>1.92</v>
      </c>
      <c r="J248" s="70">
        <f t="shared" si="329"/>
        <v>2.63</v>
      </c>
      <c r="K248" s="72">
        <f t="shared" si="329"/>
        <v>1.54</v>
      </c>
      <c r="L248" s="368">
        <v>0</v>
      </c>
      <c r="AA248" s="55"/>
      <c r="AB248" s="94"/>
    </row>
    <row r="249" spans="1:28" ht="15.75" thickBot="1">
      <c r="A249" s="15" t="str">
        <f t="shared" si="328"/>
        <v>Martínez</v>
      </c>
      <c r="B249" s="70">
        <f t="shared" si="328"/>
        <v>4.5</v>
      </c>
      <c r="C249" s="71" t="str">
        <f t="shared" si="325"/>
        <v>Man Utd</v>
      </c>
      <c r="D249" s="70">
        <f t="shared" si="329"/>
        <v>1.68</v>
      </c>
      <c r="E249" s="70">
        <f t="shared" si="329"/>
        <v>3.97</v>
      </c>
      <c r="F249" s="70">
        <f t="shared" si="329"/>
        <v>1.83</v>
      </c>
      <c r="G249" s="70">
        <f t="shared" si="329"/>
        <v>1.76</v>
      </c>
      <c r="H249" s="70">
        <f t="shared" si="329"/>
        <v>3.42</v>
      </c>
      <c r="I249" s="70">
        <f t="shared" si="329"/>
        <v>2.67</v>
      </c>
      <c r="J249" s="70">
        <f t="shared" si="329"/>
        <v>3.49</v>
      </c>
      <c r="K249" s="72">
        <f t="shared" si="329"/>
        <v>1.59</v>
      </c>
      <c r="L249" s="368">
        <v>0</v>
      </c>
      <c r="AA249" s="55"/>
      <c r="AB249" s="94"/>
    </row>
    <row r="250" spans="1:28" ht="15.75" thickBot="1">
      <c r="A250" s="15" t="str">
        <f t="shared" si="328"/>
        <v>Mee</v>
      </c>
      <c r="B250" s="70">
        <f t="shared" si="328"/>
        <v>4.5999999999999996</v>
      </c>
      <c r="C250" s="71" t="str">
        <f t="shared" si="325"/>
        <v>Brentford</v>
      </c>
      <c r="D250" s="70">
        <f t="shared" si="329"/>
        <v>2.67</v>
      </c>
      <c r="E250" s="70">
        <f t="shared" si="329"/>
        <v>1.94</v>
      </c>
      <c r="F250" s="70">
        <f t="shared" si="329"/>
        <v>3.89</v>
      </c>
      <c r="G250" s="70">
        <f t="shared" si="329"/>
        <v>2.54</v>
      </c>
      <c r="H250" s="70">
        <f t="shared" si="329"/>
        <v>3.58</v>
      </c>
      <c r="I250" s="70">
        <f t="shared" si="329"/>
        <v>1.5</v>
      </c>
      <c r="J250" s="70">
        <f t="shared" si="329"/>
        <v>3.4</v>
      </c>
      <c r="K250" s="72">
        <f t="shared" si="329"/>
        <v>0.85</v>
      </c>
      <c r="L250" s="368">
        <v>0</v>
      </c>
      <c r="AA250" s="55"/>
      <c r="AB250" s="94"/>
    </row>
    <row r="251" spans="1:28" ht="15.75" thickBot="1">
      <c r="A251" s="15" t="str">
        <f t="shared" si="328"/>
        <v>Cresswell</v>
      </c>
      <c r="B251" s="70">
        <f t="shared" si="328"/>
        <v>4.8</v>
      </c>
      <c r="C251" s="71" t="str">
        <f t="shared" si="325"/>
        <v>West Ham</v>
      </c>
      <c r="D251" s="70">
        <f t="shared" ref="D251:K260" si="330">D141</f>
        <v>2.87</v>
      </c>
      <c r="E251" s="70">
        <f t="shared" si="330"/>
        <v>2.71</v>
      </c>
      <c r="F251" s="70">
        <f t="shared" si="330"/>
        <v>2.66</v>
      </c>
      <c r="G251" s="70">
        <f t="shared" si="330"/>
        <v>3.33</v>
      </c>
      <c r="H251" s="70">
        <f t="shared" si="330"/>
        <v>1.69</v>
      </c>
      <c r="I251" s="70">
        <f t="shared" si="330"/>
        <v>2.21</v>
      </c>
      <c r="J251" s="70">
        <f t="shared" si="330"/>
        <v>1.63</v>
      </c>
      <c r="K251" s="72">
        <f t="shared" si="330"/>
        <v>2.86</v>
      </c>
      <c r="L251" s="368">
        <v>0</v>
      </c>
      <c r="AA251" s="55"/>
      <c r="AB251" s="94"/>
    </row>
    <row r="252" spans="1:28" ht="15.75" thickBot="1">
      <c r="A252" s="15" t="str">
        <f t="shared" si="328"/>
        <v>Konsa</v>
      </c>
      <c r="B252" s="70">
        <f t="shared" si="328"/>
        <v>4.4000000000000004</v>
      </c>
      <c r="C252" s="71" t="str">
        <f t="shared" si="325"/>
        <v>Aston Villa</v>
      </c>
      <c r="D252" s="70">
        <f t="shared" si="330"/>
        <v>1.95</v>
      </c>
      <c r="E252" s="70">
        <f t="shared" si="330"/>
        <v>3.28</v>
      </c>
      <c r="F252" s="70">
        <f t="shared" si="330"/>
        <v>2.93</v>
      </c>
      <c r="G252" s="70">
        <f t="shared" si="330"/>
        <v>2.71</v>
      </c>
      <c r="H252" s="70">
        <f t="shared" si="330"/>
        <v>2.98</v>
      </c>
      <c r="I252" s="70">
        <f t="shared" si="330"/>
        <v>1.21</v>
      </c>
      <c r="J252" s="70">
        <f t="shared" si="330"/>
        <v>1.9</v>
      </c>
      <c r="K252" s="72">
        <f t="shared" si="330"/>
        <v>2.59</v>
      </c>
      <c r="L252" s="368">
        <v>0</v>
      </c>
      <c r="AA252" s="55"/>
      <c r="AB252" s="94"/>
    </row>
    <row r="253" spans="1:28" ht="15.75" thickBot="1">
      <c r="A253" s="15" t="str">
        <f t="shared" si="328"/>
        <v>Perraud</v>
      </c>
      <c r="B253" s="70">
        <f t="shared" si="328"/>
        <v>4.4000000000000004</v>
      </c>
      <c r="C253" s="71" t="str">
        <f t="shared" ref="C253:C284" si="331">C33</f>
        <v>Southampton</v>
      </c>
      <c r="D253" s="70">
        <f t="shared" si="330"/>
        <v>2.5299999999999998</v>
      </c>
      <c r="E253" s="70">
        <f t="shared" si="330"/>
        <v>3.56</v>
      </c>
      <c r="F253" s="70">
        <f t="shared" si="330"/>
        <v>2.5099999999999998</v>
      </c>
      <c r="G253" s="70">
        <f t="shared" si="330"/>
        <v>2.67</v>
      </c>
      <c r="H253" s="70">
        <f t="shared" si="330"/>
        <v>2.0499999999999998</v>
      </c>
      <c r="I253" s="70">
        <f t="shared" si="330"/>
        <v>2.89</v>
      </c>
      <c r="J253" s="70">
        <f t="shared" si="330"/>
        <v>1.51</v>
      </c>
      <c r="K253" s="72">
        <f t="shared" si="330"/>
        <v>1.78</v>
      </c>
      <c r="L253" s="368">
        <v>0</v>
      </c>
      <c r="AA253" s="55"/>
      <c r="AB253" s="94"/>
    </row>
    <row r="254" spans="1:28" ht="15.75" thickBot="1">
      <c r="A254" s="15" t="str">
        <f t="shared" si="328"/>
        <v>Kehrer</v>
      </c>
      <c r="B254" s="70">
        <f t="shared" si="328"/>
        <v>4.5</v>
      </c>
      <c r="C254" s="71" t="str">
        <f t="shared" si="331"/>
        <v>West Ham</v>
      </c>
      <c r="D254" s="70">
        <f t="shared" si="330"/>
        <v>3.05</v>
      </c>
      <c r="E254" s="70">
        <f t="shared" si="330"/>
        <v>2.16</v>
      </c>
      <c r="F254" s="70">
        <f t="shared" si="330"/>
        <v>2.38</v>
      </c>
      <c r="G254" s="70">
        <f t="shared" si="330"/>
        <v>3</v>
      </c>
      <c r="H254" s="70">
        <f t="shared" si="330"/>
        <v>1.8</v>
      </c>
      <c r="I254" s="70">
        <f t="shared" si="330"/>
        <v>2.35</v>
      </c>
      <c r="J254" s="70">
        <f t="shared" si="330"/>
        <v>1.74</v>
      </c>
      <c r="K254" s="72">
        <f t="shared" si="330"/>
        <v>2.98</v>
      </c>
      <c r="L254" s="368">
        <v>0</v>
      </c>
      <c r="AA254" s="55"/>
      <c r="AB254" s="94"/>
    </row>
    <row r="255" spans="1:28" ht="15.75" thickBot="1">
      <c r="A255" s="15" t="str">
        <f t="shared" si="328"/>
        <v>Ream</v>
      </c>
      <c r="B255" s="70">
        <f t="shared" si="328"/>
        <v>4.5</v>
      </c>
      <c r="C255" s="71" t="str">
        <f t="shared" si="331"/>
        <v>Fulham</v>
      </c>
      <c r="D255" s="70">
        <f t="shared" si="330"/>
        <v>3.01</v>
      </c>
      <c r="E255" s="70">
        <f t="shared" si="330"/>
        <v>4.28</v>
      </c>
      <c r="F255" s="70">
        <f t="shared" si="330"/>
        <v>1.46</v>
      </c>
      <c r="G255" s="70">
        <f t="shared" si="330"/>
        <v>1.91</v>
      </c>
      <c r="H255" s="70">
        <f t="shared" si="330"/>
        <v>1.48</v>
      </c>
      <c r="I255" s="70">
        <f t="shared" si="330"/>
        <v>3.12</v>
      </c>
      <c r="J255" s="70">
        <f t="shared" si="330"/>
        <v>1.69</v>
      </c>
      <c r="K255" s="72">
        <f t="shared" si="330"/>
        <v>2.4</v>
      </c>
      <c r="L255" s="368">
        <v>0</v>
      </c>
      <c r="AA255" s="55"/>
      <c r="AB255" s="94"/>
    </row>
    <row r="256" spans="1:28" ht="15.75" thickBot="1">
      <c r="A256" s="15" t="str">
        <f t="shared" si="328"/>
        <v>R.Sessegnon</v>
      </c>
      <c r="B256" s="70">
        <f t="shared" si="328"/>
        <v>4.5</v>
      </c>
      <c r="C256" s="71" t="str">
        <f t="shared" si="331"/>
        <v>Spurs</v>
      </c>
      <c r="D256" s="70">
        <f t="shared" si="330"/>
        <v>1.93</v>
      </c>
      <c r="E256" s="70">
        <f t="shared" si="330"/>
        <v>2.33</v>
      </c>
      <c r="F256" s="70">
        <f t="shared" si="330"/>
        <v>3.6</v>
      </c>
      <c r="G256" s="70">
        <f t="shared" si="330"/>
        <v>2.44</v>
      </c>
      <c r="H256" s="70">
        <f t="shared" si="330"/>
        <v>1.61</v>
      </c>
      <c r="I256" s="70">
        <f t="shared" si="330"/>
        <v>2.38</v>
      </c>
      <c r="J256" s="70">
        <f t="shared" si="330"/>
        <v>2.61</v>
      </c>
      <c r="K256" s="72">
        <f t="shared" si="330"/>
        <v>2.27</v>
      </c>
      <c r="L256" s="368">
        <v>0</v>
      </c>
      <c r="AA256" s="55"/>
      <c r="AB256" s="94"/>
    </row>
    <row r="257" spans="1:28" ht="15.75" thickBot="1">
      <c r="A257" s="15" t="str">
        <f t="shared" si="328"/>
        <v>Aké</v>
      </c>
      <c r="B257" s="70">
        <f t="shared" si="328"/>
        <v>5</v>
      </c>
      <c r="C257" s="71" t="str">
        <f t="shared" si="331"/>
        <v>Man City</v>
      </c>
      <c r="D257" s="70">
        <f t="shared" si="330"/>
        <v>2.61</v>
      </c>
      <c r="E257" s="70">
        <f t="shared" si="330"/>
        <v>1.97</v>
      </c>
      <c r="F257" s="70">
        <f t="shared" si="330"/>
        <v>3.9</v>
      </c>
      <c r="G257" s="70">
        <f t="shared" si="330"/>
        <v>2.41</v>
      </c>
      <c r="H257" s="70">
        <f t="shared" si="330"/>
        <v>1.73</v>
      </c>
      <c r="I257" s="70">
        <f t="shared" si="330"/>
        <v>3.48</v>
      </c>
      <c r="J257" s="70">
        <f t="shared" si="330"/>
        <v>2.06</v>
      </c>
      <c r="K257" s="72">
        <f t="shared" si="330"/>
        <v>0.92</v>
      </c>
      <c r="L257" s="368">
        <v>0</v>
      </c>
      <c r="AA257" s="55"/>
      <c r="AB257" s="94"/>
    </row>
    <row r="258" spans="1:28" ht="15.75" thickBot="1">
      <c r="A258" s="15" t="str">
        <f t="shared" si="328"/>
        <v>Azpilicueta</v>
      </c>
      <c r="B258" s="70">
        <f t="shared" si="328"/>
        <v>4.8</v>
      </c>
      <c r="C258" s="71" t="str">
        <f t="shared" si="331"/>
        <v>Chelsea</v>
      </c>
      <c r="D258" s="70">
        <f t="shared" si="330"/>
        <v>3.33</v>
      </c>
      <c r="E258" s="70">
        <f t="shared" si="330"/>
        <v>4.82</v>
      </c>
      <c r="F258" s="70">
        <f t="shared" si="330"/>
        <v>3.41</v>
      </c>
      <c r="G258" s="70">
        <f t="shared" si="330"/>
        <v>1.62</v>
      </c>
      <c r="H258" s="70">
        <f t="shared" si="330"/>
        <v>2.12</v>
      </c>
      <c r="I258" s="70">
        <f t="shared" si="330"/>
        <v>1.27</v>
      </c>
      <c r="J258" s="70">
        <f t="shared" si="330"/>
        <v>1.46</v>
      </c>
      <c r="K258" s="72">
        <f t="shared" si="330"/>
        <v>1.04</v>
      </c>
      <c r="L258" s="368">
        <v>0</v>
      </c>
      <c r="AA258" s="55"/>
      <c r="AB258" s="94"/>
    </row>
    <row r="259" spans="1:28" ht="15.75" thickBot="1">
      <c r="A259" s="15" t="str">
        <f t="shared" si="328"/>
        <v>Collins</v>
      </c>
      <c r="B259" s="70">
        <f t="shared" si="328"/>
        <v>4.4000000000000004</v>
      </c>
      <c r="C259" s="71" t="str">
        <f t="shared" si="331"/>
        <v>Wolves</v>
      </c>
      <c r="D259" s="70">
        <f t="shared" si="330"/>
        <v>2.3199999999999998</v>
      </c>
      <c r="E259" s="70">
        <f t="shared" si="330"/>
        <v>2.5299999999999998</v>
      </c>
      <c r="F259" s="70">
        <f t="shared" si="330"/>
        <v>3.01</v>
      </c>
      <c r="G259" s="70">
        <f t="shared" si="330"/>
        <v>1.24</v>
      </c>
      <c r="H259" s="70">
        <f t="shared" si="330"/>
        <v>1.79</v>
      </c>
      <c r="I259" s="70">
        <f t="shared" si="330"/>
        <v>2.7</v>
      </c>
      <c r="J259" s="70">
        <f t="shared" si="330"/>
        <v>3.51</v>
      </c>
      <c r="K259" s="72">
        <f t="shared" si="330"/>
        <v>1.96</v>
      </c>
      <c r="L259" s="368">
        <v>0</v>
      </c>
      <c r="AA259" s="55"/>
      <c r="AB259" s="94"/>
    </row>
    <row r="260" spans="1:28" ht="15.75" thickBot="1">
      <c r="A260" s="15" t="str">
        <f t="shared" si="328"/>
        <v>Chalobah</v>
      </c>
      <c r="B260" s="70">
        <f t="shared" si="328"/>
        <v>4.7</v>
      </c>
      <c r="C260" s="71" t="str">
        <f t="shared" si="331"/>
        <v>Chelsea</v>
      </c>
      <c r="D260" s="70">
        <f t="shared" si="330"/>
        <v>3.15</v>
      </c>
      <c r="E260" s="70">
        <f t="shared" si="330"/>
        <v>4.24</v>
      </c>
      <c r="F260" s="70">
        <f t="shared" si="330"/>
        <v>2.86</v>
      </c>
      <c r="G260" s="70">
        <f t="shared" si="330"/>
        <v>1.19</v>
      </c>
      <c r="H260" s="70">
        <f t="shared" si="330"/>
        <v>2.04</v>
      </c>
      <c r="I260" s="70">
        <f t="shared" si="330"/>
        <v>1.71</v>
      </c>
      <c r="J260" s="70">
        <f t="shared" si="330"/>
        <v>2.14</v>
      </c>
      <c r="K260" s="72">
        <f t="shared" si="330"/>
        <v>1.28</v>
      </c>
      <c r="L260" s="368">
        <v>0</v>
      </c>
      <c r="AA260" s="55"/>
      <c r="AB260" s="94"/>
    </row>
    <row r="261" spans="1:28" ht="15.75" thickBot="1">
      <c r="A261" s="15" t="str">
        <f t="shared" ref="A261:B280" si="332">A151</f>
        <v>Haaland</v>
      </c>
      <c r="B261" s="70">
        <f t="shared" si="332"/>
        <v>11.5</v>
      </c>
      <c r="C261" s="71" t="str">
        <f t="shared" si="331"/>
        <v>Man City</v>
      </c>
      <c r="D261" s="70">
        <f t="shared" ref="D261:K270" si="333">D151</f>
        <v>8.2100000000000009</v>
      </c>
      <c r="E261" s="70">
        <f t="shared" si="333"/>
        <v>5.33</v>
      </c>
      <c r="F261" s="70">
        <f t="shared" si="333"/>
        <v>11.86</v>
      </c>
      <c r="G261" s="70">
        <f t="shared" si="333"/>
        <v>6.93</v>
      </c>
      <c r="H261" s="70">
        <f t="shared" si="333"/>
        <v>5.23</v>
      </c>
      <c r="I261" s="70">
        <f t="shared" si="333"/>
        <v>11.64</v>
      </c>
      <c r="J261" s="70">
        <f t="shared" si="333"/>
        <v>6.28</v>
      </c>
      <c r="K261" s="72">
        <f t="shared" si="333"/>
        <v>2.86</v>
      </c>
      <c r="L261" s="368">
        <v>1</v>
      </c>
      <c r="AA261" s="55"/>
      <c r="AB261" s="94"/>
    </row>
    <row r="262" spans="1:28" ht="15.75" thickBot="1">
      <c r="A262" s="15" t="str">
        <f t="shared" si="332"/>
        <v>Kane</v>
      </c>
      <c r="B262" s="70">
        <f t="shared" si="332"/>
        <v>11.6</v>
      </c>
      <c r="C262" s="71" t="str">
        <f t="shared" si="331"/>
        <v>Spurs</v>
      </c>
      <c r="D262" s="70">
        <f t="shared" si="333"/>
        <v>6.28</v>
      </c>
      <c r="E262" s="70">
        <f t="shared" si="333"/>
        <v>4.4000000000000004</v>
      </c>
      <c r="F262" s="70">
        <f t="shared" si="333"/>
        <v>7.99</v>
      </c>
      <c r="G262" s="70">
        <f t="shared" si="333"/>
        <v>5.57</v>
      </c>
      <c r="H262" s="70">
        <f t="shared" si="333"/>
        <v>4.18</v>
      </c>
      <c r="I262" s="70">
        <f t="shared" si="333"/>
        <v>5.35</v>
      </c>
      <c r="J262" s="70">
        <f t="shared" si="333"/>
        <v>5.68</v>
      </c>
      <c r="K262" s="72">
        <f t="shared" si="333"/>
        <v>4.99</v>
      </c>
      <c r="L262" s="368">
        <v>0</v>
      </c>
      <c r="AA262" s="55"/>
      <c r="AB262" s="94"/>
    </row>
    <row r="263" spans="1:28" ht="15.75" thickBot="1">
      <c r="A263" s="15" t="str">
        <f t="shared" si="332"/>
        <v>Darwin</v>
      </c>
      <c r="B263" s="70">
        <f t="shared" si="332"/>
        <v>9</v>
      </c>
      <c r="C263" s="71" t="str">
        <f t="shared" si="331"/>
        <v>Liverpool</v>
      </c>
      <c r="D263" s="70">
        <f t="shared" si="333"/>
        <v>6.34</v>
      </c>
      <c r="E263" s="70">
        <f t="shared" si="333"/>
        <v>5.17</v>
      </c>
      <c r="F263" s="70">
        <f t="shared" si="333"/>
        <v>4.21</v>
      </c>
      <c r="G263" s="70">
        <f t="shared" si="333"/>
        <v>4.21</v>
      </c>
      <c r="H263" s="70">
        <f t="shared" si="333"/>
        <v>4.37</v>
      </c>
      <c r="I263" s="70">
        <f t="shared" si="333"/>
        <v>5.0999999999999996</v>
      </c>
      <c r="J263" s="70">
        <f t="shared" si="333"/>
        <v>3.63</v>
      </c>
      <c r="K263" s="72">
        <f t="shared" si="333"/>
        <v>4.18</v>
      </c>
      <c r="L263" s="368">
        <v>0</v>
      </c>
      <c r="AA263" s="55"/>
      <c r="AB263" s="94"/>
    </row>
    <row r="264" spans="1:28" ht="15.75" thickBot="1">
      <c r="A264" s="15" t="str">
        <f t="shared" si="332"/>
        <v>Mitrović</v>
      </c>
      <c r="B264" s="70">
        <f t="shared" si="332"/>
        <v>6.9</v>
      </c>
      <c r="C264" s="71" t="str">
        <f t="shared" si="331"/>
        <v>Fulham</v>
      </c>
      <c r="D264" s="70">
        <f t="shared" si="333"/>
        <v>5.61</v>
      </c>
      <c r="E264" s="70">
        <f t="shared" si="333"/>
        <v>7.06</v>
      </c>
      <c r="F264" s="70">
        <f t="shared" si="333"/>
        <v>3.04</v>
      </c>
      <c r="G264" s="70">
        <f t="shared" si="333"/>
        <v>4.18</v>
      </c>
      <c r="H264" s="70">
        <f t="shared" si="333"/>
        <v>3.38</v>
      </c>
      <c r="I264" s="70">
        <f t="shared" si="333"/>
        <v>5.23</v>
      </c>
      <c r="J264" s="70">
        <f t="shared" si="333"/>
        <v>3.58</v>
      </c>
      <c r="K264" s="72">
        <f t="shared" si="333"/>
        <v>3.83</v>
      </c>
      <c r="L264" s="368">
        <v>1</v>
      </c>
      <c r="AA264" s="55"/>
      <c r="AB264" s="94"/>
    </row>
    <row r="265" spans="1:28" ht="15.75" thickBot="1">
      <c r="A265" s="15" t="str">
        <f t="shared" si="332"/>
        <v>Nketiah</v>
      </c>
      <c r="B265" s="70">
        <f t="shared" si="332"/>
        <v>6.5</v>
      </c>
      <c r="C265" s="71" t="str">
        <f t="shared" si="331"/>
        <v>Arsenal</v>
      </c>
      <c r="D265" s="70">
        <f t="shared" si="333"/>
        <v>4.17</v>
      </c>
      <c r="E265" s="70">
        <f t="shared" si="333"/>
        <v>4.2300000000000004</v>
      </c>
      <c r="F265" s="70">
        <f t="shared" si="333"/>
        <v>3.66</v>
      </c>
      <c r="G265" s="70">
        <f t="shared" si="333"/>
        <v>4.16</v>
      </c>
      <c r="H265" s="70">
        <f t="shared" si="333"/>
        <v>3.93</v>
      </c>
      <c r="I265" s="70">
        <f t="shared" si="333"/>
        <v>7.48</v>
      </c>
      <c r="J265" s="70">
        <f t="shared" si="333"/>
        <v>3.2</v>
      </c>
      <c r="K265" s="72">
        <f t="shared" si="333"/>
        <v>2.11</v>
      </c>
      <c r="L265" s="368">
        <v>0</v>
      </c>
      <c r="AA265" s="55"/>
      <c r="AB265" s="94"/>
    </row>
    <row r="266" spans="1:28" ht="15.75" thickBot="1">
      <c r="A266" s="15" t="str">
        <f t="shared" si="332"/>
        <v>Wilson</v>
      </c>
      <c r="B266" s="70">
        <f t="shared" si="332"/>
        <v>7.4</v>
      </c>
      <c r="C266" s="71" t="str">
        <f t="shared" si="331"/>
        <v>Newcastle</v>
      </c>
      <c r="D266" s="70">
        <f t="shared" si="333"/>
        <v>3.46</v>
      </c>
      <c r="E266" s="70">
        <f t="shared" si="333"/>
        <v>3.41</v>
      </c>
      <c r="F266" s="70">
        <f t="shared" si="333"/>
        <v>5.33</v>
      </c>
      <c r="G266" s="70">
        <f t="shared" si="333"/>
        <v>4</v>
      </c>
      <c r="H266" s="70">
        <f t="shared" si="333"/>
        <v>4.3099999999999996</v>
      </c>
      <c r="I266" s="70">
        <f t="shared" si="333"/>
        <v>4.16</v>
      </c>
      <c r="J266" s="70">
        <f t="shared" si="333"/>
        <v>3.49</v>
      </c>
      <c r="K266" s="72">
        <f t="shared" si="333"/>
        <v>2.5099999999999998</v>
      </c>
      <c r="L266" s="368">
        <v>0</v>
      </c>
      <c r="AA266" s="55"/>
      <c r="AB266" s="94"/>
    </row>
    <row r="267" spans="1:28" ht="15.75" thickBot="1">
      <c r="A267" s="15" t="str">
        <f t="shared" si="332"/>
        <v>Martial</v>
      </c>
      <c r="B267" s="70">
        <f t="shared" si="332"/>
        <v>6.7</v>
      </c>
      <c r="C267" s="71" t="str">
        <f t="shared" si="331"/>
        <v>Man Utd</v>
      </c>
      <c r="D267" s="70">
        <f t="shared" si="333"/>
        <v>4.17</v>
      </c>
      <c r="E267" s="70">
        <f t="shared" si="333"/>
        <v>4.93</v>
      </c>
      <c r="F267" s="70">
        <f t="shared" si="333"/>
        <v>3.2</v>
      </c>
      <c r="G267" s="70">
        <f t="shared" si="333"/>
        <v>3.21</v>
      </c>
      <c r="H267" s="70">
        <f t="shared" si="333"/>
        <v>4.25</v>
      </c>
      <c r="I267" s="70">
        <f t="shared" si="333"/>
        <v>4.1900000000000004</v>
      </c>
      <c r="J267" s="70">
        <f t="shared" si="333"/>
        <v>4.3899999999999997</v>
      </c>
      <c r="K267" s="72">
        <f t="shared" si="333"/>
        <v>2.13</v>
      </c>
      <c r="L267" s="368">
        <v>0</v>
      </c>
      <c r="AA267" s="55"/>
      <c r="AB267" s="94"/>
    </row>
    <row r="268" spans="1:28" ht="15.75" thickBot="1">
      <c r="A268" s="15" t="str">
        <f t="shared" si="332"/>
        <v>Watkins</v>
      </c>
      <c r="B268" s="70">
        <f t="shared" si="332"/>
        <v>7.1</v>
      </c>
      <c r="C268" s="71" t="str">
        <f t="shared" si="331"/>
        <v>Aston Villa</v>
      </c>
      <c r="D268" s="70">
        <f t="shared" si="333"/>
        <v>3.48</v>
      </c>
      <c r="E268" s="70">
        <f t="shared" si="333"/>
        <v>4.07</v>
      </c>
      <c r="F268" s="70">
        <f t="shared" si="333"/>
        <v>4.54</v>
      </c>
      <c r="G268" s="70">
        <f t="shared" si="333"/>
        <v>3.76</v>
      </c>
      <c r="H268" s="70">
        <f t="shared" si="333"/>
        <v>4.13</v>
      </c>
      <c r="I268" s="70">
        <f t="shared" si="333"/>
        <v>2.6</v>
      </c>
      <c r="J268" s="70">
        <f t="shared" si="333"/>
        <v>3.21</v>
      </c>
      <c r="K268" s="72">
        <f t="shared" si="333"/>
        <v>3.55</v>
      </c>
      <c r="L268" s="368">
        <v>0</v>
      </c>
      <c r="AA268" s="55"/>
      <c r="AB268" s="94"/>
    </row>
    <row r="269" spans="1:28" ht="15.75" thickBot="1">
      <c r="A269" s="15" t="str">
        <f t="shared" si="332"/>
        <v>Havertz</v>
      </c>
      <c r="B269" s="70">
        <f t="shared" si="332"/>
        <v>7.7</v>
      </c>
      <c r="C269" s="71" t="str">
        <f t="shared" si="331"/>
        <v>Chelsea</v>
      </c>
      <c r="D269" s="70">
        <f t="shared" si="333"/>
        <v>3.67</v>
      </c>
      <c r="E269" s="70">
        <f t="shared" si="333"/>
        <v>6.18</v>
      </c>
      <c r="F269" s="70">
        <f t="shared" si="333"/>
        <v>3.54</v>
      </c>
      <c r="G269" s="70">
        <f t="shared" si="333"/>
        <v>2.58</v>
      </c>
      <c r="H269" s="70">
        <f t="shared" si="333"/>
        <v>3.65</v>
      </c>
      <c r="I269" s="70">
        <f t="shared" si="333"/>
        <v>2.9</v>
      </c>
      <c r="J269" s="70">
        <f t="shared" si="333"/>
        <v>3.59</v>
      </c>
      <c r="K269" s="72">
        <f t="shared" si="333"/>
        <v>2.68</v>
      </c>
      <c r="L269" s="368">
        <v>0</v>
      </c>
      <c r="AA269" s="55"/>
      <c r="AB269" s="94"/>
    </row>
    <row r="270" spans="1:28" ht="15.75" thickBot="1">
      <c r="A270" s="15" t="str">
        <f t="shared" si="332"/>
        <v>Aubameyang</v>
      </c>
      <c r="B270" s="70">
        <f t="shared" si="332"/>
        <v>8.6999999999999993</v>
      </c>
      <c r="C270" s="71" t="str">
        <f t="shared" si="331"/>
        <v>Chelsea</v>
      </c>
      <c r="D270" s="70">
        <f t="shared" si="333"/>
        <v>3.5</v>
      </c>
      <c r="E270" s="70">
        <f t="shared" si="333"/>
        <v>5.86</v>
      </c>
      <c r="F270" s="70">
        <f t="shared" si="333"/>
        <v>3.45</v>
      </c>
      <c r="G270" s="70">
        <f t="shared" si="333"/>
        <v>2.48</v>
      </c>
      <c r="H270" s="70">
        <f t="shared" si="333"/>
        <v>3.56</v>
      </c>
      <c r="I270" s="70">
        <f t="shared" si="333"/>
        <v>2.83</v>
      </c>
      <c r="J270" s="70">
        <f t="shared" si="333"/>
        <v>3.45</v>
      </c>
      <c r="K270" s="72">
        <f t="shared" si="333"/>
        <v>2.5299999999999998</v>
      </c>
      <c r="L270" s="368">
        <v>0</v>
      </c>
      <c r="AA270" s="55"/>
      <c r="AB270" s="94"/>
    </row>
    <row r="271" spans="1:28" ht="15.75" thickBot="1">
      <c r="A271" s="15" t="str">
        <f t="shared" si="332"/>
        <v>Solanke</v>
      </c>
      <c r="B271" s="70">
        <f t="shared" si="332"/>
        <v>5.8</v>
      </c>
      <c r="C271" s="71" t="str">
        <f t="shared" si="331"/>
        <v>Bournemouth</v>
      </c>
      <c r="D271" s="70">
        <f t="shared" ref="D271:K280" si="334">D161</f>
        <v>4.43</v>
      </c>
      <c r="E271" s="70">
        <f t="shared" si="334"/>
        <v>3.26</v>
      </c>
      <c r="F271" s="70">
        <f t="shared" si="334"/>
        <v>3.55</v>
      </c>
      <c r="G271" s="70">
        <f t="shared" si="334"/>
        <v>4.2699999999999996</v>
      </c>
      <c r="H271" s="70">
        <f t="shared" si="334"/>
        <v>3.09</v>
      </c>
      <c r="I271" s="70">
        <f t="shared" si="334"/>
        <v>3.33</v>
      </c>
      <c r="J271" s="70">
        <f t="shared" si="334"/>
        <v>3.31</v>
      </c>
      <c r="K271" s="72">
        <f t="shared" si="334"/>
        <v>1.24</v>
      </c>
      <c r="L271" s="368">
        <v>0</v>
      </c>
      <c r="AA271" s="55"/>
      <c r="AB271" s="94"/>
    </row>
    <row r="272" spans="1:28" ht="15.75" thickBot="1">
      <c r="A272" s="15" t="str">
        <f t="shared" si="332"/>
        <v>Bamford</v>
      </c>
      <c r="B272" s="70">
        <f t="shared" si="332"/>
        <v>7.2</v>
      </c>
      <c r="C272" s="71" t="str">
        <f t="shared" si="331"/>
        <v>Leeds</v>
      </c>
      <c r="D272" s="70">
        <f t="shared" si="334"/>
        <v>1.69</v>
      </c>
      <c r="E272" s="70">
        <f t="shared" si="334"/>
        <v>3.12</v>
      </c>
      <c r="F272" s="70">
        <f t="shared" si="334"/>
        <v>3.23</v>
      </c>
      <c r="G272" s="70">
        <f t="shared" si="334"/>
        <v>3.87</v>
      </c>
      <c r="H272" s="70">
        <f t="shared" si="334"/>
        <v>3.4</v>
      </c>
      <c r="I272" s="70">
        <f t="shared" si="334"/>
        <v>3.24</v>
      </c>
      <c r="J272" s="70">
        <f t="shared" si="334"/>
        <v>3.34</v>
      </c>
      <c r="K272" s="72">
        <f t="shared" si="334"/>
        <v>3.43</v>
      </c>
      <c r="L272" s="368">
        <v>0</v>
      </c>
      <c r="AA272" s="55"/>
      <c r="AB272" s="94"/>
    </row>
    <row r="273" spans="1:28" ht="15.75" thickBot="1">
      <c r="A273" s="15" t="str">
        <f t="shared" si="332"/>
        <v>Mbeumo</v>
      </c>
      <c r="B273" s="70">
        <f t="shared" si="332"/>
        <v>5.8</v>
      </c>
      <c r="C273" s="71" t="str">
        <f t="shared" si="331"/>
        <v>Brentford</v>
      </c>
      <c r="D273" s="70">
        <f t="shared" si="334"/>
        <v>3</v>
      </c>
      <c r="E273" s="70">
        <f t="shared" si="334"/>
        <v>2.62</v>
      </c>
      <c r="F273" s="70">
        <f t="shared" si="334"/>
        <v>3.81</v>
      </c>
      <c r="G273" s="70">
        <f t="shared" si="334"/>
        <v>3.38</v>
      </c>
      <c r="H273" s="70">
        <f t="shared" si="334"/>
        <v>4.13</v>
      </c>
      <c r="I273" s="70">
        <f t="shared" si="334"/>
        <v>2.81</v>
      </c>
      <c r="J273" s="70">
        <f t="shared" si="334"/>
        <v>3.94</v>
      </c>
      <c r="K273" s="72">
        <f t="shared" si="334"/>
        <v>1.57</v>
      </c>
      <c r="L273" s="368">
        <v>0</v>
      </c>
      <c r="AA273" s="55"/>
      <c r="AB273" s="94"/>
    </row>
    <row r="274" spans="1:28" ht="15.75" thickBot="1">
      <c r="A274" s="15" t="str">
        <f t="shared" si="332"/>
        <v>Adams</v>
      </c>
      <c r="B274" s="70">
        <f t="shared" si="332"/>
        <v>6.4</v>
      </c>
      <c r="C274" s="71" t="str">
        <f t="shared" si="331"/>
        <v>Southampton</v>
      </c>
      <c r="D274" s="70">
        <f t="shared" si="334"/>
        <v>3.47</v>
      </c>
      <c r="E274" s="70">
        <f t="shared" si="334"/>
        <v>3.59</v>
      </c>
      <c r="F274" s="70">
        <f t="shared" si="334"/>
        <v>3.03</v>
      </c>
      <c r="G274" s="70">
        <f t="shared" si="334"/>
        <v>3.31</v>
      </c>
      <c r="H274" s="70">
        <f t="shared" si="334"/>
        <v>2.9</v>
      </c>
      <c r="I274" s="70">
        <f t="shared" si="334"/>
        <v>3.23</v>
      </c>
      <c r="J274" s="70">
        <f t="shared" si="334"/>
        <v>2.41</v>
      </c>
      <c r="K274" s="72">
        <f t="shared" si="334"/>
        <v>2.85</v>
      </c>
      <c r="L274" s="368">
        <v>0</v>
      </c>
      <c r="AA274" s="55"/>
      <c r="AB274" s="94"/>
    </row>
    <row r="275" spans="1:28" ht="15.75" thickBot="1">
      <c r="A275" s="15" t="str">
        <f t="shared" si="332"/>
        <v>Calvert-Lewin</v>
      </c>
      <c r="B275" s="70">
        <f t="shared" si="332"/>
        <v>7.9</v>
      </c>
      <c r="C275" s="71" t="str">
        <f t="shared" si="331"/>
        <v>Everton</v>
      </c>
      <c r="D275" s="70">
        <f t="shared" si="334"/>
        <v>0.91</v>
      </c>
      <c r="E275" s="70">
        <f t="shared" si="334"/>
        <v>1.89</v>
      </c>
      <c r="F275" s="70">
        <f t="shared" si="334"/>
        <v>4.07</v>
      </c>
      <c r="G275" s="70">
        <f t="shared" si="334"/>
        <v>3.19</v>
      </c>
      <c r="H275" s="70">
        <f t="shared" si="334"/>
        <v>3.14</v>
      </c>
      <c r="I275" s="70">
        <f t="shared" si="334"/>
        <v>2.79</v>
      </c>
      <c r="J275" s="70">
        <f t="shared" si="334"/>
        <v>4.28</v>
      </c>
      <c r="K275" s="72">
        <f t="shared" si="334"/>
        <v>3.88</v>
      </c>
      <c r="L275" s="368">
        <v>0</v>
      </c>
      <c r="AA275" s="55"/>
      <c r="AB275" s="94"/>
    </row>
    <row r="276" spans="1:28" ht="15.75" thickBot="1">
      <c r="A276" s="15" t="str">
        <f t="shared" si="332"/>
        <v>Scamacca</v>
      </c>
      <c r="B276" s="70">
        <f t="shared" si="332"/>
        <v>6.7</v>
      </c>
      <c r="C276" s="71" t="str">
        <f t="shared" si="331"/>
        <v>West Ham</v>
      </c>
      <c r="D276" s="70">
        <f t="shared" si="334"/>
        <v>2.15</v>
      </c>
      <c r="E276" s="70">
        <f t="shared" si="334"/>
        <v>2.98</v>
      </c>
      <c r="F276" s="70">
        <f t="shared" si="334"/>
        <v>3.06</v>
      </c>
      <c r="G276" s="70">
        <f t="shared" si="334"/>
        <v>3.61</v>
      </c>
      <c r="H276" s="70">
        <f t="shared" si="334"/>
        <v>2.67</v>
      </c>
      <c r="I276" s="70">
        <f t="shared" si="334"/>
        <v>2.96</v>
      </c>
      <c r="J276" s="70">
        <f t="shared" si="334"/>
        <v>2.72</v>
      </c>
      <c r="K276" s="72">
        <f t="shared" si="334"/>
        <v>3.19</v>
      </c>
      <c r="L276" s="368">
        <v>0</v>
      </c>
      <c r="AA276" s="55"/>
      <c r="AB276" s="94"/>
    </row>
    <row r="277" spans="1:28" ht="15.75" thickBot="1">
      <c r="A277" s="15" t="str">
        <f t="shared" si="332"/>
        <v>Edouard</v>
      </c>
      <c r="B277" s="70">
        <f t="shared" si="332"/>
        <v>5.3</v>
      </c>
      <c r="C277" s="71" t="str">
        <f t="shared" si="331"/>
        <v>Crystal Palace</v>
      </c>
      <c r="D277" s="70">
        <f t="shared" si="334"/>
        <v>3.3</v>
      </c>
      <c r="E277" s="70">
        <f t="shared" si="334"/>
        <v>3.09</v>
      </c>
      <c r="F277" s="70">
        <f t="shared" si="334"/>
        <v>2.58</v>
      </c>
      <c r="G277" s="70">
        <f t="shared" si="334"/>
        <v>2.88</v>
      </c>
      <c r="H277" s="70">
        <f t="shared" si="334"/>
        <v>2.63</v>
      </c>
      <c r="I277" s="70">
        <f t="shared" si="334"/>
        <v>2.94</v>
      </c>
      <c r="J277" s="70">
        <f t="shared" si="334"/>
        <v>2.89</v>
      </c>
      <c r="K277" s="72">
        <f t="shared" si="334"/>
        <v>2.66</v>
      </c>
      <c r="L277" s="368">
        <v>0</v>
      </c>
      <c r="AA277" s="55"/>
      <c r="AB277" s="94"/>
    </row>
    <row r="278" spans="1:28" ht="15.75" thickBot="1">
      <c r="A278" s="15" t="str">
        <f t="shared" si="332"/>
        <v>Johnson</v>
      </c>
      <c r="B278" s="70">
        <f t="shared" si="332"/>
        <v>5.6</v>
      </c>
      <c r="C278" s="71" t="str">
        <f t="shared" si="331"/>
        <v>Nott'm Forest</v>
      </c>
      <c r="D278" s="70">
        <f t="shared" si="334"/>
        <v>3.11</v>
      </c>
      <c r="E278" s="70">
        <f t="shared" si="334"/>
        <v>3.14</v>
      </c>
      <c r="F278" s="70">
        <f t="shared" si="334"/>
        <v>3.23</v>
      </c>
      <c r="G278" s="70">
        <f t="shared" si="334"/>
        <v>2.81</v>
      </c>
      <c r="H278" s="70">
        <f t="shared" si="334"/>
        <v>3.31</v>
      </c>
      <c r="I278" s="70">
        <f t="shared" si="334"/>
        <v>2.69</v>
      </c>
      <c r="J278" s="70">
        <f t="shared" si="334"/>
        <v>2.23</v>
      </c>
      <c r="K278" s="72">
        <f t="shared" si="334"/>
        <v>2.16</v>
      </c>
      <c r="L278" s="368">
        <v>0</v>
      </c>
      <c r="AA278" s="55"/>
      <c r="AB278" s="94"/>
    </row>
    <row r="279" spans="1:28" ht="15.75" thickBot="1">
      <c r="A279" s="15" t="str">
        <f t="shared" si="332"/>
        <v>Daka</v>
      </c>
      <c r="B279" s="70">
        <f t="shared" si="332"/>
        <v>5.7</v>
      </c>
      <c r="C279" s="71" t="str">
        <f t="shared" si="331"/>
        <v>Leicester</v>
      </c>
      <c r="D279" s="70">
        <f t="shared" si="334"/>
        <v>2.34</v>
      </c>
      <c r="E279" s="70">
        <f t="shared" si="334"/>
        <v>3.19</v>
      </c>
      <c r="F279" s="70">
        <f t="shared" si="334"/>
        <v>2.93</v>
      </c>
      <c r="G279" s="70">
        <f t="shared" si="334"/>
        <v>2.73</v>
      </c>
      <c r="H279" s="70">
        <f t="shared" si="334"/>
        <v>2.31</v>
      </c>
      <c r="I279" s="70">
        <f t="shared" si="334"/>
        <v>2.2799999999999998</v>
      </c>
      <c r="J279" s="70">
        <f t="shared" si="334"/>
        <v>2.1800000000000002</v>
      </c>
      <c r="K279" s="72">
        <f t="shared" si="334"/>
        <v>1.83</v>
      </c>
      <c r="L279" s="368">
        <v>0</v>
      </c>
      <c r="AA279" s="55"/>
      <c r="AB279" s="94"/>
    </row>
    <row r="280" spans="1:28" ht="15.75" thickBot="1">
      <c r="A280" s="15" t="str">
        <f t="shared" si="332"/>
        <v>Greenwood</v>
      </c>
      <c r="B280" s="70">
        <f t="shared" si="332"/>
        <v>4.2</v>
      </c>
      <c r="C280" s="71" t="str">
        <f t="shared" si="331"/>
        <v>Leeds</v>
      </c>
      <c r="D280" s="70">
        <f t="shared" si="334"/>
        <v>0.81</v>
      </c>
      <c r="E280" s="70">
        <f t="shared" si="334"/>
        <v>0.99</v>
      </c>
      <c r="F280" s="70">
        <f t="shared" si="334"/>
        <v>0.74</v>
      </c>
      <c r="G280" s="70">
        <f t="shared" si="334"/>
        <v>0.86</v>
      </c>
      <c r="H280" s="70">
        <f t="shared" si="334"/>
        <v>0.69</v>
      </c>
      <c r="I280" s="70">
        <f t="shared" si="334"/>
        <v>0.71</v>
      </c>
      <c r="J280" s="70">
        <f t="shared" si="334"/>
        <v>0.79</v>
      </c>
      <c r="K280" s="72">
        <f t="shared" si="334"/>
        <v>0.73</v>
      </c>
      <c r="L280" s="368">
        <v>1</v>
      </c>
      <c r="AA280" s="55"/>
      <c r="AB280" s="94"/>
    </row>
    <row r="281" spans="1:28" ht="15.75" thickBot="1">
      <c r="A281" s="15" t="str">
        <f t="shared" ref="A281:B300" si="335">A171</f>
        <v>Ederson</v>
      </c>
      <c r="B281" s="70">
        <f t="shared" si="335"/>
        <v>5.4</v>
      </c>
      <c r="C281" s="71" t="str">
        <f t="shared" si="331"/>
        <v>Man City</v>
      </c>
      <c r="D281" s="70">
        <f t="shared" ref="D281:K290" si="336">D171</f>
        <v>4.5999999999999996</v>
      </c>
      <c r="E281" s="70">
        <f t="shared" si="336"/>
        <v>3.91</v>
      </c>
      <c r="F281" s="70">
        <f t="shared" si="336"/>
        <v>7.59</v>
      </c>
      <c r="G281" s="70">
        <f t="shared" si="336"/>
        <v>4.5</v>
      </c>
      <c r="H281" s="70">
        <f t="shared" si="336"/>
        <v>3.67</v>
      </c>
      <c r="I281" s="70">
        <f t="shared" si="336"/>
        <v>7.83</v>
      </c>
      <c r="J281" s="70">
        <f t="shared" si="336"/>
        <v>4.32</v>
      </c>
      <c r="K281" s="72">
        <f t="shared" si="336"/>
        <v>1.89</v>
      </c>
      <c r="L281" s="368">
        <v>1</v>
      </c>
      <c r="AA281" s="55"/>
      <c r="AB281" s="94"/>
    </row>
    <row r="282" spans="1:28" ht="15.75" thickBot="1">
      <c r="A282" s="15" t="str">
        <f t="shared" si="335"/>
        <v>Ramsdale</v>
      </c>
      <c r="B282" s="70">
        <f t="shared" si="335"/>
        <v>4.9000000000000004</v>
      </c>
      <c r="C282" s="71" t="str">
        <f t="shared" si="331"/>
        <v>Arsenal</v>
      </c>
      <c r="D282" s="70">
        <f t="shared" si="336"/>
        <v>3.74</v>
      </c>
      <c r="E282" s="70">
        <f t="shared" si="336"/>
        <v>3.69</v>
      </c>
      <c r="F282" s="70">
        <f t="shared" si="336"/>
        <v>3.38</v>
      </c>
      <c r="G282" s="70">
        <f t="shared" si="336"/>
        <v>3.69</v>
      </c>
      <c r="H282" s="70">
        <f t="shared" si="336"/>
        <v>3.94</v>
      </c>
      <c r="I282" s="70">
        <f t="shared" si="336"/>
        <v>7.27</v>
      </c>
      <c r="J282" s="70">
        <f t="shared" si="336"/>
        <v>3.69</v>
      </c>
      <c r="K282" s="72">
        <f t="shared" si="336"/>
        <v>3.02</v>
      </c>
      <c r="L282" s="368">
        <v>0</v>
      </c>
      <c r="AA282" s="55"/>
      <c r="AB282" s="94"/>
    </row>
    <row r="283" spans="1:28" ht="15.75" thickBot="1">
      <c r="A283" s="15" t="str">
        <f t="shared" si="335"/>
        <v>Arrizabalaga</v>
      </c>
      <c r="B283" s="70">
        <f t="shared" si="335"/>
        <v>4.5</v>
      </c>
      <c r="C283" s="71" t="str">
        <f t="shared" si="331"/>
        <v>Chelsea</v>
      </c>
      <c r="D283" s="70">
        <f t="shared" si="336"/>
        <v>3.96</v>
      </c>
      <c r="E283" s="70">
        <f t="shared" si="336"/>
        <v>6.8</v>
      </c>
      <c r="F283" s="70">
        <f t="shared" si="336"/>
        <v>3.98</v>
      </c>
      <c r="G283" s="70">
        <f t="shared" si="336"/>
        <v>3.04</v>
      </c>
      <c r="H283" s="70">
        <f t="shared" si="336"/>
        <v>3.81</v>
      </c>
      <c r="I283" s="70">
        <f t="shared" si="336"/>
        <v>3.52</v>
      </c>
      <c r="J283" s="70">
        <f t="shared" si="336"/>
        <v>4.04</v>
      </c>
      <c r="K283" s="72">
        <f t="shared" si="336"/>
        <v>3.12</v>
      </c>
      <c r="L283" s="368">
        <v>0</v>
      </c>
      <c r="AA283" s="55"/>
      <c r="AB283" s="94"/>
    </row>
    <row r="284" spans="1:28" ht="15.75" thickBot="1">
      <c r="A284" s="15" t="str">
        <f t="shared" si="335"/>
        <v>Alisson</v>
      </c>
      <c r="B284" s="70">
        <f t="shared" si="335"/>
        <v>5.5</v>
      </c>
      <c r="C284" s="71" t="str">
        <f t="shared" si="331"/>
        <v>Liverpool</v>
      </c>
      <c r="D284" s="70">
        <f t="shared" si="336"/>
        <v>4.18</v>
      </c>
      <c r="E284" s="70">
        <f t="shared" si="336"/>
        <v>3.85</v>
      </c>
      <c r="F284" s="70">
        <f t="shared" si="336"/>
        <v>3.73</v>
      </c>
      <c r="G284" s="70">
        <f t="shared" si="336"/>
        <v>3.78</v>
      </c>
      <c r="H284" s="70">
        <f t="shared" si="336"/>
        <v>4.04</v>
      </c>
      <c r="I284" s="70">
        <f t="shared" si="336"/>
        <v>4.2</v>
      </c>
      <c r="J284" s="70">
        <f t="shared" si="336"/>
        <v>3.54</v>
      </c>
      <c r="K284" s="72">
        <f t="shared" si="336"/>
        <v>3.84</v>
      </c>
      <c r="L284" s="368">
        <v>0</v>
      </c>
      <c r="AA284" s="55"/>
      <c r="AB284" s="94"/>
    </row>
    <row r="285" spans="1:28" ht="15.75" thickBot="1">
      <c r="A285" s="15" t="str">
        <f t="shared" si="335"/>
        <v>Lloris</v>
      </c>
      <c r="B285" s="70">
        <f t="shared" si="335"/>
        <v>5.5</v>
      </c>
      <c r="C285" s="71" t="str">
        <f t="shared" ref="C285:C316" si="337">C65</f>
        <v>Spurs</v>
      </c>
      <c r="D285" s="70">
        <f t="shared" si="336"/>
        <v>3.78</v>
      </c>
      <c r="E285" s="70">
        <f t="shared" si="336"/>
        <v>3.63</v>
      </c>
      <c r="F285" s="70">
        <f t="shared" si="336"/>
        <v>6.38</v>
      </c>
      <c r="G285" s="70">
        <f t="shared" si="336"/>
        <v>3.52</v>
      </c>
      <c r="H285" s="70">
        <f t="shared" si="336"/>
        <v>3.12</v>
      </c>
      <c r="I285" s="70">
        <f t="shared" si="336"/>
        <v>3.45</v>
      </c>
      <c r="J285" s="70">
        <f t="shared" si="336"/>
        <v>3.71</v>
      </c>
      <c r="K285" s="72">
        <f t="shared" si="336"/>
        <v>3.45</v>
      </c>
      <c r="L285" s="368">
        <v>0</v>
      </c>
      <c r="AA285" s="55"/>
      <c r="AB285" s="94"/>
    </row>
    <row r="286" spans="1:28" ht="15.75" thickBot="1">
      <c r="A286" s="15" t="str">
        <f t="shared" si="335"/>
        <v>Leno</v>
      </c>
      <c r="B286" s="70">
        <f t="shared" si="335"/>
        <v>4.5</v>
      </c>
      <c r="C286" s="71" t="str">
        <f t="shared" si="337"/>
        <v>Fulham</v>
      </c>
      <c r="D286" s="70">
        <f t="shared" si="336"/>
        <v>3.76</v>
      </c>
      <c r="E286" s="70">
        <f t="shared" si="336"/>
        <v>6.73</v>
      </c>
      <c r="F286" s="70">
        <f t="shared" si="336"/>
        <v>3.14</v>
      </c>
      <c r="G286" s="70">
        <f t="shared" si="336"/>
        <v>3.2</v>
      </c>
      <c r="H286" s="70">
        <f t="shared" si="336"/>
        <v>3.12</v>
      </c>
      <c r="I286" s="70">
        <f t="shared" si="336"/>
        <v>3.74</v>
      </c>
      <c r="J286" s="70">
        <f t="shared" si="336"/>
        <v>3.1</v>
      </c>
      <c r="K286" s="72">
        <f t="shared" si="336"/>
        <v>2.96</v>
      </c>
      <c r="L286" s="368">
        <v>1</v>
      </c>
      <c r="AA286" s="55"/>
      <c r="AB286" s="94"/>
    </row>
    <row r="287" spans="1:28" ht="15.75" thickBot="1">
      <c r="A287" s="15" t="str">
        <f t="shared" si="335"/>
        <v>Pope</v>
      </c>
      <c r="B287" s="70">
        <f t="shared" si="335"/>
        <v>5.3</v>
      </c>
      <c r="C287" s="71" t="str">
        <f t="shared" si="337"/>
        <v>Newcastle</v>
      </c>
      <c r="D287" s="70">
        <f t="shared" si="336"/>
        <v>3.98</v>
      </c>
      <c r="E287" s="70">
        <f t="shared" si="336"/>
        <v>3.29</v>
      </c>
      <c r="F287" s="70">
        <f t="shared" si="336"/>
        <v>3.99</v>
      </c>
      <c r="G287" s="70">
        <f t="shared" si="336"/>
        <v>3.84</v>
      </c>
      <c r="H287" s="70">
        <f t="shared" si="336"/>
        <v>3.96</v>
      </c>
      <c r="I287" s="70">
        <f t="shared" si="336"/>
        <v>4</v>
      </c>
      <c r="J287" s="70">
        <f t="shared" si="336"/>
        <v>3.37</v>
      </c>
      <c r="K287" s="72">
        <f t="shared" si="336"/>
        <v>2.4300000000000002</v>
      </c>
      <c r="L287" s="368">
        <v>0</v>
      </c>
      <c r="AA287" s="55"/>
      <c r="AB287" s="94"/>
    </row>
    <row r="288" spans="1:28" ht="15.75" thickBot="1">
      <c r="A288" s="15" t="str">
        <f t="shared" si="335"/>
        <v>Fabianski</v>
      </c>
      <c r="B288" s="70">
        <f t="shared" si="335"/>
        <v>5</v>
      </c>
      <c r="C288" s="71" t="str">
        <f t="shared" si="337"/>
        <v>West Ham</v>
      </c>
      <c r="D288" s="70">
        <f t="shared" si="336"/>
        <v>3.78</v>
      </c>
      <c r="E288" s="70">
        <f t="shared" si="336"/>
        <v>3.48</v>
      </c>
      <c r="F288" s="70">
        <f t="shared" si="336"/>
        <v>3.68</v>
      </c>
      <c r="G288" s="70">
        <f t="shared" si="336"/>
        <v>3.95</v>
      </c>
      <c r="H288" s="70">
        <f t="shared" si="336"/>
        <v>3.23</v>
      </c>
      <c r="I288" s="70">
        <f t="shared" si="336"/>
        <v>3.44</v>
      </c>
      <c r="J288" s="70">
        <f t="shared" si="336"/>
        <v>3.18</v>
      </c>
      <c r="K288" s="72">
        <f t="shared" si="336"/>
        <v>3.51</v>
      </c>
      <c r="L288" s="368">
        <v>0</v>
      </c>
      <c r="AA288" s="55"/>
      <c r="AB288" s="94"/>
    </row>
    <row r="289" spans="1:28" ht="15.75" thickBot="1">
      <c r="A289" s="15" t="str">
        <f t="shared" si="335"/>
        <v>Sánchez</v>
      </c>
      <c r="B289" s="70">
        <f t="shared" si="335"/>
        <v>4.5999999999999996</v>
      </c>
      <c r="C289" s="71" t="str">
        <f t="shared" si="337"/>
        <v>Brighton</v>
      </c>
      <c r="D289" s="70">
        <f t="shared" si="336"/>
        <v>3.34</v>
      </c>
      <c r="E289" s="70">
        <f t="shared" si="336"/>
        <v>3.74</v>
      </c>
      <c r="F289" s="70">
        <f t="shared" si="336"/>
        <v>3.23</v>
      </c>
      <c r="G289" s="70">
        <f t="shared" si="336"/>
        <v>3.6</v>
      </c>
      <c r="H289" s="70">
        <f t="shared" si="336"/>
        <v>4.09</v>
      </c>
      <c r="I289" s="70">
        <f t="shared" si="336"/>
        <v>3.68</v>
      </c>
      <c r="J289" s="70">
        <f t="shared" si="336"/>
        <v>3.82</v>
      </c>
      <c r="K289" s="72">
        <f t="shared" si="336"/>
        <v>2.09</v>
      </c>
      <c r="L289" s="368">
        <v>0</v>
      </c>
      <c r="AA289" s="55"/>
      <c r="AB289" s="94"/>
    </row>
    <row r="290" spans="1:28" ht="15.75" thickBot="1">
      <c r="A290" s="15" t="str">
        <f t="shared" si="335"/>
        <v>Sá</v>
      </c>
      <c r="B290" s="70">
        <f t="shared" si="335"/>
        <v>5</v>
      </c>
      <c r="C290" s="71" t="str">
        <f t="shared" si="337"/>
        <v>Wolves</v>
      </c>
      <c r="D290" s="70">
        <f t="shared" si="336"/>
        <v>3.42</v>
      </c>
      <c r="E290" s="70">
        <f t="shared" si="336"/>
        <v>3.48</v>
      </c>
      <c r="F290" s="70">
        <f t="shared" si="336"/>
        <v>3.79</v>
      </c>
      <c r="G290" s="70">
        <f t="shared" si="336"/>
        <v>3.14</v>
      </c>
      <c r="H290" s="70">
        <f t="shared" si="336"/>
        <v>3.24</v>
      </c>
      <c r="I290" s="70">
        <f t="shared" si="336"/>
        <v>3.63</v>
      </c>
      <c r="J290" s="70">
        <f t="shared" si="336"/>
        <v>4.04</v>
      </c>
      <c r="K290" s="72">
        <f t="shared" si="336"/>
        <v>2.83</v>
      </c>
      <c r="L290" s="368">
        <v>0</v>
      </c>
      <c r="AA290" s="55"/>
      <c r="AB290" s="94"/>
    </row>
    <row r="291" spans="1:28" ht="15.75" thickBot="1">
      <c r="A291" s="15" t="str">
        <f t="shared" si="335"/>
        <v>De Gea</v>
      </c>
      <c r="B291" s="70">
        <f t="shared" si="335"/>
        <v>4.9000000000000004</v>
      </c>
      <c r="C291" s="71" t="str">
        <f t="shared" si="337"/>
        <v>Man Utd</v>
      </c>
      <c r="D291" s="70">
        <f t="shared" ref="D291:K300" si="338">D181</f>
        <v>3.92</v>
      </c>
      <c r="E291" s="70">
        <f t="shared" si="338"/>
        <v>4.1399999999999997</v>
      </c>
      <c r="F291" s="70">
        <f t="shared" si="338"/>
        <v>3.16</v>
      </c>
      <c r="G291" s="70">
        <f t="shared" si="338"/>
        <v>3.15</v>
      </c>
      <c r="H291" s="70">
        <f t="shared" si="338"/>
        <v>3.92</v>
      </c>
      <c r="I291" s="70">
        <f t="shared" si="338"/>
        <v>3.46</v>
      </c>
      <c r="J291" s="70">
        <f t="shared" si="338"/>
        <v>3.85</v>
      </c>
      <c r="K291" s="72">
        <f t="shared" si="338"/>
        <v>1.85</v>
      </c>
      <c r="L291" s="368">
        <v>0</v>
      </c>
      <c r="AA291" s="55"/>
      <c r="AB291" s="94"/>
    </row>
    <row r="292" spans="1:28" ht="15.75" thickBot="1">
      <c r="A292" s="15" t="str">
        <f t="shared" si="335"/>
        <v>Pickford</v>
      </c>
      <c r="B292" s="70">
        <f t="shared" si="335"/>
        <v>4.5</v>
      </c>
      <c r="C292" s="71" t="str">
        <f t="shared" si="337"/>
        <v>Everton</v>
      </c>
      <c r="D292" s="70">
        <f t="shared" si="338"/>
        <v>3.29</v>
      </c>
      <c r="E292" s="70">
        <f t="shared" si="338"/>
        <v>3.46</v>
      </c>
      <c r="F292" s="70">
        <f t="shared" si="338"/>
        <v>3.86</v>
      </c>
      <c r="G292" s="70">
        <f t="shared" si="338"/>
        <v>3.34</v>
      </c>
      <c r="H292" s="70">
        <f t="shared" si="338"/>
        <v>3.2</v>
      </c>
      <c r="I292" s="70">
        <f t="shared" si="338"/>
        <v>3.09</v>
      </c>
      <c r="J292" s="70">
        <f t="shared" si="338"/>
        <v>3.58</v>
      </c>
      <c r="K292" s="72">
        <f t="shared" si="338"/>
        <v>3.56</v>
      </c>
      <c r="L292" s="368">
        <v>0</v>
      </c>
      <c r="AA292" s="55"/>
      <c r="AB292" s="94"/>
    </row>
    <row r="293" spans="1:28" ht="15.75" thickBot="1">
      <c r="A293" s="15" t="str">
        <f t="shared" si="335"/>
        <v>Henderson</v>
      </c>
      <c r="B293" s="70">
        <f t="shared" si="335"/>
        <v>4.7</v>
      </c>
      <c r="C293" s="71" t="str">
        <f t="shared" si="337"/>
        <v>Nott'm Forest</v>
      </c>
      <c r="D293" s="70">
        <f t="shared" si="338"/>
        <v>3.35</v>
      </c>
      <c r="E293" s="70">
        <f t="shared" si="338"/>
        <v>3.43</v>
      </c>
      <c r="F293" s="70">
        <f t="shared" si="338"/>
        <v>3.62</v>
      </c>
      <c r="G293" s="70">
        <f t="shared" si="338"/>
        <v>3.47</v>
      </c>
      <c r="H293" s="70">
        <f t="shared" si="338"/>
        <v>3.49</v>
      </c>
      <c r="I293" s="70">
        <f t="shared" si="338"/>
        <v>3.24</v>
      </c>
      <c r="J293" s="70">
        <f t="shared" si="338"/>
        <v>3.06</v>
      </c>
      <c r="K293" s="72">
        <f t="shared" si="338"/>
        <v>2.78</v>
      </c>
      <c r="L293" s="368">
        <v>0</v>
      </c>
      <c r="AA293" s="55"/>
      <c r="AB293" s="94"/>
    </row>
    <row r="294" spans="1:28" ht="15.75" thickBot="1">
      <c r="A294" s="15" t="str">
        <f t="shared" si="335"/>
        <v>Meslier</v>
      </c>
      <c r="B294" s="70">
        <f t="shared" si="335"/>
        <v>4.5</v>
      </c>
      <c r="C294" s="71" t="str">
        <f t="shared" si="337"/>
        <v>Leeds</v>
      </c>
      <c r="D294" s="70">
        <f t="shared" si="338"/>
        <v>3.13</v>
      </c>
      <c r="E294" s="70">
        <f t="shared" si="338"/>
        <v>3.36</v>
      </c>
      <c r="F294" s="70">
        <f t="shared" si="338"/>
        <v>3.2</v>
      </c>
      <c r="G294" s="70">
        <f t="shared" si="338"/>
        <v>3.41</v>
      </c>
      <c r="H294" s="70">
        <f t="shared" si="338"/>
        <v>3.43</v>
      </c>
      <c r="I294" s="70">
        <f t="shared" si="338"/>
        <v>3.18</v>
      </c>
      <c r="J294" s="70">
        <f t="shared" si="338"/>
        <v>3.38</v>
      </c>
      <c r="K294" s="72">
        <f t="shared" si="338"/>
        <v>3.24</v>
      </c>
      <c r="L294" s="368">
        <v>0</v>
      </c>
      <c r="AA294" s="55"/>
      <c r="AB294" s="94"/>
    </row>
    <row r="295" spans="1:28" ht="15.75" thickBot="1">
      <c r="A295" s="15" t="str">
        <f t="shared" si="335"/>
        <v>Guaita</v>
      </c>
      <c r="B295" s="70">
        <f t="shared" si="335"/>
        <v>4.5</v>
      </c>
      <c r="C295" s="71" t="str">
        <f t="shared" si="337"/>
        <v>Crystal Palace</v>
      </c>
      <c r="D295" s="70">
        <f t="shared" si="338"/>
        <v>3.71</v>
      </c>
      <c r="E295" s="70">
        <f t="shared" si="338"/>
        <v>3.38</v>
      </c>
      <c r="F295" s="70">
        <f t="shared" si="338"/>
        <v>3.17</v>
      </c>
      <c r="G295" s="70">
        <f t="shared" si="338"/>
        <v>3.31</v>
      </c>
      <c r="H295" s="70">
        <f t="shared" si="338"/>
        <v>3.06</v>
      </c>
      <c r="I295" s="70">
        <f t="shared" si="338"/>
        <v>3.35</v>
      </c>
      <c r="J295" s="70">
        <f t="shared" si="338"/>
        <v>3.24</v>
      </c>
      <c r="K295" s="72">
        <f t="shared" si="338"/>
        <v>3.06</v>
      </c>
      <c r="L295" s="368">
        <v>0</v>
      </c>
      <c r="AA295" s="55"/>
      <c r="AB295" s="94"/>
    </row>
    <row r="296" spans="1:28" ht="15.75" thickBot="1">
      <c r="A296" s="15" t="str">
        <f t="shared" si="335"/>
        <v>Salah</v>
      </c>
      <c r="B296" s="70">
        <f t="shared" si="335"/>
        <v>12.8</v>
      </c>
      <c r="C296" s="71" t="str">
        <f t="shared" si="337"/>
        <v>Liverpool</v>
      </c>
      <c r="D296" s="70">
        <f t="shared" si="338"/>
        <v>8.14</v>
      </c>
      <c r="E296" s="70">
        <f t="shared" si="338"/>
        <v>6.7</v>
      </c>
      <c r="F296" s="70">
        <f t="shared" si="338"/>
        <v>5.55</v>
      </c>
      <c r="G296" s="70">
        <f t="shared" si="338"/>
        <v>5.82</v>
      </c>
      <c r="H296" s="70">
        <f t="shared" si="338"/>
        <v>5.69</v>
      </c>
      <c r="I296" s="70">
        <f t="shared" si="338"/>
        <v>7.04</v>
      </c>
      <c r="J296" s="70">
        <f t="shared" si="338"/>
        <v>4.66</v>
      </c>
      <c r="K296" s="72">
        <f t="shared" si="338"/>
        <v>5.59</v>
      </c>
      <c r="L296" s="368">
        <v>1</v>
      </c>
      <c r="AA296" s="55"/>
      <c r="AB296" s="94"/>
    </row>
    <row r="297" spans="1:28" ht="15.75" thickBot="1">
      <c r="A297" s="15" t="str">
        <f t="shared" si="335"/>
        <v>De Bruyne</v>
      </c>
      <c r="B297" s="70">
        <f t="shared" si="335"/>
        <v>12.6</v>
      </c>
      <c r="C297" s="71" t="str">
        <f t="shared" si="337"/>
        <v>Man City</v>
      </c>
      <c r="D297" s="70">
        <f t="shared" si="338"/>
        <v>6.01</v>
      </c>
      <c r="E297" s="70">
        <f t="shared" si="338"/>
        <v>4.38</v>
      </c>
      <c r="F297" s="70">
        <f t="shared" si="338"/>
        <v>9.01</v>
      </c>
      <c r="G297" s="70">
        <f t="shared" si="338"/>
        <v>5.29</v>
      </c>
      <c r="H297" s="70">
        <f t="shared" si="338"/>
        <v>4.18</v>
      </c>
      <c r="I297" s="70">
        <f t="shared" si="338"/>
        <v>9.2799999999999994</v>
      </c>
      <c r="J297" s="70">
        <f t="shared" si="338"/>
        <v>5.0999999999999996</v>
      </c>
      <c r="K297" s="72">
        <f t="shared" si="338"/>
        <v>2.2400000000000002</v>
      </c>
      <c r="L297" s="368">
        <v>0</v>
      </c>
      <c r="AA297" s="55"/>
      <c r="AB297" s="94"/>
    </row>
    <row r="298" spans="1:28" ht="15.75" thickBot="1">
      <c r="A298" s="15" t="str">
        <f t="shared" si="335"/>
        <v>Saka</v>
      </c>
      <c r="B298" s="70">
        <f t="shared" si="335"/>
        <v>8</v>
      </c>
      <c r="C298" s="71" t="str">
        <f t="shared" si="337"/>
        <v>Arsenal</v>
      </c>
      <c r="D298" s="70">
        <f t="shared" si="338"/>
        <v>4.79</v>
      </c>
      <c r="E298" s="70">
        <f t="shared" si="338"/>
        <v>4.96</v>
      </c>
      <c r="F298" s="70">
        <f t="shared" si="338"/>
        <v>4.45</v>
      </c>
      <c r="G298" s="70">
        <f t="shared" si="338"/>
        <v>4.71</v>
      </c>
      <c r="H298" s="70">
        <f t="shared" si="338"/>
        <v>5.0199999999999996</v>
      </c>
      <c r="I298" s="70">
        <f t="shared" si="338"/>
        <v>9.41</v>
      </c>
      <c r="J298" s="70">
        <f t="shared" si="338"/>
        <v>4.7699999999999996</v>
      </c>
      <c r="K298" s="72">
        <f t="shared" si="338"/>
        <v>3.88</v>
      </c>
      <c r="L298" s="368">
        <v>1</v>
      </c>
      <c r="AA298" s="55"/>
      <c r="AB298" s="94"/>
    </row>
    <row r="299" spans="1:28" ht="15.75" thickBot="1">
      <c r="A299" s="15" t="str">
        <f t="shared" si="335"/>
        <v>Son</v>
      </c>
      <c r="B299" s="70">
        <f t="shared" si="335"/>
        <v>11.6</v>
      </c>
      <c r="C299" s="71" t="str">
        <f t="shared" si="337"/>
        <v>Spurs</v>
      </c>
      <c r="D299" s="70">
        <f t="shared" si="338"/>
        <v>5.93</v>
      </c>
      <c r="E299" s="70">
        <f t="shared" si="338"/>
        <v>5.04</v>
      </c>
      <c r="F299" s="70">
        <f t="shared" si="338"/>
        <v>8.06</v>
      </c>
      <c r="G299" s="70">
        <f t="shared" si="338"/>
        <v>5.0999999999999996</v>
      </c>
      <c r="H299" s="70">
        <f t="shared" si="338"/>
        <v>3.66</v>
      </c>
      <c r="I299" s="70">
        <f t="shared" si="338"/>
        <v>4.46</v>
      </c>
      <c r="J299" s="70">
        <f t="shared" si="338"/>
        <v>4.74</v>
      </c>
      <c r="K299" s="72">
        <f t="shared" si="338"/>
        <v>4.2</v>
      </c>
      <c r="L299" s="368">
        <v>0</v>
      </c>
      <c r="AA299" s="55"/>
      <c r="AB299" s="94"/>
    </row>
    <row r="300" spans="1:28" ht="15.75" thickBot="1">
      <c r="A300" s="15" t="str">
        <f t="shared" si="335"/>
        <v>Martinelli</v>
      </c>
      <c r="B300" s="70">
        <f t="shared" si="335"/>
        <v>6.8</v>
      </c>
      <c r="C300" s="71" t="str">
        <f t="shared" si="337"/>
        <v>Arsenal</v>
      </c>
      <c r="D300" s="70">
        <f t="shared" si="338"/>
        <v>4.3499999999999996</v>
      </c>
      <c r="E300" s="70">
        <f t="shared" si="338"/>
        <v>4.3600000000000003</v>
      </c>
      <c r="F300" s="70">
        <f t="shared" si="338"/>
        <v>3.96</v>
      </c>
      <c r="G300" s="70">
        <f t="shared" si="338"/>
        <v>4.4000000000000004</v>
      </c>
      <c r="H300" s="70">
        <f t="shared" si="338"/>
        <v>4.43</v>
      </c>
      <c r="I300" s="70">
        <f t="shared" si="338"/>
        <v>8.3800000000000008</v>
      </c>
      <c r="J300" s="70">
        <f t="shared" si="338"/>
        <v>4.2</v>
      </c>
      <c r="K300" s="72">
        <f t="shared" si="338"/>
        <v>3.31</v>
      </c>
      <c r="L300" s="368">
        <v>1</v>
      </c>
      <c r="AA300" s="55"/>
      <c r="AB300" s="94"/>
    </row>
    <row r="301" spans="1:28" ht="15.75" thickBot="1">
      <c r="A301" s="15" t="str">
        <f t="shared" ref="A301:B320" si="339">A191</f>
        <v>Foden</v>
      </c>
      <c r="B301" s="70">
        <f t="shared" si="339"/>
        <v>8.3000000000000007</v>
      </c>
      <c r="C301" s="71" t="str">
        <f t="shared" si="337"/>
        <v>Man City</v>
      </c>
      <c r="D301" s="70">
        <f t="shared" ref="D301:K310" si="340">D191</f>
        <v>4.67</v>
      </c>
      <c r="E301" s="70">
        <f t="shared" si="340"/>
        <v>3.53</v>
      </c>
      <c r="F301" s="70">
        <f t="shared" si="340"/>
        <v>7.49</v>
      </c>
      <c r="G301" s="70">
        <f t="shared" si="340"/>
        <v>4.37</v>
      </c>
      <c r="H301" s="70">
        <f t="shared" si="340"/>
        <v>3.54</v>
      </c>
      <c r="I301" s="70">
        <f t="shared" si="340"/>
        <v>7.78</v>
      </c>
      <c r="J301" s="70">
        <f t="shared" si="340"/>
        <v>4.08</v>
      </c>
      <c r="K301" s="72">
        <f t="shared" si="340"/>
        <v>1.88</v>
      </c>
      <c r="L301" s="368">
        <v>0</v>
      </c>
      <c r="AA301" s="55"/>
      <c r="AB301" s="94"/>
    </row>
    <row r="302" spans="1:28" ht="15.75" thickBot="1">
      <c r="A302" s="15" t="str">
        <f t="shared" si="339"/>
        <v>Mount</v>
      </c>
      <c r="B302" s="70">
        <f t="shared" si="339"/>
        <v>7.5</v>
      </c>
      <c r="C302" s="71" t="str">
        <f t="shared" si="337"/>
        <v>Chelsea</v>
      </c>
      <c r="D302" s="70">
        <f t="shared" si="340"/>
        <v>4.3099999999999996</v>
      </c>
      <c r="E302" s="70">
        <f t="shared" si="340"/>
        <v>7.12</v>
      </c>
      <c r="F302" s="70">
        <f t="shared" si="340"/>
        <v>4.3</v>
      </c>
      <c r="G302" s="70">
        <f t="shared" si="340"/>
        <v>3.08</v>
      </c>
      <c r="H302" s="70">
        <f t="shared" si="340"/>
        <v>4.5</v>
      </c>
      <c r="I302" s="70">
        <f t="shared" si="340"/>
        <v>3.52</v>
      </c>
      <c r="J302" s="70">
        <f t="shared" si="340"/>
        <v>4.62</v>
      </c>
      <c r="K302" s="72">
        <f t="shared" si="340"/>
        <v>3.34</v>
      </c>
      <c r="L302" s="368">
        <v>1</v>
      </c>
      <c r="AA302" s="55"/>
      <c r="AB302" s="94"/>
    </row>
    <row r="303" spans="1:28" ht="15.75" thickBot="1">
      <c r="A303" s="15" t="str">
        <f t="shared" si="339"/>
        <v>Sterling</v>
      </c>
      <c r="B303" s="70">
        <f t="shared" si="339"/>
        <v>9.6999999999999993</v>
      </c>
      <c r="C303" s="71" t="str">
        <f t="shared" si="337"/>
        <v>Chelsea</v>
      </c>
      <c r="D303" s="70">
        <f t="shared" si="340"/>
        <v>4.1500000000000004</v>
      </c>
      <c r="E303" s="70">
        <f t="shared" si="340"/>
        <v>6.96</v>
      </c>
      <c r="F303" s="70">
        <f t="shared" si="340"/>
        <v>4.25</v>
      </c>
      <c r="G303" s="70">
        <f t="shared" si="340"/>
        <v>2.78</v>
      </c>
      <c r="H303" s="70">
        <f t="shared" si="340"/>
        <v>4.63</v>
      </c>
      <c r="I303" s="70">
        <f t="shared" si="340"/>
        <v>3.51</v>
      </c>
      <c r="J303" s="70">
        <f t="shared" si="340"/>
        <v>4.37</v>
      </c>
      <c r="K303" s="72">
        <f t="shared" si="340"/>
        <v>3.17</v>
      </c>
      <c r="L303" s="368">
        <v>0</v>
      </c>
      <c r="AA303" s="55"/>
      <c r="AB303" s="94"/>
    </row>
    <row r="304" spans="1:28" ht="15.75" thickBot="1">
      <c r="A304" s="15" t="str">
        <f t="shared" si="339"/>
        <v>Fernandes</v>
      </c>
      <c r="B304" s="70">
        <f t="shared" si="339"/>
        <v>9.8000000000000007</v>
      </c>
      <c r="C304" s="71" t="str">
        <f t="shared" si="337"/>
        <v>Man Utd</v>
      </c>
      <c r="D304" s="70">
        <f t="shared" si="340"/>
        <v>4.3</v>
      </c>
      <c r="E304" s="70">
        <f t="shared" si="340"/>
        <v>5.29</v>
      </c>
      <c r="F304" s="70">
        <f t="shared" si="340"/>
        <v>3.31</v>
      </c>
      <c r="G304" s="70">
        <f t="shared" si="340"/>
        <v>3.29</v>
      </c>
      <c r="H304" s="70">
        <f t="shared" si="340"/>
        <v>4.83</v>
      </c>
      <c r="I304" s="70">
        <f t="shared" si="340"/>
        <v>4.5</v>
      </c>
      <c r="J304" s="70">
        <f t="shared" si="340"/>
        <v>4.8499999999999996</v>
      </c>
      <c r="K304" s="72">
        <f t="shared" si="340"/>
        <v>2.36</v>
      </c>
      <c r="L304" s="368">
        <v>0</v>
      </c>
      <c r="AA304" s="55"/>
      <c r="AB304" s="94"/>
    </row>
    <row r="305" spans="1:28" ht="15.75" thickBot="1">
      <c r="A305" s="15" t="str">
        <f t="shared" si="339"/>
        <v>Ødegaard</v>
      </c>
      <c r="B305" s="70">
        <f t="shared" si="339"/>
        <v>6.4</v>
      </c>
      <c r="C305" s="71" t="str">
        <f t="shared" si="337"/>
        <v>Arsenal</v>
      </c>
      <c r="D305" s="70">
        <f t="shared" si="340"/>
        <v>3.72</v>
      </c>
      <c r="E305" s="70">
        <f t="shared" si="340"/>
        <v>3.71</v>
      </c>
      <c r="F305" s="70">
        <f t="shared" si="340"/>
        <v>3.41</v>
      </c>
      <c r="G305" s="70">
        <f t="shared" si="340"/>
        <v>3.8</v>
      </c>
      <c r="H305" s="70">
        <f t="shared" si="340"/>
        <v>3.88</v>
      </c>
      <c r="I305" s="70">
        <f t="shared" si="340"/>
        <v>7.39</v>
      </c>
      <c r="J305" s="70">
        <f t="shared" si="340"/>
        <v>3.75</v>
      </c>
      <c r="K305" s="72">
        <f t="shared" si="340"/>
        <v>3.02</v>
      </c>
      <c r="L305" s="368">
        <v>0</v>
      </c>
      <c r="AA305" s="55"/>
      <c r="AB305" s="94"/>
    </row>
    <row r="306" spans="1:28" ht="15.75" thickBot="1">
      <c r="A306" s="15" t="str">
        <f t="shared" si="339"/>
        <v>Trossard</v>
      </c>
      <c r="B306" s="70">
        <f t="shared" si="339"/>
        <v>7</v>
      </c>
      <c r="C306" s="71" t="str">
        <f t="shared" si="337"/>
        <v>Brighton</v>
      </c>
      <c r="D306" s="70">
        <f t="shared" si="340"/>
        <v>3.94</v>
      </c>
      <c r="E306" s="70">
        <f t="shared" si="340"/>
        <v>4.53</v>
      </c>
      <c r="F306" s="70">
        <f t="shared" si="340"/>
        <v>3.51</v>
      </c>
      <c r="G306" s="70">
        <f t="shared" si="340"/>
        <v>3.95</v>
      </c>
      <c r="H306" s="70">
        <f t="shared" si="340"/>
        <v>4.8600000000000003</v>
      </c>
      <c r="I306" s="70">
        <f t="shared" si="340"/>
        <v>3.93</v>
      </c>
      <c r="J306" s="70">
        <f t="shared" si="340"/>
        <v>4.7300000000000004</v>
      </c>
      <c r="K306" s="72">
        <f t="shared" si="340"/>
        <v>2.04</v>
      </c>
      <c r="L306" s="368">
        <v>0</v>
      </c>
      <c r="AA306" s="55"/>
      <c r="AB306" s="94"/>
    </row>
    <row r="307" spans="1:28" ht="15.75" thickBot="1">
      <c r="A307" s="15" t="str">
        <f t="shared" si="339"/>
        <v>Grealish</v>
      </c>
      <c r="B307" s="70">
        <f t="shared" si="339"/>
        <v>6.8</v>
      </c>
      <c r="C307" s="71" t="str">
        <f t="shared" si="337"/>
        <v>Man City</v>
      </c>
      <c r="D307" s="70">
        <f t="shared" si="340"/>
        <v>3.91</v>
      </c>
      <c r="E307" s="70">
        <f t="shared" si="340"/>
        <v>3</v>
      </c>
      <c r="F307" s="70">
        <f t="shared" si="340"/>
        <v>6.13</v>
      </c>
      <c r="G307" s="70">
        <f t="shared" si="340"/>
        <v>3.71</v>
      </c>
      <c r="H307" s="70">
        <f t="shared" si="340"/>
        <v>2.9</v>
      </c>
      <c r="I307" s="70">
        <f t="shared" si="340"/>
        <v>6.63</v>
      </c>
      <c r="J307" s="70">
        <f t="shared" si="340"/>
        <v>3.43</v>
      </c>
      <c r="K307" s="72">
        <f t="shared" si="340"/>
        <v>1.56</v>
      </c>
      <c r="L307" s="368">
        <v>0</v>
      </c>
      <c r="AA307" s="55"/>
      <c r="AB307" s="94"/>
    </row>
    <row r="308" spans="1:28" ht="15.75" thickBot="1">
      <c r="A308" s="15" t="str">
        <f t="shared" si="339"/>
        <v>Rashford</v>
      </c>
      <c r="B308" s="70">
        <f t="shared" si="339"/>
        <v>6.8</v>
      </c>
      <c r="C308" s="71" t="str">
        <f t="shared" si="337"/>
        <v>Man Utd</v>
      </c>
      <c r="D308" s="70">
        <f t="shared" si="340"/>
        <v>4.4400000000000004</v>
      </c>
      <c r="E308" s="70">
        <f t="shared" si="340"/>
        <v>5.14</v>
      </c>
      <c r="F308" s="70">
        <f t="shared" si="340"/>
        <v>3.14</v>
      </c>
      <c r="G308" s="70">
        <f t="shared" si="340"/>
        <v>2.98</v>
      </c>
      <c r="H308" s="70">
        <f t="shared" si="340"/>
        <v>4.33</v>
      </c>
      <c r="I308" s="70">
        <f t="shared" si="340"/>
        <v>4.12</v>
      </c>
      <c r="J308" s="70">
        <f t="shared" si="340"/>
        <v>4.43</v>
      </c>
      <c r="K308" s="72">
        <f t="shared" si="340"/>
        <v>2.1</v>
      </c>
      <c r="L308" s="368">
        <v>1</v>
      </c>
      <c r="AA308" s="55"/>
      <c r="AB308" s="94"/>
    </row>
    <row r="309" spans="1:28" ht="15.75" thickBot="1">
      <c r="A309" s="15" t="str">
        <f t="shared" si="339"/>
        <v>Zaha</v>
      </c>
      <c r="B309" s="70">
        <f t="shared" si="339"/>
        <v>7.5</v>
      </c>
      <c r="C309" s="71" t="str">
        <f t="shared" si="337"/>
        <v>Crystal Palace</v>
      </c>
      <c r="D309" s="70">
        <f t="shared" si="340"/>
        <v>4.55</v>
      </c>
      <c r="E309" s="70">
        <f t="shared" si="340"/>
        <v>4.08</v>
      </c>
      <c r="F309" s="70">
        <f t="shared" si="340"/>
        <v>3.15</v>
      </c>
      <c r="G309" s="70">
        <f t="shared" si="340"/>
        <v>3.69</v>
      </c>
      <c r="H309" s="70">
        <f t="shared" si="340"/>
        <v>3.27</v>
      </c>
      <c r="I309" s="70">
        <f t="shared" si="340"/>
        <v>4.0599999999999996</v>
      </c>
      <c r="J309" s="70">
        <f t="shared" si="340"/>
        <v>3.83</v>
      </c>
      <c r="K309" s="72">
        <f t="shared" si="340"/>
        <v>3.42</v>
      </c>
      <c r="L309" s="368">
        <v>0</v>
      </c>
      <c r="AA309" s="55"/>
      <c r="AB309" s="94"/>
    </row>
    <row r="310" spans="1:28" ht="15.75" thickBot="1">
      <c r="A310" s="15" t="str">
        <f t="shared" si="339"/>
        <v>Bernardo</v>
      </c>
      <c r="B310" s="70">
        <f t="shared" si="339"/>
        <v>6.9</v>
      </c>
      <c r="C310" s="71" t="str">
        <f t="shared" si="337"/>
        <v>Man City</v>
      </c>
      <c r="D310" s="70">
        <f t="shared" si="340"/>
        <v>3.67</v>
      </c>
      <c r="E310" s="70">
        <f t="shared" si="340"/>
        <v>2.9</v>
      </c>
      <c r="F310" s="70">
        <f t="shared" si="340"/>
        <v>6.01</v>
      </c>
      <c r="G310" s="70">
        <f t="shared" si="340"/>
        <v>3.55</v>
      </c>
      <c r="H310" s="70">
        <f t="shared" si="340"/>
        <v>2.84</v>
      </c>
      <c r="I310" s="70">
        <f t="shared" si="340"/>
        <v>6.03</v>
      </c>
      <c r="J310" s="70">
        <f t="shared" si="340"/>
        <v>3.31</v>
      </c>
      <c r="K310" s="72">
        <f t="shared" si="340"/>
        <v>1.45</v>
      </c>
      <c r="L310" s="368">
        <v>0</v>
      </c>
      <c r="AA310" s="55"/>
      <c r="AB310" s="94"/>
    </row>
    <row r="311" spans="1:28" ht="15.75" thickBot="1">
      <c r="A311" s="15" t="str">
        <f t="shared" si="339"/>
        <v>Groß</v>
      </c>
      <c r="B311" s="70">
        <f t="shared" si="339"/>
        <v>5.6</v>
      </c>
      <c r="C311" s="71" t="str">
        <f t="shared" si="337"/>
        <v>Brighton</v>
      </c>
      <c r="D311" s="70">
        <f t="shared" ref="D311:K320" si="341">D201</f>
        <v>3.51</v>
      </c>
      <c r="E311" s="70">
        <f t="shared" si="341"/>
        <v>3.83</v>
      </c>
      <c r="F311" s="70">
        <f t="shared" si="341"/>
        <v>3.26</v>
      </c>
      <c r="G311" s="70">
        <f t="shared" si="341"/>
        <v>3.5</v>
      </c>
      <c r="H311" s="70">
        <f t="shared" si="341"/>
        <v>4.26</v>
      </c>
      <c r="I311" s="70">
        <f t="shared" si="341"/>
        <v>3.42</v>
      </c>
      <c r="J311" s="70">
        <f t="shared" si="341"/>
        <v>4.26</v>
      </c>
      <c r="K311" s="72">
        <f t="shared" si="341"/>
        <v>1.87</v>
      </c>
      <c r="L311" s="368">
        <v>0</v>
      </c>
      <c r="AA311" s="55"/>
      <c r="AB311" s="94"/>
    </row>
    <row r="312" spans="1:28" ht="15.75" thickBot="1">
      <c r="A312" s="15" t="str">
        <f t="shared" si="339"/>
        <v>Bowen</v>
      </c>
      <c r="B312" s="70">
        <f t="shared" si="339"/>
        <v>8</v>
      </c>
      <c r="C312" s="71" t="str">
        <f t="shared" si="337"/>
        <v>West Ham</v>
      </c>
      <c r="D312" s="70">
        <f t="shared" si="341"/>
        <v>4.2</v>
      </c>
      <c r="E312" s="70">
        <f t="shared" si="341"/>
        <v>3.76</v>
      </c>
      <c r="F312" s="70">
        <f t="shared" si="341"/>
        <v>3.46</v>
      </c>
      <c r="G312" s="70">
        <f t="shared" si="341"/>
        <v>3.99</v>
      </c>
      <c r="H312" s="70">
        <f t="shared" si="341"/>
        <v>2.77</v>
      </c>
      <c r="I312" s="70">
        <f t="shared" si="341"/>
        <v>3.19</v>
      </c>
      <c r="J312" s="70">
        <f t="shared" si="341"/>
        <v>2.95</v>
      </c>
      <c r="K312" s="72">
        <f t="shared" si="341"/>
        <v>3.35</v>
      </c>
      <c r="L312" s="368">
        <v>0</v>
      </c>
      <c r="AA312" s="55"/>
      <c r="AB312" s="94"/>
    </row>
    <row r="313" spans="1:28" ht="15.75" thickBot="1">
      <c r="A313" s="15" t="str">
        <f t="shared" si="339"/>
        <v>Andreas</v>
      </c>
      <c r="B313" s="70">
        <f t="shared" si="339"/>
        <v>4.5999999999999996</v>
      </c>
      <c r="C313" s="71" t="str">
        <f t="shared" si="337"/>
        <v>Fulham</v>
      </c>
      <c r="D313" s="70" t="e">
        <f t="shared" si="341"/>
        <v>#REF!</v>
      </c>
      <c r="E313" s="70">
        <f t="shared" si="341"/>
        <v>3.73</v>
      </c>
      <c r="F313" s="70">
        <f t="shared" si="341"/>
        <v>2.54</v>
      </c>
      <c r="G313" s="70">
        <f t="shared" si="341"/>
        <v>2.95</v>
      </c>
      <c r="H313" s="70">
        <f t="shared" si="341"/>
        <v>2.5</v>
      </c>
      <c r="I313" s="70">
        <f t="shared" si="341"/>
        <v>3.52</v>
      </c>
      <c r="J313" s="70">
        <f t="shared" si="341"/>
        <v>2.62</v>
      </c>
      <c r="K313" s="72">
        <f t="shared" si="341"/>
        <v>2.67</v>
      </c>
      <c r="L313" s="368">
        <v>0</v>
      </c>
      <c r="AA313" s="55"/>
      <c r="AB313" s="94"/>
    </row>
    <row r="314" spans="1:28" ht="15.75" thickBot="1">
      <c r="A314" s="15" t="str">
        <f t="shared" si="339"/>
        <v>Ward-Prowse</v>
      </c>
      <c r="B314" s="70">
        <f t="shared" si="339"/>
        <v>6.2</v>
      </c>
      <c r="C314" s="71" t="str">
        <f t="shared" si="337"/>
        <v>Southampton</v>
      </c>
      <c r="D314" s="70">
        <f t="shared" si="341"/>
        <v>3.44</v>
      </c>
      <c r="E314" s="70">
        <f t="shared" si="341"/>
        <v>3.87</v>
      </c>
      <c r="F314" s="70">
        <f t="shared" si="341"/>
        <v>3.24</v>
      </c>
      <c r="G314" s="70">
        <f t="shared" si="341"/>
        <v>3.57</v>
      </c>
      <c r="H314" s="70">
        <f t="shared" si="341"/>
        <v>3.07</v>
      </c>
      <c r="I314" s="70">
        <f t="shared" si="341"/>
        <v>3.54</v>
      </c>
      <c r="J314" s="70">
        <f t="shared" si="341"/>
        <v>2.65</v>
      </c>
      <c r="K314" s="72">
        <f t="shared" si="341"/>
        <v>2.93</v>
      </c>
      <c r="L314" s="368">
        <v>0</v>
      </c>
      <c r="AA314" s="55"/>
      <c r="AB314" s="94"/>
    </row>
    <row r="315" spans="1:28" ht="15.75" thickBot="1">
      <c r="A315" s="15" t="str">
        <f t="shared" si="339"/>
        <v>Barnes</v>
      </c>
      <c r="B315" s="70">
        <f t="shared" si="339"/>
        <v>6.9</v>
      </c>
      <c r="C315" s="71" t="str">
        <f t="shared" si="337"/>
        <v>Leicester</v>
      </c>
      <c r="D315" s="70">
        <f t="shared" si="341"/>
        <v>3.04</v>
      </c>
      <c r="E315" s="70">
        <f t="shared" si="341"/>
        <v>4.3</v>
      </c>
      <c r="F315" s="70">
        <f t="shared" si="341"/>
        <v>3.89</v>
      </c>
      <c r="G315" s="70">
        <f t="shared" si="341"/>
        <v>3.68</v>
      </c>
      <c r="H315" s="70">
        <f t="shared" si="341"/>
        <v>3.16</v>
      </c>
      <c r="I315" s="70">
        <f t="shared" si="341"/>
        <v>3.1</v>
      </c>
      <c r="J315" s="70">
        <f t="shared" si="341"/>
        <v>2.71</v>
      </c>
      <c r="K315" s="72">
        <f t="shared" si="341"/>
        <v>2.35</v>
      </c>
      <c r="L315" s="368">
        <v>0</v>
      </c>
      <c r="AA315" s="55"/>
      <c r="AB315" s="94"/>
    </row>
    <row r="316" spans="1:28" ht="15.75" thickBot="1">
      <c r="A316" s="15" t="str">
        <f t="shared" si="339"/>
        <v>Almirón</v>
      </c>
      <c r="B316" s="70">
        <f t="shared" si="339"/>
        <v>5.9</v>
      </c>
      <c r="C316" s="71" t="str">
        <f t="shared" si="337"/>
        <v>Newcastle</v>
      </c>
      <c r="D316" s="70">
        <f t="shared" si="341"/>
        <v>4.45</v>
      </c>
      <c r="E316" s="70">
        <f t="shared" si="341"/>
        <v>3.01</v>
      </c>
      <c r="F316" s="70">
        <f t="shared" si="341"/>
        <v>4.1500000000000004</v>
      </c>
      <c r="G316" s="70">
        <f t="shared" si="341"/>
        <v>3.22</v>
      </c>
      <c r="H316" s="70">
        <f t="shared" si="341"/>
        <v>3.45</v>
      </c>
      <c r="I316" s="70">
        <f t="shared" si="341"/>
        <v>3.14</v>
      </c>
      <c r="J316" s="70">
        <f t="shared" si="341"/>
        <v>2.73</v>
      </c>
      <c r="K316" s="72">
        <f t="shared" si="341"/>
        <v>1.96</v>
      </c>
      <c r="L316" s="368">
        <v>0</v>
      </c>
      <c r="AA316" s="55"/>
      <c r="AB316" s="94"/>
    </row>
    <row r="317" spans="1:28" ht="15.75" thickBot="1">
      <c r="A317" s="15" t="str">
        <f t="shared" si="339"/>
        <v>Willian</v>
      </c>
      <c r="B317" s="70">
        <f t="shared" si="339"/>
        <v>5.5</v>
      </c>
      <c r="C317" s="71" t="str">
        <f t="shared" ref="C317:C330" si="342">C97</f>
        <v>Fulham</v>
      </c>
      <c r="D317" s="70">
        <f t="shared" si="341"/>
        <v>3.72</v>
      </c>
      <c r="E317" s="70">
        <f t="shared" si="341"/>
        <v>5.88</v>
      </c>
      <c r="F317" s="70">
        <f t="shared" si="341"/>
        <v>2.52</v>
      </c>
      <c r="G317" s="70">
        <f t="shared" si="341"/>
        <v>2.92</v>
      </c>
      <c r="H317" s="70">
        <f t="shared" si="341"/>
        <v>2.38</v>
      </c>
      <c r="I317" s="70">
        <f t="shared" si="341"/>
        <v>3.31</v>
      </c>
      <c r="J317" s="70">
        <f t="shared" si="341"/>
        <v>2.58</v>
      </c>
      <c r="K317" s="72">
        <f t="shared" si="341"/>
        <v>2.57</v>
      </c>
      <c r="L317" s="368">
        <v>0</v>
      </c>
      <c r="AA317" s="55"/>
      <c r="AB317" s="94"/>
    </row>
    <row r="318" spans="1:28" ht="15.75" thickBot="1">
      <c r="A318" s="15" t="str">
        <f t="shared" si="339"/>
        <v>Antony</v>
      </c>
      <c r="B318" s="70">
        <f t="shared" si="339"/>
        <v>7.5</v>
      </c>
      <c r="C318" s="71" t="str">
        <f t="shared" si="342"/>
        <v>Man Utd</v>
      </c>
      <c r="D318" s="70">
        <f t="shared" si="341"/>
        <v>3.61</v>
      </c>
      <c r="E318" s="70">
        <f t="shared" si="341"/>
        <v>4.17</v>
      </c>
      <c r="F318" s="70">
        <f t="shared" si="341"/>
        <v>2.84</v>
      </c>
      <c r="G318" s="70">
        <f t="shared" si="341"/>
        <v>2.7</v>
      </c>
      <c r="H318" s="70">
        <f t="shared" si="341"/>
        <v>3.66</v>
      </c>
      <c r="I318" s="70">
        <f t="shared" si="341"/>
        <v>3.44</v>
      </c>
      <c r="J318" s="70">
        <f t="shared" si="341"/>
        <v>3.6</v>
      </c>
      <c r="K318" s="72">
        <f t="shared" si="341"/>
        <v>1.78</v>
      </c>
      <c r="L318" s="368">
        <v>0</v>
      </c>
      <c r="AA318" s="55"/>
      <c r="AB318" s="94"/>
    </row>
    <row r="319" spans="1:28" ht="15.75" thickBot="1">
      <c r="A319" s="15" t="str">
        <f t="shared" si="339"/>
        <v>Saint-Maximin</v>
      </c>
      <c r="B319" s="70">
        <f t="shared" si="339"/>
        <v>6.2</v>
      </c>
      <c r="C319" s="71" t="str">
        <f t="shared" si="342"/>
        <v>Newcastle</v>
      </c>
      <c r="D319" s="70">
        <f t="shared" si="341"/>
        <v>3.25</v>
      </c>
      <c r="E319" s="70">
        <f t="shared" si="341"/>
        <v>2.4900000000000002</v>
      </c>
      <c r="F319" s="70">
        <f t="shared" si="341"/>
        <v>3.88</v>
      </c>
      <c r="G319" s="70">
        <f t="shared" si="341"/>
        <v>3.43</v>
      </c>
      <c r="H319" s="70">
        <f t="shared" si="341"/>
        <v>3.59</v>
      </c>
      <c r="I319" s="70">
        <f t="shared" si="341"/>
        <v>3.55</v>
      </c>
      <c r="J319" s="70">
        <f t="shared" si="341"/>
        <v>2.99</v>
      </c>
      <c r="K319" s="72">
        <f t="shared" si="341"/>
        <v>2.14</v>
      </c>
      <c r="L319" s="368">
        <v>0</v>
      </c>
      <c r="AA319" s="55"/>
      <c r="AB319" s="94"/>
    </row>
    <row r="320" spans="1:28" ht="15.75" thickBot="1">
      <c r="A320" s="15" t="str">
        <f t="shared" si="339"/>
        <v>Gündogan</v>
      </c>
      <c r="B320" s="70">
        <f t="shared" si="339"/>
        <v>7.3</v>
      </c>
      <c r="C320" s="71" t="str">
        <f t="shared" si="342"/>
        <v>Man City</v>
      </c>
      <c r="D320" s="70">
        <f t="shared" si="341"/>
        <v>3.06</v>
      </c>
      <c r="E320" s="70">
        <f t="shared" si="341"/>
        <v>2.4700000000000002</v>
      </c>
      <c r="F320" s="70">
        <f t="shared" si="341"/>
        <v>4.93</v>
      </c>
      <c r="G320" s="70">
        <f t="shared" si="341"/>
        <v>2.95</v>
      </c>
      <c r="H320" s="70">
        <f t="shared" si="341"/>
        <v>2.4700000000000002</v>
      </c>
      <c r="I320" s="70">
        <f t="shared" si="341"/>
        <v>5.13</v>
      </c>
      <c r="J320" s="70">
        <f t="shared" si="341"/>
        <v>2.82</v>
      </c>
      <c r="K320" s="72">
        <f t="shared" si="341"/>
        <v>1.23</v>
      </c>
      <c r="L320" s="368">
        <v>0</v>
      </c>
      <c r="AA320" s="55"/>
      <c r="AB320" s="94"/>
    </row>
    <row r="321" spans="1:28" ht="15.75" thickBot="1">
      <c r="A321" s="15" t="str">
        <f t="shared" ref="A321:B340" si="343">A211</f>
        <v>Paquetá</v>
      </c>
      <c r="B321" s="70">
        <f t="shared" si="343"/>
        <v>5.9</v>
      </c>
      <c r="C321" s="71" t="str">
        <f t="shared" si="342"/>
        <v>West Ham</v>
      </c>
      <c r="D321" s="70">
        <f t="shared" ref="D321:K330" si="344">D211</f>
        <v>3.58</v>
      </c>
      <c r="E321" s="70">
        <f t="shared" si="344"/>
        <v>3.27</v>
      </c>
      <c r="F321" s="70">
        <f t="shared" si="344"/>
        <v>3.03</v>
      </c>
      <c r="G321" s="70">
        <f t="shared" si="344"/>
        <v>3.6</v>
      </c>
      <c r="H321" s="70">
        <f t="shared" si="344"/>
        <v>2.66</v>
      </c>
      <c r="I321" s="70">
        <f t="shared" si="344"/>
        <v>2.95</v>
      </c>
      <c r="J321" s="70">
        <f t="shared" si="344"/>
        <v>2.66</v>
      </c>
      <c r="K321" s="72">
        <f t="shared" si="344"/>
        <v>3.12</v>
      </c>
      <c r="L321" s="368">
        <v>0</v>
      </c>
      <c r="AA321" s="55"/>
      <c r="AB321" s="94"/>
    </row>
    <row r="322" spans="1:28" ht="15.75" thickBot="1">
      <c r="A322" s="15" t="str">
        <f t="shared" si="343"/>
        <v>Rodrigo</v>
      </c>
      <c r="B322" s="70">
        <f t="shared" si="343"/>
        <v>6.3</v>
      </c>
      <c r="C322" s="71" t="str">
        <f t="shared" si="342"/>
        <v>Leeds</v>
      </c>
      <c r="D322" s="70">
        <f t="shared" si="344"/>
        <v>3.09</v>
      </c>
      <c r="E322" s="70">
        <f t="shared" si="344"/>
        <v>3.69</v>
      </c>
      <c r="F322" s="70">
        <f t="shared" si="344"/>
        <v>2.94</v>
      </c>
      <c r="G322" s="70">
        <f t="shared" si="344"/>
        <v>3.13</v>
      </c>
      <c r="H322" s="70">
        <f t="shared" si="344"/>
        <v>2.96</v>
      </c>
      <c r="I322" s="70">
        <f t="shared" si="344"/>
        <v>2.64</v>
      </c>
      <c r="J322" s="70">
        <f t="shared" si="344"/>
        <v>2.75</v>
      </c>
      <c r="K322" s="72">
        <f t="shared" si="344"/>
        <v>3.02</v>
      </c>
      <c r="L322" s="368">
        <v>0</v>
      </c>
      <c r="AA322" s="55"/>
      <c r="AB322" s="94"/>
    </row>
    <row r="323" spans="1:28" ht="15.75" thickBot="1">
      <c r="A323" s="15" t="str">
        <f t="shared" si="343"/>
        <v>Aaronson</v>
      </c>
      <c r="B323" s="70">
        <f t="shared" si="343"/>
        <v>5.5</v>
      </c>
      <c r="C323" s="71" t="str">
        <f t="shared" si="342"/>
        <v>Leeds</v>
      </c>
      <c r="D323" s="70">
        <f t="shared" si="344"/>
        <v>2.85</v>
      </c>
      <c r="E323" s="70">
        <f t="shared" si="344"/>
        <v>3.25</v>
      </c>
      <c r="F323" s="70">
        <f t="shared" si="344"/>
        <v>2.95</v>
      </c>
      <c r="G323" s="70">
        <f t="shared" si="344"/>
        <v>3.25</v>
      </c>
      <c r="H323" s="70">
        <f t="shared" si="344"/>
        <v>3.04</v>
      </c>
      <c r="I323" s="70">
        <f t="shared" si="344"/>
        <v>2.82</v>
      </c>
      <c r="J323" s="70">
        <f t="shared" si="344"/>
        <v>2.88</v>
      </c>
      <c r="K323" s="72">
        <f t="shared" si="344"/>
        <v>3</v>
      </c>
      <c r="L323" s="368">
        <v>0</v>
      </c>
      <c r="AA323" s="55"/>
      <c r="AB323" s="94"/>
    </row>
    <row r="324" spans="1:28" ht="15.75" thickBot="1">
      <c r="A324" s="15" t="str">
        <f t="shared" si="343"/>
        <v>Kulusevski</v>
      </c>
      <c r="B324" s="70">
        <f t="shared" si="343"/>
        <v>8</v>
      </c>
      <c r="C324" s="71" t="str">
        <f t="shared" si="342"/>
        <v>Spurs</v>
      </c>
      <c r="D324" s="70">
        <f t="shared" si="344"/>
        <v>3.47</v>
      </c>
      <c r="E324" s="70">
        <f t="shared" si="344"/>
        <v>3.18</v>
      </c>
      <c r="F324" s="70">
        <f t="shared" si="344"/>
        <v>4.97</v>
      </c>
      <c r="G324" s="70">
        <f t="shared" si="344"/>
        <v>2.94</v>
      </c>
      <c r="H324" s="70">
        <f t="shared" si="344"/>
        <v>2</v>
      </c>
      <c r="I324" s="70">
        <f t="shared" si="344"/>
        <v>2.39</v>
      </c>
      <c r="J324" s="70">
        <f t="shared" si="344"/>
        <v>2.66</v>
      </c>
      <c r="K324" s="72">
        <f t="shared" si="344"/>
        <v>2.2999999999999998</v>
      </c>
      <c r="L324" s="368">
        <v>0</v>
      </c>
      <c r="AA324" s="55"/>
      <c r="AB324" s="94"/>
    </row>
    <row r="325" spans="1:28" ht="15.75" thickBot="1">
      <c r="A325" s="15" t="str">
        <f t="shared" si="343"/>
        <v>Bailey</v>
      </c>
      <c r="B325" s="70">
        <f t="shared" si="343"/>
        <v>4.5</v>
      </c>
      <c r="C325" s="71" t="str">
        <f t="shared" si="342"/>
        <v>Aston Villa</v>
      </c>
      <c r="D325" s="70">
        <f t="shared" si="344"/>
        <v>2.87</v>
      </c>
      <c r="E325" s="70">
        <f t="shared" si="344"/>
        <v>3.07</v>
      </c>
      <c r="F325" s="70">
        <f t="shared" si="344"/>
        <v>3.46</v>
      </c>
      <c r="G325" s="70">
        <f t="shared" si="344"/>
        <v>2.98</v>
      </c>
      <c r="H325" s="70">
        <f t="shared" si="344"/>
        <v>3.47</v>
      </c>
      <c r="I325" s="70">
        <f t="shared" si="344"/>
        <v>2.1800000000000002</v>
      </c>
      <c r="J325" s="70">
        <f t="shared" si="344"/>
        <v>2.69</v>
      </c>
      <c r="K325" s="72">
        <f t="shared" si="344"/>
        <v>2.98</v>
      </c>
      <c r="L325" s="368">
        <v>0</v>
      </c>
      <c r="AA325" s="55"/>
      <c r="AB325" s="94"/>
    </row>
    <row r="326" spans="1:28" ht="15.75" thickBot="1">
      <c r="A326" s="15" t="str">
        <f t="shared" si="343"/>
        <v>March</v>
      </c>
      <c r="B326" s="70">
        <f t="shared" si="343"/>
        <v>5</v>
      </c>
      <c r="C326" s="71" t="str">
        <f t="shared" si="342"/>
        <v>Brighton</v>
      </c>
      <c r="D326" s="70">
        <f t="shared" si="344"/>
        <v>3.02</v>
      </c>
      <c r="E326" s="70">
        <f t="shared" si="344"/>
        <v>3.21</v>
      </c>
      <c r="F326" s="70">
        <f t="shared" si="344"/>
        <v>2.75</v>
      </c>
      <c r="G326" s="70">
        <f t="shared" si="344"/>
        <v>3.04</v>
      </c>
      <c r="H326" s="70">
        <f t="shared" si="344"/>
        <v>3.58</v>
      </c>
      <c r="I326" s="70">
        <f t="shared" si="344"/>
        <v>2.89</v>
      </c>
      <c r="J326" s="70">
        <f t="shared" si="344"/>
        <v>3.45</v>
      </c>
      <c r="K326" s="72">
        <f t="shared" si="344"/>
        <v>1.61</v>
      </c>
      <c r="L326" s="368">
        <v>0</v>
      </c>
      <c r="AA326" s="55"/>
      <c r="AB326" s="94"/>
    </row>
    <row r="327" spans="1:28" ht="15.75" thickBot="1">
      <c r="A327" s="15" t="str">
        <f t="shared" si="343"/>
        <v>Mahrez</v>
      </c>
      <c r="B327" s="70">
        <f t="shared" si="343"/>
        <v>7.5</v>
      </c>
      <c r="C327" s="71" t="str">
        <f t="shared" si="342"/>
        <v>Man City</v>
      </c>
      <c r="D327" s="70">
        <f t="shared" si="344"/>
        <v>3.13</v>
      </c>
      <c r="E327" s="70">
        <f t="shared" si="344"/>
        <v>1.98</v>
      </c>
      <c r="F327" s="70">
        <f t="shared" si="344"/>
        <v>4.4400000000000004</v>
      </c>
      <c r="G327" s="70">
        <f t="shared" si="344"/>
        <v>2.68</v>
      </c>
      <c r="H327" s="70">
        <f t="shared" si="344"/>
        <v>2.23</v>
      </c>
      <c r="I327" s="70">
        <f t="shared" si="344"/>
        <v>4.91</v>
      </c>
      <c r="J327" s="70">
        <f t="shared" si="344"/>
        <v>2.65</v>
      </c>
      <c r="K327" s="72">
        <f t="shared" si="344"/>
        <v>1.07</v>
      </c>
      <c r="L327" s="368">
        <v>0</v>
      </c>
      <c r="AA327" s="55"/>
      <c r="AB327" s="94"/>
    </row>
    <row r="328" spans="1:28" ht="15.75" thickBot="1">
      <c r="A328" s="15" t="str">
        <f t="shared" si="343"/>
        <v>Harrison</v>
      </c>
      <c r="B328" s="70">
        <f t="shared" si="343"/>
        <v>5.8</v>
      </c>
      <c r="C328" s="71" t="str">
        <f t="shared" si="342"/>
        <v>Leeds</v>
      </c>
      <c r="D328" s="70">
        <f t="shared" si="344"/>
        <v>2.4700000000000002</v>
      </c>
      <c r="E328" s="70">
        <f t="shared" si="344"/>
        <v>3.28</v>
      </c>
      <c r="F328" s="70">
        <f t="shared" si="344"/>
        <v>2.9</v>
      </c>
      <c r="G328" s="70">
        <f t="shared" si="344"/>
        <v>3.09</v>
      </c>
      <c r="H328" s="70">
        <f t="shared" si="344"/>
        <v>2.92</v>
      </c>
      <c r="I328" s="70">
        <f t="shared" si="344"/>
        <v>2.69</v>
      </c>
      <c r="J328" s="70">
        <f t="shared" si="344"/>
        <v>2.62</v>
      </c>
      <c r="K328" s="72">
        <f t="shared" si="344"/>
        <v>2.81</v>
      </c>
      <c r="L328" s="368">
        <v>0</v>
      </c>
      <c r="AA328" s="55"/>
      <c r="AB328" s="94"/>
    </row>
    <row r="329" spans="1:28" ht="15.75" thickBot="1">
      <c r="A329" s="15" t="str">
        <f t="shared" si="343"/>
        <v>Eriksen</v>
      </c>
      <c r="B329" s="70">
        <f t="shared" si="343"/>
        <v>6.3</v>
      </c>
      <c r="C329" s="71" t="str">
        <f t="shared" si="342"/>
        <v>Man Utd</v>
      </c>
      <c r="D329" s="70">
        <f t="shared" si="344"/>
        <v>3.13</v>
      </c>
      <c r="E329" s="70">
        <f t="shared" si="344"/>
        <v>3.63</v>
      </c>
      <c r="F329" s="70">
        <f t="shared" si="344"/>
        <v>2.4500000000000002</v>
      </c>
      <c r="G329" s="70">
        <f t="shared" si="344"/>
        <v>2.4900000000000002</v>
      </c>
      <c r="H329" s="70">
        <f t="shared" si="344"/>
        <v>3.24</v>
      </c>
      <c r="I329" s="70">
        <f t="shared" si="344"/>
        <v>2.96</v>
      </c>
      <c r="J329" s="70">
        <f t="shared" si="344"/>
        <v>3.24</v>
      </c>
      <c r="K329" s="72">
        <f t="shared" si="344"/>
        <v>1.55</v>
      </c>
      <c r="L329" s="368">
        <v>0</v>
      </c>
      <c r="AA329" s="55"/>
      <c r="AB329" s="94"/>
    </row>
    <row r="330" spans="1:28" ht="15.75" thickBot="1">
      <c r="A330" s="15" t="str">
        <f t="shared" si="343"/>
        <v>Eze</v>
      </c>
      <c r="B330" s="70">
        <f t="shared" si="343"/>
        <v>5.7</v>
      </c>
      <c r="C330" s="71" t="str">
        <f t="shared" si="342"/>
        <v>Crystal Palace</v>
      </c>
      <c r="D330" s="70">
        <f t="shared" si="344"/>
        <v>3.39</v>
      </c>
      <c r="E330" s="70">
        <f t="shared" si="344"/>
        <v>3.07</v>
      </c>
      <c r="F330" s="70">
        <f t="shared" si="344"/>
        <v>2.6</v>
      </c>
      <c r="G330" s="70">
        <f t="shared" si="344"/>
        <v>2.76</v>
      </c>
      <c r="H330" s="70">
        <f t="shared" si="344"/>
        <v>2.48</v>
      </c>
      <c r="I330" s="70">
        <f t="shared" si="344"/>
        <v>2.91</v>
      </c>
      <c r="J330" s="70">
        <f t="shared" si="344"/>
        <v>2.82</v>
      </c>
      <c r="K330" s="72">
        <f t="shared" si="344"/>
        <v>2.56</v>
      </c>
      <c r="L330" s="368">
        <v>0</v>
      </c>
      <c r="AA330" s="55"/>
      <c r="AB330" s="94"/>
    </row>
    <row r="331" spans="1:28" ht="15.75" thickBot="1">
      <c r="A331" s="2" t="str">
        <f t="shared" si="343"/>
        <v>Cancelo</v>
      </c>
      <c r="B331" s="65">
        <f t="shared" si="343"/>
        <v>7.4</v>
      </c>
      <c r="C331" s="66" t="str">
        <f t="shared" ref="C331:C362" si="345">C1</f>
        <v>Man City</v>
      </c>
      <c r="D331" s="65">
        <f t="shared" ref="D331:K340" si="346">D221</f>
        <v>4.88</v>
      </c>
      <c r="E331" s="65">
        <f t="shared" si="346"/>
        <v>3.74</v>
      </c>
      <c r="F331" s="65">
        <f t="shared" si="346"/>
        <v>6.68</v>
      </c>
      <c r="G331" s="65">
        <f t="shared" si="346"/>
        <v>4.47</v>
      </c>
      <c r="H331" s="65">
        <f t="shared" si="346"/>
        <v>3.18</v>
      </c>
      <c r="I331" s="65">
        <f t="shared" si="346"/>
        <v>7.21</v>
      </c>
      <c r="J331" s="65">
        <f t="shared" si="346"/>
        <v>4.09</v>
      </c>
      <c r="K331" s="65">
        <f t="shared" si="346"/>
        <v>1.86</v>
      </c>
      <c r="L331" s="368">
        <v>0</v>
      </c>
      <c r="AA331" s="55"/>
      <c r="AB331" s="94"/>
    </row>
    <row r="332" spans="1:28" ht="15.75" thickBot="1">
      <c r="A332" s="2" t="str">
        <f t="shared" si="343"/>
        <v>Alexander-Arnold</v>
      </c>
      <c r="B332" s="65">
        <f t="shared" si="343"/>
        <v>7.2</v>
      </c>
      <c r="C332" s="66" t="str">
        <f t="shared" si="345"/>
        <v>Liverpool</v>
      </c>
      <c r="D332" s="65">
        <f t="shared" si="346"/>
        <v>5.47</v>
      </c>
      <c r="E332" s="65">
        <f t="shared" si="346"/>
        <v>4.5599999999999996</v>
      </c>
      <c r="F332" s="65">
        <f t="shared" si="346"/>
        <v>3.88</v>
      </c>
      <c r="G332" s="65">
        <f t="shared" si="346"/>
        <v>4.2300000000000004</v>
      </c>
      <c r="H332" s="65">
        <f t="shared" si="346"/>
        <v>4.62</v>
      </c>
      <c r="I332" s="65">
        <f t="shared" si="346"/>
        <v>5.53</v>
      </c>
      <c r="J332" s="65">
        <f t="shared" si="346"/>
        <v>3.38</v>
      </c>
      <c r="K332" s="65">
        <f t="shared" si="346"/>
        <v>4.43</v>
      </c>
      <c r="L332" s="368">
        <v>0</v>
      </c>
      <c r="AA332" s="55"/>
      <c r="AB332" s="94"/>
    </row>
    <row r="333" spans="1:28" ht="15.75" thickBot="1">
      <c r="A333" s="2" t="str">
        <f t="shared" si="343"/>
        <v>Gabriel</v>
      </c>
      <c r="B333" s="65">
        <f t="shared" si="343"/>
        <v>5.0999999999999996</v>
      </c>
      <c r="C333" s="66" t="str">
        <f t="shared" si="345"/>
        <v>Arsenal</v>
      </c>
      <c r="D333" s="65">
        <f t="shared" si="346"/>
        <v>3.64</v>
      </c>
      <c r="E333" s="65">
        <f t="shared" si="346"/>
        <v>3.66</v>
      </c>
      <c r="F333" s="65">
        <f t="shared" si="346"/>
        <v>2.86</v>
      </c>
      <c r="G333" s="65">
        <f t="shared" si="346"/>
        <v>3.48</v>
      </c>
      <c r="H333" s="65">
        <f t="shared" si="346"/>
        <v>3.85</v>
      </c>
      <c r="I333" s="65">
        <f t="shared" si="346"/>
        <v>6.47</v>
      </c>
      <c r="J333" s="65">
        <f t="shared" si="346"/>
        <v>3.41</v>
      </c>
      <c r="K333" s="65">
        <f t="shared" si="346"/>
        <v>2.75</v>
      </c>
      <c r="L333" s="368">
        <v>1</v>
      </c>
      <c r="AA333" s="55"/>
      <c r="AB333" s="94"/>
    </row>
    <row r="334" spans="1:28" ht="15.75" thickBot="1">
      <c r="A334" s="2" t="str">
        <f t="shared" si="343"/>
        <v>Robertson</v>
      </c>
      <c r="B334" s="65">
        <f t="shared" si="343"/>
        <v>6.8</v>
      </c>
      <c r="C334" s="66" t="str">
        <f t="shared" si="345"/>
        <v>Liverpool</v>
      </c>
      <c r="D334" s="65">
        <f t="shared" si="346"/>
        <v>4.58</v>
      </c>
      <c r="E334" s="65">
        <f t="shared" si="346"/>
        <v>3.64</v>
      </c>
      <c r="F334" s="65">
        <f t="shared" si="346"/>
        <v>3.23</v>
      </c>
      <c r="G334" s="65">
        <f t="shared" si="346"/>
        <v>3.52</v>
      </c>
      <c r="H334" s="65">
        <f t="shared" si="346"/>
        <v>3.86</v>
      </c>
      <c r="I334" s="65">
        <f t="shared" si="346"/>
        <v>4.6900000000000004</v>
      </c>
      <c r="J334" s="65">
        <f t="shared" si="346"/>
        <v>2.81</v>
      </c>
      <c r="K334" s="65">
        <f t="shared" si="346"/>
        <v>3.76</v>
      </c>
      <c r="L334" s="368">
        <v>0</v>
      </c>
      <c r="AA334" s="55"/>
      <c r="AB334" s="94"/>
    </row>
    <row r="335" spans="1:28" ht="15.75" thickBot="1">
      <c r="A335" s="2" t="str">
        <f t="shared" si="343"/>
        <v>Trippier</v>
      </c>
      <c r="B335" s="65">
        <f t="shared" si="343"/>
        <v>5.2</v>
      </c>
      <c r="C335" s="66" t="str">
        <f t="shared" si="345"/>
        <v>Newcastle</v>
      </c>
      <c r="D335" s="65">
        <f t="shared" si="346"/>
        <v>4.8</v>
      </c>
      <c r="E335" s="65">
        <f t="shared" si="346"/>
        <v>2.5</v>
      </c>
      <c r="F335" s="65">
        <f t="shared" si="346"/>
        <v>4.55</v>
      </c>
      <c r="G335" s="65">
        <f t="shared" si="346"/>
        <v>3.76</v>
      </c>
      <c r="H335" s="65">
        <f t="shared" si="346"/>
        <v>4.28</v>
      </c>
      <c r="I335" s="65">
        <f t="shared" si="346"/>
        <v>4.3099999999999996</v>
      </c>
      <c r="J335" s="65">
        <f t="shared" si="346"/>
        <v>2.85</v>
      </c>
      <c r="K335" s="65">
        <f t="shared" si="346"/>
        <v>2.5499999999999998</v>
      </c>
      <c r="L335" s="368">
        <v>1</v>
      </c>
      <c r="AA335" s="55"/>
      <c r="AB335" s="94"/>
    </row>
    <row r="336" spans="1:28" ht="15.75" thickBot="1">
      <c r="A336" s="2" t="str">
        <f t="shared" si="343"/>
        <v>Van Dijk</v>
      </c>
      <c r="B336" s="65">
        <f t="shared" si="343"/>
        <v>6.5</v>
      </c>
      <c r="C336" s="66" t="str">
        <f t="shared" si="345"/>
        <v>Liverpool</v>
      </c>
      <c r="D336" s="65">
        <f t="shared" si="346"/>
        <v>4.2</v>
      </c>
      <c r="E336" s="65">
        <f t="shared" si="346"/>
        <v>3.49</v>
      </c>
      <c r="F336" s="65">
        <f t="shared" si="346"/>
        <v>3.03</v>
      </c>
      <c r="G336" s="65">
        <f t="shared" si="346"/>
        <v>3.32</v>
      </c>
      <c r="H336" s="65">
        <f t="shared" si="346"/>
        <v>3.66</v>
      </c>
      <c r="I336" s="65">
        <f t="shared" si="346"/>
        <v>4.22</v>
      </c>
      <c r="J336" s="65">
        <f t="shared" si="346"/>
        <v>2.56</v>
      </c>
      <c r="K336" s="65">
        <f t="shared" si="346"/>
        <v>3.38</v>
      </c>
      <c r="L336" s="368">
        <v>0</v>
      </c>
      <c r="AA336" s="55"/>
      <c r="AB336" s="94"/>
    </row>
    <row r="337" spans="1:28" ht="15.75" thickBot="1">
      <c r="A337" s="2" t="str">
        <f t="shared" si="343"/>
        <v>White</v>
      </c>
      <c r="B337" s="65">
        <f t="shared" si="343"/>
        <v>4.7</v>
      </c>
      <c r="C337" s="66" t="str">
        <f t="shared" si="345"/>
        <v>Arsenal</v>
      </c>
      <c r="D337" s="65">
        <f t="shared" si="346"/>
        <v>3.1</v>
      </c>
      <c r="E337" s="65">
        <f t="shared" si="346"/>
        <v>3.09</v>
      </c>
      <c r="F337" s="65">
        <f t="shared" si="346"/>
        <v>2.35</v>
      </c>
      <c r="G337" s="65">
        <f t="shared" si="346"/>
        <v>2.73</v>
      </c>
      <c r="H337" s="65">
        <f t="shared" si="346"/>
        <v>3.27</v>
      </c>
      <c r="I337" s="65">
        <f t="shared" si="346"/>
        <v>5.52</v>
      </c>
      <c r="J337" s="65">
        <f t="shared" si="346"/>
        <v>2.98</v>
      </c>
      <c r="K337" s="65">
        <f t="shared" si="346"/>
        <v>2.33</v>
      </c>
      <c r="L337" s="368">
        <v>0</v>
      </c>
      <c r="AA337" s="55"/>
      <c r="AB337" s="94"/>
    </row>
    <row r="338" spans="1:28" ht="15.75" thickBot="1">
      <c r="A338" s="2" t="str">
        <f t="shared" si="343"/>
        <v>Laporte</v>
      </c>
      <c r="B338" s="65">
        <f t="shared" si="343"/>
        <v>5.8</v>
      </c>
      <c r="C338" s="66" t="str">
        <f t="shared" si="345"/>
        <v>Man City</v>
      </c>
      <c r="D338" s="65">
        <f t="shared" si="346"/>
        <v>3.36</v>
      </c>
      <c r="E338" s="65">
        <f t="shared" si="346"/>
        <v>2.72</v>
      </c>
      <c r="F338" s="65">
        <f t="shared" si="346"/>
        <v>5.16</v>
      </c>
      <c r="G338" s="65">
        <f t="shared" si="346"/>
        <v>3.42</v>
      </c>
      <c r="H338" s="65">
        <f t="shared" si="346"/>
        <v>2.0499999999999998</v>
      </c>
      <c r="I338" s="65">
        <f t="shared" si="346"/>
        <v>4.34</v>
      </c>
      <c r="J338" s="65">
        <f t="shared" si="346"/>
        <v>2.62</v>
      </c>
      <c r="K338" s="65">
        <f t="shared" si="346"/>
        <v>1.1200000000000001</v>
      </c>
      <c r="L338" s="368">
        <v>0</v>
      </c>
      <c r="AA338" s="55"/>
      <c r="AB338" s="94"/>
    </row>
    <row r="339" spans="1:28" ht="15.75" thickBot="1">
      <c r="A339" s="2" t="str">
        <f t="shared" si="343"/>
        <v>Dunk</v>
      </c>
      <c r="B339" s="65">
        <f t="shared" si="343"/>
        <v>4.7</v>
      </c>
      <c r="C339" s="66" t="str">
        <f t="shared" si="345"/>
        <v>Brighton</v>
      </c>
      <c r="D339" s="65">
        <f t="shared" si="346"/>
        <v>2.59</v>
      </c>
      <c r="E339" s="65">
        <f t="shared" si="346"/>
        <v>3.62</v>
      </c>
      <c r="F339" s="65">
        <f t="shared" si="346"/>
        <v>2.42</v>
      </c>
      <c r="G339" s="65">
        <f t="shared" si="346"/>
        <v>3.12</v>
      </c>
      <c r="H339" s="65">
        <f t="shared" si="346"/>
        <v>4.3899999999999997</v>
      </c>
      <c r="I339" s="65">
        <f t="shared" si="346"/>
        <v>3.27</v>
      </c>
      <c r="J339" s="65">
        <f t="shared" si="346"/>
        <v>3.92</v>
      </c>
      <c r="K339" s="65">
        <f t="shared" si="346"/>
        <v>1.45</v>
      </c>
      <c r="L339" s="368">
        <v>1</v>
      </c>
      <c r="AA339" s="55"/>
      <c r="AB339" s="94"/>
    </row>
    <row r="340" spans="1:28" ht="15.75" thickBot="1">
      <c r="A340" s="2" t="str">
        <f t="shared" si="343"/>
        <v>Saliba</v>
      </c>
      <c r="B340" s="65">
        <f t="shared" si="343"/>
        <v>5.3</v>
      </c>
      <c r="C340" s="66" t="str">
        <f t="shared" si="345"/>
        <v>Arsenal</v>
      </c>
      <c r="D340" s="65">
        <f t="shared" si="346"/>
        <v>3.14</v>
      </c>
      <c r="E340" s="65">
        <f t="shared" si="346"/>
        <v>2.59</v>
      </c>
      <c r="F340" s="65">
        <f t="shared" si="346"/>
        <v>2.19</v>
      </c>
      <c r="G340" s="65">
        <f t="shared" si="346"/>
        <v>2.69</v>
      </c>
      <c r="H340" s="65">
        <f t="shared" si="346"/>
        <v>3.3</v>
      </c>
      <c r="I340" s="65">
        <f t="shared" si="346"/>
        <v>5.45</v>
      </c>
      <c r="J340" s="65">
        <f t="shared" si="346"/>
        <v>2.91</v>
      </c>
      <c r="K340" s="65">
        <f t="shared" si="346"/>
        <v>2.34</v>
      </c>
      <c r="L340" s="368">
        <v>0</v>
      </c>
      <c r="AA340" s="55"/>
      <c r="AB340" s="94"/>
    </row>
    <row r="341" spans="1:28" ht="15.75" thickBot="1">
      <c r="A341" s="2" t="str">
        <f t="shared" ref="A341:B360" si="347">A231</f>
        <v>Burn</v>
      </c>
      <c r="B341" s="65">
        <f t="shared" si="347"/>
        <v>4.5</v>
      </c>
      <c r="C341" s="66" t="str">
        <f t="shared" si="345"/>
        <v>Newcastle</v>
      </c>
      <c r="D341" s="65">
        <f t="shared" ref="D341:K350" si="348">D231</f>
        <v>3.83</v>
      </c>
      <c r="E341" s="65">
        <f t="shared" si="348"/>
        <v>2.08</v>
      </c>
      <c r="F341" s="65">
        <f t="shared" si="348"/>
        <v>3.82</v>
      </c>
      <c r="G341" s="65">
        <f t="shared" si="348"/>
        <v>3.19</v>
      </c>
      <c r="H341" s="65">
        <f t="shared" si="348"/>
        <v>3.53</v>
      </c>
      <c r="I341" s="65">
        <f t="shared" si="348"/>
        <v>3.56</v>
      </c>
      <c r="J341" s="65">
        <f t="shared" si="348"/>
        <v>2.29</v>
      </c>
      <c r="K341" s="65">
        <f t="shared" si="348"/>
        <v>2.04</v>
      </c>
      <c r="L341" s="368">
        <v>0</v>
      </c>
      <c r="AA341" s="55"/>
      <c r="AB341" s="94"/>
    </row>
    <row r="342" spans="1:28" ht="15.75" thickBot="1">
      <c r="A342" s="2" t="str">
        <f t="shared" si="347"/>
        <v>Botman</v>
      </c>
      <c r="B342" s="65">
        <f t="shared" si="347"/>
        <v>4.4000000000000004</v>
      </c>
      <c r="C342" s="66" t="str">
        <f t="shared" si="345"/>
        <v>Newcastle</v>
      </c>
      <c r="D342" s="65">
        <f t="shared" si="348"/>
        <v>3.77</v>
      </c>
      <c r="E342" s="65">
        <f t="shared" si="348"/>
        <v>2.08</v>
      </c>
      <c r="F342" s="65">
        <f t="shared" si="348"/>
        <v>3.68</v>
      </c>
      <c r="G342" s="65">
        <f t="shared" si="348"/>
        <v>3.25</v>
      </c>
      <c r="H342" s="65">
        <f t="shared" si="348"/>
        <v>3.65</v>
      </c>
      <c r="I342" s="65">
        <f t="shared" si="348"/>
        <v>3.46</v>
      </c>
      <c r="J342" s="65">
        <f t="shared" si="348"/>
        <v>2.31</v>
      </c>
      <c r="K342" s="65">
        <f t="shared" si="348"/>
        <v>2.04</v>
      </c>
      <c r="L342" s="368">
        <v>1</v>
      </c>
      <c r="AA342" s="55"/>
      <c r="AB342" s="94"/>
    </row>
    <row r="343" spans="1:28" ht="15.75" thickBot="1">
      <c r="A343" s="2" t="str">
        <f t="shared" si="347"/>
        <v>Dier</v>
      </c>
      <c r="B343" s="65">
        <f t="shared" si="347"/>
        <v>5.2</v>
      </c>
      <c r="C343" s="66" t="str">
        <f t="shared" si="345"/>
        <v>Spurs</v>
      </c>
      <c r="D343" s="65">
        <f t="shared" si="348"/>
        <v>3.49</v>
      </c>
      <c r="E343" s="65">
        <f t="shared" si="348"/>
        <v>2.98</v>
      </c>
      <c r="F343" s="65">
        <f t="shared" si="348"/>
        <v>3.82</v>
      </c>
      <c r="G343" s="65">
        <f t="shared" si="348"/>
        <v>2.9</v>
      </c>
      <c r="H343" s="65">
        <f t="shared" si="348"/>
        <v>1.85</v>
      </c>
      <c r="I343" s="65">
        <f t="shared" si="348"/>
        <v>2.8</v>
      </c>
      <c r="J343" s="65">
        <f t="shared" si="348"/>
        <v>3.19</v>
      </c>
      <c r="K343" s="65">
        <f t="shared" si="348"/>
        <v>2.67</v>
      </c>
      <c r="L343" s="368">
        <v>0</v>
      </c>
      <c r="AA343" s="55"/>
      <c r="AB343" s="94"/>
    </row>
    <row r="344" spans="1:28" ht="15.75" thickBot="1">
      <c r="A344" s="2" t="str">
        <f t="shared" si="347"/>
        <v>Schär</v>
      </c>
      <c r="B344" s="65">
        <f t="shared" si="347"/>
        <v>4.9000000000000004</v>
      </c>
      <c r="C344" s="66" t="str">
        <f t="shared" si="345"/>
        <v>Newcastle</v>
      </c>
      <c r="D344" s="65">
        <f t="shared" si="348"/>
        <v>4.0599999999999996</v>
      </c>
      <c r="E344" s="65">
        <f t="shared" si="348"/>
        <v>1.69</v>
      </c>
      <c r="F344" s="65">
        <f t="shared" si="348"/>
        <v>3.37</v>
      </c>
      <c r="G344" s="65">
        <f t="shared" si="348"/>
        <v>2.85</v>
      </c>
      <c r="H344" s="65">
        <f t="shared" si="348"/>
        <v>3.68</v>
      </c>
      <c r="I344" s="65">
        <f t="shared" si="348"/>
        <v>3.69</v>
      </c>
      <c r="J344" s="65">
        <f t="shared" si="348"/>
        <v>2.3199999999999998</v>
      </c>
      <c r="K344" s="65">
        <f t="shared" si="348"/>
        <v>2.0299999999999998</v>
      </c>
      <c r="L344" s="368">
        <v>0</v>
      </c>
      <c r="AA344" s="55"/>
      <c r="AB344" s="94"/>
    </row>
    <row r="345" spans="1:28" ht="15.75" thickBot="1">
      <c r="A345" s="2" t="str">
        <f t="shared" si="347"/>
        <v>Zinchenko</v>
      </c>
      <c r="B345" s="65">
        <f t="shared" si="347"/>
        <v>5</v>
      </c>
      <c r="C345" s="66" t="str">
        <f t="shared" si="345"/>
        <v>Arsenal</v>
      </c>
      <c r="D345" s="65">
        <f t="shared" si="348"/>
        <v>2.52</v>
      </c>
      <c r="E345" s="65">
        <f t="shared" si="348"/>
        <v>2.68</v>
      </c>
      <c r="F345" s="65">
        <f t="shared" si="348"/>
        <v>2.23</v>
      </c>
      <c r="G345" s="65">
        <f t="shared" si="348"/>
        <v>2.7</v>
      </c>
      <c r="H345" s="65">
        <f t="shared" si="348"/>
        <v>3.15</v>
      </c>
      <c r="I345" s="65">
        <f t="shared" si="348"/>
        <v>5.31</v>
      </c>
      <c r="J345" s="65">
        <f t="shared" si="348"/>
        <v>2.75</v>
      </c>
      <c r="K345" s="65">
        <f t="shared" si="348"/>
        <v>2.25</v>
      </c>
      <c r="L345" s="368">
        <v>0</v>
      </c>
      <c r="AA345" s="55"/>
      <c r="AB345" s="94"/>
    </row>
    <row r="346" spans="1:28" ht="15.75" thickBot="1">
      <c r="A346" s="2" t="str">
        <f t="shared" si="347"/>
        <v>Walker</v>
      </c>
      <c r="B346" s="65">
        <f t="shared" si="347"/>
        <v>4.8</v>
      </c>
      <c r="C346" s="66" t="str">
        <f t="shared" si="345"/>
        <v>Man City</v>
      </c>
      <c r="D346" s="65">
        <f t="shared" si="348"/>
        <v>3.17</v>
      </c>
      <c r="E346" s="65">
        <f t="shared" si="348"/>
        <v>2.37</v>
      </c>
      <c r="F346" s="65">
        <f t="shared" si="348"/>
        <v>4.68</v>
      </c>
      <c r="G346" s="65">
        <f t="shared" si="348"/>
        <v>3.05</v>
      </c>
      <c r="H346" s="65">
        <f t="shared" si="348"/>
        <v>2.04</v>
      </c>
      <c r="I346" s="65">
        <f t="shared" si="348"/>
        <v>4.25</v>
      </c>
      <c r="J346" s="65">
        <f t="shared" si="348"/>
        <v>2.4500000000000002</v>
      </c>
      <c r="K346" s="65">
        <f t="shared" si="348"/>
        <v>1.1399999999999999</v>
      </c>
      <c r="L346" s="368">
        <v>0</v>
      </c>
      <c r="AA346" s="55"/>
      <c r="AB346" s="94"/>
    </row>
    <row r="347" spans="1:28" ht="15.75" thickBot="1">
      <c r="A347" s="2" t="str">
        <f t="shared" si="347"/>
        <v>Perišić</v>
      </c>
      <c r="B347" s="65">
        <f t="shared" si="347"/>
        <v>5.8</v>
      </c>
      <c r="C347" s="66" t="str">
        <f t="shared" si="345"/>
        <v>Spurs</v>
      </c>
      <c r="D347" s="65">
        <f t="shared" si="348"/>
        <v>0</v>
      </c>
      <c r="E347" s="65">
        <f t="shared" si="348"/>
        <v>0</v>
      </c>
      <c r="F347" s="65">
        <f t="shared" si="348"/>
        <v>0</v>
      </c>
      <c r="G347" s="65">
        <f t="shared" si="348"/>
        <v>0</v>
      </c>
      <c r="H347" s="65">
        <f t="shared" si="348"/>
        <v>0</v>
      </c>
      <c r="I347" s="65">
        <f t="shared" si="348"/>
        <v>2.56</v>
      </c>
      <c r="J347" s="65">
        <f t="shared" si="348"/>
        <v>2.94</v>
      </c>
      <c r="K347" s="65">
        <f t="shared" si="348"/>
        <v>2.4700000000000002</v>
      </c>
      <c r="L347" s="368">
        <v>0</v>
      </c>
      <c r="AA347" s="55"/>
      <c r="AB347" s="94"/>
    </row>
    <row r="348" spans="1:28" ht="15.75" thickBot="1">
      <c r="A348" s="2" t="str">
        <f t="shared" si="347"/>
        <v>Stones</v>
      </c>
      <c r="B348" s="65">
        <f t="shared" si="347"/>
        <v>5.4</v>
      </c>
      <c r="C348" s="66" t="str">
        <f t="shared" si="345"/>
        <v>Man City</v>
      </c>
      <c r="D348" s="65">
        <f t="shared" si="348"/>
        <v>3.18</v>
      </c>
      <c r="E348" s="65">
        <f t="shared" si="348"/>
        <v>2.4700000000000002</v>
      </c>
      <c r="F348" s="65">
        <f t="shared" si="348"/>
        <v>4.68</v>
      </c>
      <c r="G348" s="65">
        <f t="shared" si="348"/>
        <v>3.03</v>
      </c>
      <c r="H348" s="65">
        <f t="shared" si="348"/>
        <v>1.96</v>
      </c>
      <c r="I348" s="65">
        <f t="shared" si="348"/>
        <v>3.99</v>
      </c>
      <c r="J348" s="65">
        <f t="shared" si="348"/>
        <v>2.36</v>
      </c>
      <c r="K348" s="65">
        <f t="shared" si="348"/>
        <v>1.05</v>
      </c>
      <c r="L348" s="368">
        <v>0</v>
      </c>
      <c r="AA348" s="55"/>
      <c r="AB348" s="94"/>
    </row>
    <row r="349" spans="1:28" ht="15.75" thickBot="1">
      <c r="A349" s="2" t="str">
        <f t="shared" si="347"/>
        <v>Shaw</v>
      </c>
      <c r="B349" s="65">
        <f t="shared" si="347"/>
        <v>4.8</v>
      </c>
      <c r="C349" s="66" t="str">
        <f t="shared" si="345"/>
        <v>Man Utd</v>
      </c>
      <c r="D349" s="65">
        <f t="shared" si="348"/>
        <v>3.54</v>
      </c>
      <c r="E349" s="65">
        <f t="shared" si="348"/>
        <v>4.2</v>
      </c>
      <c r="F349" s="65">
        <f t="shared" si="348"/>
        <v>1.83</v>
      </c>
      <c r="G349" s="65">
        <f t="shared" si="348"/>
        <v>1.77</v>
      </c>
      <c r="H349" s="65">
        <f t="shared" si="348"/>
        <v>3.5</v>
      </c>
      <c r="I349" s="65">
        <f t="shared" si="348"/>
        <v>2.77</v>
      </c>
      <c r="J349" s="65">
        <f t="shared" si="348"/>
        <v>3.37</v>
      </c>
      <c r="K349" s="65">
        <f t="shared" si="348"/>
        <v>1.64</v>
      </c>
      <c r="L349" s="368">
        <v>0</v>
      </c>
      <c r="AA349" s="55"/>
      <c r="AB349" s="94"/>
    </row>
    <row r="350" spans="1:28" ht="15.75" thickBot="1">
      <c r="A350" s="2" t="str">
        <f t="shared" si="347"/>
        <v>Cucurella</v>
      </c>
      <c r="B350" s="65">
        <f t="shared" si="347"/>
        <v>5.0999999999999996</v>
      </c>
      <c r="C350" s="66" t="str">
        <f t="shared" si="345"/>
        <v>Chelsea</v>
      </c>
      <c r="D350" s="65">
        <f t="shared" si="348"/>
        <v>3.86</v>
      </c>
      <c r="E350" s="65">
        <f t="shared" si="348"/>
        <v>5.55</v>
      </c>
      <c r="F350" s="65">
        <f t="shared" si="348"/>
        <v>3.95</v>
      </c>
      <c r="G350" s="65">
        <f t="shared" si="348"/>
        <v>1.86</v>
      </c>
      <c r="H350" s="65">
        <f t="shared" si="348"/>
        <v>2.25</v>
      </c>
      <c r="I350" s="65">
        <f t="shared" si="348"/>
        <v>1.58</v>
      </c>
      <c r="J350" s="65">
        <f t="shared" si="348"/>
        <v>2.11</v>
      </c>
      <c r="K350" s="65">
        <f t="shared" si="348"/>
        <v>1.37</v>
      </c>
      <c r="L350" s="368">
        <v>1</v>
      </c>
      <c r="AA350" s="55"/>
      <c r="AB350" s="94"/>
    </row>
    <row r="351" spans="1:28" ht="15.75" thickBot="1">
      <c r="A351" s="2" t="str">
        <f t="shared" si="347"/>
        <v>Varane</v>
      </c>
      <c r="B351" s="65">
        <f t="shared" si="347"/>
        <v>4.8</v>
      </c>
      <c r="C351" s="66" t="str">
        <f t="shared" si="345"/>
        <v>Man Utd</v>
      </c>
      <c r="D351" s="65">
        <f t="shared" ref="D351:K360" si="349">D241</f>
        <v>3.47</v>
      </c>
      <c r="E351" s="65">
        <f t="shared" si="349"/>
        <v>3.84</v>
      </c>
      <c r="F351" s="65">
        <f t="shared" si="349"/>
        <v>1.94</v>
      </c>
      <c r="G351" s="65">
        <f t="shared" si="349"/>
        <v>1.83</v>
      </c>
      <c r="H351" s="65">
        <f t="shared" si="349"/>
        <v>3.41</v>
      </c>
      <c r="I351" s="65">
        <f t="shared" si="349"/>
        <v>2.6</v>
      </c>
      <c r="J351" s="65">
        <f t="shared" si="349"/>
        <v>3.21</v>
      </c>
      <c r="K351" s="65">
        <f t="shared" si="349"/>
        <v>1.55</v>
      </c>
      <c r="L351" s="368">
        <v>0</v>
      </c>
      <c r="AA351" s="55"/>
      <c r="AB351" s="94"/>
    </row>
    <row r="352" spans="1:28" ht="15.75" thickBot="1">
      <c r="A352" s="2" t="str">
        <f t="shared" si="347"/>
        <v>Estupiñán</v>
      </c>
      <c r="B352" s="65">
        <f t="shared" si="347"/>
        <v>4.5</v>
      </c>
      <c r="C352" s="66" t="str">
        <f t="shared" si="345"/>
        <v>Brighton</v>
      </c>
      <c r="D352" s="65">
        <f t="shared" si="349"/>
        <v>2.37</v>
      </c>
      <c r="E352" s="65">
        <f t="shared" si="349"/>
        <v>3.26</v>
      </c>
      <c r="F352" s="65">
        <f t="shared" si="349"/>
        <v>2.17</v>
      </c>
      <c r="G352" s="65">
        <f t="shared" si="349"/>
        <v>2.61</v>
      </c>
      <c r="H352" s="65">
        <f t="shared" si="349"/>
        <v>3.62</v>
      </c>
      <c r="I352" s="65">
        <f t="shared" si="349"/>
        <v>2.79</v>
      </c>
      <c r="J352" s="65">
        <f t="shared" si="349"/>
        <v>3.17</v>
      </c>
      <c r="K352" s="65">
        <f t="shared" si="349"/>
        <v>1.31</v>
      </c>
      <c r="L352" s="368">
        <v>0</v>
      </c>
      <c r="AA352" s="55"/>
      <c r="AB352" s="94"/>
    </row>
    <row r="353" spans="1:28" ht="15.75" thickBot="1">
      <c r="A353" s="2" t="str">
        <f t="shared" si="347"/>
        <v>Matip</v>
      </c>
      <c r="B353" s="65">
        <f t="shared" si="347"/>
        <v>5.9</v>
      </c>
      <c r="C353" s="66" t="str">
        <f t="shared" si="345"/>
        <v>Liverpool</v>
      </c>
      <c r="D353" s="65">
        <f t="shared" si="349"/>
        <v>3.36</v>
      </c>
      <c r="E353" s="65">
        <f t="shared" si="349"/>
        <v>2.5299999999999998</v>
      </c>
      <c r="F353" s="65">
        <f t="shared" si="349"/>
        <v>2.21</v>
      </c>
      <c r="G353" s="65">
        <f t="shared" si="349"/>
        <v>2.44</v>
      </c>
      <c r="H353" s="65">
        <f t="shared" si="349"/>
        <v>2.91</v>
      </c>
      <c r="I353" s="65">
        <f t="shared" si="349"/>
        <v>3.18</v>
      </c>
      <c r="J353" s="65">
        <f t="shared" si="349"/>
        <v>1.93</v>
      </c>
      <c r="K353" s="65">
        <f t="shared" si="349"/>
        <v>2.67</v>
      </c>
      <c r="L353" s="368">
        <v>0</v>
      </c>
      <c r="AA353" s="55"/>
      <c r="AB353" s="94"/>
    </row>
    <row r="354" spans="1:28" ht="15.75" thickBot="1">
      <c r="A354" s="2" t="str">
        <f t="shared" si="347"/>
        <v>Romero</v>
      </c>
      <c r="B354" s="65">
        <f t="shared" si="347"/>
        <v>4.9000000000000004</v>
      </c>
      <c r="C354" s="66" t="str">
        <f t="shared" si="345"/>
        <v>Spurs</v>
      </c>
      <c r="D354" s="65">
        <f t="shared" si="349"/>
        <v>2.2200000000000002</v>
      </c>
      <c r="E354" s="65">
        <f t="shared" si="349"/>
        <v>2.83</v>
      </c>
      <c r="F354" s="65">
        <f t="shared" si="349"/>
        <v>3.59</v>
      </c>
      <c r="G354" s="65">
        <f t="shared" si="349"/>
        <v>2.67</v>
      </c>
      <c r="H354" s="65">
        <f t="shared" si="349"/>
        <v>1.63</v>
      </c>
      <c r="I354" s="65">
        <f t="shared" si="349"/>
        <v>2.56</v>
      </c>
      <c r="J354" s="65">
        <f t="shared" si="349"/>
        <v>3.06</v>
      </c>
      <c r="K354" s="65">
        <f t="shared" si="349"/>
        <v>2.5</v>
      </c>
      <c r="L354" s="368">
        <v>0</v>
      </c>
      <c r="AA354" s="55"/>
      <c r="AB354" s="94"/>
    </row>
    <row r="355" spans="1:28" ht="15.75" thickBot="1">
      <c r="A355" s="2" t="str">
        <f t="shared" si="347"/>
        <v>Koulibaly</v>
      </c>
      <c r="B355" s="65">
        <f t="shared" si="347"/>
        <v>5.5</v>
      </c>
      <c r="C355" s="66" t="str">
        <f t="shared" si="345"/>
        <v>Chelsea</v>
      </c>
      <c r="D355" s="65">
        <f t="shared" si="349"/>
        <v>3.41</v>
      </c>
      <c r="E355" s="65">
        <f t="shared" si="349"/>
        <v>4.5599999999999996</v>
      </c>
      <c r="F355" s="65">
        <f t="shared" si="349"/>
        <v>3.01</v>
      </c>
      <c r="G355" s="65">
        <f t="shared" si="349"/>
        <v>1.31</v>
      </c>
      <c r="H355" s="65">
        <f t="shared" si="349"/>
        <v>2.6</v>
      </c>
      <c r="I355" s="65">
        <f t="shared" si="349"/>
        <v>1.91</v>
      </c>
      <c r="J355" s="65">
        <f t="shared" si="349"/>
        <v>2.62</v>
      </c>
      <c r="K355" s="65">
        <f t="shared" si="349"/>
        <v>1.51</v>
      </c>
      <c r="L355" s="368">
        <v>0</v>
      </c>
      <c r="AA355" s="55"/>
      <c r="AB355" s="94"/>
    </row>
    <row r="356" spans="1:28" ht="15.75" thickBot="1">
      <c r="A356" s="2" t="str">
        <f t="shared" si="347"/>
        <v>Digne</v>
      </c>
      <c r="B356" s="65">
        <f t="shared" si="347"/>
        <v>4.5999999999999996</v>
      </c>
      <c r="C356" s="66" t="str">
        <f t="shared" si="345"/>
        <v>Aston Villa</v>
      </c>
      <c r="D356" s="65">
        <f t="shared" si="349"/>
        <v>2.17</v>
      </c>
      <c r="E356" s="65">
        <f t="shared" si="349"/>
        <v>3.48</v>
      </c>
      <c r="F356" s="65">
        <f t="shared" si="349"/>
        <v>3.26</v>
      </c>
      <c r="G356" s="65">
        <f t="shared" si="349"/>
        <v>2.9</v>
      </c>
      <c r="H356" s="65">
        <f t="shared" si="349"/>
        <v>3.17</v>
      </c>
      <c r="I356" s="65">
        <f t="shared" si="349"/>
        <v>1.1499999999999999</v>
      </c>
      <c r="J356" s="65">
        <f t="shared" si="349"/>
        <v>2.02</v>
      </c>
      <c r="K356" s="65">
        <f t="shared" si="349"/>
        <v>2.76</v>
      </c>
      <c r="L356" s="368">
        <v>0</v>
      </c>
      <c r="AA356" s="55"/>
      <c r="AB356" s="94"/>
    </row>
    <row r="357" spans="1:28" ht="15.75" thickBot="1">
      <c r="A357" s="2" t="str">
        <f t="shared" si="347"/>
        <v>Akanji</v>
      </c>
      <c r="B357" s="65">
        <f t="shared" si="347"/>
        <v>5</v>
      </c>
      <c r="C357" s="66" t="str">
        <f t="shared" si="345"/>
        <v>Man City</v>
      </c>
      <c r="D357" s="65">
        <f t="shared" si="349"/>
        <v>2.91</v>
      </c>
      <c r="E357" s="65">
        <f t="shared" si="349"/>
        <v>2.23</v>
      </c>
      <c r="F357" s="65">
        <f t="shared" si="349"/>
        <v>4.28</v>
      </c>
      <c r="G357" s="65">
        <f t="shared" si="349"/>
        <v>2.83</v>
      </c>
      <c r="H357" s="65">
        <f t="shared" si="349"/>
        <v>1.71</v>
      </c>
      <c r="I357" s="65">
        <f t="shared" si="349"/>
        <v>3.56</v>
      </c>
      <c r="J357" s="65">
        <f t="shared" si="349"/>
        <v>2.21</v>
      </c>
      <c r="K357" s="65">
        <f t="shared" si="349"/>
        <v>0.95</v>
      </c>
      <c r="L357" s="368">
        <v>0</v>
      </c>
      <c r="AA357" s="55"/>
      <c r="AB357" s="94"/>
    </row>
    <row r="358" spans="1:28" ht="15.75" thickBot="1">
      <c r="A358" s="2" t="str">
        <f t="shared" si="347"/>
        <v>Thiago Silva</v>
      </c>
      <c r="B358" s="65">
        <f t="shared" si="347"/>
        <v>5.4</v>
      </c>
      <c r="C358" s="66" t="str">
        <f t="shared" si="345"/>
        <v>Chelsea</v>
      </c>
      <c r="D358" s="65">
        <f t="shared" si="349"/>
        <v>3.27</v>
      </c>
      <c r="E358" s="65">
        <f t="shared" si="349"/>
        <v>4.46</v>
      </c>
      <c r="F358" s="65">
        <f t="shared" si="349"/>
        <v>3.03</v>
      </c>
      <c r="G358" s="65">
        <f t="shared" si="349"/>
        <v>1.37</v>
      </c>
      <c r="H358" s="65">
        <f t="shared" si="349"/>
        <v>2.4300000000000002</v>
      </c>
      <c r="I358" s="65">
        <f t="shared" si="349"/>
        <v>1.92</v>
      </c>
      <c r="J358" s="65">
        <f t="shared" si="349"/>
        <v>2.63</v>
      </c>
      <c r="K358" s="65">
        <f t="shared" si="349"/>
        <v>1.54</v>
      </c>
      <c r="L358" s="368">
        <v>0</v>
      </c>
      <c r="AA358" s="55"/>
      <c r="AB358" s="94"/>
    </row>
    <row r="359" spans="1:28" ht="15.75" thickBot="1">
      <c r="A359" s="2" t="str">
        <f t="shared" si="347"/>
        <v>Martínez</v>
      </c>
      <c r="B359" s="65">
        <f t="shared" si="347"/>
        <v>4.5</v>
      </c>
      <c r="C359" s="66" t="str">
        <f t="shared" si="345"/>
        <v>Man Utd</v>
      </c>
      <c r="D359" s="65">
        <f t="shared" si="349"/>
        <v>1.68</v>
      </c>
      <c r="E359" s="65">
        <f t="shared" si="349"/>
        <v>3.97</v>
      </c>
      <c r="F359" s="65">
        <f t="shared" si="349"/>
        <v>1.83</v>
      </c>
      <c r="G359" s="65">
        <f t="shared" si="349"/>
        <v>1.76</v>
      </c>
      <c r="H359" s="65">
        <f t="shared" si="349"/>
        <v>3.42</v>
      </c>
      <c r="I359" s="65">
        <f t="shared" si="349"/>
        <v>2.67</v>
      </c>
      <c r="J359" s="65">
        <f t="shared" si="349"/>
        <v>3.49</v>
      </c>
      <c r="K359" s="65">
        <f t="shared" si="349"/>
        <v>1.59</v>
      </c>
      <c r="L359" s="368">
        <v>0</v>
      </c>
      <c r="AA359" s="55"/>
      <c r="AB359" s="94"/>
    </row>
    <row r="360" spans="1:28" ht="15.75" thickBot="1">
      <c r="A360" s="2" t="str">
        <f t="shared" si="347"/>
        <v>Mee</v>
      </c>
      <c r="B360" s="65">
        <f t="shared" si="347"/>
        <v>4.5999999999999996</v>
      </c>
      <c r="C360" s="66" t="str">
        <f t="shared" si="345"/>
        <v>Brentford</v>
      </c>
      <c r="D360" s="65">
        <f t="shared" si="349"/>
        <v>2.67</v>
      </c>
      <c r="E360" s="65">
        <f t="shared" si="349"/>
        <v>1.94</v>
      </c>
      <c r="F360" s="65">
        <f t="shared" si="349"/>
        <v>3.89</v>
      </c>
      <c r="G360" s="65">
        <f t="shared" si="349"/>
        <v>2.54</v>
      </c>
      <c r="H360" s="65">
        <f t="shared" si="349"/>
        <v>3.58</v>
      </c>
      <c r="I360" s="65">
        <f t="shared" si="349"/>
        <v>1.5</v>
      </c>
      <c r="J360" s="65">
        <f t="shared" si="349"/>
        <v>3.4</v>
      </c>
      <c r="K360" s="65">
        <f t="shared" si="349"/>
        <v>0.85</v>
      </c>
      <c r="L360" s="368">
        <v>0</v>
      </c>
      <c r="AA360" s="55"/>
      <c r="AB360" s="94"/>
    </row>
    <row r="361" spans="1:28" ht="15.75" thickBot="1">
      <c r="A361" s="2" t="str">
        <f t="shared" ref="A361:B380" si="350">A251</f>
        <v>Cresswell</v>
      </c>
      <c r="B361" s="65">
        <f t="shared" si="350"/>
        <v>4.8</v>
      </c>
      <c r="C361" s="66" t="str">
        <f t="shared" si="345"/>
        <v>West Ham</v>
      </c>
      <c r="D361" s="65">
        <f t="shared" ref="D361:K370" si="351">D251</f>
        <v>2.87</v>
      </c>
      <c r="E361" s="65">
        <f t="shared" si="351"/>
        <v>2.71</v>
      </c>
      <c r="F361" s="65">
        <f t="shared" si="351"/>
        <v>2.66</v>
      </c>
      <c r="G361" s="65">
        <f t="shared" si="351"/>
        <v>3.33</v>
      </c>
      <c r="H361" s="65">
        <f t="shared" si="351"/>
        <v>1.69</v>
      </c>
      <c r="I361" s="65">
        <f t="shared" si="351"/>
        <v>2.21</v>
      </c>
      <c r="J361" s="65">
        <f t="shared" si="351"/>
        <v>1.63</v>
      </c>
      <c r="K361" s="65">
        <f t="shared" si="351"/>
        <v>2.86</v>
      </c>
      <c r="L361" s="368">
        <v>0</v>
      </c>
      <c r="AA361" s="55"/>
      <c r="AB361" s="94"/>
    </row>
    <row r="362" spans="1:28" ht="15.75" thickBot="1">
      <c r="A362" s="2" t="str">
        <f t="shared" si="350"/>
        <v>Konsa</v>
      </c>
      <c r="B362" s="65">
        <f t="shared" si="350"/>
        <v>4.4000000000000004</v>
      </c>
      <c r="C362" s="66" t="str">
        <f t="shared" si="345"/>
        <v>Aston Villa</v>
      </c>
      <c r="D362" s="65">
        <f t="shared" si="351"/>
        <v>1.95</v>
      </c>
      <c r="E362" s="65">
        <f t="shared" si="351"/>
        <v>3.28</v>
      </c>
      <c r="F362" s="65">
        <f t="shared" si="351"/>
        <v>2.93</v>
      </c>
      <c r="G362" s="65">
        <f t="shared" si="351"/>
        <v>2.71</v>
      </c>
      <c r="H362" s="65">
        <f t="shared" si="351"/>
        <v>2.98</v>
      </c>
      <c r="I362" s="65">
        <f t="shared" si="351"/>
        <v>1.21</v>
      </c>
      <c r="J362" s="65">
        <f t="shared" si="351"/>
        <v>1.9</v>
      </c>
      <c r="K362" s="65">
        <f t="shared" si="351"/>
        <v>2.59</v>
      </c>
      <c r="L362" s="368">
        <v>0</v>
      </c>
      <c r="AA362" s="55"/>
      <c r="AB362" s="94"/>
    </row>
    <row r="363" spans="1:28" ht="15.75" thickBot="1">
      <c r="A363" s="2" t="str">
        <f t="shared" si="350"/>
        <v>Perraud</v>
      </c>
      <c r="B363" s="65">
        <f t="shared" si="350"/>
        <v>4.4000000000000004</v>
      </c>
      <c r="C363" s="66" t="str">
        <f t="shared" ref="C363:C394" si="352">C33</f>
        <v>Southampton</v>
      </c>
      <c r="D363" s="65">
        <f t="shared" si="351"/>
        <v>2.5299999999999998</v>
      </c>
      <c r="E363" s="65">
        <f t="shared" si="351"/>
        <v>3.56</v>
      </c>
      <c r="F363" s="65">
        <f t="shared" si="351"/>
        <v>2.5099999999999998</v>
      </c>
      <c r="G363" s="65">
        <f t="shared" si="351"/>
        <v>2.67</v>
      </c>
      <c r="H363" s="65">
        <f t="shared" si="351"/>
        <v>2.0499999999999998</v>
      </c>
      <c r="I363" s="65">
        <f t="shared" si="351"/>
        <v>2.89</v>
      </c>
      <c r="J363" s="65">
        <f t="shared" si="351"/>
        <v>1.51</v>
      </c>
      <c r="K363" s="65">
        <f t="shared" si="351"/>
        <v>1.78</v>
      </c>
      <c r="L363" s="368">
        <v>0</v>
      </c>
      <c r="AA363" s="55"/>
      <c r="AB363" s="94"/>
    </row>
    <row r="364" spans="1:28" ht="15.75" thickBot="1">
      <c r="A364" s="2" t="str">
        <f t="shared" si="350"/>
        <v>Kehrer</v>
      </c>
      <c r="B364" s="65">
        <f t="shared" si="350"/>
        <v>4.5</v>
      </c>
      <c r="C364" s="66" t="str">
        <f t="shared" si="352"/>
        <v>West Ham</v>
      </c>
      <c r="D364" s="65">
        <f t="shared" si="351"/>
        <v>3.05</v>
      </c>
      <c r="E364" s="65">
        <f t="shared" si="351"/>
        <v>2.16</v>
      </c>
      <c r="F364" s="65">
        <f t="shared" si="351"/>
        <v>2.38</v>
      </c>
      <c r="G364" s="65">
        <f t="shared" si="351"/>
        <v>3</v>
      </c>
      <c r="H364" s="65">
        <f t="shared" si="351"/>
        <v>1.8</v>
      </c>
      <c r="I364" s="65">
        <f t="shared" si="351"/>
        <v>2.35</v>
      </c>
      <c r="J364" s="65">
        <f t="shared" si="351"/>
        <v>1.74</v>
      </c>
      <c r="K364" s="65">
        <f t="shared" si="351"/>
        <v>2.98</v>
      </c>
      <c r="L364" s="368">
        <v>0</v>
      </c>
      <c r="AA364" s="55"/>
      <c r="AB364" s="94"/>
    </row>
    <row r="365" spans="1:28" ht="15.75" thickBot="1">
      <c r="A365" s="2" t="str">
        <f t="shared" si="350"/>
        <v>Ream</v>
      </c>
      <c r="B365" s="65">
        <f t="shared" si="350"/>
        <v>4.5</v>
      </c>
      <c r="C365" s="66" t="str">
        <f t="shared" si="352"/>
        <v>Fulham</v>
      </c>
      <c r="D365" s="65">
        <f t="shared" si="351"/>
        <v>3.01</v>
      </c>
      <c r="E365" s="65">
        <f t="shared" si="351"/>
        <v>4.28</v>
      </c>
      <c r="F365" s="65">
        <f t="shared" si="351"/>
        <v>1.46</v>
      </c>
      <c r="G365" s="65">
        <f t="shared" si="351"/>
        <v>1.91</v>
      </c>
      <c r="H365" s="65">
        <f t="shared" si="351"/>
        <v>1.48</v>
      </c>
      <c r="I365" s="65">
        <f t="shared" si="351"/>
        <v>3.12</v>
      </c>
      <c r="J365" s="65">
        <f t="shared" si="351"/>
        <v>1.69</v>
      </c>
      <c r="K365" s="65">
        <f t="shared" si="351"/>
        <v>2.4</v>
      </c>
      <c r="L365" s="368">
        <v>0</v>
      </c>
      <c r="AA365" s="55"/>
      <c r="AB365" s="94"/>
    </row>
    <row r="366" spans="1:28" ht="15.75" thickBot="1">
      <c r="A366" s="2" t="str">
        <f t="shared" si="350"/>
        <v>R.Sessegnon</v>
      </c>
      <c r="B366" s="65">
        <f t="shared" si="350"/>
        <v>4.5</v>
      </c>
      <c r="C366" s="66" t="str">
        <f t="shared" si="352"/>
        <v>Spurs</v>
      </c>
      <c r="D366" s="65">
        <f t="shared" si="351"/>
        <v>1.93</v>
      </c>
      <c r="E366" s="65">
        <f t="shared" si="351"/>
        <v>2.33</v>
      </c>
      <c r="F366" s="65">
        <f t="shared" si="351"/>
        <v>3.6</v>
      </c>
      <c r="G366" s="65">
        <f t="shared" si="351"/>
        <v>2.44</v>
      </c>
      <c r="H366" s="65">
        <f t="shared" si="351"/>
        <v>1.61</v>
      </c>
      <c r="I366" s="65">
        <f t="shared" si="351"/>
        <v>2.38</v>
      </c>
      <c r="J366" s="65">
        <f t="shared" si="351"/>
        <v>2.61</v>
      </c>
      <c r="K366" s="65">
        <f t="shared" si="351"/>
        <v>2.27</v>
      </c>
      <c r="L366" s="368">
        <v>0</v>
      </c>
      <c r="AA366" s="55"/>
      <c r="AB366" s="94"/>
    </row>
    <row r="367" spans="1:28" ht="15.75" thickBot="1">
      <c r="A367" s="2" t="str">
        <f t="shared" si="350"/>
        <v>Aké</v>
      </c>
      <c r="B367" s="65">
        <f t="shared" si="350"/>
        <v>5</v>
      </c>
      <c r="C367" s="66" t="str">
        <f t="shared" si="352"/>
        <v>Man City</v>
      </c>
      <c r="D367" s="65">
        <f t="shared" si="351"/>
        <v>2.61</v>
      </c>
      <c r="E367" s="65">
        <f t="shared" si="351"/>
        <v>1.97</v>
      </c>
      <c r="F367" s="65">
        <f t="shared" si="351"/>
        <v>3.9</v>
      </c>
      <c r="G367" s="65">
        <f t="shared" si="351"/>
        <v>2.41</v>
      </c>
      <c r="H367" s="65">
        <f t="shared" si="351"/>
        <v>1.73</v>
      </c>
      <c r="I367" s="65">
        <f t="shared" si="351"/>
        <v>3.48</v>
      </c>
      <c r="J367" s="65">
        <f t="shared" si="351"/>
        <v>2.06</v>
      </c>
      <c r="K367" s="65">
        <f t="shared" si="351"/>
        <v>0.92</v>
      </c>
      <c r="L367" s="368">
        <v>0</v>
      </c>
      <c r="AA367" s="55"/>
      <c r="AB367" s="94"/>
    </row>
    <row r="368" spans="1:28" ht="15.75" thickBot="1">
      <c r="A368" s="2" t="str">
        <f t="shared" si="350"/>
        <v>Azpilicueta</v>
      </c>
      <c r="B368" s="65">
        <f t="shared" si="350"/>
        <v>4.8</v>
      </c>
      <c r="C368" s="66" t="str">
        <f t="shared" si="352"/>
        <v>Chelsea</v>
      </c>
      <c r="D368" s="65">
        <f t="shared" si="351"/>
        <v>3.33</v>
      </c>
      <c r="E368" s="65">
        <f t="shared" si="351"/>
        <v>4.82</v>
      </c>
      <c r="F368" s="65">
        <f t="shared" si="351"/>
        <v>3.41</v>
      </c>
      <c r="G368" s="65">
        <f t="shared" si="351"/>
        <v>1.62</v>
      </c>
      <c r="H368" s="65">
        <f t="shared" si="351"/>
        <v>2.12</v>
      </c>
      <c r="I368" s="65">
        <f t="shared" si="351"/>
        <v>1.27</v>
      </c>
      <c r="J368" s="65">
        <f t="shared" si="351"/>
        <v>1.46</v>
      </c>
      <c r="K368" s="65">
        <f t="shared" si="351"/>
        <v>1.04</v>
      </c>
      <c r="L368" s="368">
        <v>0</v>
      </c>
      <c r="AA368" s="55"/>
      <c r="AB368" s="94"/>
    </row>
    <row r="369" spans="1:28" ht="15.75" thickBot="1">
      <c r="A369" s="2" t="str">
        <f t="shared" si="350"/>
        <v>Collins</v>
      </c>
      <c r="B369" s="65">
        <f t="shared" si="350"/>
        <v>4.4000000000000004</v>
      </c>
      <c r="C369" s="66" t="str">
        <f t="shared" si="352"/>
        <v>Wolves</v>
      </c>
      <c r="D369" s="65">
        <f t="shared" si="351"/>
        <v>2.3199999999999998</v>
      </c>
      <c r="E369" s="65">
        <f t="shared" si="351"/>
        <v>2.5299999999999998</v>
      </c>
      <c r="F369" s="65">
        <f t="shared" si="351"/>
        <v>3.01</v>
      </c>
      <c r="G369" s="65">
        <f t="shared" si="351"/>
        <v>1.24</v>
      </c>
      <c r="H369" s="65">
        <f t="shared" si="351"/>
        <v>1.79</v>
      </c>
      <c r="I369" s="65">
        <f t="shared" si="351"/>
        <v>2.7</v>
      </c>
      <c r="J369" s="65">
        <f t="shared" si="351"/>
        <v>3.51</v>
      </c>
      <c r="K369" s="65">
        <f t="shared" si="351"/>
        <v>1.96</v>
      </c>
      <c r="L369" s="368">
        <v>0</v>
      </c>
      <c r="AA369" s="55"/>
      <c r="AB369" s="94"/>
    </row>
    <row r="370" spans="1:28" ht="15.75" thickBot="1">
      <c r="A370" s="2" t="str">
        <f t="shared" si="350"/>
        <v>Chalobah</v>
      </c>
      <c r="B370" s="65">
        <f t="shared" si="350"/>
        <v>4.7</v>
      </c>
      <c r="C370" s="66" t="str">
        <f t="shared" si="352"/>
        <v>Chelsea</v>
      </c>
      <c r="D370" s="65">
        <f t="shared" si="351"/>
        <v>3.15</v>
      </c>
      <c r="E370" s="65">
        <f t="shared" si="351"/>
        <v>4.24</v>
      </c>
      <c r="F370" s="65">
        <f t="shared" si="351"/>
        <v>2.86</v>
      </c>
      <c r="G370" s="65">
        <f t="shared" si="351"/>
        <v>1.19</v>
      </c>
      <c r="H370" s="65">
        <f t="shared" si="351"/>
        <v>2.04</v>
      </c>
      <c r="I370" s="65">
        <f t="shared" si="351"/>
        <v>1.71</v>
      </c>
      <c r="J370" s="65">
        <f t="shared" si="351"/>
        <v>2.14</v>
      </c>
      <c r="K370" s="65">
        <f t="shared" si="351"/>
        <v>1.28</v>
      </c>
      <c r="L370" s="368">
        <v>0</v>
      </c>
      <c r="AA370" s="55"/>
      <c r="AB370" s="94"/>
    </row>
    <row r="371" spans="1:28" ht="15.75" thickBot="1">
      <c r="A371" s="2" t="str">
        <f t="shared" si="350"/>
        <v>Haaland</v>
      </c>
      <c r="B371" s="65">
        <f t="shared" si="350"/>
        <v>11.5</v>
      </c>
      <c r="C371" s="66" t="str">
        <f t="shared" si="352"/>
        <v>Man City</v>
      </c>
      <c r="D371" s="65">
        <f t="shared" ref="D371:K380" si="353">D261</f>
        <v>8.2100000000000009</v>
      </c>
      <c r="E371" s="65">
        <f t="shared" si="353"/>
        <v>5.33</v>
      </c>
      <c r="F371" s="65">
        <f t="shared" si="353"/>
        <v>11.86</v>
      </c>
      <c r="G371" s="65">
        <f t="shared" si="353"/>
        <v>6.93</v>
      </c>
      <c r="H371" s="65">
        <f t="shared" si="353"/>
        <v>5.23</v>
      </c>
      <c r="I371" s="65">
        <f t="shared" si="353"/>
        <v>11.64</v>
      </c>
      <c r="J371" s="65">
        <f t="shared" si="353"/>
        <v>6.28</v>
      </c>
      <c r="K371" s="65">
        <f t="shared" si="353"/>
        <v>2.86</v>
      </c>
      <c r="L371" s="368">
        <v>1</v>
      </c>
      <c r="AA371" s="55"/>
      <c r="AB371" s="94"/>
    </row>
    <row r="372" spans="1:28" ht="15.75" thickBot="1">
      <c r="A372" s="2" t="str">
        <f t="shared" si="350"/>
        <v>Kane</v>
      </c>
      <c r="B372" s="65">
        <f t="shared" si="350"/>
        <v>11.6</v>
      </c>
      <c r="C372" s="66" t="str">
        <f t="shared" si="352"/>
        <v>Spurs</v>
      </c>
      <c r="D372" s="65">
        <f t="shared" si="353"/>
        <v>6.28</v>
      </c>
      <c r="E372" s="65">
        <f t="shared" si="353"/>
        <v>4.4000000000000004</v>
      </c>
      <c r="F372" s="65">
        <f t="shared" si="353"/>
        <v>7.99</v>
      </c>
      <c r="G372" s="65">
        <f t="shared" si="353"/>
        <v>5.57</v>
      </c>
      <c r="H372" s="65">
        <f t="shared" si="353"/>
        <v>4.18</v>
      </c>
      <c r="I372" s="65">
        <f t="shared" si="353"/>
        <v>5.35</v>
      </c>
      <c r="J372" s="65">
        <f t="shared" si="353"/>
        <v>5.68</v>
      </c>
      <c r="K372" s="65">
        <f t="shared" si="353"/>
        <v>4.99</v>
      </c>
      <c r="L372" s="368">
        <v>0</v>
      </c>
      <c r="AA372" s="55"/>
      <c r="AB372" s="94"/>
    </row>
    <row r="373" spans="1:28" ht="15.75" thickBot="1">
      <c r="A373" s="2" t="str">
        <f t="shared" si="350"/>
        <v>Darwin</v>
      </c>
      <c r="B373" s="65">
        <f t="shared" si="350"/>
        <v>9</v>
      </c>
      <c r="C373" s="66" t="str">
        <f t="shared" si="352"/>
        <v>Liverpool</v>
      </c>
      <c r="D373" s="65">
        <f t="shared" si="353"/>
        <v>6.34</v>
      </c>
      <c r="E373" s="65">
        <f t="shared" si="353"/>
        <v>5.17</v>
      </c>
      <c r="F373" s="65">
        <f t="shared" si="353"/>
        <v>4.21</v>
      </c>
      <c r="G373" s="65">
        <f t="shared" si="353"/>
        <v>4.21</v>
      </c>
      <c r="H373" s="65">
        <f t="shared" si="353"/>
        <v>4.37</v>
      </c>
      <c r="I373" s="65">
        <f t="shared" si="353"/>
        <v>5.0999999999999996</v>
      </c>
      <c r="J373" s="65">
        <f t="shared" si="353"/>
        <v>3.63</v>
      </c>
      <c r="K373" s="65">
        <f t="shared" si="353"/>
        <v>4.18</v>
      </c>
      <c r="L373" s="368">
        <v>0</v>
      </c>
      <c r="AA373" s="55"/>
      <c r="AB373" s="94"/>
    </row>
    <row r="374" spans="1:28" ht="15.75" thickBot="1">
      <c r="A374" s="2" t="str">
        <f t="shared" si="350"/>
        <v>Mitrović</v>
      </c>
      <c r="B374" s="65">
        <f t="shared" si="350"/>
        <v>6.9</v>
      </c>
      <c r="C374" s="66" t="str">
        <f t="shared" si="352"/>
        <v>Fulham</v>
      </c>
      <c r="D374" s="65">
        <f t="shared" si="353"/>
        <v>5.61</v>
      </c>
      <c r="E374" s="65">
        <f t="shared" si="353"/>
        <v>7.06</v>
      </c>
      <c r="F374" s="65">
        <f t="shared" si="353"/>
        <v>3.04</v>
      </c>
      <c r="G374" s="65">
        <f t="shared" si="353"/>
        <v>4.18</v>
      </c>
      <c r="H374" s="65">
        <f t="shared" si="353"/>
        <v>3.38</v>
      </c>
      <c r="I374" s="65">
        <f t="shared" si="353"/>
        <v>5.23</v>
      </c>
      <c r="J374" s="65">
        <f t="shared" si="353"/>
        <v>3.58</v>
      </c>
      <c r="K374" s="65">
        <f t="shared" si="353"/>
        <v>3.83</v>
      </c>
      <c r="L374" s="368">
        <v>1</v>
      </c>
      <c r="AA374" s="55"/>
      <c r="AB374" s="94"/>
    </row>
    <row r="375" spans="1:28" ht="15.75" thickBot="1">
      <c r="A375" s="2" t="str">
        <f t="shared" si="350"/>
        <v>Nketiah</v>
      </c>
      <c r="B375" s="65">
        <f t="shared" si="350"/>
        <v>6.5</v>
      </c>
      <c r="C375" s="66" t="str">
        <f t="shared" si="352"/>
        <v>Arsenal</v>
      </c>
      <c r="D375" s="65">
        <f t="shared" si="353"/>
        <v>4.17</v>
      </c>
      <c r="E375" s="65">
        <f t="shared" si="353"/>
        <v>4.2300000000000004</v>
      </c>
      <c r="F375" s="65">
        <f t="shared" si="353"/>
        <v>3.66</v>
      </c>
      <c r="G375" s="65">
        <f t="shared" si="353"/>
        <v>4.16</v>
      </c>
      <c r="H375" s="65">
        <f t="shared" si="353"/>
        <v>3.93</v>
      </c>
      <c r="I375" s="65">
        <f t="shared" si="353"/>
        <v>7.48</v>
      </c>
      <c r="J375" s="65">
        <f t="shared" si="353"/>
        <v>3.2</v>
      </c>
      <c r="K375" s="65">
        <f t="shared" si="353"/>
        <v>2.11</v>
      </c>
      <c r="L375" s="368">
        <v>0</v>
      </c>
      <c r="AA375" s="55"/>
      <c r="AB375" s="94"/>
    </row>
    <row r="376" spans="1:28" ht="15.75" thickBot="1">
      <c r="A376" s="2" t="str">
        <f t="shared" si="350"/>
        <v>Wilson</v>
      </c>
      <c r="B376" s="65">
        <f t="shared" si="350"/>
        <v>7.4</v>
      </c>
      <c r="C376" s="66" t="str">
        <f t="shared" si="352"/>
        <v>Newcastle</v>
      </c>
      <c r="D376" s="65">
        <f t="shared" si="353"/>
        <v>3.46</v>
      </c>
      <c r="E376" s="65">
        <f t="shared" si="353"/>
        <v>3.41</v>
      </c>
      <c r="F376" s="65">
        <f t="shared" si="353"/>
        <v>5.33</v>
      </c>
      <c r="G376" s="65">
        <f t="shared" si="353"/>
        <v>4</v>
      </c>
      <c r="H376" s="65">
        <f t="shared" si="353"/>
        <v>4.3099999999999996</v>
      </c>
      <c r="I376" s="65">
        <f t="shared" si="353"/>
        <v>4.16</v>
      </c>
      <c r="J376" s="65">
        <f t="shared" si="353"/>
        <v>3.49</v>
      </c>
      <c r="K376" s="65">
        <f t="shared" si="353"/>
        <v>2.5099999999999998</v>
      </c>
      <c r="L376" s="368">
        <v>0</v>
      </c>
      <c r="AA376" s="55"/>
      <c r="AB376" s="94"/>
    </row>
    <row r="377" spans="1:28" ht="15.75" thickBot="1">
      <c r="A377" s="2" t="str">
        <f t="shared" si="350"/>
        <v>Martial</v>
      </c>
      <c r="B377" s="65">
        <f t="shared" si="350"/>
        <v>6.7</v>
      </c>
      <c r="C377" s="66" t="str">
        <f t="shared" si="352"/>
        <v>Man Utd</v>
      </c>
      <c r="D377" s="65">
        <f t="shared" si="353"/>
        <v>4.17</v>
      </c>
      <c r="E377" s="65">
        <f t="shared" si="353"/>
        <v>4.93</v>
      </c>
      <c r="F377" s="65">
        <f t="shared" si="353"/>
        <v>3.2</v>
      </c>
      <c r="G377" s="65">
        <f t="shared" si="353"/>
        <v>3.21</v>
      </c>
      <c r="H377" s="65">
        <f t="shared" si="353"/>
        <v>4.25</v>
      </c>
      <c r="I377" s="65">
        <f t="shared" si="353"/>
        <v>4.1900000000000004</v>
      </c>
      <c r="J377" s="65">
        <f t="shared" si="353"/>
        <v>4.3899999999999997</v>
      </c>
      <c r="K377" s="65">
        <f t="shared" si="353"/>
        <v>2.13</v>
      </c>
      <c r="L377" s="368">
        <v>0</v>
      </c>
      <c r="AA377" s="55"/>
      <c r="AB377" s="94"/>
    </row>
    <row r="378" spans="1:28" ht="15.75" thickBot="1">
      <c r="A378" s="2" t="str">
        <f t="shared" si="350"/>
        <v>Watkins</v>
      </c>
      <c r="B378" s="65">
        <f t="shared" si="350"/>
        <v>7.1</v>
      </c>
      <c r="C378" s="66" t="str">
        <f t="shared" si="352"/>
        <v>Aston Villa</v>
      </c>
      <c r="D378" s="65">
        <f t="shared" si="353"/>
        <v>3.48</v>
      </c>
      <c r="E378" s="65">
        <f t="shared" si="353"/>
        <v>4.07</v>
      </c>
      <c r="F378" s="65">
        <f t="shared" si="353"/>
        <v>4.54</v>
      </c>
      <c r="G378" s="65">
        <f t="shared" si="353"/>
        <v>3.76</v>
      </c>
      <c r="H378" s="65">
        <f t="shared" si="353"/>
        <v>4.13</v>
      </c>
      <c r="I378" s="65">
        <f t="shared" si="353"/>
        <v>2.6</v>
      </c>
      <c r="J378" s="65">
        <f t="shared" si="353"/>
        <v>3.21</v>
      </c>
      <c r="K378" s="65">
        <f t="shared" si="353"/>
        <v>3.55</v>
      </c>
      <c r="L378" s="368">
        <v>0</v>
      </c>
      <c r="AA378" s="55"/>
      <c r="AB378" s="94"/>
    </row>
    <row r="379" spans="1:28" ht="15.75" thickBot="1">
      <c r="A379" s="2" t="str">
        <f t="shared" si="350"/>
        <v>Havertz</v>
      </c>
      <c r="B379" s="65">
        <f t="shared" si="350"/>
        <v>7.7</v>
      </c>
      <c r="C379" s="66" t="str">
        <f t="shared" si="352"/>
        <v>Chelsea</v>
      </c>
      <c r="D379" s="65">
        <f t="shared" si="353"/>
        <v>3.67</v>
      </c>
      <c r="E379" s="65">
        <f t="shared" si="353"/>
        <v>6.18</v>
      </c>
      <c r="F379" s="65">
        <f t="shared" si="353"/>
        <v>3.54</v>
      </c>
      <c r="G379" s="65">
        <f t="shared" si="353"/>
        <v>2.58</v>
      </c>
      <c r="H379" s="65">
        <f t="shared" si="353"/>
        <v>3.65</v>
      </c>
      <c r="I379" s="65">
        <f t="shared" si="353"/>
        <v>2.9</v>
      </c>
      <c r="J379" s="65">
        <f t="shared" si="353"/>
        <v>3.59</v>
      </c>
      <c r="K379" s="65">
        <f t="shared" si="353"/>
        <v>2.68</v>
      </c>
      <c r="L379" s="368">
        <v>0</v>
      </c>
      <c r="AA379" s="55"/>
      <c r="AB379" s="94"/>
    </row>
    <row r="380" spans="1:28" ht="15.75" thickBot="1">
      <c r="A380" s="2" t="str">
        <f t="shared" si="350"/>
        <v>Aubameyang</v>
      </c>
      <c r="B380" s="65">
        <f t="shared" si="350"/>
        <v>8.6999999999999993</v>
      </c>
      <c r="C380" s="66" t="str">
        <f t="shared" si="352"/>
        <v>Chelsea</v>
      </c>
      <c r="D380" s="65">
        <f t="shared" si="353"/>
        <v>3.5</v>
      </c>
      <c r="E380" s="65">
        <f t="shared" si="353"/>
        <v>5.86</v>
      </c>
      <c r="F380" s="65">
        <f t="shared" si="353"/>
        <v>3.45</v>
      </c>
      <c r="G380" s="65">
        <f t="shared" si="353"/>
        <v>2.48</v>
      </c>
      <c r="H380" s="65">
        <f t="shared" si="353"/>
        <v>3.56</v>
      </c>
      <c r="I380" s="65">
        <f t="shared" si="353"/>
        <v>2.83</v>
      </c>
      <c r="J380" s="65">
        <f t="shared" si="353"/>
        <v>3.45</v>
      </c>
      <c r="K380" s="65">
        <f t="shared" si="353"/>
        <v>2.5299999999999998</v>
      </c>
      <c r="L380" s="368">
        <v>0</v>
      </c>
      <c r="AA380" s="55"/>
      <c r="AB380" s="94"/>
    </row>
    <row r="381" spans="1:28" ht="15.75" thickBot="1">
      <c r="A381" s="2" t="str">
        <f t="shared" ref="A381:B400" si="354">A271</f>
        <v>Solanke</v>
      </c>
      <c r="B381" s="65">
        <f t="shared" si="354"/>
        <v>5.8</v>
      </c>
      <c r="C381" s="66" t="str">
        <f t="shared" si="352"/>
        <v>Bournemouth</v>
      </c>
      <c r="D381" s="65">
        <f t="shared" ref="D381:K390" si="355">D271</f>
        <v>4.43</v>
      </c>
      <c r="E381" s="65">
        <f t="shared" si="355"/>
        <v>3.26</v>
      </c>
      <c r="F381" s="65">
        <f t="shared" si="355"/>
        <v>3.55</v>
      </c>
      <c r="G381" s="65">
        <f t="shared" si="355"/>
        <v>4.2699999999999996</v>
      </c>
      <c r="H381" s="65">
        <f t="shared" si="355"/>
        <v>3.09</v>
      </c>
      <c r="I381" s="65">
        <f t="shared" si="355"/>
        <v>3.33</v>
      </c>
      <c r="J381" s="65">
        <f t="shared" si="355"/>
        <v>3.31</v>
      </c>
      <c r="K381" s="65">
        <f t="shared" si="355"/>
        <v>1.24</v>
      </c>
      <c r="L381" s="368">
        <v>0</v>
      </c>
      <c r="AA381" s="55"/>
      <c r="AB381" s="94"/>
    </row>
    <row r="382" spans="1:28" ht="15.75" thickBot="1">
      <c r="A382" s="2" t="str">
        <f t="shared" si="354"/>
        <v>Bamford</v>
      </c>
      <c r="B382" s="65">
        <f t="shared" si="354"/>
        <v>7.2</v>
      </c>
      <c r="C382" s="66" t="str">
        <f t="shared" si="352"/>
        <v>Leeds</v>
      </c>
      <c r="D382" s="65">
        <f t="shared" si="355"/>
        <v>1.69</v>
      </c>
      <c r="E382" s="65">
        <f t="shared" si="355"/>
        <v>3.12</v>
      </c>
      <c r="F382" s="65">
        <f t="shared" si="355"/>
        <v>3.23</v>
      </c>
      <c r="G382" s="65">
        <f t="shared" si="355"/>
        <v>3.87</v>
      </c>
      <c r="H382" s="65">
        <f t="shared" si="355"/>
        <v>3.4</v>
      </c>
      <c r="I382" s="65">
        <f t="shared" si="355"/>
        <v>3.24</v>
      </c>
      <c r="J382" s="65">
        <f t="shared" si="355"/>
        <v>3.34</v>
      </c>
      <c r="K382" s="65">
        <f t="shared" si="355"/>
        <v>3.43</v>
      </c>
      <c r="L382" s="368">
        <v>0</v>
      </c>
      <c r="AA382" s="55"/>
      <c r="AB382" s="94"/>
    </row>
    <row r="383" spans="1:28" ht="15.75" thickBot="1">
      <c r="A383" s="2" t="str">
        <f t="shared" si="354"/>
        <v>Mbeumo</v>
      </c>
      <c r="B383" s="65">
        <f t="shared" si="354"/>
        <v>5.8</v>
      </c>
      <c r="C383" s="66" t="str">
        <f t="shared" si="352"/>
        <v>Brentford</v>
      </c>
      <c r="D383" s="65">
        <f t="shared" si="355"/>
        <v>3</v>
      </c>
      <c r="E383" s="65">
        <f t="shared" si="355"/>
        <v>2.62</v>
      </c>
      <c r="F383" s="65">
        <f t="shared" si="355"/>
        <v>3.81</v>
      </c>
      <c r="G383" s="65">
        <f t="shared" si="355"/>
        <v>3.38</v>
      </c>
      <c r="H383" s="65">
        <f t="shared" si="355"/>
        <v>4.13</v>
      </c>
      <c r="I383" s="65">
        <f t="shared" si="355"/>
        <v>2.81</v>
      </c>
      <c r="J383" s="65">
        <f t="shared" si="355"/>
        <v>3.94</v>
      </c>
      <c r="K383" s="65">
        <f t="shared" si="355"/>
        <v>1.57</v>
      </c>
      <c r="L383" s="368">
        <v>0</v>
      </c>
      <c r="AA383" s="55"/>
      <c r="AB383" s="94"/>
    </row>
    <row r="384" spans="1:28" ht="15.75" thickBot="1">
      <c r="A384" s="2" t="str">
        <f t="shared" si="354"/>
        <v>Adams</v>
      </c>
      <c r="B384" s="65">
        <f t="shared" si="354"/>
        <v>6.4</v>
      </c>
      <c r="C384" s="66" t="str">
        <f t="shared" si="352"/>
        <v>Southampton</v>
      </c>
      <c r="D384" s="65">
        <f t="shared" si="355"/>
        <v>3.47</v>
      </c>
      <c r="E384" s="65">
        <f t="shared" si="355"/>
        <v>3.59</v>
      </c>
      <c r="F384" s="65">
        <f t="shared" si="355"/>
        <v>3.03</v>
      </c>
      <c r="G384" s="65">
        <f t="shared" si="355"/>
        <v>3.31</v>
      </c>
      <c r="H384" s="65">
        <f t="shared" si="355"/>
        <v>2.9</v>
      </c>
      <c r="I384" s="65">
        <f t="shared" si="355"/>
        <v>3.23</v>
      </c>
      <c r="J384" s="65">
        <f t="shared" si="355"/>
        <v>2.41</v>
      </c>
      <c r="K384" s="65">
        <f t="shared" si="355"/>
        <v>2.85</v>
      </c>
      <c r="L384" s="368">
        <v>0</v>
      </c>
      <c r="AA384" s="55"/>
      <c r="AB384" s="94"/>
    </row>
    <row r="385" spans="1:28" ht="15.75" thickBot="1">
      <c r="A385" s="2" t="str">
        <f t="shared" si="354"/>
        <v>Calvert-Lewin</v>
      </c>
      <c r="B385" s="65">
        <f t="shared" si="354"/>
        <v>7.9</v>
      </c>
      <c r="C385" s="66" t="str">
        <f t="shared" si="352"/>
        <v>Everton</v>
      </c>
      <c r="D385" s="65">
        <f t="shared" si="355"/>
        <v>0.91</v>
      </c>
      <c r="E385" s="65">
        <f t="shared" si="355"/>
        <v>1.89</v>
      </c>
      <c r="F385" s="65">
        <f t="shared" si="355"/>
        <v>4.07</v>
      </c>
      <c r="G385" s="65">
        <f t="shared" si="355"/>
        <v>3.19</v>
      </c>
      <c r="H385" s="65">
        <f t="shared" si="355"/>
        <v>3.14</v>
      </c>
      <c r="I385" s="65">
        <f t="shared" si="355"/>
        <v>2.79</v>
      </c>
      <c r="J385" s="65">
        <f t="shared" si="355"/>
        <v>4.28</v>
      </c>
      <c r="K385" s="65">
        <f t="shared" si="355"/>
        <v>3.88</v>
      </c>
      <c r="L385" s="368">
        <v>0</v>
      </c>
      <c r="AA385" s="55"/>
      <c r="AB385" s="94"/>
    </row>
    <row r="386" spans="1:28" ht="15.75" thickBot="1">
      <c r="A386" s="2" t="str">
        <f t="shared" si="354"/>
        <v>Scamacca</v>
      </c>
      <c r="B386" s="65">
        <f t="shared" si="354"/>
        <v>6.7</v>
      </c>
      <c r="C386" s="66" t="str">
        <f t="shared" si="352"/>
        <v>West Ham</v>
      </c>
      <c r="D386" s="65">
        <f t="shared" si="355"/>
        <v>2.15</v>
      </c>
      <c r="E386" s="65">
        <f t="shared" si="355"/>
        <v>2.98</v>
      </c>
      <c r="F386" s="65">
        <f t="shared" si="355"/>
        <v>3.06</v>
      </c>
      <c r="G386" s="65">
        <f t="shared" si="355"/>
        <v>3.61</v>
      </c>
      <c r="H386" s="65">
        <f t="shared" si="355"/>
        <v>2.67</v>
      </c>
      <c r="I386" s="65">
        <f t="shared" si="355"/>
        <v>2.96</v>
      </c>
      <c r="J386" s="65">
        <f t="shared" si="355"/>
        <v>2.72</v>
      </c>
      <c r="K386" s="65">
        <f t="shared" si="355"/>
        <v>3.19</v>
      </c>
      <c r="L386" s="368">
        <v>0</v>
      </c>
      <c r="AA386" s="55"/>
      <c r="AB386" s="94"/>
    </row>
    <row r="387" spans="1:28" ht="15.75" thickBot="1">
      <c r="A387" s="2" t="str">
        <f t="shared" si="354"/>
        <v>Edouard</v>
      </c>
      <c r="B387" s="65">
        <f t="shared" si="354"/>
        <v>5.3</v>
      </c>
      <c r="C387" s="66" t="str">
        <f t="shared" si="352"/>
        <v>Crystal Palace</v>
      </c>
      <c r="D387" s="65">
        <f t="shared" si="355"/>
        <v>3.3</v>
      </c>
      <c r="E387" s="65">
        <f t="shared" si="355"/>
        <v>3.09</v>
      </c>
      <c r="F387" s="65">
        <f t="shared" si="355"/>
        <v>2.58</v>
      </c>
      <c r="G387" s="65">
        <f t="shared" si="355"/>
        <v>2.88</v>
      </c>
      <c r="H387" s="65">
        <f t="shared" si="355"/>
        <v>2.63</v>
      </c>
      <c r="I387" s="65">
        <f t="shared" si="355"/>
        <v>2.94</v>
      </c>
      <c r="J387" s="65">
        <f t="shared" si="355"/>
        <v>2.89</v>
      </c>
      <c r="K387" s="65">
        <f t="shared" si="355"/>
        <v>2.66</v>
      </c>
      <c r="L387" s="368">
        <v>0</v>
      </c>
      <c r="AA387" s="55"/>
      <c r="AB387" s="94"/>
    </row>
    <row r="388" spans="1:28" ht="15.75" thickBot="1">
      <c r="A388" s="2" t="str">
        <f t="shared" si="354"/>
        <v>Johnson</v>
      </c>
      <c r="B388" s="65">
        <f t="shared" si="354"/>
        <v>5.6</v>
      </c>
      <c r="C388" s="66" t="str">
        <f t="shared" si="352"/>
        <v>Nott'm Forest</v>
      </c>
      <c r="D388" s="65">
        <f t="shared" si="355"/>
        <v>3.11</v>
      </c>
      <c r="E388" s="65">
        <f t="shared" si="355"/>
        <v>3.14</v>
      </c>
      <c r="F388" s="65">
        <f t="shared" si="355"/>
        <v>3.23</v>
      </c>
      <c r="G388" s="65">
        <f t="shared" si="355"/>
        <v>2.81</v>
      </c>
      <c r="H388" s="65">
        <f t="shared" si="355"/>
        <v>3.31</v>
      </c>
      <c r="I388" s="65">
        <f t="shared" si="355"/>
        <v>2.69</v>
      </c>
      <c r="J388" s="65">
        <f t="shared" si="355"/>
        <v>2.23</v>
      </c>
      <c r="K388" s="65">
        <f t="shared" si="355"/>
        <v>2.16</v>
      </c>
      <c r="L388" s="368">
        <v>0</v>
      </c>
      <c r="AA388" s="55"/>
      <c r="AB388" s="94"/>
    </row>
    <row r="389" spans="1:28" ht="15.75" thickBot="1">
      <c r="A389" s="2" t="str">
        <f t="shared" si="354"/>
        <v>Daka</v>
      </c>
      <c r="B389" s="65">
        <f t="shared" si="354"/>
        <v>5.7</v>
      </c>
      <c r="C389" s="66" t="str">
        <f t="shared" si="352"/>
        <v>Leicester</v>
      </c>
      <c r="D389" s="65">
        <f t="shared" si="355"/>
        <v>2.34</v>
      </c>
      <c r="E389" s="65">
        <f t="shared" si="355"/>
        <v>3.19</v>
      </c>
      <c r="F389" s="65">
        <f t="shared" si="355"/>
        <v>2.93</v>
      </c>
      <c r="G389" s="65">
        <f t="shared" si="355"/>
        <v>2.73</v>
      </c>
      <c r="H389" s="65">
        <f t="shared" si="355"/>
        <v>2.31</v>
      </c>
      <c r="I389" s="65">
        <f t="shared" si="355"/>
        <v>2.2799999999999998</v>
      </c>
      <c r="J389" s="65">
        <f t="shared" si="355"/>
        <v>2.1800000000000002</v>
      </c>
      <c r="K389" s="65">
        <f t="shared" si="355"/>
        <v>1.83</v>
      </c>
      <c r="L389" s="368">
        <v>0</v>
      </c>
      <c r="AA389" s="55"/>
      <c r="AB389" s="94"/>
    </row>
    <row r="390" spans="1:28" ht="15.75" thickBot="1">
      <c r="A390" s="2" t="str">
        <f t="shared" si="354"/>
        <v>Greenwood</v>
      </c>
      <c r="B390" s="65">
        <f t="shared" si="354"/>
        <v>4.2</v>
      </c>
      <c r="C390" s="66" t="str">
        <f t="shared" si="352"/>
        <v>Leeds</v>
      </c>
      <c r="D390" s="65">
        <f t="shared" si="355"/>
        <v>0.81</v>
      </c>
      <c r="E390" s="65">
        <f t="shared" si="355"/>
        <v>0.99</v>
      </c>
      <c r="F390" s="65">
        <f t="shared" si="355"/>
        <v>0.74</v>
      </c>
      <c r="G390" s="65">
        <f t="shared" si="355"/>
        <v>0.86</v>
      </c>
      <c r="H390" s="65">
        <f t="shared" si="355"/>
        <v>0.69</v>
      </c>
      <c r="I390" s="65">
        <f t="shared" si="355"/>
        <v>0.71</v>
      </c>
      <c r="J390" s="65">
        <f t="shared" si="355"/>
        <v>0.79</v>
      </c>
      <c r="K390" s="65">
        <f t="shared" si="355"/>
        <v>0.73</v>
      </c>
      <c r="L390" s="368">
        <v>1</v>
      </c>
      <c r="AA390" s="55"/>
      <c r="AB390" s="94"/>
    </row>
    <row r="391" spans="1:28" ht="15.75" thickBot="1">
      <c r="A391" s="2" t="str">
        <f t="shared" si="354"/>
        <v>Ederson</v>
      </c>
      <c r="B391" s="65">
        <f t="shared" si="354"/>
        <v>5.4</v>
      </c>
      <c r="C391" s="66" t="str">
        <f t="shared" si="352"/>
        <v>Man City</v>
      </c>
      <c r="D391" s="65">
        <f t="shared" ref="D391:K400" si="356">D281</f>
        <v>4.5999999999999996</v>
      </c>
      <c r="E391" s="65">
        <f t="shared" si="356"/>
        <v>3.91</v>
      </c>
      <c r="F391" s="65">
        <f t="shared" si="356"/>
        <v>7.59</v>
      </c>
      <c r="G391" s="65">
        <f t="shared" si="356"/>
        <v>4.5</v>
      </c>
      <c r="H391" s="65">
        <f t="shared" si="356"/>
        <v>3.67</v>
      </c>
      <c r="I391" s="65">
        <f t="shared" si="356"/>
        <v>7.83</v>
      </c>
      <c r="J391" s="65">
        <f t="shared" si="356"/>
        <v>4.32</v>
      </c>
      <c r="K391" s="65">
        <f t="shared" si="356"/>
        <v>1.89</v>
      </c>
      <c r="L391" s="368">
        <v>1</v>
      </c>
      <c r="AA391" s="55"/>
      <c r="AB391" s="94"/>
    </row>
    <row r="392" spans="1:28" ht="15.75" thickBot="1">
      <c r="A392" s="2" t="str">
        <f t="shared" si="354"/>
        <v>Ramsdale</v>
      </c>
      <c r="B392" s="65">
        <f t="shared" si="354"/>
        <v>4.9000000000000004</v>
      </c>
      <c r="C392" s="66" t="str">
        <f t="shared" si="352"/>
        <v>Arsenal</v>
      </c>
      <c r="D392" s="65">
        <f t="shared" si="356"/>
        <v>3.74</v>
      </c>
      <c r="E392" s="65">
        <f t="shared" si="356"/>
        <v>3.69</v>
      </c>
      <c r="F392" s="65">
        <f t="shared" si="356"/>
        <v>3.38</v>
      </c>
      <c r="G392" s="65">
        <f t="shared" si="356"/>
        <v>3.69</v>
      </c>
      <c r="H392" s="65">
        <f t="shared" si="356"/>
        <v>3.94</v>
      </c>
      <c r="I392" s="65">
        <f t="shared" si="356"/>
        <v>7.27</v>
      </c>
      <c r="J392" s="65">
        <f t="shared" si="356"/>
        <v>3.69</v>
      </c>
      <c r="K392" s="65">
        <f t="shared" si="356"/>
        <v>3.02</v>
      </c>
      <c r="L392" s="368">
        <v>0</v>
      </c>
      <c r="AA392" s="55"/>
      <c r="AB392" s="94"/>
    </row>
    <row r="393" spans="1:28" ht="15.75" thickBot="1">
      <c r="A393" s="2" t="str">
        <f t="shared" si="354"/>
        <v>Arrizabalaga</v>
      </c>
      <c r="B393" s="65">
        <f t="shared" si="354"/>
        <v>4.5</v>
      </c>
      <c r="C393" s="66" t="str">
        <f t="shared" si="352"/>
        <v>Chelsea</v>
      </c>
      <c r="D393" s="65">
        <f t="shared" si="356"/>
        <v>3.96</v>
      </c>
      <c r="E393" s="65">
        <f t="shared" si="356"/>
        <v>6.8</v>
      </c>
      <c r="F393" s="65">
        <f t="shared" si="356"/>
        <v>3.98</v>
      </c>
      <c r="G393" s="65">
        <f t="shared" si="356"/>
        <v>3.04</v>
      </c>
      <c r="H393" s="65">
        <f t="shared" si="356"/>
        <v>3.81</v>
      </c>
      <c r="I393" s="65">
        <f t="shared" si="356"/>
        <v>3.52</v>
      </c>
      <c r="J393" s="65">
        <f t="shared" si="356"/>
        <v>4.04</v>
      </c>
      <c r="K393" s="65">
        <f t="shared" si="356"/>
        <v>3.12</v>
      </c>
      <c r="L393" s="368">
        <v>0</v>
      </c>
      <c r="AA393" s="55"/>
      <c r="AB393" s="94"/>
    </row>
    <row r="394" spans="1:28" ht="15.75" thickBot="1">
      <c r="A394" s="2" t="str">
        <f t="shared" si="354"/>
        <v>Alisson</v>
      </c>
      <c r="B394" s="65">
        <f t="shared" si="354"/>
        <v>5.5</v>
      </c>
      <c r="C394" s="66" t="str">
        <f t="shared" si="352"/>
        <v>Liverpool</v>
      </c>
      <c r="D394" s="65">
        <f t="shared" si="356"/>
        <v>4.18</v>
      </c>
      <c r="E394" s="65">
        <f t="shared" si="356"/>
        <v>3.85</v>
      </c>
      <c r="F394" s="65">
        <f t="shared" si="356"/>
        <v>3.73</v>
      </c>
      <c r="G394" s="65">
        <f t="shared" si="356"/>
        <v>3.78</v>
      </c>
      <c r="H394" s="65">
        <f t="shared" si="356"/>
        <v>4.04</v>
      </c>
      <c r="I394" s="65">
        <f t="shared" si="356"/>
        <v>4.2</v>
      </c>
      <c r="J394" s="65">
        <f t="shared" si="356"/>
        <v>3.54</v>
      </c>
      <c r="K394" s="65">
        <f t="shared" si="356"/>
        <v>3.84</v>
      </c>
      <c r="L394" s="368">
        <v>0</v>
      </c>
      <c r="AA394" s="55"/>
      <c r="AB394" s="94"/>
    </row>
    <row r="395" spans="1:28" ht="15.75" thickBot="1">
      <c r="A395" s="2" t="str">
        <f t="shared" si="354"/>
        <v>Lloris</v>
      </c>
      <c r="B395" s="65">
        <f t="shared" si="354"/>
        <v>5.5</v>
      </c>
      <c r="C395" s="66" t="str">
        <f t="shared" ref="C395:C426" si="357">C65</f>
        <v>Spurs</v>
      </c>
      <c r="D395" s="65">
        <f t="shared" si="356"/>
        <v>3.78</v>
      </c>
      <c r="E395" s="65">
        <f t="shared" si="356"/>
        <v>3.63</v>
      </c>
      <c r="F395" s="65">
        <f t="shared" si="356"/>
        <v>6.38</v>
      </c>
      <c r="G395" s="65">
        <f t="shared" si="356"/>
        <v>3.52</v>
      </c>
      <c r="H395" s="65">
        <f t="shared" si="356"/>
        <v>3.12</v>
      </c>
      <c r="I395" s="65">
        <f t="shared" si="356"/>
        <v>3.45</v>
      </c>
      <c r="J395" s="65">
        <f t="shared" si="356"/>
        <v>3.71</v>
      </c>
      <c r="K395" s="65">
        <f t="shared" si="356"/>
        <v>3.45</v>
      </c>
      <c r="L395" s="368">
        <v>0</v>
      </c>
      <c r="AA395" s="55"/>
      <c r="AB395" s="94"/>
    </row>
    <row r="396" spans="1:28" ht="15.75" thickBot="1">
      <c r="A396" s="2" t="str">
        <f t="shared" si="354"/>
        <v>Leno</v>
      </c>
      <c r="B396" s="65">
        <f t="shared" si="354"/>
        <v>4.5</v>
      </c>
      <c r="C396" s="66" t="str">
        <f t="shared" si="357"/>
        <v>Fulham</v>
      </c>
      <c r="D396" s="65">
        <f t="shared" si="356"/>
        <v>3.76</v>
      </c>
      <c r="E396" s="65">
        <f t="shared" si="356"/>
        <v>6.73</v>
      </c>
      <c r="F396" s="65">
        <f t="shared" si="356"/>
        <v>3.14</v>
      </c>
      <c r="G396" s="65">
        <f t="shared" si="356"/>
        <v>3.2</v>
      </c>
      <c r="H396" s="65">
        <f t="shared" si="356"/>
        <v>3.12</v>
      </c>
      <c r="I396" s="65">
        <f t="shared" si="356"/>
        <v>3.74</v>
      </c>
      <c r="J396" s="65">
        <f t="shared" si="356"/>
        <v>3.1</v>
      </c>
      <c r="K396" s="65">
        <f t="shared" si="356"/>
        <v>2.96</v>
      </c>
      <c r="L396" s="368">
        <v>1</v>
      </c>
      <c r="AA396" s="55"/>
      <c r="AB396" s="94"/>
    </row>
    <row r="397" spans="1:28" ht="15.75" thickBot="1">
      <c r="A397" s="2" t="str">
        <f t="shared" si="354"/>
        <v>Pope</v>
      </c>
      <c r="B397" s="65">
        <f t="shared" si="354"/>
        <v>5.3</v>
      </c>
      <c r="C397" s="66" t="str">
        <f t="shared" si="357"/>
        <v>Newcastle</v>
      </c>
      <c r="D397" s="65">
        <f t="shared" si="356"/>
        <v>3.98</v>
      </c>
      <c r="E397" s="65">
        <f t="shared" si="356"/>
        <v>3.29</v>
      </c>
      <c r="F397" s="65">
        <f t="shared" si="356"/>
        <v>3.99</v>
      </c>
      <c r="G397" s="65">
        <f t="shared" si="356"/>
        <v>3.84</v>
      </c>
      <c r="H397" s="65">
        <f t="shared" si="356"/>
        <v>3.96</v>
      </c>
      <c r="I397" s="65">
        <f t="shared" si="356"/>
        <v>4</v>
      </c>
      <c r="J397" s="65">
        <f t="shared" si="356"/>
        <v>3.37</v>
      </c>
      <c r="K397" s="65">
        <f t="shared" si="356"/>
        <v>2.4300000000000002</v>
      </c>
      <c r="L397" s="368">
        <v>0</v>
      </c>
      <c r="AA397" s="55"/>
      <c r="AB397" s="94"/>
    </row>
    <row r="398" spans="1:28" ht="15.75" thickBot="1">
      <c r="A398" s="2" t="str">
        <f t="shared" si="354"/>
        <v>Fabianski</v>
      </c>
      <c r="B398" s="65">
        <f t="shared" si="354"/>
        <v>5</v>
      </c>
      <c r="C398" s="66" t="str">
        <f t="shared" si="357"/>
        <v>West Ham</v>
      </c>
      <c r="D398" s="65">
        <f t="shared" si="356"/>
        <v>3.78</v>
      </c>
      <c r="E398" s="65">
        <f t="shared" si="356"/>
        <v>3.48</v>
      </c>
      <c r="F398" s="65">
        <f t="shared" si="356"/>
        <v>3.68</v>
      </c>
      <c r="G398" s="65">
        <f t="shared" si="356"/>
        <v>3.95</v>
      </c>
      <c r="H398" s="65">
        <f t="shared" si="356"/>
        <v>3.23</v>
      </c>
      <c r="I398" s="65">
        <f t="shared" si="356"/>
        <v>3.44</v>
      </c>
      <c r="J398" s="65">
        <f t="shared" si="356"/>
        <v>3.18</v>
      </c>
      <c r="K398" s="65">
        <f t="shared" si="356"/>
        <v>3.51</v>
      </c>
      <c r="L398" s="368">
        <v>0</v>
      </c>
      <c r="AA398" s="55"/>
      <c r="AB398" s="94"/>
    </row>
    <row r="399" spans="1:28" ht="15.75" thickBot="1">
      <c r="A399" s="2" t="str">
        <f t="shared" si="354"/>
        <v>Sánchez</v>
      </c>
      <c r="B399" s="65">
        <f t="shared" si="354"/>
        <v>4.5999999999999996</v>
      </c>
      <c r="C399" s="66" t="str">
        <f t="shared" si="357"/>
        <v>Brighton</v>
      </c>
      <c r="D399" s="65">
        <f t="shared" si="356"/>
        <v>3.34</v>
      </c>
      <c r="E399" s="65">
        <f t="shared" si="356"/>
        <v>3.74</v>
      </c>
      <c r="F399" s="65">
        <f t="shared" si="356"/>
        <v>3.23</v>
      </c>
      <c r="G399" s="65">
        <f t="shared" si="356"/>
        <v>3.6</v>
      </c>
      <c r="H399" s="65">
        <f t="shared" si="356"/>
        <v>4.09</v>
      </c>
      <c r="I399" s="65">
        <f t="shared" si="356"/>
        <v>3.68</v>
      </c>
      <c r="J399" s="65">
        <f t="shared" si="356"/>
        <v>3.82</v>
      </c>
      <c r="K399" s="65">
        <f t="shared" si="356"/>
        <v>2.09</v>
      </c>
      <c r="L399" s="368">
        <v>0</v>
      </c>
      <c r="AA399" s="55"/>
      <c r="AB399" s="94"/>
    </row>
    <row r="400" spans="1:28" ht="15.75" thickBot="1">
      <c r="A400" s="2" t="str">
        <f t="shared" si="354"/>
        <v>Sá</v>
      </c>
      <c r="B400" s="65">
        <f t="shared" si="354"/>
        <v>5</v>
      </c>
      <c r="C400" s="66" t="str">
        <f t="shared" si="357"/>
        <v>Wolves</v>
      </c>
      <c r="D400" s="65">
        <f t="shared" si="356"/>
        <v>3.42</v>
      </c>
      <c r="E400" s="65">
        <f t="shared" si="356"/>
        <v>3.48</v>
      </c>
      <c r="F400" s="65">
        <f t="shared" si="356"/>
        <v>3.79</v>
      </c>
      <c r="G400" s="65">
        <f t="shared" si="356"/>
        <v>3.14</v>
      </c>
      <c r="H400" s="65">
        <f t="shared" si="356"/>
        <v>3.24</v>
      </c>
      <c r="I400" s="65">
        <f t="shared" si="356"/>
        <v>3.63</v>
      </c>
      <c r="J400" s="65">
        <f t="shared" si="356"/>
        <v>4.04</v>
      </c>
      <c r="K400" s="65">
        <f t="shared" si="356"/>
        <v>2.83</v>
      </c>
      <c r="L400" s="368">
        <v>0</v>
      </c>
      <c r="AA400" s="55"/>
      <c r="AB400" s="94"/>
    </row>
    <row r="401" spans="1:28" ht="15.75" thickBot="1">
      <c r="A401" s="2" t="str">
        <f t="shared" ref="A401:B420" si="358">A291</f>
        <v>De Gea</v>
      </c>
      <c r="B401" s="65">
        <f t="shared" si="358"/>
        <v>4.9000000000000004</v>
      </c>
      <c r="C401" s="66" t="str">
        <f t="shared" si="357"/>
        <v>Man Utd</v>
      </c>
      <c r="D401" s="65">
        <f t="shared" ref="D401:K410" si="359">D291</f>
        <v>3.92</v>
      </c>
      <c r="E401" s="65">
        <f t="shared" si="359"/>
        <v>4.1399999999999997</v>
      </c>
      <c r="F401" s="65">
        <f t="shared" si="359"/>
        <v>3.16</v>
      </c>
      <c r="G401" s="65">
        <f t="shared" si="359"/>
        <v>3.15</v>
      </c>
      <c r="H401" s="65">
        <f t="shared" si="359"/>
        <v>3.92</v>
      </c>
      <c r="I401" s="65">
        <f t="shared" si="359"/>
        <v>3.46</v>
      </c>
      <c r="J401" s="65">
        <f t="shared" si="359"/>
        <v>3.85</v>
      </c>
      <c r="K401" s="65">
        <f t="shared" si="359"/>
        <v>1.85</v>
      </c>
      <c r="L401" s="368">
        <v>0</v>
      </c>
      <c r="AA401" s="55"/>
      <c r="AB401" s="94"/>
    </row>
    <row r="402" spans="1:28" ht="15.75" thickBot="1">
      <c r="A402" s="2" t="str">
        <f t="shared" si="358"/>
        <v>Pickford</v>
      </c>
      <c r="B402" s="65">
        <f t="shared" si="358"/>
        <v>4.5</v>
      </c>
      <c r="C402" s="66" t="str">
        <f t="shared" si="357"/>
        <v>Everton</v>
      </c>
      <c r="D402" s="65">
        <f t="shared" si="359"/>
        <v>3.29</v>
      </c>
      <c r="E402" s="65">
        <f t="shared" si="359"/>
        <v>3.46</v>
      </c>
      <c r="F402" s="65">
        <f t="shared" si="359"/>
        <v>3.86</v>
      </c>
      <c r="G402" s="65">
        <f t="shared" si="359"/>
        <v>3.34</v>
      </c>
      <c r="H402" s="65">
        <f t="shared" si="359"/>
        <v>3.2</v>
      </c>
      <c r="I402" s="65">
        <f t="shared" si="359"/>
        <v>3.09</v>
      </c>
      <c r="J402" s="65">
        <f t="shared" si="359"/>
        <v>3.58</v>
      </c>
      <c r="K402" s="65">
        <f t="shared" si="359"/>
        <v>3.56</v>
      </c>
      <c r="L402" s="368">
        <v>0</v>
      </c>
      <c r="AA402" s="55"/>
      <c r="AB402" s="94"/>
    </row>
    <row r="403" spans="1:28" ht="15.75" thickBot="1">
      <c r="A403" s="2" t="str">
        <f t="shared" si="358"/>
        <v>Henderson</v>
      </c>
      <c r="B403" s="65">
        <f t="shared" si="358"/>
        <v>4.7</v>
      </c>
      <c r="C403" s="66" t="str">
        <f t="shared" si="357"/>
        <v>Nott'm Forest</v>
      </c>
      <c r="D403" s="65">
        <f t="shared" si="359"/>
        <v>3.35</v>
      </c>
      <c r="E403" s="65">
        <f t="shared" si="359"/>
        <v>3.43</v>
      </c>
      <c r="F403" s="65">
        <f t="shared" si="359"/>
        <v>3.62</v>
      </c>
      <c r="G403" s="65">
        <f t="shared" si="359"/>
        <v>3.47</v>
      </c>
      <c r="H403" s="65">
        <f t="shared" si="359"/>
        <v>3.49</v>
      </c>
      <c r="I403" s="65">
        <f t="shared" si="359"/>
        <v>3.24</v>
      </c>
      <c r="J403" s="65">
        <f t="shared" si="359"/>
        <v>3.06</v>
      </c>
      <c r="K403" s="65">
        <f t="shared" si="359"/>
        <v>2.78</v>
      </c>
      <c r="L403" s="368">
        <v>0</v>
      </c>
      <c r="AA403" s="55"/>
      <c r="AB403" s="94"/>
    </row>
    <row r="404" spans="1:28" ht="15.75" thickBot="1">
      <c r="A404" s="2" t="str">
        <f t="shared" si="358"/>
        <v>Meslier</v>
      </c>
      <c r="B404" s="65">
        <f t="shared" si="358"/>
        <v>4.5</v>
      </c>
      <c r="C404" s="66" t="str">
        <f t="shared" si="357"/>
        <v>Leeds</v>
      </c>
      <c r="D404" s="65">
        <f t="shared" si="359"/>
        <v>3.13</v>
      </c>
      <c r="E404" s="65">
        <f t="shared" si="359"/>
        <v>3.36</v>
      </c>
      <c r="F404" s="65">
        <f t="shared" si="359"/>
        <v>3.2</v>
      </c>
      <c r="G404" s="65">
        <f t="shared" si="359"/>
        <v>3.41</v>
      </c>
      <c r="H404" s="65">
        <f t="shared" si="359"/>
        <v>3.43</v>
      </c>
      <c r="I404" s="65">
        <f t="shared" si="359"/>
        <v>3.18</v>
      </c>
      <c r="J404" s="65">
        <f t="shared" si="359"/>
        <v>3.38</v>
      </c>
      <c r="K404" s="65">
        <f t="shared" si="359"/>
        <v>3.24</v>
      </c>
      <c r="L404" s="368">
        <v>0</v>
      </c>
      <c r="AA404" s="55"/>
      <c r="AB404" s="94"/>
    </row>
    <row r="405" spans="1:28" ht="15.75" thickBot="1">
      <c r="A405" s="2" t="str">
        <f t="shared" si="358"/>
        <v>Guaita</v>
      </c>
      <c r="B405" s="65">
        <f t="shared" si="358"/>
        <v>4.5</v>
      </c>
      <c r="C405" s="66" t="str">
        <f t="shared" si="357"/>
        <v>Crystal Palace</v>
      </c>
      <c r="D405" s="65">
        <f t="shared" si="359"/>
        <v>3.71</v>
      </c>
      <c r="E405" s="65">
        <f t="shared" si="359"/>
        <v>3.38</v>
      </c>
      <c r="F405" s="65">
        <f t="shared" si="359"/>
        <v>3.17</v>
      </c>
      <c r="G405" s="65">
        <f t="shared" si="359"/>
        <v>3.31</v>
      </c>
      <c r="H405" s="65">
        <f t="shared" si="359"/>
        <v>3.06</v>
      </c>
      <c r="I405" s="65">
        <f t="shared" si="359"/>
        <v>3.35</v>
      </c>
      <c r="J405" s="65">
        <f t="shared" si="359"/>
        <v>3.24</v>
      </c>
      <c r="K405" s="65">
        <f t="shared" si="359"/>
        <v>3.06</v>
      </c>
      <c r="L405" s="368">
        <v>0</v>
      </c>
      <c r="AA405" s="55"/>
      <c r="AB405" s="94"/>
    </row>
    <row r="406" spans="1:28" ht="15.75" thickBot="1">
      <c r="A406" s="2" t="str">
        <f t="shared" si="358"/>
        <v>Salah</v>
      </c>
      <c r="B406" s="65">
        <f t="shared" si="358"/>
        <v>12.8</v>
      </c>
      <c r="C406" s="66" t="str">
        <f t="shared" si="357"/>
        <v>Liverpool</v>
      </c>
      <c r="D406" s="65">
        <f t="shared" si="359"/>
        <v>8.14</v>
      </c>
      <c r="E406" s="65">
        <f t="shared" si="359"/>
        <v>6.7</v>
      </c>
      <c r="F406" s="65">
        <f t="shared" si="359"/>
        <v>5.55</v>
      </c>
      <c r="G406" s="65">
        <f t="shared" si="359"/>
        <v>5.82</v>
      </c>
      <c r="H406" s="65">
        <f t="shared" si="359"/>
        <v>5.69</v>
      </c>
      <c r="I406" s="65">
        <f t="shared" si="359"/>
        <v>7.04</v>
      </c>
      <c r="J406" s="65">
        <f t="shared" si="359"/>
        <v>4.66</v>
      </c>
      <c r="K406" s="65">
        <f t="shared" si="359"/>
        <v>5.59</v>
      </c>
      <c r="L406" s="368">
        <v>1</v>
      </c>
      <c r="AA406" s="55"/>
      <c r="AB406" s="94"/>
    </row>
    <row r="407" spans="1:28" ht="15.75" thickBot="1">
      <c r="A407" s="2" t="str">
        <f t="shared" si="358"/>
        <v>De Bruyne</v>
      </c>
      <c r="B407" s="65">
        <f t="shared" si="358"/>
        <v>12.6</v>
      </c>
      <c r="C407" s="66" t="str">
        <f t="shared" si="357"/>
        <v>Man City</v>
      </c>
      <c r="D407" s="65">
        <f t="shared" si="359"/>
        <v>6.01</v>
      </c>
      <c r="E407" s="65">
        <f t="shared" si="359"/>
        <v>4.38</v>
      </c>
      <c r="F407" s="65">
        <f t="shared" si="359"/>
        <v>9.01</v>
      </c>
      <c r="G407" s="65">
        <f t="shared" si="359"/>
        <v>5.29</v>
      </c>
      <c r="H407" s="65">
        <f t="shared" si="359"/>
        <v>4.18</v>
      </c>
      <c r="I407" s="65">
        <f t="shared" si="359"/>
        <v>9.2799999999999994</v>
      </c>
      <c r="J407" s="65">
        <f t="shared" si="359"/>
        <v>5.0999999999999996</v>
      </c>
      <c r="K407" s="65">
        <f t="shared" si="359"/>
        <v>2.2400000000000002</v>
      </c>
      <c r="L407" s="368">
        <v>0</v>
      </c>
      <c r="AA407" s="55"/>
      <c r="AB407" s="94"/>
    </row>
    <row r="408" spans="1:28" ht="15.75" thickBot="1">
      <c r="A408" s="2" t="str">
        <f t="shared" si="358"/>
        <v>Saka</v>
      </c>
      <c r="B408" s="65">
        <f t="shared" si="358"/>
        <v>8</v>
      </c>
      <c r="C408" s="66" t="str">
        <f t="shared" si="357"/>
        <v>Arsenal</v>
      </c>
      <c r="D408" s="65">
        <f t="shared" si="359"/>
        <v>4.79</v>
      </c>
      <c r="E408" s="65">
        <f t="shared" si="359"/>
        <v>4.96</v>
      </c>
      <c r="F408" s="65">
        <f t="shared" si="359"/>
        <v>4.45</v>
      </c>
      <c r="G408" s="65">
        <f t="shared" si="359"/>
        <v>4.71</v>
      </c>
      <c r="H408" s="65">
        <f t="shared" si="359"/>
        <v>5.0199999999999996</v>
      </c>
      <c r="I408" s="65">
        <f t="shared" si="359"/>
        <v>9.41</v>
      </c>
      <c r="J408" s="65">
        <f t="shared" si="359"/>
        <v>4.7699999999999996</v>
      </c>
      <c r="K408" s="65">
        <f t="shared" si="359"/>
        <v>3.88</v>
      </c>
      <c r="L408" s="368">
        <v>1</v>
      </c>
      <c r="AA408" s="55"/>
      <c r="AB408" s="94"/>
    </row>
    <row r="409" spans="1:28" ht="15.75" thickBot="1">
      <c r="A409" s="2" t="str">
        <f t="shared" si="358"/>
        <v>Son</v>
      </c>
      <c r="B409" s="65">
        <f t="shared" si="358"/>
        <v>11.6</v>
      </c>
      <c r="C409" s="66" t="str">
        <f t="shared" si="357"/>
        <v>Spurs</v>
      </c>
      <c r="D409" s="65">
        <f t="shared" si="359"/>
        <v>5.93</v>
      </c>
      <c r="E409" s="65">
        <f t="shared" si="359"/>
        <v>5.04</v>
      </c>
      <c r="F409" s="65">
        <f t="shared" si="359"/>
        <v>8.06</v>
      </c>
      <c r="G409" s="65">
        <f t="shared" si="359"/>
        <v>5.0999999999999996</v>
      </c>
      <c r="H409" s="65">
        <f t="shared" si="359"/>
        <v>3.66</v>
      </c>
      <c r="I409" s="65">
        <f t="shared" si="359"/>
        <v>4.46</v>
      </c>
      <c r="J409" s="65">
        <f t="shared" si="359"/>
        <v>4.74</v>
      </c>
      <c r="K409" s="65">
        <f t="shared" si="359"/>
        <v>4.2</v>
      </c>
      <c r="L409" s="368">
        <v>0</v>
      </c>
      <c r="AA409" s="55"/>
      <c r="AB409" s="94"/>
    </row>
    <row r="410" spans="1:28" ht="15.75" thickBot="1">
      <c r="A410" s="2" t="str">
        <f t="shared" si="358"/>
        <v>Martinelli</v>
      </c>
      <c r="B410" s="65">
        <f t="shared" si="358"/>
        <v>6.8</v>
      </c>
      <c r="C410" s="66" t="str">
        <f t="shared" si="357"/>
        <v>Arsenal</v>
      </c>
      <c r="D410" s="65">
        <f t="shared" si="359"/>
        <v>4.3499999999999996</v>
      </c>
      <c r="E410" s="65">
        <f t="shared" si="359"/>
        <v>4.3600000000000003</v>
      </c>
      <c r="F410" s="65">
        <f t="shared" si="359"/>
        <v>3.96</v>
      </c>
      <c r="G410" s="65">
        <f t="shared" si="359"/>
        <v>4.4000000000000004</v>
      </c>
      <c r="H410" s="65">
        <f t="shared" si="359"/>
        <v>4.43</v>
      </c>
      <c r="I410" s="65">
        <f t="shared" si="359"/>
        <v>8.3800000000000008</v>
      </c>
      <c r="J410" s="65">
        <f t="shared" si="359"/>
        <v>4.2</v>
      </c>
      <c r="K410" s="65">
        <f t="shared" si="359"/>
        <v>3.31</v>
      </c>
      <c r="L410" s="368">
        <v>1</v>
      </c>
      <c r="AA410" s="55"/>
      <c r="AB410" s="94"/>
    </row>
    <row r="411" spans="1:28" ht="15.75" thickBot="1">
      <c r="A411" s="2" t="str">
        <f t="shared" si="358"/>
        <v>Foden</v>
      </c>
      <c r="B411" s="65">
        <f t="shared" si="358"/>
        <v>8.3000000000000007</v>
      </c>
      <c r="C411" s="66" t="str">
        <f t="shared" si="357"/>
        <v>Man City</v>
      </c>
      <c r="D411" s="65">
        <f t="shared" ref="D411:K420" si="360">D301</f>
        <v>4.67</v>
      </c>
      <c r="E411" s="65">
        <f t="shared" si="360"/>
        <v>3.53</v>
      </c>
      <c r="F411" s="65">
        <f t="shared" si="360"/>
        <v>7.49</v>
      </c>
      <c r="G411" s="65">
        <f t="shared" si="360"/>
        <v>4.37</v>
      </c>
      <c r="H411" s="65">
        <f t="shared" si="360"/>
        <v>3.54</v>
      </c>
      <c r="I411" s="65">
        <f t="shared" si="360"/>
        <v>7.78</v>
      </c>
      <c r="J411" s="65">
        <f t="shared" si="360"/>
        <v>4.08</v>
      </c>
      <c r="K411" s="65">
        <f t="shared" si="360"/>
        <v>1.88</v>
      </c>
      <c r="L411" s="368">
        <v>0</v>
      </c>
      <c r="AA411" s="55"/>
      <c r="AB411" s="94"/>
    </row>
    <row r="412" spans="1:28" ht="15.75" thickBot="1">
      <c r="A412" s="2" t="str">
        <f t="shared" si="358"/>
        <v>Mount</v>
      </c>
      <c r="B412" s="65">
        <f t="shared" si="358"/>
        <v>7.5</v>
      </c>
      <c r="C412" s="66" t="str">
        <f t="shared" si="357"/>
        <v>Chelsea</v>
      </c>
      <c r="D412" s="65">
        <f t="shared" si="360"/>
        <v>4.3099999999999996</v>
      </c>
      <c r="E412" s="65">
        <f t="shared" si="360"/>
        <v>7.12</v>
      </c>
      <c r="F412" s="65">
        <f t="shared" si="360"/>
        <v>4.3</v>
      </c>
      <c r="G412" s="65">
        <f t="shared" si="360"/>
        <v>3.08</v>
      </c>
      <c r="H412" s="65">
        <f t="shared" si="360"/>
        <v>4.5</v>
      </c>
      <c r="I412" s="65">
        <f t="shared" si="360"/>
        <v>3.52</v>
      </c>
      <c r="J412" s="65">
        <f t="shared" si="360"/>
        <v>4.62</v>
      </c>
      <c r="K412" s="65">
        <f t="shared" si="360"/>
        <v>3.34</v>
      </c>
      <c r="L412" s="368">
        <v>1</v>
      </c>
      <c r="AA412" s="55"/>
      <c r="AB412" s="94"/>
    </row>
    <row r="413" spans="1:28" ht="15.75" thickBot="1">
      <c r="A413" s="2" t="str">
        <f t="shared" si="358"/>
        <v>Sterling</v>
      </c>
      <c r="B413" s="65">
        <f t="shared" si="358"/>
        <v>9.6999999999999993</v>
      </c>
      <c r="C413" s="66" t="str">
        <f t="shared" si="357"/>
        <v>Chelsea</v>
      </c>
      <c r="D413" s="65">
        <f t="shared" si="360"/>
        <v>4.1500000000000004</v>
      </c>
      <c r="E413" s="65">
        <f t="shared" si="360"/>
        <v>6.96</v>
      </c>
      <c r="F413" s="65">
        <f t="shared" si="360"/>
        <v>4.25</v>
      </c>
      <c r="G413" s="65">
        <f t="shared" si="360"/>
        <v>2.78</v>
      </c>
      <c r="H413" s="65">
        <f t="shared" si="360"/>
        <v>4.63</v>
      </c>
      <c r="I413" s="65">
        <f t="shared" si="360"/>
        <v>3.51</v>
      </c>
      <c r="J413" s="65">
        <f t="shared" si="360"/>
        <v>4.37</v>
      </c>
      <c r="K413" s="65">
        <f t="shared" si="360"/>
        <v>3.17</v>
      </c>
      <c r="L413" s="368">
        <v>0</v>
      </c>
      <c r="AA413" s="55"/>
      <c r="AB413" s="94"/>
    </row>
    <row r="414" spans="1:28" ht="15.75" thickBot="1">
      <c r="A414" s="2" t="str">
        <f t="shared" si="358"/>
        <v>Fernandes</v>
      </c>
      <c r="B414" s="65">
        <f t="shared" si="358"/>
        <v>9.8000000000000007</v>
      </c>
      <c r="C414" s="66" t="str">
        <f t="shared" si="357"/>
        <v>Man Utd</v>
      </c>
      <c r="D414" s="65">
        <f t="shared" si="360"/>
        <v>4.3</v>
      </c>
      <c r="E414" s="65">
        <f t="shared" si="360"/>
        <v>5.29</v>
      </c>
      <c r="F414" s="65">
        <f t="shared" si="360"/>
        <v>3.31</v>
      </c>
      <c r="G414" s="65">
        <f t="shared" si="360"/>
        <v>3.29</v>
      </c>
      <c r="H414" s="65">
        <f t="shared" si="360"/>
        <v>4.83</v>
      </c>
      <c r="I414" s="65">
        <f t="shared" si="360"/>
        <v>4.5</v>
      </c>
      <c r="J414" s="65">
        <f t="shared" si="360"/>
        <v>4.8499999999999996</v>
      </c>
      <c r="K414" s="65">
        <f t="shared" si="360"/>
        <v>2.36</v>
      </c>
      <c r="L414" s="368">
        <v>0</v>
      </c>
      <c r="AA414" s="55"/>
      <c r="AB414" s="94"/>
    </row>
    <row r="415" spans="1:28" ht="15.75" thickBot="1">
      <c r="A415" s="2" t="str">
        <f t="shared" si="358"/>
        <v>Ødegaard</v>
      </c>
      <c r="B415" s="65">
        <f t="shared" si="358"/>
        <v>6.4</v>
      </c>
      <c r="C415" s="66" t="str">
        <f t="shared" si="357"/>
        <v>Arsenal</v>
      </c>
      <c r="D415" s="65">
        <f t="shared" si="360"/>
        <v>3.72</v>
      </c>
      <c r="E415" s="65">
        <f t="shared" si="360"/>
        <v>3.71</v>
      </c>
      <c r="F415" s="65">
        <f t="shared" si="360"/>
        <v>3.41</v>
      </c>
      <c r="G415" s="65">
        <f t="shared" si="360"/>
        <v>3.8</v>
      </c>
      <c r="H415" s="65">
        <f t="shared" si="360"/>
        <v>3.88</v>
      </c>
      <c r="I415" s="65">
        <f t="shared" si="360"/>
        <v>7.39</v>
      </c>
      <c r="J415" s="65">
        <f t="shared" si="360"/>
        <v>3.75</v>
      </c>
      <c r="K415" s="65">
        <f t="shared" si="360"/>
        <v>3.02</v>
      </c>
      <c r="L415" s="368">
        <v>0</v>
      </c>
      <c r="AA415" s="55"/>
      <c r="AB415" s="94"/>
    </row>
    <row r="416" spans="1:28" ht="15.75" thickBot="1">
      <c r="A416" s="2" t="str">
        <f t="shared" si="358"/>
        <v>Trossard</v>
      </c>
      <c r="B416" s="65">
        <f t="shared" si="358"/>
        <v>7</v>
      </c>
      <c r="C416" s="66" t="str">
        <f t="shared" si="357"/>
        <v>Brighton</v>
      </c>
      <c r="D416" s="65">
        <f t="shared" si="360"/>
        <v>3.94</v>
      </c>
      <c r="E416" s="65">
        <f t="shared" si="360"/>
        <v>4.53</v>
      </c>
      <c r="F416" s="65">
        <f t="shared" si="360"/>
        <v>3.51</v>
      </c>
      <c r="G416" s="65">
        <f t="shared" si="360"/>
        <v>3.95</v>
      </c>
      <c r="H416" s="65">
        <f t="shared" si="360"/>
        <v>4.8600000000000003</v>
      </c>
      <c r="I416" s="65">
        <f t="shared" si="360"/>
        <v>3.93</v>
      </c>
      <c r="J416" s="65">
        <f t="shared" si="360"/>
        <v>4.7300000000000004</v>
      </c>
      <c r="K416" s="65">
        <f t="shared" si="360"/>
        <v>2.04</v>
      </c>
      <c r="L416" s="368">
        <v>0</v>
      </c>
      <c r="AA416" s="55"/>
      <c r="AB416" s="94"/>
    </row>
    <row r="417" spans="1:28" ht="15.75" thickBot="1">
      <c r="A417" s="2" t="str">
        <f t="shared" si="358"/>
        <v>Grealish</v>
      </c>
      <c r="B417" s="65">
        <f t="shared" si="358"/>
        <v>6.8</v>
      </c>
      <c r="C417" s="66" t="str">
        <f t="shared" si="357"/>
        <v>Man City</v>
      </c>
      <c r="D417" s="65">
        <f t="shared" si="360"/>
        <v>3.91</v>
      </c>
      <c r="E417" s="65">
        <f t="shared" si="360"/>
        <v>3</v>
      </c>
      <c r="F417" s="65">
        <f t="shared" si="360"/>
        <v>6.13</v>
      </c>
      <c r="G417" s="65">
        <f t="shared" si="360"/>
        <v>3.71</v>
      </c>
      <c r="H417" s="65">
        <f t="shared" si="360"/>
        <v>2.9</v>
      </c>
      <c r="I417" s="65">
        <f t="shared" si="360"/>
        <v>6.63</v>
      </c>
      <c r="J417" s="65">
        <f t="shared" si="360"/>
        <v>3.43</v>
      </c>
      <c r="K417" s="65">
        <f t="shared" si="360"/>
        <v>1.56</v>
      </c>
      <c r="L417" s="368">
        <v>0</v>
      </c>
      <c r="AA417" s="55"/>
      <c r="AB417" s="94"/>
    </row>
    <row r="418" spans="1:28" ht="15.75" thickBot="1">
      <c r="A418" s="2" t="str">
        <f t="shared" si="358"/>
        <v>Rashford</v>
      </c>
      <c r="B418" s="65">
        <f t="shared" si="358"/>
        <v>6.8</v>
      </c>
      <c r="C418" s="66" t="str">
        <f t="shared" si="357"/>
        <v>Man Utd</v>
      </c>
      <c r="D418" s="65">
        <f t="shared" si="360"/>
        <v>4.4400000000000004</v>
      </c>
      <c r="E418" s="65">
        <f t="shared" si="360"/>
        <v>5.14</v>
      </c>
      <c r="F418" s="65">
        <f t="shared" si="360"/>
        <v>3.14</v>
      </c>
      <c r="G418" s="65">
        <f t="shared" si="360"/>
        <v>2.98</v>
      </c>
      <c r="H418" s="65">
        <f t="shared" si="360"/>
        <v>4.33</v>
      </c>
      <c r="I418" s="65">
        <f t="shared" si="360"/>
        <v>4.12</v>
      </c>
      <c r="J418" s="65">
        <f t="shared" si="360"/>
        <v>4.43</v>
      </c>
      <c r="K418" s="65">
        <f t="shared" si="360"/>
        <v>2.1</v>
      </c>
      <c r="L418" s="368">
        <v>1</v>
      </c>
      <c r="AA418" s="55"/>
      <c r="AB418" s="94"/>
    </row>
    <row r="419" spans="1:28" ht="15.75" thickBot="1">
      <c r="A419" s="2" t="str">
        <f t="shared" si="358"/>
        <v>Zaha</v>
      </c>
      <c r="B419" s="65">
        <f t="shared" si="358"/>
        <v>7.5</v>
      </c>
      <c r="C419" s="66" t="str">
        <f t="shared" si="357"/>
        <v>Crystal Palace</v>
      </c>
      <c r="D419" s="65">
        <f t="shared" si="360"/>
        <v>4.55</v>
      </c>
      <c r="E419" s="65">
        <f t="shared" si="360"/>
        <v>4.08</v>
      </c>
      <c r="F419" s="65">
        <f t="shared" si="360"/>
        <v>3.15</v>
      </c>
      <c r="G419" s="65">
        <f t="shared" si="360"/>
        <v>3.69</v>
      </c>
      <c r="H419" s="65">
        <f t="shared" si="360"/>
        <v>3.27</v>
      </c>
      <c r="I419" s="65">
        <f t="shared" si="360"/>
        <v>4.0599999999999996</v>
      </c>
      <c r="J419" s="65">
        <f t="shared" si="360"/>
        <v>3.83</v>
      </c>
      <c r="K419" s="65">
        <f t="shared" si="360"/>
        <v>3.42</v>
      </c>
      <c r="L419" s="368">
        <v>0</v>
      </c>
      <c r="AA419" s="55"/>
      <c r="AB419" s="94"/>
    </row>
    <row r="420" spans="1:28" ht="15.75" thickBot="1">
      <c r="A420" s="2" t="str">
        <f t="shared" si="358"/>
        <v>Bernardo</v>
      </c>
      <c r="B420" s="65">
        <f t="shared" si="358"/>
        <v>6.9</v>
      </c>
      <c r="C420" s="66" t="str">
        <f t="shared" si="357"/>
        <v>Man City</v>
      </c>
      <c r="D420" s="65">
        <f t="shared" si="360"/>
        <v>3.67</v>
      </c>
      <c r="E420" s="65">
        <f t="shared" si="360"/>
        <v>2.9</v>
      </c>
      <c r="F420" s="65">
        <f t="shared" si="360"/>
        <v>6.01</v>
      </c>
      <c r="G420" s="65">
        <f t="shared" si="360"/>
        <v>3.55</v>
      </c>
      <c r="H420" s="65">
        <f t="shared" si="360"/>
        <v>2.84</v>
      </c>
      <c r="I420" s="65">
        <f t="shared" si="360"/>
        <v>6.03</v>
      </c>
      <c r="J420" s="65">
        <f t="shared" si="360"/>
        <v>3.31</v>
      </c>
      <c r="K420" s="65">
        <f t="shared" si="360"/>
        <v>1.45</v>
      </c>
      <c r="L420" s="368">
        <v>0</v>
      </c>
      <c r="AA420" s="55"/>
      <c r="AB420" s="94"/>
    </row>
    <row r="421" spans="1:28" ht="15.75" thickBot="1">
      <c r="A421" s="2" t="str">
        <f t="shared" ref="A421:B440" si="361">A311</f>
        <v>Groß</v>
      </c>
      <c r="B421" s="65">
        <f t="shared" si="361"/>
        <v>5.6</v>
      </c>
      <c r="C421" s="66" t="str">
        <f t="shared" si="357"/>
        <v>Brighton</v>
      </c>
      <c r="D421" s="65">
        <f t="shared" ref="D421:K430" si="362">D311</f>
        <v>3.51</v>
      </c>
      <c r="E421" s="65">
        <f t="shared" si="362"/>
        <v>3.83</v>
      </c>
      <c r="F421" s="65">
        <f t="shared" si="362"/>
        <v>3.26</v>
      </c>
      <c r="G421" s="65">
        <f t="shared" si="362"/>
        <v>3.5</v>
      </c>
      <c r="H421" s="65">
        <f t="shared" si="362"/>
        <v>4.26</v>
      </c>
      <c r="I421" s="65">
        <f t="shared" si="362"/>
        <v>3.42</v>
      </c>
      <c r="J421" s="65">
        <f t="shared" si="362"/>
        <v>4.26</v>
      </c>
      <c r="K421" s="65">
        <f t="shared" si="362"/>
        <v>1.87</v>
      </c>
      <c r="L421" s="368">
        <v>0</v>
      </c>
      <c r="AA421" s="55"/>
      <c r="AB421" s="94"/>
    </row>
    <row r="422" spans="1:28" ht="15.75" thickBot="1">
      <c r="A422" s="2" t="str">
        <f t="shared" si="361"/>
        <v>Bowen</v>
      </c>
      <c r="B422" s="65">
        <f t="shared" si="361"/>
        <v>8</v>
      </c>
      <c r="C422" s="66" t="str">
        <f t="shared" si="357"/>
        <v>West Ham</v>
      </c>
      <c r="D422" s="65">
        <f t="shared" si="362"/>
        <v>4.2</v>
      </c>
      <c r="E422" s="65">
        <f t="shared" si="362"/>
        <v>3.76</v>
      </c>
      <c r="F422" s="65">
        <f t="shared" si="362"/>
        <v>3.46</v>
      </c>
      <c r="G422" s="65">
        <f t="shared" si="362"/>
        <v>3.99</v>
      </c>
      <c r="H422" s="65">
        <f t="shared" si="362"/>
        <v>2.77</v>
      </c>
      <c r="I422" s="65">
        <f t="shared" si="362"/>
        <v>3.19</v>
      </c>
      <c r="J422" s="65">
        <f t="shared" si="362"/>
        <v>2.95</v>
      </c>
      <c r="K422" s="65">
        <f t="shared" si="362"/>
        <v>3.35</v>
      </c>
      <c r="L422" s="368">
        <v>0</v>
      </c>
      <c r="AA422" s="55"/>
      <c r="AB422" s="94"/>
    </row>
    <row r="423" spans="1:28" ht="15.75" thickBot="1">
      <c r="A423" s="2" t="str">
        <f t="shared" si="361"/>
        <v>Andreas</v>
      </c>
      <c r="B423" s="65">
        <f t="shared" si="361"/>
        <v>4.5999999999999996</v>
      </c>
      <c r="C423" s="66" t="str">
        <f t="shared" si="357"/>
        <v>Fulham</v>
      </c>
      <c r="D423" s="65" t="e">
        <f t="shared" si="362"/>
        <v>#REF!</v>
      </c>
      <c r="E423" s="65">
        <f t="shared" si="362"/>
        <v>3.73</v>
      </c>
      <c r="F423" s="65">
        <f t="shared" si="362"/>
        <v>2.54</v>
      </c>
      <c r="G423" s="65">
        <f t="shared" si="362"/>
        <v>2.95</v>
      </c>
      <c r="H423" s="65">
        <f t="shared" si="362"/>
        <v>2.5</v>
      </c>
      <c r="I423" s="65">
        <f t="shared" si="362"/>
        <v>3.52</v>
      </c>
      <c r="J423" s="65">
        <f t="shared" si="362"/>
        <v>2.62</v>
      </c>
      <c r="K423" s="65">
        <f t="shared" si="362"/>
        <v>2.67</v>
      </c>
      <c r="L423" s="368">
        <v>0</v>
      </c>
      <c r="AA423" s="55"/>
      <c r="AB423" s="94"/>
    </row>
    <row r="424" spans="1:28" ht="15.75" thickBot="1">
      <c r="A424" s="2" t="str">
        <f t="shared" si="361"/>
        <v>Ward-Prowse</v>
      </c>
      <c r="B424" s="65">
        <f t="shared" si="361"/>
        <v>6.2</v>
      </c>
      <c r="C424" s="66" t="str">
        <f t="shared" si="357"/>
        <v>Southampton</v>
      </c>
      <c r="D424" s="65">
        <f t="shared" si="362"/>
        <v>3.44</v>
      </c>
      <c r="E424" s="65">
        <f t="shared" si="362"/>
        <v>3.87</v>
      </c>
      <c r="F424" s="65">
        <f t="shared" si="362"/>
        <v>3.24</v>
      </c>
      <c r="G424" s="65">
        <f t="shared" si="362"/>
        <v>3.57</v>
      </c>
      <c r="H424" s="65">
        <f t="shared" si="362"/>
        <v>3.07</v>
      </c>
      <c r="I424" s="65">
        <f t="shared" si="362"/>
        <v>3.54</v>
      </c>
      <c r="J424" s="65">
        <f t="shared" si="362"/>
        <v>2.65</v>
      </c>
      <c r="K424" s="65">
        <f t="shared" si="362"/>
        <v>2.93</v>
      </c>
      <c r="L424" s="368">
        <v>0</v>
      </c>
      <c r="AA424" s="55"/>
      <c r="AB424" s="94"/>
    </row>
    <row r="425" spans="1:28" ht="15.75" thickBot="1">
      <c r="A425" s="2" t="str">
        <f t="shared" si="361"/>
        <v>Barnes</v>
      </c>
      <c r="B425" s="65">
        <f t="shared" si="361"/>
        <v>6.9</v>
      </c>
      <c r="C425" s="66" t="str">
        <f t="shared" si="357"/>
        <v>Leicester</v>
      </c>
      <c r="D425" s="65">
        <f t="shared" si="362"/>
        <v>3.04</v>
      </c>
      <c r="E425" s="65">
        <f t="shared" si="362"/>
        <v>4.3</v>
      </c>
      <c r="F425" s="65">
        <f t="shared" si="362"/>
        <v>3.89</v>
      </c>
      <c r="G425" s="65">
        <f t="shared" si="362"/>
        <v>3.68</v>
      </c>
      <c r="H425" s="65">
        <f t="shared" si="362"/>
        <v>3.16</v>
      </c>
      <c r="I425" s="65">
        <f t="shared" si="362"/>
        <v>3.1</v>
      </c>
      <c r="J425" s="65">
        <f t="shared" si="362"/>
        <v>2.71</v>
      </c>
      <c r="K425" s="65">
        <f t="shared" si="362"/>
        <v>2.35</v>
      </c>
      <c r="L425" s="368">
        <v>0</v>
      </c>
      <c r="AA425" s="55"/>
      <c r="AB425" s="94"/>
    </row>
    <row r="426" spans="1:28" ht="15.75" thickBot="1">
      <c r="A426" s="2" t="str">
        <f t="shared" si="361"/>
        <v>Almirón</v>
      </c>
      <c r="B426" s="65">
        <f t="shared" si="361"/>
        <v>5.9</v>
      </c>
      <c r="C426" s="66" t="str">
        <f t="shared" si="357"/>
        <v>Newcastle</v>
      </c>
      <c r="D426" s="65">
        <f t="shared" si="362"/>
        <v>4.45</v>
      </c>
      <c r="E426" s="65">
        <f t="shared" si="362"/>
        <v>3.01</v>
      </c>
      <c r="F426" s="65">
        <f t="shared" si="362"/>
        <v>4.1500000000000004</v>
      </c>
      <c r="G426" s="65">
        <f t="shared" si="362"/>
        <v>3.22</v>
      </c>
      <c r="H426" s="65">
        <f t="shared" si="362"/>
        <v>3.45</v>
      </c>
      <c r="I426" s="65">
        <f t="shared" si="362"/>
        <v>3.14</v>
      </c>
      <c r="J426" s="65">
        <f t="shared" si="362"/>
        <v>2.73</v>
      </c>
      <c r="K426" s="65">
        <f t="shared" si="362"/>
        <v>1.96</v>
      </c>
      <c r="L426" s="368">
        <v>0</v>
      </c>
      <c r="AA426" s="55"/>
      <c r="AB426" s="94"/>
    </row>
    <row r="427" spans="1:28" ht="15.75" thickBot="1">
      <c r="A427" s="2" t="str">
        <f t="shared" si="361"/>
        <v>Willian</v>
      </c>
      <c r="B427" s="65">
        <f t="shared" si="361"/>
        <v>5.5</v>
      </c>
      <c r="C427" s="66" t="str">
        <f t="shared" ref="C427:C440" si="363">C97</f>
        <v>Fulham</v>
      </c>
      <c r="D427" s="65">
        <f t="shared" si="362"/>
        <v>3.72</v>
      </c>
      <c r="E427" s="65">
        <f t="shared" si="362"/>
        <v>5.88</v>
      </c>
      <c r="F427" s="65">
        <f t="shared" si="362"/>
        <v>2.52</v>
      </c>
      <c r="G427" s="65">
        <f t="shared" si="362"/>
        <v>2.92</v>
      </c>
      <c r="H427" s="65">
        <f t="shared" si="362"/>
        <v>2.38</v>
      </c>
      <c r="I427" s="65">
        <f t="shared" si="362"/>
        <v>3.31</v>
      </c>
      <c r="J427" s="65">
        <f t="shared" si="362"/>
        <v>2.58</v>
      </c>
      <c r="K427" s="65">
        <f t="shared" si="362"/>
        <v>2.57</v>
      </c>
      <c r="L427" s="368">
        <v>0</v>
      </c>
      <c r="AA427" s="55"/>
      <c r="AB427" s="94"/>
    </row>
    <row r="428" spans="1:28" ht="15.75" thickBot="1">
      <c r="A428" s="2" t="str">
        <f t="shared" si="361"/>
        <v>Antony</v>
      </c>
      <c r="B428" s="65">
        <f t="shared" si="361"/>
        <v>7.5</v>
      </c>
      <c r="C428" s="66" t="str">
        <f t="shared" si="363"/>
        <v>Man Utd</v>
      </c>
      <c r="D428" s="65">
        <f t="shared" si="362"/>
        <v>3.61</v>
      </c>
      <c r="E428" s="65">
        <f t="shared" si="362"/>
        <v>4.17</v>
      </c>
      <c r="F428" s="65">
        <f t="shared" si="362"/>
        <v>2.84</v>
      </c>
      <c r="G428" s="65">
        <f t="shared" si="362"/>
        <v>2.7</v>
      </c>
      <c r="H428" s="65">
        <f t="shared" si="362"/>
        <v>3.66</v>
      </c>
      <c r="I428" s="65">
        <f t="shared" si="362"/>
        <v>3.44</v>
      </c>
      <c r="J428" s="65">
        <f t="shared" si="362"/>
        <v>3.6</v>
      </c>
      <c r="K428" s="65">
        <f t="shared" si="362"/>
        <v>1.78</v>
      </c>
      <c r="L428" s="368">
        <v>0</v>
      </c>
      <c r="AA428" s="55"/>
      <c r="AB428" s="94"/>
    </row>
    <row r="429" spans="1:28" ht="15.75" thickBot="1">
      <c r="A429" s="2" t="str">
        <f t="shared" si="361"/>
        <v>Saint-Maximin</v>
      </c>
      <c r="B429" s="65">
        <f t="shared" si="361"/>
        <v>6.2</v>
      </c>
      <c r="C429" s="66" t="str">
        <f t="shared" si="363"/>
        <v>Newcastle</v>
      </c>
      <c r="D429" s="65">
        <f t="shared" si="362"/>
        <v>3.25</v>
      </c>
      <c r="E429" s="65">
        <f t="shared" si="362"/>
        <v>2.4900000000000002</v>
      </c>
      <c r="F429" s="65">
        <f t="shared" si="362"/>
        <v>3.88</v>
      </c>
      <c r="G429" s="65">
        <f t="shared" si="362"/>
        <v>3.43</v>
      </c>
      <c r="H429" s="65">
        <f t="shared" si="362"/>
        <v>3.59</v>
      </c>
      <c r="I429" s="65">
        <f t="shared" si="362"/>
        <v>3.55</v>
      </c>
      <c r="J429" s="65">
        <f t="shared" si="362"/>
        <v>2.99</v>
      </c>
      <c r="K429" s="65">
        <f t="shared" si="362"/>
        <v>2.14</v>
      </c>
      <c r="L429" s="368">
        <v>0</v>
      </c>
      <c r="AA429" s="55"/>
      <c r="AB429" s="94"/>
    </row>
    <row r="430" spans="1:28" ht="15.75" thickBot="1">
      <c r="A430" s="2" t="str">
        <f t="shared" si="361"/>
        <v>Gündogan</v>
      </c>
      <c r="B430" s="65">
        <f t="shared" si="361"/>
        <v>7.3</v>
      </c>
      <c r="C430" s="66" t="str">
        <f t="shared" si="363"/>
        <v>Man City</v>
      </c>
      <c r="D430" s="65">
        <f t="shared" si="362"/>
        <v>3.06</v>
      </c>
      <c r="E430" s="65">
        <f t="shared" si="362"/>
        <v>2.4700000000000002</v>
      </c>
      <c r="F430" s="65">
        <f t="shared" si="362"/>
        <v>4.93</v>
      </c>
      <c r="G430" s="65">
        <f t="shared" si="362"/>
        <v>2.95</v>
      </c>
      <c r="H430" s="65">
        <f t="shared" si="362"/>
        <v>2.4700000000000002</v>
      </c>
      <c r="I430" s="65">
        <f t="shared" si="362"/>
        <v>5.13</v>
      </c>
      <c r="J430" s="65">
        <f t="shared" si="362"/>
        <v>2.82</v>
      </c>
      <c r="K430" s="65">
        <f t="shared" si="362"/>
        <v>1.23</v>
      </c>
      <c r="L430" s="368">
        <v>0</v>
      </c>
      <c r="AA430" s="55"/>
      <c r="AB430" s="94"/>
    </row>
    <row r="431" spans="1:28" ht="15.75" thickBot="1">
      <c r="A431" s="2" t="str">
        <f t="shared" si="361"/>
        <v>Paquetá</v>
      </c>
      <c r="B431" s="65">
        <f t="shared" si="361"/>
        <v>5.9</v>
      </c>
      <c r="C431" s="66" t="str">
        <f t="shared" si="363"/>
        <v>West Ham</v>
      </c>
      <c r="D431" s="65">
        <f t="shared" ref="D431:K440" si="364">D321</f>
        <v>3.58</v>
      </c>
      <c r="E431" s="65">
        <f t="shared" si="364"/>
        <v>3.27</v>
      </c>
      <c r="F431" s="65">
        <f t="shared" si="364"/>
        <v>3.03</v>
      </c>
      <c r="G431" s="65">
        <f t="shared" si="364"/>
        <v>3.6</v>
      </c>
      <c r="H431" s="65">
        <f t="shared" si="364"/>
        <v>2.66</v>
      </c>
      <c r="I431" s="65">
        <f t="shared" si="364"/>
        <v>2.95</v>
      </c>
      <c r="J431" s="65">
        <f t="shared" si="364"/>
        <v>2.66</v>
      </c>
      <c r="K431" s="65">
        <f t="shared" si="364"/>
        <v>3.12</v>
      </c>
      <c r="L431" s="368">
        <v>0</v>
      </c>
      <c r="AA431" s="55"/>
      <c r="AB431" s="94"/>
    </row>
    <row r="432" spans="1:28" ht="15.75" thickBot="1">
      <c r="A432" s="2" t="str">
        <f t="shared" si="361"/>
        <v>Rodrigo</v>
      </c>
      <c r="B432" s="65">
        <f t="shared" si="361"/>
        <v>6.3</v>
      </c>
      <c r="C432" s="66" t="str">
        <f t="shared" si="363"/>
        <v>Leeds</v>
      </c>
      <c r="D432" s="65">
        <f t="shared" si="364"/>
        <v>3.09</v>
      </c>
      <c r="E432" s="65">
        <f t="shared" si="364"/>
        <v>3.69</v>
      </c>
      <c r="F432" s="65">
        <f t="shared" si="364"/>
        <v>2.94</v>
      </c>
      <c r="G432" s="65">
        <f t="shared" si="364"/>
        <v>3.13</v>
      </c>
      <c r="H432" s="65">
        <f t="shared" si="364"/>
        <v>2.96</v>
      </c>
      <c r="I432" s="65">
        <f t="shared" si="364"/>
        <v>2.64</v>
      </c>
      <c r="J432" s="65">
        <f t="shared" si="364"/>
        <v>2.75</v>
      </c>
      <c r="K432" s="65">
        <f t="shared" si="364"/>
        <v>3.02</v>
      </c>
      <c r="L432" s="368">
        <v>0</v>
      </c>
      <c r="AA432" s="55"/>
      <c r="AB432" s="94"/>
    </row>
    <row r="433" spans="1:28" ht="15.75" thickBot="1">
      <c r="A433" s="2" t="str">
        <f t="shared" si="361"/>
        <v>Aaronson</v>
      </c>
      <c r="B433" s="65">
        <f t="shared" si="361"/>
        <v>5.5</v>
      </c>
      <c r="C433" s="66" t="str">
        <f t="shared" si="363"/>
        <v>Leeds</v>
      </c>
      <c r="D433" s="65">
        <f t="shared" si="364"/>
        <v>2.85</v>
      </c>
      <c r="E433" s="65">
        <f t="shared" si="364"/>
        <v>3.25</v>
      </c>
      <c r="F433" s="65">
        <f t="shared" si="364"/>
        <v>2.95</v>
      </c>
      <c r="G433" s="65">
        <f t="shared" si="364"/>
        <v>3.25</v>
      </c>
      <c r="H433" s="65">
        <f t="shared" si="364"/>
        <v>3.04</v>
      </c>
      <c r="I433" s="65">
        <f t="shared" si="364"/>
        <v>2.82</v>
      </c>
      <c r="J433" s="65">
        <f t="shared" si="364"/>
        <v>2.88</v>
      </c>
      <c r="K433" s="65">
        <f t="shared" si="364"/>
        <v>3</v>
      </c>
      <c r="L433" s="368">
        <v>0</v>
      </c>
      <c r="AA433" s="55"/>
      <c r="AB433" s="94"/>
    </row>
    <row r="434" spans="1:28" ht="15.75" thickBot="1">
      <c r="A434" s="2" t="str">
        <f t="shared" si="361"/>
        <v>Kulusevski</v>
      </c>
      <c r="B434" s="65">
        <f t="shared" si="361"/>
        <v>8</v>
      </c>
      <c r="C434" s="66" t="str">
        <f t="shared" si="363"/>
        <v>Spurs</v>
      </c>
      <c r="D434" s="65">
        <f t="shared" si="364"/>
        <v>3.47</v>
      </c>
      <c r="E434" s="65">
        <f t="shared" si="364"/>
        <v>3.18</v>
      </c>
      <c r="F434" s="65">
        <f t="shared" si="364"/>
        <v>4.97</v>
      </c>
      <c r="G434" s="65">
        <f t="shared" si="364"/>
        <v>2.94</v>
      </c>
      <c r="H434" s="65">
        <f t="shared" si="364"/>
        <v>2</v>
      </c>
      <c r="I434" s="65">
        <f t="shared" si="364"/>
        <v>2.39</v>
      </c>
      <c r="J434" s="65">
        <f t="shared" si="364"/>
        <v>2.66</v>
      </c>
      <c r="K434" s="65">
        <f t="shared" si="364"/>
        <v>2.2999999999999998</v>
      </c>
      <c r="L434" s="368">
        <v>0</v>
      </c>
      <c r="AA434" s="55"/>
      <c r="AB434" s="94"/>
    </row>
    <row r="435" spans="1:28" ht="15.75" thickBot="1">
      <c r="A435" s="2" t="str">
        <f t="shared" si="361"/>
        <v>Bailey</v>
      </c>
      <c r="B435" s="65">
        <f t="shared" si="361"/>
        <v>4.5</v>
      </c>
      <c r="C435" s="66" t="str">
        <f t="shared" si="363"/>
        <v>Aston Villa</v>
      </c>
      <c r="D435" s="65">
        <f t="shared" si="364"/>
        <v>2.87</v>
      </c>
      <c r="E435" s="65">
        <f t="shared" si="364"/>
        <v>3.07</v>
      </c>
      <c r="F435" s="65">
        <f t="shared" si="364"/>
        <v>3.46</v>
      </c>
      <c r="G435" s="65">
        <f t="shared" si="364"/>
        <v>2.98</v>
      </c>
      <c r="H435" s="65">
        <f t="shared" si="364"/>
        <v>3.47</v>
      </c>
      <c r="I435" s="65">
        <f t="shared" si="364"/>
        <v>2.1800000000000002</v>
      </c>
      <c r="J435" s="65">
        <f t="shared" si="364"/>
        <v>2.69</v>
      </c>
      <c r="K435" s="65">
        <f t="shared" si="364"/>
        <v>2.98</v>
      </c>
      <c r="L435" s="368">
        <v>0</v>
      </c>
      <c r="AA435" s="55"/>
      <c r="AB435" s="94"/>
    </row>
    <row r="436" spans="1:28" ht="15.75" thickBot="1">
      <c r="A436" s="2" t="str">
        <f t="shared" si="361"/>
        <v>March</v>
      </c>
      <c r="B436" s="65">
        <f t="shared" si="361"/>
        <v>5</v>
      </c>
      <c r="C436" s="66" t="str">
        <f t="shared" si="363"/>
        <v>Brighton</v>
      </c>
      <c r="D436" s="65">
        <f t="shared" si="364"/>
        <v>3.02</v>
      </c>
      <c r="E436" s="65">
        <f t="shared" si="364"/>
        <v>3.21</v>
      </c>
      <c r="F436" s="65">
        <f t="shared" si="364"/>
        <v>2.75</v>
      </c>
      <c r="G436" s="65">
        <f t="shared" si="364"/>
        <v>3.04</v>
      </c>
      <c r="H436" s="65">
        <f t="shared" si="364"/>
        <v>3.58</v>
      </c>
      <c r="I436" s="65">
        <f t="shared" si="364"/>
        <v>2.89</v>
      </c>
      <c r="J436" s="65">
        <f t="shared" si="364"/>
        <v>3.45</v>
      </c>
      <c r="K436" s="65">
        <f t="shared" si="364"/>
        <v>1.61</v>
      </c>
      <c r="L436" s="368">
        <v>0</v>
      </c>
      <c r="AA436" s="55"/>
      <c r="AB436" s="94"/>
    </row>
    <row r="437" spans="1:28" ht="15.75" thickBot="1">
      <c r="A437" s="2" t="str">
        <f t="shared" si="361"/>
        <v>Mahrez</v>
      </c>
      <c r="B437" s="65">
        <f t="shared" si="361"/>
        <v>7.5</v>
      </c>
      <c r="C437" s="66" t="str">
        <f t="shared" si="363"/>
        <v>Man City</v>
      </c>
      <c r="D437" s="65">
        <f t="shared" si="364"/>
        <v>3.13</v>
      </c>
      <c r="E437" s="65">
        <f t="shared" si="364"/>
        <v>1.98</v>
      </c>
      <c r="F437" s="65">
        <f t="shared" si="364"/>
        <v>4.4400000000000004</v>
      </c>
      <c r="G437" s="65">
        <f t="shared" si="364"/>
        <v>2.68</v>
      </c>
      <c r="H437" s="65">
        <f t="shared" si="364"/>
        <v>2.23</v>
      </c>
      <c r="I437" s="65">
        <f t="shared" si="364"/>
        <v>4.91</v>
      </c>
      <c r="J437" s="65">
        <f t="shared" si="364"/>
        <v>2.65</v>
      </c>
      <c r="K437" s="65">
        <f t="shared" si="364"/>
        <v>1.07</v>
      </c>
      <c r="L437" s="368">
        <v>0</v>
      </c>
      <c r="AA437" s="55"/>
      <c r="AB437" s="94"/>
    </row>
    <row r="438" spans="1:28" ht="15.75" thickBot="1">
      <c r="A438" s="2" t="str">
        <f t="shared" si="361"/>
        <v>Harrison</v>
      </c>
      <c r="B438" s="65">
        <f t="shared" si="361"/>
        <v>5.8</v>
      </c>
      <c r="C438" s="66" t="str">
        <f t="shared" si="363"/>
        <v>Leeds</v>
      </c>
      <c r="D438" s="65">
        <f t="shared" si="364"/>
        <v>2.4700000000000002</v>
      </c>
      <c r="E438" s="65">
        <f t="shared" si="364"/>
        <v>3.28</v>
      </c>
      <c r="F438" s="65">
        <f t="shared" si="364"/>
        <v>2.9</v>
      </c>
      <c r="G438" s="65">
        <f t="shared" si="364"/>
        <v>3.09</v>
      </c>
      <c r="H438" s="65">
        <f t="shared" si="364"/>
        <v>2.92</v>
      </c>
      <c r="I438" s="65">
        <f t="shared" si="364"/>
        <v>2.69</v>
      </c>
      <c r="J438" s="65">
        <f t="shared" si="364"/>
        <v>2.62</v>
      </c>
      <c r="K438" s="65">
        <f t="shared" si="364"/>
        <v>2.81</v>
      </c>
      <c r="L438" s="368">
        <v>0</v>
      </c>
      <c r="AA438" s="55"/>
      <c r="AB438" s="94"/>
    </row>
    <row r="439" spans="1:28" ht="15.75" thickBot="1">
      <c r="A439" s="2" t="str">
        <f t="shared" si="361"/>
        <v>Eriksen</v>
      </c>
      <c r="B439" s="65">
        <f t="shared" si="361"/>
        <v>6.3</v>
      </c>
      <c r="C439" s="66" t="str">
        <f t="shared" si="363"/>
        <v>Man Utd</v>
      </c>
      <c r="D439" s="65">
        <f t="shared" si="364"/>
        <v>3.13</v>
      </c>
      <c r="E439" s="65">
        <f t="shared" si="364"/>
        <v>3.63</v>
      </c>
      <c r="F439" s="65">
        <f t="shared" si="364"/>
        <v>2.4500000000000002</v>
      </c>
      <c r="G439" s="65">
        <f t="shared" si="364"/>
        <v>2.4900000000000002</v>
      </c>
      <c r="H439" s="65">
        <f t="shared" si="364"/>
        <v>3.24</v>
      </c>
      <c r="I439" s="65">
        <f t="shared" si="364"/>
        <v>2.96</v>
      </c>
      <c r="J439" s="65">
        <f t="shared" si="364"/>
        <v>3.24</v>
      </c>
      <c r="K439" s="65">
        <f t="shared" si="364"/>
        <v>1.55</v>
      </c>
      <c r="L439" s="368">
        <v>0</v>
      </c>
      <c r="AA439" s="55"/>
      <c r="AB439" s="94"/>
    </row>
    <row r="440" spans="1:28" ht="15.75" thickBot="1">
      <c r="A440" s="2" t="str">
        <f t="shared" si="361"/>
        <v>Eze</v>
      </c>
      <c r="B440" s="65">
        <f t="shared" si="361"/>
        <v>5.7</v>
      </c>
      <c r="C440" s="66" t="str">
        <f t="shared" si="363"/>
        <v>Crystal Palace</v>
      </c>
      <c r="D440" s="65">
        <f t="shared" si="364"/>
        <v>3.39</v>
      </c>
      <c r="E440" s="65">
        <f t="shared" si="364"/>
        <v>3.07</v>
      </c>
      <c r="F440" s="65">
        <f t="shared" si="364"/>
        <v>2.6</v>
      </c>
      <c r="G440" s="65">
        <f t="shared" si="364"/>
        <v>2.76</v>
      </c>
      <c r="H440" s="65">
        <f t="shared" si="364"/>
        <v>2.48</v>
      </c>
      <c r="I440" s="65">
        <f t="shared" si="364"/>
        <v>2.91</v>
      </c>
      <c r="J440" s="65">
        <f t="shared" si="364"/>
        <v>2.82</v>
      </c>
      <c r="K440" s="65">
        <f t="shared" si="364"/>
        <v>2.56</v>
      </c>
      <c r="L440" s="368">
        <v>0</v>
      </c>
      <c r="AA440" s="55"/>
      <c r="AB440" s="94"/>
    </row>
    <row r="441" spans="1:28" ht="15.75" thickBot="1">
      <c r="A441" s="14" t="str">
        <f t="shared" ref="A441:B460" si="365">A331</f>
        <v>Cancelo</v>
      </c>
      <c r="B441" s="67">
        <f t="shared" si="365"/>
        <v>7.4</v>
      </c>
      <c r="C441" s="68" t="str">
        <f t="shared" ref="C441:C472" si="366">C1</f>
        <v>Man City</v>
      </c>
      <c r="D441" s="67">
        <f t="shared" ref="D441:K450" si="367">D331</f>
        <v>4.88</v>
      </c>
      <c r="E441" s="67">
        <f t="shared" si="367"/>
        <v>3.74</v>
      </c>
      <c r="F441" s="67">
        <f t="shared" si="367"/>
        <v>6.68</v>
      </c>
      <c r="G441" s="67">
        <f t="shared" si="367"/>
        <v>4.47</v>
      </c>
      <c r="H441" s="67">
        <f t="shared" si="367"/>
        <v>3.18</v>
      </c>
      <c r="I441" s="67">
        <f t="shared" si="367"/>
        <v>7.21</v>
      </c>
      <c r="J441" s="67">
        <f t="shared" si="367"/>
        <v>4.09</v>
      </c>
      <c r="K441" s="69">
        <f t="shared" si="367"/>
        <v>1.86</v>
      </c>
      <c r="L441" s="368">
        <v>0</v>
      </c>
      <c r="AA441" s="55"/>
      <c r="AB441" s="94"/>
    </row>
    <row r="442" spans="1:28" ht="15.75" thickBot="1">
      <c r="A442" s="15" t="str">
        <f t="shared" si="365"/>
        <v>Alexander-Arnold</v>
      </c>
      <c r="B442" s="70">
        <f t="shared" si="365"/>
        <v>7.2</v>
      </c>
      <c r="C442" s="71" t="str">
        <f t="shared" si="366"/>
        <v>Liverpool</v>
      </c>
      <c r="D442" s="70">
        <f t="shared" si="367"/>
        <v>5.47</v>
      </c>
      <c r="E442" s="70">
        <f t="shared" si="367"/>
        <v>4.5599999999999996</v>
      </c>
      <c r="F442" s="70">
        <f t="shared" si="367"/>
        <v>3.88</v>
      </c>
      <c r="G442" s="70">
        <f t="shared" si="367"/>
        <v>4.2300000000000004</v>
      </c>
      <c r="H442" s="70">
        <f t="shared" si="367"/>
        <v>4.62</v>
      </c>
      <c r="I442" s="70">
        <f t="shared" si="367"/>
        <v>5.53</v>
      </c>
      <c r="J442" s="70">
        <f t="shared" si="367"/>
        <v>3.38</v>
      </c>
      <c r="K442" s="72">
        <f t="shared" si="367"/>
        <v>4.43</v>
      </c>
      <c r="L442" s="368">
        <v>1</v>
      </c>
      <c r="AA442" s="55"/>
      <c r="AB442" s="94"/>
    </row>
    <row r="443" spans="1:28" ht="15.75" thickBot="1">
      <c r="A443" s="15" t="str">
        <f t="shared" si="365"/>
        <v>Gabriel</v>
      </c>
      <c r="B443" s="70">
        <f t="shared" si="365"/>
        <v>5.0999999999999996</v>
      </c>
      <c r="C443" s="71" t="str">
        <f t="shared" si="366"/>
        <v>Arsenal</v>
      </c>
      <c r="D443" s="70">
        <f t="shared" si="367"/>
        <v>3.64</v>
      </c>
      <c r="E443" s="70">
        <f t="shared" si="367"/>
        <v>3.66</v>
      </c>
      <c r="F443" s="70">
        <f t="shared" si="367"/>
        <v>2.86</v>
      </c>
      <c r="G443" s="70">
        <f t="shared" si="367"/>
        <v>3.48</v>
      </c>
      <c r="H443" s="70">
        <f t="shared" si="367"/>
        <v>3.85</v>
      </c>
      <c r="I443" s="70">
        <f t="shared" si="367"/>
        <v>6.47</v>
      </c>
      <c r="J443" s="70">
        <f t="shared" si="367"/>
        <v>3.41</v>
      </c>
      <c r="K443" s="72">
        <f t="shared" si="367"/>
        <v>2.75</v>
      </c>
      <c r="L443" s="368">
        <v>1</v>
      </c>
      <c r="AA443" s="55"/>
      <c r="AB443" s="94"/>
    </row>
    <row r="444" spans="1:28" ht="15.75" thickBot="1">
      <c r="A444" s="15" t="str">
        <f t="shared" si="365"/>
        <v>Robertson</v>
      </c>
      <c r="B444" s="70">
        <f t="shared" si="365"/>
        <v>6.8</v>
      </c>
      <c r="C444" s="71" t="str">
        <f t="shared" si="366"/>
        <v>Liverpool</v>
      </c>
      <c r="D444" s="70">
        <f t="shared" si="367"/>
        <v>4.58</v>
      </c>
      <c r="E444" s="70">
        <f t="shared" si="367"/>
        <v>3.64</v>
      </c>
      <c r="F444" s="70">
        <f t="shared" si="367"/>
        <v>3.23</v>
      </c>
      <c r="G444" s="70">
        <f t="shared" si="367"/>
        <v>3.52</v>
      </c>
      <c r="H444" s="70">
        <f t="shared" si="367"/>
        <v>3.86</v>
      </c>
      <c r="I444" s="70">
        <f t="shared" si="367"/>
        <v>4.6900000000000004</v>
      </c>
      <c r="J444" s="70">
        <f t="shared" si="367"/>
        <v>2.81</v>
      </c>
      <c r="K444" s="72">
        <f t="shared" si="367"/>
        <v>3.76</v>
      </c>
      <c r="L444" s="368">
        <v>0</v>
      </c>
      <c r="AA444" s="55"/>
      <c r="AB444" s="94"/>
    </row>
    <row r="445" spans="1:28" ht="15.75" thickBot="1">
      <c r="A445" s="15" t="str">
        <f t="shared" si="365"/>
        <v>Trippier</v>
      </c>
      <c r="B445" s="70">
        <f t="shared" si="365"/>
        <v>5.2</v>
      </c>
      <c r="C445" s="71" t="str">
        <f t="shared" si="366"/>
        <v>Newcastle</v>
      </c>
      <c r="D445" s="70">
        <f t="shared" si="367"/>
        <v>4.8</v>
      </c>
      <c r="E445" s="70">
        <f t="shared" si="367"/>
        <v>2.5</v>
      </c>
      <c r="F445" s="70">
        <f t="shared" si="367"/>
        <v>4.55</v>
      </c>
      <c r="G445" s="70">
        <f t="shared" si="367"/>
        <v>3.76</v>
      </c>
      <c r="H445" s="70">
        <f t="shared" si="367"/>
        <v>4.28</v>
      </c>
      <c r="I445" s="70">
        <f t="shared" si="367"/>
        <v>4.3099999999999996</v>
      </c>
      <c r="J445" s="70">
        <f t="shared" si="367"/>
        <v>2.85</v>
      </c>
      <c r="K445" s="72">
        <f t="shared" si="367"/>
        <v>2.5499999999999998</v>
      </c>
      <c r="L445" s="368">
        <v>1</v>
      </c>
      <c r="AA445" s="55"/>
      <c r="AB445" s="94"/>
    </row>
    <row r="446" spans="1:28" ht="15.75" thickBot="1">
      <c r="A446" s="15" t="str">
        <f t="shared" si="365"/>
        <v>Van Dijk</v>
      </c>
      <c r="B446" s="70">
        <f t="shared" si="365"/>
        <v>6.5</v>
      </c>
      <c r="C446" s="71" t="str">
        <f t="shared" si="366"/>
        <v>Liverpool</v>
      </c>
      <c r="D446" s="70">
        <f t="shared" si="367"/>
        <v>4.2</v>
      </c>
      <c r="E446" s="70">
        <f t="shared" si="367"/>
        <v>3.49</v>
      </c>
      <c r="F446" s="70">
        <f t="shared" si="367"/>
        <v>3.03</v>
      </c>
      <c r="G446" s="70">
        <f t="shared" si="367"/>
        <v>3.32</v>
      </c>
      <c r="H446" s="70">
        <f t="shared" si="367"/>
        <v>3.66</v>
      </c>
      <c r="I446" s="70">
        <f t="shared" si="367"/>
        <v>4.22</v>
      </c>
      <c r="J446" s="70">
        <f t="shared" si="367"/>
        <v>2.56</v>
      </c>
      <c r="K446" s="72">
        <f t="shared" si="367"/>
        <v>3.38</v>
      </c>
      <c r="L446" s="368">
        <v>0</v>
      </c>
      <c r="AA446" s="55"/>
      <c r="AB446" s="94"/>
    </row>
    <row r="447" spans="1:28" ht="15.75" thickBot="1">
      <c r="A447" s="15" t="str">
        <f t="shared" si="365"/>
        <v>White</v>
      </c>
      <c r="B447" s="70">
        <f t="shared" si="365"/>
        <v>4.7</v>
      </c>
      <c r="C447" s="71" t="str">
        <f t="shared" si="366"/>
        <v>Arsenal</v>
      </c>
      <c r="D447" s="70">
        <f t="shared" si="367"/>
        <v>3.1</v>
      </c>
      <c r="E447" s="70">
        <f t="shared" si="367"/>
        <v>3.09</v>
      </c>
      <c r="F447" s="70">
        <f t="shared" si="367"/>
        <v>2.35</v>
      </c>
      <c r="G447" s="70">
        <f t="shared" si="367"/>
        <v>2.73</v>
      </c>
      <c r="H447" s="70">
        <f t="shared" si="367"/>
        <v>3.27</v>
      </c>
      <c r="I447" s="70">
        <f t="shared" si="367"/>
        <v>5.52</v>
      </c>
      <c r="J447" s="70">
        <f t="shared" si="367"/>
        <v>2.98</v>
      </c>
      <c r="K447" s="72">
        <f t="shared" si="367"/>
        <v>2.33</v>
      </c>
      <c r="L447" s="368">
        <v>0</v>
      </c>
      <c r="AA447" s="55"/>
      <c r="AB447" s="94"/>
    </row>
    <row r="448" spans="1:28" ht="15.75" thickBot="1">
      <c r="A448" s="15" t="str">
        <f t="shared" si="365"/>
        <v>Laporte</v>
      </c>
      <c r="B448" s="70">
        <f t="shared" si="365"/>
        <v>5.8</v>
      </c>
      <c r="C448" s="71" t="str">
        <f t="shared" si="366"/>
        <v>Man City</v>
      </c>
      <c r="D448" s="70">
        <f t="shared" si="367"/>
        <v>3.36</v>
      </c>
      <c r="E448" s="70">
        <f t="shared" si="367"/>
        <v>2.72</v>
      </c>
      <c r="F448" s="70">
        <f t="shared" si="367"/>
        <v>5.16</v>
      </c>
      <c r="G448" s="70">
        <f t="shared" si="367"/>
        <v>3.42</v>
      </c>
      <c r="H448" s="70">
        <f t="shared" si="367"/>
        <v>2.0499999999999998</v>
      </c>
      <c r="I448" s="70">
        <f t="shared" si="367"/>
        <v>4.34</v>
      </c>
      <c r="J448" s="70">
        <f t="shared" si="367"/>
        <v>2.62</v>
      </c>
      <c r="K448" s="72">
        <f t="shared" si="367"/>
        <v>1.1200000000000001</v>
      </c>
      <c r="L448" s="368">
        <v>0</v>
      </c>
      <c r="AA448" s="55"/>
      <c r="AB448" s="94"/>
    </row>
    <row r="449" spans="1:28" ht="15.75" thickBot="1">
      <c r="A449" s="15" t="str">
        <f t="shared" si="365"/>
        <v>Dunk</v>
      </c>
      <c r="B449" s="70">
        <f t="shared" si="365"/>
        <v>4.7</v>
      </c>
      <c r="C449" s="71" t="str">
        <f t="shared" si="366"/>
        <v>Brighton</v>
      </c>
      <c r="D449" s="70">
        <f t="shared" si="367"/>
        <v>2.59</v>
      </c>
      <c r="E449" s="70">
        <f t="shared" si="367"/>
        <v>3.62</v>
      </c>
      <c r="F449" s="70">
        <f t="shared" si="367"/>
        <v>2.42</v>
      </c>
      <c r="G449" s="70">
        <f t="shared" si="367"/>
        <v>3.12</v>
      </c>
      <c r="H449" s="70">
        <f t="shared" si="367"/>
        <v>4.3899999999999997</v>
      </c>
      <c r="I449" s="70">
        <f t="shared" si="367"/>
        <v>3.27</v>
      </c>
      <c r="J449" s="70">
        <f t="shared" si="367"/>
        <v>3.92</v>
      </c>
      <c r="K449" s="72">
        <f t="shared" si="367"/>
        <v>1.45</v>
      </c>
      <c r="L449" s="368">
        <v>1</v>
      </c>
      <c r="AA449" s="55"/>
      <c r="AB449" s="94"/>
    </row>
    <row r="450" spans="1:28" ht="15.75" thickBot="1">
      <c r="A450" s="15" t="str">
        <f t="shared" si="365"/>
        <v>Saliba</v>
      </c>
      <c r="B450" s="70">
        <f t="shared" si="365"/>
        <v>5.3</v>
      </c>
      <c r="C450" s="71" t="str">
        <f t="shared" si="366"/>
        <v>Arsenal</v>
      </c>
      <c r="D450" s="70">
        <f t="shared" si="367"/>
        <v>3.14</v>
      </c>
      <c r="E450" s="70">
        <f t="shared" si="367"/>
        <v>2.59</v>
      </c>
      <c r="F450" s="70">
        <f t="shared" si="367"/>
        <v>2.19</v>
      </c>
      <c r="G450" s="70">
        <f t="shared" si="367"/>
        <v>2.69</v>
      </c>
      <c r="H450" s="70">
        <f t="shared" si="367"/>
        <v>3.3</v>
      </c>
      <c r="I450" s="70">
        <f t="shared" si="367"/>
        <v>5.45</v>
      </c>
      <c r="J450" s="70">
        <f t="shared" si="367"/>
        <v>2.91</v>
      </c>
      <c r="K450" s="72">
        <f t="shared" si="367"/>
        <v>2.34</v>
      </c>
      <c r="L450" s="368">
        <v>0</v>
      </c>
      <c r="AA450" s="55"/>
      <c r="AB450" s="94"/>
    </row>
    <row r="451" spans="1:28" ht="15.75" thickBot="1">
      <c r="A451" s="15" t="str">
        <f t="shared" si="365"/>
        <v>Burn</v>
      </c>
      <c r="B451" s="70">
        <f t="shared" si="365"/>
        <v>4.5</v>
      </c>
      <c r="C451" s="71" t="str">
        <f t="shared" si="366"/>
        <v>Newcastle</v>
      </c>
      <c r="D451" s="70">
        <f t="shared" ref="D451:K460" si="368">D341</f>
        <v>3.83</v>
      </c>
      <c r="E451" s="70">
        <f t="shared" si="368"/>
        <v>2.08</v>
      </c>
      <c r="F451" s="70">
        <f t="shared" si="368"/>
        <v>3.82</v>
      </c>
      <c r="G451" s="70">
        <f t="shared" si="368"/>
        <v>3.19</v>
      </c>
      <c r="H451" s="70">
        <f t="shared" si="368"/>
        <v>3.53</v>
      </c>
      <c r="I451" s="70">
        <f t="shared" si="368"/>
        <v>3.56</v>
      </c>
      <c r="J451" s="70">
        <f t="shared" si="368"/>
        <v>2.29</v>
      </c>
      <c r="K451" s="72">
        <f t="shared" si="368"/>
        <v>2.04</v>
      </c>
      <c r="L451" s="368">
        <v>0</v>
      </c>
      <c r="AA451" s="55"/>
      <c r="AB451" s="94"/>
    </row>
    <row r="452" spans="1:28" ht="15.75" thickBot="1">
      <c r="A452" s="15" t="str">
        <f t="shared" si="365"/>
        <v>Botman</v>
      </c>
      <c r="B452" s="70">
        <f t="shared" si="365"/>
        <v>4.4000000000000004</v>
      </c>
      <c r="C452" s="71" t="str">
        <f t="shared" si="366"/>
        <v>Newcastle</v>
      </c>
      <c r="D452" s="70">
        <f t="shared" si="368"/>
        <v>3.77</v>
      </c>
      <c r="E452" s="70">
        <f t="shared" si="368"/>
        <v>2.08</v>
      </c>
      <c r="F452" s="70">
        <f t="shared" si="368"/>
        <v>3.68</v>
      </c>
      <c r="G452" s="70">
        <f t="shared" si="368"/>
        <v>3.25</v>
      </c>
      <c r="H452" s="70">
        <f t="shared" si="368"/>
        <v>3.65</v>
      </c>
      <c r="I452" s="70">
        <f t="shared" si="368"/>
        <v>3.46</v>
      </c>
      <c r="J452" s="70">
        <f t="shared" si="368"/>
        <v>2.31</v>
      </c>
      <c r="K452" s="72">
        <f t="shared" si="368"/>
        <v>2.04</v>
      </c>
      <c r="L452" s="368">
        <v>1</v>
      </c>
      <c r="AA452" s="55"/>
      <c r="AB452" s="94"/>
    </row>
    <row r="453" spans="1:28" ht="15.75" thickBot="1">
      <c r="A453" s="15" t="str">
        <f t="shared" si="365"/>
        <v>Dier</v>
      </c>
      <c r="B453" s="70">
        <f t="shared" si="365"/>
        <v>5.2</v>
      </c>
      <c r="C453" s="71" t="str">
        <f t="shared" si="366"/>
        <v>Spurs</v>
      </c>
      <c r="D453" s="70">
        <f t="shared" si="368"/>
        <v>3.49</v>
      </c>
      <c r="E453" s="70">
        <f t="shared" si="368"/>
        <v>2.98</v>
      </c>
      <c r="F453" s="70">
        <f t="shared" si="368"/>
        <v>3.82</v>
      </c>
      <c r="G453" s="70">
        <f t="shared" si="368"/>
        <v>2.9</v>
      </c>
      <c r="H453" s="70">
        <f t="shared" si="368"/>
        <v>1.85</v>
      </c>
      <c r="I453" s="70">
        <f t="shared" si="368"/>
        <v>2.8</v>
      </c>
      <c r="J453" s="70">
        <f t="shared" si="368"/>
        <v>3.19</v>
      </c>
      <c r="K453" s="72">
        <f t="shared" si="368"/>
        <v>2.67</v>
      </c>
      <c r="L453" s="368">
        <v>0</v>
      </c>
      <c r="AA453" s="55"/>
      <c r="AB453" s="94"/>
    </row>
    <row r="454" spans="1:28" ht="15.75" thickBot="1">
      <c r="A454" s="15" t="str">
        <f t="shared" si="365"/>
        <v>Schär</v>
      </c>
      <c r="B454" s="70">
        <f t="shared" si="365"/>
        <v>4.9000000000000004</v>
      </c>
      <c r="C454" s="71" t="str">
        <f t="shared" si="366"/>
        <v>Newcastle</v>
      </c>
      <c r="D454" s="70">
        <f t="shared" si="368"/>
        <v>4.0599999999999996</v>
      </c>
      <c r="E454" s="70">
        <f t="shared" si="368"/>
        <v>1.69</v>
      </c>
      <c r="F454" s="70">
        <f t="shared" si="368"/>
        <v>3.37</v>
      </c>
      <c r="G454" s="70">
        <f t="shared" si="368"/>
        <v>2.85</v>
      </c>
      <c r="H454" s="70">
        <f t="shared" si="368"/>
        <v>3.68</v>
      </c>
      <c r="I454" s="70">
        <f t="shared" si="368"/>
        <v>3.69</v>
      </c>
      <c r="J454" s="70">
        <f t="shared" si="368"/>
        <v>2.3199999999999998</v>
      </c>
      <c r="K454" s="72">
        <f t="shared" si="368"/>
        <v>2.0299999999999998</v>
      </c>
      <c r="L454" s="368">
        <v>0</v>
      </c>
      <c r="AA454" s="55"/>
      <c r="AB454" s="94"/>
    </row>
    <row r="455" spans="1:28" ht="15.75" thickBot="1">
      <c r="A455" s="15" t="str">
        <f t="shared" si="365"/>
        <v>Zinchenko</v>
      </c>
      <c r="B455" s="70">
        <f t="shared" si="365"/>
        <v>5</v>
      </c>
      <c r="C455" s="71" t="str">
        <f t="shared" si="366"/>
        <v>Arsenal</v>
      </c>
      <c r="D455" s="70">
        <f t="shared" si="368"/>
        <v>2.52</v>
      </c>
      <c r="E455" s="70">
        <f t="shared" si="368"/>
        <v>2.68</v>
      </c>
      <c r="F455" s="70">
        <f t="shared" si="368"/>
        <v>2.23</v>
      </c>
      <c r="G455" s="70">
        <f t="shared" si="368"/>
        <v>2.7</v>
      </c>
      <c r="H455" s="70">
        <f t="shared" si="368"/>
        <v>3.15</v>
      </c>
      <c r="I455" s="70">
        <f t="shared" si="368"/>
        <v>5.31</v>
      </c>
      <c r="J455" s="70">
        <f t="shared" si="368"/>
        <v>2.75</v>
      </c>
      <c r="K455" s="72">
        <f t="shared" si="368"/>
        <v>2.25</v>
      </c>
      <c r="L455" s="368">
        <v>0</v>
      </c>
      <c r="AA455" s="55"/>
      <c r="AB455" s="94"/>
    </row>
    <row r="456" spans="1:28" ht="15.75" thickBot="1">
      <c r="A456" s="15" t="str">
        <f t="shared" si="365"/>
        <v>Walker</v>
      </c>
      <c r="B456" s="70">
        <f t="shared" si="365"/>
        <v>4.8</v>
      </c>
      <c r="C456" s="71" t="str">
        <f t="shared" si="366"/>
        <v>Man City</v>
      </c>
      <c r="D456" s="70">
        <f t="shared" si="368"/>
        <v>3.17</v>
      </c>
      <c r="E456" s="70">
        <f t="shared" si="368"/>
        <v>2.37</v>
      </c>
      <c r="F456" s="70">
        <f t="shared" si="368"/>
        <v>4.68</v>
      </c>
      <c r="G456" s="70">
        <f t="shared" si="368"/>
        <v>3.05</v>
      </c>
      <c r="H456" s="70">
        <f t="shared" si="368"/>
        <v>2.04</v>
      </c>
      <c r="I456" s="70">
        <f t="shared" si="368"/>
        <v>4.25</v>
      </c>
      <c r="J456" s="70">
        <f t="shared" si="368"/>
        <v>2.4500000000000002</v>
      </c>
      <c r="K456" s="72">
        <f t="shared" si="368"/>
        <v>1.1399999999999999</v>
      </c>
      <c r="L456" s="368">
        <v>0</v>
      </c>
      <c r="AA456" s="55"/>
      <c r="AB456" s="94"/>
    </row>
    <row r="457" spans="1:28" ht="15.75" thickBot="1">
      <c r="A457" s="15" t="str">
        <f t="shared" si="365"/>
        <v>Perišić</v>
      </c>
      <c r="B457" s="70">
        <f t="shared" si="365"/>
        <v>5.8</v>
      </c>
      <c r="C457" s="71" t="str">
        <f t="shared" si="366"/>
        <v>Spurs</v>
      </c>
      <c r="D457" s="70">
        <f t="shared" si="368"/>
        <v>0</v>
      </c>
      <c r="E457" s="70">
        <f t="shared" si="368"/>
        <v>0</v>
      </c>
      <c r="F457" s="70">
        <f t="shared" si="368"/>
        <v>0</v>
      </c>
      <c r="G457" s="70">
        <f t="shared" si="368"/>
        <v>0</v>
      </c>
      <c r="H457" s="70">
        <f t="shared" si="368"/>
        <v>0</v>
      </c>
      <c r="I457" s="70">
        <f t="shared" si="368"/>
        <v>2.56</v>
      </c>
      <c r="J457" s="70">
        <f t="shared" si="368"/>
        <v>2.94</v>
      </c>
      <c r="K457" s="72">
        <f t="shared" si="368"/>
        <v>2.4700000000000002</v>
      </c>
      <c r="L457" s="368">
        <v>0</v>
      </c>
      <c r="AA457" s="55"/>
      <c r="AB457" s="94"/>
    </row>
    <row r="458" spans="1:28" ht="15.75" thickBot="1">
      <c r="A458" s="15" t="str">
        <f t="shared" si="365"/>
        <v>Stones</v>
      </c>
      <c r="B458" s="70">
        <f t="shared" si="365"/>
        <v>5.4</v>
      </c>
      <c r="C458" s="71" t="str">
        <f t="shared" si="366"/>
        <v>Man City</v>
      </c>
      <c r="D458" s="70">
        <f t="shared" si="368"/>
        <v>3.18</v>
      </c>
      <c r="E458" s="70">
        <f t="shared" si="368"/>
        <v>2.4700000000000002</v>
      </c>
      <c r="F458" s="70">
        <f t="shared" si="368"/>
        <v>4.68</v>
      </c>
      <c r="G458" s="70">
        <f t="shared" si="368"/>
        <v>3.03</v>
      </c>
      <c r="H458" s="70">
        <f t="shared" si="368"/>
        <v>1.96</v>
      </c>
      <c r="I458" s="70">
        <f t="shared" si="368"/>
        <v>3.99</v>
      </c>
      <c r="J458" s="70">
        <f t="shared" si="368"/>
        <v>2.36</v>
      </c>
      <c r="K458" s="72">
        <f t="shared" si="368"/>
        <v>1.05</v>
      </c>
      <c r="L458" s="368">
        <v>0</v>
      </c>
      <c r="AA458" s="55"/>
      <c r="AB458" s="94"/>
    </row>
    <row r="459" spans="1:28" ht="15.75" thickBot="1">
      <c r="A459" s="15" t="str">
        <f t="shared" si="365"/>
        <v>Shaw</v>
      </c>
      <c r="B459" s="70">
        <f t="shared" si="365"/>
        <v>4.8</v>
      </c>
      <c r="C459" s="71" t="str">
        <f t="shared" si="366"/>
        <v>Man Utd</v>
      </c>
      <c r="D459" s="70">
        <f t="shared" si="368"/>
        <v>3.54</v>
      </c>
      <c r="E459" s="70">
        <f t="shared" si="368"/>
        <v>4.2</v>
      </c>
      <c r="F459" s="70">
        <f t="shared" si="368"/>
        <v>1.83</v>
      </c>
      <c r="G459" s="70">
        <f t="shared" si="368"/>
        <v>1.77</v>
      </c>
      <c r="H459" s="70">
        <f t="shared" si="368"/>
        <v>3.5</v>
      </c>
      <c r="I459" s="70">
        <f t="shared" si="368"/>
        <v>2.77</v>
      </c>
      <c r="J459" s="70">
        <f t="shared" si="368"/>
        <v>3.37</v>
      </c>
      <c r="K459" s="72">
        <f t="shared" si="368"/>
        <v>1.64</v>
      </c>
      <c r="L459" s="368">
        <v>0</v>
      </c>
      <c r="AA459" s="55"/>
      <c r="AB459" s="94"/>
    </row>
    <row r="460" spans="1:28" ht="15.75" thickBot="1">
      <c r="A460" s="15" t="str">
        <f t="shared" si="365"/>
        <v>Cucurella</v>
      </c>
      <c r="B460" s="70">
        <f t="shared" si="365"/>
        <v>5.0999999999999996</v>
      </c>
      <c r="C460" s="71" t="str">
        <f t="shared" si="366"/>
        <v>Chelsea</v>
      </c>
      <c r="D460" s="70">
        <f t="shared" si="368"/>
        <v>3.86</v>
      </c>
      <c r="E460" s="70">
        <f t="shared" si="368"/>
        <v>5.55</v>
      </c>
      <c r="F460" s="70">
        <f t="shared" si="368"/>
        <v>3.95</v>
      </c>
      <c r="G460" s="70">
        <f t="shared" si="368"/>
        <v>1.86</v>
      </c>
      <c r="H460" s="70">
        <f t="shared" si="368"/>
        <v>2.25</v>
      </c>
      <c r="I460" s="70">
        <f t="shared" si="368"/>
        <v>1.58</v>
      </c>
      <c r="J460" s="70">
        <f t="shared" si="368"/>
        <v>2.11</v>
      </c>
      <c r="K460" s="72">
        <f t="shared" si="368"/>
        <v>1.37</v>
      </c>
      <c r="L460" s="368">
        <v>0</v>
      </c>
      <c r="AA460" s="55"/>
      <c r="AB460" s="94"/>
    </row>
    <row r="461" spans="1:28" ht="15.75" thickBot="1">
      <c r="A461" s="15" t="str">
        <f t="shared" ref="A461:B480" si="369">A351</f>
        <v>Varane</v>
      </c>
      <c r="B461" s="70">
        <f t="shared" si="369"/>
        <v>4.8</v>
      </c>
      <c r="C461" s="71" t="str">
        <f t="shared" si="366"/>
        <v>Man Utd</v>
      </c>
      <c r="D461" s="70">
        <f t="shared" ref="D461:K470" si="370">D351</f>
        <v>3.47</v>
      </c>
      <c r="E461" s="70">
        <f t="shared" si="370"/>
        <v>3.84</v>
      </c>
      <c r="F461" s="70">
        <f t="shared" si="370"/>
        <v>1.94</v>
      </c>
      <c r="G461" s="70">
        <f t="shared" si="370"/>
        <v>1.83</v>
      </c>
      <c r="H461" s="70">
        <f t="shared" si="370"/>
        <v>3.41</v>
      </c>
      <c r="I461" s="70">
        <f t="shared" si="370"/>
        <v>2.6</v>
      </c>
      <c r="J461" s="70">
        <f t="shared" si="370"/>
        <v>3.21</v>
      </c>
      <c r="K461" s="72">
        <f t="shared" si="370"/>
        <v>1.55</v>
      </c>
      <c r="L461" s="368">
        <v>0</v>
      </c>
      <c r="AA461" s="55"/>
      <c r="AB461" s="94"/>
    </row>
    <row r="462" spans="1:28" ht="15.75" thickBot="1">
      <c r="A462" s="15" t="str">
        <f t="shared" si="369"/>
        <v>Estupiñán</v>
      </c>
      <c r="B462" s="70">
        <f t="shared" si="369"/>
        <v>4.5</v>
      </c>
      <c r="C462" s="71" t="str">
        <f t="shared" si="366"/>
        <v>Brighton</v>
      </c>
      <c r="D462" s="70">
        <f t="shared" si="370"/>
        <v>2.37</v>
      </c>
      <c r="E462" s="70">
        <f t="shared" si="370"/>
        <v>3.26</v>
      </c>
      <c r="F462" s="70">
        <f t="shared" si="370"/>
        <v>2.17</v>
      </c>
      <c r="G462" s="70">
        <f t="shared" si="370"/>
        <v>2.61</v>
      </c>
      <c r="H462" s="70">
        <f t="shared" si="370"/>
        <v>3.62</v>
      </c>
      <c r="I462" s="70">
        <f t="shared" si="370"/>
        <v>2.79</v>
      </c>
      <c r="J462" s="70">
        <f t="shared" si="370"/>
        <v>3.17</v>
      </c>
      <c r="K462" s="72">
        <f t="shared" si="370"/>
        <v>1.31</v>
      </c>
      <c r="L462" s="368">
        <v>0</v>
      </c>
      <c r="AA462" s="55"/>
      <c r="AB462" s="94"/>
    </row>
    <row r="463" spans="1:28" ht="15.75" thickBot="1">
      <c r="A463" s="15" t="str">
        <f t="shared" si="369"/>
        <v>Matip</v>
      </c>
      <c r="B463" s="70">
        <f t="shared" si="369"/>
        <v>5.9</v>
      </c>
      <c r="C463" s="71" t="str">
        <f t="shared" si="366"/>
        <v>Liverpool</v>
      </c>
      <c r="D463" s="70">
        <f t="shared" si="370"/>
        <v>3.36</v>
      </c>
      <c r="E463" s="70">
        <f t="shared" si="370"/>
        <v>2.5299999999999998</v>
      </c>
      <c r="F463" s="70">
        <f t="shared" si="370"/>
        <v>2.21</v>
      </c>
      <c r="G463" s="70">
        <f t="shared" si="370"/>
        <v>2.44</v>
      </c>
      <c r="H463" s="70">
        <f t="shared" si="370"/>
        <v>2.91</v>
      </c>
      <c r="I463" s="70">
        <f t="shared" si="370"/>
        <v>3.18</v>
      </c>
      <c r="J463" s="70">
        <f t="shared" si="370"/>
        <v>1.93</v>
      </c>
      <c r="K463" s="72">
        <f t="shared" si="370"/>
        <v>2.67</v>
      </c>
      <c r="L463" s="368">
        <v>0</v>
      </c>
      <c r="AA463" s="55"/>
      <c r="AB463" s="94"/>
    </row>
    <row r="464" spans="1:28" ht="15.75" thickBot="1">
      <c r="A464" s="15" t="str">
        <f t="shared" si="369"/>
        <v>Romero</v>
      </c>
      <c r="B464" s="70">
        <f t="shared" si="369"/>
        <v>4.9000000000000004</v>
      </c>
      <c r="C464" s="71" t="str">
        <f t="shared" si="366"/>
        <v>Spurs</v>
      </c>
      <c r="D464" s="70">
        <f t="shared" si="370"/>
        <v>2.2200000000000002</v>
      </c>
      <c r="E464" s="70">
        <f t="shared" si="370"/>
        <v>2.83</v>
      </c>
      <c r="F464" s="70">
        <f t="shared" si="370"/>
        <v>3.59</v>
      </c>
      <c r="G464" s="70">
        <f t="shared" si="370"/>
        <v>2.67</v>
      </c>
      <c r="H464" s="70">
        <f t="shared" si="370"/>
        <v>1.63</v>
      </c>
      <c r="I464" s="70">
        <f t="shared" si="370"/>
        <v>2.56</v>
      </c>
      <c r="J464" s="70">
        <f t="shared" si="370"/>
        <v>3.06</v>
      </c>
      <c r="K464" s="72">
        <f t="shared" si="370"/>
        <v>2.5</v>
      </c>
      <c r="L464" s="368">
        <v>0</v>
      </c>
      <c r="AA464" s="55"/>
      <c r="AB464" s="94"/>
    </row>
    <row r="465" spans="1:28" ht="15.75" thickBot="1">
      <c r="A465" s="15" t="str">
        <f t="shared" si="369"/>
        <v>Koulibaly</v>
      </c>
      <c r="B465" s="70">
        <f t="shared" si="369"/>
        <v>5.5</v>
      </c>
      <c r="C465" s="71" t="str">
        <f t="shared" si="366"/>
        <v>Chelsea</v>
      </c>
      <c r="D465" s="70">
        <f t="shared" si="370"/>
        <v>3.41</v>
      </c>
      <c r="E465" s="70">
        <f t="shared" si="370"/>
        <v>4.5599999999999996</v>
      </c>
      <c r="F465" s="70">
        <f t="shared" si="370"/>
        <v>3.01</v>
      </c>
      <c r="G465" s="70">
        <f t="shared" si="370"/>
        <v>1.31</v>
      </c>
      <c r="H465" s="70">
        <f t="shared" si="370"/>
        <v>2.6</v>
      </c>
      <c r="I465" s="70">
        <f t="shared" si="370"/>
        <v>1.91</v>
      </c>
      <c r="J465" s="70">
        <f t="shared" si="370"/>
        <v>2.62</v>
      </c>
      <c r="K465" s="72">
        <f t="shared" si="370"/>
        <v>1.51</v>
      </c>
      <c r="L465" s="368">
        <v>0</v>
      </c>
      <c r="AA465" s="55"/>
      <c r="AB465" s="94"/>
    </row>
    <row r="466" spans="1:28" ht="15.75" thickBot="1">
      <c r="A466" s="15" t="str">
        <f t="shared" si="369"/>
        <v>Digne</v>
      </c>
      <c r="B466" s="70">
        <f t="shared" si="369"/>
        <v>4.5999999999999996</v>
      </c>
      <c r="C466" s="71" t="str">
        <f t="shared" si="366"/>
        <v>Aston Villa</v>
      </c>
      <c r="D466" s="70">
        <f t="shared" si="370"/>
        <v>2.17</v>
      </c>
      <c r="E466" s="70">
        <f t="shared" si="370"/>
        <v>3.48</v>
      </c>
      <c r="F466" s="70">
        <f t="shared" si="370"/>
        <v>3.26</v>
      </c>
      <c r="G466" s="70">
        <f t="shared" si="370"/>
        <v>2.9</v>
      </c>
      <c r="H466" s="70">
        <f t="shared" si="370"/>
        <v>3.17</v>
      </c>
      <c r="I466" s="70">
        <f t="shared" si="370"/>
        <v>1.1499999999999999</v>
      </c>
      <c r="J466" s="70">
        <f t="shared" si="370"/>
        <v>2.02</v>
      </c>
      <c r="K466" s="72">
        <f t="shared" si="370"/>
        <v>2.76</v>
      </c>
      <c r="L466" s="368">
        <v>0</v>
      </c>
      <c r="AA466" s="55"/>
      <c r="AB466" s="94"/>
    </row>
    <row r="467" spans="1:28" ht="15.75" thickBot="1">
      <c r="A467" s="15" t="str">
        <f t="shared" si="369"/>
        <v>Akanji</v>
      </c>
      <c r="B467" s="70">
        <f t="shared" si="369"/>
        <v>5</v>
      </c>
      <c r="C467" s="71" t="str">
        <f t="shared" si="366"/>
        <v>Man City</v>
      </c>
      <c r="D467" s="70">
        <f t="shared" si="370"/>
        <v>2.91</v>
      </c>
      <c r="E467" s="70">
        <f t="shared" si="370"/>
        <v>2.23</v>
      </c>
      <c r="F467" s="70">
        <f t="shared" si="370"/>
        <v>4.28</v>
      </c>
      <c r="G467" s="70">
        <f t="shared" si="370"/>
        <v>2.83</v>
      </c>
      <c r="H467" s="70">
        <f t="shared" si="370"/>
        <v>1.71</v>
      </c>
      <c r="I467" s="70">
        <f t="shared" si="370"/>
        <v>3.56</v>
      </c>
      <c r="J467" s="70">
        <f t="shared" si="370"/>
        <v>2.21</v>
      </c>
      <c r="K467" s="72">
        <f t="shared" si="370"/>
        <v>0.95</v>
      </c>
      <c r="L467" s="368">
        <v>0</v>
      </c>
      <c r="AA467" s="55"/>
      <c r="AB467" s="94"/>
    </row>
    <row r="468" spans="1:28" ht="15.75" thickBot="1">
      <c r="A468" s="15" t="str">
        <f t="shared" si="369"/>
        <v>Thiago Silva</v>
      </c>
      <c r="B468" s="70">
        <f t="shared" si="369"/>
        <v>5.4</v>
      </c>
      <c r="C468" s="71" t="str">
        <f t="shared" si="366"/>
        <v>Chelsea</v>
      </c>
      <c r="D468" s="70">
        <f t="shared" si="370"/>
        <v>3.27</v>
      </c>
      <c r="E468" s="70">
        <f t="shared" si="370"/>
        <v>4.46</v>
      </c>
      <c r="F468" s="70">
        <f t="shared" si="370"/>
        <v>3.03</v>
      </c>
      <c r="G468" s="70">
        <f t="shared" si="370"/>
        <v>1.37</v>
      </c>
      <c r="H468" s="70">
        <f t="shared" si="370"/>
        <v>2.4300000000000002</v>
      </c>
      <c r="I468" s="70">
        <f t="shared" si="370"/>
        <v>1.92</v>
      </c>
      <c r="J468" s="70">
        <f t="shared" si="370"/>
        <v>2.63</v>
      </c>
      <c r="K468" s="72">
        <f t="shared" si="370"/>
        <v>1.54</v>
      </c>
      <c r="L468" s="368">
        <v>0</v>
      </c>
      <c r="AA468" s="55"/>
      <c r="AB468" s="94"/>
    </row>
    <row r="469" spans="1:28" ht="15.75" thickBot="1">
      <c r="A469" s="15" t="str">
        <f t="shared" si="369"/>
        <v>Martínez</v>
      </c>
      <c r="B469" s="70">
        <f t="shared" si="369"/>
        <v>4.5</v>
      </c>
      <c r="C469" s="71" t="str">
        <f t="shared" si="366"/>
        <v>Man Utd</v>
      </c>
      <c r="D469" s="70">
        <f t="shared" si="370"/>
        <v>1.68</v>
      </c>
      <c r="E469" s="70">
        <f t="shared" si="370"/>
        <v>3.97</v>
      </c>
      <c r="F469" s="70">
        <f t="shared" si="370"/>
        <v>1.83</v>
      </c>
      <c r="G469" s="70">
        <f t="shared" si="370"/>
        <v>1.76</v>
      </c>
      <c r="H469" s="70">
        <f t="shared" si="370"/>
        <v>3.42</v>
      </c>
      <c r="I469" s="70">
        <f t="shared" si="370"/>
        <v>2.67</v>
      </c>
      <c r="J469" s="70">
        <f t="shared" si="370"/>
        <v>3.49</v>
      </c>
      <c r="K469" s="72">
        <f t="shared" si="370"/>
        <v>1.59</v>
      </c>
      <c r="L469" s="368">
        <v>0</v>
      </c>
      <c r="AA469" s="55"/>
      <c r="AB469" s="94"/>
    </row>
    <row r="470" spans="1:28" ht="15.75" thickBot="1">
      <c r="A470" s="15" t="str">
        <f t="shared" si="369"/>
        <v>Mee</v>
      </c>
      <c r="B470" s="70">
        <f t="shared" si="369"/>
        <v>4.5999999999999996</v>
      </c>
      <c r="C470" s="71" t="str">
        <f t="shared" si="366"/>
        <v>Brentford</v>
      </c>
      <c r="D470" s="70">
        <f t="shared" si="370"/>
        <v>2.67</v>
      </c>
      <c r="E470" s="70">
        <f t="shared" si="370"/>
        <v>1.94</v>
      </c>
      <c r="F470" s="70">
        <f t="shared" si="370"/>
        <v>3.89</v>
      </c>
      <c r="G470" s="70">
        <f t="shared" si="370"/>
        <v>2.54</v>
      </c>
      <c r="H470" s="70">
        <f t="shared" si="370"/>
        <v>3.58</v>
      </c>
      <c r="I470" s="70">
        <f t="shared" si="370"/>
        <v>1.5</v>
      </c>
      <c r="J470" s="70">
        <f t="shared" si="370"/>
        <v>3.4</v>
      </c>
      <c r="K470" s="72">
        <f t="shared" si="370"/>
        <v>0.85</v>
      </c>
      <c r="L470" s="368">
        <v>0</v>
      </c>
      <c r="AA470" s="55"/>
      <c r="AB470" s="94"/>
    </row>
    <row r="471" spans="1:28" ht="15.75" thickBot="1">
      <c r="A471" s="15" t="str">
        <f t="shared" si="369"/>
        <v>Cresswell</v>
      </c>
      <c r="B471" s="70">
        <f t="shared" si="369"/>
        <v>4.8</v>
      </c>
      <c r="C471" s="71" t="str">
        <f t="shared" si="366"/>
        <v>West Ham</v>
      </c>
      <c r="D471" s="70">
        <f t="shared" ref="D471:K480" si="371">D361</f>
        <v>2.87</v>
      </c>
      <c r="E471" s="70">
        <f t="shared" si="371"/>
        <v>2.71</v>
      </c>
      <c r="F471" s="70">
        <f t="shared" si="371"/>
        <v>2.66</v>
      </c>
      <c r="G471" s="70">
        <f t="shared" si="371"/>
        <v>3.33</v>
      </c>
      <c r="H471" s="70">
        <f t="shared" si="371"/>
        <v>1.69</v>
      </c>
      <c r="I471" s="70">
        <f t="shared" si="371"/>
        <v>2.21</v>
      </c>
      <c r="J471" s="70">
        <f t="shared" si="371"/>
        <v>1.63</v>
      </c>
      <c r="K471" s="72">
        <f t="shared" si="371"/>
        <v>2.86</v>
      </c>
      <c r="L471" s="368">
        <v>0</v>
      </c>
      <c r="AA471" s="55"/>
      <c r="AB471" s="94"/>
    </row>
    <row r="472" spans="1:28" ht="15.75" thickBot="1">
      <c r="A472" s="15" t="str">
        <f t="shared" si="369"/>
        <v>Konsa</v>
      </c>
      <c r="B472" s="70">
        <f t="shared" si="369"/>
        <v>4.4000000000000004</v>
      </c>
      <c r="C472" s="71" t="str">
        <f t="shared" si="366"/>
        <v>Aston Villa</v>
      </c>
      <c r="D472" s="70">
        <f t="shared" si="371"/>
        <v>1.95</v>
      </c>
      <c r="E472" s="70">
        <f t="shared" si="371"/>
        <v>3.28</v>
      </c>
      <c r="F472" s="70">
        <f t="shared" si="371"/>
        <v>2.93</v>
      </c>
      <c r="G472" s="70">
        <f t="shared" si="371"/>
        <v>2.71</v>
      </c>
      <c r="H472" s="70">
        <f t="shared" si="371"/>
        <v>2.98</v>
      </c>
      <c r="I472" s="70">
        <f t="shared" si="371"/>
        <v>1.21</v>
      </c>
      <c r="J472" s="70">
        <f t="shared" si="371"/>
        <v>1.9</v>
      </c>
      <c r="K472" s="72">
        <f t="shared" si="371"/>
        <v>2.59</v>
      </c>
      <c r="L472" s="368">
        <v>0</v>
      </c>
      <c r="AA472" s="55"/>
      <c r="AB472" s="94"/>
    </row>
    <row r="473" spans="1:28" ht="15.75" thickBot="1">
      <c r="A473" s="15" t="str">
        <f t="shared" si="369"/>
        <v>Perraud</v>
      </c>
      <c r="B473" s="70">
        <f t="shared" si="369"/>
        <v>4.4000000000000004</v>
      </c>
      <c r="C473" s="71" t="str">
        <f t="shared" ref="C473:C504" si="372">C33</f>
        <v>Southampton</v>
      </c>
      <c r="D473" s="70">
        <f t="shared" si="371"/>
        <v>2.5299999999999998</v>
      </c>
      <c r="E473" s="70">
        <f t="shared" si="371"/>
        <v>3.56</v>
      </c>
      <c r="F473" s="70">
        <f t="shared" si="371"/>
        <v>2.5099999999999998</v>
      </c>
      <c r="G473" s="70">
        <f t="shared" si="371"/>
        <v>2.67</v>
      </c>
      <c r="H473" s="70">
        <f t="shared" si="371"/>
        <v>2.0499999999999998</v>
      </c>
      <c r="I473" s="70">
        <f t="shared" si="371"/>
        <v>2.89</v>
      </c>
      <c r="J473" s="70">
        <f t="shared" si="371"/>
        <v>1.51</v>
      </c>
      <c r="K473" s="72">
        <f t="shared" si="371"/>
        <v>1.78</v>
      </c>
      <c r="L473" s="368">
        <v>0</v>
      </c>
      <c r="AA473" s="55"/>
      <c r="AB473" s="94"/>
    </row>
    <row r="474" spans="1:28" ht="15.75" thickBot="1">
      <c r="A474" s="15" t="str">
        <f t="shared" si="369"/>
        <v>Kehrer</v>
      </c>
      <c r="B474" s="70">
        <f t="shared" si="369"/>
        <v>4.5</v>
      </c>
      <c r="C474" s="71" t="str">
        <f t="shared" si="372"/>
        <v>West Ham</v>
      </c>
      <c r="D474" s="70">
        <f t="shared" si="371"/>
        <v>3.05</v>
      </c>
      <c r="E474" s="70">
        <f t="shared" si="371"/>
        <v>2.16</v>
      </c>
      <c r="F474" s="70">
        <f t="shared" si="371"/>
        <v>2.38</v>
      </c>
      <c r="G474" s="70">
        <f t="shared" si="371"/>
        <v>3</v>
      </c>
      <c r="H474" s="70">
        <f t="shared" si="371"/>
        <v>1.8</v>
      </c>
      <c r="I474" s="70">
        <f t="shared" si="371"/>
        <v>2.35</v>
      </c>
      <c r="J474" s="70">
        <f t="shared" si="371"/>
        <v>1.74</v>
      </c>
      <c r="K474" s="72">
        <f t="shared" si="371"/>
        <v>2.98</v>
      </c>
      <c r="L474" s="368">
        <v>0</v>
      </c>
      <c r="AA474" s="55"/>
      <c r="AB474" s="94"/>
    </row>
    <row r="475" spans="1:28" ht="15.75" thickBot="1">
      <c r="A475" s="15" t="str">
        <f t="shared" si="369"/>
        <v>Ream</v>
      </c>
      <c r="B475" s="70">
        <f t="shared" si="369"/>
        <v>4.5</v>
      </c>
      <c r="C475" s="71" t="str">
        <f t="shared" si="372"/>
        <v>Fulham</v>
      </c>
      <c r="D475" s="70">
        <f t="shared" si="371"/>
        <v>3.01</v>
      </c>
      <c r="E475" s="70">
        <f t="shared" si="371"/>
        <v>4.28</v>
      </c>
      <c r="F475" s="70">
        <f t="shared" si="371"/>
        <v>1.46</v>
      </c>
      <c r="G475" s="70">
        <f t="shared" si="371"/>
        <v>1.91</v>
      </c>
      <c r="H475" s="70">
        <f t="shared" si="371"/>
        <v>1.48</v>
      </c>
      <c r="I475" s="70">
        <f t="shared" si="371"/>
        <v>3.12</v>
      </c>
      <c r="J475" s="70">
        <f t="shared" si="371"/>
        <v>1.69</v>
      </c>
      <c r="K475" s="72">
        <f t="shared" si="371"/>
        <v>2.4</v>
      </c>
      <c r="L475" s="368">
        <v>0</v>
      </c>
      <c r="AA475" s="55"/>
      <c r="AB475" s="94"/>
    </row>
    <row r="476" spans="1:28" ht="15.75" thickBot="1">
      <c r="A476" s="15" t="str">
        <f t="shared" si="369"/>
        <v>R.Sessegnon</v>
      </c>
      <c r="B476" s="70">
        <f t="shared" si="369"/>
        <v>4.5</v>
      </c>
      <c r="C476" s="71" t="str">
        <f t="shared" si="372"/>
        <v>Spurs</v>
      </c>
      <c r="D476" s="70">
        <f t="shared" si="371"/>
        <v>1.93</v>
      </c>
      <c r="E476" s="70">
        <f t="shared" si="371"/>
        <v>2.33</v>
      </c>
      <c r="F476" s="70">
        <f t="shared" si="371"/>
        <v>3.6</v>
      </c>
      <c r="G476" s="70">
        <f t="shared" si="371"/>
        <v>2.44</v>
      </c>
      <c r="H476" s="70">
        <f t="shared" si="371"/>
        <v>1.61</v>
      </c>
      <c r="I476" s="70">
        <f t="shared" si="371"/>
        <v>2.38</v>
      </c>
      <c r="J476" s="70">
        <f t="shared" si="371"/>
        <v>2.61</v>
      </c>
      <c r="K476" s="72">
        <f t="shared" si="371"/>
        <v>2.27</v>
      </c>
      <c r="L476" s="368">
        <v>0</v>
      </c>
      <c r="AA476" s="55"/>
      <c r="AB476" s="94"/>
    </row>
    <row r="477" spans="1:28" ht="15.75" thickBot="1">
      <c r="A477" s="15" t="str">
        <f t="shared" si="369"/>
        <v>Aké</v>
      </c>
      <c r="B477" s="70">
        <f t="shared" si="369"/>
        <v>5</v>
      </c>
      <c r="C477" s="71" t="str">
        <f t="shared" si="372"/>
        <v>Man City</v>
      </c>
      <c r="D477" s="70">
        <f t="shared" si="371"/>
        <v>2.61</v>
      </c>
      <c r="E477" s="70">
        <f t="shared" si="371"/>
        <v>1.97</v>
      </c>
      <c r="F477" s="70">
        <f t="shared" si="371"/>
        <v>3.9</v>
      </c>
      <c r="G477" s="70">
        <f t="shared" si="371"/>
        <v>2.41</v>
      </c>
      <c r="H477" s="70">
        <f t="shared" si="371"/>
        <v>1.73</v>
      </c>
      <c r="I477" s="70">
        <f t="shared" si="371"/>
        <v>3.48</v>
      </c>
      <c r="J477" s="70">
        <f t="shared" si="371"/>
        <v>2.06</v>
      </c>
      <c r="K477" s="72">
        <f t="shared" si="371"/>
        <v>0.92</v>
      </c>
      <c r="L477" s="368">
        <v>0</v>
      </c>
      <c r="AA477" s="55"/>
      <c r="AB477" s="94"/>
    </row>
    <row r="478" spans="1:28" ht="15.75" thickBot="1">
      <c r="A478" s="15" t="str">
        <f t="shared" si="369"/>
        <v>Azpilicueta</v>
      </c>
      <c r="B478" s="70">
        <f t="shared" si="369"/>
        <v>4.8</v>
      </c>
      <c r="C478" s="71" t="str">
        <f t="shared" si="372"/>
        <v>Chelsea</v>
      </c>
      <c r="D478" s="70">
        <f t="shared" si="371"/>
        <v>3.33</v>
      </c>
      <c r="E478" s="70">
        <f t="shared" si="371"/>
        <v>4.82</v>
      </c>
      <c r="F478" s="70">
        <f t="shared" si="371"/>
        <v>3.41</v>
      </c>
      <c r="G478" s="70">
        <f t="shared" si="371"/>
        <v>1.62</v>
      </c>
      <c r="H478" s="70">
        <f t="shared" si="371"/>
        <v>2.12</v>
      </c>
      <c r="I478" s="70">
        <f t="shared" si="371"/>
        <v>1.27</v>
      </c>
      <c r="J478" s="70">
        <f t="shared" si="371"/>
        <v>1.46</v>
      </c>
      <c r="K478" s="72">
        <f t="shared" si="371"/>
        <v>1.04</v>
      </c>
      <c r="L478" s="368">
        <v>0</v>
      </c>
      <c r="AA478" s="55"/>
      <c r="AB478" s="94"/>
    </row>
    <row r="479" spans="1:28" ht="15.75" thickBot="1">
      <c r="A479" s="15" t="str">
        <f t="shared" si="369"/>
        <v>Collins</v>
      </c>
      <c r="B479" s="70">
        <f t="shared" si="369"/>
        <v>4.4000000000000004</v>
      </c>
      <c r="C479" s="71" t="str">
        <f t="shared" si="372"/>
        <v>Wolves</v>
      </c>
      <c r="D479" s="70">
        <f t="shared" si="371"/>
        <v>2.3199999999999998</v>
      </c>
      <c r="E479" s="70">
        <f t="shared" si="371"/>
        <v>2.5299999999999998</v>
      </c>
      <c r="F479" s="70">
        <f t="shared" si="371"/>
        <v>3.01</v>
      </c>
      <c r="G479" s="70">
        <f t="shared" si="371"/>
        <v>1.24</v>
      </c>
      <c r="H479" s="70">
        <f t="shared" si="371"/>
        <v>1.79</v>
      </c>
      <c r="I479" s="70">
        <f t="shared" si="371"/>
        <v>2.7</v>
      </c>
      <c r="J479" s="70">
        <f t="shared" si="371"/>
        <v>3.51</v>
      </c>
      <c r="K479" s="72">
        <f t="shared" si="371"/>
        <v>1.96</v>
      </c>
      <c r="L479" s="368">
        <v>0</v>
      </c>
      <c r="AA479" s="55"/>
      <c r="AB479" s="94"/>
    </row>
    <row r="480" spans="1:28" ht="15.75" thickBot="1">
      <c r="A480" s="15" t="str">
        <f t="shared" si="369"/>
        <v>Chalobah</v>
      </c>
      <c r="B480" s="70">
        <f t="shared" si="369"/>
        <v>4.7</v>
      </c>
      <c r="C480" s="71" t="str">
        <f t="shared" si="372"/>
        <v>Chelsea</v>
      </c>
      <c r="D480" s="70">
        <f t="shared" si="371"/>
        <v>3.15</v>
      </c>
      <c r="E480" s="70">
        <f t="shared" si="371"/>
        <v>4.24</v>
      </c>
      <c r="F480" s="70">
        <f t="shared" si="371"/>
        <v>2.86</v>
      </c>
      <c r="G480" s="70">
        <f t="shared" si="371"/>
        <v>1.19</v>
      </c>
      <c r="H480" s="70">
        <f t="shared" si="371"/>
        <v>2.04</v>
      </c>
      <c r="I480" s="70">
        <f t="shared" si="371"/>
        <v>1.71</v>
      </c>
      <c r="J480" s="70">
        <f t="shared" si="371"/>
        <v>2.14</v>
      </c>
      <c r="K480" s="72">
        <f t="shared" si="371"/>
        <v>1.28</v>
      </c>
      <c r="L480" s="368">
        <v>0</v>
      </c>
      <c r="AA480" s="55"/>
      <c r="AB480" s="94"/>
    </row>
    <row r="481" spans="1:28" ht="15.75" thickBot="1">
      <c r="A481" s="15" t="str">
        <f t="shared" ref="A481:B500" si="373">A371</f>
        <v>Haaland</v>
      </c>
      <c r="B481" s="70">
        <f t="shared" si="373"/>
        <v>11.5</v>
      </c>
      <c r="C481" s="71" t="str">
        <f t="shared" si="372"/>
        <v>Man City</v>
      </c>
      <c r="D481" s="70">
        <f t="shared" ref="D481:K490" si="374">D371</f>
        <v>8.2100000000000009</v>
      </c>
      <c r="E481" s="70">
        <f t="shared" si="374"/>
        <v>5.33</v>
      </c>
      <c r="F481" s="70">
        <f t="shared" si="374"/>
        <v>11.86</v>
      </c>
      <c r="G481" s="70">
        <f t="shared" si="374"/>
        <v>6.93</v>
      </c>
      <c r="H481" s="70">
        <f t="shared" si="374"/>
        <v>5.23</v>
      </c>
      <c r="I481" s="70">
        <f t="shared" si="374"/>
        <v>11.64</v>
      </c>
      <c r="J481" s="70">
        <f t="shared" si="374"/>
        <v>6.28</v>
      </c>
      <c r="K481" s="72">
        <f t="shared" si="374"/>
        <v>2.86</v>
      </c>
      <c r="L481" s="368">
        <v>1</v>
      </c>
      <c r="AA481" s="55"/>
      <c r="AB481" s="94"/>
    </row>
    <row r="482" spans="1:28" ht="15.75" thickBot="1">
      <c r="A482" s="15" t="str">
        <f t="shared" si="373"/>
        <v>Kane</v>
      </c>
      <c r="B482" s="70">
        <f t="shared" si="373"/>
        <v>11.6</v>
      </c>
      <c r="C482" s="71" t="str">
        <f t="shared" si="372"/>
        <v>Spurs</v>
      </c>
      <c r="D482" s="70">
        <f t="shared" si="374"/>
        <v>6.28</v>
      </c>
      <c r="E482" s="70">
        <f t="shared" si="374"/>
        <v>4.4000000000000004</v>
      </c>
      <c r="F482" s="70">
        <f t="shared" si="374"/>
        <v>7.99</v>
      </c>
      <c r="G482" s="70">
        <f t="shared" si="374"/>
        <v>5.57</v>
      </c>
      <c r="H482" s="70">
        <f t="shared" si="374"/>
        <v>4.18</v>
      </c>
      <c r="I482" s="70">
        <f t="shared" si="374"/>
        <v>5.35</v>
      </c>
      <c r="J482" s="70">
        <f t="shared" si="374"/>
        <v>5.68</v>
      </c>
      <c r="K482" s="72">
        <f t="shared" si="374"/>
        <v>4.99</v>
      </c>
      <c r="L482" s="368">
        <v>0</v>
      </c>
      <c r="AA482" s="55"/>
      <c r="AB482" s="94"/>
    </row>
    <row r="483" spans="1:28" ht="15.75" thickBot="1">
      <c r="A483" s="15" t="str">
        <f t="shared" si="373"/>
        <v>Darwin</v>
      </c>
      <c r="B483" s="70">
        <f t="shared" si="373"/>
        <v>9</v>
      </c>
      <c r="C483" s="71" t="str">
        <f t="shared" si="372"/>
        <v>Liverpool</v>
      </c>
      <c r="D483" s="70">
        <f t="shared" si="374"/>
        <v>6.34</v>
      </c>
      <c r="E483" s="70">
        <f t="shared" si="374"/>
        <v>5.17</v>
      </c>
      <c r="F483" s="70">
        <f t="shared" si="374"/>
        <v>4.21</v>
      </c>
      <c r="G483" s="70">
        <f t="shared" si="374"/>
        <v>4.21</v>
      </c>
      <c r="H483" s="70">
        <f t="shared" si="374"/>
        <v>4.37</v>
      </c>
      <c r="I483" s="70">
        <f t="shared" si="374"/>
        <v>5.0999999999999996</v>
      </c>
      <c r="J483" s="70">
        <f t="shared" si="374"/>
        <v>3.63</v>
      </c>
      <c r="K483" s="72">
        <f t="shared" si="374"/>
        <v>4.18</v>
      </c>
      <c r="L483" s="368">
        <v>0</v>
      </c>
      <c r="AA483" s="55"/>
      <c r="AB483" s="94"/>
    </row>
    <row r="484" spans="1:28" ht="15.75" thickBot="1">
      <c r="A484" s="15" t="str">
        <f t="shared" si="373"/>
        <v>Mitrović</v>
      </c>
      <c r="B484" s="70">
        <f t="shared" si="373"/>
        <v>6.9</v>
      </c>
      <c r="C484" s="71" t="str">
        <f t="shared" si="372"/>
        <v>Fulham</v>
      </c>
      <c r="D484" s="70">
        <f t="shared" si="374"/>
        <v>5.61</v>
      </c>
      <c r="E484" s="70">
        <f t="shared" si="374"/>
        <v>7.06</v>
      </c>
      <c r="F484" s="70">
        <f t="shared" si="374"/>
        <v>3.04</v>
      </c>
      <c r="G484" s="70">
        <f t="shared" si="374"/>
        <v>4.18</v>
      </c>
      <c r="H484" s="70">
        <f t="shared" si="374"/>
        <v>3.38</v>
      </c>
      <c r="I484" s="70">
        <f t="shared" si="374"/>
        <v>5.23</v>
      </c>
      <c r="J484" s="70">
        <f t="shared" si="374"/>
        <v>3.58</v>
      </c>
      <c r="K484" s="72">
        <f t="shared" si="374"/>
        <v>3.83</v>
      </c>
      <c r="L484" s="368">
        <v>1</v>
      </c>
      <c r="AA484" s="55"/>
      <c r="AB484" s="94"/>
    </row>
    <row r="485" spans="1:28" ht="15.75" thickBot="1">
      <c r="A485" s="15" t="str">
        <f t="shared" si="373"/>
        <v>Nketiah</v>
      </c>
      <c r="B485" s="70">
        <f t="shared" si="373"/>
        <v>6.5</v>
      </c>
      <c r="C485" s="71" t="str">
        <f t="shared" si="372"/>
        <v>Arsenal</v>
      </c>
      <c r="D485" s="70">
        <f t="shared" si="374"/>
        <v>4.17</v>
      </c>
      <c r="E485" s="70">
        <f t="shared" si="374"/>
        <v>4.2300000000000004</v>
      </c>
      <c r="F485" s="70">
        <f t="shared" si="374"/>
        <v>3.66</v>
      </c>
      <c r="G485" s="70">
        <f t="shared" si="374"/>
        <v>4.16</v>
      </c>
      <c r="H485" s="70">
        <f t="shared" si="374"/>
        <v>3.93</v>
      </c>
      <c r="I485" s="70">
        <f t="shared" si="374"/>
        <v>7.48</v>
      </c>
      <c r="J485" s="70">
        <f t="shared" si="374"/>
        <v>3.2</v>
      </c>
      <c r="K485" s="72">
        <f t="shared" si="374"/>
        <v>2.11</v>
      </c>
      <c r="L485" s="368">
        <v>0</v>
      </c>
      <c r="AA485" s="55"/>
      <c r="AB485" s="94"/>
    </row>
    <row r="486" spans="1:28" ht="15.75" thickBot="1">
      <c r="A486" s="15" t="str">
        <f t="shared" si="373"/>
        <v>Wilson</v>
      </c>
      <c r="B486" s="70">
        <f t="shared" si="373"/>
        <v>7.4</v>
      </c>
      <c r="C486" s="71" t="str">
        <f t="shared" si="372"/>
        <v>Newcastle</v>
      </c>
      <c r="D486" s="70">
        <f t="shared" si="374"/>
        <v>3.46</v>
      </c>
      <c r="E486" s="70">
        <f t="shared" si="374"/>
        <v>3.41</v>
      </c>
      <c r="F486" s="70">
        <f t="shared" si="374"/>
        <v>5.33</v>
      </c>
      <c r="G486" s="70">
        <f t="shared" si="374"/>
        <v>4</v>
      </c>
      <c r="H486" s="70">
        <f t="shared" si="374"/>
        <v>4.3099999999999996</v>
      </c>
      <c r="I486" s="70">
        <f t="shared" si="374"/>
        <v>4.16</v>
      </c>
      <c r="J486" s="70">
        <f t="shared" si="374"/>
        <v>3.49</v>
      </c>
      <c r="K486" s="72">
        <f t="shared" si="374"/>
        <v>2.5099999999999998</v>
      </c>
      <c r="L486" s="368">
        <v>0</v>
      </c>
      <c r="AA486" s="55"/>
      <c r="AB486" s="94"/>
    </row>
    <row r="487" spans="1:28" ht="15.75" thickBot="1">
      <c r="A487" s="15" t="str">
        <f t="shared" si="373"/>
        <v>Martial</v>
      </c>
      <c r="B487" s="70">
        <f t="shared" si="373"/>
        <v>6.7</v>
      </c>
      <c r="C487" s="71" t="str">
        <f t="shared" si="372"/>
        <v>Man Utd</v>
      </c>
      <c r="D487" s="70">
        <f t="shared" si="374"/>
        <v>4.17</v>
      </c>
      <c r="E487" s="70">
        <f t="shared" si="374"/>
        <v>4.93</v>
      </c>
      <c r="F487" s="70">
        <f t="shared" si="374"/>
        <v>3.2</v>
      </c>
      <c r="G487" s="70">
        <f t="shared" si="374"/>
        <v>3.21</v>
      </c>
      <c r="H487" s="70">
        <f t="shared" si="374"/>
        <v>4.25</v>
      </c>
      <c r="I487" s="70">
        <f t="shared" si="374"/>
        <v>4.1900000000000004</v>
      </c>
      <c r="J487" s="70">
        <f t="shared" si="374"/>
        <v>4.3899999999999997</v>
      </c>
      <c r="K487" s="72">
        <f t="shared" si="374"/>
        <v>2.13</v>
      </c>
      <c r="L487" s="368">
        <v>0</v>
      </c>
      <c r="AA487" s="55"/>
      <c r="AB487" s="94"/>
    </row>
    <row r="488" spans="1:28" ht="15.75" thickBot="1">
      <c r="A488" s="15" t="str">
        <f t="shared" si="373"/>
        <v>Watkins</v>
      </c>
      <c r="B488" s="70">
        <f t="shared" si="373"/>
        <v>7.1</v>
      </c>
      <c r="C488" s="71" t="str">
        <f t="shared" si="372"/>
        <v>Aston Villa</v>
      </c>
      <c r="D488" s="70">
        <f t="shared" si="374"/>
        <v>3.48</v>
      </c>
      <c r="E488" s="70">
        <f t="shared" si="374"/>
        <v>4.07</v>
      </c>
      <c r="F488" s="70">
        <f t="shared" si="374"/>
        <v>4.54</v>
      </c>
      <c r="G488" s="70">
        <f t="shared" si="374"/>
        <v>3.76</v>
      </c>
      <c r="H488" s="70">
        <f t="shared" si="374"/>
        <v>4.13</v>
      </c>
      <c r="I488" s="70">
        <f t="shared" si="374"/>
        <v>2.6</v>
      </c>
      <c r="J488" s="70">
        <f t="shared" si="374"/>
        <v>3.21</v>
      </c>
      <c r="K488" s="72">
        <f t="shared" si="374"/>
        <v>3.55</v>
      </c>
      <c r="L488" s="368">
        <v>0</v>
      </c>
      <c r="AA488" s="55"/>
      <c r="AB488" s="94"/>
    </row>
    <row r="489" spans="1:28" ht="15.75" thickBot="1">
      <c r="A489" s="15" t="str">
        <f t="shared" si="373"/>
        <v>Havertz</v>
      </c>
      <c r="B489" s="70">
        <f t="shared" si="373"/>
        <v>7.7</v>
      </c>
      <c r="C489" s="71" t="str">
        <f t="shared" si="372"/>
        <v>Chelsea</v>
      </c>
      <c r="D489" s="70">
        <f t="shared" si="374"/>
        <v>3.67</v>
      </c>
      <c r="E489" s="70">
        <f t="shared" si="374"/>
        <v>6.18</v>
      </c>
      <c r="F489" s="70">
        <f t="shared" si="374"/>
        <v>3.54</v>
      </c>
      <c r="G489" s="70">
        <f t="shared" si="374"/>
        <v>2.58</v>
      </c>
      <c r="H489" s="70">
        <f t="shared" si="374"/>
        <v>3.65</v>
      </c>
      <c r="I489" s="70">
        <f t="shared" si="374"/>
        <v>2.9</v>
      </c>
      <c r="J489" s="70">
        <f t="shared" si="374"/>
        <v>3.59</v>
      </c>
      <c r="K489" s="72">
        <f t="shared" si="374"/>
        <v>2.68</v>
      </c>
      <c r="L489" s="368">
        <v>0</v>
      </c>
      <c r="AA489" s="55"/>
      <c r="AB489" s="94"/>
    </row>
    <row r="490" spans="1:28" ht="15.75" thickBot="1">
      <c r="A490" s="15" t="str">
        <f t="shared" si="373"/>
        <v>Aubameyang</v>
      </c>
      <c r="B490" s="70">
        <f t="shared" si="373"/>
        <v>8.6999999999999993</v>
      </c>
      <c r="C490" s="71" t="str">
        <f t="shared" si="372"/>
        <v>Chelsea</v>
      </c>
      <c r="D490" s="70">
        <f t="shared" si="374"/>
        <v>3.5</v>
      </c>
      <c r="E490" s="70">
        <f t="shared" si="374"/>
        <v>5.86</v>
      </c>
      <c r="F490" s="70">
        <f t="shared" si="374"/>
        <v>3.45</v>
      </c>
      <c r="G490" s="70">
        <f t="shared" si="374"/>
        <v>2.48</v>
      </c>
      <c r="H490" s="70">
        <f t="shared" si="374"/>
        <v>3.56</v>
      </c>
      <c r="I490" s="70">
        <f t="shared" si="374"/>
        <v>2.83</v>
      </c>
      <c r="J490" s="70">
        <f t="shared" si="374"/>
        <v>3.45</v>
      </c>
      <c r="K490" s="72">
        <f t="shared" si="374"/>
        <v>2.5299999999999998</v>
      </c>
      <c r="L490" s="368">
        <v>0</v>
      </c>
      <c r="AA490" s="55"/>
      <c r="AB490" s="94"/>
    </row>
    <row r="491" spans="1:28" ht="15.75" thickBot="1">
      <c r="A491" s="15" t="str">
        <f t="shared" si="373"/>
        <v>Solanke</v>
      </c>
      <c r="B491" s="70">
        <f t="shared" si="373"/>
        <v>5.8</v>
      </c>
      <c r="C491" s="71" t="str">
        <f t="shared" si="372"/>
        <v>Bournemouth</v>
      </c>
      <c r="D491" s="70">
        <f t="shared" ref="D491:K500" si="375">D381</f>
        <v>4.43</v>
      </c>
      <c r="E491" s="70">
        <f t="shared" si="375"/>
        <v>3.26</v>
      </c>
      <c r="F491" s="70">
        <f t="shared" si="375"/>
        <v>3.55</v>
      </c>
      <c r="G491" s="70">
        <f t="shared" si="375"/>
        <v>4.2699999999999996</v>
      </c>
      <c r="H491" s="70">
        <f t="shared" si="375"/>
        <v>3.09</v>
      </c>
      <c r="I491" s="70">
        <f t="shared" si="375"/>
        <v>3.33</v>
      </c>
      <c r="J491" s="70">
        <f t="shared" si="375"/>
        <v>3.31</v>
      </c>
      <c r="K491" s="72">
        <f t="shared" si="375"/>
        <v>1.24</v>
      </c>
      <c r="L491" s="368">
        <v>0</v>
      </c>
      <c r="AA491" s="55"/>
      <c r="AB491" s="94"/>
    </row>
    <row r="492" spans="1:28" ht="15.75" thickBot="1">
      <c r="A492" s="15" t="str">
        <f t="shared" si="373"/>
        <v>Bamford</v>
      </c>
      <c r="B492" s="70">
        <f t="shared" si="373"/>
        <v>7.2</v>
      </c>
      <c r="C492" s="71" t="str">
        <f t="shared" si="372"/>
        <v>Leeds</v>
      </c>
      <c r="D492" s="70">
        <f t="shared" si="375"/>
        <v>1.69</v>
      </c>
      <c r="E492" s="70">
        <f t="shared" si="375"/>
        <v>3.12</v>
      </c>
      <c r="F492" s="70">
        <f t="shared" si="375"/>
        <v>3.23</v>
      </c>
      <c r="G492" s="70">
        <f t="shared" si="375"/>
        <v>3.87</v>
      </c>
      <c r="H492" s="70">
        <f t="shared" si="375"/>
        <v>3.4</v>
      </c>
      <c r="I492" s="70">
        <f t="shared" si="375"/>
        <v>3.24</v>
      </c>
      <c r="J492" s="70">
        <f t="shared" si="375"/>
        <v>3.34</v>
      </c>
      <c r="K492" s="72">
        <f t="shared" si="375"/>
        <v>3.43</v>
      </c>
      <c r="L492" s="368">
        <v>0</v>
      </c>
      <c r="AA492" s="55"/>
      <c r="AB492" s="94"/>
    </row>
    <row r="493" spans="1:28" ht="15.75" thickBot="1">
      <c r="A493" s="15" t="str">
        <f t="shared" si="373"/>
        <v>Mbeumo</v>
      </c>
      <c r="B493" s="70">
        <f t="shared" si="373"/>
        <v>5.8</v>
      </c>
      <c r="C493" s="71" t="str">
        <f t="shared" si="372"/>
        <v>Brentford</v>
      </c>
      <c r="D493" s="70">
        <f t="shared" si="375"/>
        <v>3</v>
      </c>
      <c r="E493" s="70">
        <f t="shared" si="375"/>
        <v>2.62</v>
      </c>
      <c r="F493" s="70">
        <f t="shared" si="375"/>
        <v>3.81</v>
      </c>
      <c r="G493" s="70">
        <f t="shared" si="375"/>
        <v>3.38</v>
      </c>
      <c r="H493" s="70">
        <f t="shared" si="375"/>
        <v>4.13</v>
      </c>
      <c r="I493" s="70">
        <f t="shared" si="375"/>
        <v>2.81</v>
      </c>
      <c r="J493" s="70">
        <f t="shared" si="375"/>
        <v>3.94</v>
      </c>
      <c r="K493" s="72">
        <f t="shared" si="375"/>
        <v>1.57</v>
      </c>
      <c r="L493" s="368">
        <v>0</v>
      </c>
      <c r="AA493" s="55"/>
      <c r="AB493" s="94"/>
    </row>
    <row r="494" spans="1:28" ht="15.75" thickBot="1">
      <c r="A494" s="15" t="str">
        <f t="shared" si="373"/>
        <v>Adams</v>
      </c>
      <c r="B494" s="70">
        <f t="shared" si="373"/>
        <v>6.4</v>
      </c>
      <c r="C494" s="71" t="str">
        <f t="shared" si="372"/>
        <v>Southampton</v>
      </c>
      <c r="D494" s="70">
        <f t="shared" si="375"/>
        <v>3.47</v>
      </c>
      <c r="E494" s="70">
        <f t="shared" si="375"/>
        <v>3.59</v>
      </c>
      <c r="F494" s="70">
        <f t="shared" si="375"/>
        <v>3.03</v>
      </c>
      <c r="G494" s="70">
        <f t="shared" si="375"/>
        <v>3.31</v>
      </c>
      <c r="H494" s="70">
        <f t="shared" si="375"/>
        <v>2.9</v>
      </c>
      <c r="I494" s="70">
        <f t="shared" si="375"/>
        <v>3.23</v>
      </c>
      <c r="J494" s="70">
        <f t="shared" si="375"/>
        <v>2.41</v>
      </c>
      <c r="K494" s="72">
        <f t="shared" si="375"/>
        <v>2.85</v>
      </c>
      <c r="L494" s="368">
        <v>0</v>
      </c>
      <c r="AA494" s="55"/>
      <c r="AB494" s="94"/>
    </row>
    <row r="495" spans="1:28" ht="15.75" thickBot="1">
      <c r="A495" s="15" t="str">
        <f t="shared" si="373"/>
        <v>Calvert-Lewin</v>
      </c>
      <c r="B495" s="70">
        <f t="shared" si="373"/>
        <v>7.9</v>
      </c>
      <c r="C495" s="71" t="str">
        <f t="shared" si="372"/>
        <v>Everton</v>
      </c>
      <c r="D495" s="70">
        <f t="shared" si="375"/>
        <v>0.91</v>
      </c>
      <c r="E495" s="70">
        <f t="shared" si="375"/>
        <v>1.89</v>
      </c>
      <c r="F495" s="70">
        <f t="shared" si="375"/>
        <v>4.07</v>
      </c>
      <c r="G495" s="70">
        <f t="shared" si="375"/>
        <v>3.19</v>
      </c>
      <c r="H495" s="70">
        <f t="shared" si="375"/>
        <v>3.14</v>
      </c>
      <c r="I495" s="70">
        <f t="shared" si="375"/>
        <v>2.79</v>
      </c>
      <c r="J495" s="70">
        <f t="shared" si="375"/>
        <v>4.28</v>
      </c>
      <c r="K495" s="72">
        <f t="shared" si="375"/>
        <v>3.88</v>
      </c>
      <c r="L495" s="368">
        <v>0</v>
      </c>
      <c r="AA495" s="55"/>
      <c r="AB495" s="94"/>
    </row>
    <row r="496" spans="1:28" ht="15.75" thickBot="1">
      <c r="A496" s="15" t="str">
        <f t="shared" si="373"/>
        <v>Scamacca</v>
      </c>
      <c r="B496" s="70">
        <f t="shared" si="373"/>
        <v>6.7</v>
      </c>
      <c r="C496" s="71" t="str">
        <f t="shared" si="372"/>
        <v>West Ham</v>
      </c>
      <c r="D496" s="70">
        <f t="shared" si="375"/>
        <v>2.15</v>
      </c>
      <c r="E496" s="70">
        <f t="shared" si="375"/>
        <v>2.98</v>
      </c>
      <c r="F496" s="70">
        <f t="shared" si="375"/>
        <v>3.06</v>
      </c>
      <c r="G496" s="70">
        <f t="shared" si="375"/>
        <v>3.61</v>
      </c>
      <c r="H496" s="70">
        <f t="shared" si="375"/>
        <v>2.67</v>
      </c>
      <c r="I496" s="70">
        <f t="shared" si="375"/>
        <v>2.96</v>
      </c>
      <c r="J496" s="70">
        <f t="shared" si="375"/>
        <v>2.72</v>
      </c>
      <c r="K496" s="72">
        <f t="shared" si="375"/>
        <v>3.19</v>
      </c>
      <c r="L496" s="368">
        <v>0</v>
      </c>
      <c r="AA496" s="55"/>
      <c r="AB496" s="94"/>
    </row>
    <row r="497" spans="1:28" ht="15.75" thickBot="1">
      <c r="A497" s="15" t="str">
        <f t="shared" si="373"/>
        <v>Edouard</v>
      </c>
      <c r="B497" s="70">
        <f t="shared" si="373"/>
        <v>5.3</v>
      </c>
      <c r="C497" s="71" t="str">
        <f t="shared" si="372"/>
        <v>Crystal Palace</v>
      </c>
      <c r="D497" s="70">
        <f t="shared" si="375"/>
        <v>3.3</v>
      </c>
      <c r="E497" s="70">
        <f t="shared" si="375"/>
        <v>3.09</v>
      </c>
      <c r="F497" s="70">
        <f t="shared" si="375"/>
        <v>2.58</v>
      </c>
      <c r="G497" s="70">
        <f t="shared" si="375"/>
        <v>2.88</v>
      </c>
      <c r="H497" s="70">
        <f t="shared" si="375"/>
        <v>2.63</v>
      </c>
      <c r="I497" s="70">
        <f t="shared" si="375"/>
        <v>2.94</v>
      </c>
      <c r="J497" s="70">
        <f t="shared" si="375"/>
        <v>2.89</v>
      </c>
      <c r="K497" s="72">
        <f t="shared" si="375"/>
        <v>2.66</v>
      </c>
      <c r="L497" s="368">
        <v>0</v>
      </c>
      <c r="AA497" s="55"/>
      <c r="AB497" s="94"/>
    </row>
    <row r="498" spans="1:28" ht="15.75" thickBot="1">
      <c r="A498" s="15" t="str">
        <f t="shared" si="373"/>
        <v>Johnson</v>
      </c>
      <c r="B498" s="70">
        <f t="shared" si="373"/>
        <v>5.6</v>
      </c>
      <c r="C498" s="71" t="str">
        <f t="shared" si="372"/>
        <v>Nott'm Forest</v>
      </c>
      <c r="D498" s="70">
        <f t="shared" si="375"/>
        <v>3.11</v>
      </c>
      <c r="E498" s="70">
        <f t="shared" si="375"/>
        <v>3.14</v>
      </c>
      <c r="F498" s="70">
        <f t="shared" si="375"/>
        <v>3.23</v>
      </c>
      <c r="G498" s="70">
        <f t="shared" si="375"/>
        <v>2.81</v>
      </c>
      <c r="H498" s="70">
        <f t="shared" si="375"/>
        <v>3.31</v>
      </c>
      <c r="I498" s="70">
        <f t="shared" si="375"/>
        <v>2.69</v>
      </c>
      <c r="J498" s="70">
        <f t="shared" si="375"/>
        <v>2.23</v>
      </c>
      <c r="K498" s="72">
        <f t="shared" si="375"/>
        <v>2.16</v>
      </c>
      <c r="L498" s="368">
        <v>0</v>
      </c>
      <c r="AA498" s="55"/>
      <c r="AB498" s="94"/>
    </row>
    <row r="499" spans="1:28" ht="15.75" thickBot="1">
      <c r="A499" s="15" t="str">
        <f t="shared" si="373"/>
        <v>Daka</v>
      </c>
      <c r="B499" s="70">
        <f t="shared" si="373"/>
        <v>5.7</v>
      </c>
      <c r="C499" s="71" t="str">
        <f t="shared" si="372"/>
        <v>Leicester</v>
      </c>
      <c r="D499" s="70">
        <f t="shared" si="375"/>
        <v>2.34</v>
      </c>
      <c r="E499" s="70">
        <f t="shared" si="375"/>
        <v>3.19</v>
      </c>
      <c r="F499" s="70">
        <f t="shared" si="375"/>
        <v>2.93</v>
      </c>
      <c r="G499" s="70">
        <f t="shared" si="375"/>
        <v>2.73</v>
      </c>
      <c r="H499" s="70">
        <f t="shared" si="375"/>
        <v>2.31</v>
      </c>
      <c r="I499" s="70">
        <f t="shared" si="375"/>
        <v>2.2799999999999998</v>
      </c>
      <c r="J499" s="70">
        <f t="shared" si="375"/>
        <v>2.1800000000000002</v>
      </c>
      <c r="K499" s="72">
        <f t="shared" si="375"/>
        <v>1.83</v>
      </c>
      <c r="L499" s="368">
        <v>0</v>
      </c>
      <c r="AA499" s="55"/>
      <c r="AB499" s="94"/>
    </row>
    <row r="500" spans="1:28" ht="15.75" thickBot="1">
      <c r="A500" s="15" t="str">
        <f t="shared" si="373"/>
        <v>Greenwood</v>
      </c>
      <c r="B500" s="70">
        <f t="shared" si="373"/>
        <v>4.2</v>
      </c>
      <c r="C500" s="71" t="str">
        <f t="shared" si="372"/>
        <v>Leeds</v>
      </c>
      <c r="D500" s="70">
        <f t="shared" si="375"/>
        <v>0.81</v>
      </c>
      <c r="E500" s="70">
        <f t="shared" si="375"/>
        <v>0.99</v>
      </c>
      <c r="F500" s="70">
        <f t="shared" si="375"/>
        <v>0.74</v>
      </c>
      <c r="G500" s="70">
        <f t="shared" si="375"/>
        <v>0.86</v>
      </c>
      <c r="H500" s="70">
        <f t="shared" si="375"/>
        <v>0.69</v>
      </c>
      <c r="I500" s="70">
        <f t="shared" si="375"/>
        <v>0.71</v>
      </c>
      <c r="J500" s="70">
        <f t="shared" si="375"/>
        <v>0.79</v>
      </c>
      <c r="K500" s="72">
        <f t="shared" si="375"/>
        <v>0.73</v>
      </c>
      <c r="L500" s="368">
        <v>1</v>
      </c>
      <c r="AA500" s="55"/>
      <c r="AB500" s="94"/>
    </row>
    <row r="501" spans="1:28" ht="15.75" thickBot="1">
      <c r="A501" s="15" t="str">
        <f t="shared" ref="A501:B520" si="376">A391</f>
        <v>Ederson</v>
      </c>
      <c r="B501" s="70">
        <f t="shared" si="376"/>
        <v>5.4</v>
      </c>
      <c r="C501" s="71" t="str">
        <f t="shared" si="372"/>
        <v>Man City</v>
      </c>
      <c r="D501" s="70">
        <f t="shared" ref="D501:K510" si="377">D391</f>
        <v>4.5999999999999996</v>
      </c>
      <c r="E501" s="70">
        <f t="shared" si="377"/>
        <v>3.91</v>
      </c>
      <c r="F501" s="70">
        <f t="shared" si="377"/>
        <v>7.59</v>
      </c>
      <c r="G501" s="70">
        <f t="shared" si="377"/>
        <v>4.5</v>
      </c>
      <c r="H501" s="70">
        <f t="shared" si="377"/>
        <v>3.67</v>
      </c>
      <c r="I501" s="70">
        <f t="shared" si="377"/>
        <v>7.83</v>
      </c>
      <c r="J501" s="70">
        <f t="shared" si="377"/>
        <v>4.32</v>
      </c>
      <c r="K501" s="72">
        <f t="shared" si="377"/>
        <v>1.89</v>
      </c>
      <c r="L501" s="368">
        <v>1</v>
      </c>
      <c r="AA501" s="55"/>
      <c r="AB501" s="94"/>
    </row>
    <row r="502" spans="1:28" ht="15.75" thickBot="1">
      <c r="A502" s="15" t="str">
        <f t="shared" si="376"/>
        <v>Ramsdale</v>
      </c>
      <c r="B502" s="70">
        <f t="shared" si="376"/>
        <v>4.9000000000000004</v>
      </c>
      <c r="C502" s="71" t="str">
        <f t="shared" si="372"/>
        <v>Arsenal</v>
      </c>
      <c r="D502" s="70">
        <f t="shared" si="377"/>
        <v>3.74</v>
      </c>
      <c r="E502" s="70">
        <f t="shared" si="377"/>
        <v>3.69</v>
      </c>
      <c r="F502" s="70">
        <f t="shared" si="377"/>
        <v>3.38</v>
      </c>
      <c r="G502" s="70">
        <f t="shared" si="377"/>
        <v>3.69</v>
      </c>
      <c r="H502" s="70">
        <f t="shared" si="377"/>
        <v>3.94</v>
      </c>
      <c r="I502" s="70">
        <f t="shared" si="377"/>
        <v>7.27</v>
      </c>
      <c r="J502" s="70">
        <f t="shared" si="377"/>
        <v>3.69</v>
      </c>
      <c r="K502" s="72">
        <f t="shared" si="377"/>
        <v>3.02</v>
      </c>
      <c r="L502" s="368">
        <v>0</v>
      </c>
      <c r="AA502" s="55"/>
      <c r="AB502" s="94"/>
    </row>
    <row r="503" spans="1:28" ht="15.75" thickBot="1">
      <c r="A503" s="15" t="str">
        <f t="shared" si="376"/>
        <v>Arrizabalaga</v>
      </c>
      <c r="B503" s="70">
        <f t="shared" si="376"/>
        <v>4.5</v>
      </c>
      <c r="C503" s="71" t="str">
        <f t="shared" si="372"/>
        <v>Chelsea</v>
      </c>
      <c r="D503" s="70">
        <f t="shared" si="377"/>
        <v>3.96</v>
      </c>
      <c r="E503" s="70">
        <f t="shared" si="377"/>
        <v>6.8</v>
      </c>
      <c r="F503" s="70">
        <f t="shared" si="377"/>
        <v>3.98</v>
      </c>
      <c r="G503" s="70">
        <f t="shared" si="377"/>
        <v>3.04</v>
      </c>
      <c r="H503" s="70">
        <f t="shared" si="377"/>
        <v>3.81</v>
      </c>
      <c r="I503" s="70">
        <f t="shared" si="377"/>
        <v>3.52</v>
      </c>
      <c r="J503" s="70">
        <f t="shared" si="377"/>
        <v>4.04</v>
      </c>
      <c r="K503" s="72">
        <f t="shared" si="377"/>
        <v>3.12</v>
      </c>
      <c r="L503" s="368">
        <v>0</v>
      </c>
      <c r="AA503" s="55"/>
      <c r="AB503" s="94"/>
    </row>
    <row r="504" spans="1:28" ht="15.75" thickBot="1">
      <c r="A504" s="15" t="str">
        <f t="shared" si="376"/>
        <v>Alisson</v>
      </c>
      <c r="B504" s="70">
        <f t="shared" si="376"/>
        <v>5.5</v>
      </c>
      <c r="C504" s="71" t="str">
        <f t="shared" si="372"/>
        <v>Liverpool</v>
      </c>
      <c r="D504" s="70">
        <f t="shared" si="377"/>
        <v>4.18</v>
      </c>
      <c r="E504" s="70">
        <f t="shared" si="377"/>
        <v>3.85</v>
      </c>
      <c r="F504" s="70">
        <f t="shared" si="377"/>
        <v>3.73</v>
      </c>
      <c r="G504" s="70">
        <f t="shared" si="377"/>
        <v>3.78</v>
      </c>
      <c r="H504" s="70">
        <f t="shared" si="377"/>
        <v>4.04</v>
      </c>
      <c r="I504" s="70">
        <f t="shared" si="377"/>
        <v>4.2</v>
      </c>
      <c r="J504" s="70">
        <f t="shared" si="377"/>
        <v>3.54</v>
      </c>
      <c r="K504" s="72">
        <f t="shared" si="377"/>
        <v>3.84</v>
      </c>
      <c r="L504" s="368">
        <v>0</v>
      </c>
      <c r="AA504" s="55"/>
      <c r="AB504" s="94"/>
    </row>
    <row r="505" spans="1:28" ht="15.75" thickBot="1">
      <c r="A505" s="15" t="str">
        <f t="shared" si="376"/>
        <v>Lloris</v>
      </c>
      <c r="B505" s="70">
        <f t="shared" si="376"/>
        <v>5.5</v>
      </c>
      <c r="C505" s="71" t="str">
        <f t="shared" ref="C505:C536" si="378">C65</f>
        <v>Spurs</v>
      </c>
      <c r="D505" s="70">
        <f t="shared" si="377"/>
        <v>3.78</v>
      </c>
      <c r="E505" s="70">
        <f t="shared" si="377"/>
        <v>3.63</v>
      </c>
      <c r="F505" s="70">
        <f t="shared" si="377"/>
        <v>6.38</v>
      </c>
      <c r="G505" s="70">
        <f t="shared" si="377"/>
        <v>3.52</v>
      </c>
      <c r="H505" s="70">
        <f t="shared" si="377"/>
        <v>3.12</v>
      </c>
      <c r="I505" s="70">
        <f t="shared" si="377"/>
        <v>3.45</v>
      </c>
      <c r="J505" s="70">
        <f t="shared" si="377"/>
        <v>3.71</v>
      </c>
      <c r="K505" s="72">
        <f t="shared" si="377"/>
        <v>3.45</v>
      </c>
      <c r="L505" s="368">
        <v>0</v>
      </c>
      <c r="AA505" s="55"/>
      <c r="AB505" s="94"/>
    </row>
    <row r="506" spans="1:28" ht="15.75" thickBot="1">
      <c r="A506" s="15" t="str">
        <f t="shared" si="376"/>
        <v>Leno</v>
      </c>
      <c r="B506" s="70">
        <f t="shared" si="376"/>
        <v>4.5</v>
      </c>
      <c r="C506" s="71" t="str">
        <f t="shared" si="378"/>
        <v>Fulham</v>
      </c>
      <c r="D506" s="70">
        <f t="shared" si="377"/>
        <v>3.76</v>
      </c>
      <c r="E506" s="70">
        <f t="shared" si="377"/>
        <v>6.73</v>
      </c>
      <c r="F506" s="70">
        <f t="shared" si="377"/>
        <v>3.14</v>
      </c>
      <c r="G506" s="70">
        <f t="shared" si="377"/>
        <v>3.2</v>
      </c>
      <c r="H506" s="70">
        <f t="shared" si="377"/>
        <v>3.12</v>
      </c>
      <c r="I506" s="70">
        <f t="shared" si="377"/>
        <v>3.74</v>
      </c>
      <c r="J506" s="70">
        <f t="shared" si="377"/>
        <v>3.1</v>
      </c>
      <c r="K506" s="72">
        <f t="shared" si="377"/>
        <v>2.96</v>
      </c>
      <c r="L506" s="368">
        <v>1</v>
      </c>
      <c r="AA506" s="55"/>
      <c r="AB506" s="94"/>
    </row>
    <row r="507" spans="1:28" ht="15.75" thickBot="1">
      <c r="A507" s="15" t="str">
        <f t="shared" si="376"/>
        <v>Pope</v>
      </c>
      <c r="B507" s="70">
        <f t="shared" si="376"/>
        <v>5.3</v>
      </c>
      <c r="C507" s="71" t="str">
        <f t="shared" si="378"/>
        <v>Newcastle</v>
      </c>
      <c r="D507" s="70">
        <f t="shared" si="377"/>
        <v>3.98</v>
      </c>
      <c r="E507" s="70">
        <f t="shared" si="377"/>
        <v>3.29</v>
      </c>
      <c r="F507" s="70">
        <f t="shared" si="377"/>
        <v>3.99</v>
      </c>
      <c r="G507" s="70">
        <f t="shared" si="377"/>
        <v>3.84</v>
      </c>
      <c r="H507" s="70">
        <f t="shared" si="377"/>
        <v>3.96</v>
      </c>
      <c r="I507" s="70">
        <f t="shared" si="377"/>
        <v>4</v>
      </c>
      <c r="J507" s="70">
        <f t="shared" si="377"/>
        <v>3.37</v>
      </c>
      <c r="K507" s="72">
        <f t="shared" si="377"/>
        <v>2.4300000000000002</v>
      </c>
      <c r="L507" s="368">
        <v>0</v>
      </c>
      <c r="AA507" s="55"/>
      <c r="AB507" s="94"/>
    </row>
    <row r="508" spans="1:28" ht="15.75" thickBot="1">
      <c r="A508" s="15" t="str">
        <f t="shared" si="376"/>
        <v>Fabianski</v>
      </c>
      <c r="B508" s="70">
        <f t="shared" si="376"/>
        <v>5</v>
      </c>
      <c r="C508" s="71" t="str">
        <f t="shared" si="378"/>
        <v>West Ham</v>
      </c>
      <c r="D508" s="70">
        <f t="shared" si="377"/>
        <v>3.78</v>
      </c>
      <c r="E508" s="70">
        <f t="shared" si="377"/>
        <v>3.48</v>
      </c>
      <c r="F508" s="70">
        <f t="shared" si="377"/>
        <v>3.68</v>
      </c>
      <c r="G508" s="70">
        <f t="shared" si="377"/>
        <v>3.95</v>
      </c>
      <c r="H508" s="70">
        <f t="shared" si="377"/>
        <v>3.23</v>
      </c>
      <c r="I508" s="70">
        <f t="shared" si="377"/>
        <v>3.44</v>
      </c>
      <c r="J508" s="70">
        <f t="shared" si="377"/>
        <v>3.18</v>
      </c>
      <c r="K508" s="72">
        <f t="shared" si="377"/>
        <v>3.51</v>
      </c>
      <c r="L508" s="368">
        <v>0</v>
      </c>
      <c r="AA508" s="55"/>
      <c r="AB508" s="94"/>
    </row>
    <row r="509" spans="1:28" ht="15.75" thickBot="1">
      <c r="A509" s="15" t="str">
        <f t="shared" si="376"/>
        <v>Sánchez</v>
      </c>
      <c r="B509" s="70">
        <f t="shared" si="376"/>
        <v>4.5999999999999996</v>
      </c>
      <c r="C509" s="71" t="str">
        <f t="shared" si="378"/>
        <v>Brighton</v>
      </c>
      <c r="D509" s="70">
        <f t="shared" si="377"/>
        <v>3.34</v>
      </c>
      <c r="E509" s="70">
        <f t="shared" si="377"/>
        <v>3.74</v>
      </c>
      <c r="F509" s="70">
        <f t="shared" si="377"/>
        <v>3.23</v>
      </c>
      <c r="G509" s="70">
        <f t="shared" si="377"/>
        <v>3.6</v>
      </c>
      <c r="H509" s="70">
        <f t="shared" si="377"/>
        <v>4.09</v>
      </c>
      <c r="I509" s="70">
        <f t="shared" si="377"/>
        <v>3.68</v>
      </c>
      <c r="J509" s="70">
        <f t="shared" si="377"/>
        <v>3.82</v>
      </c>
      <c r="K509" s="72">
        <f t="shared" si="377"/>
        <v>2.09</v>
      </c>
      <c r="L509" s="368">
        <v>0</v>
      </c>
      <c r="AA509" s="55"/>
      <c r="AB509" s="94"/>
    </row>
    <row r="510" spans="1:28" ht="15.75" thickBot="1">
      <c r="A510" s="15" t="str">
        <f t="shared" si="376"/>
        <v>Sá</v>
      </c>
      <c r="B510" s="70">
        <f t="shared" si="376"/>
        <v>5</v>
      </c>
      <c r="C510" s="71" t="str">
        <f t="shared" si="378"/>
        <v>Wolves</v>
      </c>
      <c r="D510" s="70">
        <f t="shared" si="377"/>
        <v>3.42</v>
      </c>
      <c r="E510" s="70">
        <f t="shared" si="377"/>
        <v>3.48</v>
      </c>
      <c r="F510" s="70">
        <f t="shared" si="377"/>
        <v>3.79</v>
      </c>
      <c r="G510" s="70">
        <f t="shared" si="377"/>
        <v>3.14</v>
      </c>
      <c r="H510" s="70">
        <f t="shared" si="377"/>
        <v>3.24</v>
      </c>
      <c r="I510" s="70">
        <f t="shared" si="377"/>
        <v>3.63</v>
      </c>
      <c r="J510" s="70">
        <f t="shared" si="377"/>
        <v>4.04</v>
      </c>
      <c r="K510" s="72">
        <f t="shared" si="377"/>
        <v>2.83</v>
      </c>
      <c r="L510" s="368">
        <v>0</v>
      </c>
      <c r="AA510" s="55"/>
      <c r="AB510" s="94"/>
    </row>
    <row r="511" spans="1:28" ht="15.75" thickBot="1">
      <c r="A511" s="15" t="str">
        <f t="shared" si="376"/>
        <v>De Gea</v>
      </c>
      <c r="B511" s="70">
        <f t="shared" si="376"/>
        <v>4.9000000000000004</v>
      </c>
      <c r="C511" s="71" t="str">
        <f t="shared" si="378"/>
        <v>Man Utd</v>
      </c>
      <c r="D511" s="70">
        <f t="shared" ref="D511:K520" si="379">D401</f>
        <v>3.92</v>
      </c>
      <c r="E511" s="70">
        <f t="shared" si="379"/>
        <v>4.1399999999999997</v>
      </c>
      <c r="F511" s="70">
        <f t="shared" si="379"/>
        <v>3.16</v>
      </c>
      <c r="G511" s="70">
        <f t="shared" si="379"/>
        <v>3.15</v>
      </c>
      <c r="H511" s="70">
        <f t="shared" si="379"/>
        <v>3.92</v>
      </c>
      <c r="I511" s="70">
        <f t="shared" si="379"/>
        <v>3.46</v>
      </c>
      <c r="J511" s="70">
        <f t="shared" si="379"/>
        <v>3.85</v>
      </c>
      <c r="K511" s="72">
        <f t="shared" si="379"/>
        <v>1.85</v>
      </c>
      <c r="L511" s="368">
        <v>0</v>
      </c>
      <c r="AA511" s="55"/>
      <c r="AB511" s="94"/>
    </row>
    <row r="512" spans="1:28" ht="15.75" thickBot="1">
      <c r="A512" s="15" t="str">
        <f t="shared" si="376"/>
        <v>Pickford</v>
      </c>
      <c r="B512" s="70">
        <f t="shared" si="376"/>
        <v>4.5</v>
      </c>
      <c r="C512" s="71" t="str">
        <f t="shared" si="378"/>
        <v>Everton</v>
      </c>
      <c r="D512" s="70">
        <f t="shared" si="379"/>
        <v>3.29</v>
      </c>
      <c r="E512" s="70">
        <f t="shared" si="379"/>
        <v>3.46</v>
      </c>
      <c r="F512" s="70">
        <f t="shared" si="379"/>
        <v>3.86</v>
      </c>
      <c r="G512" s="70">
        <f t="shared" si="379"/>
        <v>3.34</v>
      </c>
      <c r="H512" s="70">
        <f t="shared" si="379"/>
        <v>3.2</v>
      </c>
      <c r="I512" s="70">
        <f t="shared" si="379"/>
        <v>3.09</v>
      </c>
      <c r="J512" s="70">
        <f t="shared" si="379"/>
        <v>3.58</v>
      </c>
      <c r="K512" s="72">
        <f t="shared" si="379"/>
        <v>3.56</v>
      </c>
      <c r="L512" s="368">
        <v>0</v>
      </c>
      <c r="AA512" s="55"/>
      <c r="AB512" s="94"/>
    </row>
    <row r="513" spans="1:28" ht="15.75" thickBot="1">
      <c r="A513" s="15" t="str">
        <f t="shared" si="376"/>
        <v>Henderson</v>
      </c>
      <c r="B513" s="70">
        <f t="shared" si="376"/>
        <v>4.7</v>
      </c>
      <c r="C513" s="71" t="str">
        <f t="shared" si="378"/>
        <v>Nott'm Forest</v>
      </c>
      <c r="D513" s="70">
        <f t="shared" si="379"/>
        <v>3.35</v>
      </c>
      <c r="E513" s="70">
        <f t="shared" si="379"/>
        <v>3.43</v>
      </c>
      <c r="F513" s="70">
        <f t="shared" si="379"/>
        <v>3.62</v>
      </c>
      <c r="G513" s="70">
        <f t="shared" si="379"/>
        <v>3.47</v>
      </c>
      <c r="H513" s="70">
        <f t="shared" si="379"/>
        <v>3.49</v>
      </c>
      <c r="I513" s="70">
        <f t="shared" si="379"/>
        <v>3.24</v>
      </c>
      <c r="J513" s="70">
        <f t="shared" si="379"/>
        <v>3.06</v>
      </c>
      <c r="K513" s="72">
        <f t="shared" si="379"/>
        <v>2.78</v>
      </c>
      <c r="L513" s="368">
        <v>0</v>
      </c>
      <c r="AA513" s="55"/>
      <c r="AB513" s="94"/>
    </row>
    <row r="514" spans="1:28" ht="15.75" thickBot="1">
      <c r="A514" s="15" t="str">
        <f t="shared" si="376"/>
        <v>Meslier</v>
      </c>
      <c r="B514" s="70">
        <f t="shared" si="376"/>
        <v>4.5</v>
      </c>
      <c r="C514" s="71" t="str">
        <f t="shared" si="378"/>
        <v>Leeds</v>
      </c>
      <c r="D514" s="70">
        <f t="shared" si="379"/>
        <v>3.13</v>
      </c>
      <c r="E514" s="70">
        <f t="shared" si="379"/>
        <v>3.36</v>
      </c>
      <c r="F514" s="70">
        <f t="shared" si="379"/>
        <v>3.2</v>
      </c>
      <c r="G514" s="70">
        <f t="shared" si="379"/>
        <v>3.41</v>
      </c>
      <c r="H514" s="70">
        <f t="shared" si="379"/>
        <v>3.43</v>
      </c>
      <c r="I514" s="70">
        <f t="shared" si="379"/>
        <v>3.18</v>
      </c>
      <c r="J514" s="70">
        <f t="shared" si="379"/>
        <v>3.38</v>
      </c>
      <c r="K514" s="72">
        <f t="shared" si="379"/>
        <v>3.24</v>
      </c>
      <c r="L514" s="368">
        <v>0</v>
      </c>
      <c r="AA514" s="55"/>
      <c r="AB514" s="94"/>
    </row>
    <row r="515" spans="1:28" ht="15.75" thickBot="1">
      <c r="A515" s="15" t="str">
        <f t="shared" si="376"/>
        <v>Guaita</v>
      </c>
      <c r="B515" s="70">
        <f t="shared" si="376"/>
        <v>4.5</v>
      </c>
      <c r="C515" s="71" t="str">
        <f t="shared" si="378"/>
        <v>Crystal Palace</v>
      </c>
      <c r="D515" s="70">
        <f t="shared" si="379"/>
        <v>3.71</v>
      </c>
      <c r="E515" s="70">
        <f t="shared" si="379"/>
        <v>3.38</v>
      </c>
      <c r="F515" s="70">
        <f t="shared" si="379"/>
        <v>3.17</v>
      </c>
      <c r="G515" s="70">
        <f t="shared" si="379"/>
        <v>3.31</v>
      </c>
      <c r="H515" s="70">
        <f t="shared" si="379"/>
        <v>3.06</v>
      </c>
      <c r="I515" s="70">
        <f t="shared" si="379"/>
        <v>3.35</v>
      </c>
      <c r="J515" s="70">
        <f t="shared" si="379"/>
        <v>3.24</v>
      </c>
      <c r="K515" s="72">
        <f t="shared" si="379"/>
        <v>3.06</v>
      </c>
      <c r="L515" s="368">
        <v>0</v>
      </c>
      <c r="AA515" s="55"/>
      <c r="AB515" s="94"/>
    </row>
    <row r="516" spans="1:28" ht="15.75" thickBot="1">
      <c r="A516" s="15" t="str">
        <f t="shared" si="376"/>
        <v>Salah</v>
      </c>
      <c r="B516" s="70">
        <f t="shared" si="376"/>
        <v>12.8</v>
      </c>
      <c r="C516" s="71" t="str">
        <f t="shared" si="378"/>
        <v>Liverpool</v>
      </c>
      <c r="D516" s="70">
        <f t="shared" si="379"/>
        <v>8.14</v>
      </c>
      <c r="E516" s="70">
        <f t="shared" si="379"/>
        <v>6.7</v>
      </c>
      <c r="F516" s="70">
        <f t="shared" si="379"/>
        <v>5.55</v>
      </c>
      <c r="G516" s="70">
        <f t="shared" si="379"/>
        <v>5.82</v>
      </c>
      <c r="H516" s="70">
        <f t="shared" si="379"/>
        <v>5.69</v>
      </c>
      <c r="I516" s="70">
        <f t="shared" si="379"/>
        <v>7.04</v>
      </c>
      <c r="J516" s="70">
        <f t="shared" si="379"/>
        <v>4.66</v>
      </c>
      <c r="K516" s="72">
        <f t="shared" si="379"/>
        <v>5.59</v>
      </c>
      <c r="L516" s="368">
        <v>1</v>
      </c>
      <c r="AA516" s="55"/>
      <c r="AB516" s="94"/>
    </row>
    <row r="517" spans="1:28" ht="15.75" thickBot="1">
      <c r="A517" s="15" t="str">
        <f t="shared" si="376"/>
        <v>De Bruyne</v>
      </c>
      <c r="B517" s="70">
        <f t="shared" si="376"/>
        <v>12.6</v>
      </c>
      <c r="C517" s="71" t="str">
        <f t="shared" si="378"/>
        <v>Man City</v>
      </c>
      <c r="D517" s="70">
        <f t="shared" si="379"/>
        <v>6.01</v>
      </c>
      <c r="E517" s="70">
        <f t="shared" si="379"/>
        <v>4.38</v>
      </c>
      <c r="F517" s="70">
        <f t="shared" si="379"/>
        <v>9.01</v>
      </c>
      <c r="G517" s="70">
        <f t="shared" si="379"/>
        <v>5.29</v>
      </c>
      <c r="H517" s="70">
        <f t="shared" si="379"/>
        <v>4.18</v>
      </c>
      <c r="I517" s="70">
        <f t="shared" si="379"/>
        <v>9.2799999999999994</v>
      </c>
      <c r="J517" s="70">
        <f t="shared" si="379"/>
        <v>5.0999999999999996</v>
      </c>
      <c r="K517" s="72">
        <f t="shared" si="379"/>
        <v>2.2400000000000002</v>
      </c>
      <c r="L517" s="368">
        <v>0</v>
      </c>
      <c r="AA517" s="55"/>
      <c r="AB517" s="94"/>
    </row>
    <row r="518" spans="1:28" ht="15.75" thickBot="1">
      <c r="A518" s="15" t="str">
        <f t="shared" si="376"/>
        <v>Saka</v>
      </c>
      <c r="B518" s="70">
        <f t="shared" si="376"/>
        <v>8</v>
      </c>
      <c r="C518" s="71" t="str">
        <f t="shared" si="378"/>
        <v>Arsenal</v>
      </c>
      <c r="D518" s="70">
        <f t="shared" si="379"/>
        <v>4.79</v>
      </c>
      <c r="E518" s="70">
        <f t="shared" si="379"/>
        <v>4.96</v>
      </c>
      <c r="F518" s="70">
        <f t="shared" si="379"/>
        <v>4.45</v>
      </c>
      <c r="G518" s="70">
        <f t="shared" si="379"/>
        <v>4.71</v>
      </c>
      <c r="H518" s="70">
        <f t="shared" si="379"/>
        <v>5.0199999999999996</v>
      </c>
      <c r="I518" s="70">
        <f t="shared" si="379"/>
        <v>9.41</v>
      </c>
      <c r="J518" s="70">
        <f t="shared" si="379"/>
        <v>4.7699999999999996</v>
      </c>
      <c r="K518" s="72">
        <f t="shared" si="379"/>
        <v>3.88</v>
      </c>
      <c r="L518" s="368">
        <v>1</v>
      </c>
      <c r="AA518" s="55"/>
      <c r="AB518" s="94"/>
    </row>
    <row r="519" spans="1:28" ht="15.75" thickBot="1">
      <c r="A519" s="15" t="str">
        <f t="shared" si="376"/>
        <v>Son</v>
      </c>
      <c r="B519" s="70">
        <f t="shared" si="376"/>
        <v>11.6</v>
      </c>
      <c r="C519" s="71" t="str">
        <f t="shared" si="378"/>
        <v>Spurs</v>
      </c>
      <c r="D519" s="70">
        <f t="shared" si="379"/>
        <v>5.93</v>
      </c>
      <c r="E519" s="70">
        <f t="shared" si="379"/>
        <v>5.04</v>
      </c>
      <c r="F519" s="70">
        <f t="shared" si="379"/>
        <v>8.06</v>
      </c>
      <c r="G519" s="70">
        <f t="shared" si="379"/>
        <v>5.0999999999999996</v>
      </c>
      <c r="H519" s="70">
        <f t="shared" si="379"/>
        <v>3.66</v>
      </c>
      <c r="I519" s="70">
        <f t="shared" si="379"/>
        <v>4.46</v>
      </c>
      <c r="J519" s="70">
        <f t="shared" si="379"/>
        <v>4.74</v>
      </c>
      <c r="K519" s="72">
        <f t="shared" si="379"/>
        <v>4.2</v>
      </c>
      <c r="L519" s="368">
        <v>0</v>
      </c>
      <c r="AA519" s="55"/>
      <c r="AB519" s="94"/>
    </row>
    <row r="520" spans="1:28" ht="15.75" thickBot="1">
      <c r="A520" s="15" t="str">
        <f t="shared" si="376"/>
        <v>Martinelli</v>
      </c>
      <c r="B520" s="70">
        <f t="shared" si="376"/>
        <v>6.8</v>
      </c>
      <c r="C520" s="71" t="str">
        <f t="shared" si="378"/>
        <v>Arsenal</v>
      </c>
      <c r="D520" s="70">
        <f t="shared" si="379"/>
        <v>4.3499999999999996</v>
      </c>
      <c r="E520" s="70">
        <f t="shared" si="379"/>
        <v>4.3600000000000003</v>
      </c>
      <c r="F520" s="70">
        <f t="shared" si="379"/>
        <v>3.96</v>
      </c>
      <c r="G520" s="70">
        <f t="shared" si="379"/>
        <v>4.4000000000000004</v>
      </c>
      <c r="H520" s="70">
        <f t="shared" si="379"/>
        <v>4.43</v>
      </c>
      <c r="I520" s="70">
        <f t="shared" si="379"/>
        <v>8.3800000000000008</v>
      </c>
      <c r="J520" s="70">
        <f t="shared" si="379"/>
        <v>4.2</v>
      </c>
      <c r="K520" s="72">
        <f t="shared" si="379"/>
        <v>3.31</v>
      </c>
      <c r="L520" s="368">
        <v>1</v>
      </c>
      <c r="AA520" s="55"/>
      <c r="AB520" s="94"/>
    </row>
    <row r="521" spans="1:28" ht="15.75" thickBot="1">
      <c r="A521" s="15" t="str">
        <f t="shared" ref="A521:B540" si="380">A411</f>
        <v>Foden</v>
      </c>
      <c r="B521" s="70">
        <f t="shared" si="380"/>
        <v>8.3000000000000007</v>
      </c>
      <c r="C521" s="71" t="str">
        <f t="shared" si="378"/>
        <v>Man City</v>
      </c>
      <c r="D521" s="70">
        <f t="shared" ref="D521:K530" si="381">D411</f>
        <v>4.67</v>
      </c>
      <c r="E521" s="70">
        <f t="shared" si="381"/>
        <v>3.53</v>
      </c>
      <c r="F521" s="70">
        <f t="shared" si="381"/>
        <v>7.49</v>
      </c>
      <c r="G521" s="70">
        <f t="shared" si="381"/>
        <v>4.37</v>
      </c>
      <c r="H521" s="70">
        <f t="shared" si="381"/>
        <v>3.54</v>
      </c>
      <c r="I521" s="70">
        <f t="shared" si="381"/>
        <v>7.78</v>
      </c>
      <c r="J521" s="70">
        <f t="shared" si="381"/>
        <v>4.08</v>
      </c>
      <c r="K521" s="72">
        <f t="shared" si="381"/>
        <v>1.88</v>
      </c>
      <c r="L521" s="368">
        <v>0</v>
      </c>
      <c r="AA521" s="55"/>
      <c r="AB521" s="94"/>
    </row>
    <row r="522" spans="1:28" ht="15.75" thickBot="1">
      <c r="A522" s="15" t="str">
        <f t="shared" si="380"/>
        <v>Mount</v>
      </c>
      <c r="B522" s="70">
        <f t="shared" si="380"/>
        <v>7.5</v>
      </c>
      <c r="C522" s="71" t="str">
        <f t="shared" si="378"/>
        <v>Chelsea</v>
      </c>
      <c r="D522" s="70">
        <f t="shared" si="381"/>
        <v>4.3099999999999996</v>
      </c>
      <c r="E522" s="70">
        <f t="shared" si="381"/>
        <v>7.12</v>
      </c>
      <c r="F522" s="70">
        <f t="shared" si="381"/>
        <v>4.3</v>
      </c>
      <c r="G522" s="70">
        <f t="shared" si="381"/>
        <v>3.08</v>
      </c>
      <c r="H522" s="70">
        <f t="shared" si="381"/>
        <v>4.5</v>
      </c>
      <c r="I522" s="70">
        <f t="shared" si="381"/>
        <v>3.52</v>
      </c>
      <c r="J522" s="70">
        <f t="shared" si="381"/>
        <v>4.62</v>
      </c>
      <c r="K522" s="72">
        <f t="shared" si="381"/>
        <v>3.34</v>
      </c>
      <c r="L522" s="368">
        <v>1</v>
      </c>
      <c r="AA522" s="55"/>
      <c r="AB522" s="94"/>
    </row>
    <row r="523" spans="1:28" ht="15.75" thickBot="1">
      <c r="A523" s="15" t="str">
        <f t="shared" si="380"/>
        <v>Sterling</v>
      </c>
      <c r="B523" s="70">
        <f t="shared" si="380"/>
        <v>9.6999999999999993</v>
      </c>
      <c r="C523" s="71" t="str">
        <f t="shared" si="378"/>
        <v>Chelsea</v>
      </c>
      <c r="D523" s="70">
        <f t="shared" si="381"/>
        <v>4.1500000000000004</v>
      </c>
      <c r="E523" s="70">
        <f t="shared" si="381"/>
        <v>6.96</v>
      </c>
      <c r="F523" s="70">
        <f t="shared" si="381"/>
        <v>4.25</v>
      </c>
      <c r="G523" s="70">
        <f t="shared" si="381"/>
        <v>2.78</v>
      </c>
      <c r="H523" s="70">
        <f t="shared" si="381"/>
        <v>4.63</v>
      </c>
      <c r="I523" s="70">
        <f t="shared" si="381"/>
        <v>3.51</v>
      </c>
      <c r="J523" s="70">
        <f t="shared" si="381"/>
        <v>4.37</v>
      </c>
      <c r="K523" s="72">
        <f t="shared" si="381"/>
        <v>3.17</v>
      </c>
      <c r="L523" s="368">
        <v>0</v>
      </c>
      <c r="AA523" s="55"/>
      <c r="AB523" s="94"/>
    </row>
    <row r="524" spans="1:28" ht="15.75" thickBot="1">
      <c r="A524" s="15" t="str">
        <f t="shared" si="380"/>
        <v>Fernandes</v>
      </c>
      <c r="B524" s="70">
        <f t="shared" si="380"/>
        <v>9.8000000000000007</v>
      </c>
      <c r="C524" s="71" t="str">
        <f t="shared" si="378"/>
        <v>Man Utd</v>
      </c>
      <c r="D524" s="70">
        <f t="shared" si="381"/>
        <v>4.3</v>
      </c>
      <c r="E524" s="70">
        <f t="shared" si="381"/>
        <v>5.29</v>
      </c>
      <c r="F524" s="70">
        <f t="shared" si="381"/>
        <v>3.31</v>
      </c>
      <c r="G524" s="70">
        <f t="shared" si="381"/>
        <v>3.29</v>
      </c>
      <c r="H524" s="70">
        <f t="shared" si="381"/>
        <v>4.83</v>
      </c>
      <c r="I524" s="70">
        <f t="shared" si="381"/>
        <v>4.5</v>
      </c>
      <c r="J524" s="70">
        <f t="shared" si="381"/>
        <v>4.8499999999999996</v>
      </c>
      <c r="K524" s="72">
        <f t="shared" si="381"/>
        <v>2.36</v>
      </c>
      <c r="L524" s="368">
        <v>0</v>
      </c>
      <c r="AA524" s="55"/>
      <c r="AB524" s="94"/>
    </row>
    <row r="525" spans="1:28" ht="15.75" thickBot="1">
      <c r="A525" s="15" t="str">
        <f t="shared" si="380"/>
        <v>Ødegaard</v>
      </c>
      <c r="B525" s="70">
        <f t="shared" si="380"/>
        <v>6.4</v>
      </c>
      <c r="C525" s="71" t="str">
        <f t="shared" si="378"/>
        <v>Arsenal</v>
      </c>
      <c r="D525" s="70">
        <f t="shared" si="381"/>
        <v>3.72</v>
      </c>
      <c r="E525" s="70">
        <f t="shared" si="381"/>
        <v>3.71</v>
      </c>
      <c r="F525" s="70">
        <f t="shared" si="381"/>
        <v>3.41</v>
      </c>
      <c r="G525" s="70">
        <f t="shared" si="381"/>
        <v>3.8</v>
      </c>
      <c r="H525" s="70">
        <f t="shared" si="381"/>
        <v>3.88</v>
      </c>
      <c r="I525" s="70">
        <f t="shared" si="381"/>
        <v>7.39</v>
      </c>
      <c r="J525" s="70">
        <f t="shared" si="381"/>
        <v>3.75</v>
      </c>
      <c r="K525" s="72">
        <f t="shared" si="381"/>
        <v>3.02</v>
      </c>
      <c r="L525" s="368">
        <v>0</v>
      </c>
      <c r="AA525" s="55"/>
      <c r="AB525" s="94"/>
    </row>
    <row r="526" spans="1:28" ht="15.75" thickBot="1">
      <c r="A526" s="15" t="str">
        <f t="shared" si="380"/>
        <v>Trossard</v>
      </c>
      <c r="B526" s="70">
        <f t="shared" si="380"/>
        <v>7</v>
      </c>
      <c r="C526" s="71" t="str">
        <f t="shared" si="378"/>
        <v>Brighton</v>
      </c>
      <c r="D526" s="70">
        <f t="shared" si="381"/>
        <v>3.94</v>
      </c>
      <c r="E526" s="70">
        <f t="shared" si="381"/>
        <v>4.53</v>
      </c>
      <c r="F526" s="70">
        <f t="shared" si="381"/>
        <v>3.51</v>
      </c>
      <c r="G526" s="70">
        <f t="shared" si="381"/>
        <v>3.95</v>
      </c>
      <c r="H526" s="70">
        <f t="shared" si="381"/>
        <v>4.8600000000000003</v>
      </c>
      <c r="I526" s="70">
        <f t="shared" si="381"/>
        <v>3.93</v>
      </c>
      <c r="J526" s="70">
        <f t="shared" si="381"/>
        <v>4.7300000000000004</v>
      </c>
      <c r="K526" s="72">
        <f t="shared" si="381"/>
        <v>2.04</v>
      </c>
      <c r="L526" s="368">
        <v>0</v>
      </c>
      <c r="AA526" s="55"/>
      <c r="AB526" s="94"/>
    </row>
    <row r="527" spans="1:28" ht="15.75" thickBot="1">
      <c r="A527" s="15" t="str">
        <f t="shared" si="380"/>
        <v>Grealish</v>
      </c>
      <c r="B527" s="70">
        <f t="shared" si="380"/>
        <v>6.8</v>
      </c>
      <c r="C527" s="71" t="str">
        <f t="shared" si="378"/>
        <v>Man City</v>
      </c>
      <c r="D527" s="70">
        <f t="shared" si="381"/>
        <v>3.91</v>
      </c>
      <c r="E527" s="70">
        <f t="shared" si="381"/>
        <v>3</v>
      </c>
      <c r="F527" s="70">
        <f t="shared" si="381"/>
        <v>6.13</v>
      </c>
      <c r="G527" s="70">
        <f t="shared" si="381"/>
        <v>3.71</v>
      </c>
      <c r="H527" s="70">
        <f t="shared" si="381"/>
        <v>2.9</v>
      </c>
      <c r="I527" s="70">
        <f t="shared" si="381"/>
        <v>6.63</v>
      </c>
      <c r="J527" s="70">
        <f t="shared" si="381"/>
        <v>3.43</v>
      </c>
      <c r="K527" s="72">
        <f t="shared" si="381"/>
        <v>1.56</v>
      </c>
      <c r="L527" s="368">
        <v>0</v>
      </c>
      <c r="AA527" s="55"/>
      <c r="AB527" s="94"/>
    </row>
    <row r="528" spans="1:28" ht="15.75" thickBot="1">
      <c r="A528" s="15" t="str">
        <f t="shared" si="380"/>
        <v>Rashford</v>
      </c>
      <c r="B528" s="70">
        <f t="shared" si="380"/>
        <v>6.8</v>
      </c>
      <c r="C528" s="71" t="str">
        <f t="shared" si="378"/>
        <v>Man Utd</v>
      </c>
      <c r="D528" s="70">
        <f t="shared" si="381"/>
        <v>4.4400000000000004</v>
      </c>
      <c r="E528" s="70">
        <f t="shared" si="381"/>
        <v>5.14</v>
      </c>
      <c r="F528" s="70">
        <f t="shared" si="381"/>
        <v>3.14</v>
      </c>
      <c r="G528" s="70">
        <f t="shared" si="381"/>
        <v>2.98</v>
      </c>
      <c r="H528" s="70">
        <f t="shared" si="381"/>
        <v>4.33</v>
      </c>
      <c r="I528" s="70">
        <f t="shared" si="381"/>
        <v>4.12</v>
      </c>
      <c r="J528" s="70">
        <f t="shared" si="381"/>
        <v>4.43</v>
      </c>
      <c r="K528" s="72">
        <f t="shared" si="381"/>
        <v>2.1</v>
      </c>
      <c r="L528" s="368">
        <v>1</v>
      </c>
      <c r="AA528" s="55"/>
      <c r="AB528" s="94"/>
    </row>
    <row r="529" spans="1:28" ht="15.75" thickBot="1">
      <c r="A529" s="15" t="str">
        <f t="shared" si="380"/>
        <v>Zaha</v>
      </c>
      <c r="B529" s="70">
        <f t="shared" si="380"/>
        <v>7.5</v>
      </c>
      <c r="C529" s="71" t="str">
        <f t="shared" si="378"/>
        <v>Crystal Palace</v>
      </c>
      <c r="D529" s="70">
        <f t="shared" si="381"/>
        <v>4.55</v>
      </c>
      <c r="E529" s="70">
        <f t="shared" si="381"/>
        <v>4.08</v>
      </c>
      <c r="F529" s="70">
        <f t="shared" si="381"/>
        <v>3.15</v>
      </c>
      <c r="G529" s="70">
        <f t="shared" si="381"/>
        <v>3.69</v>
      </c>
      <c r="H529" s="70">
        <f t="shared" si="381"/>
        <v>3.27</v>
      </c>
      <c r="I529" s="70">
        <f t="shared" si="381"/>
        <v>4.0599999999999996</v>
      </c>
      <c r="J529" s="70">
        <f t="shared" si="381"/>
        <v>3.83</v>
      </c>
      <c r="K529" s="72">
        <f t="shared" si="381"/>
        <v>3.42</v>
      </c>
      <c r="L529" s="368">
        <v>0</v>
      </c>
      <c r="AA529" s="55"/>
      <c r="AB529" s="94"/>
    </row>
    <row r="530" spans="1:28" ht="15.75" thickBot="1">
      <c r="A530" s="15" t="str">
        <f t="shared" si="380"/>
        <v>Bernardo</v>
      </c>
      <c r="B530" s="70">
        <f t="shared" si="380"/>
        <v>6.9</v>
      </c>
      <c r="C530" s="71" t="str">
        <f t="shared" si="378"/>
        <v>Man City</v>
      </c>
      <c r="D530" s="70">
        <f t="shared" si="381"/>
        <v>3.67</v>
      </c>
      <c r="E530" s="70">
        <f t="shared" si="381"/>
        <v>2.9</v>
      </c>
      <c r="F530" s="70">
        <f t="shared" si="381"/>
        <v>6.01</v>
      </c>
      <c r="G530" s="70">
        <f t="shared" si="381"/>
        <v>3.55</v>
      </c>
      <c r="H530" s="70">
        <f t="shared" si="381"/>
        <v>2.84</v>
      </c>
      <c r="I530" s="70">
        <f t="shared" si="381"/>
        <v>6.03</v>
      </c>
      <c r="J530" s="70">
        <f t="shared" si="381"/>
        <v>3.31</v>
      </c>
      <c r="K530" s="72">
        <f t="shared" si="381"/>
        <v>1.45</v>
      </c>
      <c r="L530" s="368">
        <v>0</v>
      </c>
      <c r="AA530" s="55"/>
      <c r="AB530" s="94"/>
    </row>
    <row r="531" spans="1:28" ht="15.75" thickBot="1">
      <c r="A531" s="15" t="str">
        <f t="shared" si="380"/>
        <v>Groß</v>
      </c>
      <c r="B531" s="70">
        <f t="shared" si="380"/>
        <v>5.6</v>
      </c>
      <c r="C531" s="71" t="str">
        <f t="shared" si="378"/>
        <v>Brighton</v>
      </c>
      <c r="D531" s="70">
        <f t="shared" ref="D531:K540" si="382">D421</f>
        <v>3.51</v>
      </c>
      <c r="E531" s="70">
        <f t="shared" si="382"/>
        <v>3.83</v>
      </c>
      <c r="F531" s="70">
        <f t="shared" si="382"/>
        <v>3.26</v>
      </c>
      <c r="G531" s="70">
        <f t="shared" si="382"/>
        <v>3.5</v>
      </c>
      <c r="H531" s="70">
        <f t="shared" si="382"/>
        <v>4.26</v>
      </c>
      <c r="I531" s="70">
        <f t="shared" si="382"/>
        <v>3.42</v>
      </c>
      <c r="J531" s="70">
        <f t="shared" si="382"/>
        <v>4.26</v>
      </c>
      <c r="K531" s="72">
        <f t="shared" si="382"/>
        <v>1.87</v>
      </c>
      <c r="L531" s="368">
        <v>0</v>
      </c>
      <c r="AA531" s="55"/>
      <c r="AB531" s="94"/>
    </row>
    <row r="532" spans="1:28" ht="15.75" thickBot="1">
      <c r="A532" s="15" t="str">
        <f t="shared" si="380"/>
        <v>Bowen</v>
      </c>
      <c r="B532" s="70">
        <f t="shared" si="380"/>
        <v>8</v>
      </c>
      <c r="C532" s="71" t="str">
        <f t="shared" si="378"/>
        <v>West Ham</v>
      </c>
      <c r="D532" s="70">
        <f t="shared" si="382"/>
        <v>4.2</v>
      </c>
      <c r="E532" s="70">
        <f t="shared" si="382"/>
        <v>3.76</v>
      </c>
      <c r="F532" s="70">
        <f t="shared" si="382"/>
        <v>3.46</v>
      </c>
      <c r="G532" s="70">
        <f t="shared" si="382"/>
        <v>3.99</v>
      </c>
      <c r="H532" s="70">
        <f t="shared" si="382"/>
        <v>2.77</v>
      </c>
      <c r="I532" s="70">
        <f t="shared" si="382"/>
        <v>3.19</v>
      </c>
      <c r="J532" s="70">
        <f t="shared" si="382"/>
        <v>2.95</v>
      </c>
      <c r="K532" s="72">
        <f t="shared" si="382"/>
        <v>3.35</v>
      </c>
      <c r="L532" s="368">
        <v>0</v>
      </c>
      <c r="AA532" s="55"/>
      <c r="AB532" s="94"/>
    </row>
    <row r="533" spans="1:28" ht="15.75" thickBot="1">
      <c r="A533" s="15" t="str">
        <f t="shared" si="380"/>
        <v>Andreas</v>
      </c>
      <c r="B533" s="70">
        <f t="shared" si="380"/>
        <v>4.5999999999999996</v>
      </c>
      <c r="C533" s="71" t="str">
        <f t="shared" si="378"/>
        <v>Fulham</v>
      </c>
      <c r="D533" s="70" t="e">
        <f t="shared" si="382"/>
        <v>#REF!</v>
      </c>
      <c r="E533" s="70">
        <f t="shared" si="382"/>
        <v>3.73</v>
      </c>
      <c r="F533" s="70">
        <f t="shared" si="382"/>
        <v>2.54</v>
      </c>
      <c r="G533" s="70">
        <f t="shared" si="382"/>
        <v>2.95</v>
      </c>
      <c r="H533" s="70">
        <f t="shared" si="382"/>
        <v>2.5</v>
      </c>
      <c r="I533" s="70">
        <f t="shared" si="382"/>
        <v>3.52</v>
      </c>
      <c r="J533" s="70">
        <f t="shared" si="382"/>
        <v>2.62</v>
      </c>
      <c r="K533" s="72">
        <f t="shared" si="382"/>
        <v>2.67</v>
      </c>
      <c r="L533" s="368">
        <v>0</v>
      </c>
      <c r="AA533" s="55"/>
      <c r="AB533" s="94"/>
    </row>
    <row r="534" spans="1:28" ht="15.75" thickBot="1">
      <c r="A534" s="15" t="str">
        <f t="shared" si="380"/>
        <v>Ward-Prowse</v>
      </c>
      <c r="B534" s="70">
        <f t="shared" si="380"/>
        <v>6.2</v>
      </c>
      <c r="C534" s="71" t="str">
        <f t="shared" si="378"/>
        <v>Southampton</v>
      </c>
      <c r="D534" s="70">
        <f t="shared" si="382"/>
        <v>3.44</v>
      </c>
      <c r="E534" s="70">
        <f t="shared" si="382"/>
        <v>3.87</v>
      </c>
      <c r="F534" s="70">
        <f t="shared" si="382"/>
        <v>3.24</v>
      </c>
      <c r="G534" s="70">
        <f t="shared" si="382"/>
        <v>3.57</v>
      </c>
      <c r="H534" s="70">
        <f t="shared" si="382"/>
        <v>3.07</v>
      </c>
      <c r="I534" s="70">
        <f t="shared" si="382"/>
        <v>3.54</v>
      </c>
      <c r="J534" s="70">
        <f t="shared" si="382"/>
        <v>2.65</v>
      </c>
      <c r="K534" s="72">
        <f t="shared" si="382"/>
        <v>2.93</v>
      </c>
      <c r="L534" s="368">
        <v>0</v>
      </c>
      <c r="AA534" s="55"/>
      <c r="AB534" s="94"/>
    </row>
    <row r="535" spans="1:28" ht="15.75" thickBot="1">
      <c r="A535" s="15" t="str">
        <f t="shared" si="380"/>
        <v>Barnes</v>
      </c>
      <c r="B535" s="70">
        <f t="shared" si="380"/>
        <v>6.9</v>
      </c>
      <c r="C535" s="71" t="str">
        <f t="shared" si="378"/>
        <v>Leicester</v>
      </c>
      <c r="D535" s="70">
        <f t="shared" si="382"/>
        <v>3.04</v>
      </c>
      <c r="E535" s="70">
        <f t="shared" si="382"/>
        <v>4.3</v>
      </c>
      <c r="F535" s="70">
        <f t="shared" si="382"/>
        <v>3.89</v>
      </c>
      <c r="G535" s="70">
        <f t="shared" si="382"/>
        <v>3.68</v>
      </c>
      <c r="H535" s="70">
        <f t="shared" si="382"/>
        <v>3.16</v>
      </c>
      <c r="I535" s="70">
        <f t="shared" si="382"/>
        <v>3.1</v>
      </c>
      <c r="J535" s="70">
        <f t="shared" si="382"/>
        <v>2.71</v>
      </c>
      <c r="K535" s="72">
        <f t="shared" si="382"/>
        <v>2.35</v>
      </c>
      <c r="L535" s="368">
        <v>0</v>
      </c>
      <c r="AA535" s="55"/>
      <c r="AB535" s="94"/>
    </row>
    <row r="536" spans="1:28" ht="15.75" thickBot="1">
      <c r="A536" s="15" t="str">
        <f t="shared" si="380"/>
        <v>Almirón</v>
      </c>
      <c r="B536" s="70">
        <f t="shared" si="380"/>
        <v>5.9</v>
      </c>
      <c r="C536" s="71" t="str">
        <f t="shared" si="378"/>
        <v>Newcastle</v>
      </c>
      <c r="D536" s="70">
        <f t="shared" si="382"/>
        <v>4.45</v>
      </c>
      <c r="E536" s="70">
        <f t="shared" si="382"/>
        <v>3.01</v>
      </c>
      <c r="F536" s="70">
        <f t="shared" si="382"/>
        <v>4.1500000000000004</v>
      </c>
      <c r="G536" s="70">
        <f t="shared" si="382"/>
        <v>3.22</v>
      </c>
      <c r="H536" s="70">
        <f t="shared" si="382"/>
        <v>3.45</v>
      </c>
      <c r="I536" s="70">
        <f t="shared" si="382"/>
        <v>3.14</v>
      </c>
      <c r="J536" s="70">
        <f t="shared" si="382"/>
        <v>2.73</v>
      </c>
      <c r="K536" s="72">
        <f t="shared" si="382"/>
        <v>1.96</v>
      </c>
      <c r="L536" s="368">
        <v>0</v>
      </c>
      <c r="AA536" s="55"/>
      <c r="AB536" s="94"/>
    </row>
    <row r="537" spans="1:28" ht="15.75" thickBot="1">
      <c r="A537" s="15" t="str">
        <f t="shared" si="380"/>
        <v>Willian</v>
      </c>
      <c r="B537" s="70">
        <f t="shared" si="380"/>
        <v>5.5</v>
      </c>
      <c r="C537" s="71" t="str">
        <f t="shared" ref="C537:C550" si="383">C97</f>
        <v>Fulham</v>
      </c>
      <c r="D537" s="70">
        <f t="shared" si="382"/>
        <v>3.72</v>
      </c>
      <c r="E537" s="70">
        <f t="shared" si="382"/>
        <v>5.88</v>
      </c>
      <c r="F537" s="70">
        <f t="shared" si="382"/>
        <v>2.52</v>
      </c>
      <c r="G537" s="70">
        <f t="shared" si="382"/>
        <v>2.92</v>
      </c>
      <c r="H537" s="70">
        <f t="shared" si="382"/>
        <v>2.38</v>
      </c>
      <c r="I537" s="70">
        <f t="shared" si="382"/>
        <v>3.31</v>
      </c>
      <c r="J537" s="70">
        <f t="shared" si="382"/>
        <v>2.58</v>
      </c>
      <c r="K537" s="72">
        <f t="shared" si="382"/>
        <v>2.57</v>
      </c>
      <c r="L537" s="368">
        <v>0</v>
      </c>
      <c r="AA537" s="55"/>
      <c r="AB537" s="94"/>
    </row>
    <row r="538" spans="1:28" ht="15.75" thickBot="1">
      <c r="A538" s="15" t="str">
        <f t="shared" si="380"/>
        <v>Antony</v>
      </c>
      <c r="B538" s="70">
        <f t="shared" si="380"/>
        <v>7.5</v>
      </c>
      <c r="C538" s="71" t="str">
        <f t="shared" si="383"/>
        <v>Man Utd</v>
      </c>
      <c r="D538" s="70">
        <f t="shared" si="382"/>
        <v>3.61</v>
      </c>
      <c r="E538" s="70">
        <f t="shared" si="382"/>
        <v>4.17</v>
      </c>
      <c r="F538" s="70">
        <f t="shared" si="382"/>
        <v>2.84</v>
      </c>
      <c r="G538" s="70">
        <f t="shared" si="382"/>
        <v>2.7</v>
      </c>
      <c r="H538" s="70">
        <f t="shared" si="382"/>
        <v>3.66</v>
      </c>
      <c r="I538" s="70">
        <f t="shared" si="382"/>
        <v>3.44</v>
      </c>
      <c r="J538" s="70">
        <f t="shared" si="382"/>
        <v>3.6</v>
      </c>
      <c r="K538" s="72">
        <f t="shared" si="382"/>
        <v>1.78</v>
      </c>
      <c r="L538" s="368">
        <v>0</v>
      </c>
      <c r="AA538" s="55"/>
      <c r="AB538" s="94"/>
    </row>
    <row r="539" spans="1:28" ht="15.75" thickBot="1">
      <c r="A539" s="15" t="str">
        <f t="shared" si="380"/>
        <v>Saint-Maximin</v>
      </c>
      <c r="B539" s="70">
        <f t="shared" si="380"/>
        <v>6.2</v>
      </c>
      <c r="C539" s="71" t="str">
        <f t="shared" si="383"/>
        <v>Newcastle</v>
      </c>
      <c r="D539" s="70">
        <f t="shared" si="382"/>
        <v>3.25</v>
      </c>
      <c r="E539" s="70">
        <f t="shared" si="382"/>
        <v>2.4900000000000002</v>
      </c>
      <c r="F539" s="70">
        <f t="shared" si="382"/>
        <v>3.88</v>
      </c>
      <c r="G539" s="70">
        <f t="shared" si="382"/>
        <v>3.43</v>
      </c>
      <c r="H539" s="70">
        <f t="shared" si="382"/>
        <v>3.59</v>
      </c>
      <c r="I539" s="70">
        <f t="shared" si="382"/>
        <v>3.55</v>
      </c>
      <c r="J539" s="70">
        <f t="shared" si="382"/>
        <v>2.99</v>
      </c>
      <c r="K539" s="72">
        <f t="shared" si="382"/>
        <v>2.14</v>
      </c>
      <c r="L539" s="368">
        <v>0</v>
      </c>
      <c r="AA539" s="55"/>
      <c r="AB539" s="94"/>
    </row>
    <row r="540" spans="1:28" ht="15.75" thickBot="1">
      <c r="A540" s="15" t="str">
        <f t="shared" si="380"/>
        <v>Gündogan</v>
      </c>
      <c r="B540" s="70">
        <f t="shared" si="380"/>
        <v>7.3</v>
      </c>
      <c r="C540" s="71" t="str">
        <f t="shared" si="383"/>
        <v>Man City</v>
      </c>
      <c r="D540" s="70">
        <f t="shared" si="382"/>
        <v>3.06</v>
      </c>
      <c r="E540" s="70">
        <f t="shared" si="382"/>
        <v>2.4700000000000002</v>
      </c>
      <c r="F540" s="70">
        <f t="shared" si="382"/>
        <v>4.93</v>
      </c>
      <c r="G540" s="70">
        <f t="shared" si="382"/>
        <v>2.95</v>
      </c>
      <c r="H540" s="70">
        <f t="shared" si="382"/>
        <v>2.4700000000000002</v>
      </c>
      <c r="I540" s="70">
        <f t="shared" si="382"/>
        <v>5.13</v>
      </c>
      <c r="J540" s="70">
        <f t="shared" si="382"/>
        <v>2.82</v>
      </c>
      <c r="K540" s="72">
        <f t="shared" si="382"/>
        <v>1.23</v>
      </c>
      <c r="L540" s="368">
        <v>0</v>
      </c>
      <c r="AA540" s="55"/>
      <c r="AB540" s="94"/>
    </row>
    <row r="541" spans="1:28" ht="15.75" thickBot="1">
      <c r="A541" s="15" t="str">
        <f t="shared" ref="A541:B560" si="384">A431</f>
        <v>Paquetá</v>
      </c>
      <c r="B541" s="70">
        <f t="shared" si="384"/>
        <v>5.9</v>
      </c>
      <c r="C541" s="71" t="str">
        <f t="shared" si="383"/>
        <v>West Ham</v>
      </c>
      <c r="D541" s="70">
        <f t="shared" ref="D541:K550" si="385">D431</f>
        <v>3.58</v>
      </c>
      <c r="E541" s="70">
        <f t="shared" si="385"/>
        <v>3.27</v>
      </c>
      <c r="F541" s="70">
        <f t="shared" si="385"/>
        <v>3.03</v>
      </c>
      <c r="G541" s="70">
        <f t="shared" si="385"/>
        <v>3.6</v>
      </c>
      <c r="H541" s="70">
        <f t="shared" si="385"/>
        <v>2.66</v>
      </c>
      <c r="I541" s="70">
        <f t="shared" si="385"/>
        <v>2.95</v>
      </c>
      <c r="J541" s="70">
        <f t="shared" si="385"/>
        <v>2.66</v>
      </c>
      <c r="K541" s="72">
        <f t="shared" si="385"/>
        <v>3.12</v>
      </c>
      <c r="L541" s="368">
        <v>0</v>
      </c>
      <c r="AA541" s="55"/>
      <c r="AB541" s="94"/>
    </row>
    <row r="542" spans="1:28" ht="15.75" thickBot="1">
      <c r="A542" s="15" t="str">
        <f t="shared" si="384"/>
        <v>Rodrigo</v>
      </c>
      <c r="B542" s="70">
        <f t="shared" si="384"/>
        <v>6.3</v>
      </c>
      <c r="C542" s="71" t="str">
        <f t="shared" si="383"/>
        <v>Leeds</v>
      </c>
      <c r="D542" s="70">
        <f t="shared" si="385"/>
        <v>3.09</v>
      </c>
      <c r="E542" s="70">
        <f t="shared" si="385"/>
        <v>3.69</v>
      </c>
      <c r="F542" s="70">
        <f t="shared" si="385"/>
        <v>2.94</v>
      </c>
      <c r="G542" s="70">
        <f t="shared" si="385"/>
        <v>3.13</v>
      </c>
      <c r="H542" s="70">
        <f t="shared" si="385"/>
        <v>2.96</v>
      </c>
      <c r="I542" s="70">
        <f t="shared" si="385"/>
        <v>2.64</v>
      </c>
      <c r="J542" s="70">
        <f t="shared" si="385"/>
        <v>2.75</v>
      </c>
      <c r="K542" s="72">
        <f t="shared" si="385"/>
        <v>3.02</v>
      </c>
      <c r="L542" s="368">
        <v>0</v>
      </c>
      <c r="AA542" s="55"/>
      <c r="AB542" s="94"/>
    </row>
    <row r="543" spans="1:28" ht="15.75" thickBot="1">
      <c r="A543" s="15" t="str">
        <f t="shared" si="384"/>
        <v>Aaronson</v>
      </c>
      <c r="B543" s="70">
        <f t="shared" si="384"/>
        <v>5.5</v>
      </c>
      <c r="C543" s="71" t="str">
        <f t="shared" si="383"/>
        <v>Leeds</v>
      </c>
      <c r="D543" s="70">
        <f t="shared" si="385"/>
        <v>2.85</v>
      </c>
      <c r="E543" s="70">
        <f t="shared" si="385"/>
        <v>3.25</v>
      </c>
      <c r="F543" s="70">
        <f t="shared" si="385"/>
        <v>2.95</v>
      </c>
      <c r="G543" s="70">
        <f t="shared" si="385"/>
        <v>3.25</v>
      </c>
      <c r="H543" s="70">
        <f t="shared" si="385"/>
        <v>3.04</v>
      </c>
      <c r="I543" s="70">
        <f t="shared" si="385"/>
        <v>2.82</v>
      </c>
      <c r="J543" s="70">
        <f t="shared" si="385"/>
        <v>2.88</v>
      </c>
      <c r="K543" s="72">
        <f t="shared" si="385"/>
        <v>3</v>
      </c>
      <c r="L543" s="368">
        <v>0</v>
      </c>
      <c r="AA543" s="55"/>
      <c r="AB543" s="94"/>
    </row>
    <row r="544" spans="1:28" ht="15.75" thickBot="1">
      <c r="A544" s="15" t="str">
        <f t="shared" si="384"/>
        <v>Kulusevski</v>
      </c>
      <c r="B544" s="70">
        <f t="shared" si="384"/>
        <v>8</v>
      </c>
      <c r="C544" s="71" t="str">
        <f t="shared" si="383"/>
        <v>Spurs</v>
      </c>
      <c r="D544" s="70">
        <f t="shared" si="385"/>
        <v>3.47</v>
      </c>
      <c r="E544" s="70">
        <f t="shared" si="385"/>
        <v>3.18</v>
      </c>
      <c r="F544" s="70">
        <f t="shared" si="385"/>
        <v>4.97</v>
      </c>
      <c r="G544" s="70">
        <f t="shared" si="385"/>
        <v>2.94</v>
      </c>
      <c r="H544" s="70">
        <f t="shared" si="385"/>
        <v>2</v>
      </c>
      <c r="I544" s="70">
        <f t="shared" si="385"/>
        <v>2.39</v>
      </c>
      <c r="J544" s="70">
        <f t="shared" si="385"/>
        <v>2.66</v>
      </c>
      <c r="K544" s="72">
        <f t="shared" si="385"/>
        <v>2.2999999999999998</v>
      </c>
      <c r="L544" s="368">
        <v>0</v>
      </c>
      <c r="AA544" s="55"/>
      <c r="AB544" s="94"/>
    </row>
    <row r="545" spans="1:28" ht="15.75" thickBot="1">
      <c r="A545" s="15" t="str">
        <f t="shared" si="384"/>
        <v>Bailey</v>
      </c>
      <c r="B545" s="70">
        <f t="shared" si="384"/>
        <v>4.5</v>
      </c>
      <c r="C545" s="71" t="str">
        <f t="shared" si="383"/>
        <v>Aston Villa</v>
      </c>
      <c r="D545" s="70">
        <f t="shared" si="385"/>
        <v>2.87</v>
      </c>
      <c r="E545" s="70">
        <f t="shared" si="385"/>
        <v>3.07</v>
      </c>
      <c r="F545" s="70">
        <f t="shared" si="385"/>
        <v>3.46</v>
      </c>
      <c r="G545" s="70">
        <f t="shared" si="385"/>
        <v>2.98</v>
      </c>
      <c r="H545" s="70">
        <f t="shared" si="385"/>
        <v>3.47</v>
      </c>
      <c r="I545" s="70">
        <f t="shared" si="385"/>
        <v>2.1800000000000002</v>
      </c>
      <c r="J545" s="70">
        <f t="shared" si="385"/>
        <v>2.69</v>
      </c>
      <c r="K545" s="72">
        <f t="shared" si="385"/>
        <v>2.98</v>
      </c>
      <c r="L545" s="368">
        <v>0</v>
      </c>
      <c r="AA545" s="55"/>
      <c r="AB545" s="94"/>
    </row>
    <row r="546" spans="1:28" ht="15.75" thickBot="1">
      <c r="A546" s="15" t="str">
        <f t="shared" si="384"/>
        <v>March</v>
      </c>
      <c r="B546" s="70">
        <f t="shared" si="384"/>
        <v>5</v>
      </c>
      <c r="C546" s="71" t="str">
        <f t="shared" si="383"/>
        <v>Brighton</v>
      </c>
      <c r="D546" s="70">
        <f t="shared" si="385"/>
        <v>3.02</v>
      </c>
      <c r="E546" s="70">
        <f t="shared" si="385"/>
        <v>3.21</v>
      </c>
      <c r="F546" s="70">
        <f t="shared" si="385"/>
        <v>2.75</v>
      </c>
      <c r="G546" s="70">
        <f t="shared" si="385"/>
        <v>3.04</v>
      </c>
      <c r="H546" s="70">
        <f t="shared" si="385"/>
        <v>3.58</v>
      </c>
      <c r="I546" s="70">
        <f t="shared" si="385"/>
        <v>2.89</v>
      </c>
      <c r="J546" s="70">
        <f t="shared" si="385"/>
        <v>3.45</v>
      </c>
      <c r="K546" s="72">
        <f t="shared" si="385"/>
        <v>1.61</v>
      </c>
      <c r="L546" s="368">
        <v>0</v>
      </c>
      <c r="AA546" s="55"/>
      <c r="AB546" s="94"/>
    </row>
    <row r="547" spans="1:28" ht="15.75" thickBot="1">
      <c r="A547" s="15" t="str">
        <f t="shared" si="384"/>
        <v>Mahrez</v>
      </c>
      <c r="B547" s="70">
        <f t="shared" si="384"/>
        <v>7.5</v>
      </c>
      <c r="C547" s="71" t="str">
        <f t="shared" si="383"/>
        <v>Man City</v>
      </c>
      <c r="D547" s="70">
        <f t="shared" si="385"/>
        <v>3.13</v>
      </c>
      <c r="E547" s="70">
        <f t="shared" si="385"/>
        <v>1.98</v>
      </c>
      <c r="F547" s="70">
        <f t="shared" si="385"/>
        <v>4.4400000000000004</v>
      </c>
      <c r="G547" s="70">
        <f t="shared" si="385"/>
        <v>2.68</v>
      </c>
      <c r="H547" s="70">
        <f t="shared" si="385"/>
        <v>2.23</v>
      </c>
      <c r="I547" s="70">
        <f t="shared" si="385"/>
        <v>4.91</v>
      </c>
      <c r="J547" s="70">
        <f t="shared" si="385"/>
        <v>2.65</v>
      </c>
      <c r="K547" s="72">
        <f t="shared" si="385"/>
        <v>1.07</v>
      </c>
      <c r="L547" s="368">
        <v>0</v>
      </c>
      <c r="AA547" s="55"/>
      <c r="AB547" s="94"/>
    </row>
    <row r="548" spans="1:28" ht="15.75" thickBot="1">
      <c r="A548" s="15" t="str">
        <f t="shared" si="384"/>
        <v>Harrison</v>
      </c>
      <c r="B548" s="70">
        <f t="shared" si="384"/>
        <v>5.8</v>
      </c>
      <c r="C548" s="71" t="str">
        <f t="shared" si="383"/>
        <v>Leeds</v>
      </c>
      <c r="D548" s="70">
        <f t="shared" si="385"/>
        <v>2.4700000000000002</v>
      </c>
      <c r="E548" s="70">
        <f t="shared" si="385"/>
        <v>3.28</v>
      </c>
      <c r="F548" s="70">
        <f t="shared" si="385"/>
        <v>2.9</v>
      </c>
      <c r="G548" s="70">
        <f t="shared" si="385"/>
        <v>3.09</v>
      </c>
      <c r="H548" s="70">
        <f t="shared" si="385"/>
        <v>2.92</v>
      </c>
      <c r="I548" s="70">
        <f t="shared" si="385"/>
        <v>2.69</v>
      </c>
      <c r="J548" s="70">
        <f t="shared" si="385"/>
        <v>2.62</v>
      </c>
      <c r="K548" s="72">
        <f t="shared" si="385"/>
        <v>2.81</v>
      </c>
      <c r="L548" s="368">
        <v>0</v>
      </c>
      <c r="AA548" s="55"/>
      <c r="AB548" s="94"/>
    </row>
    <row r="549" spans="1:28" ht="15.75" thickBot="1">
      <c r="A549" s="15" t="str">
        <f t="shared" si="384"/>
        <v>Eriksen</v>
      </c>
      <c r="B549" s="70">
        <f t="shared" si="384"/>
        <v>6.3</v>
      </c>
      <c r="C549" s="71" t="str">
        <f t="shared" si="383"/>
        <v>Man Utd</v>
      </c>
      <c r="D549" s="70">
        <f t="shared" si="385"/>
        <v>3.13</v>
      </c>
      <c r="E549" s="70">
        <f t="shared" si="385"/>
        <v>3.63</v>
      </c>
      <c r="F549" s="70">
        <f t="shared" si="385"/>
        <v>2.4500000000000002</v>
      </c>
      <c r="G549" s="70">
        <f t="shared" si="385"/>
        <v>2.4900000000000002</v>
      </c>
      <c r="H549" s="70">
        <f t="shared" si="385"/>
        <v>3.24</v>
      </c>
      <c r="I549" s="70">
        <f t="shared" si="385"/>
        <v>2.96</v>
      </c>
      <c r="J549" s="70">
        <f t="shared" si="385"/>
        <v>3.24</v>
      </c>
      <c r="K549" s="72">
        <f t="shared" si="385"/>
        <v>1.55</v>
      </c>
      <c r="L549" s="368">
        <v>0</v>
      </c>
      <c r="AA549" s="55"/>
      <c r="AB549" s="94"/>
    </row>
    <row r="550" spans="1:28" ht="15.75" thickBot="1">
      <c r="A550" s="15" t="str">
        <f t="shared" si="384"/>
        <v>Eze</v>
      </c>
      <c r="B550" s="70">
        <f t="shared" si="384"/>
        <v>5.7</v>
      </c>
      <c r="C550" s="71" t="str">
        <f t="shared" si="383"/>
        <v>Crystal Palace</v>
      </c>
      <c r="D550" s="70">
        <f t="shared" si="385"/>
        <v>3.39</v>
      </c>
      <c r="E550" s="70">
        <f t="shared" si="385"/>
        <v>3.07</v>
      </c>
      <c r="F550" s="70">
        <f t="shared" si="385"/>
        <v>2.6</v>
      </c>
      <c r="G550" s="70">
        <f t="shared" si="385"/>
        <v>2.76</v>
      </c>
      <c r="H550" s="70">
        <f t="shared" si="385"/>
        <v>2.48</v>
      </c>
      <c r="I550" s="70">
        <f t="shared" si="385"/>
        <v>2.91</v>
      </c>
      <c r="J550" s="70">
        <f t="shared" si="385"/>
        <v>2.82</v>
      </c>
      <c r="K550" s="72">
        <f t="shared" si="385"/>
        <v>2.56</v>
      </c>
      <c r="L550" s="368">
        <v>0</v>
      </c>
      <c r="AA550" s="55"/>
      <c r="AB550" s="94"/>
    </row>
    <row r="551" spans="1:28" ht="15.75" thickBot="1">
      <c r="A551" s="2" t="str">
        <f t="shared" si="384"/>
        <v>Cancelo</v>
      </c>
      <c r="B551" s="65">
        <f t="shared" si="384"/>
        <v>7.4</v>
      </c>
      <c r="C551" s="66" t="str">
        <f t="shared" ref="C551:C590" si="386">C1</f>
        <v>Man City</v>
      </c>
      <c r="D551" s="65">
        <f t="shared" ref="D551:K560" si="387">D441</f>
        <v>4.88</v>
      </c>
      <c r="E551" s="65">
        <f t="shared" si="387"/>
        <v>3.74</v>
      </c>
      <c r="F551" s="65">
        <f t="shared" si="387"/>
        <v>6.68</v>
      </c>
      <c r="G551" s="65">
        <f t="shared" si="387"/>
        <v>4.47</v>
      </c>
      <c r="H551" s="65">
        <f t="shared" si="387"/>
        <v>3.18</v>
      </c>
      <c r="I551" s="65">
        <f t="shared" si="387"/>
        <v>7.21</v>
      </c>
      <c r="J551" s="65">
        <f t="shared" si="387"/>
        <v>4.09</v>
      </c>
      <c r="K551" s="65">
        <f t="shared" si="387"/>
        <v>1.86</v>
      </c>
      <c r="L551" s="368">
        <v>0</v>
      </c>
      <c r="AA551" s="55"/>
      <c r="AB551" s="94"/>
    </row>
    <row r="552" spans="1:28" ht="15.75" thickBot="1">
      <c r="A552" s="2" t="str">
        <f t="shared" si="384"/>
        <v>Alexander-Arnold</v>
      </c>
      <c r="B552" s="65">
        <f t="shared" si="384"/>
        <v>7.2</v>
      </c>
      <c r="C552" s="66" t="str">
        <f t="shared" si="386"/>
        <v>Liverpool</v>
      </c>
      <c r="D552" s="65">
        <f t="shared" si="387"/>
        <v>5.47</v>
      </c>
      <c r="E552" s="65">
        <f t="shared" si="387"/>
        <v>4.5599999999999996</v>
      </c>
      <c r="F552" s="65">
        <f t="shared" si="387"/>
        <v>3.88</v>
      </c>
      <c r="G552" s="65">
        <f t="shared" si="387"/>
        <v>4.2300000000000004</v>
      </c>
      <c r="H552" s="65">
        <f t="shared" si="387"/>
        <v>4.62</v>
      </c>
      <c r="I552" s="65">
        <f t="shared" si="387"/>
        <v>5.53</v>
      </c>
      <c r="J552" s="65">
        <f t="shared" si="387"/>
        <v>3.38</v>
      </c>
      <c r="K552" s="65">
        <f t="shared" si="387"/>
        <v>4.43</v>
      </c>
      <c r="L552" s="368">
        <v>1</v>
      </c>
      <c r="AA552" s="55"/>
      <c r="AB552" s="94"/>
    </row>
    <row r="553" spans="1:28" ht="15.75" thickBot="1">
      <c r="A553" s="2" t="str">
        <f t="shared" si="384"/>
        <v>Gabriel</v>
      </c>
      <c r="B553" s="65">
        <f t="shared" si="384"/>
        <v>5.0999999999999996</v>
      </c>
      <c r="C553" s="66" t="str">
        <f t="shared" si="386"/>
        <v>Arsenal</v>
      </c>
      <c r="D553" s="65">
        <f t="shared" si="387"/>
        <v>3.64</v>
      </c>
      <c r="E553" s="65">
        <f t="shared" si="387"/>
        <v>3.66</v>
      </c>
      <c r="F553" s="65">
        <f t="shared" si="387"/>
        <v>2.86</v>
      </c>
      <c r="G553" s="65">
        <f t="shared" si="387"/>
        <v>3.48</v>
      </c>
      <c r="H553" s="65">
        <f t="shared" si="387"/>
        <v>3.85</v>
      </c>
      <c r="I553" s="65">
        <f t="shared" si="387"/>
        <v>6.47</v>
      </c>
      <c r="J553" s="65">
        <f t="shared" si="387"/>
        <v>3.41</v>
      </c>
      <c r="K553" s="65">
        <f t="shared" si="387"/>
        <v>2.75</v>
      </c>
      <c r="L553" s="368">
        <v>1</v>
      </c>
      <c r="AA553" s="55"/>
      <c r="AB553" s="94"/>
    </row>
    <row r="554" spans="1:28" ht="15.75" thickBot="1">
      <c r="A554" s="2" t="str">
        <f t="shared" si="384"/>
        <v>Robertson</v>
      </c>
      <c r="B554" s="65">
        <f t="shared" si="384"/>
        <v>6.8</v>
      </c>
      <c r="C554" s="66" t="str">
        <f t="shared" si="386"/>
        <v>Liverpool</v>
      </c>
      <c r="D554" s="65">
        <f t="shared" si="387"/>
        <v>4.58</v>
      </c>
      <c r="E554" s="65">
        <f t="shared" si="387"/>
        <v>3.64</v>
      </c>
      <c r="F554" s="65">
        <f t="shared" si="387"/>
        <v>3.23</v>
      </c>
      <c r="G554" s="65">
        <f t="shared" si="387"/>
        <v>3.52</v>
      </c>
      <c r="H554" s="65">
        <f t="shared" si="387"/>
        <v>3.86</v>
      </c>
      <c r="I554" s="65">
        <f t="shared" si="387"/>
        <v>4.6900000000000004</v>
      </c>
      <c r="J554" s="65">
        <f t="shared" si="387"/>
        <v>2.81</v>
      </c>
      <c r="K554" s="65">
        <f t="shared" si="387"/>
        <v>3.76</v>
      </c>
      <c r="L554" s="368">
        <v>0</v>
      </c>
      <c r="AA554" s="55"/>
      <c r="AB554" s="94"/>
    </row>
    <row r="555" spans="1:28" ht="15.75" thickBot="1">
      <c r="A555" s="2" t="str">
        <f t="shared" si="384"/>
        <v>Trippier</v>
      </c>
      <c r="B555" s="65">
        <f t="shared" si="384"/>
        <v>5.2</v>
      </c>
      <c r="C555" s="66" t="str">
        <f t="shared" si="386"/>
        <v>Newcastle</v>
      </c>
      <c r="D555" s="65">
        <f t="shared" si="387"/>
        <v>4.8</v>
      </c>
      <c r="E555" s="65">
        <f t="shared" si="387"/>
        <v>2.5</v>
      </c>
      <c r="F555" s="65">
        <f t="shared" si="387"/>
        <v>4.55</v>
      </c>
      <c r="G555" s="65">
        <f t="shared" si="387"/>
        <v>3.76</v>
      </c>
      <c r="H555" s="65">
        <f t="shared" si="387"/>
        <v>4.28</v>
      </c>
      <c r="I555" s="65">
        <f t="shared" si="387"/>
        <v>4.3099999999999996</v>
      </c>
      <c r="J555" s="65">
        <f t="shared" si="387"/>
        <v>2.85</v>
      </c>
      <c r="K555" s="65">
        <f t="shared" si="387"/>
        <v>2.5499999999999998</v>
      </c>
      <c r="L555" s="368">
        <v>1</v>
      </c>
      <c r="AA555" s="55"/>
      <c r="AB555" s="94"/>
    </row>
    <row r="556" spans="1:28" ht="15.75" thickBot="1">
      <c r="A556" s="2" t="str">
        <f t="shared" si="384"/>
        <v>Van Dijk</v>
      </c>
      <c r="B556" s="65">
        <f t="shared" si="384"/>
        <v>6.5</v>
      </c>
      <c r="C556" s="66" t="str">
        <f t="shared" si="386"/>
        <v>Liverpool</v>
      </c>
      <c r="D556" s="65">
        <f t="shared" si="387"/>
        <v>4.2</v>
      </c>
      <c r="E556" s="65">
        <f t="shared" si="387"/>
        <v>3.49</v>
      </c>
      <c r="F556" s="65">
        <f t="shared" si="387"/>
        <v>3.03</v>
      </c>
      <c r="G556" s="65">
        <f t="shared" si="387"/>
        <v>3.32</v>
      </c>
      <c r="H556" s="65">
        <f t="shared" si="387"/>
        <v>3.66</v>
      </c>
      <c r="I556" s="65">
        <f t="shared" si="387"/>
        <v>4.22</v>
      </c>
      <c r="J556" s="65">
        <f t="shared" si="387"/>
        <v>2.56</v>
      </c>
      <c r="K556" s="65">
        <f t="shared" si="387"/>
        <v>3.38</v>
      </c>
      <c r="L556" s="368">
        <v>0</v>
      </c>
      <c r="AA556" s="55"/>
      <c r="AB556" s="94"/>
    </row>
    <row r="557" spans="1:28" ht="15.75" thickBot="1">
      <c r="A557" s="2" t="str">
        <f t="shared" si="384"/>
        <v>White</v>
      </c>
      <c r="B557" s="65">
        <f t="shared" si="384"/>
        <v>4.7</v>
      </c>
      <c r="C557" s="66" t="str">
        <f t="shared" si="386"/>
        <v>Arsenal</v>
      </c>
      <c r="D557" s="65">
        <f t="shared" si="387"/>
        <v>3.1</v>
      </c>
      <c r="E557" s="65">
        <f t="shared" si="387"/>
        <v>3.09</v>
      </c>
      <c r="F557" s="65">
        <f t="shared" si="387"/>
        <v>2.35</v>
      </c>
      <c r="G557" s="65">
        <f t="shared" si="387"/>
        <v>2.73</v>
      </c>
      <c r="H557" s="65">
        <f t="shared" si="387"/>
        <v>3.27</v>
      </c>
      <c r="I557" s="65">
        <f t="shared" si="387"/>
        <v>5.52</v>
      </c>
      <c r="J557" s="65">
        <f t="shared" si="387"/>
        <v>2.98</v>
      </c>
      <c r="K557" s="65">
        <f t="shared" si="387"/>
        <v>2.33</v>
      </c>
      <c r="L557" s="368">
        <v>0</v>
      </c>
      <c r="AA557" s="55"/>
      <c r="AB557" s="94"/>
    </row>
    <row r="558" spans="1:28" ht="15.75" thickBot="1">
      <c r="A558" s="2" t="str">
        <f t="shared" si="384"/>
        <v>Laporte</v>
      </c>
      <c r="B558" s="65">
        <f t="shared" si="384"/>
        <v>5.8</v>
      </c>
      <c r="C558" s="66" t="str">
        <f t="shared" si="386"/>
        <v>Man City</v>
      </c>
      <c r="D558" s="65">
        <f t="shared" si="387"/>
        <v>3.36</v>
      </c>
      <c r="E558" s="65">
        <f t="shared" si="387"/>
        <v>2.72</v>
      </c>
      <c r="F558" s="65">
        <f t="shared" si="387"/>
        <v>5.16</v>
      </c>
      <c r="G558" s="65">
        <f t="shared" si="387"/>
        <v>3.42</v>
      </c>
      <c r="H558" s="65">
        <f t="shared" si="387"/>
        <v>2.0499999999999998</v>
      </c>
      <c r="I558" s="65">
        <f t="shared" si="387"/>
        <v>4.34</v>
      </c>
      <c r="J558" s="65">
        <f t="shared" si="387"/>
        <v>2.62</v>
      </c>
      <c r="K558" s="65">
        <f t="shared" si="387"/>
        <v>1.1200000000000001</v>
      </c>
      <c r="L558" s="368">
        <v>0</v>
      </c>
      <c r="AA558" s="55"/>
      <c r="AB558" s="94"/>
    </row>
    <row r="559" spans="1:28" ht="15.75" thickBot="1">
      <c r="A559" s="2" t="str">
        <f t="shared" si="384"/>
        <v>Dunk</v>
      </c>
      <c r="B559" s="65">
        <f t="shared" si="384"/>
        <v>4.7</v>
      </c>
      <c r="C559" s="66" t="str">
        <f t="shared" si="386"/>
        <v>Brighton</v>
      </c>
      <c r="D559" s="65">
        <f t="shared" si="387"/>
        <v>2.59</v>
      </c>
      <c r="E559" s="65">
        <f t="shared" si="387"/>
        <v>3.62</v>
      </c>
      <c r="F559" s="65">
        <f t="shared" si="387"/>
        <v>2.42</v>
      </c>
      <c r="G559" s="65">
        <f t="shared" si="387"/>
        <v>3.12</v>
      </c>
      <c r="H559" s="65">
        <f t="shared" si="387"/>
        <v>4.3899999999999997</v>
      </c>
      <c r="I559" s="65">
        <f t="shared" si="387"/>
        <v>3.27</v>
      </c>
      <c r="J559" s="65">
        <f t="shared" si="387"/>
        <v>3.92</v>
      </c>
      <c r="K559" s="65">
        <f t="shared" si="387"/>
        <v>1.45</v>
      </c>
      <c r="L559" s="368">
        <v>1</v>
      </c>
      <c r="AA559" s="55"/>
      <c r="AB559" s="94"/>
    </row>
    <row r="560" spans="1:28" ht="15.75" thickBot="1">
      <c r="A560" s="2" t="str">
        <f t="shared" si="384"/>
        <v>Saliba</v>
      </c>
      <c r="B560" s="65">
        <f t="shared" si="384"/>
        <v>5.3</v>
      </c>
      <c r="C560" s="66" t="str">
        <f t="shared" si="386"/>
        <v>Arsenal</v>
      </c>
      <c r="D560" s="65">
        <f t="shared" si="387"/>
        <v>3.14</v>
      </c>
      <c r="E560" s="65">
        <f t="shared" si="387"/>
        <v>2.59</v>
      </c>
      <c r="F560" s="65">
        <f t="shared" si="387"/>
        <v>2.19</v>
      </c>
      <c r="G560" s="65">
        <f t="shared" si="387"/>
        <v>2.69</v>
      </c>
      <c r="H560" s="65">
        <f t="shared" si="387"/>
        <v>3.3</v>
      </c>
      <c r="I560" s="65">
        <f t="shared" si="387"/>
        <v>5.45</v>
      </c>
      <c r="J560" s="65">
        <f t="shared" si="387"/>
        <v>2.91</v>
      </c>
      <c r="K560" s="65">
        <f t="shared" si="387"/>
        <v>2.34</v>
      </c>
      <c r="L560" s="368">
        <v>0</v>
      </c>
      <c r="AA560" s="55"/>
      <c r="AB560" s="94"/>
    </row>
    <row r="561" spans="1:28" ht="15.75" thickBot="1">
      <c r="A561" s="2" t="str">
        <f t="shared" ref="A561:B580" si="388">A451</f>
        <v>Burn</v>
      </c>
      <c r="B561" s="65">
        <f t="shared" si="388"/>
        <v>4.5</v>
      </c>
      <c r="C561" s="66" t="str">
        <f t="shared" si="386"/>
        <v>Newcastle</v>
      </c>
      <c r="D561" s="65">
        <f t="shared" ref="D561:K570" si="389">D451</f>
        <v>3.83</v>
      </c>
      <c r="E561" s="65">
        <f t="shared" si="389"/>
        <v>2.08</v>
      </c>
      <c r="F561" s="65">
        <f t="shared" si="389"/>
        <v>3.82</v>
      </c>
      <c r="G561" s="65">
        <f t="shared" si="389"/>
        <v>3.19</v>
      </c>
      <c r="H561" s="65">
        <f t="shared" si="389"/>
        <v>3.53</v>
      </c>
      <c r="I561" s="65">
        <f t="shared" si="389"/>
        <v>3.56</v>
      </c>
      <c r="J561" s="65">
        <f t="shared" si="389"/>
        <v>2.29</v>
      </c>
      <c r="K561" s="65">
        <f t="shared" si="389"/>
        <v>2.04</v>
      </c>
      <c r="L561" s="368">
        <v>0</v>
      </c>
      <c r="AA561" s="55"/>
      <c r="AB561" s="94"/>
    </row>
    <row r="562" spans="1:28" ht="15.75" thickBot="1">
      <c r="A562" s="2" t="str">
        <f t="shared" si="388"/>
        <v>Botman</v>
      </c>
      <c r="B562" s="65">
        <f t="shared" si="388"/>
        <v>4.4000000000000004</v>
      </c>
      <c r="C562" s="66" t="str">
        <f t="shared" si="386"/>
        <v>Newcastle</v>
      </c>
      <c r="D562" s="65">
        <f t="shared" si="389"/>
        <v>3.77</v>
      </c>
      <c r="E562" s="65">
        <f t="shared" si="389"/>
        <v>2.08</v>
      </c>
      <c r="F562" s="65">
        <f t="shared" si="389"/>
        <v>3.68</v>
      </c>
      <c r="G562" s="65">
        <f t="shared" si="389"/>
        <v>3.25</v>
      </c>
      <c r="H562" s="65">
        <f t="shared" si="389"/>
        <v>3.65</v>
      </c>
      <c r="I562" s="65">
        <f t="shared" si="389"/>
        <v>3.46</v>
      </c>
      <c r="J562" s="65">
        <f t="shared" si="389"/>
        <v>2.31</v>
      </c>
      <c r="K562" s="65">
        <f t="shared" si="389"/>
        <v>2.04</v>
      </c>
      <c r="L562" s="368">
        <v>1</v>
      </c>
      <c r="AA562" s="55"/>
      <c r="AB562" s="94"/>
    </row>
    <row r="563" spans="1:28" ht="15.75" thickBot="1">
      <c r="A563" s="2" t="str">
        <f t="shared" si="388"/>
        <v>Dier</v>
      </c>
      <c r="B563" s="65">
        <f t="shared" si="388"/>
        <v>5.2</v>
      </c>
      <c r="C563" s="66" t="str">
        <f t="shared" si="386"/>
        <v>Spurs</v>
      </c>
      <c r="D563" s="65">
        <f t="shared" si="389"/>
        <v>3.49</v>
      </c>
      <c r="E563" s="65">
        <f t="shared" si="389"/>
        <v>2.98</v>
      </c>
      <c r="F563" s="65">
        <f t="shared" si="389"/>
        <v>3.82</v>
      </c>
      <c r="G563" s="65">
        <f t="shared" si="389"/>
        <v>2.9</v>
      </c>
      <c r="H563" s="65">
        <f t="shared" si="389"/>
        <v>1.85</v>
      </c>
      <c r="I563" s="65">
        <f t="shared" si="389"/>
        <v>2.8</v>
      </c>
      <c r="J563" s="65">
        <f t="shared" si="389"/>
        <v>3.19</v>
      </c>
      <c r="K563" s="65">
        <f t="shared" si="389"/>
        <v>2.67</v>
      </c>
      <c r="L563" s="368">
        <v>0</v>
      </c>
      <c r="AA563" s="55"/>
      <c r="AB563" s="94"/>
    </row>
    <row r="564" spans="1:28" ht="15.75" thickBot="1">
      <c r="A564" s="2" t="str">
        <f t="shared" si="388"/>
        <v>Schär</v>
      </c>
      <c r="B564" s="65">
        <f t="shared" si="388"/>
        <v>4.9000000000000004</v>
      </c>
      <c r="C564" s="66" t="str">
        <f t="shared" si="386"/>
        <v>Newcastle</v>
      </c>
      <c r="D564" s="65">
        <f t="shared" si="389"/>
        <v>4.0599999999999996</v>
      </c>
      <c r="E564" s="65">
        <f t="shared" si="389"/>
        <v>1.69</v>
      </c>
      <c r="F564" s="65">
        <f t="shared" si="389"/>
        <v>3.37</v>
      </c>
      <c r="G564" s="65">
        <f t="shared" si="389"/>
        <v>2.85</v>
      </c>
      <c r="H564" s="65">
        <f t="shared" si="389"/>
        <v>3.68</v>
      </c>
      <c r="I564" s="65">
        <f t="shared" si="389"/>
        <v>3.69</v>
      </c>
      <c r="J564" s="65">
        <f t="shared" si="389"/>
        <v>2.3199999999999998</v>
      </c>
      <c r="K564" s="65">
        <f t="shared" si="389"/>
        <v>2.0299999999999998</v>
      </c>
      <c r="L564" s="368">
        <v>0</v>
      </c>
      <c r="AA564" s="55"/>
      <c r="AB564" s="94"/>
    </row>
    <row r="565" spans="1:28" ht="15.75" thickBot="1">
      <c r="A565" s="2" t="str">
        <f t="shared" si="388"/>
        <v>Zinchenko</v>
      </c>
      <c r="B565" s="65">
        <f t="shared" si="388"/>
        <v>5</v>
      </c>
      <c r="C565" s="66" t="str">
        <f t="shared" si="386"/>
        <v>Arsenal</v>
      </c>
      <c r="D565" s="65">
        <f t="shared" si="389"/>
        <v>2.52</v>
      </c>
      <c r="E565" s="65">
        <f t="shared" si="389"/>
        <v>2.68</v>
      </c>
      <c r="F565" s="65">
        <f t="shared" si="389"/>
        <v>2.23</v>
      </c>
      <c r="G565" s="65">
        <f t="shared" si="389"/>
        <v>2.7</v>
      </c>
      <c r="H565" s="65">
        <f t="shared" si="389"/>
        <v>3.15</v>
      </c>
      <c r="I565" s="65">
        <f t="shared" si="389"/>
        <v>5.31</v>
      </c>
      <c r="J565" s="65">
        <f t="shared" si="389"/>
        <v>2.75</v>
      </c>
      <c r="K565" s="65">
        <f t="shared" si="389"/>
        <v>2.25</v>
      </c>
      <c r="L565" s="368">
        <v>0</v>
      </c>
      <c r="AA565" s="55"/>
      <c r="AB565" s="94"/>
    </row>
    <row r="566" spans="1:28" ht="15.75" thickBot="1">
      <c r="A566" s="2" t="str">
        <f t="shared" si="388"/>
        <v>Walker</v>
      </c>
      <c r="B566" s="65">
        <f t="shared" si="388"/>
        <v>4.8</v>
      </c>
      <c r="C566" s="66" t="str">
        <f t="shared" si="386"/>
        <v>Man City</v>
      </c>
      <c r="D566" s="65">
        <f t="shared" si="389"/>
        <v>3.17</v>
      </c>
      <c r="E566" s="65">
        <f t="shared" si="389"/>
        <v>2.37</v>
      </c>
      <c r="F566" s="65">
        <f t="shared" si="389"/>
        <v>4.68</v>
      </c>
      <c r="G566" s="65">
        <f t="shared" si="389"/>
        <v>3.05</v>
      </c>
      <c r="H566" s="65">
        <f t="shared" si="389"/>
        <v>2.04</v>
      </c>
      <c r="I566" s="65">
        <f t="shared" si="389"/>
        <v>4.25</v>
      </c>
      <c r="J566" s="65">
        <f t="shared" si="389"/>
        <v>2.4500000000000002</v>
      </c>
      <c r="K566" s="65">
        <f t="shared" si="389"/>
        <v>1.1399999999999999</v>
      </c>
      <c r="L566" s="368">
        <v>0</v>
      </c>
      <c r="AA566" s="55"/>
      <c r="AB566" s="94"/>
    </row>
    <row r="567" spans="1:28" ht="15.75" thickBot="1">
      <c r="A567" s="2" t="str">
        <f t="shared" si="388"/>
        <v>Perišić</v>
      </c>
      <c r="B567" s="65">
        <f t="shared" si="388"/>
        <v>5.8</v>
      </c>
      <c r="C567" s="66" t="str">
        <f t="shared" si="386"/>
        <v>Spurs</v>
      </c>
      <c r="D567" s="65">
        <f t="shared" si="389"/>
        <v>0</v>
      </c>
      <c r="E567" s="65">
        <f t="shared" si="389"/>
        <v>0</v>
      </c>
      <c r="F567" s="65">
        <f t="shared" si="389"/>
        <v>0</v>
      </c>
      <c r="G567" s="65">
        <f t="shared" si="389"/>
        <v>0</v>
      </c>
      <c r="H567" s="65">
        <f t="shared" si="389"/>
        <v>0</v>
      </c>
      <c r="I567" s="65">
        <f t="shared" si="389"/>
        <v>2.56</v>
      </c>
      <c r="J567" s="65">
        <f t="shared" si="389"/>
        <v>2.94</v>
      </c>
      <c r="K567" s="65">
        <f t="shared" si="389"/>
        <v>2.4700000000000002</v>
      </c>
      <c r="L567" s="368">
        <v>0</v>
      </c>
      <c r="AA567" s="55"/>
      <c r="AB567" s="94"/>
    </row>
    <row r="568" spans="1:28" ht="15.75" thickBot="1">
      <c r="A568" s="2" t="str">
        <f t="shared" si="388"/>
        <v>Stones</v>
      </c>
      <c r="B568" s="65">
        <f t="shared" si="388"/>
        <v>5.4</v>
      </c>
      <c r="C568" s="66" t="str">
        <f t="shared" si="386"/>
        <v>Man City</v>
      </c>
      <c r="D568" s="65">
        <f t="shared" si="389"/>
        <v>3.18</v>
      </c>
      <c r="E568" s="65">
        <f t="shared" si="389"/>
        <v>2.4700000000000002</v>
      </c>
      <c r="F568" s="65">
        <f t="shared" si="389"/>
        <v>4.68</v>
      </c>
      <c r="G568" s="65">
        <f t="shared" si="389"/>
        <v>3.03</v>
      </c>
      <c r="H568" s="65">
        <f t="shared" si="389"/>
        <v>1.96</v>
      </c>
      <c r="I568" s="65">
        <f t="shared" si="389"/>
        <v>3.99</v>
      </c>
      <c r="J568" s="65">
        <f t="shared" si="389"/>
        <v>2.36</v>
      </c>
      <c r="K568" s="65">
        <f t="shared" si="389"/>
        <v>1.05</v>
      </c>
      <c r="L568" s="368">
        <v>0</v>
      </c>
      <c r="AA568" s="55"/>
      <c r="AB568" s="94"/>
    </row>
    <row r="569" spans="1:28" ht="15.75" thickBot="1">
      <c r="A569" s="2" t="str">
        <f t="shared" si="388"/>
        <v>Shaw</v>
      </c>
      <c r="B569" s="65">
        <f t="shared" si="388"/>
        <v>4.8</v>
      </c>
      <c r="C569" s="66" t="str">
        <f t="shared" si="386"/>
        <v>Man Utd</v>
      </c>
      <c r="D569" s="65">
        <f t="shared" si="389"/>
        <v>3.54</v>
      </c>
      <c r="E569" s="65">
        <f t="shared" si="389"/>
        <v>4.2</v>
      </c>
      <c r="F569" s="65">
        <f t="shared" si="389"/>
        <v>1.83</v>
      </c>
      <c r="G569" s="65">
        <f t="shared" si="389"/>
        <v>1.77</v>
      </c>
      <c r="H569" s="65">
        <f t="shared" si="389"/>
        <v>3.5</v>
      </c>
      <c r="I569" s="65">
        <f t="shared" si="389"/>
        <v>2.77</v>
      </c>
      <c r="J569" s="65">
        <f t="shared" si="389"/>
        <v>3.37</v>
      </c>
      <c r="K569" s="65">
        <f t="shared" si="389"/>
        <v>1.64</v>
      </c>
      <c r="L569" s="368">
        <v>0</v>
      </c>
      <c r="AA569" s="55"/>
      <c r="AB569" s="94"/>
    </row>
    <row r="570" spans="1:28" ht="15.75" thickBot="1">
      <c r="A570" s="2" t="str">
        <f t="shared" si="388"/>
        <v>Cucurella</v>
      </c>
      <c r="B570" s="65">
        <f t="shared" si="388"/>
        <v>5.0999999999999996</v>
      </c>
      <c r="C570" s="66" t="str">
        <f t="shared" si="386"/>
        <v>Chelsea</v>
      </c>
      <c r="D570" s="65">
        <f t="shared" si="389"/>
        <v>3.86</v>
      </c>
      <c r="E570" s="65">
        <f t="shared" si="389"/>
        <v>5.55</v>
      </c>
      <c r="F570" s="65">
        <f t="shared" si="389"/>
        <v>3.95</v>
      </c>
      <c r="G570" s="65">
        <f t="shared" si="389"/>
        <v>1.86</v>
      </c>
      <c r="H570" s="65">
        <f t="shared" si="389"/>
        <v>2.25</v>
      </c>
      <c r="I570" s="65">
        <f t="shared" si="389"/>
        <v>1.58</v>
      </c>
      <c r="J570" s="65">
        <f t="shared" si="389"/>
        <v>2.11</v>
      </c>
      <c r="K570" s="65">
        <f t="shared" si="389"/>
        <v>1.37</v>
      </c>
      <c r="L570" s="368">
        <v>0</v>
      </c>
      <c r="AA570" s="55"/>
      <c r="AB570" s="94"/>
    </row>
    <row r="571" spans="1:28" ht="15.75" thickBot="1">
      <c r="A571" s="2" t="str">
        <f t="shared" si="388"/>
        <v>Varane</v>
      </c>
      <c r="B571" s="65">
        <f t="shared" si="388"/>
        <v>4.8</v>
      </c>
      <c r="C571" s="66" t="str">
        <f t="shared" si="386"/>
        <v>Man Utd</v>
      </c>
      <c r="D571" s="65">
        <f t="shared" ref="D571:K580" si="390">D461</f>
        <v>3.47</v>
      </c>
      <c r="E571" s="65">
        <f t="shared" si="390"/>
        <v>3.84</v>
      </c>
      <c r="F571" s="65">
        <f t="shared" si="390"/>
        <v>1.94</v>
      </c>
      <c r="G571" s="65">
        <f t="shared" si="390"/>
        <v>1.83</v>
      </c>
      <c r="H571" s="65">
        <f t="shared" si="390"/>
        <v>3.41</v>
      </c>
      <c r="I571" s="65">
        <f t="shared" si="390"/>
        <v>2.6</v>
      </c>
      <c r="J571" s="65">
        <f t="shared" si="390"/>
        <v>3.21</v>
      </c>
      <c r="K571" s="65">
        <f t="shared" si="390"/>
        <v>1.55</v>
      </c>
      <c r="L571" s="368">
        <v>0</v>
      </c>
      <c r="AA571" s="55"/>
      <c r="AB571" s="94"/>
    </row>
    <row r="572" spans="1:28" ht="15.75" thickBot="1">
      <c r="A572" s="2" t="str">
        <f t="shared" si="388"/>
        <v>Estupiñán</v>
      </c>
      <c r="B572" s="65">
        <f t="shared" si="388"/>
        <v>4.5</v>
      </c>
      <c r="C572" s="66" t="str">
        <f t="shared" si="386"/>
        <v>Brighton</v>
      </c>
      <c r="D572" s="65">
        <f t="shared" si="390"/>
        <v>2.37</v>
      </c>
      <c r="E572" s="65">
        <f t="shared" si="390"/>
        <v>3.26</v>
      </c>
      <c r="F572" s="65">
        <f t="shared" si="390"/>
        <v>2.17</v>
      </c>
      <c r="G572" s="65">
        <f t="shared" si="390"/>
        <v>2.61</v>
      </c>
      <c r="H572" s="65">
        <f t="shared" si="390"/>
        <v>3.62</v>
      </c>
      <c r="I572" s="65">
        <f t="shared" si="390"/>
        <v>2.79</v>
      </c>
      <c r="J572" s="65">
        <f t="shared" si="390"/>
        <v>3.17</v>
      </c>
      <c r="K572" s="65">
        <f t="shared" si="390"/>
        <v>1.31</v>
      </c>
      <c r="L572" s="368">
        <v>0</v>
      </c>
      <c r="AA572" s="55"/>
      <c r="AB572" s="94"/>
    </row>
    <row r="573" spans="1:28" ht="15.75" thickBot="1">
      <c r="A573" s="2" t="str">
        <f t="shared" si="388"/>
        <v>Matip</v>
      </c>
      <c r="B573" s="65">
        <f t="shared" si="388"/>
        <v>5.9</v>
      </c>
      <c r="C573" s="66" t="str">
        <f t="shared" si="386"/>
        <v>Liverpool</v>
      </c>
      <c r="D573" s="65">
        <f t="shared" si="390"/>
        <v>3.36</v>
      </c>
      <c r="E573" s="65">
        <f t="shared" si="390"/>
        <v>2.5299999999999998</v>
      </c>
      <c r="F573" s="65">
        <f t="shared" si="390"/>
        <v>2.21</v>
      </c>
      <c r="G573" s="65">
        <f t="shared" si="390"/>
        <v>2.44</v>
      </c>
      <c r="H573" s="65">
        <f t="shared" si="390"/>
        <v>2.91</v>
      </c>
      <c r="I573" s="65">
        <f t="shared" si="390"/>
        <v>3.18</v>
      </c>
      <c r="J573" s="65">
        <f t="shared" si="390"/>
        <v>1.93</v>
      </c>
      <c r="K573" s="65">
        <f t="shared" si="390"/>
        <v>2.67</v>
      </c>
      <c r="L573" s="368">
        <v>0</v>
      </c>
      <c r="AA573" s="55"/>
      <c r="AB573" s="94"/>
    </row>
    <row r="574" spans="1:28" ht="15.75" thickBot="1">
      <c r="A574" s="2" t="str">
        <f t="shared" si="388"/>
        <v>Romero</v>
      </c>
      <c r="B574" s="65">
        <f t="shared" si="388"/>
        <v>4.9000000000000004</v>
      </c>
      <c r="C574" s="66" t="str">
        <f t="shared" si="386"/>
        <v>Spurs</v>
      </c>
      <c r="D574" s="65">
        <f t="shared" si="390"/>
        <v>2.2200000000000002</v>
      </c>
      <c r="E574" s="65">
        <f t="shared" si="390"/>
        <v>2.83</v>
      </c>
      <c r="F574" s="65">
        <f t="shared" si="390"/>
        <v>3.59</v>
      </c>
      <c r="G574" s="65">
        <f t="shared" si="390"/>
        <v>2.67</v>
      </c>
      <c r="H574" s="65">
        <f t="shared" si="390"/>
        <v>1.63</v>
      </c>
      <c r="I574" s="65">
        <f t="shared" si="390"/>
        <v>2.56</v>
      </c>
      <c r="J574" s="65">
        <f t="shared" si="390"/>
        <v>3.06</v>
      </c>
      <c r="K574" s="65">
        <f t="shared" si="390"/>
        <v>2.5</v>
      </c>
      <c r="L574" s="368">
        <v>0</v>
      </c>
      <c r="AA574" s="55"/>
      <c r="AB574" s="94"/>
    </row>
    <row r="575" spans="1:28" ht="15.75" thickBot="1">
      <c r="A575" s="2" t="str">
        <f t="shared" si="388"/>
        <v>Koulibaly</v>
      </c>
      <c r="B575" s="65">
        <f t="shared" si="388"/>
        <v>5.5</v>
      </c>
      <c r="C575" s="66" t="str">
        <f t="shared" si="386"/>
        <v>Chelsea</v>
      </c>
      <c r="D575" s="65">
        <f t="shared" si="390"/>
        <v>3.41</v>
      </c>
      <c r="E575" s="65">
        <f t="shared" si="390"/>
        <v>4.5599999999999996</v>
      </c>
      <c r="F575" s="65">
        <f t="shared" si="390"/>
        <v>3.01</v>
      </c>
      <c r="G575" s="65">
        <f t="shared" si="390"/>
        <v>1.31</v>
      </c>
      <c r="H575" s="65">
        <f t="shared" si="390"/>
        <v>2.6</v>
      </c>
      <c r="I575" s="65">
        <f t="shared" si="390"/>
        <v>1.91</v>
      </c>
      <c r="J575" s="65">
        <f t="shared" si="390"/>
        <v>2.62</v>
      </c>
      <c r="K575" s="65">
        <f t="shared" si="390"/>
        <v>1.51</v>
      </c>
      <c r="L575" s="368">
        <v>0</v>
      </c>
      <c r="AA575" s="55"/>
      <c r="AB575" s="94"/>
    </row>
    <row r="576" spans="1:28" ht="15.75" thickBot="1">
      <c r="A576" s="2" t="str">
        <f t="shared" si="388"/>
        <v>Digne</v>
      </c>
      <c r="B576" s="65">
        <f t="shared" si="388"/>
        <v>4.5999999999999996</v>
      </c>
      <c r="C576" s="66" t="str">
        <f t="shared" si="386"/>
        <v>Aston Villa</v>
      </c>
      <c r="D576" s="65">
        <f t="shared" si="390"/>
        <v>2.17</v>
      </c>
      <c r="E576" s="65">
        <f t="shared" si="390"/>
        <v>3.48</v>
      </c>
      <c r="F576" s="65">
        <f t="shared" si="390"/>
        <v>3.26</v>
      </c>
      <c r="G576" s="65">
        <f t="shared" si="390"/>
        <v>2.9</v>
      </c>
      <c r="H576" s="65">
        <f t="shared" si="390"/>
        <v>3.17</v>
      </c>
      <c r="I576" s="65">
        <f t="shared" si="390"/>
        <v>1.1499999999999999</v>
      </c>
      <c r="J576" s="65">
        <f t="shared" si="390"/>
        <v>2.02</v>
      </c>
      <c r="K576" s="65">
        <f t="shared" si="390"/>
        <v>2.76</v>
      </c>
      <c r="L576" s="368">
        <v>0</v>
      </c>
      <c r="AA576" s="55"/>
      <c r="AB576" s="94"/>
    </row>
    <row r="577" spans="1:28" ht="15.75" thickBot="1">
      <c r="A577" s="2" t="str">
        <f t="shared" si="388"/>
        <v>Akanji</v>
      </c>
      <c r="B577" s="65">
        <f t="shared" si="388"/>
        <v>5</v>
      </c>
      <c r="C577" s="66" t="str">
        <f t="shared" si="386"/>
        <v>Man City</v>
      </c>
      <c r="D577" s="65">
        <f t="shared" si="390"/>
        <v>2.91</v>
      </c>
      <c r="E577" s="65">
        <f t="shared" si="390"/>
        <v>2.23</v>
      </c>
      <c r="F577" s="65">
        <f t="shared" si="390"/>
        <v>4.28</v>
      </c>
      <c r="G577" s="65">
        <f t="shared" si="390"/>
        <v>2.83</v>
      </c>
      <c r="H577" s="65">
        <f t="shared" si="390"/>
        <v>1.71</v>
      </c>
      <c r="I577" s="65">
        <f t="shared" si="390"/>
        <v>3.56</v>
      </c>
      <c r="J577" s="65">
        <f t="shared" si="390"/>
        <v>2.21</v>
      </c>
      <c r="K577" s="65">
        <f t="shared" si="390"/>
        <v>0.95</v>
      </c>
      <c r="L577" s="368">
        <v>0</v>
      </c>
      <c r="AA577" s="55"/>
      <c r="AB577" s="94"/>
    </row>
    <row r="578" spans="1:28" ht="15.75" thickBot="1">
      <c r="A578" s="2" t="str">
        <f t="shared" si="388"/>
        <v>Thiago Silva</v>
      </c>
      <c r="B578" s="65">
        <f t="shared" si="388"/>
        <v>5.4</v>
      </c>
      <c r="C578" s="66" t="str">
        <f t="shared" si="386"/>
        <v>Chelsea</v>
      </c>
      <c r="D578" s="65">
        <f t="shared" si="390"/>
        <v>3.27</v>
      </c>
      <c r="E578" s="65">
        <f t="shared" si="390"/>
        <v>4.46</v>
      </c>
      <c r="F578" s="65">
        <f t="shared" si="390"/>
        <v>3.03</v>
      </c>
      <c r="G578" s="65">
        <f t="shared" si="390"/>
        <v>1.37</v>
      </c>
      <c r="H578" s="65">
        <f t="shared" si="390"/>
        <v>2.4300000000000002</v>
      </c>
      <c r="I578" s="65">
        <f t="shared" si="390"/>
        <v>1.92</v>
      </c>
      <c r="J578" s="65">
        <f t="shared" si="390"/>
        <v>2.63</v>
      </c>
      <c r="K578" s="65">
        <f t="shared" si="390"/>
        <v>1.54</v>
      </c>
      <c r="L578" s="368">
        <v>0</v>
      </c>
      <c r="AA578" s="55"/>
      <c r="AB578" s="94"/>
    </row>
    <row r="579" spans="1:28" ht="15.75" thickBot="1">
      <c r="A579" s="2" t="str">
        <f t="shared" si="388"/>
        <v>Martínez</v>
      </c>
      <c r="B579" s="65">
        <f t="shared" si="388"/>
        <v>4.5</v>
      </c>
      <c r="C579" s="66" t="str">
        <f t="shared" si="386"/>
        <v>Man Utd</v>
      </c>
      <c r="D579" s="65">
        <f t="shared" si="390"/>
        <v>1.68</v>
      </c>
      <c r="E579" s="65">
        <f t="shared" si="390"/>
        <v>3.97</v>
      </c>
      <c r="F579" s="65">
        <f t="shared" si="390"/>
        <v>1.83</v>
      </c>
      <c r="G579" s="65">
        <f t="shared" si="390"/>
        <v>1.76</v>
      </c>
      <c r="H579" s="65">
        <f t="shared" si="390"/>
        <v>3.42</v>
      </c>
      <c r="I579" s="65">
        <f t="shared" si="390"/>
        <v>2.67</v>
      </c>
      <c r="J579" s="65">
        <f t="shared" si="390"/>
        <v>3.49</v>
      </c>
      <c r="K579" s="65">
        <f t="shared" si="390"/>
        <v>1.59</v>
      </c>
      <c r="L579" s="368">
        <v>0</v>
      </c>
      <c r="AA579" s="55"/>
      <c r="AB579" s="94"/>
    </row>
    <row r="580" spans="1:28" ht="15.75" thickBot="1">
      <c r="A580" s="2" t="str">
        <f t="shared" si="388"/>
        <v>Mee</v>
      </c>
      <c r="B580" s="65">
        <f t="shared" si="388"/>
        <v>4.5999999999999996</v>
      </c>
      <c r="C580" s="66" t="str">
        <f t="shared" si="386"/>
        <v>Brentford</v>
      </c>
      <c r="D580" s="65">
        <f t="shared" si="390"/>
        <v>2.67</v>
      </c>
      <c r="E580" s="65">
        <f t="shared" si="390"/>
        <v>1.94</v>
      </c>
      <c r="F580" s="65">
        <f t="shared" si="390"/>
        <v>3.89</v>
      </c>
      <c r="G580" s="65">
        <f t="shared" si="390"/>
        <v>2.54</v>
      </c>
      <c r="H580" s="65">
        <f t="shared" si="390"/>
        <v>3.58</v>
      </c>
      <c r="I580" s="65">
        <f t="shared" si="390"/>
        <v>1.5</v>
      </c>
      <c r="J580" s="65">
        <f t="shared" si="390"/>
        <v>3.4</v>
      </c>
      <c r="K580" s="65">
        <f t="shared" si="390"/>
        <v>0.85</v>
      </c>
      <c r="L580" s="368">
        <v>0</v>
      </c>
      <c r="AA580" s="55"/>
      <c r="AB580" s="94"/>
    </row>
    <row r="581" spans="1:28" ht="15.75" thickBot="1">
      <c r="A581" s="2" t="str">
        <f t="shared" ref="A581:B590" si="391">A471</f>
        <v>Cresswell</v>
      </c>
      <c r="B581" s="65">
        <f t="shared" si="391"/>
        <v>4.8</v>
      </c>
      <c r="C581" s="66" t="str">
        <f t="shared" si="386"/>
        <v>West Ham</v>
      </c>
      <c r="D581" s="65">
        <f t="shared" ref="D581:K590" si="392">D471</f>
        <v>2.87</v>
      </c>
      <c r="E581" s="65">
        <f t="shared" si="392"/>
        <v>2.71</v>
      </c>
      <c r="F581" s="65">
        <f t="shared" si="392"/>
        <v>2.66</v>
      </c>
      <c r="G581" s="65">
        <f t="shared" si="392"/>
        <v>3.33</v>
      </c>
      <c r="H581" s="65">
        <f t="shared" si="392"/>
        <v>1.69</v>
      </c>
      <c r="I581" s="65">
        <f t="shared" si="392"/>
        <v>2.21</v>
      </c>
      <c r="J581" s="65">
        <f t="shared" si="392"/>
        <v>1.63</v>
      </c>
      <c r="K581" s="65">
        <f t="shared" si="392"/>
        <v>2.86</v>
      </c>
      <c r="L581" s="368">
        <v>0</v>
      </c>
      <c r="AA581" s="55"/>
      <c r="AB581" s="94"/>
    </row>
    <row r="582" spans="1:28" ht="15.75" thickBot="1">
      <c r="A582" s="2" t="str">
        <f t="shared" si="391"/>
        <v>Konsa</v>
      </c>
      <c r="B582" s="65">
        <f t="shared" si="391"/>
        <v>4.4000000000000004</v>
      </c>
      <c r="C582" s="66" t="str">
        <f t="shared" si="386"/>
        <v>Aston Villa</v>
      </c>
      <c r="D582" s="65">
        <f t="shared" si="392"/>
        <v>1.95</v>
      </c>
      <c r="E582" s="65">
        <f t="shared" si="392"/>
        <v>3.28</v>
      </c>
      <c r="F582" s="65">
        <f t="shared" si="392"/>
        <v>2.93</v>
      </c>
      <c r="G582" s="65">
        <f t="shared" si="392"/>
        <v>2.71</v>
      </c>
      <c r="H582" s="65">
        <f t="shared" si="392"/>
        <v>2.98</v>
      </c>
      <c r="I582" s="65">
        <f t="shared" si="392"/>
        <v>1.21</v>
      </c>
      <c r="J582" s="65">
        <f t="shared" si="392"/>
        <v>1.9</v>
      </c>
      <c r="K582" s="65">
        <f t="shared" si="392"/>
        <v>2.59</v>
      </c>
      <c r="L582" s="368">
        <v>0</v>
      </c>
      <c r="AA582" s="55"/>
      <c r="AB582" s="94"/>
    </row>
    <row r="583" spans="1:28" ht="15.75" thickBot="1">
      <c r="A583" s="2" t="str">
        <f t="shared" si="391"/>
        <v>Perraud</v>
      </c>
      <c r="B583" s="65">
        <f t="shared" si="391"/>
        <v>4.4000000000000004</v>
      </c>
      <c r="C583" s="66" t="str">
        <f t="shared" si="386"/>
        <v>Southampton</v>
      </c>
      <c r="D583" s="65">
        <f t="shared" si="392"/>
        <v>2.5299999999999998</v>
      </c>
      <c r="E583" s="65">
        <f t="shared" si="392"/>
        <v>3.56</v>
      </c>
      <c r="F583" s="65">
        <f t="shared" si="392"/>
        <v>2.5099999999999998</v>
      </c>
      <c r="G583" s="65">
        <f t="shared" si="392"/>
        <v>2.67</v>
      </c>
      <c r="H583" s="65">
        <f t="shared" si="392"/>
        <v>2.0499999999999998</v>
      </c>
      <c r="I583" s="65">
        <f t="shared" si="392"/>
        <v>2.89</v>
      </c>
      <c r="J583" s="65">
        <f t="shared" si="392"/>
        <v>1.51</v>
      </c>
      <c r="K583" s="65">
        <f t="shared" si="392"/>
        <v>1.78</v>
      </c>
      <c r="L583" s="368">
        <v>0</v>
      </c>
      <c r="AA583" s="55"/>
      <c r="AB583" s="94"/>
    </row>
    <row r="584" spans="1:28" ht="15.75" thickBot="1">
      <c r="A584" s="2" t="str">
        <f t="shared" si="391"/>
        <v>Kehrer</v>
      </c>
      <c r="B584" s="65">
        <f t="shared" si="391"/>
        <v>4.5</v>
      </c>
      <c r="C584" s="66" t="str">
        <f t="shared" si="386"/>
        <v>West Ham</v>
      </c>
      <c r="D584" s="65">
        <f t="shared" si="392"/>
        <v>3.05</v>
      </c>
      <c r="E584" s="65">
        <f t="shared" si="392"/>
        <v>2.16</v>
      </c>
      <c r="F584" s="65">
        <f t="shared" si="392"/>
        <v>2.38</v>
      </c>
      <c r="G584" s="65">
        <f t="shared" si="392"/>
        <v>3</v>
      </c>
      <c r="H584" s="65">
        <f t="shared" si="392"/>
        <v>1.8</v>
      </c>
      <c r="I584" s="65">
        <f t="shared" si="392"/>
        <v>2.35</v>
      </c>
      <c r="J584" s="65">
        <f t="shared" si="392"/>
        <v>1.74</v>
      </c>
      <c r="K584" s="65">
        <f t="shared" si="392"/>
        <v>2.98</v>
      </c>
      <c r="L584" s="368">
        <v>0</v>
      </c>
      <c r="AA584" s="55"/>
      <c r="AB584" s="94"/>
    </row>
    <row r="585" spans="1:28" ht="15.75" thickBot="1">
      <c r="A585" s="2" t="str">
        <f t="shared" si="391"/>
        <v>Ream</v>
      </c>
      <c r="B585" s="65">
        <f t="shared" si="391"/>
        <v>4.5</v>
      </c>
      <c r="C585" s="66" t="str">
        <f t="shared" si="386"/>
        <v>Fulham</v>
      </c>
      <c r="D585" s="65">
        <f t="shared" si="392"/>
        <v>3.01</v>
      </c>
      <c r="E585" s="65">
        <f t="shared" si="392"/>
        <v>4.28</v>
      </c>
      <c r="F585" s="65">
        <f t="shared" si="392"/>
        <v>1.46</v>
      </c>
      <c r="G585" s="65">
        <f t="shared" si="392"/>
        <v>1.91</v>
      </c>
      <c r="H585" s="65">
        <f t="shared" si="392"/>
        <v>1.48</v>
      </c>
      <c r="I585" s="65">
        <f t="shared" si="392"/>
        <v>3.12</v>
      </c>
      <c r="J585" s="65">
        <f t="shared" si="392"/>
        <v>1.69</v>
      </c>
      <c r="K585" s="65">
        <f t="shared" si="392"/>
        <v>2.4</v>
      </c>
      <c r="L585" s="368">
        <v>0</v>
      </c>
      <c r="AA585" s="55"/>
      <c r="AB585" s="94"/>
    </row>
    <row r="586" spans="1:28" ht="15.75" thickBot="1">
      <c r="A586" s="2" t="str">
        <f t="shared" si="391"/>
        <v>R.Sessegnon</v>
      </c>
      <c r="B586" s="65">
        <f t="shared" si="391"/>
        <v>4.5</v>
      </c>
      <c r="C586" s="66" t="str">
        <f t="shared" si="386"/>
        <v>Spurs</v>
      </c>
      <c r="D586" s="65">
        <f t="shared" si="392"/>
        <v>1.93</v>
      </c>
      <c r="E586" s="65">
        <f t="shared" si="392"/>
        <v>2.33</v>
      </c>
      <c r="F586" s="65">
        <f t="shared" si="392"/>
        <v>3.6</v>
      </c>
      <c r="G586" s="65">
        <f t="shared" si="392"/>
        <v>2.44</v>
      </c>
      <c r="H586" s="65">
        <f t="shared" si="392"/>
        <v>1.61</v>
      </c>
      <c r="I586" s="65">
        <f t="shared" si="392"/>
        <v>2.38</v>
      </c>
      <c r="J586" s="65">
        <f t="shared" si="392"/>
        <v>2.61</v>
      </c>
      <c r="K586" s="65">
        <f t="shared" si="392"/>
        <v>2.27</v>
      </c>
      <c r="L586" s="368">
        <v>0</v>
      </c>
      <c r="AA586" s="55"/>
      <c r="AB586" s="94"/>
    </row>
    <row r="587" spans="1:28" ht="15.75" thickBot="1">
      <c r="A587" s="2" t="str">
        <f t="shared" si="391"/>
        <v>Aké</v>
      </c>
      <c r="B587" s="65">
        <f t="shared" si="391"/>
        <v>5</v>
      </c>
      <c r="C587" s="66" t="str">
        <f t="shared" si="386"/>
        <v>Man City</v>
      </c>
      <c r="D587" s="65">
        <f t="shared" si="392"/>
        <v>2.61</v>
      </c>
      <c r="E587" s="65">
        <f t="shared" si="392"/>
        <v>1.97</v>
      </c>
      <c r="F587" s="65">
        <f t="shared" si="392"/>
        <v>3.9</v>
      </c>
      <c r="G587" s="65">
        <f t="shared" si="392"/>
        <v>2.41</v>
      </c>
      <c r="H587" s="65">
        <f t="shared" si="392"/>
        <v>1.73</v>
      </c>
      <c r="I587" s="65">
        <f t="shared" si="392"/>
        <v>3.48</v>
      </c>
      <c r="J587" s="65">
        <f t="shared" si="392"/>
        <v>2.06</v>
      </c>
      <c r="K587" s="65">
        <f t="shared" si="392"/>
        <v>0.92</v>
      </c>
      <c r="L587" s="368">
        <v>0</v>
      </c>
      <c r="AA587" s="55"/>
      <c r="AB587" s="94"/>
    </row>
    <row r="588" spans="1:28" ht="15.75" thickBot="1">
      <c r="A588" s="2" t="str">
        <f t="shared" si="391"/>
        <v>Azpilicueta</v>
      </c>
      <c r="B588" s="65">
        <f t="shared" si="391"/>
        <v>4.8</v>
      </c>
      <c r="C588" s="66" t="str">
        <f t="shared" si="386"/>
        <v>Chelsea</v>
      </c>
      <c r="D588" s="65">
        <f t="shared" si="392"/>
        <v>3.33</v>
      </c>
      <c r="E588" s="65">
        <f t="shared" si="392"/>
        <v>4.82</v>
      </c>
      <c r="F588" s="65">
        <f t="shared" si="392"/>
        <v>3.41</v>
      </c>
      <c r="G588" s="65">
        <f t="shared" si="392"/>
        <v>1.62</v>
      </c>
      <c r="H588" s="65">
        <f t="shared" si="392"/>
        <v>2.12</v>
      </c>
      <c r="I588" s="65">
        <f t="shared" si="392"/>
        <v>1.27</v>
      </c>
      <c r="J588" s="65">
        <f t="shared" si="392"/>
        <v>1.46</v>
      </c>
      <c r="K588" s="65">
        <f t="shared" si="392"/>
        <v>1.04</v>
      </c>
      <c r="L588" s="368">
        <v>0</v>
      </c>
      <c r="AA588" s="55"/>
      <c r="AB588" s="94"/>
    </row>
    <row r="589" spans="1:28" ht="15.75" thickBot="1">
      <c r="A589" s="2" t="str">
        <f t="shared" si="391"/>
        <v>Collins</v>
      </c>
      <c r="B589" s="65">
        <f t="shared" si="391"/>
        <v>4.4000000000000004</v>
      </c>
      <c r="C589" s="66" t="str">
        <f t="shared" si="386"/>
        <v>Wolves</v>
      </c>
      <c r="D589" s="65">
        <f t="shared" si="392"/>
        <v>2.3199999999999998</v>
      </c>
      <c r="E589" s="65">
        <f t="shared" si="392"/>
        <v>2.5299999999999998</v>
      </c>
      <c r="F589" s="65">
        <f t="shared" si="392"/>
        <v>3.01</v>
      </c>
      <c r="G589" s="65">
        <f t="shared" si="392"/>
        <v>1.24</v>
      </c>
      <c r="H589" s="65">
        <f t="shared" si="392"/>
        <v>1.79</v>
      </c>
      <c r="I589" s="65">
        <f t="shared" si="392"/>
        <v>2.7</v>
      </c>
      <c r="J589" s="65">
        <f t="shared" si="392"/>
        <v>3.51</v>
      </c>
      <c r="K589" s="65">
        <f t="shared" si="392"/>
        <v>1.96</v>
      </c>
      <c r="L589" s="368">
        <v>0</v>
      </c>
      <c r="AA589" s="55"/>
      <c r="AB589" s="94"/>
    </row>
    <row r="590" spans="1:28" ht="15.75" thickBot="1">
      <c r="A590" s="2" t="str">
        <f t="shared" si="391"/>
        <v>Chalobah</v>
      </c>
      <c r="B590" s="65">
        <f t="shared" si="391"/>
        <v>4.7</v>
      </c>
      <c r="C590" s="66" t="str">
        <f t="shared" si="386"/>
        <v>Chelsea</v>
      </c>
      <c r="D590" s="65">
        <f t="shared" si="392"/>
        <v>3.15</v>
      </c>
      <c r="E590" s="65">
        <f t="shared" si="392"/>
        <v>4.24</v>
      </c>
      <c r="F590" s="65">
        <f t="shared" si="392"/>
        <v>2.86</v>
      </c>
      <c r="G590" s="65">
        <f t="shared" si="392"/>
        <v>1.19</v>
      </c>
      <c r="H590" s="65">
        <f t="shared" si="392"/>
        <v>2.04</v>
      </c>
      <c r="I590" s="65">
        <f t="shared" si="392"/>
        <v>1.71</v>
      </c>
      <c r="J590" s="65">
        <f t="shared" si="392"/>
        <v>2.14</v>
      </c>
      <c r="K590" s="65">
        <f t="shared" si="392"/>
        <v>1.28</v>
      </c>
      <c r="L590" s="368">
        <v>0</v>
      </c>
      <c r="AA590" s="55"/>
      <c r="AB590" s="94"/>
    </row>
    <row r="591" spans="1:28" ht="15.75" thickBot="1">
      <c r="A591" s="2" t="str">
        <f t="shared" ref="A591:B610" si="393">A481</f>
        <v>Haaland</v>
      </c>
      <c r="B591" s="65">
        <f t="shared" si="393"/>
        <v>11.5</v>
      </c>
      <c r="C591" s="66" t="str">
        <f t="shared" ref="C591:C614" si="394">C41</f>
        <v>Man City</v>
      </c>
      <c r="D591" s="65">
        <f t="shared" ref="D591:K600" si="395">D481</f>
        <v>8.2100000000000009</v>
      </c>
      <c r="E591" s="65">
        <f t="shared" si="395"/>
        <v>5.33</v>
      </c>
      <c r="F591" s="65">
        <f t="shared" si="395"/>
        <v>11.86</v>
      </c>
      <c r="G591" s="65">
        <f t="shared" si="395"/>
        <v>6.93</v>
      </c>
      <c r="H591" s="65">
        <f t="shared" si="395"/>
        <v>5.23</v>
      </c>
      <c r="I591" s="65">
        <f t="shared" si="395"/>
        <v>11.64</v>
      </c>
      <c r="J591" s="65">
        <f t="shared" si="395"/>
        <v>6.28</v>
      </c>
      <c r="K591" s="65">
        <f t="shared" si="395"/>
        <v>2.86</v>
      </c>
      <c r="L591" s="368">
        <v>1</v>
      </c>
      <c r="AA591" s="55"/>
      <c r="AB591" s="94"/>
    </row>
    <row r="592" spans="1:28" ht="15.75" thickBot="1">
      <c r="A592" s="2" t="str">
        <f t="shared" si="393"/>
        <v>Kane</v>
      </c>
      <c r="B592" s="65">
        <f t="shared" si="393"/>
        <v>11.6</v>
      </c>
      <c r="C592" s="66" t="str">
        <f t="shared" si="394"/>
        <v>Spurs</v>
      </c>
      <c r="D592" s="65">
        <f t="shared" si="395"/>
        <v>6.28</v>
      </c>
      <c r="E592" s="65">
        <f t="shared" si="395"/>
        <v>4.4000000000000004</v>
      </c>
      <c r="F592" s="65">
        <f t="shared" si="395"/>
        <v>7.99</v>
      </c>
      <c r="G592" s="65">
        <f t="shared" si="395"/>
        <v>5.57</v>
      </c>
      <c r="H592" s="65">
        <f t="shared" si="395"/>
        <v>4.18</v>
      </c>
      <c r="I592" s="65">
        <f t="shared" si="395"/>
        <v>5.35</v>
      </c>
      <c r="J592" s="65">
        <f t="shared" si="395"/>
        <v>5.68</v>
      </c>
      <c r="K592" s="65">
        <f t="shared" si="395"/>
        <v>4.99</v>
      </c>
      <c r="L592" s="368">
        <v>0</v>
      </c>
      <c r="AA592" s="55"/>
      <c r="AB592" s="94"/>
    </row>
    <row r="593" spans="1:28" ht="15.75" thickBot="1">
      <c r="A593" s="2" t="str">
        <f t="shared" si="393"/>
        <v>Darwin</v>
      </c>
      <c r="B593" s="65">
        <f t="shared" si="393"/>
        <v>9</v>
      </c>
      <c r="C593" s="66" t="str">
        <f t="shared" si="394"/>
        <v>Liverpool</v>
      </c>
      <c r="D593" s="65">
        <f t="shared" si="395"/>
        <v>6.34</v>
      </c>
      <c r="E593" s="65">
        <f t="shared" si="395"/>
        <v>5.17</v>
      </c>
      <c r="F593" s="65">
        <f t="shared" si="395"/>
        <v>4.21</v>
      </c>
      <c r="G593" s="65">
        <f t="shared" si="395"/>
        <v>4.21</v>
      </c>
      <c r="H593" s="65">
        <f t="shared" si="395"/>
        <v>4.37</v>
      </c>
      <c r="I593" s="65">
        <f t="shared" si="395"/>
        <v>5.0999999999999996</v>
      </c>
      <c r="J593" s="65">
        <f t="shared" si="395"/>
        <v>3.63</v>
      </c>
      <c r="K593" s="65">
        <f t="shared" si="395"/>
        <v>4.18</v>
      </c>
      <c r="L593" s="368">
        <v>0</v>
      </c>
      <c r="AA593" s="55"/>
      <c r="AB593" s="94"/>
    </row>
    <row r="594" spans="1:28" ht="15.75" thickBot="1">
      <c r="A594" s="2" t="str">
        <f t="shared" si="393"/>
        <v>Mitrović</v>
      </c>
      <c r="B594" s="65">
        <f t="shared" si="393"/>
        <v>6.9</v>
      </c>
      <c r="C594" s="66" t="str">
        <f t="shared" si="394"/>
        <v>Fulham</v>
      </c>
      <c r="D594" s="65">
        <f t="shared" si="395"/>
        <v>5.61</v>
      </c>
      <c r="E594" s="65">
        <f t="shared" si="395"/>
        <v>7.06</v>
      </c>
      <c r="F594" s="65">
        <f t="shared" si="395"/>
        <v>3.04</v>
      </c>
      <c r="G594" s="65">
        <f t="shared" si="395"/>
        <v>4.18</v>
      </c>
      <c r="H594" s="65">
        <f t="shared" si="395"/>
        <v>3.38</v>
      </c>
      <c r="I594" s="65">
        <f t="shared" si="395"/>
        <v>5.23</v>
      </c>
      <c r="J594" s="65">
        <f t="shared" si="395"/>
        <v>3.58</v>
      </c>
      <c r="K594" s="65">
        <f t="shared" si="395"/>
        <v>3.83</v>
      </c>
      <c r="L594" s="368">
        <v>1</v>
      </c>
      <c r="AA594" s="55"/>
      <c r="AB594" s="94"/>
    </row>
    <row r="595" spans="1:28" ht="15.75" thickBot="1">
      <c r="A595" s="2" t="str">
        <f t="shared" si="393"/>
        <v>Nketiah</v>
      </c>
      <c r="B595" s="65">
        <f t="shared" si="393"/>
        <v>6.5</v>
      </c>
      <c r="C595" s="66" t="str">
        <f t="shared" si="394"/>
        <v>Arsenal</v>
      </c>
      <c r="D595" s="65">
        <f t="shared" si="395"/>
        <v>4.17</v>
      </c>
      <c r="E595" s="65">
        <f t="shared" si="395"/>
        <v>4.2300000000000004</v>
      </c>
      <c r="F595" s="65">
        <f t="shared" si="395"/>
        <v>3.66</v>
      </c>
      <c r="G595" s="65">
        <f t="shared" si="395"/>
        <v>4.16</v>
      </c>
      <c r="H595" s="65">
        <f t="shared" si="395"/>
        <v>3.93</v>
      </c>
      <c r="I595" s="65">
        <f t="shared" si="395"/>
        <v>7.48</v>
      </c>
      <c r="J595" s="65">
        <f t="shared" si="395"/>
        <v>3.2</v>
      </c>
      <c r="K595" s="65">
        <f t="shared" si="395"/>
        <v>2.11</v>
      </c>
      <c r="L595" s="368">
        <v>0</v>
      </c>
      <c r="AA595" s="55"/>
      <c r="AB595" s="94"/>
    </row>
    <row r="596" spans="1:28" ht="15.75" thickBot="1">
      <c r="A596" s="2" t="str">
        <f t="shared" si="393"/>
        <v>Wilson</v>
      </c>
      <c r="B596" s="65">
        <f t="shared" si="393"/>
        <v>7.4</v>
      </c>
      <c r="C596" s="66" t="str">
        <f t="shared" si="394"/>
        <v>Newcastle</v>
      </c>
      <c r="D596" s="65">
        <f t="shared" si="395"/>
        <v>3.46</v>
      </c>
      <c r="E596" s="65">
        <f t="shared" si="395"/>
        <v>3.41</v>
      </c>
      <c r="F596" s="65">
        <f t="shared" si="395"/>
        <v>5.33</v>
      </c>
      <c r="G596" s="65">
        <f t="shared" si="395"/>
        <v>4</v>
      </c>
      <c r="H596" s="65">
        <f t="shared" si="395"/>
        <v>4.3099999999999996</v>
      </c>
      <c r="I596" s="65">
        <f t="shared" si="395"/>
        <v>4.16</v>
      </c>
      <c r="J596" s="65">
        <f t="shared" si="395"/>
        <v>3.49</v>
      </c>
      <c r="K596" s="65">
        <f t="shared" si="395"/>
        <v>2.5099999999999998</v>
      </c>
      <c r="L596" s="368">
        <v>0</v>
      </c>
      <c r="AA596" s="55"/>
      <c r="AB596" s="94"/>
    </row>
    <row r="597" spans="1:28" ht="15.75" thickBot="1">
      <c r="A597" s="2" t="str">
        <f t="shared" si="393"/>
        <v>Martial</v>
      </c>
      <c r="B597" s="65">
        <f t="shared" si="393"/>
        <v>6.7</v>
      </c>
      <c r="C597" s="66" t="str">
        <f t="shared" si="394"/>
        <v>Man Utd</v>
      </c>
      <c r="D597" s="65">
        <f t="shared" si="395"/>
        <v>4.17</v>
      </c>
      <c r="E597" s="65">
        <f t="shared" si="395"/>
        <v>4.93</v>
      </c>
      <c r="F597" s="65">
        <f t="shared" si="395"/>
        <v>3.2</v>
      </c>
      <c r="G597" s="65">
        <f t="shared" si="395"/>
        <v>3.21</v>
      </c>
      <c r="H597" s="65">
        <f t="shared" si="395"/>
        <v>4.25</v>
      </c>
      <c r="I597" s="65">
        <f t="shared" si="395"/>
        <v>4.1900000000000004</v>
      </c>
      <c r="J597" s="65">
        <f t="shared" si="395"/>
        <v>4.3899999999999997</v>
      </c>
      <c r="K597" s="65">
        <f t="shared" si="395"/>
        <v>2.13</v>
      </c>
      <c r="L597" s="368">
        <v>0</v>
      </c>
      <c r="AA597" s="55"/>
      <c r="AB597" s="94"/>
    </row>
    <row r="598" spans="1:28" ht="15.75" thickBot="1">
      <c r="A598" s="2" t="str">
        <f t="shared" si="393"/>
        <v>Watkins</v>
      </c>
      <c r="B598" s="65">
        <f t="shared" si="393"/>
        <v>7.1</v>
      </c>
      <c r="C598" s="66" t="str">
        <f t="shared" si="394"/>
        <v>Aston Villa</v>
      </c>
      <c r="D598" s="65">
        <f t="shared" si="395"/>
        <v>3.48</v>
      </c>
      <c r="E598" s="65">
        <f t="shared" si="395"/>
        <v>4.07</v>
      </c>
      <c r="F598" s="65">
        <f t="shared" si="395"/>
        <v>4.54</v>
      </c>
      <c r="G598" s="65">
        <f t="shared" si="395"/>
        <v>3.76</v>
      </c>
      <c r="H598" s="65">
        <f t="shared" si="395"/>
        <v>4.13</v>
      </c>
      <c r="I598" s="65">
        <f t="shared" si="395"/>
        <v>2.6</v>
      </c>
      <c r="J598" s="65">
        <f t="shared" si="395"/>
        <v>3.21</v>
      </c>
      <c r="K598" s="65">
        <f t="shared" si="395"/>
        <v>3.55</v>
      </c>
      <c r="L598" s="368">
        <v>0</v>
      </c>
      <c r="AA598" s="55"/>
      <c r="AB598" s="94"/>
    </row>
    <row r="599" spans="1:28" ht="15.75" thickBot="1">
      <c r="A599" s="2" t="str">
        <f t="shared" si="393"/>
        <v>Havertz</v>
      </c>
      <c r="B599" s="65">
        <f t="shared" si="393"/>
        <v>7.7</v>
      </c>
      <c r="C599" s="66" t="str">
        <f t="shared" si="394"/>
        <v>Chelsea</v>
      </c>
      <c r="D599" s="65">
        <f t="shared" si="395"/>
        <v>3.67</v>
      </c>
      <c r="E599" s="65">
        <f t="shared" si="395"/>
        <v>6.18</v>
      </c>
      <c r="F599" s="65">
        <f t="shared" si="395"/>
        <v>3.54</v>
      </c>
      <c r="G599" s="65">
        <f t="shared" si="395"/>
        <v>2.58</v>
      </c>
      <c r="H599" s="65">
        <f t="shared" si="395"/>
        <v>3.65</v>
      </c>
      <c r="I599" s="65">
        <f t="shared" si="395"/>
        <v>2.9</v>
      </c>
      <c r="J599" s="65">
        <f t="shared" si="395"/>
        <v>3.59</v>
      </c>
      <c r="K599" s="65">
        <f t="shared" si="395"/>
        <v>2.68</v>
      </c>
      <c r="L599" s="368">
        <v>0</v>
      </c>
      <c r="AA599" s="55"/>
      <c r="AB599" s="94"/>
    </row>
    <row r="600" spans="1:28" ht="15.75" thickBot="1">
      <c r="A600" s="2" t="str">
        <f t="shared" si="393"/>
        <v>Aubameyang</v>
      </c>
      <c r="B600" s="65">
        <f t="shared" si="393"/>
        <v>8.6999999999999993</v>
      </c>
      <c r="C600" s="66" t="str">
        <f t="shared" si="394"/>
        <v>Chelsea</v>
      </c>
      <c r="D600" s="65">
        <f t="shared" si="395"/>
        <v>3.5</v>
      </c>
      <c r="E600" s="65">
        <f t="shared" si="395"/>
        <v>5.86</v>
      </c>
      <c r="F600" s="65">
        <f t="shared" si="395"/>
        <v>3.45</v>
      </c>
      <c r="G600" s="65">
        <f t="shared" si="395"/>
        <v>2.48</v>
      </c>
      <c r="H600" s="65">
        <f t="shared" si="395"/>
        <v>3.56</v>
      </c>
      <c r="I600" s="65">
        <f t="shared" si="395"/>
        <v>2.83</v>
      </c>
      <c r="J600" s="65">
        <f t="shared" si="395"/>
        <v>3.45</v>
      </c>
      <c r="K600" s="65">
        <f t="shared" si="395"/>
        <v>2.5299999999999998</v>
      </c>
      <c r="L600" s="368">
        <v>0</v>
      </c>
      <c r="AA600" s="55"/>
      <c r="AB600" s="94"/>
    </row>
    <row r="601" spans="1:28" ht="15.75" thickBot="1">
      <c r="A601" s="2" t="str">
        <f t="shared" si="393"/>
        <v>Solanke</v>
      </c>
      <c r="B601" s="65">
        <f t="shared" si="393"/>
        <v>5.8</v>
      </c>
      <c r="C601" s="66" t="str">
        <f t="shared" si="394"/>
        <v>Bournemouth</v>
      </c>
      <c r="D601" s="65">
        <f t="shared" ref="D601:K610" si="396">D491</f>
        <v>4.43</v>
      </c>
      <c r="E601" s="65">
        <f t="shared" si="396"/>
        <v>3.26</v>
      </c>
      <c r="F601" s="65">
        <f t="shared" si="396"/>
        <v>3.55</v>
      </c>
      <c r="G601" s="65">
        <f t="shared" si="396"/>
        <v>4.2699999999999996</v>
      </c>
      <c r="H601" s="65">
        <f t="shared" si="396"/>
        <v>3.09</v>
      </c>
      <c r="I601" s="65">
        <f t="shared" si="396"/>
        <v>3.33</v>
      </c>
      <c r="J601" s="65">
        <f t="shared" si="396"/>
        <v>3.31</v>
      </c>
      <c r="K601" s="65">
        <f t="shared" si="396"/>
        <v>1.24</v>
      </c>
      <c r="L601" s="368">
        <v>0</v>
      </c>
      <c r="AA601" s="55"/>
      <c r="AB601" s="94"/>
    </row>
    <row r="602" spans="1:28" ht="15.75" thickBot="1">
      <c r="A602" s="2" t="str">
        <f t="shared" si="393"/>
        <v>Bamford</v>
      </c>
      <c r="B602" s="65">
        <f t="shared" si="393"/>
        <v>7.2</v>
      </c>
      <c r="C602" s="66" t="str">
        <f t="shared" si="394"/>
        <v>Leeds</v>
      </c>
      <c r="D602" s="65">
        <f t="shared" si="396"/>
        <v>1.69</v>
      </c>
      <c r="E602" s="65">
        <f t="shared" si="396"/>
        <v>3.12</v>
      </c>
      <c r="F602" s="65">
        <f t="shared" si="396"/>
        <v>3.23</v>
      </c>
      <c r="G602" s="65">
        <f t="shared" si="396"/>
        <v>3.87</v>
      </c>
      <c r="H602" s="65">
        <f t="shared" si="396"/>
        <v>3.4</v>
      </c>
      <c r="I602" s="65">
        <f t="shared" si="396"/>
        <v>3.24</v>
      </c>
      <c r="J602" s="65">
        <f t="shared" si="396"/>
        <v>3.34</v>
      </c>
      <c r="K602" s="65">
        <f t="shared" si="396"/>
        <v>3.43</v>
      </c>
      <c r="L602" s="368">
        <v>0</v>
      </c>
      <c r="AA602" s="55"/>
      <c r="AB602" s="94"/>
    </row>
    <row r="603" spans="1:28" ht="15.75" thickBot="1">
      <c r="A603" s="2" t="str">
        <f t="shared" si="393"/>
        <v>Mbeumo</v>
      </c>
      <c r="B603" s="65">
        <f t="shared" si="393"/>
        <v>5.8</v>
      </c>
      <c r="C603" s="66" t="str">
        <f t="shared" si="394"/>
        <v>Brentford</v>
      </c>
      <c r="D603" s="65">
        <f t="shared" si="396"/>
        <v>3</v>
      </c>
      <c r="E603" s="65">
        <f t="shared" si="396"/>
        <v>2.62</v>
      </c>
      <c r="F603" s="65">
        <f t="shared" si="396"/>
        <v>3.81</v>
      </c>
      <c r="G603" s="65">
        <f t="shared" si="396"/>
        <v>3.38</v>
      </c>
      <c r="H603" s="65">
        <f t="shared" si="396"/>
        <v>4.13</v>
      </c>
      <c r="I603" s="65">
        <f t="shared" si="396"/>
        <v>2.81</v>
      </c>
      <c r="J603" s="65">
        <f t="shared" si="396"/>
        <v>3.94</v>
      </c>
      <c r="K603" s="65">
        <f t="shared" si="396"/>
        <v>1.57</v>
      </c>
      <c r="L603" s="368">
        <v>0</v>
      </c>
      <c r="AA603" s="55"/>
      <c r="AB603" s="94"/>
    </row>
    <row r="604" spans="1:28" ht="15.75" thickBot="1">
      <c r="A604" s="2" t="str">
        <f t="shared" si="393"/>
        <v>Adams</v>
      </c>
      <c r="B604" s="65">
        <f t="shared" si="393"/>
        <v>6.4</v>
      </c>
      <c r="C604" s="66" t="str">
        <f t="shared" si="394"/>
        <v>Southampton</v>
      </c>
      <c r="D604" s="65">
        <f t="shared" si="396"/>
        <v>3.47</v>
      </c>
      <c r="E604" s="65">
        <f t="shared" si="396"/>
        <v>3.59</v>
      </c>
      <c r="F604" s="65">
        <f t="shared" si="396"/>
        <v>3.03</v>
      </c>
      <c r="G604" s="65">
        <f t="shared" si="396"/>
        <v>3.31</v>
      </c>
      <c r="H604" s="65">
        <f t="shared" si="396"/>
        <v>2.9</v>
      </c>
      <c r="I604" s="65">
        <f t="shared" si="396"/>
        <v>3.23</v>
      </c>
      <c r="J604" s="65">
        <f t="shared" si="396"/>
        <v>2.41</v>
      </c>
      <c r="K604" s="65">
        <f t="shared" si="396"/>
        <v>2.85</v>
      </c>
      <c r="L604" s="368">
        <v>0</v>
      </c>
      <c r="AA604" s="55"/>
      <c r="AB604" s="94"/>
    </row>
    <row r="605" spans="1:28" ht="15.75" thickBot="1">
      <c r="A605" s="2" t="str">
        <f t="shared" si="393"/>
        <v>Calvert-Lewin</v>
      </c>
      <c r="B605" s="65">
        <f t="shared" si="393"/>
        <v>7.9</v>
      </c>
      <c r="C605" s="66" t="str">
        <f t="shared" si="394"/>
        <v>Everton</v>
      </c>
      <c r="D605" s="65">
        <f t="shared" si="396"/>
        <v>0.91</v>
      </c>
      <c r="E605" s="65">
        <f t="shared" si="396"/>
        <v>1.89</v>
      </c>
      <c r="F605" s="65">
        <f t="shared" si="396"/>
        <v>4.07</v>
      </c>
      <c r="G605" s="65">
        <f t="shared" si="396"/>
        <v>3.19</v>
      </c>
      <c r="H605" s="65">
        <f t="shared" si="396"/>
        <v>3.14</v>
      </c>
      <c r="I605" s="65">
        <f t="shared" si="396"/>
        <v>2.79</v>
      </c>
      <c r="J605" s="65">
        <f t="shared" si="396"/>
        <v>4.28</v>
      </c>
      <c r="K605" s="65">
        <f t="shared" si="396"/>
        <v>3.88</v>
      </c>
      <c r="L605" s="368">
        <v>0</v>
      </c>
      <c r="AA605" s="55"/>
      <c r="AB605" s="94"/>
    </row>
    <row r="606" spans="1:28" ht="15.75" thickBot="1">
      <c r="A606" s="2" t="str">
        <f t="shared" si="393"/>
        <v>Scamacca</v>
      </c>
      <c r="B606" s="65">
        <f t="shared" si="393"/>
        <v>6.7</v>
      </c>
      <c r="C606" s="66" t="str">
        <f t="shared" si="394"/>
        <v>West Ham</v>
      </c>
      <c r="D606" s="65">
        <f t="shared" si="396"/>
        <v>2.15</v>
      </c>
      <c r="E606" s="65">
        <f t="shared" si="396"/>
        <v>2.98</v>
      </c>
      <c r="F606" s="65">
        <f t="shared" si="396"/>
        <v>3.06</v>
      </c>
      <c r="G606" s="65">
        <f t="shared" si="396"/>
        <v>3.61</v>
      </c>
      <c r="H606" s="65">
        <f t="shared" si="396"/>
        <v>2.67</v>
      </c>
      <c r="I606" s="65">
        <f t="shared" si="396"/>
        <v>2.96</v>
      </c>
      <c r="J606" s="65">
        <f t="shared" si="396"/>
        <v>2.72</v>
      </c>
      <c r="K606" s="65">
        <f t="shared" si="396"/>
        <v>3.19</v>
      </c>
      <c r="L606" s="368">
        <v>0</v>
      </c>
      <c r="AA606" s="55"/>
      <c r="AB606" s="94"/>
    </row>
    <row r="607" spans="1:28" ht="15.75" thickBot="1">
      <c r="A607" s="2" t="str">
        <f t="shared" si="393"/>
        <v>Edouard</v>
      </c>
      <c r="B607" s="65">
        <f t="shared" si="393"/>
        <v>5.3</v>
      </c>
      <c r="C607" s="66" t="str">
        <f t="shared" si="394"/>
        <v>Crystal Palace</v>
      </c>
      <c r="D607" s="65">
        <f t="shared" si="396"/>
        <v>3.3</v>
      </c>
      <c r="E607" s="65">
        <f t="shared" si="396"/>
        <v>3.09</v>
      </c>
      <c r="F607" s="65">
        <f t="shared" si="396"/>
        <v>2.58</v>
      </c>
      <c r="G607" s="65">
        <f t="shared" si="396"/>
        <v>2.88</v>
      </c>
      <c r="H607" s="65">
        <f t="shared" si="396"/>
        <v>2.63</v>
      </c>
      <c r="I607" s="65">
        <f t="shared" si="396"/>
        <v>2.94</v>
      </c>
      <c r="J607" s="65">
        <f t="shared" si="396"/>
        <v>2.89</v>
      </c>
      <c r="K607" s="65">
        <f t="shared" si="396"/>
        <v>2.66</v>
      </c>
      <c r="L607" s="368">
        <v>0</v>
      </c>
      <c r="AA607" s="55"/>
      <c r="AB607" s="94"/>
    </row>
    <row r="608" spans="1:28" ht="15.75" thickBot="1">
      <c r="A608" s="2" t="str">
        <f t="shared" si="393"/>
        <v>Johnson</v>
      </c>
      <c r="B608" s="65">
        <f t="shared" si="393"/>
        <v>5.6</v>
      </c>
      <c r="C608" s="66" t="str">
        <f t="shared" si="394"/>
        <v>Nott'm Forest</v>
      </c>
      <c r="D608" s="65">
        <f t="shared" si="396"/>
        <v>3.11</v>
      </c>
      <c r="E608" s="65">
        <f t="shared" si="396"/>
        <v>3.14</v>
      </c>
      <c r="F608" s="65">
        <f t="shared" si="396"/>
        <v>3.23</v>
      </c>
      <c r="G608" s="65">
        <f t="shared" si="396"/>
        <v>2.81</v>
      </c>
      <c r="H608" s="65">
        <f t="shared" si="396"/>
        <v>3.31</v>
      </c>
      <c r="I608" s="65">
        <f t="shared" si="396"/>
        <v>2.69</v>
      </c>
      <c r="J608" s="65">
        <f t="shared" si="396"/>
        <v>2.23</v>
      </c>
      <c r="K608" s="65">
        <f t="shared" si="396"/>
        <v>2.16</v>
      </c>
      <c r="L608" s="368">
        <v>0</v>
      </c>
      <c r="AA608" s="55"/>
      <c r="AB608" s="94"/>
    </row>
    <row r="609" spans="1:28" ht="15.75" thickBot="1">
      <c r="A609" s="2" t="str">
        <f t="shared" si="393"/>
        <v>Daka</v>
      </c>
      <c r="B609" s="65">
        <f t="shared" si="393"/>
        <v>5.7</v>
      </c>
      <c r="C609" s="66" t="str">
        <f t="shared" si="394"/>
        <v>Leicester</v>
      </c>
      <c r="D609" s="65">
        <f t="shared" si="396"/>
        <v>2.34</v>
      </c>
      <c r="E609" s="65">
        <f t="shared" si="396"/>
        <v>3.19</v>
      </c>
      <c r="F609" s="65">
        <f t="shared" si="396"/>
        <v>2.93</v>
      </c>
      <c r="G609" s="65">
        <f t="shared" si="396"/>
        <v>2.73</v>
      </c>
      <c r="H609" s="65">
        <f t="shared" si="396"/>
        <v>2.31</v>
      </c>
      <c r="I609" s="65">
        <f t="shared" si="396"/>
        <v>2.2799999999999998</v>
      </c>
      <c r="J609" s="65">
        <f t="shared" si="396"/>
        <v>2.1800000000000002</v>
      </c>
      <c r="K609" s="65">
        <f t="shared" si="396"/>
        <v>1.83</v>
      </c>
      <c r="L609" s="368">
        <v>0</v>
      </c>
      <c r="AA609" s="55"/>
      <c r="AB609" s="94"/>
    </row>
    <row r="610" spans="1:28" ht="15.75" thickBot="1">
      <c r="A610" s="2" t="str">
        <f t="shared" si="393"/>
        <v>Greenwood</v>
      </c>
      <c r="B610" s="65">
        <f t="shared" si="393"/>
        <v>4.2</v>
      </c>
      <c r="C610" s="66" t="str">
        <f t="shared" si="394"/>
        <v>Leeds</v>
      </c>
      <c r="D610" s="65">
        <f t="shared" si="396"/>
        <v>0.81</v>
      </c>
      <c r="E610" s="65">
        <f t="shared" si="396"/>
        <v>0.99</v>
      </c>
      <c r="F610" s="65">
        <f t="shared" si="396"/>
        <v>0.74</v>
      </c>
      <c r="G610" s="65">
        <f t="shared" si="396"/>
        <v>0.86</v>
      </c>
      <c r="H610" s="65">
        <f t="shared" si="396"/>
        <v>0.69</v>
      </c>
      <c r="I610" s="65">
        <f t="shared" si="396"/>
        <v>0.71</v>
      </c>
      <c r="J610" s="65">
        <f t="shared" si="396"/>
        <v>0.79</v>
      </c>
      <c r="K610" s="65">
        <f t="shared" si="396"/>
        <v>0.73</v>
      </c>
      <c r="L610" s="368">
        <v>1</v>
      </c>
      <c r="AA610" s="55"/>
      <c r="AB610" s="94"/>
    </row>
    <row r="611" spans="1:28" ht="15.75" thickBot="1">
      <c r="A611" s="2" t="str">
        <f t="shared" ref="A611:B630" si="397">A501</f>
        <v>Ederson</v>
      </c>
      <c r="B611" s="65">
        <f t="shared" si="397"/>
        <v>5.4</v>
      </c>
      <c r="C611" s="66" t="str">
        <f t="shared" si="394"/>
        <v>Man City</v>
      </c>
      <c r="D611" s="65">
        <f t="shared" ref="D611:K620" si="398">D501</f>
        <v>4.5999999999999996</v>
      </c>
      <c r="E611" s="65">
        <f t="shared" si="398"/>
        <v>3.91</v>
      </c>
      <c r="F611" s="65">
        <f t="shared" si="398"/>
        <v>7.59</v>
      </c>
      <c r="G611" s="65">
        <f t="shared" si="398"/>
        <v>4.5</v>
      </c>
      <c r="H611" s="65">
        <f t="shared" si="398"/>
        <v>3.67</v>
      </c>
      <c r="I611" s="65">
        <f t="shared" si="398"/>
        <v>7.83</v>
      </c>
      <c r="J611" s="65">
        <f t="shared" si="398"/>
        <v>4.32</v>
      </c>
      <c r="K611" s="65">
        <f t="shared" si="398"/>
        <v>1.89</v>
      </c>
      <c r="L611" s="368">
        <v>1</v>
      </c>
      <c r="AA611" s="55"/>
      <c r="AB611" s="94"/>
    </row>
    <row r="612" spans="1:28" ht="15.75" thickBot="1">
      <c r="A612" s="2" t="str">
        <f t="shared" si="397"/>
        <v>Ramsdale</v>
      </c>
      <c r="B612" s="65">
        <f t="shared" si="397"/>
        <v>4.9000000000000004</v>
      </c>
      <c r="C612" s="66" t="str">
        <f t="shared" si="394"/>
        <v>Arsenal</v>
      </c>
      <c r="D612" s="65">
        <f t="shared" si="398"/>
        <v>3.74</v>
      </c>
      <c r="E612" s="65">
        <f t="shared" si="398"/>
        <v>3.69</v>
      </c>
      <c r="F612" s="65">
        <f t="shared" si="398"/>
        <v>3.38</v>
      </c>
      <c r="G612" s="65">
        <f t="shared" si="398"/>
        <v>3.69</v>
      </c>
      <c r="H612" s="65">
        <f t="shared" si="398"/>
        <v>3.94</v>
      </c>
      <c r="I612" s="65">
        <f t="shared" si="398"/>
        <v>7.27</v>
      </c>
      <c r="J612" s="65">
        <f t="shared" si="398"/>
        <v>3.69</v>
      </c>
      <c r="K612" s="65">
        <f t="shared" si="398"/>
        <v>3.02</v>
      </c>
      <c r="L612" s="368">
        <v>0</v>
      </c>
      <c r="AA612" s="55"/>
      <c r="AB612" s="94"/>
    </row>
    <row r="613" spans="1:28" ht="15.75" thickBot="1">
      <c r="A613" s="2" t="str">
        <f t="shared" si="397"/>
        <v>Arrizabalaga</v>
      </c>
      <c r="B613" s="65">
        <f t="shared" si="397"/>
        <v>4.5</v>
      </c>
      <c r="C613" s="66" t="str">
        <f t="shared" si="394"/>
        <v>Chelsea</v>
      </c>
      <c r="D613" s="65">
        <f t="shared" si="398"/>
        <v>3.96</v>
      </c>
      <c r="E613" s="65">
        <f t="shared" si="398"/>
        <v>6.8</v>
      </c>
      <c r="F613" s="65">
        <f t="shared" si="398"/>
        <v>3.98</v>
      </c>
      <c r="G613" s="65">
        <f t="shared" si="398"/>
        <v>3.04</v>
      </c>
      <c r="H613" s="65">
        <f t="shared" si="398"/>
        <v>3.81</v>
      </c>
      <c r="I613" s="65">
        <f t="shared" si="398"/>
        <v>3.52</v>
      </c>
      <c r="J613" s="65">
        <f t="shared" si="398"/>
        <v>4.04</v>
      </c>
      <c r="K613" s="65">
        <f t="shared" si="398"/>
        <v>3.12</v>
      </c>
      <c r="L613" s="368">
        <v>0</v>
      </c>
      <c r="AA613" s="55"/>
      <c r="AB613" s="94"/>
    </row>
    <row r="614" spans="1:28" ht="15.75" thickBot="1">
      <c r="A614" s="2" t="str">
        <f t="shared" si="397"/>
        <v>Alisson</v>
      </c>
      <c r="B614" s="65">
        <f t="shared" si="397"/>
        <v>5.5</v>
      </c>
      <c r="C614" s="66" t="str">
        <f t="shared" si="394"/>
        <v>Liverpool</v>
      </c>
      <c r="D614" s="65">
        <f t="shared" si="398"/>
        <v>4.18</v>
      </c>
      <c r="E614" s="65">
        <f t="shared" si="398"/>
        <v>3.85</v>
      </c>
      <c r="F614" s="65">
        <f t="shared" si="398"/>
        <v>3.73</v>
      </c>
      <c r="G614" s="65">
        <f t="shared" si="398"/>
        <v>3.78</v>
      </c>
      <c r="H614" s="65">
        <f t="shared" si="398"/>
        <v>4.04</v>
      </c>
      <c r="I614" s="65">
        <f t="shared" si="398"/>
        <v>4.2</v>
      </c>
      <c r="J614" s="65">
        <f t="shared" si="398"/>
        <v>3.54</v>
      </c>
      <c r="K614" s="65">
        <f t="shared" si="398"/>
        <v>3.84</v>
      </c>
      <c r="L614" s="368">
        <v>0</v>
      </c>
      <c r="AA614" s="55"/>
      <c r="AB614" s="94"/>
    </row>
    <row r="615" spans="1:28" ht="15.75" thickBot="1">
      <c r="A615" s="2" t="str">
        <f t="shared" si="397"/>
        <v>Lloris</v>
      </c>
      <c r="B615" s="65">
        <f t="shared" si="397"/>
        <v>5.5</v>
      </c>
      <c r="C615" s="66" t="str">
        <f t="shared" ref="C615:C646" si="399">C65</f>
        <v>Spurs</v>
      </c>
      <c r="D615" s="65">
        <f t="shared" si="398"/>
        <v>3.78</v>
      </c>
      <c r="E615" s="65">
        <f t="shared" si="398"/>
        <v>3.63</v>
      </c>
      <c r="F615" s="65">
        <f t="shared" si="398"/>
        <v>6.38</v>
      </c>
      <c r="G615" s="65">
        <f t="shared" si="398"/>
        <v>3.52</v>
      </c>
      <c r="H615" s="65">
        <f t="shared" si="398"/>
        <v>3.12</v>
      </c>
      <c r="I615" s="65">
        <f t="shared" si="398"/>
        <v>3.45</v>
      </c>
      <c r="J615" s="65">
        <f t="shared" si="398"/>
        <v>3.71</v>
      </c>
      <c r="K615" s="65">
        <f t="shared" si="398"/>
        <v>3.45</v>
      </c>
      <c r="L615" s="368">
        <v>0</v>
      </c>
      <c r="AA615" s="55"/>
      <c r="AB615" s="94"/>
    </row>
    <row r="616" spans="1:28" ht="15.75" thickBot="1">
      <c r="A616" s="2" t="str">
        <f t="shared" si="397"/>
        <v>Leno</v>
      </c>
      <c r="B616" s="65">
        <f t="shared" si="397"/>
        <v>4.5</v>
      </c>
      <c r="C616" s="66" t="str">
        <f t="shared" si="399"/>
        <v>Fulham</v>
      </c>
      <c r="D616" s="65">
        <f t="shared" si="398"/>
        <v>3.76</v>
      </c>
      <c r="E616" s="65">
        <f t="shared" si="398"/>
        <v>6.73</v>
      </c>
      <c r="F616" s="65">
        <f t="shared" si="398"/>
        <v>3.14</v>
      </c>
      <c r="G616" s="65">
        <f t="shared" si="398"/>
        <v>3.2</v>
      </c>
      <c r="H616" s="65">
        <f t="shared" si="398"/>
        <v>3.12</v>
      </c>
      <c r="I616" s="65">
        <f t="shared" si="398"/>
        <v>3.74</v>
      </c>
      <c r="J616" s="65">
        <f t="shared" si="398"/>
        <v>3.1</v>
      </c>
      <c r="K616" s="65">
        <f t="shared" si="398"/>
        <v>2.96</v>
      </c>
      <c r="L616" s="368">
        <v>1</v>
      </c>
      <c r="AA616" s="55"/>
      <c r="AB616" s="94"/>
    </row>
    <row r="617" spans="1:28" ht="15.75" thickBot="1">
      <c r="A617" s="2" t="str">
        <f t="shared" si="397"/>
        <v>Pope</v>
      </c>
      <c r="B617" s="65">
        <f t="shared" si="397"/>
        <v>5.3</v>
      </c>
      <c r="C617" s="66" t="str">
        <f t="shared" si="399"/>
        <v>Newcastle</v>
      </c>
      <c r="D617" s="65">
        <f t="shared" si="398"/>
        <v>3.98</v>
      </c>
      <c r="E617" s="65">
        <f t="shared" si="398"/>
        <v>3.29</v>
      </c>
      <c r="F617" s="65">
        <f t="shared" si="398"/>
        <v>3.99</v>
      </c>
      <c r="G617" s="65">
        <f t="shared" si="398"/>
        <v>3.84</v>
      </c>
      <c r="H617" s="65">
        <f t="shared" si="398"/>
        <v>3.96</v>
      </c>
      <c r="I617" s="65">
        <f t="shared" si="398"/>
        <v>4</v>
      </c>
      <c r="J617" s="65">
        <f t="shared" si="398"/>
        <v>3.37</v>
      </c>
      <c r="K617" s="65">
        <f t="shared" si="398"/>
        <v>2.4300000000000002</v>
      </c>
      <c r="L617" s="368">
        <v>0</v>
      </c>
      <c r="AA617" s="55"/>
      <c r="AB617" s="94"/>
    </row>
    <row r="618" spans="1:28" ht="15.75" thickBot="1">
      <c r="A618" s="2" t="str">
        <f t="shared" si="397"/>
        <v>Fabianski</v>
      </c>
      <c r="B618" s="65">
        <f t="shared" si="397"/>
        <v>5</v>
      </c>
      <c r="C618" s="66" t="str">
        <f t="shared" si="399"/>
        <v>West Ham</v>
      </c>
      <c r="D618" s="65">
        <f t="shared" si="398"/>
        <v>3.78</v>
      </c>
      <c r="E618" s="65">
        <f t="shared" si="398"/>
        <v>3.48</v>
      </c>
      <c r="F618" s="65">
        <f t="shared" si="398"/>
        <v>3.68</v>
      </c>
      <c r="G618" s="65">
        <f t="shared" si="398"/>
        <v>3.95</v>
      </c>
      <c r="H618" s="65">
        <f t="shared" si="398"/>
        <v>3.23</v>
      </c>
      <c r="I618" s="65">
        <f t="shared" si="398"/>
        <v>3.44</v>
      </c>
      <c r="J618" s="65">
        <f t="shared" si="398"/>
        <v>3.18</v>
      </c>
      <c r="K618" s="65">
        <f t="shared" si="398"/>
        <v>3.51</v>
      </c>
      <c r="L618" s="368">
        <v>0</v>
      </c>
      <c r="AA618" s="55"/>
      <c r="AB618" s="94"/>
    </row>
    <row r="619" spans="1:28" ht="15.75" thickBot="1">
      <c r="A619" s="2" t="str">
        <f t="shared" si="397"/>
        <v>Sánchez</v>
      </c>
      <c r="B619" s="65">
        <f t="shared" si="397"/>
        <v>4.5999999999999996</v>
      </c>
      <c r="C619" s="66" t="str">
        <f t="shared" si="399"/>
        <v>Brighton</v>
      </c>
      <c r="D619" s="65">
        <f t="shared" si="398"/>
        <v>3.34</v>
      </c>
      <c r="E619" s="65">
        <f t="shared" si="398"/>
        <v>3.74</v>
      </c>
      <c r="F619" s="65">
        <f t="shared" si="398"/>
        <v>3.23</v>
      </c>
      <c r="G619" s="65">
        <f t="shared" si="398"/>
        <v>3.6</v>
      </c>
      <c r="H619" s="65">
        <f t="shared" si="398"/>
        <v>4.09</v>
      </c>
      <c r="I619" s="65">
        <f t="shared" si="398"/>
        <v>3.68</v>
      </c>
      <c r="J619" s="65">
        <f t="shared" si="398"/>
        <v>3.82</v>
      </c>
      <c r="K619" s="65">
        <f t="shared" si="398"/>
        <v>2.09</v>
      </c>
      <c r="L619" s="368">
        <v>0</v>
      </c>
      <c r="AA619" s="55"/>
      <c r="AB619" s="94"/>
    </row>
    <row r="620" spans="1:28" ht="15.75" thickBot="1">
      <c r="A620" s="2" t="str">
        <f t="shared" si="397"/>
        <v>Sá</v>
      </c>
      <c r="B620" s="65">
        <f t="shared" si="397"/>
        <v>5</v>
      </c>
      <c r="C620" s="66" t="str">
        <f t="shared" si="399"/>
        <v>Wolves</v>
      </c>
      <c r="D620" s="65">
        <f t="shared" si="398"/>
        <v>3.42</v>
      </c>
      <c r="E620" s="65">
        <f t="shared" si="398"/>
        <v>3.48</v>
      </c>
      <c r="F620" s="65">
        <f t="shared" si="398"/>
        <v>3.79</v>
      </c>
      <c r="G620" s="65">
        <f t="shared" si="398"/>
        <v>3.14</v>
      </c>
      <c r="H620" s="65">
        <f t="shared" si="398"/>
        <v>3.24</v>
      </c>
      <c r="I620" s="65">
        <f t="shared" si="398"/>
        <v>3.63</v>
      </c>
      <c r="J620" s="65">
        <f t="shared" si="398"/>
        <v>4.04</v>
      </c>
      <c r="K620" s="65">
        <f t="shared" si="398"/>
        <v>2.83</v>
      </c>
      <c r="L620" s="368">
        <v>0</v>
      </c>
      <c r="AA620" s="55"/>
      <c r="AB620" s="94"/>
    </row>
    <row r="621" spans="1:28" ht="15.75" thickBot="1">
      <c r="A621" s="2" t="str">
        <f t="shared" si="397"/>
        <v>De Gea</v>
      </c>
      <c r="B621" s="65">
        <f t="shared" si="397"/>
        <v>4.9000000000000004</v>
      </c>
      <c r="C621" s="66" t="str">
        <f t="shared" si="399"/>
        <v>Man Utd</v>
      </c>
      <c r="D621" s="65">
        <f t="shared" ref="D621:K630" si="400">D511</f>
        <v>3.92</v>
      </c>
      <c r="E621" s="65">
        <f t="shared" si="400"/>
        <v>4.1399999999999997</v>
      </c>
      <c r="F621" s="65">
        <f t="shared" si="400"/>
        <v>3.16</v>
      </c>
      <c r="G621" s="65">
        <f t="shared" si="400"/>
        <v>3.15</v>
      </c>
      <c r="H621" s="65">
        <f t="shared" si="400"/>
        <v>3.92</v>
      </c>
      <c r="I621" s="65">
        <f t="shared" si="400"/>
        <v>3.46</v>
      </c>
      <c r="J621" s="65">
        <f t="shared" si="400"/>
        <v>3.85</v>
      </c>
      <c r="K621" s="65">
        <f t="shared" si="400"/>
        <v>1.85</v>
      </c>
      <c r="L621" s="368">
        <v>0</v>
      </c>
      <c r="AA621" s="55"/>
      <c r="AB621" s="94"/>
    </row>
    <row r="622" spans="1:28" ht="15.75" thickBot="1">
      <c r="A622" s="2" t="str">
        <f t="shared" si="397"/>
        <v>Pickford</v>
      </c>
      <c r="B622" s="65">
        <f t="shared" si="397"/>
        <v>4.5</v>
      </c>
      <c r="C622" s="66" t="str">
        <f t="shared" si="399"/>
        <v>Everton</v>
      </c>
      <c r="D622" s="65">
        <f t="shared" si="400"/>
        <v>3.29</v>
      </c>
      <c r="E622" s="65">
        <f t="shared" si="400"/>
        <v>3.46</v>
      </c>
      <c r="F622" s="65">
        <f t="shared" si="400"/>
        <v>3.86</v>
      </c>
      <c r="G622" s="65">
        <f t="shared" si="400"/>
        <v>3.34</v>
      </c>
      <c r="H622" s="65">
        <f t="shared" si="400"/>
        <v>3.2</v>
      </c>
      <c r="I622" s="65">
        <f t="shared" si="400"/>
        <v>3.09</v>
      </c>
      <c r="J622" s="65">
        <f t="shared" si="400"/>
        <v>3.58</v>
      </c>
      <c r="K622" s="65">
        <f t="shared" si="400"/>
        <v>3.56</v>
      </c>
      <c r="L622" s="368">
        <v>0</v>
      </c>
      <c r="AA622" s="55"/>
      <c r="AB622" s="94"/>
    </row>
    <row r="623" spans="1:28" ht="15.75" thickBot="1">
      <c r="A623" s="2" t="str">
        <f t="shared" si="397"/>
        <v>Henderson</v>
      </c>
      <c r="B623" s="65">
        <f t="shared" si="397"/>
        <v>4.7</v>
      </c>
      <c r="C623" s="66" t="str">
        <f t="shared" si="399"/>
        <v>Nott'm Forest</v>
      </c>
      <c r="D623" s="65">
        <f t="shared" si="400"/>
        <v>3.35</v>
      </c>
      <c r="E623" s="65">
        <f t="shared" si="400"/>
        <v>3.43</v>
      </c>
      <c r="F623" s="65">
        <f t="shared" si="400"/>
        <v>3.62</v>
      </c>
      <c r="G623" s="65">
        <f t="shared" si="400"/>
        <v>3.47</v>
      </c>
      <c r="H623" s="65">
        <f t="shared" si="400"/>
        <v>3.49</v>
      </c>
      <c r="I623" s="65">
        <f t="shared" si="400"/>
        <v>3.24</v>
      </c>
      <c r="J623" s="65">
        <f t="shared" si="400"/>
        <v>3.06</v>
      </c>
      <c r="K623" s="65">
        <f t="shared" si="400"/>
        <v>2.78</v>
      </c>
      <c r="L623" s="368">
        <v>0</v>
      </c>
      <c r="AA623" s="55"/>
      <c r="AB623" s="94"/>
    </row>
    <row r="624" spans="1:28" ht="15.75" thickBot="1">
      <c r="A624" s="2" t="str">
        <f t="shared" si="397"/>
        <v>Meslier</v>
      </c>
      <c r="B624" s="65">
        <f t="shared" si="397"/>
        <v>4.5</v>
      </c>
      <c r="C624" s="66" t="str">
        <f t="shared" si="399"/>
        <v>Leeds</v>
      </c>
      <c r="D624" s="65">
        <f t="shared" si="400"/>
        <v>3.13</v>
      </c>
      <c r="E624" s="65">
        <f t="shared" si="400"/>
        <v>3.36</v>
      </c>
      <c r="F624" s="65">
        <f t="shared" si="400"/>
        <v>3.2</v>
      </c>
      <c r="G624" s="65">
        <f t="shared" si="400"/>
        <v>3.41</v>
      </c>
      <c r="H624" s="65">
        <f t="shared" si="400"/>
        <v>3.43</v>
      </c>
      <c r="I624" s="65">
        <f t="shared" si="400"/>
        <v>3.18</v>
      </c>
      <c r="J624" s="65">
        <f t="shared" si="400"/>
        <v>3.38</v>
      </c>
      <c r="K624" s="65">
        <f t="shared" si="400"/>
        <v>3.24</v>
      </c>
      <c r="L624" s="368">
        <v>0</v>
      </c>
      <c r="AA624" s="55"/>
      <c r="AB624" s="94"/>
    </row>
    <row r="625" spans="1:28" ht="15.75" thickBot="1">
      <c r="A625" s="2" t="str">
        <f t="shared" si="397"/>
        <v>Guaita</v>
      </c>
      <c r="B625" s="65">
        <f t="shared" si="397"/>
        <v>4.5</v>
      </c>
      <c r="C625" s="66" t="str">
        <f t="shared" si="399"/>
        <v>Crystal Palace</v>
      </c>
      <c r="D625" s="65">
        <f t="shared" si="400"/>
        <v>3.71</v>
      </c>
      <c r="E625" s="65">
        <f t="shared" si="400"/>
        <v>3.38</v>
      </c>
      <c r="F625" s="65">
        <f t="shared" si="400"/>
        <v>3.17</v>
      </c>
      <c r="G625" s="65">
        <f t="shared" si="400"/>
        <v>3.31</v>
      </c>
      <c r="H625" s="65">
        <f t="shared" si="400"/>
        <v>3.06</v>
      </c>
      <c r="I625" s="65">
        <f t="shared" si="400"/>
        <v>3.35</v>
      </c>
      <c r="J625" s="65">
        <f t="shared" si="400"/>
        <v>3.24</v>
      </c>
      <c r="K625" s="65">
        <f t="shared" si="400"/>
        <v>3.06</v>
      </c>
      <c r="L625" s="368">
        <v>0</v>
      </c>
      <c r="AA625" s="55"/>
      <c r="AB625" s="94"/>
    </row>
    <row r="626" spans="1:28" ht="15.75" thickBot="1">
      <c r="A626" s="2" t="str">
        <f t="shared" si="397"/>
        <v>Salah</v>
      </c>
      <c r="B626" s="65">
        <f t="shared" si="397"/>
        <v>12.8</v>
      </c>
      <c r="C626" s="66" t="str">
        <f t="shared" si="399"/>
        <v>Liverpool</v>
      </c>
      <c r="D626" s="65">
        <f t="shared" si="400"/>
        <v>8.14</v>
      </c>
      <c r="E626" s="65">
        <f t="shared" si="400"/>
        <v>6.7</v>
      </c>
      <c r="F626" s="65">
        <f t="shared" si="400"/>
        <v>5.55</v>
      </c>
      <c r="G626" s="65">
        <f t="shared" si="400"/>
        <v>5.82</v>
      </c>
      <c r="H626" s="65">
        <f t="shared" si="400"/>
        <v>5.69</v>
      </c>
      <c r="I626" s="65">
        <f t="shared" si="400"/>
        <v>7.04</v>
      </c>
      <c r="J626" s="65">
        <f t="shared" si="400"/>
        <v>4.66</v>
      </c>
      <c r="K626" s="65">
        <f t="shared" si="400"/>
        <v>5.59</v>
      </c>
      <c r="L626" s="368">
        <v>1</v>
      </c>
      <c r="AA626" s="55"/>
      <c r="AB626" s="94"/>
    </row>
    <row r="627" spans="1:28" ht="15.75" thickBot="1">
      <c r="A627" s="2" t="str">
        <f t="shared" si="397"/>
        <v>De Bruyne</v>
      </c>
      <c r="B627" s="65">
        <f t="shared" si="397"/>
        <v>12.6</v>
      </c>
      <c r="C627" s="66" t="str">
        <f t="shared" si="399"/>
        <v>Man City</v>
      </c>
      <c r="D627" s="65">
        <f t="shared" si="400"/>
        <v>6.01</v>
      </c>
      <c r="E627" s="65">
        <f t="shared" si="400"/>
        <v>4.38</v>
      </c>
      <c r="F627" s="65">
        <f t="shared" si="400"/>
        <v>9.01</v>
      </c>
      <c r="G627" s="65">
        <f t="shared" si="400"/>
        <v>5.29</v>
      </c>
      <c r="H627" s="65">
        <f t="shared" si="400"/>
        <v>4.18</v>
      </c>
      <c r="I627" s="65">
        <f t="shared" si="400"/>
        <v>9.2799999999999994</v>
      </c>
      <c r="J627" s="65">
        <f t="shared" si="400"/>
        <v>5.0999999999999996</v>
      </c>
      <c r="K627" s="65">
        <f t="shared" si="400"/>
        <v>2.2400000000000002</v>
      </c>
      <c r="L627" s="368">
        <v>0</v>
      </c>
      <c r="AA627" s="55"/>
      <c r="AB627" s="94"/>
    </row>
    <row r="628" spans="1:28" ht="15.75" thickBot="1">
      <c r="A628" s="2" t="str">
        <f t="shared" si="397"/>
        <v>Saka</v>
      </c>
      <c r="B628" s="65">
        <f t="shared" si="397"/>
        <v>8</v>
      </c>
      <c r="C628" s="66" t="str">
        <f t="shared" si="399"/>
        <v>Arsenal</v>
      </c>
      <c r="D628" s="65">
        <f t="shared" si="400"/>
        <v>4.79</v>
      </c>
      <c r="E628" s="65">
        <f t="shared" si="400"/>
        <v>4.96</v>
      </c>
      <c r="F628" s="65">
        <f t="shared" si="400"/>
        <v>4.45</v>
      </c>
      <c r="G628" s="65">
        <f t="shared" si="400"/>
        <v>4.71</v>
      </c>
      <c r="H628" s="65">
        <f t="shared" si="400"/>
        <v>5.0199999999999996</v>
      </c>
      <c r="I628" s="65">
        <f t="shared" si="400"/>
        <v>9.41</v>
      </c>
      <c r="J628" s="65">
        <f t="shared" si="400"/>
        <v>4.7699999999999996</v>
      </c>
      <c r="K628" s="65">
        <f t="shared" si="400"/>
        <v>3.88</v>
      </c>
      <c r="L628" s="368">
        <v>1</v>
      </c>
      <c r="AA628" s="55"/>
      <c r="AB628" s="94"/>
    </row>
    <row r="629" spans="1:28" ht="15.75" thickBot="1">
      <c r="A629" s="2" t="str">
        <f t="shared" si="397"/>
        <v>Son</v>
      </c>
      <c r="B629" s="65">
        <f t="shared" si="397"/>
        <v>11.6</v>
      </c>
      <c r="C629" s="66" t="str">
        <f t="shared" si="399"/>
        <v>Spurs</v>
      </c>
      <c r="D629" s="65">
        <f t="shared" si="400"/>
        <v>5.93</v>
      </c>
      <c r="E629" s="65">
        <f t="shared" si="400"/>
        <v>5.04</v>
      </c>
      <c r="F629" s="65">
        <f t="shared" si="400"/>
        <v>8.06</v>
      </c>
      <c r="G629" s="65">
        <f t="shared" si="400"/>
        <v>5.0999999999999996</v>
      </c>
      <c r="H629" s="65">
        <f t="shared" si="400"/>
        <v>3.66</v>
      </c>
      <c r="I629" s="65">
        <f t="shared" si="400"/>
        <v>4.46</v>
      </c>
      <c r="J629" s="65">
        <f t="shared" si="400"/>
        <v>4.74</v>
      </c>
      <c r="K629" s="65">
        <f t="shared" si="400"/>
        <v>4.2</v>
      </c>
      <c r="L629" s="368">
        <v>0</v>
      </c>
      <c r="AA629" s="55"/>
      <c r="AB629" s="94"/>
    </row>
    <row r="630" spans="1:28" ht="15.75" thickBot="1">
      <c r="A630" s="2" t="str">
        <f t="shared" si="397"/>
        <v>Martinelli</v>
      </c>
      <c r="B630" s="65">
        <f t="shared" si="397"/>
        <v>6.8</v>
      </c>
      <c r="C630" s="66" t="str">
        <f t="shared" si="399"/>
        <v>Arsenal</v>
      </c>
      <c r="D630" s="65">
        <f t="shared" si="400"/>
        <v>4.3499999999999996</v>
      </c>
      <c r="E630" s="65">
        <f t="shared" si="400"/>
        <v>4.3600000000000003</v>
      </c>
      <c r="F630" s="65">
        <f t="shared" si="400"/>
        <v>3.96</v>
      </c>
      <c r="G630" s="65">
        <f t="shared" si="400"/>
        <v>4.4000000000000004</v>
      </c>
      <c r="H630" s="65">
        <f t="shared" si="400"/>
        <v>4.43</v>
      </c>
      <c r="I630" s="65">
        <f t="shared" si="400"/>
        <v>8.3800000000000008</v>
      </c>
      <c r="J630" s="65">
        <f t="shared" si="400"/>
        <v>4.2</v>
      </c>
      <c r="K630" s="65">
        <f t="shared" si="400"/>
        <v>3.31</v>
      </c>
      <c r="L630" s="368">
        <v>1</v>
      </c>
      <c r="AA630" s="55"/>
      <c r="AB630" s="94"/>
    </row>
    <row r="631" spans="1:28" ht="15.75" thickBot="1">
      <c r="A631" s="2" t="str">
        <f t="shared" ref="A631:B650" si="401">A521</f>
        <v>Foden</v>
      </c>
      <c r="B631" s="65">
        <f t="shared" si="401"/>
        <v>8.3000000000000007</v>
      </c>
      <c r="C631" s="66" t="str">
        <f t="shared" si="399"/>
        <v>Man City</v>
      </c>
      <c r="D631" s="65">
        <f t="shared" ref="D631:K640" si="402">D521</f>
        <v>4.67</v>
      </c>
      <c r="E631" s="65">
        <f t="shared" si="402"/>
        <v>3.53</v>
      </c>
      <c r="F631" s="65">
        <f t="shared" si="402"/>
        <v>7.49</v>
      </c>
      <c r="G631" s="65">
        <f t="shared" si="402"/>
        <v>4.37</v>
      </c>
      <c r="H631" s="65">
        <f t="shared" si="402"/>
        <v>3.54</v>
      </c>
      <c r="I631" s="65">
        <f t="shared" si="402"/>
        <v>7.78</v>
      </c>
      <c r="J631" s="65">
        <f t="shared" si="402"/>
        <v>4.08</v>
      </c>
      <c r="K631" s="65">
        <f t="shared" si="402"/>
        <v>1.88</v>
      </c>
      <c r="L631" s="368">
        <v>0</v>
      </c>
      <c r="AA631" s="55"/>
      <c r="AB631" s="94"/>
    </row>
    <row r="632" spans="1:28" ht="15.75" thickBot="1">
      <c r="A632" s="2" t="str">
        <f t="shared" si="401"/>
        <v>Mount</v>
      </c>
      <c r="B632" s="65">
        <f t="shared" si="401"/>
        <v>7.5</v>
      </c>
      <c r="C632" s="66" t="str">
        <f t="shared" si="399"/>
        <v>Chelsea</v>
      </c>
      <c r="D632" s="65">
        <f t="shared" si="402"/>
        <v>4.3099999999999996</v>
      </c>
      <c r="E632" s="65">
        <f t="shared" si="402"/>
        <v>7.12</v>
      </c>
      <c r="F632" s="65">
        <f t="shared" si="402"/>
        <v>4.3</v>
      </c>
      <c r="G632" s="65">
        <f t="shared" si="402"/>
        <v>3.08</v>
      </c>
      <c r="H632" s="65">
        <f t="shared" si="402"/>
        <v>4.5</v>
      </c>
      <c r="I632" s="65">
        <f t="shared" si="402"/>
        <v>3.52</v>
      </c>
      <c r="J632" s="65">
        <f t="shared" si="402"/>
        <v>4.62</v>
      </c>
      <c r="K632" s="65">
        <f t="shared" si="402"/>
        <v>3.34</v>
      </c>
      <c r="L632" s="368">
        <v>1</v>
      </c>
      <c r="AA632" s="55"/>
      <c r="AB632" s="94"/>
    </row>
    <row r="633" spans="1:28" ht="15.75" thickBot="1">
      <c r="A633" s="2" t="str">
        <f t="shared" si="401"/>
        <v>Sterling</v>
      </c>
      <c r="B633" s="65">
        <f t="shared" si="401"/>
        <v>9.6999999999999993</v>
      </c>
      <c r="C633" s="66" t="str">
        <f t="shared" si="399"/>
        <v>Chelsea</v>
      </c>
      <c r="D633" s="65">
        <f t="shared" si="402"/>
        <v>4.1500000000000004</v>
      </c>
      <c r="E633" s="65">
        <f t="shared" si="402"/>
        <v>6.96</v>
      </c>
      <c r="F633" s="65">
        <f t="shared" si="402"/>
        <v>4.25</v>
      </c>
      <c r="G633" s="65">
        <f t="shared" si="402"/>
        <v>2.78</v>
      </c>
      <c r="H633" s="65">
        <f t="shared" si="402"/>
        <v>4.63</v>
      </c>
      <c r="I633" s="65">
        <f t="shared" si="402"/>
        <v>3.51</v>
      </c>
      <c r="J633" s="65">
        <f t="shared" si="402"/>
        <v>4.37</v>
      </c>
      <c r="K633" s="65">
        <f t="shared" si="402"/>
        <v>3.17</v>
      </c>
      <c r="L633" s="368">
        <v>0</v>
      </c>
      <c r="AA633" s="55"/>
      <c r="AB633" s="94"/>
    </row>
    <row r="634" spans="1:28" ht="15.75" thickBot="1">
      <c r="A634" s="2" t="str">
        <f t="shared" si="401"/>
        <v>Fernandes</v>
      </c>
      <c r="B634" s="65">
        <f t="shared" si="401"/>
        <v>9.8000000000000007</v>
      </c>
      <c r="C634" s="66" t="str">
        <f t="shared" si="399"/>
        <v>Man Utd</v>
      </c>
      <c r="D634" s="65">
        <f t="shared" si="402"/>
        <v>4.3</v>
      </c>
      <c r="E634" s="65">
        <f t="shared" si="402"/>
        <v>5.29</v>
      </c>
      <c r="F634" s="65">
        <f t="shared" si="402"/>
        <v>3.31</v>
      </c>
      <c r="G634" s="65">
        <f t="shared" si="402"/>
        <v>3.29</v>
      </c>
      <c r="H634" s="65">
        <f t="shared" si="402"/>
        <v>4.83</v>
      </c>
      <c r="I634" s="65">
        <f t="shared" si="402"/>
        <v>4.5</v>
      </c>
      <c r="J634" s="65">
        <f t="shared" si="402"/>
        <v>4.8499999999999996</v>
      </c>
      <c r="K634" s="65">
        <f t="shared" si="402"/>
        <v>2.36</v>
      </c>
      <c r="L634" s="368">
        <v>0</v>
      </c>
      <c r="AA634" s="55"/>
      <c r="AB634" s="94"/>
    </row>
    <row r="635" spans="1:28" ht="15.75" thickBot="1">
      <c r="A635" s="2" t="str">
        <f t="shared" si="401"/>
        <v>Ødegaard</v>
      </c>
      <c r="B635" s="65">
        <f t="shared" si="401"/>
        <v>6.4</v>
      </c>
      <c r="C635" s="66" t="str">
        <f t="shared" si="399"/>
        <v>Arsenal</v>
      </c>
      <c r="D635" s="65">
        <f t="shared" si="402"/>
        <v>3.72</v>
      </c>
      <c r="E635" s="65">
        <f t="shared" si="402"/>
        <v>3.71</v>
      </c>
      <c r="F635" s="65">
        <f t="shared" si="402"/>
        <v>3.41</v>
      </c>
      <c r="G635" s="65">
        <f t="shared" si="402"/>
        <v>3.8</v>
      </c>
      <c r="H635" s="65">
        <f t="shared" si="402"/>
        <v>3.88</v>
      </c>
      <c r="I635" s="65">
        <f t="shared" si="402"/>
        <v>7.39</v>
      </c>
      <c r="J635" s="65">
        <f t="shared" si="402"/>
        <v>3.75</v>
      </c>
      <c r="K635" s="65">
        <f t="shared" si="402"/>
        <v>3.02</v>
      </c>
      <c r="L635" s="368">
        <v>0</v>
      </c>
      <c r="AA635" s="55"/>
      <c r="AB635" s="94"/>
    </row>
    <row r="636" spans="1:28" ht="15.75" thickBot="1">
      <c r="A636" s="2" t="str">
        <f t="shared" si="401"/>
        <v>Trossard</v>
      </c>
      <c r="B636" s="65">
        <f t="shared" si="401"/>
        <v>7</v>
      </c>
      <c r="C636" s="66" t="str">
        <f t="shared" si="399"/>
        <v>Brighton</v>
      </c>
      <c r="D636" s="65">
        <f t="shared" si="402"/>
        <v>3.94</v>
      </c>
      <c r="E636" s="65">
        <f t="shared" si="402"/>
        <v>4.53</v>
      </c>
      <c r="F636" s="65">
        <f t="shared" si="402"/>
        <v>3.51</v>
      </c>
      <c r="G636" s="65">
        <f t="shared" si="402"/>
        <v>3.95</v>
      </c>
      <c r="H636" s="65">
        <f t="shared" si="402"/>
        <v>4.8600000000000003</v>
      </c>
      <c r="I636" s="65">
        <f t="shared" si="402"/>
        <v>3.93</v>
      </c>
      <c r="J636" s="65">
        <f t="shared" si="402"/>
        <v>4.7300000000000004</v>
      </c>
      <c r="K636" s="65">
        <f t="shared" si="402"/>
        <v>2.04</v>
      </c>
      <c r="L636" s="368">
        <v>0</v>
      </c>
      <c r="AA636" s="55"/>
      <c r="AB636" s="94"/>
    </row>
    <row r="637" spans="1:28" ht="15.75" thickBot="1">
      <c r="A637" s="2" t="str">
        <f t="shared" si="401"/>
        <v>Grealish</v>
      </c>
      <c r="B637" s="65">
        <f t="shared" si="401"/>
        <v>6.8</v>
      </c>
      <c r="C637" s="66" t="str">
        <f t="shared" si="399"/>
        <v>Man City</v>
      </c>
      <c r="D637" s="65">
        <f t="shared" si="402"/>
        <v>3.91</v>
      </c>
      <c r="E637" s="65">
        <f t="shared" si="402"/>
        <v>3</v>
      </c>
      <c r="F637" s="65">
        <f t="shared" si="402"/>
        <v>6.13</v>
      </c>
      <c r="G637" s="65">
        <f t="shared" si="402"/>
        <v>3.71</v>
      </c>
      <c r="H637" s="65">
        <f t="shared" si="402"/>
        <v>2.9</v>
      </c>
      <c r="I637" s="65">
        <f t="shared" si="402"/>
        <v>6.63</v>
      </c>
      <c r="J637" s="65">
        <f t="shared" si="402"/>
        <v>3.43</v>
      </c>
      <c r="K637" s="65">
        <f t="shared" si="402"/>
        <v>1.56</v>
      </c>
      <c r="L637" s="368">
        <v>0</v>
      </c>
      <c r="AA637" s="55"/>
      <c r="AB637" s="94"/>
    </row>
    <row r="638" spans="1:28" ht="15.75" thickBot="1">
      <c r="A638" s="2" t="str">
        <f t="shared" si="401"/>
        <v>Rashford</v>
      </c>
      <c r="B638" s="65">
        <f t="shared" si="401"/>
        <v>6.8</v>
      </c>
      <c r="C638" s="66" t="str">
        <f t="shared" si="399"/>
        <v>Man Utd</v>
      </c>
      <c r="D638" s="65">
        <f t="shared" si="402"/>
        <v>4.4400000000000004</v>
      </c>
      <c r="E638" s="65">
        <f t="shared" si="402"/>
        <v>5.14</v>
      </c>
      <c r="F638" s="65">
        <f t="shared" si="402"/>
        <v>3.14</v>
      </c>
      <c r="G638" s="65">
        <f t="shared" si="402"/>
        <v>2.98</v>
      </c>
      <c r="H638" s="65">
        <f t="shared" si="402"/>
        <v>4.33</v>
      </c>
      <c r="I638" s="65">
        <f t="shared" si="402"/>
        <v>4.12</v>
      </c>
      <c r="J638" s="65">
        <f t="shared" si="402"/>
        <v>4.43</v>
      </c>
      <c r="K638" s="65">
        <f t="shared" si="402"/>
        <v>2.1</v>
      </c>
      <c r="L638" s="368">
        <v>1</v>
      </c>
      <c r="AA638" s="55"/>
      <c r="AB638" s="94"/>
    </row>
    <row r="639" spans="1:28" ht="15.75" thickBot="1">
      <c r="A639" s="2" t="str">
        <f t="shared" si="401"/>
        <v>Zaha</v>
      </c>
      <c r="B639" s="65">
        <f t="shared" si="401"/>
        <v>7.5</v>
      </c>
      <c r="C639" s="66" t="str">
        <f t="shared" si="399"/>
        <v>Crystal Palace</v>
      </c>
      <c r="D639" s="65">
        <f t="shared" si="402"/>
        <v>4.55</v>
      </c>
      <c r="E639" s="65">
        <f t="shared" si="402"/>
        <v>4.08</v>
      </c>
      <c r="F639" s="65">
        <f t="shared" si="402"/>
        <v>3.15</v>
      </c>
      <c r="G639" s="65">
        <f t="shared" si="402"/>
        <v>3.69</v>
      </c>
      <c r="H639" s="65">
        <f t="shared" si="402"/>
        <v>3.27</v>
      </c>
      <c r="I639" s="65">
        <f t="shared" si="402"/>
        <v>4.0599999999999996</v>
      </c>
      <c r="J639" s="65">
        <f t="shared" si="402"/>
        <v>3.83</v>
      </c>
      <c r="K639" s="65">
        <f t="shared" si="402"/>
        <v>3.42</v>
      </c>
      <c r="L639" s="368">
        <v>0</v>
      </c>
      <c r="AA639" s="55"/>
      <c r="AB639" s="94"/>
    </row>
    <row r="640" spans="1:28" ht="15.75" thickBot="1">
      <c r="A640" s="2" t="str">
        <f t="shared" si="401"/>
        <v>Bernardo</v>
      </c>
      <c r="B640" s="65">
        <f t="shared" si="401"/>
        <v>6.9</v>
      </c>
      <c r="C640" s="66" t="str">
        <f t="shared" si="399"/>
        <v>Man City</v>
      </c>
      <c r="D640" s="65">
        <f t="shared" si="402"/>
        <v>3.67</v>
      </c>
      <c r="E640" s="65">
        <f t="shared" si="402"/>
        <v>2.9</v>
      </c>
      <c r="F640" s="65">
        <f t="shared" si="402"/>
        <v>6.01</v>
      </c>
      <c r="G640" s="65">
        <f t="shared" si="402"/>
        <v>3.55</v>
      </c>
      <c r="H640" s="65">
        <f t="shared" si="402"/>
        <v>2.84</v>
      </c>
      <c r="I640" s="65">
        <f t="shared" si="402"/>
        <v>6.03</v>
      </c>
      <c r="J640" s="65">
        <f t="shared" si="402"/>
        <v>3.31</v>
      </c>
      <c r="K640" s="65">
        <f t="shared" si="402"/>
        <v>1.45</v>
      </c>
      <c r="L640" s="368">
        <v>0</v>
      </c>
      <c r="AA640" s="55"/>
      <c r="AB640" s="94"/>
    </row>
    <row r="641" spans="1:28" ht="15.75" thickBot="1">
      <c r="A641" s="2" t="str">
        <f t="shared" si="401"/>
        <v>Groß</v>
      </c>
      <c r="B641" s="65">
        <f t="shared" si="401"/>
        <v>5.6</v>
      </c>
      <c r="C641" s="66" t="str">
        <f t="shared" si="399"/>
        <v>Brighton</v>
      </c>
      <c r="D641" s="65">
        <f t="shared" ref="D641:K650" si="403">D531</f>
        <v>3.51</v>
      </c>
      <c r="E641" s="65">
        <f t="shared" si="403"/>
        <v>3.83</v>
      </c>
      <c r="F641" s="65">
        <f t="shared" si="403"/>
        <v>3.26</v>
      </c>
      <c r="G641" s="65">
        <f t="shared" si="403"/>
        <v>3.5</v>
      </c>
      <c r="H641" s="65">
        <f t="shared" si="403"/>
        <v>4.26</v>
      </c>
      <c r="I641" s="65">
        <f t="shared" si="403"/>
        <v>3.42</v>
      </c>
      <c r="J641" s="65">
        <f t="shared" si="403"/>
        <v>4.26</v>
      </c>
      <c r="K641" s="65">
        <f t="shared" si="403"/>
        <v>1.87</v>
      </c>
      <c r="L641" s="368">
        <v>0</v>
      </c>
      <c r="AA641" s="55"/>
      <c r="AB641" s="94"/>
    </row>
    <row r="642" spans="1:28" ht="15.75" thickBot="1">
      <c r="A642" s="2" t="str">
        <f t="shared" si="401"/>
        <v>Bowen</v>
      </c>
      <c r="B642" s="65">
        <f t="shared" si="401"/>
        <v>8</v>
      </c>
      <c r="C642" s="66" t="str">
        <f t="shared" si="399"/>
        <v>West Ham</v>
      </c>
      <c r="D642" s="65">
        <f t="shared" si="403"/>
        <v>4.2</v>
      </c>
      <c r="E642" s="65">
        <f t="shared" si="403"/>
        <v>3.76</v>
      </c>
      <c r="F642" s="65">
        <f t="shared" si="403"/>
        <v>3.46</v>
      </c>
      <c r="G642" s="65">
        <f t="shared" si="403"/>
        <v>3.99</v>
      </c>
      <c r="H642" s="65">
        <f t="shared" si="403"/>
        <v>2.77</v>
      </c>
      <c r="I642" s="65">
        <f t="shared" si="403"/>
        <v>3.19</v>
      </c>
      <c r="J642" s="65">
        <f t="shared" si="403"/>
        <v>2.95</v>
      </c>
      <c r="K642" s="65">
        <f t="shared" si="403"/>
        <v>3.35</v>
      </c>
      <c r="L642" s="368">
        <v>0</v>
      </c>
      <c r="AA642" s="55"/>
      <c r="AB642" s="94"/>
    </row>
    <row r="643" spans="1:28" ht="15.75" thickBot="1">
      <c r="A643" s="2" t="str">
        <f t="shared" si="401"/>
        <v>Andreas</v>
      </c>
      <c r="B643" s="65">
        <f t="shared" si="401"/>
        <v>4.5999999999999996</v>
      </c>
      <c r="C643" s="66" t="str">
        <f t="shared" si="399"/>
        <v>Fulham</v>
      </c>
      <c r="D643" s="65" t="e">
        <f t="shared" si="403"/>
        <v>#REF!</v>
      </c>
      <c r="E643" s="65">
        <f t="shared" si="403"/>
        <v>3.73</v>
      </c>
      <c r="F643" s="65">
        <f t="shared" si="403"/>
        <v>2.54</v>
      </c>
      <c r="G643" s="65">
        <f t="shared" si="403"/>
        <v>2.95</v>
      </c>
      <c r="H643" s="65">
        <f t="shared" si="403"/>
        <v>2.5</v>
      </c>
      <c r="I643" s="65">
        <f t="shared" si="403"/>
        <v>3.52</v>
      </c>
      <c r="J643" s="65">
        <f t="shared" si="403"/>
        <v>2.62</v>
      </c>
      <c r="K643" s="65">
        <f t="shared" si="403"/>
        <v>2.67</v>
      </c>
      <c r="L643" s="368">
        <v>0</v>
      </c>
      <c r="AA643" s="55"/>
      <c r="AB643" s="94"/>
    </row>
    <row r="644" spans="1:28" ht="15.75" thickBot="1">
      <c r="A644" s="2" t="str">
        <f t="shared" si="401"/>
        <v>Ward-Prowse</v>
      </c>
      <c r="B644" s="65">
        <f t="shared" si="401"/>
        <v>6.2</v>
      </c>
      <c r="C644" s="66" t="str">
        <f t="shared" si="399"/>
        <v>Southampton</v>
      </c>
      <c r="D644" s="65">
        <f t="shared" si="403"/>
        <v>3.44</v>
      </c>
      <c r="E644" s="65">
        <f t="shared" si="403"/>
        <v>3.87</v>
      </c>
      <c r="F644" s="65">
        <f t="shared" si="403"/>
        <v>3.24</v>
      </c>
      <c r="G644" s="65">
        <f t="shared" si="403"/>
        <v>3.57</v>
      </c>
      <c r="H644" s="65">
        <f t="shared" si="403"/>
        <v>3.07</v>
      </c>
      <c r="I644" s="65">
        <f t="shared" si="403"/>
        <v>3.54</v>
      </c>
      <c r="J644" s="65">
        <f t="shared" si="403"/>
        <v>2.65</v>
      </c>
      <c r="K644" s="65">
        <f t="shared" si="403"/>
        <v>2.93</v>
      </c>
      <c r="L644" s="368">
        <v>0</v>
      </c>
      <c r="AA644" s="55"/>
      <c r="AB644" s="94"/>
    </row>
    <row r="645" spans="1:28" ht="15.75" thickBot="1">
      <c r="A645" s="2" t="str">
        <f t="shared" si="401"/>
        <v>Barnes</v>
      </c>
      <c r="B645" s="65">
        <f t="shared" si="401"/>
        <v>6.9</v>
      </c>
      <c r="C645" s="66" t="str">
        <f t="shared" si="399"/>
        <v>Leicester</v>
      </c>
      <c r="D645" s="65">
        <f t="shared" si="403"/>
        <v>3.04</v>
      </c>
      <c r="E645" s="65">
        <f t="shared" si="403"/>
        <v>4.3</v>
      </c>
      <c r="F645" s="65">
        <f t="shared" si="403"/>
        <v>3.89</v>
      </c>
      <c r="G645" s="65">
        <f t="shared" si="403"/>
        <v>3.68</v>
      </c>
      <c r="H645" s="65">
        <f t="shared" si="403"/>
        <v>3.16</v>
      </c>
      <c r="I645" s="65">
        <f t="shared" si="403"/>
        <v>3.1</v>
      </c>
      <c r="J645" s="65">
        <f t="shared" si="403"/>
        <v>2.71</v>
      </c>
      <c r="K645" s="65">
        <f t="shared" si="403"/>
        <v>2.35</v>
      </c>
      <c r="L645" s="368">
        <v>0</v>
      </c>
      <c r="AA645" s="55"/>
      <c r="AB645" s="94"/>
    </row>
    <row r="646" spans="1:28" ht="15.75" thickBot="1">
      <c r="A646" s="2" t="str">
        <f t="shared" si="401"/>
        <v>Almirón</v>
      </c>
      <c r="B646" s="65">
        <f t="shared" si="401"/>
        <v>5.9</v>
      </c>
      <c r="C646" s="66" t="str">
        <f t="shared" si="399"/>
        <v>Newcastle</v>
      </c>
      <c r="D646" s="65">
        <f t="shared" si="403"/>
        <v>4.45</v>
      </c>
      <c r="E646" s="65">
        <f t="shared" si="403"/>
        <v>3.01</v>
      </c>
      <c r="F646" s="65">
        <f t="shared" si="403"/>
        <v>4.1500000000000004</v>
      </c>
      <c r="G646" s="65">
        <f t="shared" si="403"/>
        <v>3.22</v>
      </c>
      <c r="H646" s="65">
        <f t="shared" si="403"/>
        <v>3.45</v>
      </c>
      <c r="I646" s="65">
        <f t="shared" si="403"/>
        <v>3.14</v>
      </c>
      <c r="J646" s="65">
        <f t="shared" si="403"/>
        <v>2.73</v>
      </c>
      <c r="K646" s="65">
        <f t="shared" si="403"/>
        <v>1.96</v>
      </c>
      <c r="L646" s="368">
        <v>0</v>
      </c>
      <c r="AA646" s="55"/>
      <c r="AB646" s="94"/>
    </row>
    <row r="647" spans="1:28" ht="15.75" thickBot="1">
      <c r="A647" s="2" t="str">
        <f t="shared" si="401"/>
        <v>Willian</v>
      </c>
      <c r="B647" s="65">
        <f t="shared" si="401"/>
        <v>5.5</v>
      </c>
      <c r="C647" s="66" t="str">
        <f>C97</f>
        <v>Fulham</v>
      </c>
      <c r="D647" s="65">
        <f t="shared" si="403"/>
        <v>3.72</v>
      </c>
      <c r="E647" s="65">
        <f t="shared" si="403"/>
        <v>5.88</v>
      </c>
      <c r="F647" s="65">
        <f t="shared" si="403"/>
        <v>2.52</v>
      </c>
      <c r="G647" s="65">
        <f t="shared" si="403"/>
        <v>2.92</v>
      </c>
      <c r="H647" s="65">
        <f t="shared" si="403"/>
        <v>2.38</v>
      </c>
      <c r="I647" s="65">
        <f t="shared" si="403"/>
        <v>3.31</v>
      </c>
      <c r="J647" s="65">
        <f t="shared" si="403"/>
        <v>2.58</v>
      </c>
      <c r="K647" s="65">
        <f t="shared" si="403"/>
        <v>2.57</v>
      </c>
      <c r="L647" s="368">
        <v>0</v>
      </c>
      <c r="AA647" s="55"/>
      <c r="AB647" s="94"/>
    </row>
    <row r="648" spans="1:28" ht="15.75" thickBot="1">
      <c r="A648" s="2" t="str">
        <f t="shared" si="401"/>
        <v>Antony</v>
      </c>
      <c r="B648" s="65">
        <f t="shared" si="401"/>
        <v>7.5</v>
      </c>
      <c r="C648" s="66" t="str">
        <f>C98</f>
        <v>Man Utd</v>
      </c>
      <c r="D648" s="65">
        <f t="shared" si="403"/>
        <v>3.61</v>
      </c>
      <c r="E648" s="65">
        <f t="shared" si="403"/>
        <v>4.17</v>
      </c>
      <c r="F648" s="65">
        <f t="shared" si="403"/>
        <v>2.84</v>
      </c>
      <c r="G648" s="65">
        <f t="shared" si="403"/>
        <v>2.7</v>
      </c>
      <c r="H648" s="65">
        <f t="shared" si="403"/>
        <v>3.66</v>
      </c>
      <c r="I648" s="65">
        <f t="shared" si="403"/>
        <v>3.44</v>
      </c>
      <c r="J648" s="65">
        <f t="shared" si="403"/>
        <v>3.6</v>
      </c>
      <c r="K648" s="65">
        <f t="shared" si="403"/>
        <v>1.78</v>
      </c>
      <c r="L648" s="368">
        <v>0</v>
      </c>
      <c r="AA648" s="55"/>
      <c r="AB648" s="94"/>
    </row>
    <row r="649" spans="1:28" ht="15.75" thickBot="1">
      <c r="A649" s="2" t="str">
        <f t="shared" si="401"/>
        <v>Saint-Maximin</v>
      </c>
      <c r="B649" s="65">
        <f t="shared" si="401"/>
        <v>6.2</v>
      </c>
      <c r="C649" s="66" t="str">
        <f>C99</f>
        <v>Newcastle</v>
      </c>
      <c r="D649" s="65">
        <f t="shared" si="403"/>
        <v>3.25</v>
      </c>
      <c r="E649" s="65">
        <f t="shared" si="403"/>
        <v>2.4900000000000002</v>
      </c>
      <c r="F649" s="65">
        <f t="shared" si="403"/>
        <v>3.88</v>
      </c>
      <c r="G649" s="65">
        <f t="shared" si="403"/>
        <v>3.43</v>
      </c>
      <c r="H649" s="65">
        <f t="shared" si="403"/>
        <v>3.59</v>
      </c>
      <c r="I649" s="65">
        <f t="shared" si="403"/>
        <v>3.55</v>
      </c>
      <c r="J649" s="65">
        <f t="shared" si="403"/>
        <v>2.99</v>
      </c>
      <c r="K649" s="65">
        <f t="shared" si="403"/>
        <v>2.14</v>
      </c>
      <c r="L649" s="368">
        <v>0</v>
      </c>
      <c r="AA649" s="55"/>
      <c r="AB649" s="94"/>
    </row>
    <row r="650" spans="1:28" ht="15.75" thickBot="1">
      <c r="A650" s="2" t="str">
        <f t="shared" si="401"/>
        <v>Gündogan</v>
      </c>
      <c r="B650" s="65">
        <f t="shared" si="401"/>
        <v>7.3</v>
      </c>
      <c r="C650" s="66" t="str">
        <f>C100</f>
        <v>Man City</v>
      </c>
      <c r="D650" s="65">
        <f t="shared" si="403"/>
        <v>3.06</v>
      </c>
      <c r="E650" s="65">
        <f t="shared" si="403"/>
        <v>2.4700000000000002</v>
      </c>
      <c r="F650" s="65">
        <f t="shared" si="403"/>
        <v>4.93</v>
      </c>
      <c r="G650" s="65">
        <f t="shared" si="403"/>
        <v>2.95</v>
      </c>
      <c r="H650" s="65">
        <f t="shared" si="403"/>
        <v>2.4700000000000002</v>
      </c>
      <c r="I650" s="65">
        <f t="shared" si="403"/>
        <v>5.13</v>
      </c>
      <c r="J650" s="65">
        <f t="shared" si="403"/>
        <v>2.82</v>
      </c>
      <c r="K650" s="65">
        <f t="shared" si="403"/>
        <v>1.23</v>
      </c>
      <c r="L650" s="368">
        <v>0</v>
      </c>
      <c r="AA650" s="55"/>
      <c r="AB650" s="94"/>
    </row>
    <row r="651" spans="1:28" ht="15.75" thickBot="1">
      <c r="A651" s="2" t="str">
        <f t="shared" ref="A651:B660" si="404">A541</f>
        <v>Paquetá</v>
      </c>
      <c r="B651" s="65">
        <f t="shared" si="404"/>
        <v>5.9</v>
      </c>
      <c r="C651" s="66" t="str">
        <f t="shared" ref="C651:C660" si="405">C101</f>
        <v>West Ham</v>
      </c>
      <c r="D651" s="65">
        <f t="shared" ref="D651:K651" si="406">D541</f>
        <v>3.58</v>
      </c>
      <c r="E651" s="65">
        <f t="shared" si="406"/>
        <v>3.27</v>
      </c>
      <c r="F651" s="65">
        <f t="shared" si="406"/>
        <v>3.03</v>
      </c>
      <c r="G651" s="65">
        <f t="shared" si="406"/>
        <v>3.6</v>
      </c>
      <c r="H651" s="65">
        <f t="shared" si="406"/>
        <v>2.66</v>
      </c>
      <c r="I651" s="65">
        <f t="shared" si="406"/>
        <v>2.95</v>
      </c>
      <c r="J651" s="65">
        <f t="shared" si="406"/>
        <v>2.66</v>
      </c>
      <c r="K651" s="65">
        <f t="shared" si="406"/>
        <v>3.12</v>
      </c>
      <c r="L651" s="368">
        <v>0</v>
      </c>
      <c r="AA651" s="55"/>
      <c r="AB651" s="94"/>
    </row>
    <row r="652" spans="1:28" ht="15.75" thickBot="1">
      <c r="A652" s="2" t="str">
        <f t="shared" si="404"/>
        <v>Rodrigo</v>
      </c>
      <c r="B652" s="65">
        <f t="shared" si="404"/>
        <v>6.3</v>
      </c>
      <c r="C652" s="66" t="str">
        <f t="shared" si="405"/>
        <v>Leeds</v>
      </c>
      <c r="D652" s="65">
        <f t="shared" ref="D652:K652" si="407">D542</f>
        <v>3.09</v>
      </c>
      <c r="E652" s="65">
        <f t="shared" si="407"/>
        <v>3.69</v>
      </c>
      <c r="F652" s="65">
        <f t="shared" si="407"/>
        <v>2.94</v>
      </c>
      <c r="G652" s="65">
        <f t="shared" si="407"/>
        <v>3.13</v>
      </c>
      <c r="H652" s="65">
        <f t="shared" si="407"/>
        <v>2.96</v>
      </c>
      <c r="I652" s="65">
        <f t="shared" si="407"/>
        <v>2.64</v>
      </c>
      <c r="J652" s="65">
        <f t="shared" si="407"/>
        <v>2.75</v>
      </c>
      <c r="K652" s="65">
        <f t="shared" si="407"/>
        <v>3.02</v>
      </c>
      <c r="L652" s="368">
        <v>0</v>
      </c>
      <c r="AA652" s="55"/>
      <c r="AB652" s="94"/>
    </row>
    <row r="653" spans="1:28" ht="15.75" thickBot="1">
      <c r="A653" s="2" t="str">
        <f t="shared" si="404"/>
        <v>Aaronson</v>
      </c>
      <c r="B653" s="65">
        <f t="shared" si="404"/>
        <v>5.5</v>
      </c>
      <c r="C653" s="66" t="str">
        <f t="shared" si="405"/>
        <v>Leeds</v>
      </c>
      <c r="D653" s="65">
        <f t="shared" ref="D653:K653" si="408">D543</f>
        <v>2.85</v>
      </c>
      <c r="E653" s="65">
        <f t="shared" si="408"/>
        <v>3.25</v>
      </c>
      <c r="F653" s="65">
        <f t="shared" si="408"/>
        <v>2.95</v>
      </c>
      <c r="G653" s="65">
        <f t="shared" si="408"/>
        <v>3.25</v>
      </c>
      <c r="H653" s="65">
        <f t="shared" si="408"/>
        <v>3.04</v>
      </c>
      <c r="I653" s="65">
        <f t="shared" si="408"/>
        <v>2.82</v>
      </c>
      <c r="J653" s="65">
        <f t="shared" si="408"/>
        <v>2.88</v>
      </c>
      <c r="K653" s="65">
        <f t="shared" si="408"/>
        <v>3</v>
      </c>
      <c r="L653" s="368">
        <v>0</v>
      </c>
      <c r="AA653" s="55"/>
      <c r="AB653" s="94"/>
    </row>
    <row r="654" spans="1:28" ht="15.75" thickBot="1">
      <c r="A654" s="2" t="str">
        <f t="shared" si="404"/>
        <v>Kulusevski</v>
      </c>
      <c r="B654" s="65">
        <f t="shared" si="404"/>
        <v>8</v>
      </c>
      <c r="C654" s="66" t="str">
        <f t="shared" si="405"/>
        <v>Spurs</v>
      </c>
      <c r="D654" s="65">
        <f t="shared" ref="D654:K654" si="409">D544</f>
        <v>3.47</v>
      </c>
      <c r="E654" s="65">
        <f t="shared" si="409"/>
        <v>3.18</v>
      </c>
      <c r="F654" s="65">
        <f t="shared" si="409"/>
        <v>4.97</v>
      </c>
      <c r="G654" s="65">
        <f t="shared" si="409"/>
        <v>2.94</v>
      </c>
      <c r="H654" s="65">
        <f t="shared" si="409"/>
        <v>2</v>
      </c>
      <c r="I654" s="65">
        <f t="shared" si="409"/>
        <v>2.39</v>
      </c>
      <c r="J654" s="65">
        <f t="shared" si="409"/>
        <v>2.66</v>
      </c>
      <c r="K654" s="65">
        <f t="shared" si="409"/>
        <v>2.2999999999999998</v>
      </c>
      <c r="L654" s="368">
        <v>0</v>
      </c>
      <c r="AA654" s="55"/>
      <c r="AB654" s="94"/>
    </row>
    <row r="655" spans="1:28" ht="15.75" thickBot="1">
      <c r="A655" s="2" t="str">
        <f t="shared" si="404"/>
        <v>Bailey</v>
      </c>
      <c r="B655" s="65">
        <f t="shared" si="404"/>
        <v>4.5</v>
      </c>
      <c r="C655" s="66" t="str">
        <f t="shared" si="405"/>
        <v>Aston Villa</v>
      </c>
      <c r="D655" s="65">
        <f t="shared" ref="D655:K655" si="410">D545</f>
        <v>2.87</v>
      </c>
      <c r="E655" s="65">
        <f t="shared" si="410"/>
        <v>3.07</v>
      </c>
      <c r="F655" s="65">
        <f t="shared" si="410"/>
        <v>3.46</v>
      </c>
      <c r="G655" s="65">
        <f t="shared" si="410"/>
        <v>2.98</v>
      </c>
      <c r="H655" s="65">
        <f t="shared" si="410"/>
        <v>3.47</v>
      </c>
      <c r="I655" s="65">
        <f t="shared" si="410"/>
        <v>2.1800000000000002</v>
      </c>
      <c r="J655" s="65">
        <f t="shared" si="410"/>
        <v>2.69</v>
      </c>
      <c r="K655" s="65">
        <f t="shared" si="410"/>
        <v>2.98</v>
      </c>
      <c r="L655" s="368">
        <v>0</v>
      </c>
      <c r="AA655" s="55"/>
      <c r="AB655" s="94"/>
    </row>
    <row r="656" spans="1:28" ht="15.75" thickBot="1">
      <c r="A656" s="2" t="str">
        <f t="shared" si="404"/>
        <v>March</v>
      </c>
      <c r="B656" s="65">
        <f t="shared" si="404"/>
        <v>5</v>
      </c>
      <c r="C656" s="66" t="str">
        <f t="shared" si="405"/>
        <v>Brighton</v>
      </c>
      <c r="D656" s="65">
        <f t="shared" ref="D656:K656" si="411">D546</f>
        <v>3.02</v>
      </c>
      <c r="E656" s="65">
        <f t="shared" si="411"/>
        <v>3.21</v>
      </c>
      <c r="F656" s="65">
        <f t="shared" si="411"/>
        <v>2.75</v>
      </c>
      <c r="G656" s="65">
        <f t="shared" si="411"/>
        <v>3.04</v>
      </c>
      <c r="H656" s="65">
        <f t="shared" si="411"/>
        <v>3.58</v>
      </c>
      <c r="I656" s="65">
        <f t="shared" si="411"/>
        <v>2.89</v>
      </c>
      <c r="J656" s="65">
        <f t="shared" si="411"/>
        <v>3.45</v>
      </c>
      <c r="K656" s="65">
        <f t="shared" si="411"/>
        <v>1.61</v>
      </c>
      <c r="L656" s="368">
        <v>0</v>
      </c>
      <c r="AA656" s="55"/>
      <c r="AB656" s="94"/>
    </row>
    <row r="657" spans="1:28" ht="15.75" thickBot="1">
      <c r="A657" s="2" t="str">
        <f t="shared" si="404"/>
        <v>Mahrez</v>
      </c>
      <c r="B657" s="65">
        <f t="shared" si="404"/>
        <v>7.5</v>
      </c>
      <c r="C657" s="66" t="str">
        <f t="shared" si="405"/>
        <v>Man City</v>
      </c>
      <c r="D657" s="65">
        <f t="shared" ref="D657:K657" si="412">D547</f>
        <v>3.13</v>
      </c>
      <c r="E657" s="65">
        <f t="shared" si="412"/>
        <v>1.98</v>
      </c>
      <c r="F657" s="65">
        <f t="shared" si="412"/>
        <v>4.4400000000000004</v>
      </c>
      <c r="G657" s="65">
        <f t="shared" si="412"/>
        <v>2.68</v>
      </c>
      <c r="H657" s="65">
        <f t="shared" si="412"/>
        <v>2.23</v>
      </c>
      <c r="I657" s="65">
        <f t="shared" si="412"/>
        <v>4.91</v>
      </c>
      <c r="J657" s="65">
        <f t="shared" si="412"/>
        <v>2.65</v>
      </c>
      <c r="K657" s="65">
        <f t="shared" si="412"/>
        <v>1.07</v>
      </c>
      <c r="L657" s="368">
        <v>0</v>
      </c>
      <c r="AA657" s="55"/>
      <c r="AB657" s="94"/>
    </row>
    <row r="658" spans="1:28" ht="15.75" thickBot="1">
      <c r="A658" s="2" t="str">
        <f t="shared" si="404"/>
        <v>Harrison</v>
      </c>
      <c r="B658" s="65">
        <f t="shared" si="404"/>
        <v>5.8</v>
      </c>
      <c r="C658" s="66" t="str">
        <f t="shared" si="405"/>
        <v>Leeds</v>
      </c>
      <c r="D658" s="65">
        <f t="shared" ref="D658:K658" si="413">D548</f>
        <v>2.4700000000000002</v>
      </c>
      <c r="E658" s="65">
        <f t="shared" si="413"/>
        <v>3.28</v>
      </c>
      <c r="F658" s="65">
        <f t="shared" si="413"/>
        <v>2.9</v>
      </c>
      <c r="G658" s="65">
        <f t="shared" si="413"/>
        <v>3.09</v>
      </c>
      <c r="H658" s="65">
        <f t="shared" si="413"/>
        <v>2.92</v>
      </c>
      <c r="I658" s="65">
        <f t="shared" si="413"/>
        <v>2.69</v>
      </c>
      <c r="J658" s="65">
        <f t="shared" si="413"/>
        <v>2.62</v>
      </c>
      <c r="K658" s="65">
        <f t="shared" si="413"/>
        <v>2.81</v>
      </c>
      <c r="L658" s="368">
        <v>0</v>
      </c>
      <c r="AA658" s="55"/>
      <c r="AB658" s="94"/>
    </row>
    <row r="659" spans="1:28" ht="15.75" thickBot="1">
      <c r="A659" s="2" t="str">
        <f t="shared" si="404"/>
        <v>Eriksen</v>
      </c>
      <c r="B659" s="65">
        <f t="shared" si="404"/>
        <v>6.3</v>
      </c>
      <c r="C659" s="66" t="str">
        <f t="shared" si="405"/>
        <v>Man Utd</v>
      </c>
      <c r="D659" s="65">
        <f t="shared" ref="D659:K659" si="414">D549</f>
        <v>3.13</v>
      </c>
      <c r="E659" s="65">
        <f t="shared" si="414"/>
        <v>3.63</v>
      </c>
      <c r="F659" s="65">
        <f t="shared" si="414"/>
        <v>2.4500000000000002</v>
      </c>
      <c r="G659" s="65">
        <f t="shared" si="414"/>
        <v>2.4900000000000002</v>
      </c>
      <c r="H659" s="65">
        <f t="shared" si="414"/>
        <v>3.24</v>
      </c>
      <c r="I659" s="65">
        <f t="shared" si="414"/>
        <v>2.96</v>
      </c>
      <c r="J659" s="65">
        <f t="shared" si="414"/>
        <v>3.24</v>
      </c>
      <c r="K659" s="65">
        <f t="shared" si="414"/>
        <v>1.55</v>
      </c>
      <c r="L659" s="368">
        <v>0</v>
      </c>
      <c r="AA659" s="55"/>
      <c r="AB659" s="94"/>
    </row>
    <row r="660" spans="1:28" ht="15.75" thickBot="1">
      <c r="A660" s="2" t="str">
        <f t="shared" si="404"/>
        <v>Eze</v>
      </c>
      <c r="B660" s="65">
        <f t="shared" si="404"/>
        <v>5.7</v>
      </c>
      <c r="C660" s="66" t="str">
        <f t="shared" si="405"/>
        <v>Crystal Palace</v>
      </c>
      <c r="D660" s="65">
        <f t="shared" ref="D660:K660" si="415">D550</f>
        <v>3.39</v>
      </c>
      <c r="E660" s="65">
        <f t="shared" si="415"/>
        <v>3.07</v>
      </c>
      <c r="F660" s="65">
        <f t="shared" si="415"/>
        <v>2.6</v>
      </c>
      <c r="G660" s="65">
        <f t="shared" si="415"/>
        <v>2.76</v>
      </c>
      <c r="H660" s="65">
        <f t="shared" si="415"/>
        <v>2.48</v>
      </c>
      <c r="I660" s="65">
        <f t="shared" si="415"/>
        <v>2.91</v>
      </c>
      <c r="J660" s="65">
        <f t="shared" si="415"/>
        <v>2.82</v>
      </c>
      <c r="K660" s="65">
        <f t="shared" si="415"/>
        <v>2.56</v>
      </c>
      <c r="L660" s="368">
        <v>0</v>
      </c>
      <c r="AA660" s="55"/>
      <c r="AB660" s="94"/>
    </row>
    <row r="661" spans="1:28" ht="15.75" thickBot="1">
      <c r="A661" s="14" t="str">
        <f t="shared" ref="A661:B680" si="416">A551</f>
        <v>Cancelo</v>
      </c>
      <c r="B661" s="67">
        <f t="shared" si="416"/>
        <v>7.4</v>
      </c>
      <c r="C661" s="68" t="str">
        <f t="shared" ref="C661:C692" si="417">C1</f>
        <v>Man City</v>
      </c>
      <c r="D661" s="67">
        <f t="shared" ref="D661:K670" si="418">D551</f>
        <v>4.88</v>
      </c>
      <c r="E661" s="67">
        <f t="shared" si="418"/>
        <v>3.74</v>
      </c>
      <c r="F661" s="67">
        <f t="shared" si="418"/>
        <v>6.68</v>
      </c>
      <c r="G661" s="67">
        <f t="shared" si="418"/>
        <v>4.47</v>
      </c>
      <c r="H661" s="67">
        <f t="shared" si="418"/>
        <v>3.18</v>
      </c>
      <c r="I661" s="67">
        <f t="shared" si="418"/>
        <v>7.21</v>
      </c>
      <c r="J661" s="67">
        <f t="shared" si="418"/>
        <v>4.09</v>
      </c>
      <c r="K661" s="69">
        <f t="shared" si="418"/>
        <v>1.86</v>
      </c>
      <c r="L661" s="368">
        <v>0</v>
      </c>
      <c r="AA661" s="55"/>
      <c r="AB661" s="94"/>
    </row>
    <row r="662" spans="1:28" ht="15.75" thickBot="1">
      <c r="A662" s="15" t="str">
        <f t="shared" si="416"/>
        <v>Alexander-Arnold</v>
      </c>
      <c r="B662" s="70">
        <f t="shared" si="416"/>
        <v>7.2</v>
      </c>
      <c r="C662" s="71" t="str">
        <f t="shared" si="417"/>
        <v>Liverpool</v>
      </c>
      <c r="D662" s="70">
        <f t="shared" si="418"/>
        <v>5.47</v>
      </c>
      <c r="E662" s="70">
        <f t="shared" si="418"/>
        <v>4.5599999999999996</v>
      </c>
      <c r="F662" s="70">
        <f t="shared" si="418"/>
        <v>3.88</v>
      </c>
      <c r="G662" s="70">
        <f t="shared" si="418"/>
        <v>4.2300000000000004</v>
      </c>
      <c r="H662" s="70">
        <f t="shared" si="418"/>
        <v>4.62</v>
      </c>
      <c r="I662" s="70">
        <f t="shared" si="418"/>
        <v>5.53</v>
      </c>
      <c r="J662" s="70">
        <f t="shared" si="418"/>
        <v>3.38</v>
      </c>
      <c r="K662" s="72">
        <f t="shared" si="418"/>
        <v>4.43</v>
      </c>
      <c r="L662" s="368">
        <v>1</v>
      </c>
      <c r="AA662" s="55"/>
      <c r="AB662" s="94"/>
    </row>
    <row r="663" spans="1:28" ht="15.75" thickBot="1">
      <c r="A663" s="15" t="str">
        <f t="shared" si="416"/>
        <v>Gabriel</v>
      </c>
      <c r="B663" s="70">
        <f t="shared" si="416"/>
        <v>5.0999999999999996</v>
      </c>
      <c r="C663" s="71" t="str">
        <f t="shared" si="417"/>
        <v>Arsenal</v>
      </c>
      <c r="D663" s="70">
        <f t="shared" si="418"/>
        <v>3.64</v>
      </c>
      <c r="E663" s="70">
        <f t="shared" si="418"/>
        <v>3.66</v>
      </c>
      <c r="F663" s="70">
        <f t="shared" si="418"/>
        <v>2.86</v>
      </c>
      <c r="G663" s="70">
        <f t="shared" si="418"/>
        <v>3.48</v>
      </c>
      <c r="H663" s="70">
        <f t="shared" si="418"/>
        <v>3.85</v>
      </c>
      <c r="I663" s="70">
        <f t="shared" si="418"/>
        <v>6.47</v>
      </c>
      <c r="J663" s="70">
        <f t="shared" si="418"/>
        <v>3.41</v>
      </c>
      <c r="K663" s="72">
        <f t="shared" si="418"/>
        <v>2.75</v>
      </c>
      <c r="L663" s="368">
        <v>1</v>
      </c>
      <c r="AA663" s="55"/>
      <c r="AB663" s="94"/>
    </row>
    <row r="664" spans="1:28" ht="15.75" thickBot="1">
      <c r="A664" s="15" t="str">
        <f t="shared" si="416"/>
        <v>Robertson</v>
      </c>
      <c r="B664" s="70">
        <f t="shared" si="416"/>
        <v>6.8</v>
      </c>
      <c r="C664" s="71" t="str">
        <f t="shared" si="417"/>
        <v>Liverpool</v>
      </c>
      <c r="D664" s="70">
        <f t="shared" si="418"/>
        <v>4.58</v>
      </c>
      <c r="E664" s="70">
        <f t="shared" si="418"/>
        <v>3.64</v>
      </c>
      <c r="F664" s="70">
        <f t="shared" si="418"/>
        <v>3.23</v>
      </c>
      <c r="G664" s="70">
        <f t="shared" si="418"/>
        <v>3.52</v>
      </c>
      <c r="H664" s="70">
        <f t="shared" si="418"/>
        <v>3.86</v>
      </c>
      <c r="I664" s="70">
        <f t="shared" si="418"/>
        <v>4.6900000000000004</v>
      </c>
      <c r="J664" s="70">
        <f t="shared" si="418"/>
        <v>2.81</v>
      </c>
      <c r="K664" s="72">
        <f t="shared" si="418"/>
        <v>3.76</v>
      </c>
      <c r="L664" s="368">
        <v>0</v>
      </c>
      <c r="AA664" s="55"/>
      <c r="AB664" s="94"/>
    </row>
    <row r="665" spans="1:28" ht="15.75" thickBot="1">
      <c r="A665" s="15" t="str">
        <f t="shared" si="416"/>
        <v>Trippier</v>
      </c>
      <c r="B665" s="70">
        <f t="shared" si="416"/>
        <v>5.2</v>
      </c>
      <c r="C665" s="71" t="str">
        <f t="shared" si="417"/>
        <v>Newcastle</v>
      </c>
      <c r="D665" s="70">
        <f t="shared" si="418"/>
        <v>4.8</v>
      </c>
      <c r="E665" s="70">
        <f t="shared" si="418"/>
        <v>2.5</v>
      </c>
      <c r="F665" s="70">
        <f t="shared" si="418"/>
        <v>4.55</v>
      </c>
      <c r="G665" s="70">
        <f t="shared" si="418"/>
        <v>3.76</v>
      </c>
      <c r="H665" s="70">
        <f t="shared" si="418"/>
        <v>4.28</v>
      </c>
      <c r="I665" s="70">
        <f t="shared" si="418"/>
        <v>4.3099999999999996</v>
      </c>
      <c r="J665" s="70">
        <f t="shared" si="418"/>
        <v>2.85</v>
      </c>
      <c r="K665" s="72">
        <f t="shared" si="418"/>
        <v>2.5499999999999998</v>
      </c>
      <c r="L665" s="368">
        <v>1</v>
      </c>
      <c r="AA665" s="55"/>
      <c r="AB665" s="94"/>
    </row>
    <row r="666" spans="1:28" ht="15.75" thickBot="1">
      <c r="A666" s="15" t="str">
        <f t="shared" si="416"/>
        <v>Van Dijk</v>
      </c>
      <c r="B666" s="70">
        <f t="shared" si="416"/>
        <v>6.5</v>
      </c>
      <c r="C666" s="71" t="str">
        <f t="shared" si="417"/>
        <v>Liverpool</v>
      </c>
      <c r="D666" s="70">
        <f t="shared" si="418"/>
        <v>4.2</v>
      </c>
      <c r="E666" s="70">
        <f t="shared" si="418"/>
        <v>3.49</v>
      </c>
      <c r="F666" s="70">
        <f t="shared" si="418"/>
        <v>3.03</v>
      </c>
      <c r="G666" s="70">
        <f t="shared" si="418"/>
        <v>3.32</v>
      </c>
      <c r="H666" s="70">
        <f t="shared" si="418"/>
        <v>3.66</v>
      </c>
      <c r="I666" s="70">
        <f t="shared" si="418"/>
        <v>4.22</v>
      </c>
      <c r="J666" s="70">
        <f t="shared" si="418"/>
        <v>2.56</v>
      </c>
      <c r="K666" s="72">
        <f t="shared" si="418"/>
        <v>3.38</v>
      </c>
      <c r="L666" s="368">
        <v>0</v>
      </c>
      <c r="AA666" s="55"/>
      <c r="AB666" s="94"/>
    </row>
    <row r="667" spans="1:28" ht="15.75" thickBot="1">
      <c r="A667" s="15" t="str">
        <f t="shared" si="416"/>
        <v>White</v>
      </c>
      <c r="B667" s="70">
        <f t="shared" si="416"/>
        <v>4.7</v>
      </c>
      <c r="C667" s="71" t="str">
        <f t="shared" si="417"/>
        <v>Arsenal</v>
      </c>
      <c r="D667" s="70">
        <f t="shared" si="418"/>
        <v>3.1</v>
      </c>
      <c r="E667" s="70">
        <f t="shared" si="418"/>
        <v>3.09</v>
      </c>
      <c r="F667" s="70">
        <f t="shared" si="418"/>
        <v>2.35</v>
      </c>
      <c r="G667" s="70">
        <f t="shared" si="418"/>
        <v>2.73</v>
      </c>
      <c r="H667" s="70">
        <f t="shared" si="418"/>
        <v>3.27</v>
      </c>
      <c r="I667" s="70">
        <f t="shared" si="418"/>
        <v>5.52</v>
      </c>
      <c r="J667" s="70">
        <f t="shared" si="418"/>
        <v>2.98</v>
      </c>
      <c r="K667" s="72">
        <f t="shared" si="418"/>
        <v>2.33</v>
      </c>
      <c r="L667" s="368">
        <v>0</v>
      </c>
      <c r="AA667" s="55"/>
      <c r="AB667" s="94"/>
    </row>
    <row r="668" spans="1:28" ht="15.75" thickBot="1">
      <c r="A668" s="15" t="str">
        <f t="shared" si="416"/>
        <v>Laporte</v>
      </c>
      <c r="B668" s="70">
        <f t="shared" si="416"/>
        <v>5.8</v>
      </c>
      <c r="C668" s="71" t="str">
        <f t="shared" si="417"/>
        <v>Man City</v>
      </c>
      <c r="D668" s="70">
        <f t="shared" si="418"/>
        <v>3.36</v>
      </c>
      <c r="E668" s="70">
        <f t="shared" si="418"/>
        <v>2.72</v>
      </c>
      <c r="F668" s="70">
        <f t="shared" si="418"/>
        <v>5.16</v>
      </c>
      <c r="G668" s="70">
        <f t="shared" si="418"/>
        <v>3.42</v>
      </c>
      <c r="H668" s="70">
        <f t="shared" si="418"/>
        <v>2.0499999999999998</v>
      </c>
      <c r="I668" s="70">
        <f t="shared" si="418"/>
        <v>4.34</v>
      </c>
      <c r="J668" s="70">
        <f t="shared" si="418"/>
        <v>2.62</v>
      </c>
      <c r="K668" s="72">
        <f t="shared" si="418"/>
        <v>1.1200000000000001</v>
      </c>
      <c r="L668" s="368">
        <v>0</v>
      </c>
      <c r="AA668" s="55"/>
      <c r="AB668" s="94"/>
    </row>
    <row r="669" spans="1:28" ht="15.75" thickBot="1">
      <c r="A669" s="15" t="str">
        <f t="shared" si="416"/>
        <v>Dunk</v>
      </c>
      <c r="B669" s="70">
        <f t="shared" si="416"/>
        <v>4.7</v>
      </c>
      <c r="C669" s="71" t="str">
        <f t="shared" si="417"/>
        <v>Brighton</v>
      </c>
      <c r="D669" s="70">
        <f t="shared" si="418"/>
        <v>2.59</v>
      </c>
      <c r="E669" s="70">
        <f t="shared" si="418"/>
        <v>3.62</v>
      </c>
      <c r="F669" s="70">
        <f t="shared" si="418"/>
        <v>2.42</v>
      </c>
      <c r="G669" s="70">
        <f t="shared" si="418"/>
        <v>3.12</v>
      </c>
      <c r="H669" s="70">
        <f t="shared" si="418"/>
        <v>4.3899999999999997</v>
      </c>
      <c r="I669" s="70">
        <f t="shared" si="418"/>
        <v>3.27</v>
      </c>
      <c r="J669" s="70">
        <f t="shared" si="418"/>
        <v>3.92</v>
      </c>
      <c r="K669" s="72">
        <f t="shared" si="418"/>
        <v>1.45</v>
      </c>
      <c r="L669" s="368">
        <v>1</v>
      </c>
      <c r="AA669" s="55"/>
      <c r="AB669" s="94"/>
    </row>
    <row r="670" spans="1:28" ht="15.75" thickBot="1">
      <c r="A670" s="15" t="str">
        <f t="shared" si="416"/>
        <v>Saliba</v>
      </c>
      <c r="B670" s="70">
        <f t="shared" si="416"/>
        <v>5.3</v>
      </c>
      <c r="C670" s="71" t="str">
        <f t="shared" si="417"/>
        <v>Arsenal</v>
      </c>
      <c r="D670" s="70">
        <f t="shared" si="418"/>
        <v>3.14</v>
      </c>
      <c r="E670" s="70">
        <f t="shared" si="418"/>
        <v>2.59</v>
      </c>
      <c r="F670" s="70">
        <f t="shared" si="418"/>
        <v>2.19</v>
      </c>
      <c r="G670" s="70">
        <f t="shared" si="418"/>
        <v>2.69</v>
      </c>
      <c r="H670" s="70">
        <f t="shared" si="418"/>
        <v>3.3</v>
      </c>
      <c r="I670" s="70">
        <f t="shared" si="418"/>
        <v>5.45</v>
      </c>
      <c r="J670" s="70">
        <f t="shared" si="418"/>
        <v>2.91</v>
      </c>
      <c r="K670" s="72">
        <f t="shared" si="418"/>
        <v>2.34</v>
      </c>
      <c r="L670" s="368">
        <v>0</v>
      </c>
      <c r="AA670" s="55"/>
      <c r="AB670" s="94"/>
    </row>
    <row r="671" spans="1:28" ht="15.75" thickBot="1">
      <c r="A671" s="15" t="str">
        <f t="shared" si="416"/>
        <v>Burn</v>
      </c>
      <c r="B671" s="70">
        <f t="shared" si="416"/>
        <v>4.5</v>
      </c>
      <c r="C671" s="71" t="str">
        <f t="shared" si="417"/>
        <v>Newcastle</v>
      </c>
      <c r="D671" s="70">
        <f t="shared" ref="D671:K680" si="419">D561</f>
        <v>3.83</v>
      </c>
      <c r="E671" s="70">
        <f t="shared" si="419"/>
        <v>2.08</v>
      </c>
      <c r="F671" s="70">
        <f t="shared" si="419"/>
        <v>3.82</v>
      </c>
      <c r="G671" s="70">
        <f t="shared" si="419"/>
        <v>3.19</v>
      </c>
      <c r="H671" s="70">
        <f t="shared" si="419"/>
        <v>3.53</v>
      </c>
      <c r="I671" s="70">
        <f t="shared" si="419"/>
        <v>3.56</v>
      </c>
      <c r="J671" s="70">
        <f t="shared" si="419"/>
        <v>2.29</v>
      </c>
      <c r="K671" s="72">
        <f t="shared" si="419"/>
        <v>2.04</v>
      </c>
      <c r="L671" s="368">
        <v>0</v>
      </c>
      <c r="AA671" s="55"/>
      <c r="AB671" s="94"/>
    </row>
    <row r="672" spans="1:28" ht="15.75" thickBot="1">
      <c r="A672" s="15" t="str">
        <f t="shared" si="416"/>
        <v>Botman</v>
      </c>
      <c r="B672" s="70">
        <f t="shared" si="416"/>
        <v>4.4000000000000004</v>
      </c>
      <c r="C672" s="71" t="str">
        <f t="shared" si="417"/>
        <v>Newcastle</v>
      </c>
      <c r="D672" s="70">
        <f t="shared" si="419"/>
        <v>3.77</v>
      </c>
      <c r="E672" s="70">
        <f t="shared" si="419"/>
        <v>2.08</v>
      </c>
      <c r="F672" s="70">
        <f t="shared" si="419"/>
        <v>3.68</v>
      </c>
      <c r="G672" s="70">
        <f t="shared" si="419"/>
        <v>3.25</v>
      </c>
      <c r="H672" s="70">
        <f t="shared" si="419"/>
        <v>3.65</v>
      </c>
      <c r="I672" s="70">
        <f t="shared" si="419"/>
        <v>3.46</v>
      </c>
      <c r="J672" s="70">
        <f t="shared" si="419"/>
        <v>2.31</v>
      </c>
      <c r="K672" s="72">
        <f t="shared" si="419"/>
        <v>2.04</v>
      </c>
      <c r="L672" s="368">
        <v>1</v>
      </c>
      <c r="AA672" s="55"/>
      <c r="AB672" s="94"/>
    </row>
    <row r="673" spans="1:28" ht="15.75" thickBot="1">
      <c r="A673" s="15" t="str">
        <f t="shared" si="416"/>
        <v>Dier</v>
      </c>
      <c r="B673" s="70">
        <f t="shared" si="416"/>
        <v>5.2</v>
      </c>
      <c r="C673" s="71" t="str">
        <f t="shared" si="417"/>
        <v>Spurs</v>
      </c>
      <c r="D673" s="70">
        <f t="shared" si="419"/>
        <v>3.49</v>
      </c>
      <c r="E673" s="70">
        <f t="shared" si="419"/>
        <v>2.98</v>
      </c>
      <c r="F673" s="70">
        <f t="shared" si="419"/>
        <v>3.82</v>
      </c>
      <c r="G673" s="70">
        <f t="shared" si="419"/>
        <v>2.9</v>
      </c>
      <c r="H673" s="70">
        <f t="shared" si="419"/>
        <v>1.85</v>
      </c>
      <c r="I673" s="70">
        <f t="shared" si="419"/>
        <v>2.8</v>
      </c>
      <c r="J673" s="70">
        <f t="shared" si="419"/>
        <v>3.19</v>
      </c>
      <c r="K673" s="72">
        <f t="shared" si="419"/>
        <v>2.67</v>
      </c>
      <c r="L673" s="368">
        <v>0</v>
      </c>
      <c r="AA673" s="55"/>
      <c r="AB673" s="94"/>
    </row>
    <row r="674" spans="1:28" ht="15.75" thickBot="1">
      <c r="A674" s="15" t="str">
        <f t="shared" si="416"/>
        <v>Schär</v>
      </c>
      <c r="B674" s="70">
        <f t="shared" si="416"/>
        <v>4.9000000000000004</v>
      </c>
      <c r="C674" s="71" t="str">
        <f t="shared" si="417"/>
        <v>Newcastle</v>
      </c>
      <c r="D674" s="70">
        <f t="shared" si="419"/>
        <v>4.0599999999999996</v>
      </c>
      <c r="E674" s="70">
        <f t="shared" si="419"/>
        <v>1.69</v>
      </c>
      <c r="F674" s="70">
        <f t="shared" si="419"/>
        <v>3.37</v>
      </c>
      <c r="G674" s="70">
        <f t="shared" si="419"/>
        <v>2.85</v>
      </c>
      <c r="H674" s="70">
        <f t="shared" si="419"/>
        <v>3.68</v>
      </c>
      <c r="I674" s="70">
        <f t="shared" si="419"/>
        <v>3.69</v>
      </c>
      <c r="J674" s="70">
        <f t="shared" si="419"/>
        <v>2.3199999999999998</v>
      </c>
      <c r="K674" s="72">
        <f t="shared" si="419"/>
        <v>2.0299999999999998</v>
      </c>
      <c r="L674" s="368">
        <v>0</v>
      </c>
      <c r="AA674" s="55"/>
      <c r="AB674" s="94"/>
    </row>
    <row r="675" spans="1:28" ht="15.75" thickBot="1">
      <c r="A675" s="15" t="str">
        <f t="shared" si="416"/>
        <v>Zinchenko</v>
      </c>
      <c r="B675" s="70">
        <f t="shared" si="416"/>
        <v>5</v>
      </c>
      <c r="C675" s="71" t="str">
        <f t="shared" si="417"/>
        <v>Arsenal</v>
      </c>
      <c r="D675" s="70">
        <f t="shared" si="419"/>
        <v>2.52</v>
      </c>
      <c r="E675" s="70">
        <f t="shared" si="419"/>
        <v>2.68</v>
      </c>
      <c r="F675" s="70">
        <f t="shared" si="419"/>
        <v>2.23</v>
      </c>
      <c r="G675" s="70">
        <f t="shared" si="419"/>
        <v>2.7</v>
      </c>
      <c r="H675" s="70">
        <f t="shared" si="419"/>
        <v>3.15</v>
      </c>
      <c r="I675" s="70">
        <f t="shared" si="419"/>
        <v>5.31</v>
      </c>
      <c r="J675" s="70">
        <f t="shared" si="419"/>
        <v>2.75</v>
      </c>
      <c r="K675" s="72">
        <f t="shared" si="419"/>
        <v>2.25</v>
      </c>
      <c r="L675" s="368">
        <v>0</v>
      </c>
      <c r="AA675" s="55"/>
      <c r="AB675" s="94"/>
    </row>
    <row r="676" spans="1:28" ht="15.75" thickBot="1">
      <c r="A676" s="15" t="str">
        <f t="shared" si="416"/>
        <v>Walker</v>
      </c>
      <c r="B676" s="70">
        <f t="shared" si="416"/>
        <v>4.8</v>
      </c>
      <c r="C676" s="71" t="str">
        <f t="shared" si="417"/>
        <v>Man City</v>
      </c>
      <c r="D676" s="70">
        <f t="shared" si="419"/>
        <v>3.17</v>
      </c>
      <c r="E676" s="70">
        <f t="shared" si="419"/>
        <v>2.37</v>
      </c>
      <c r="F676" s="70">
        <f t="shared" si="419"/>
        <v>4.68</v>
      </c>
      <c r="G676" s="70">
        <f t="shared" si="419"/>
        <v>3.05</v>
      </c>
      <c r="H676" s="70">
        <f t="shared" si="419"/>
        <v>2.04</v>
      </c>
      <c r="I676" s="70">
        <f t="shared" si="419"/>
        <v>4.25</v>
      </c>
      <c r="J676" s="70">
        <f t="shared" si="419"/>
        <v>2.4500000000000002</v>
      </c>
      <c r="K676" s="72">
        <f t="shared" si="419"/>
        <v>1.1399999999999999</v>
      </c>
      <c r="L676" s="368">
        <v>0</v>
      </c>
      <c r="AA676" s="55"/>
      <c r="AB676" s="94"/>
    </row>
    <row r="677" spans="1:28" ht="15.75" thickBot="1">
      <c r="A677" s="15" t="str">
        <f t="shared" si="416"/>
        <v>Perišić</v>
      </c>
      <c r="B677" s="70">
        <f t="shared" si="416"/>
        <v>5.8</v>
      </c>
      <c r="C677" s="71" t="str">
        <f t="shared" si="417"/>
        <v>Spurs</v>
      </c>
      <c r="D677" s="70">
        <f t="shared" si="419"/>
        <v>0</v>
      </c>
      <c r="E677" s="70">
        <f t="shared" si="419"/>
        <v>0</v>
      </c>
      <c r="F677" s="70">
        <f t="shared" si="419"/>
        <v>0</v>
      </c>
      <c r="G677" s="70">
        <f t="shared" si="419"/>
        <v>0</v>
      </c>
      <c r="H677" s="70">
        <f t="shared" si="419"/>
        <v>0</v>
      </c>
      <c r="I677" s="70">
        <f t="shared" si="419"/>
        <v>2.56</v>
      </c>
      <c r="J677" s="70">
        <f t="shared" si="419"/>
        <v>2.94</v>
      </c>
      <c r="K677" s="72">
        <f t="shared" si="419"/>
        <v>2.4700000000000002</v>
      </c>
      <c r="L677" s="368">
        <v>0</v>
      </c>
      <c r="AA677" s="55"/>
      <c r="AB677" s="94"/>
    </row>
    <row r="678" spans="1:28" ht="15.75" thickBot="1">
      <c r="A678" s="15" t="str">
        <f t="shared" si="416"/>
        <v>Stones</v>
      </c>
      <c r="B678" s="70">
        <f t="shared" si="416"/>
        <v>5.4</v>
      </c>
      <c r="C678" s="71" t="str">
        <f t="shared" si="417"/>
        <v>Man City</v>
      </c>
      <c r="D678" s="70">
        <f t="shared" si="419"/>
        <v>3.18</v>
      </c>
      <c r="E678" s="70">
        <f t="shared" si="419"/>
        <v>2.4700000000000002</v>
      </c>
      <c r="F678" s="70">
        <f t="shared" si="419"/>
        <v>4.68</v>
      </c>
      <c r="G678" s="70">
        <f t="shared" si="419"/>
        <v>3.03</v>
      </c>
      <c r="H678" s="70">
        <f t="shared" si="419"/>
        <v>1.96</v>
      </c>
      <c r="I678" s="70">
        <f t="shared" si="419"/>
        <v>3.99</v>
      </c>
      <c r="J678" s="70">
        <f t="shared" si="419"/>
        <v>2.36</v>
      </c>
      <c r="K678" s="72">
        <f t="shared" si="419"/>
        <v>1.05</v>
      </c>
      <c r="L678" s="368">
        <v>0</v>
      </c>
      <c r="AA678" s="55"/>
      <c r="AB678" s="94"/>
    </row>
    <row r="679" spans="1:28" ht="15.75" thickBot="1">
      <c r="A679" s="15" t="str">
        <f t="shared" si="416"/>
        <v>Shaw</v>
      </c>
      <c r="B679" s="70">
        <f t="shared" si="416"/>
        <v>4.8</v>
      </c>
      <c r="C679" s="71" t="str">
        <f t="shared" si="417"/>
        <v>Man Utd</v>
      </c>
      <c r="D679" s="70">
        <f t="shared" si="419"/>
        <v>3.54</v>
      </c>
      <c r="E679" s="70">
        <f t="shared" si="419"/>
        <v>4.2</v>
      </c>
      <c r="F679" s="70">
        <f t="shared" si="419"/>
        <v>1.83</v>
      </c>
      <c r="G679" s="70">
        <f t="shared" si="419"/>
        <v>1.77</v>
      </c>
      <c r="H679" s="70">
        <f t="shared" si="419"/>
        <v>3.5</v>
      </c>
      <c r="I679" s="70">
        <f t="shared" si="419"/>
        <v>2.77</v>
      </c>
      <c r="J679" s="70">
        <f t="shared" si="419"/>
        <v>3.37</v>
      </c>
      <c r="K679" s="72">
        <f t="shared" si="419"/>
        <v>1.64</v>
      </c>
      <c r="L679" s="368">
        <v>0</v>
      </c>
      <c r="AA679" s="55"/>
      <c r="AB679" s="94"/>
    </row>
    <row r="680" spans="1:28" ht="15.75" thickBot="1">
      <c r="A680" s="15" t="str">
        <f t="shared" si="416"/>
        <v>Cucurella</v>
      </c>
      <c r="B680" s="70">
        <f t="shared" si="416"/>
        <v>5.0999999999999996</v>
      </c>
      <c r="C680" s="71" t="str">
        <f t="shared" si="417"/>
        <v>Chelsea</v>
      </c>
      <c r="D680" s="70">
        <f t="shared" si="419"/>
        <v>3.86</v>
      </c>
      <c r="E680" s="70">
        <f t="shared" si="419"/>
        <v>5.55</v>
      </c>
      <c r="F680" s="70">
        <f t="shared" si="419"/>
        <v>3.95</v>
      </c>
      <c r="G680" s="70">
        <f t="shared" si="419"/>
        <v>1.86</v>
      </c>
      <c r="H680" s="70">
        <f t="shared" si="419"/>
        <v>2.25</v>
      </c>
      <c r="I680" s="70">
        <f t="shared" si="419"/>
        <v>1.58</v>
      </c>
      <c r="J680" s="70">
        <f t="shared" si="419"/>
        <v>2.11</v>
      </c>
      <c r="K680" s="72">
        <f t="shared" si="419"/>
        <v>1.37</v>
      </c>
      <c r="L680" s="368">
        <v>0</v>
      </c>
      <c r="AA680" s="55"/>
      <c r="AB680" s="94"/>
    </row>
    <row r="681" spans="1:28" ht="15.75" thickBot="1">
      <c r="A681" s="15" t="str">
        <f t="shared" ref="A681:B700" si="420">A571</f>
        <v>Varane</v>
      </c>
      <c r="B681" s="70">
        <f t="shared" si="420"/>
        <v>4.8</v>
      </c>
      <c r="C681" s="71" t="str">
        <f t="shared" si="417"/>
        <v>Man Utd</v>
      </c>
      <c r="D681" s="70">
        <f t="shared" ref="D681:K690" si="421">D571</f>
        <v>3.47</v>
      </c>
      <c r="E681" s="70">
        <f t="shared" si="421"/>
        <v>3.84</v>
      </c>
      <c r="F681" s="70">
        <f t="shared" si="421"/>
        <v>1.94</v>
      </c>
      <c r="G681" s="70">
        <f t="shared" si="421"/>
        <v>1.83</v>
      </c>
      <c r="H681" s="70">
        <f t="shared" si="421"/>
        <v>3.41</v>
      </c>
      <c r="I681" s="70">
        <f t="shared" si="421"/>
        <v>2.6</v>
      </c>
      <c r="J681" s="70">
        <f t="shared" si="421"/>
        <v>3.21</v>
      </c>
      <c r="K681" s="72">
        <f t="shared" si="421"/>
        <v>1.55</v>
      </c>
      <c r="L681" s="368">
        <v>0</v>
      </c>
      <c r="AA681" s="55"/>
      <c r="AB681" s="94"/>
    </row>
    <row r="682" spans="1:28" ht="15.75" thickBot="1">
      <c r="A682" s="15" t="str">
        <f t="shared" si="420"/>
        <v>Estupiñán</v>
      </c>
      <c r="B682" s="70">
        <f t="shared" si="420"/>
        <v>4.5</v>
      </c>
      <c r="C682" s="71" t="str">
        <f t="shared" si="417"/>
        <v>Brighton</v>
      </c>
      <c r="D682" s="70">
        <f t="shared" si="421"/>
        <v>2.37</v>
      </c>
      <c r="E682" s="70">
        <f t="shared" si="421"/>
        <v>3.26</v>
      </c>
      <c r="F682" s="70">
        <f t="shared" si="421"/>
        <v>2.17</v>
      </c>
      <c r="G682" s="70">
        <f t="shared" si="421"/>
        <v>2.61</v>
      </c>
      <c r="H682" s="70">
        <f t="shared" si="421"/>
        <v>3.62</v>
      </c>
      <c r="I682" s="70">
        <f t="shared" si="421"/>
        <v>2.79</v>
      </c>
      <c r="J682" s="70">
        <f t="shared" si="421"/>
        <v>3.17</v>
      </c>
      <c r="K682" s="72">
        <f t="shared" si="421"/>
        <v>1.31</v>
      </c>
      <c r="L682" s="368">
        <v>0</v>
      </c>
      <c r="AA682" s="55"/>
      <c r="AB682" s="94"/>
    </row>
    <row r="683" spans="1:28" ht="15.75" thickBot="1">
      <c r="A683" s="15" t="str">
        <f t="shared" si="420"/>
        <v>Matip</v>
      </c>
      <c r="B683" s="70">
        <f t="shared" si="420"/>
        <v>5.9</v>
      </c>
      <c r="C683" s="71" t="str">
        <f t="shared" si="417"/>
        <v>Liverpool</v>
      </c>
      <c r="D683" s="70">
        <f t="shared" si="421"/>
        <v>3.36</v>
      </c>
      <c r="E683" s="70">
        <f t="shared" si="421"/>
        <v>2.5299999999999998</v>
      </c>
      <c r="F683" s="70">
        <f t="shared" si="421"/>
        <v>2.21</v>
      </c>
      <c r="G683" s="70">
        <f t="shared" si="421"/>
        <v>2.44</v>
      </c>
      <c r="H683" s="70">
        <f t="shared" si="421"/>
        <v>2.91</v>
      </c>
      <c r="I683" s="70">
        <f t="shared" si="421"/>
        <v>3.18</v>
      </c>
      <c r="J683" s="70">
        <f t="shared" si="421"/>
        <v>1.93</v>
      </c>
      <c r="K683" s="72">
        <f t="shared" si="421"/>
        <v>2.67</v>
      </c>
      <c r="L683" s="368">
        <v>0</v>
      </c>
      <c r="AA683" s="55"/>
      <c r="AB683" s="94"/>
    </row>
    <row r="684" spans="1:28" ht="15.75" thickBot="1">
      <c r="A684" s="15" t="str">
        <f t="shared" si="420"/>
        <v>Romero</v>
      </c>
      <c r="B684" s="70">
        <f t="shared" si="420"/>
        <v>4.9000000000000004</v>
      </c>
      <c r="C684" s="71" t="str">
        <f t="shared" si="417"/>
        <v>Spurs</v>
      </c>
      <c r="D684" s="70">
        <f t="shared" si="421"/>
        <v>2.2200000000000002</v>
      </c>
      <c r="E684" s="70">
        <f t="shared" si="421"/>
        <v>2.83</v>
      </c>
      <c r="F684" s="70">
        <f t="shared" si="421"/>
        <v>3.59</v>
      </c>
      <c r="G684" s="70">
        <f t="shared" si="421"/>
        <v>2.67</v>
      </c>
      <c r="H684" s="70">
        <f t="shared" si="421"/>
        <v>1.63</v>
      </c>
      <c r="I684" s="70">
        <f t="shared" si="421"/>
        <v>2.56</v>
      </c>
      <c r="J684" s="70">
        <f t="shared" si="421"/>
        <v>3.06</v>
      </c>
      <c r="K684" s="72">
        <f t="shared" si="421"/>
        <v>2.5</v>
      </c>
      <c r="L684" s="368">
        <v>0</v>
      </c>
      <c r="AA684" s="55"/>
      <c r="AB684" s="94"/>
    </row>
    <row r="685" spans="1:28" ht="15.75" thickBot="1">
      <c r="A685" s="15" t="str">
        <f t="shared" si="420"/>
        <v>Koulibaly</v>
      </c>
      <c r="B685" s="70">
        <f t="shared" si="420"/>
        <v>5.5</v>
      </c>
      <c r="C685" s="71" t="str">
        <f t="shared" si="417"/>
        <v>Chelsea</v>
      </c>
      <c r="D685" s="70">
        <f t="shared" si="421"/>
        <v>3.41</v>
      </c>
      <c r="E685" s="70">
        <f t="shared" si="421"/>
        <v>4.5599999999999996</v>
      </c>
      <c r="F685" s="70">
        <f t="shared" si="421"/>
        <v>3.01</v>
      </c>
      <c r="G685" s="70">
        <f t="shared" si="421"/>
        <v>1.31</v>
      </c>
      <c r="H685" s="70">
        <f t="shared" si="421"/>
        <v>2.6</v>
      </c>
      <c r="I685" s="70">
        <f t="shared" si="421"/>
        <v>1.91</v>
      </c>
      <c r="J685" s="70">
        <f t="shared" si="421"/>
        <v>2.62</v>
      </c>
      <c r="K685" s="72">
        <f t="shared" si="421"/>
        <v>1.51</v>
      </c>
      <c r="L685" s="368">
        <v>0</v>
      </c>
      <c r="AA685" s="55"/>
      <c r="AB685" s="94"/>
    </row>
    <row r="686" spans="1:28" ht="15.75" thickBot="1">
      <c r="A686" s="15" t="str">
        <f t="shared" si="420"/>
        <v>Digne</v>
      </c>
      <c r="B686" s="70">
        <f t="shared" si="420"/>
        <v>4.5999999999999996</v>
      </c>
      <c r="C686" s="71" t="str">
        <f t="shared" si="417"/>
        <v>Aston Villa</v>
      </c>
      <c r="D686" s="70">
        <f t="shared" si="421"/>
        <v>2.17</v>
      </c>
      <c r="E686" s="70">
        <f t="shared" si="421"/>
        <v>3.48</v>
      </c>
      <c r="F686" s="70">
        <f t="shared" si="421"/>
        <v>3.26</v>
      </c>
      <c r="G686" s="70">
        <f t="shared" si="421"/>
        <v>2.9</v>
      </c>
      <c r="H686" s="70">
        <f t="shared" si="421"/>
        <v>3.17</v>
      </c>
      <c r="I686" s="70">
        <f t="shared" si="421"/>
        <v>1.1499999999999999</v>
      </c>
      <c r="J686" s="70">
        <f t="shared" si="421"/>
        <v>2.02</v>
      </c>
      <c r="K686" s="72">
        <f t="shared" si="421"/>
        <v>2.76</v>
      </c>
      <c r="L686" s="368">
        <v>0</v>
      </c>
      <c r="AA686" s="55"/>
      <c r="AB686" s="94"/>
    </row>
    <row r="687" spans="1:28" ht="15.75" thickBot="1">
      <c r="A687" s="15" t="str">
        <f t="shared" si="420"/>
        <v>Akanji</v>
      </c>
      <c r="B687" s="70">
        <f t="shared" si="420"/>
        <v>5</v>
      </c>
      <c r="C687" s="71" t="str">
        <f t="shared" si="417"/>
        <v>Man City</v>
      </c>
      <c r="D687" s="70">
        <f t="shared" si="421"/>
        <v>2.91</v>
      </c>
      <c r="E687" s="70">
        <f t="shared" si="421"/>
        <v>2.23</v>
      </c>
      <c r="F687" s="70">
        <f t="shared" si="421"/>
        <v>4.28</v>
      </c>
      <c r="G687" s="70">
        <f t="shared" si="421"/>
        <v>2.83</v>
      </c>
      <c r="H687" s="70">
        <f t="shared" si="421"/>
        <v>1.71</v>
      </c>
      <c r="I687" s="70">
        <f t="shared" si="421"/>
        <v>3.56</v>
      </c>
      <c r="J687" s="70">
        <f t="shared" si="421"/>
        <v>2.21</v>
      </c>
      <c r="K687" s="72">
        <f t="shared" si="421"/>
        <v>0.95</v>
      </c>
      <c r="L687" s="368">
        <v>0</v>
      </c>
      <c r="AA687" s="55"/>
      <c r="AB687" s="94"/>
    </row>
    <row r="688" spans="1:28" ht="15.75" thickBot="1">
      <c r="A688" s="15" t="str">
        <f t="shared" si="420"/>
        <v>Thiago Silva</v>
      </c>
      <c r="B688" s="70">
        <f t="shared" si="420"/>
        <v>5.4</v>
      </c>
      <c r="C688" s="71" t="str">
        <f t="shared" si="417"/>
        <v>Chelsea</v>
      </c>
      <c r="D688" s="70">
        <f t="shared" si="421"/>
        <v>3.27</v>
      </c>
      <c r="E688" s="70">
        <f t="shared" si="421"/>
        <v>4.46</v>
      </c>
      <c r="F688" s="70">
        <f t="shared" si="421"/>
        <v>3.03</v>
      </c>
      <c r="G688" s="70">
        <f t="shared" si="421"/>
        <v>1.37</v>
      </c>
      <c r="H688" s="70">
        <f t="shared" si="421"/>
        <v>2.4300000000000002</v>
      </c>
      <c r="I688" s="70">
        <f t="shared" si="421"/>
        <v>1.92</v>
      </c>
      <c r="J688" s="70">
        <f t="shared" si="421"/>
        <v>2.63</v>
      </c>
      <c r="K688" s="72">
        <f t="shared" si="421"/>
        <v>1.54</v>
      </c>
      <c r="L688" s="368">
        <v>0</v>
      </c>
      <c r="AB688" s="94"/>
    </row>
    <row r="689" spans="1:28" ht="15.75" thickBot="1">
      <c r="A689" s="15" t="str">
        <f t="shared" si="420"/>
        <v>Martínez</v>
      </c>
      <c r="B689" s="70">
        <f t="shared" si="420"/>
        <v>4.5</v>
      </c>
      <c r="C689" s="71" t="str">
        <f t="shared" si="417"/>
        <v>Man Utd</v>
      </c>
      <c r="D689" s="70">
        <f t="shared" si="421"/>
        <v>1.68</v>
      </c>
      <c r="E689" s="70">
        <f t="shared" si="421"/>
        <v>3.97</v>
      </c>
      <c r="F689" s="70">
        <f t="shared" si="421"/>
        <v>1.83</v>
      </c>
      <c r="G689" s="70">
        <f t="shared" si="421"/>
        <v>1.76</v>
      </c>
      <c r="H689" s="70">
        <f t="shared" si="421"/>
        <v>3.42</v>
      </c>
      <c r="I689" s="70">
        <f t="shared" si="421"/>
        <v>2.67</v>
      </c>
      <c r="J689" s="70">
        <f t="shared" si="421"/>
        <v>3.49</v>
      </c>
      <c r="K689" s="72">
        <f t="shared" si="421"/>
        <v>1.59</v>
      </c>
      <c r="L689" s="368">
        <v>0</v>
      </c>
      <c r="AB689" s="94"/>
    </row>
    <row r="690" spans="1:28" ht="15.75" thickBot="1">
      <c r="A690" s="15" t="str">
        <f t="shared" si="420"/>
        <v>Mee</v>
      </c>
      <c r="B690" s="70">
        <f t="shared" si="420"/>
        <v>4.5999999999999996</v>
      </c>
      <c r="C690" s="71" t="str">
        <f t="shared" si="417"/>
        <v>Brentford</v>
      </c>
      <c r="D690" s="70">
        <f t="shared" si="421"/>
        <v>2.67</v>
      </c>
      <c r="E690" s="70">
        <f t="shared" si="421"/>
        <v>1.94</v>
      </c>
      <c r="F690" s="70">
        <f t="shared" si="421"/>
        <v>3.89</v>
      </c>
      <c r="G690" s="70">
        <f t="shared" si="421"/>
        <v>2.54</v>
      </c>
      <c r="H690" s="70">
        <f t="shared" si="421"/>
        <v>3.58</v>
      </c>
      <c r="I690" s="70">
        <f t="shared" si="421"/>
        <v>1.5</v>
      </c>
      <c r="J690" s="70">
        <f t="shared" si="421"/>
        <v>3.4</v>
      </c>
      <c r="K690" s="72">
        <f t="shared" si="421"/>
        <v>0.85</v>
      </c>
      <c r="L690" s="368">
        <v>0</v>
      </c>
    </row>
    <row r="691" spans="1:28" ht="15.75" thickBot="1">
      <c r="A691" s="15" t="str">
        <f t="shared" si="420"/>
        <v>Cresswell</v>
      </c>
      <c r="B691" s="70">
        <f t="shared" si="420"/>
        <v>4.8</v>
      </c>
      <c r="C691" s="71" t="str">
        <f t="shared" si="417"/>
        <v>West Ham</v>
      </c>
      <c r="D691" s="70">
        <f t="shared" ref="D691:K700" si="422">D581</f>
        <v>2.87</v>
      </c>
      <c r="E691" s="70">
        <f t="shared" si="422"/>
        <v>2.71</v>
      </c>
      <c r="F691" s="70">
        <f t="shared" si="422"/>
        <v>2.66</v>
      </c>
      <c r="G691" s="70">
        <f t="shared" si="422"/>
        <v>3.33</v>
      </c>
      <c r="H691" s="70">
        <f t="shared" si="422"/>
        <v>1.69</v>
      </c>
      <c r="I691" s="70">
        <f t="shared" si="422"/>
        <v>2.21</v>
      </c>
      <c r="J691" s="70">
        <f t="shared" si="422"/>
        <v>1.63</v>
      </c>
      <c r="K691" s="72">
        <f t="shared" si="422"/>
        <v>2.86</v>
      </c>
      <c r="L691" s="368">
        <v>0</v>
      </c>
    </row>
    <row r="692" spans="1:28" ht="15.75" thickBot="1">
      <c r="A692" s="15" t="str">
        <f t="shared" si="420"/>
        <v>Konsa</v>
      </c>
      <c r="B692" s="70">
        <f t="shared" si="420"/>
        <v>4.4000000000000004</v>
      </c>
      <c r="C692" s="71" t="str">
        <f t="shared" si="417"/>
        <v>Aston Villa</v>
      </c>
      <c r="D692" s="70">
        <f t="shared" si="422"/>
        <v>1.95</v>
      </c>
      <c r="E692" s="70">
        <f t="shared" si="422"/>
        <v>3.28</v>
      </c>
      <c r="F692" s="70">
        <f t="shared" si="422"/>
        <v>2.93</v>
      </c>
      <c r="G692" s="70">
        <f t="shared" si="422"/>
        <v>2.71</v>
      </c>
      <c r="H692" s="70">
        <f t="shared" si="422"/>
        <v>2.98</v>
      </c>
      <c r="I692" s="70">
        <f t="shared" si="422"/>
        <v>1.21</v>
      </c>
      <c r="J692" s="70">
        <f t="shared" si="422"/>
        <v>1.9</v>
      </c>
      <c r="K692" s="72">
        <f t="shared" si="422"/>
        <v>2.59</v>
      </c>
      <c r="L692" s="368">
        <v>0</v>
      </c>
    </row>
    <row r="693" spans="1:28" ht="15.75" thickBot="1">
      <c r="A693" s="15" t="str">
        <f t="shared" si="420"/>
        <v>Perraud</v>
      </c>
      <c r="B693" s="70">
        <f t="shared" si="420"/>
        <v>4.4000000000000004</v>
      </c>
      <c r="C693" s="71" t="str">
        <f t="shared" ref="C693:C724" si="423">C33</f>
        <v>Southampton</v>
      </c>
      <c r="D693" s="70">
        <f t="shared" si="422"/>
        <v>2.5299999999999998</v>
      </c>
      <c r="E693" s="70">
        <f t="shared" si="422"/>
        <v>3.56</v>
      </c>
      <c r="F693" s="70">
        <f t="shared" si="422"/>
        <v>2.5099999999999998</v>
      </c>
      <c r="G693" s="70">
        <f t="shared" si="422"/>
        <v>2.67</v>
      </c>
      <c r="H693" s="70">
        <f t="shared" si="422"/>
        <v>2.0499999999999998</v>
      </c>
      <c r="I693" s="70">
        <f t="shared" si="422"/>
        <v>2.89</v>
      </c>
      <c r="J693" s="70">
        <f t="shared" si="422"/>
        <v>1.51</v>
      </c>
      <c r="K693" s="72">
        <f t="shared" si="422"/>
        <v>1.78</v>
      </c>
      <c r="L693" s="368">
        <v>0</v>
      </c>
    </row>
    <row r="694" spans="1:28" ht="15.75" thickBot="1">
      <c r="A694" s="15" t="str">
        <f t="shared" si="420"/>
        <v>Kehrer</v>
      </c>
      <c r="B694" s="70">
        <f t="shared" si="420"/>
        <v>4.5</v>
      </c>
      <c r="C694" s="71" t="str">
        <f t="shared" si="423"/>
        <v>West Ham</v>
      </c>
      <c r="D694" s="70">
        <f t="shared" si="422"/>
        <v>3.05</v>
      </c>
      <c r="E694" s="70">
        <f t="shared" si="422"/>
        <v>2.16</v>
      </c>
      <c r="F694" s="70">
        <f t="shared" si="422"/>
        <v>2.38</v>
      </c>
      <c r="G694" s="70">
        <f t="shared" si="422"/>
        <v>3</v>
      </c>
      <c r="H694" s="70">
        <f t="shared" si="422"/>
        <v>1.8</v>
      </c>
      <c r="I694" s="70">
        <f t="shared" si="422"/>
        <v>2.35</v>
      </c>
      <c r="J694" s="70">
        <f t="shared" si="422"/>
        <v>1.74</v>
      </c>
      <c r="K694" s="72">
        <f t="shared" si="422"/>
        <v>2.98</v>
      </c>
      <c r="L694" s="368">
        <v>0</v>
      </c>
    </row>
    <row r="695" spans="1:28" ht="15.75" thickBot="1">
      <c r="A695" s="15" t="str">
        <f t="shared" si="420"/>
        <v>Ream</v>
      </c>
      <c r="B695" s="70">
        <f t="shared" si="420"/>
        <v>4.5</v>
      </c>
      <c r="C695" s="71" t="str">
        <f t="shared" si="423"/>
        <v>Fulham</v>
      </c>
      <c r="D695" s="70">
        <f t="shared" si="422"/>
        <v>3.01</v>
      </c>
      <c r="E695" s="70">
        <f t="shared" si="422"/>
        <v>4.28</v>
      </c>
      <c r="F695" s="70">
        <f t="shared" si="422"/>
        <v>1.46</v>
      </c>
      <c r="G695" s="70">
        <f t="shared" si="422"/>
        <v>1.91</v>
      </c>
      <c r="H695" s="70">
        <f t="shared" si="422"/>
        <v>1.48</v>
      </c>
      <c r="I695" s="70">
        <f t="shared" si="422"/>
        <v>3.12</v>
      </c>
      <c r="J695" s="70">
        <f t="shared" si="422"/>
        <v>1.69</v>
      </c>
      <c r="K695" s="72">
        <f t="shared" si="422"/>
        <v>2.4</v>
      </c>
      <c r="L695" s="368">
        <v>0</v>
      </c>
    </row>
    <row r="696" spans="1:28" ht="15.75" thickBot="1">
      <c r="A696" s="15" t="str">
        <f t="shared" si="420"/>
        <v>R.Sessegnon</v>
      </c>
      <c r="B696" s="70">
        <f t="shared" si="420"/>
        <v>4.5</v>
      </c>
      <c r="C696" s="71" t="str">
        <f t="shared" si="423"/>
        <v>Spurs</v>
      </c>
      <c r="D696" s="70">
        <f t="shared" si="422"/>
        <v>1.93</v>
      </c>
      <c r="E696" s="70">
        <f t="shared" si="422"/>
        <v>2.33</v>
      </c>
      <c r="F696" s="70">
        <f t="shared" si="422"/>
        <v>3.6</v>
      </c>
      <c r="G696" s="70">
        <f t="shared" si="422"/>
        <v>2.44</v>
      </c>
      <c r="H696" s="70">
        <f t="shared" si="422"/>
        <v>1.61</v>
      </c>
      <c r="I696" s="70">
        <f t="shared" si="422"/>
        <v>2.38</v>
      </c>
      <c r="J696" s="70">
        <f t="shared" si="422"/>
        <v>2.61</v>
      </c>
      <c r="K696" s="72">
        <f t="shared" si="422"/>
        <v>2.27</v>
      </c>
      <c r="L696" s="368">
        <v>0</v>
      </c>
    </row>
    <row r="697" spans="1:28" ht="15.75" thickBot="1">
      <c r="A697" s="15" t="str">
        <f t="shared" si="420"/>
        <v>Aké</v>
      </c>
      <c r="B697" s="70">
        <f t="shared" si="420"/>
        <v>5</v>
      </c>
      <c r="C697" s="71" t="str">
        <f t="shared" si="423"/>
        <v>Man City</v>
      </c>
      <c r="D697" s="70">
        <f t="shared" si="422"/>
        <v>2.61</v>
      </c>
      <c r="E697" s="70">
        <f t="shared" si="422"/>
        <v>1.97</v>
      </c>
      <c r="F697" s="70">
        <f t="shared" si="422"/>
        <v>3.9</v>
      </c>
      <c r="G697" s="70">
        <f t="shared" si="422"/>
        <v>2.41</v>
      </c>
      <c r="H697" s="70">
        <f t="shared" si="422"/>
        <v>1.73</v>
      </c>
      <c r="I697" s="70">
        <f t="shared" si="422"/>
        <v>3.48</v>
      </c>
      <c r="J697" s="70">
        <f t="shared" si="422"/>
        <v>2.06</v>
      </c>
      <c r="K697" s="72">
        <f t="shared" si="422"/>
        <v>0.92</v>
      </c>
      <c r="L697" s="368">
        <v>0</v>
      </c>
    </row>
    <row r="698" spans="1:28" ht="15.75" thickBot="1">
      <c r="A698" s="15" t="str">
        <f t="shared" si="420"/>
        <v>Azpilicueta</v>
      </c>
      <c r="B698" s="70">
        <f t="shared" si="420"/>
        <v>4.8</v>
      </c>
      <c r="C698" s="71" t="str">
        <f t="shared" si="423"/>
        <v>Chelsea</v>
      </c>
      <c r="D698" s="70">
        <f t="shared" si="422"/>
        <v>3.33</v>
      </c>
      <c r="E698" s="70">
        <f t="shared" si="422"/>
        <v>4.82</v>
      </c>
      <c r="F698" s="70">
        <f t="shared" si="422"/>
        <v>3.41</v>
      </c>
      <c r="G698" s="70">
        <f t="shared" si="422"/>
        <v>1.62</v>
      </c>
      <c r="H698" s="70">
        <f t="shared" si="422"/>
        <v>2.12</v>
      </c>
      <c r="I698" s="70">
        <f t="shared" si="422"/>
        <v>1.27</v>
      </c>
      <c r="J698" s="70">
        <f t="shared" si="422"/>
        <v>1.46</v>
      </c>
      <c r="K698" s="72">
        <f t="shared" si="422"/>
        <v>1.04</v>
      </c>
      <c r="L698" s="368">
        <v>0</v>
      </c>
    </row>
    <row r="699" spans="1:28" ht="15.75" thickBot="1">
      <c r="A699" s="15" t="str">
        <f t="shared" si="420"/>
        <v>Collins</v>
      </c>
      <c r="B699" s="70">
        <f t="shared" si="420"/>
        <v>4.4000000000000004</v>
      </c>
      <c r="C699" s="71" t="str">
        <f t="shared" si="423"/>
        <v>Wolves</v>
      </c>
      <c r="D699" s="70">
        <f t="shared" si="422"/>
        <v>2.3199999999999998</v>
      </c>
      <c r="E699" s="70">
        <f t="shared" si="422"/>
        <v>2.5299999999999998</v>
      </c>
      <c r="F699" s="70">
        <f t="shared" si="422"/>
        <v>3.01</v>
      </c>
      <c r="G699" s="70">
        <f t="shared" si="422"/>
        <v>1.24</v>
      </c>
      <c r="H699" s="70">
        <f t="shared" si="422"/>
        <v>1.79</v>
      </c>
      <c r="I699" s="70">
        <f t="shared" si="422"/>
        <v>2.7</v>
      </c>
      <c r="J699" s="70">
        <f t="shared" si="422"/>
        <v>3.51</v>
      </c>
      <c r="K699" s="72">
        <f t="shared" si="422"/>
        <v>1.96</v>
      </c>
      <c r="L699" s="368">
        <v>0</v>
      </c>
    </row>
    <row r="700" spans="1:28" ht="15.75" thickBot="1">
      <c r="A700" s="15" t="str">
        <f t="shared" si="420"/>
        <v>Chalobah</v>
      </c>
      <c r="B700" s="70">
        <f t="shared" si="420"/>
        <v>4.7</v>
      </c>
      <c r="C700" s="71" t="str">
        <f t="shared" si="423"/>
        <v>Chelsea</v>
      </c>
      <c r="D700" s="70">
        <f t="shared" si="422"/>
        <v>3.15</v>
      </c>
      <c r="E700" s="70">
        <f t="shared" si="422"/>
        <v>4.24</v>
      </c>
      <c r="F700" s="70">
        <f t="shared" si="422"/>
        <v>2.86</v>
      </c>
      <c r="G700" s="70">
        <f t="shared" si="422"/>
        <v>1.19</v>
      </c>
      <c r="H700" s="70">
        <f t="shared" si="422"/>
        <v>2.04</v>
      </c>
      <c r="I700" s="70">
        <f t="shared" si="422"/>
        <v>1.71</v>
      </c>
      <c r="J700" s="70">
        <f t="shared" si="422"/>
        <v>2.14</v>
      </c>
      <c r="K700" s="72">
        <f t="shared" si="422"/>
        <v>1.28</v>
      </c>
      <c r="L700" s="368">
        <v>0</v>
      </c>
    </row>
    <row r="701" spans="1:28" ht="15.75" thickBot="1">
      <c r="A701" s="15" t="str">
        <f t="shared" ref="A701:B720" si="424">A591</f>
        <v>Haaland</v>
      </c>
      <c r="B701" s="70">
        <f t="shared" si="424"/>
        <v>11.5</v>
      </c>
      <c r="C701" s="71" t="str">
        <f t="shared" si="423"/>
        <v>Man City</v>
      </c>
      <c r="D701" s="70">
        <f t="shared" ref="D701:K710" si="425">D591</f>
        <v>8.2100000000000009</v>
      </c>
      <c r="E701" s="70">
        <f t="shared" si="425"/>
        <v>5.33</v>
      </c>
      <c r="F701" s="70">
        <f t="shared" si="425"/>
        <v>11.86</v>
      </c>
      <c r="G701" s="70">
        <f t="shared" si="425"/>
        <v>6.93</v>
      </c>
      <c r="H701" s="70">
        <f t="shared" si="425"/>
        <v>5.23</v>
      </c>
      <c r="I701" s="70">
        <f t="shared" si="425"/>
        <v>11.64</v>
      </c>
      <c r="J701" s="70">
        <f t="shared" si="425"/>
        <v>6.28</v>
      </c>
      <c r="K701" s="72">
        <f t="shared" si="425"/>
        <v>2.86</v>
      </c>
      <c r="L701" s="368">
        <v>1</v>
      </c>
    </row>
    <row r="702" spans="1:28" ht="15.75" thickBot="1">
      <c r="A702" s="15" t="str">
        <f t="shared" si="424"/>
        <v>Kane</v>
      </c>
      <c r="B702" s="70">
        <f t="shared" si="424"/>
        <v>11.6</v>
      </c>
      <c r="C702" s="71" t="str">
        <f t="shared" si="423"/>
        <v>Spurs</v>
      </c>
      <c r="D702" s="70">
        <f t="shared" si="425"/>
        <v>6.28</v>
      </c>
      <c r="E702" s="70">
        <f t="shared" si="425"/>
        <v>4.4000000000000004</v>
      </c>
      <c r="F702" s="70">
        <f t="shared" si="425"/>
        <v>7.99</v>
      </c>
      <c r="G702" s="70">
        <f t="shared" si="425"/>
        <v>5.57</v>
      </c>
      <c r="H702" s="70">
        <f t="shared" si="425"/>
        <v>4.18</v>
      </c>
      <c r="I702" s="70">
        <f t="shared" si="425"/>
        <v>5.35</v>
      </c>
      <c r="J702" s="70">
        <f t="shared" si="425"/>
        <v>5.68</v>
      </c>
      <c r="K702" s="72">
        <f t="shared" si="425"/>
        <v>4.99</v>
      </c>
      <c r="L702" s="368">
        <v>0</v>
      </c>
    </row>
    <row r="703" spans="1:28" ht="15.75" thickBot="1">
      <c r="A703" s="15" t="str">
        <f t="shared" si="424"/>
        <v>Darwin</v>
      </c>
      <c r="B703" s="70">
        <f t="shared" si="424"/>
        <v>9</v>
      </c>
      <c r="C703" s="71" t="str">
        <f t="shared" si="423"/>
        <v>Liverpool</v>
      </c>
      <c r="D703" s="70">
        <f t="shared" si="425"/>
        <v>6.34</v>
      </c>
      <c r="E703" s="70">
        <f t="shared" si="425"/>
        <v>5.17</v>
      </c>
      <c r="F703" s="70">
        <f t="shared" si="425"/>
        <v>4.21</v>
      </c>
      <c r="G703" s="70">
        <f t="shared" si="425"/>
        <v>4.21</v>
      </c>
      <c r="H703" s="70">
        <f t="shared" si="425"/>
        <v>4.37</v>
      </c>
      <c r="I703" s="70">
        <f t="shared" si="425"/>
        <v>5.0999999999999996</v>
      </c>
      <c r="J703" s="70">
        <f t="shared" si="425"/>
        <v>3.63</v>
      </c>
      <c r="K703" s="72">
        <f t="shared" si="425"/>
        <v>4.18</v>
      </c>
      <c r="L703" s="368">
        <v>0</v>
      </c>
    </row>
    <row r="704" spans="1:28" ht="15.75" thickBot="1">
      <c r="A704" s="15" t="str">
        <f t="shared" si="424"/>
        <v>Mitrović</v>
      </c>
      <c r="B704" s="70">
        <f t="shared" si="424"/>
        <v>6.9</v>
      </c>
      <c r="C704" s="71" t="str">
        <f t="shared" si="423"/>
        <v>Fulham</v>
      </c>
      <c r="D704" s="70">
        <f t="shared" si="425"/>
        <v>5.61</v>
      </c>
      <c r="E704" s="70">
        <f t="shared" si="425"/>
        <v>7.06</v>
      </c>
      <c r="F704" s="70">
        <f t="shared" si="425"/>
        <v>3.04</v>
      </c>
      <c r="G704" s="70">
        <f t="shared" si="425"/>
        <v>4.18</v>
      </c>
      <c r="H704" s="70">
        <f t="shared" si="425"/>
        <v>3.38</v>
      </c>
      <c r="I704" s="70">
        <f t="shared" si="425"/>
        <v>5.23</v>
      </c>
      <c r="J704" s="70">
        <f t="shared" si="425"/>
        <v>3.58</v>
      </c>
      <c r="K704" s="72">
        <f t="shared" si="425"/>
        <v>3.83</v>
      </c>
      <c r="L704" s="368">
        <v>1</v>
      </c>
    </row>
    <row r="705" spans="1:12" ht="15.75" thickBot="1">
      <c r="A705" s="15" t="str">
        <f t="shared" si="424"/>
        <v>Nketiah</v>
      </c>
      <c r="B705" s="70">
        <f t="shared" si="424"/>
        <v>6.5</v>
      </c>
      <c r="C705" s="71" t="str">
        <f t="shared" si="423"/>
        <v>Arsenal</v>
      </c>
      <c r="D705" s="70">
        <f t="shared" si="425"/>
        <v>4.17</v>
      </c>
      <c r="E705" s="70">
        <f t="shared" si="425"/>
        <v>4.2300000000000004</v>
      </c>
      <c r="F705" s="70">
        <f t="shared" si="425"/>
        <v>3.66</v>
      </c>
      <c r="G705" s="70">
        <f t="shared" si="425"/>
        <v>4.16</v>
      </c>
      <c r="H705" s="70">
        <f t="shared" si="425"/>
        <v>3.93</v>
      </c>
      <c r="I705" s="70">
        <f t="shared" si="425"/>
        <v>7.48</v>
      </c>
      <c r="J705" s="70">
        <f t="shared" si="425"/>
        <v>3.2</v>
      </c>
      <c r="K705" s="72">
        <f t="shared" si="425"/>
        <v>2.11</v>
      </c>
      <c r="L705" s="368">
        <v>0</v>
      </c>
    </row>
    <row r="706" spans="1:12" ht="15.75" thickBot="1">
      <c r="A706" s="15" t="str">
        <f t="shared" si="424"/>
        <v>Wilson</v>
      </c>
      <c r="B706" s="70">
        <f t="shared" si="424"/>
        <v>7.4</v>
      </c>
      <c r="C706" s="71" t="str">
        <f t="shared" si="423"/>
        <v>Newcastle</v>
      </c>
      <c r="D706" s="70">
        <f t="shared" si="425"/>
        <v>3.46</v>
      </c>
      <c r="E706" s="70">
        <f t="shared" si="425"/>
        <v>3.41</v>
      </c>
      <c r="F706" s="70">
        <f t="shared" si="425"/>
        <v>5.33</v>
      </c>
      <c r="G706" s="70">
        <f t="shared" si="425"/>
        <v>4</v>
      </c>
      <c r="H706" s="70">
        <f t="shared" si="425"/>
        <v>4.3099999999999996</v>
      </c>
      <c r="I706" s="70">
        <f t="shared" si="425"/>
        <v>4.16</v>
      </c>
      <c r="J706" s="70">
        <f t="shared" si="425"/>
        <v>3.49</v>
      </c>
      <c r="K706" s="72">
        <f t="shared" si="425"/>
        <v>2.5099999999999998</v>
      </c>
      <c r="L706" s="368">
        <v>0</v>
      </c>
    </row>
    <row r="707" spans="1:12" ht="15.75" thickBot="1">
      <c r="A707" s="15" t="str">
        <f t="shared" si="424"/>
        <v>Martial</v>
      </c>
      <c r="B707" s="70">
        <f t="shared" si="424"/>
        <v>6.7</v>
      </c>
      <c r="C707" s="71" t="str">
        <f t="shared" si="423"/>
        <v>Man Utd</v>
      </c>
      <c r="D707" s="70">
        <f t="shared" si="425"/>
        <v>4.17</v>
      </c>
      <c r="E707" s="70">
        <f t="shared" si="425"/>
        <v>4.93</v>
      </c>
      <c r="F707" s="70">
        <f t="shared" si="425"/>
        <v>3.2</v>
      </c>
      <c r="G707" s="70">
        <f t="shared" si="425"/>
        <v>3.21</v>
      </c>
      <c r="H707" s="70">
        <f t="shared" si="425"/>
        <v>4.25</v>
      </c>
      <c r="I707" s="70">
        <f t="shared" si="425"/>
        <v>4.1900000000000004</v>
      </c>
      <c r="J707" s="70">
        <f t="shared" si="425"/>
        <v>4.3899999999999997</v>
      </c>
      <c r="K707" s="72">
        <f t="shared" si="425"/>
        <v>2.13</v>
      </c>
      <c r="L707" s="368">
        <v>0</v>
      </c>
    </row>
    <row r="708" spans="1:12" ht="15.75" thickBot="1">
      <c r="A708" s="15" t="str">
        <f t="shared" si="424"/>
        <v>Watkins</v>
      </c>
      <c r="B708" s="70">
        <f t="shared" si="424"/>
        <v>7.1</v>
      </c>
      <c r="C708" s="71" t="str">
        <f t="shared" si="423"/>
        <v>Aston Villa</v>
      </c>
      <c r="D708" s="70">
        <f t="shared" si="425"/>
        <v>3.48</v>
      </c>
      <c r="E708" s="70">
        <f t="shared" si="425"/>
        <v>4.07</v>
      </c>
      <c r="F708" s="70">
        <f t="shared" si="425"/>
        <v>4.54</v>
      </c>
      <c r="G708" s="70">
        <f t="shared" si="425"/>
        <v>3.76</v>
      </c>
      <c r="H708" s="70">
        <f t="shared" si="425"/>
        <v>4.13</v>
      </c>
      <c r="I708" s="70">
        <f t="shared" si="425"/>
        <v>2.6</v>
      </c>
      <c r="J708" s="70">
        <f t="shared" si="425"/>
        <v>3.21</v>
      </c>
      <c r="K708" s="72">
        <f t="shared" si="425"/>
        <v>3.55</v>
      </c>
      <c r="L708" s="368">
        <v>0</v>
      </c>
    </row>
    <row r="709" spans="1:12" ht="15.75" thickBot="1">
      <c r="A709" s="15" t="str">
        <f t="shared" si="424"/>
        <v>Havertz</v>
      </c>
      <c r="B709" s="70">
        <f t="shared" si="424"/>
        <v>7.7</v>
      </c>
      <c r="C709" s="71" t="str">
        <f t="shared" si="423"/>
        <v>Chelsea</v>
      </c>
      <c r="D709" s="70">
        <f t="shared" si="425"/>
        <v>3.67</v>
      </c>
      <c r="E709" s="70">
        <f t="shared" si="425"/>
        <v>6.18</v>
      </c>
      <c r="F709" s="70">
        <f t="shared" si="425"/>
        <v>3.54</v>
      </c>
      <c r="G709" s="70">
        <f t="shared" si="425"/>
        <v>2.58</v>
      </c>
      <c r="H709" s="70">
        <f t="shared" si="425"/>
        <v>3.65</v>
      </c>
      <c r="I709" s="70">
        <f t="shared" si="425"/>
        <v>2.9</v>
      </c>
      <c r="J709" s="70">
        <f t="shared" si="425"/>
        <v>3.59</v>
      </c>
      <c r="K709" s="72">
        <f t="shared" si="425"/>
        <v>2.68</v>
      </c>
      <c r="L709" s="368">
        <v>0</v>
      </c>
    </row>
    <row r="710" spans="1:12" ht="15.75" thickBot="1">
      <c r="A710" s="15" t="str">
        <f t="shared" si="424"/>
        <v>Aubameyang</v>
      </c>
      <c r="B710" s="70">
        <f t="shared" si="424"/>
        <v>8.6999999999999993</v>
      </c>
      <c r="C710" s="71" t="str">
        <f t="shared" si="423"/>
        <v>Chelsea</v>
      </c>
      <c r="D710" s="70">
        <f t="shared" si="425"/>
        <v>3.5</v>
      </c>
      <c r="E710" s="70">
        <f t="shared" si="425"/>
        <v>5.86</v>
      </c>
      <c r="F710" s="70">
        <f t="shared" si="425"/>
        <v>3.45</v>
      </c>
      <c r="G710" s="70">
        <f t="shared" si="425"/>
        <v>2.48</v>
      </c>
      <c r="H710" s="70">
        <f t="shared" si="425"/>
        <v>3.56</v>
      </c>
      <c r="I710" s="70">
        <f t="shared" si="425"/>
        <v>2.83</v>
      </c>
      <c r="J710" s="70">
        <f t="shared" si="425"/>
        <v>3.45</v>
      </c>
      <c r="K710" s="72">
        <f t="shared" si="425"/>
        <v>2.5299999999999998</v>
      </c>
      <c r="L710" s="368">
        <v>0</v>
      </c>
    </row>
    <row r="711" spans="1:12" ht="15.75" thickBot="1">
      <c r="A711" s="15" t="str">
        <f t="shared" si="424"/>
        <v>Solanke</v>
      </c>
      <c r="B711" s="70">
        <f t="shared" si="424"/>
        <v>5.8</v>
      </c>
      <c r="C711" s="71" t="str">
        <f t="shared" si="423"/>
        <v>Bournemouth</v>
      </c>
      <c r="D711" s="70">
        <f t="shared" ref="D711:K720" si="426">D601</f>
        <v>4.43</v>
      </c>
      <c r="E711" s="70">
        <f t="shared" si="426"/>
        <v>3.26</v>
      </c>
      <c r="F711" s="70">
        <f t="shared" si="426"/>
        <v>3.55</v>
      </c>
      <c r="G711" s="70">
        <f t="shared" si="426"/>
        <v>4.2699999999999996</v>
      </c>
      <c r="H711" s="70">
        <f t="shared" si="426"/>
        <v>3.09</v>
      </c>
      <c r="I711" s="70">
        <f t="shared" si="426"/>
        <v>3.33</v>
      </c>
      <c r="J711" s="70">
        <f t="shared" si="426"/>
        <v>3.31</v>
      </c>
      <c r="K711" s="72">
        <f t="shared" si="426"/>
        <v>1.24</v>
      </c>
      <c r="L711" s="368">
        <v>0</v>
      </c>
    </row>
    <row r="712" spans="1:12" ht="15.75" thickBot="1">
      <c r="A712" s="15" t="str">
        <f t="shared" si="424"/>
        <v>Bamford</v>
      </c>
      <c r="B712" s="70">
        <f t="shared" si="424"/>
        <v>7.2</v>
      </c>
      <c r="C712" s="71" t="str">
        <f t="shared" si="423"/>
        <v>Leeds</v>
      </c>
      <c r="D712" s="70">
        <f t="shared" si="426"/>
        <v>1.69</v>
      </c>
      <c r="E712" s="70">
        <f t="shared" si="426"/>
        <v>3.12</v>
      </c>
      <c r="F712" s="70">
        <f t="shared" si="426"/>
        <v>3.23</v>
      </c>
      <c r="G712" s="70">
        <f t="shared" si="426"/>
        <v>3.87</v>
      </c>
      <c r="H712" s="70">
        <f t="shared" si="426"/>
        <v>3.4</v>
      </c>
      <c r="I712" s="70">
        <f t="shared" si="426"/>
        <v>3.24</v>
      </c>
      <c r="J712" s="70">
        <f t="shared" si="426"/>
        <v>3.34</v>
      </c>
      <c r="K712" s="72">
        <f t="shared" si="426"/>
        <v>3.43</v>
      </c>
      <c r="L712" s="368">
        <v>0</v>
      </c>
    </row>
    <row r="713" spans="1:12" ht="15.75" thickBot="1">
      <c r="A713" s="15" t="str">
        <f t="shared" si="424"/>
        <v>Mbeumo</v>
      </c>
      <c r="B713" s="70">
        <f t="shared" si="424"/>
        <v>5.8</v>
      </c>
      <c r="C713" s="71" t="str">
        <f t="shared" si="423"/>
        <v>Brentford</v>
      </c>
      <c r="D713" s="70">
        <f t="shared" si="426"/>
        <v>3</v>
      </c>
      <c r="E713" s="70">
        <f t="shared" si="426"/>
        <v>2.62</v>
      </c>
      <c r="F713" s="70">
        <f t="shared" si="426"/>
        <v>3.81</v>
      </c>
      <c r="G713" s="70">
        <f t="shared" si="426"/>
        <v>3.38</v>
      </c>
      <c r="H713" s="70">
        <f t="shared" si="426"/>
        <v>4.13</v>
      </c>
      <c r="I713" s="70">
        <f t="shared" si="426"/>
        <v>2.81</v>
      </c>
      <c r="J713" s="70">
        <f t="shared" si="426"/>
        <v>3.94</v>
      </c>
      <c r="K713" s="72">
        <f t="shared" si="426"/>
        <v>1.57</v>
      </c>
      <c r="L713" s="368">
        <v>0</v>
      </c>
    </row>
    <row r="714" spans="1:12" ht="15.75" thickBot="1">
      <c r="A714" s="15" t="str">
        <f t="shared" si="424"/>
        <v>Adams</v>
      </c>
      <c r="B714" s="70">
        <f t="shared" si="424"/>
        <v>6.4</v>
      </c>
      <c r="C714" s="71" t="str">
        <f t="shared" si="423"/>
        <v>Southampton</v>
      </c>
      <c r="D714" s="70">
        <f t="shared" si="426"/>
        <v>3.47</v>
      </c>
      <c r="E714" s="70">
        <f t="shared" si="426"/>
        <v>3.59</v>
      </c>
      <c r="F714" s="70">
        <f t="shared" si="426"/>
        <v>3.03</v>
      </c>
      <c r="G714" s="70">
        <f t="shared" si="426"/>
        <v>3.31</v>
      </c>
      <c r="H714" s="70">
        <f t="shared" si="426"/>
        <v>2.9</v>
      </c>
      <c r="I714" s="70">
        <f t="shared" si="426"/>
        <v>3.23</v>
      </c>
      <c r="J714" s="70">
        <f t="shared" si="426"/>
        <v>2.41</v>
      </c>
      <c r="K714" s="72">
        <f t="shared" si="426"/>
        <v>2.85</v>
      </c>
      <c r="L714" s="368">
        <v>0</v>
      </c>
    </row>
    <row r="715" spans="1:12" ht="15.75" thickBot="1">
      <c r="A715" s="15" t="str">
        <f t="shared" si="424"/>
        <v>Calvert-Lewin</v>
      </c>
      <c r="B715" s="70">
        <f t="shared" si="424"/>
        <v>7.9</v>
      </c>
      <c r="C715" s="71" t="str">
        <f t="shared" si="423"/>
        <v>Everton</v>
      </c>
      <c r="D715" s="70">
        <f t="shared" si="426"/>
        <v>0.91</v>
      </c>
      <c r="E715" s="70">
        <f t="shared" si="426"/>
        <v>1.89</v>
      </c>
      <c r="F715" s="70">
        <f t="shared" si="426"/>
        <v>4.07</v>
      </c>
      <c r="G715" s="70">
        <f t="shared" si="426"/>
        <v>3.19</v>
      </c>
      <c r="H715" s="70">
        <f t="shared" si="426"/>
        <v>3.14</v>
      </c>
      <c r="I715" s="70">
        <f t="shared" si="426"/>
        <v>2.79</v>
      </c>
      <c r="J715" s="70">
        <f t="shared" si="426"/>
        <v>4.28</v>
      </c>
      <c r="K715" s="72">
        <f t="shared" si="426"/>
        <v>3.88</v>
      </c>
      <c r="L715" s="368">
        <v>0</v>
      </c>
    </row>
    <row r="716" spans="1:12" ht="15.75" thickBot="1">
      <c r="A716" s="15" t="str">
        <f t="shared" si="424"/>
        <v>Scamacca</v>
      </c>
      <c r="B716" s="70">
        <f t="shared" si="424"/>
        <v>6.7</v>
      </c>
      <c r="C716" s="71" t="str">
        <f t="shared" si="423"/>
        <v>West Ham</v>
      </c>
      <c r="D716" s="70">
        <f t="shared" si="426"/>
        <v>2.15</v>
      </c>
      <c r="E716" s="70">
        <f t="shared" si="426"/>
        <v>2.98</v>
      </c>
      <c r="F716" s="70">
        <f t="shared" si="426"/>
        <v>3.06</v>
      </c>
      <c r="G716" s="70">
        <f t="shared" si="426"/>
        <v>3.61</v>
      </c>
      <c r="H716" s="70">
        <f t="shared" si="426"/>
        <v>2.67</v>
      </c>
      <c r="I716" s="70">
        <f t="shared" si="426"/>
        <v>2.96</v>
      </c>
      <c r="J716" s="70">
        <f t="shared" si="426"/>
        <v>2.72</v>
      </c>
      <c r="K716" s="72">
        <f t="shared" si="426"/>
        <v>3.19</v>
      </c>
      <c r="L716" s="368">
        <v>0</v>
      </c>
    </row>
    <row r="717" spans="1:12" ht="15.75" thickBot="1">
      <c r="A717" s="15" t="str">
        <f t="shared" si="424"/>
        <v>Edouard</v>
      </c>
      <c r="B717" s="70">
        <f t="shared" si="424"/>
        <v>5.3</v>
      </c>
      <c r="C717" s="71" t="str">
        <f t="shared" si="423"/>
        <v>Crystal Palace</v>
      </c>
      <c r="D717" s="70">
        <f t="shared" si="426"/>
        <v>3.3</v>
      </c>
      <c r="E717" s="70">
        <f t="shared" si="426"/>
        <v>3.09</v>
      </c>
      <c r="F717" s="70">
        <f t="shared" si="426"/>
        <v>2.58</v>
      </c>
      <c r="G717" s="70">
        <f t="shared" si="426"/>
        <v>2.88</v>
      </c>
      <c r="H717" s="70">
        <f t="shared" si="426"/>
        <v>2.63</v>
      </c>
      <c r="I717" s="70">
        <f t="shared" si="426"/>
        <v>2.94</v>
      </c>
      <c r="J717" s="70">
        <f t="shared" si="426"/>
        <v>2.89</v>
      </c>
      <c r="K717" s="72">
        <f t="shared" si="426"/>
        <v>2.66</v>
      </c>
      <c r="L717" s="368">
        <v>0</v>
      </c>
    </row>
    <row r="718" spans="1:12" ht="15.75" thickBot="1">
      <c r="A718" s="15" t="str">
        <f t="shared" si="424"/>
        <v>Johnson</v>
      </c>
      <c r="B718" s="70">
        <f t="shared" si="424"/>
        <v>5.6</v>
      </c>
      <c r="C718" s="71" t="str">
        <f t="shared" si="423"/>
        <v>Nott'm Forest</v>
      </c>
      <c r="D718" s="70">
        <f t="shared" si="426"/>
        <v>3.11</v>
      </c>
      <c r="E718" s="70">
        <f t="shared" si="426"/>
        <v>3.14</v>
      </c>
      <c r="F718" s="70">
        <f t="shared" si="426"/>
        <v>3.23</v>
      </c>
      <c r="G718" s="70">
        <f t="shared" si="426"/>
        <v>2.81</v>
      </c>
      <c r="H718" s="70">
        <f t="shared" si="426"/>
        <v>3.31</v>
      </c>
      <c r="I718" s="70">
        <f t="shared" si="426"/>
        <v>2.69</v>
      </c>
      <c r="J718" s="70">
        <f t="shared" si="426"/>
        <v>2.23</v>
      </c>
      <c r="K718" s="72">
        <f t="shared" si="426"/>
        <v>2.16</v>
      </c>
      <c r="L718" s="368">
        <v>0</v>
      </c>
    </row>
    <row r="719" spans="1:12" ht="15.75" thickBot="1">
      <c r="A719" s="15" t="str">
        <f t="shared" si="424"/>
        <v>Daka</v>
      </c>
      <c r="B719" s="70">
        <f t="shared" si="424"/>
        <v>5.7</v>
      </c>
      <c r="C719" s="71" t="str">
        <f t="shared" si="423"/>
        <v>Leicester</v>
      </c>
      <c r="D719" s="70">
        <f t="shared" si="426"/>
        <v>2.34</v>
      </c>
      <c r="E719" s="70">
        <f t="shared" si="426"/>
        <v>3.19</v>
      </c>
      <c r="F719" s="70">
        <f t="shared" si="426"/>
        <v>2.93</v>
      </c>
      <c r="G719" s="70">
        <f t="shared" si="426"/>
        <v>2.73</v>
      </c>
      <c r="H719" s="70">
        <f t="shared" si="426"/>
        <v>2.31</v>
      </c>
      <c r="I719" s="70">
        <f t="shared" si="426"/>
        <v>2.2799999999999998</v>
      </c>
      <c r="J719" s="70">
        <f t="shared" si="426"/>
        <v>2.1800000000000002</v>
      </c>
      <c r="K719" s="72">
        <f t="shared" si="426"/>
        <v>1.83</v>
      </c>
      <c r="L719" s="368">
        <v>0</v>
      </c>
    </row>
    <row r="720" spans="1:12" ht="15.75" thickBot="1">
      <c r="A720" s="15" t="str">
        <f t="shared" si="424"/>
        <v>Greenwood</v>
      </c>
      <c r="B720" s="70">
        <f t="shared" si="424"/>
        <v>4.2</v>
      </c>
      <c r="C720" s="71" t="str">
        <f t="shared" si="423"/>
        <v>Leeds</v>
      </c>
      <c r="D720" s="70">
        <f t="shared" si="426"/>
        <v>0.81</v>
      </c>
      <c r="E720" s="70">
        <f t="shared" si="426"/>
        <v>0.99</v>
      </c>
      <c r="F720" s="70">
        <f t="shared" si="426"/>
        <v>0.74</v>
      </c>
      <c r="G720" s="70">
        <f t="shared" si="426"/>
        <v>0.86</v>
      </c>
      <c r="H720" s="70">
        <f t="shared" si="426"/>
        <v>0.69</v>
      </c>
      <c r="I720" s="70">
        <f t="shared" si="426"/>
        <v>0.71</v>
      </c>
      <c r="J720" s="70">
        <f t="shared" si="426"/>
        <v>0.79</v>
      </c>
      <c r="K720" s="72">
        <f t="shared" si="426"/>
        <v>0.73</v>
      </c>
      <c r="L720" s="368">
        <v>1</v>
      </c>
    </row>
    <row r="721" spans="1:12" ht="15.75" thickBot="1">
      <c r="A721" s="15" t="str">
        <f t="shared" ref="A721:K721" si="427">A611</f>
        <v>Ederson</v>
      </c>
      <c r="B721" s="70">
        <f t="shared" si="427"/>
        <v>5.4</v>
      </c>
      <c r="C721" s="71" t="str">
        <f t="shared" si="423"/>
        <v>Man City</v>
      </c>
      <c r="D721" s="70">
        <f t="shared" si="427"/>
        <v>4.5999999999999996</v>
      </c>
      <c r="E721" s="70">
        <f t="shared" si="427"/>
        <v>3.91</v>
      </c>
      <c r="F721" s="70">
        <f t="shared" si="427"/>
        <v>7.59</v>
      </c>
      <c r="G721" s="70">
        <f t="shared" si="427"/>
        <v>4.5</v>
      </c>
      <c r="H721" s="70">
        <f t="shared" si="427"/>
        <v>3.67</v>
      </c>
      <c r="I721" s="70">
        <f t="shared" si="427"/>
        <v>7.83</v>
      </c>
      <c r="J721" s="70">
        <f t="shared" si="427"/>
        <v>4.32</v>
      </c>
      <c r="K721" s="72">
        <f t="shared" si="427"/>
        <v>1.89</v>
      </c>
      <c r="L721" s="368">
        <v>1</v>
      </c>
    </row>
    <row r="722" spans="1:12" ht="15.75" thickBot="1">
      <c r="A722" s="15" t="str">
        <f t="shared" ref="A722:K722" si="428">A612</f>
        <v>Ramsdale</v>
      </c>
      <c r="B722" s="70">
        <f t="shared" si="428"/>
        <v>4.9000000000000004</v>
      </c>
      <c r="C722" s="71" t="str">
        <f t="shared" si="423"/>
        <v>Arsenal</v>
      </c>
      <c r="D722" s="70">
        <f t="shared" si="428"/>
        <v>3.74</v>
      </c>
      <c r="E722" s="70">
        <f t="shared" si="428"/>
        <v>3.69</v>
      </c>
      <c r="F722" s="70">
        <f t="shared" si="428"/>
        <v>3.38</v>
      </c>
      <c r="G722" s="70">
        <f t="shared" si="428"/>
        <v>3.69</v>
      </c>
      <c r="H722" s="70">
        <f t="shared" si="428"/>
        <v>3.94</v>
      </c>
      <c r="I722" s="70">
        <f t="shared" si="428"/>
        <v>7.27</v>
      </c>
      <c r="J722" s="70">
        <f t="shared" si="428"/>
        <v>3.69</v>
      </c>
      <c r="K722" s="72">
        <f t="shared" si="428"/>
        <v>3.02</v>
      </c>
      <c r="L722" s="368">
        <v>0</v>
      </c>
    </row>
    <row r="723" spans="1:12" ht="15.75" thickBot="1">
      <c r="A723" s="15" t="str">
        <f t="shared" ref="A723:K723" si="429">A613</f>
        <v>Arrizabalaga</v>
      </c>
      <c r="B723" s="70">
        <f t="shared" si="429"/>
        <v>4.5</v>
      </c>
      <c r="C723" s="71" t="str">
        <f t="shared" si="423"/>
        <v>Chelsea</v>
      </c>
      <c r="D723" s="70">
        <f t="shared" si="429"/>
        <v>3.96</v>
      </c>
      <c r="E723" s="70">
        <f t="shared" si="429"/>
        <v>6.8</v>
      </c>
      <c r="F723" s="70">
        <f t="shared" si="429"/>
        <v>3.98</v>
      </c>
      <c r="G723" s="70">
        <f t="shared" si="429"/>
        <v>3.04</v>
      </c>
      <c r="H723" s="70">
        <f t="shared" si="429"/>
        <v>3.81</v>
      </c>
      <c r="I723" s="70">
        <f t="shared" si="429"/>
        <v>3.52</v>
      </c>
      <c r="J723" s="70">
        <f t="shared" si="429"/>
        <v>4.04</v>
      </c>
      <c r="K723" s="72">
        <f t="shared" si="429"/>
        <v>3.12</v>
      </c>
      <c r="L723" s="368">
        <v>0</v>
      </c>
    </row>
    <row r="724" spans="1:12" ht="15.75" thickBot="1">
      <c r="A724" s="15" t="str">
        <f t="shared" ref="A724:K724" si="430">A614</f>
        <v>Alisson</v>
      </c>
      <c r="B724" s="70">
        <f t="shared" si="430"/>
        <v>5.5</v>
      </c>
      <c r="C724" s="71" t="str">
        <f t="shared" si="423"/>
        <v>Liverpool</v>
      </c>
      <c r="D724" s="70">
        <f t="shared" si="430"/>
        <v>4.18</v>
      </c>
      <c r="E724" s="70">
        <f t="shared" si="430"/>
        <v>3.85</v>
      </c>
      <c r="F724" s="70">
        <f t="shared" si="430"/>
        <v>3.73</v>
      </c>
      <c r="G724" s="70">
        <f t="shared" si="430"/>
        <v>3.78</v>
      </c>
      <c r="H724" s="70">
        <f t="shared" si="430"/>
        <v>4.04</v>
      </c>
      <c r="I724" s="70">
        <f t="shared" si="430"/>
        <v>4.2</v>
      </c>
      <c r="J724" s="70">
        <f t="shared" si="430"/>
        <v>3.54</v>
      </c>
      <c r="K724" s="72">
        <f t="shared" si="430"/>
        <v>3.84</v>
      </c>
      <c r="L724" s="368">
        <v>0</v>
      </c>
    </row>
    <row r="725" spans="1:12" ht="15.75" thickBot="1">
      <c r="A725" s="15" t="str">
        <f t="shared" ref="A725:K725" si="431">A615</f>
        <v>Lloris</v>
      </c>
      <c r="B725" s="70">
        <f t="shared" si="431"/>
        <v>5.5</v>
      </c>
      <c r="C725" s="71" t="str">
        <f t="shared" ref="C725:C756" si="432">C65</f>
        <v>Spurs</v>
      </c>
      <c r="D725" s="70">
        <f t="shared" si="431"/>
        <v>3.78</v>
      </c>
      <c r="E725" s="70">
        <f t="shared" si="431"/>
        <v>3.63</v>
      </c>
      <c r="F725" s="70">
        <f t="shared" si="431"/>
        <v>6.38</v>
      </c>
      <c r="G725" s="70">
        <f t="shared" si="431"/>
        <v>3.52</v>
      </c>
      <c r="H725" s="70">
        <f t="shared" si="431"/>
        <v>3.12</v>
      </c>
      <c r="I725" s="70">
        <f t="shared" si="431"/>
        <v>3.45</v>
      </c>
      <c r="J725" s="70">
        <f t="shared" si="431"/>
        <v>3.71</v>
      </c>
      <c r="K725" s="72">
        <f t="shared" si="431"/>
        <v>3.45</v>
      </c>
      <c r="L725" s="368">
        <v>0</v>
      </c>
    </row>
    <row r="726" spans="1:12" ht="15.75" thickBot="1">
      <c r="A726" s="15" t="str">
        <f t="shared" ref="A726:K726" si="433">A616</f>
        <v>Leno</v>
      </c>
      <c r="B726" s="70">
        <f t="shared" si="433"/>
        <v>4.5</v>
      </c>
      <c r="C726" s="71" t="str">
        <f t="shared" si="432"/>
        <v>Fulham</v>
      </c>
      <c r="D726" s="70">
        <f t="shared" si="433"/>
        <v>3.76</v>
      </c>
      <c r="E726" s="70">
        <f t="shared" si="433"/>
        <v>6.73</v>
      </c>
      <c r="F726" s="70">
        <f t="shared" si="433"/>
        <v>3.14</v>
      </c>
      <c r="G726" s="70">
        <f t="shared" si="433"/>
        <v>3.2</v>
      </c>
      <c r="H726" s="70">
        <f t="shared" si="433"/>
        <v>3.12</v>
      </c>
      <c r="I726" s="70">
        <f t="shared" si="433"/>
        <v>3.74</v>
      </c>
      <c r="J726" s="70">
        <f t="shared" si="433"/>
        <v>3.1</v>
      </c>
      <c r="K726" s="72">
        <f t="shared" si="433"/>
        <v>2.96</v>
      </c>
      <c r="L726" s="368">
        <v>1</v>
      </c>
    </row>
    <row r="727" spans="1:12" ht="15.75" thickBot="1">
      <c r="A727" s="15" t="str">
        <f t="shared" ref="A727:K727" si="434">A617</f>
        <v>Pope</v>
      </c>
      <c r="B727" s="70">
        <f t="shared" si="434"/>
        <v>5.3</v>
      </c>
      <c r="C727" s="71" t="str">
        <f t="shared" si="432"/>
        <v>Newcastle</v>
      </c>
      <c r="D727" s="70">
        <f t="shared" si="434"/>
        <v>3.98</v>
      </c>
      <c r="E727" s="70">
        <f t="shared" si="434"/>
        <v>3.29</v>
      </c>
      <c r="F727" s="70">
        <f t="shared" si="434"/>
        <v>3.99</v>
      </c>
      <c r="G727" s="70">
        <f t="shared" si="434"/>
        <v>3.84</v>
      </c>
      <c r="H727" s="70">
        <f t="shared" si="434"/>
        <v>3.96</v>
      </c>
      <c r="I727" s="70">
        <f t="shared" si="434"/>
        <v>4</v>
      </c>
      <c r="J727" s="70">
        <f t="shared" si="434"/>
        <v>3.37</v>
      </c>
      <c r="K727" s="72">
        <f t="shared" si="434"/>
        <v>2.4300000000000002</v>
      </c>
      <c r="L727" s="368">
        <v>0</v>
      </c>
    </row>
    <row r="728" spans="1:12" ht="15.75" thickBot="1">
      <c r="A728" s="15" t="str">
        <f t="shared" ref="A728:K728" si="435">A618</f>
        <v>Fabianski</v>
      </c>
      <c r="B728" s="70">
        <f t="shared" si="435"/>
        <v>5</v>
      </c>
      <c r="C728" s="71" t="str">
        <f t="shared" si="432"/>
        <v>West Ham</v>
      </c>
      <c r="D728" s="70">
        <f t="shared" si="435"/>
        <v>3.78</v>
      </c>
      <c r="E728" s="70">
        <f t="shared" si="435"/>
        <v>3.48</v>
      </c>
      <c r="F728" s="70">
        <f t="shared" si="435"/>
        <v>3.68</v>
      </c>
      <c r="G728" s="70">
        <f t="shared" si="435"/>
        <v>3.95</v>
      </c>
      <c r="H728" s="70">
        <f t="shared" si="435"/>
        <v>3.23</v>
      </c>
      <c r="I728" s="70">
        <f t="shared" si="435"/>
        <v>3.44</v>
      </c>
      <c r="J728" s="70">
        <f t="shared" si="435"/>
        <v>3.18</v>
      </c>
      <c r="K728" s="72">
        <f t="shared" si="435"/>
        <v>3.51</v>
      </c>
      <c r="L728" s="368">
        <v>0</v>
      </c>
    </row>
    <row r="729" spans="1:12" ht="15.75" thickBot="1">
      <c r="A729" s="15" t="str">
        <f t="shared" ref="A729:K729" si="436">A619</f>
        <v>Sánchez</v>
      </c>
      <c r="B729" s="70">
        <f t="shared" si="436"/>
        <v>4.5999999999999996</v>
      </c>
      <c r="C729" s="71" t="str">
        <f t="shared" si="432"/>
        <v>Brighton</v>
      </c>
      <c r="D729" s="70">
        <f t="shared" si="436"/>
        <v>3.34</v>
      </c>
      <c r="E729" s="70">
        <f t="shared" si="436"/>
        <v>3.74</v>
      </c>
      <c r="F729" s="70">
        <f t="shared" si="436"/>
        <v>3.23</v>
      </c>
      <c r="G729" s="70">
        <f t="shared" si="436"/>
        <v>3.6</v>
      </c>
      <c r="H729" s="70">
        <f t="shared" si="436"/>
        <v>4.09</v>
      </c>
      <c r="I729" s="70">
        <f t="shared" si="436"/>
        <v>3.68</v>
      </c>
      <c r="J729" s="70">
        <f t="shared" si="436"/>
        <v>3.82</v>
      </c>
      <c r="K729" s="72">
        <f t="shared" si="436"/>
        <v>2.09</v>
      </c>
      <c r="L729" s="368">
        <v>0</v>
      </c>
    </row>
    <row r="730" spans="1:12" ht="15.75" thickBot="1">
      <c r="A730" s="15" t="str">
        <f t="shared" ref="A730:K730" si="437">A620</f>
        <v>Sá</v>
      </c>
      <c r="B730" s="70">
        <f t="shared" si="437"/>
        <v>5</v>
      </c>
      <c r="C730" s="71" t="str">
        <f t="shared" si="432"/>
        <v>Wolves</v>
      </c>
      <c r="D730" s="70">
        <f t="shared" si="437"/>
        <v>3.42</v>
      </c>
      <c r="E730" s="70">
        <f t="shared" si="437"/>
        <v>3.48</v>
      </c>
      <c r="F730" s="70">
        <f t="shared" si="437"/>
        <v>3.79</v>
      </c>
      <c r="G730" s="70">
        <f t="shared" si="437"/>
        <v>3.14</v>
      </c>
      <c r="H730" s="70">
        <f t="shared" si="437"/>
        <v>3.24</v>
      </c>
      <c r="I730" s="70">
        <f t="shared" si="437"/>
        <v>3.63</v>
      </c>
      <c r="J730" s="70">
        <f t="shared" si="437"/>
        <v>4.04</v>
      </c>
      <c r="K730" s="72">
        <f t="shared" si="437"/>
        <v>2.83</v>
      </c>
      <c r="L730" s="368">
        <v>0</v>
      </c>
    </row>
    <row r="731" spans="1:12" ht="15.75" thickBot="1">
      <c r="A731" s="15" t="str">
        <f t="shared" ref="A731:K731" si="438">A621</f>
        <v>De Gea</v>
      </c>
      <c r="B731" s="70">
        <f t="shared" si="438"/>
        <v>4.9000000000000004</v>
      </c>
      <c r="C731" s="71" t="str">
        <f t="shared" si="432"/>
        <v>Man Utd</v>
      </c>
      <c r="D731" s="70">
        <f t="shared" si="438"/>
        <v>3.92</v>
      </c>
      <c r="E731" s="70">
        <f t="shared" si="438"/>
        <v>4.1399999999999997</v>
      </c>
      <c r="F731" s="70">
        <f t="shared" si="438"/>
        <v>3.16</v>
      </c>
      <c r="G731" s="70">
        <f t="shared" si="438"/>
        <v>3.15</v>
      </c>
      <c r="H731" s="70">
        <f t="shared" si="438"/>
        <v>3.92</v>
      </c>
      <c r="I731" s="70">
        <f t="shared" si="438"/>
        <v>3.46</v>
      </c>
      <c r="J731" s="70">
        <f t="shared" si="438"/>
        <v>3.85</v>
      </c>
      <c r="K731" s="72">
        <f t="shared" si="438"/>
        <v>1.85</v>
      </c>
      <c r="L731" s="368">
        <v>0</v>
      </c>
    </row>
    <row r="732" spans="1:12" ht="15.75" thickBot="1">
      <c r="A732" s="15" t="str">
        <f t="shared" ref="A732:K732" si="439">A622</f>
        <v>Pickford</v>
      </c>
      <c r="B732" s="70">
        <f t="shared" si="439"/>
        <v>4.5</v>
      </c>
      <c r="C732" s="71" t="str">
        <f t="shared" si="432"/>
        <v>Everton</v>
      </c>
      <c r="D732" s="70">
        <f t="shared" si="439"/>
        <v>3.29</v>
      </c>
      <c r="E732" s="70">
        <f t="shared" si="439"/>
        <v>3.46</v>
      </c>
      <c r="F732" s="70">
        <f t="shared" si="439"/>
        <v>3.86</v>
      </c>
      <c r="G732" s="70">
        <f t="shared" si="439"/>
        <v>3.34</v>
      </c>
      <c r="H732" s="70">
        <f t="shared" si="439"/>
        <v>3.2</v>
      </c>
      <c r="I732" s="70">
        <f t="shared" si="439"/>
        <v>3.09</v>
      </c>
      <c r="J732" s="70">
        <f t="shared" si="439"/>
        <v>3.58</v>
      </c>
      <c r="K732" s="72">
        <f t="shared" si="439"/>
        <v>3.56</v>
      </c>
      <c r="L732" s="368">
        <v>0</v>
      </c>
    </row>
    <row r="733" spans="1:12" ht="15.75" thickBot="1">
      <c r="A733" s="15" t="str">
        <f t="shared" ref="A733:K733" si="440">A623</f>
        <v>Henderson</v>
      </c>
      <c r="B733" s="70">
        <f t="shared" si="440"/>
        <v>4.7</v>
      </c>
      <c r="C733" s="71" t="str">
        <f t="shared" si="432"/>
        <v>Nott'm Forest</v>
      </c>
      <c r="D733" s="70">
        <f t="shared" si="440"/>
        <v>3.35</v>
      </c>
      <c r="E733" s="70">
        <f t="shared" si="440"/>
        <v>3.43</v>
      </c>
      <c r="F733" s="70">
        <f t="shared" si="440"/>
        <v>3.62</v>
      </c>
      <c r="G733" s="70">
        <f t="shared" si="440"/>
        <v>3.47</v>
      </c>
      <c r="H733" s="70">
        <f t="shared" si="440"/>
        <v>3.49</v>
      </c>
      <c r="I733" s="70">
        <f t="shared" si="440"/>
        <v>3.24</v>
      </c>
      <c r="J733" s="70">
        <f t="shared" si="440"/>
        <v>3.06</v>
      </c>
      <c r="K733" s="72">
        <f t="shared" si="440"/>
        <v>2.78</v>
      </c>
      <c r="L733" s="368">
        <v>0</v>
      </c>
    </row>
    <row r="734" spans="1:12" ht="15.75" thickBot="1">
      <c r="A734" s="15" t="str">
        <f t="shared" ref="A734:K734" si="441">A624</f>
        <v>Meslier</v>
      </c>
      <c r="B734" s="70">
        <f t="shared" si="441"/>
        <v>4.5</v>
      </c>
      <c r="C734" s="71" t="str">
        <f t="shared" si="432"/>
        <v>Leeds</v>
      </c>
      <c r="D734" s="70">
        <f t="shared" si="441"/>
        <v>3.13</v>
      </c>
      <c r="E734" s="70">
        <f t="shared" si="441"/>
        <v>3.36</v>
      </c>
      <c r="F734" s="70">
        <f t="shared" si="441"/>
        <v>3.2</v>
      </c>
      <c r="G734" s="70">
        <f t="shared" si="441"/>
        <v>3.41</v>
      </c>
      <c r="H734" s="70">
        <f t="shared" si="441"/>
        <v>3.43</v>
      </c>
      <c r="I734" s="70">
        <f t="shared" si="441"/>
        <v>3.18</v>
      </c>
      <c r="J734" s="70">
        <f t="shared" si="441"/>
        <v>3.38</v>
      </c>
      <c r="K734" s="72">
        <f t="shared" si="441"/>
        <v>3.24</v>
      </c>
      <c r="L734" s="368">
        <v>0</v>
      </c>
    </row>
    <row r="735" spans="1:12" ht="15.75" thickBot="1">
      <c r="A735" s="15" t="str">
        <f t="shared" ref="A735:K735" si="442">A625</f>
        <v>Guaita</v>
      </c>
      <c r="B735" s="70">
        <f t="shared" si="442"/>
        <v>4.5</v>
      </c>
      <c r="C735" s="71" t="str">
        <f t="shared" si="432"/>
        <v>Crystal Palace</v>
      </c>
      <c r="D735" s="70">
        <f t="shared" si="442"/>
        <v>3.71</v>
      </c>
      <c r="E735" s="70">
        <f t="shared" si="442"/>
        <v>3.38</v>
      </c>
      <c r="F735" s="70">
        <f t="shared" si="442"/>
        <v>3.17</v>
      </c>
      <c r="G735" s="70">
        <f t="shared" si="442"/>
        <v>3.31</v>
      </c>
      <c r="H735" s="70">
        <f t="shared" si="442"/>
        <v>3.06</v>
      </c>
      <c r="I735" s="70">
        <f t="shared" si="442"/>
        <v>3.35</v>
      </c>
      <c r="J735" s="70">
        <f t="shared" si="442"/>
        <v>3.24</v>
      </c>
      <c r="K735" s="72">
        <f t="shared" si="442"/>
        <v>3.06</v>
      </c>
      <c r="L735" s="368">
        <v>0</v>
      </c>
    </row>
    <row r="736" spans="1:12" ht="15.75" thickBot="1">
      <c r="A736" s="15" t="str">
        <f t="shared" ref="A736:K736" si="443">A626</f>
        <v>Salah</v>
      </c>
      <c r="B736" s="70">
        <f t="shared" si="443"/>
        <v>12.8</v>
      </c>
      <c r="C736" s="71" t="str">
        <f t="shared" si="432"/>
        <v>Liverpool</v>
      </c>
      <c r="D736" s="70">
        <f t="shared" si="443"/>
        <v>8.14</v>
      </c>
      <c r="E736" s="70">
        <f t="shared" si="443"/>
        <v>6.7</v>
      </c>
      <c r="F736" s="70">
        <f t="shared" si="443"/>
        <v>5.55</v>
      </c>
      <c r="G736" s="70">
        <f t="shared" si="443"/>
        <v>5.82</v>
      </c>
      <c r="H736" s="70">
        <f t="shared" si="443"/>
        <v>5.69</v>
      </c>
      <c r="I736" s="70">
        <f t="shared" si="443"/>
        <v>7.04</v>
      </c>
      <c r="J736" s="70">
        <f t="shared" si="443"/>
        <v>4.66</v>
      </c>
      <c r="K736" s="72">
        <f t="shared" si="443"/>
        <v>5.59</v>
      </c>
      <c r="L736" s="368">
        <v>1</v>
      </c>
    </row>
    <row r="737" spans="1:12" ht="15.75" thickBot="1">
      <c r="A737" s="15" t="str">
        <f t="shared" ref="A737:K737" si="444">A627</f>
        <v>De Bruyne</v>
      </c>
      <c r="B737" s="70">
        <f t="shared" si="444"/>
        <v>12.6</v>
      </c>
      <c r="C737" s="71" t="str">
        <f t="shared" si="432"/>
        <v>Man City</v>
      </c>
      <c r="D737" s="70">
        <f t="shared" si="444"/>
        <v>6.01</v>
      </c>
      <c r="E737" s="70">
        <f t="shared" si="444"/>
        <v>4.38</v>
      </c>
      <c r="F737" s="70">
        <f t="shared" si="444"/>
        <v>9.01</v>
      </c>
      <c r="G737" s="70">
        <f t="shared" si="444"/>
        <v>5.29</v>
      </c>
      <c r="H737" s="70">
        <f t="shared" si="444"/>
        <v>4.18</v>
      </c>
      <c r="I737" s="70">
        <f t="shared" si="444"/>
        <v>9.2799999999999994</v>
      </c>
      <c r="J737" s="70">
        <f t="shared" si="444"/>
        <v>5.0999999999999996</v>
      </c>
      <c r="K737" s="72">
        <f t="shared" si="444"/>
        <v>2.2400000000000002</v>
      </c>
      <c r="L737" s="368">
        <v>0</v>
      </c>
    </row>
    <row r="738" spans="1:12" ht="15.75" thickBot="1">
      <c r="A738" s="15" t="str">
        <f t="shared" ref="A738:K738" si="445">A628</f>
        <v>Saka</v>
      </c>
      <c r="B738" s="70">
        <f t="shared" si="445"/>
        <v>8</v>
      </c>
      <c r="C738" s="71" t="str">
        <f t="shared" si="432"/>
        <v>Arsenal</v>
      </c>
      <c r="D738" s="70">
        <f t="shared" si="445"/>
        <v>4.79</v>
      </c>
      <c r="E738" s="70">
        <f t="shared" si="445"/>
        <v>4.96</v>
      </c>
      <c r="F738" s="70">
        <f t="shared" si="445"/>
        <v>4.45</v>
      </c>
      <c r="G738" s="70">
        <f t="shared" si="445"/>
        <v>4.71</v>
      </c>
      <c r="H738" s="70">
        <f t="shared" si="445"/>
        <v>5.0199999999999996</v>
      </c>
      <c r="I738" s="70">
        <f t="shared" si="445"/>
        <v>9.41</v>
      </c>
      <c r="J738" s="70">
        <f t="shared" si="445"/>
        <v>4.7699999999999996</v>
      </c>
      <c r="K738" s="72">
        <f t="shared" si="445"/>
        <v>3.88</v>
      </c>
      <c r="L738" s="368">
        <v>1</v>
      </c>
    </row>
    <row r="739" spans="1:12" ht="15.75" thickBot="1">
      <c r="A739" s="15" t="str">
        <f t="shared" ref="A739:K739" si="446">A629</f>
        <v>Son</v>
      </c>
      <c r="B739" s="70">
        <f t="shared" si="446"/>
        <v>11.6</v>
      </c>
      <c r="C739" s="71" t="str">
        <f t="shared" si="432"/>
        <v>Spurs</v>
      </c>
      <c r="D739" s="70">
        <f t="shared" si="446"/>
        <v>5.93</v>
      </c>
      <c r="E739" s="70">
        <f t="shared" si="446"/>
        <v>5.04</v>
      </c>
      <c r="F739" s="70">
        <f t="shared" si="446"/>
        <v>8.06</v>
      </c>
      <c r="G739" s="70">
        <f t="shared" si="446"/>
        <v>5.0999999999999996</v>
      </c>
      <c r="H739" s="70">
        <f t="shared" si="446"/>
        <v>3.66</v>
      </c>
      <c r="I739" s="70">
        <f t="shared" si="446"/>
        <v>4.46</v>
      </c>
      <c r="J739" s="70">
        <f t="shared" si="446"/>
        <v>4.74</v>
      </c>
      <c r="K739" s="72">
        <f t="shared" si="446"/>
        <v>4.2</v>
      </c>
      <c r="L739" s="368">
        <v>0</v>
      </c>
    </row>
    <row r="740" spans="1:12" ht="15.75" thickBot="1">
      <c r="A740" s="15" t="str">
        <f t="shared" ref="A740:K740" si="447">A630</f>
        <v>Martinelli</v>
      </c>
      <c r="B740" s="70">
        <f t="shared" si="447"/>
        <v>6.8</v>
      </c>
      <c r="C740" s="71" t="str">
        <f t="shared" si="432"/>
        <v>Arsenal</v>
      </c>
      <c r="D740" s="70">
        <f t="shared" si="447"/>
        <v>4.3499999999999996</v>
      </c>
      <c r="E740" s="70">
        <f t="shared" si="447"/>
        <v>4.3600000000000003</v>
      </c>
      <c r="F740" s="70">
        <f t="shared" si="447"/>
        <v>3.96</v>
      </c>
      <c r="G740" s="70">
        <f t="shared" si="447"/>
        <v>4.4000000000000004</v>
      </c>
      <c r="H740" s="70">
        <f t="shared" si="447"/>
        <v>4.43</v>
      </c>
      <c r="I740" s="70">
        <f t="shared" si="447"/>
        <v>8.3800000000000008</v>
      </c>
      <c r="J740" s="70">
        <f t="shared" si="447"/>
        <v>4.2</v>
      </c>
      <c r="K740" s="72">
        <f t="shared" si="447"/>
        <v>3.31</v>
      </c>
      <c r="L740" s="368">
        <v>1</v>
      </c>
    </row>
    <row r="741" spans="1:12" ht="15.75" thickBot="1">
      <c r="A741" s="15" t="str">
        <f t="shared" ref="A741:K741" si="448">A631</f>
        <v>Foden</v>
      </c>
      <c r="B741" s="70">
        <f t="shared" si="448"/>
        <v>8.3000000000000007</v>
      </c>
      <c r="C741" s="71" t="str">
        <f t="shared" si="432"/>
        <v>Man City</v>
      </c>
      <c r="D741" s="70">
        <f t="shared" si="448"/>
        <v>4.67</v>
      </c>
      <c r="E741" s="70">
        <f t="shared" si="448"/>
        <v>3.53</v>
      </c>
      <c r="F741" s="70">
        <f t="shared" si="448"/>
        <v>7.49</v>
      </c>
      <c r="G741" s="70">
        <f t="shared" si="448"/>
        <v>4.37</v>
      </c>
      <c r="H741" s="70">
        <f t="shared" si="448"/>
        <v>3.54</v>
      </c>
      <c r="I741" s="70">
        <f t="shared" si="448"/>
        <v>7.78</v>
      </c>
      <c r="J741" s="70">
        <f t="shared" si="448"/>
        <v>4.08</v>
      </c>
      <c r="K741" s="72">
        <f t="shared" si="448"/>
        <v>1.88</v>
      </c>
      <c r="L741" s="368">
        <v>0</v>
      </c>
    </row>
    <row r="742" spans="1:12" ht="15.75" thickBot="1">
      <c r="A742" s="15" t="str">
        <f t="shared" ref="A742:K742" si="449">A632</f>
        <v>Mount</v>
      </c>
      <c r="B742" s="70">
        <f t="shared" si="449"/>
        <v>7.5</v>
      </c>
      <c r="C742" s="71" t="str">
        <f t="shared" si="432"/>
        <v>Chelsea</v>
      </c>
      <c r="D742" s="70">
        <f t="shared" si="449"/>
        <v>4.3099999999999996</v>
      </c>
      <c r="E742" s="70">
        <f t="shared" si="449"/>
        <v>7.12</v>
      </c>
      <c r="F742" s="70">
        <f t="shared" si="449"/>
        <v>4.3</v>
      </c>
      <c r="G742" s="70">
        <f t="shared" si="449"/>
        <v>3.08</v>
      </c>
      <c r="H742" s="70">
        <f t="shared" si="449"/>
        <v>4.5</v>
      </c>
      <c r="I742" s="70">
        <f t="shared" si="449"/>
        <v>3.52</v>
      </c>
      <c r="J742" s="70">
        <f t="shared" si="449"/>
        <v>4.62</v>
      </c>
      <c r="K742" s="72">
        <f t="shared" si="449"/>
        <v>3.34</v>
      </c>
      <c r="L742" s="368">
        <v>1</v>
      </c>
    </row>
    <row r="743" spans="1:12" ht="15.75" thickBot="1">
      <c r="A743" s="15" t="str">
        <f t="shared" ref="A743:K743" si="450">A633</f>
        <v>Sterling</v>
      </c>
      <c r="B743" s="70">
        <f t="shared" si="450"/>
        <v>9.6999999999999993</v>
      </c>
      <c r="C743" s="71" t="str">
        <f t="shared" si="432"/>
        <v>Chelsea</v>
      </c>
      <c r="D743" s="70">
        <f t="shared" si="450"/>
        <v>4.1500000000000004</v>
      </c>
      <c r="E743" s="70">
        <f t="shared" si="450"/>
        <v>6.96</v>
      </c>
      <c r="F743" s="70">
        <f t="shared" si="450"/>
        <v>4.25</v>
      </c>
      <c r="G743" s="70">
        <f t="shared" si="450"/>
        <v>2.78</v>
      </c>
      <c r="H743" s="70">
        <f t="shared" si="450"/>
        <v>4.63</v>
      </c>
      <c r="I743" s="70">
        <f t="shared" si="450"/>
        <v>3.51</v>
      </c>
      <c r="J743" s="70">
        <f t="shared" si="450"/>
        <v>4.37</v>
      </c>
      <c r="K743" s="72">
        <f t="shared" si="450"/>
        <v>3.17</v>
      </c>
      <c r="L743" s="368">
        <v>0</v>
      </c>
    </row>
    <row r="744" spans="1:12" ht="15.75" thickBot="1">
      <c r="A744" s="15" t="str">
        <f t="shared" ref="A744:K744" si="451">A634</f>
        <v>Fernandes</v>
      </c>
      <c r="B744" s="70">
        <f t="shared" si="451"/>
        <v>9.8000000000000007</v>
      </c>
      <c r="C744" s="71" t="str">
        <f t="shared" si="432"/>
        <v>Man Utd</v>
      </c>
      <c r="D744" s="70">
        <f t="shared" si="451"/>
        <v>4.3</v>
      </c>
      <c r="E744" s="70">
        <f t="shared" si="451"/>
        <v>5.29</v>
      </c>
      <c r="F744" s="70">
        <f t="shared" si="451"/>
        <v>3.31</v>
      </c>
      <c r="G744" s="70">
        <f t="shared" si="451"/>
        <v>3.29</v>
      </c>
      <c r="H744" s="70">
        <f t="shared" si="451"/>
        <v>4.83</v>
      </c>
      <c r="I744" s="70">
        <f t="shared" si="451"/>
        <v>4.5</v>
      </c>
      <c r="J744" s="70">
        <f t="shared" si="451"/>
        <v>4.8499999999999996</v>
      </c>
      <c r="K744" s="72">
        <f t="shared" si="451"/>
        <v>2.36</v>
      </c>
      <c r="L744" s="368">
        <v>0</v>
      </c>
    </row>
    <row r="745" spans="1:12" ht="15.75" thickBot="1">
      <c r="A745" s="15" t="str">
        <f t="shared" ref="A745:K745" si="452">A635</f>
        <v>Ødegaard</v>
      </c>
      <c r="B745" s="70">
        <f t="shared" si="452"/>
        <v>6.4</v>
      </c>
      <c r="C745" s="71" t="str">
        <f t="shared" si="432"/>
        <v>Arsenal</v>
      </c>
      <c r="D745" s="70">
        <f t="shared" si="452"/>
        <v>3.72</v>
      </c>
      <c r="E745" s="70">
        <f t="shared" si="452"/>
        <v>3.71</v>
      </c>
      <c r="F745" s="70">
        <f t="shared" si="452"/>
        <v>3.41</v>
      </c>
      <c r="G745" s="70">
        <f t="shared" si="452"/>
        <v>3.8</v>
      </c>
      <c r="H745" s="70">
        <f t="shared" si="452"/>
        <v>3.88</v>
      </c>
      <c r="I745" s="70">
        <f t="shared" si="452"/>
        <v>7.39</v>
      </c>
      <c r="J745" s="70">
        <f t="shared" si="452"/>
        <v>3.75</v>
      </c>
      <c r="K745" s="72">
        <f t="shared" si="452"/>
        <v>3.02</v>
      </c>
      <c r="L745" s="368">
        <v>0</v>
      </c>
    </row>
    <row r="746" spans="1:12" ht="15.75" thickBot="1">
      <c r="A746" s="15" t="str">
        <f t="shared" ref="A746:K746" si="453">A636</f>
        <v>Trossard</v>
      </c>
      <c r="B746" s="70">
        <f t="shared" si="453"/>
        <v>7</v>
      </c>
      <c r="C746" s="71" t="str">
        <f t="shared" si="432"/>
        <v>Brighton</v>
      </c>
      <c r="D746" s="70">
        <f t="shared" si="453"/>
        <v>3.94</v>
      </c>
      <c r="E746" s="70">
        <f t="shared" si="453"/>
        <v>4.53</v>
      </c>
      <c r="F746" s="70">
        <f t="shared" si="453"/>
        <v>3.51</v>
      </c>
      <c r="G746" s="70">
        <f t="shared" si="453"/>
        <v>3.95</v>
      </c>
      <c r="H746" s="70">
        <f t="shared" si="453"/>
        <v>4.8600000000000003</v>
      </c>
      <c r="I746" s="70">
        <f t="shared" si="453"/>
        <v>3.93</v>
      </c>
      <c r="J746" s="70">
        <f t="shared" si="453"/>
        <v>4.7300000000000004</v>
      </c>
      <c r="K746" s="72">
        <f t="shared" si="453"/>
        <v>2.04</v>
      </c>
      <c r="L746" s="368">
        <v>0</v>
      </c>
    </row>
    <row r="747" spans="1:12" ht="15.75" thickBot="1">
      <c r="A747" s="15" t="str">
        <f t="shared" ref="A747:K747" si="454">A637</f>
        <v>Grealish</v>
      </c>
      <c r="B747" s="70">
        <f t="shared" si="454"/>
        <v>6.8</v>
      </c>
      <c r="C747" s="71" t="str">
        <f t="shared" si="432"/>
        <v>Man City</v>
      </c>
      <c r="D747" s="70">
        <f t="shared" si="454"/>
        <v>3.91</v>
      </c>
      <c r="E747" s="70">
        <f t="shared" si="454"/>
        <v>3</v>
      </c>
      <c r="F747" s="70">
        <f t="shared" si="454"/>
        <v>6.13</v>
      </c>
      <c r="G747" s="70">
        <f t="shared" si="454"/>
        <v>3.71</v>
      </c>
      <c r="H747" s="70">
        <f t="shared" si="454"/>
        <v>2.9</v>
      </c>
      <c r="I747" s="70">
        <f t="shared" si="454"/>
        <v>6.63</v>
      </c>
      <c r="J747" s="70">
        <f t="shared" si="454"/>
        <v>3.43</v>
      </c>
      <c r="K747" s="72">
        <f t="shared" si="454"/>
        <v>1.56</v>
      </c>
      <c r="L747" s="368">
        <v>0</v>
      </c>
    </row>
    <row r="748" spans="1:12" ht="15.75" thickBot="1">
      <c r="A748" s="15" t="str">
        <f t="shared" ref="A748:K748" si="455">A638</f>
        <v>Rashford</v>
      </c>
      <c r="B748" s="70">
        <f t="shared" si="455"/>
        <v>6.8</v>
      </c>
      <c r="C748" s="71" t="str">
        <f t="shared" si="432"/>
        <v>Man Utd</v>
      </c>
      <c r="D748" s="70">
        <f t="shared" si="455"/>
        <v>4.4400000000000004</v>
      </c>
      <c r="E748" s="70">
        <f t="shared" si="455"/>
        <v>5.14</v>
      </c>
      <c r="F748" s="70">
        <f t="shared" si="455"/>
        <v>3.14</v>
      </c>
      <c r="G748" s="70">
        <f t="shared" si="455"/>
        <v>2.98</v>
      </c>
      <c r="H748" s="70">
        <f t="shared" si="455"/>
        <v>4.33</v>
      </c>
      <c r="I748" s="70">
        <f t="shared" si="455"/>
        <v>4.12</v>
      </c>
      <c r="J748" s="70">
        <f t="shared" si="455"/>
        <v>4.43</v>
      </c>
      <c r="K748" s="72">
        <f t="shared" si="455"/>
        <v>2.1</v>
      </c>
      <c r="L748" s="368">
        <v>1</v>
      </c>
    </row>
    <row r="749" spans="1:12" ht="15.75" thickBot="1">
      <c r="A749" s="15" t="str">
        <f t="shared" ref="A749:K749" si="456">A639</f>
        <v>Zaha</v>
      </c>
      <c r="B749" s="70">
        <f t="shared" si="456"/>
        <v>7.5</v>
      </c>
      <c r="C749" s="71" t="str">
        <f t="shared" si="432"/>
        <v>Crystal Palace</v>
      </c>
      <c r="D749" s="70">
        <f t="shared" si="456"/>
        <v>4.55</v>
      </c>
      <c r="E749" s="70">
        <f t="shared" si="456"/>
        <v>4.08</v>
      </c>
      <c r="F749" s="70">
        <f t="shared" si="456"/>
        <v>3.15</v>
      </c>
      <c r="G749" s="70">
        <f t="shared" si="456"/>
        <v>3.69</v>
      </c>
      <c r="H749" s="70">
        <f t="shared" si="456"/>
        <v>3.27</v>
      </c>
      <c r="I749" s="70">
        <f t="shared" si="456"/>
        <v>4.0599999999999996</v>
      </c>
      <c r="J749" s="70">
        <f t="shared" si="456"/>
        <v>3.83</v>
      </c>
      <c r="K749" s="72">
        <f t="shared" si="456"/>
        <v>3.42</v>
      </c>
      <c r="L749" s="368">
        <v>0</v>
      </c>
    </row>
    <row r="750" spans="1:12" ht="15.75" thickBot="1">
      <c r="A750" s="15" t="str">
        <f t="shared" ref="A750:K750" si="457">A640</f>
        <v>Bernardo</v>
      </c>
      <c r="B750" s="70">
        <f t="shared" si="457"/>
        <v>6.9</v>
      </c>
      <c r="C750" s="71" t="str">
        <f t="shared" si="432"/>
        <v>Man City</v>
      </c>
      <c r="D750" s="70">
        <f t="shared" si="457"/>
        <v>3.67</v>
      </c>
      <c r="E750" s="70">
        <f t="shared" si="457"/>
        <v>2.9</v>
      </c>
      <c r="F750" s="70">
        <f t="shared" si="457"/>
        <v>6.01</v>
      </c>
      <c r="G750" s="70">
        <f t="shared" si="457"/>
        <v>3.55</v>
      </c>
      <c r="H750" s="70">
        <f t="shared" si="457"/>
        <v>2.84</v>
      </c>
      <c r="I750" s="70">
        <f t="shared" si="457"/>
        <v>6.03</v>
      </c>
      <c r="J750" s="70">
        <f t="shared" si="457"/>
        <v>3.31</v>
      </c>
      <c r="K750" s="72">
        <f t="shared" si="457"/>
        <v>1.45</v>
      </c>
      <c r="L750" s="368">
        <v>0</v>
      </c>
    </row>
    <row r="751" spans="1:12" ht="15.75" thickBot="1">
      <c r="A751" s="15" t="str">
        <f t="shared" ref="A751:K751" si="458">A641</f>
        <v>Groß</v>
      </c>
      <c r="B751" s="70">
        <f t="shared" si="458"/>
        <v>5.6</v>
      </c>
      <c r="C751" s="71" t="str">
        <f t="shared" si="432"/>
        <v>Brighton</v>
      </c>
      <c r="D751" s="70">
        <f t="shared" si="458"/>
        <v>3.51</v>
      </c>
      <c r="E751" s="70">
        <f t="shared" si="458"/>
        <v>3.83</v>
      </c>
      <c r="F751" s="70">
        <f t="shared" si="458"/>
        <v>3.26</v>
      </c>
      <c r="G751" s="70">
        <f t="shared" si="458"/>
        <v>3.5</v>
      </c>
      <c r="H751" s="70">
        <f t="shared" si="458"/>
        <v>4.26</v>
      </c>
      <c r="I751" s="70">
        <f t="shared" si="458"/>
        <v>3.42</v>
      </c>
      <c r="J751" s="70">
        <f t="shared" si="458"/>
        <v>4.26</v>
      </c>
      <c r="K751" s="72">
        <f t="shared" si="458"/>
        <v>1.87</v>
      </c>
      <c r="L751" s="368">
        <v>0</v>
      </c>
    </row>
    <row r="752" spans="1:12" ht="15.75" thickBot="1">
      <c r="A752" s="15" t="str">
        <f t="shared" ref="A752:K752" si="459">A642</f>
        <v>Bowen</v>
      </c>
      <c r="B752" s="70">
        <f t="shared" si="459"/>
        <v>8</v>
      </c>
      <c r="C752" s="71" t="str">
        <f t="shared" si="432"/>
        <v>West Ham</v>
      </c>
      <c r="D752" s="70">
        <f t="shared" si="459"/>
        <v>4.2</v>
      </c>
      <c r="E752" s="70">
        <f t="shared" si="459"/>
        <v>3.76</v>
      </c>
      <c r="F752" s="70">
        <f t="shared" si="459"/>
        <v>3.46</v>
      </c>
      <c r="G752" s="70">
        <f t="shared" si="459"/>
        <v>3.99</v>
      </c>
      <c r="H752" s="70">
        <f t="shared" si="459"/>
        <v>2.77</v>
      </c>
      <c r="I752" s="70">
        <f t="shared" si="459"/>
        <v>3.19</v>
      </c>
      <c r="J752" s="70">
        <f t="shared" si="459"/>
        <v>2.95</v>
      </c>
      <c r="K752" s="72">
        <f t="shared" si="459"/>
        <v>3.35</v>
      </c>
      <c r="L752" s="368">
        <v>0</v>
      </c>
    </row>
    <row r="753" spans="1:12" ht="15.75" thickBot="1">
      <c r="A753" s="15" t="str">
        <f t="shared" ref="A753:K753" si="460">A643</f>
        <v>Andreas</v>
      </c>
      <c r="B753" s="70">
        <f t="shared" si="460"/>
        <v>4.5999999999999996</v>
      </c>
      <c r="C753" s="71" t="str">
        <f t="shared" si="432"/>
        <v>Fulham</v>
      </c>
      <c r="D753" s="70" t="e">
        <f t="shared" si="460"/>
        <v>#REF!</v>
      </c>
      <c r="E753" s="70">
        <f t="shared" si="460"/>
        <v>3.73</v>
      </c>
      <c r="F753" s="70">
        <f t="shared" si="460"/>
        <v>2.54</v>
      </c>
      <c r="G753" s="70">
        <f t="shared" si="460"/>
        <v>2.95</v>
      </c>
      <c r="H753" s="70">
        <f t="shared" si="460"/>
        <v>2.5</v>
      </c>
      <c r="I753" s="70">
        <f t="shared" si="460"/>
        <v>3.52</v>
      </c>
      <c r="J753" s="70">
        <f t="shared" si="460"/>
        <v>2.62</v>
      </c>
      <c r="K753" s="72">
        <f t="shared" si="460"/>
        <v>2.67</v>
      </c>
      <c r="L753" s="368">
        <v>0</v>
      </c>
    </row>
    <row r="754" spans="1:12" ht="15.75" thickBot="1">
      <c r="A754" s="15" t="str">
        <f t="shared" ref="A754:K754" si="461">A644</f>
        <v>Ward-Prowse</v>
      </c>
      <c r="B754" s="70">
        <f t="shared" si="461"/>
        <v>6.2</v>
      </c>
      <c r="C754" s="71" t="str">
        <f t="shared" si="432"/>
        <v>Southampton</v>
      </c>
      <c r="D754" s="70">
        <f t="shared" si="461"/>
        <v>3.44</v>
      </c>
      <c r="E754" s="70">
        <f t="shared" si="461"/>
        <v>3.87</v>
      </c>
      <c r="F754" s="70">
        <f t="shared" si="461"/>
        <v>3.24</v>
      </c>
      <c r="G754" s="70">
        <f t="shared" si="461"/>
        <v>3.57</v>
      </c>
      <c r="H754" s="70">
        <f t="shared" si="461"/>
        <v>3.07</v>
      </c>
      <c r="I754" s="70">
        <f t="shared" si="461"/>
        <v>3.54</v>
      </c>
      <c r="J754" s="70">
        <f t="shared" si="461"/>
        <v>2.65</v>
      </c>
      <c r="K754" s="72">
        <f t="shared" si="461"/>
        <v>2.93</v>
      </c>
      <c r="L754" s="368">
        <v>0</v>
      </c>
    </row>
    <row r="755" spans="1:12" ht="15.75" thickBot="1">
      <c r="A755" s="15" t="str">
        <f t="shared" ref="A755:K755" si="462">A645</f>
        <v>Barnes</v>
      </c>
      <c r="B755" s="70">
        <f t="shared" si="462"/>
        <v>6.9</v>
      </c>
      <c r="C755" s="71" t="str">
        <f t="shared" si="432"/>
        <v>Leicester</v>
      </c>
      <c r="D755" s="70">
        <f t="shared" si="462"/>
        <v>3.04</v>
      </c>
      <c r="E755" s="70">
        <f t="shared" si="462"/>
        <v>4.3</v>
      </c>
      <c r="F755" s="70">
        <f t="shared" si="462"/>
        <v>3.89</v>
      </c>
      <c r="G755" s="70">
        <f t="shared" si="462"/>
        <v>3.68</v>
      </c>
      <c r="H755" s="70">
        <f t="shared" si="462"/>
        <v>3.16</v>
      </c>
      <c r="I755" s="70">
        <f t="shared" si="462"/>
        <v>3.1</v>
      </c>
      <c r="J755" s="70">
        <f t="shared" si="462"/>
        <v>2.71</v>
      </c>
      <c r="K755" s="72">
        <f t="shared" si="462"/>
        <v>2.35</v>
      </c>
      <c r="L755" s="368">
        <v>0</v>
      </c>
    </row>
    <row r="756" spans="1:12" ht="15.75" thickBot="1">
      <c r="A756" s="15" t="str">
        <f t="shared" ref="A756:K756" si="463">A646</f>
        <v>Almirón</v>
      </c>
      <c r="B756" s="70">
        <f t="shared" si="463"/>
        <v>5.9</v>
      </c>
      <c r="C756" s="71" t="str">
        <f t="shared" si="432"/>
        <v>Newcastle</v>
      </c>
      <c r="D756" s="70">
        <f t="shared" si="463"/>
        <v>4.45</v>
      </c>
      <c r="E756" s="70">
        <f t="shared" si="463"/>
        <v>3.01</v>
      </c>
      <c r="F756" s="70">
        <f t="shared" si="463"/>
        <v>4.1500000000000004</v>
      </c>
      <c r="G756" s="70">
        <f t="shared" si="463"/>
        <v>3.22</v>
      </c>
      <c r="H756" s="70">
        <f t="shared" si="463"/>
        <v>3.45</v>
      </c>
      <c r="I756" s="70">
        <f t="shared" si="463"/>
        <v>3.14</v>
      </c>
      <c r="J756" s="70">
        <f t="shared" si="463"/>
        <v>2.73</v>
      </c>
      <c r="K756" s="72">
        <f t="shared" si="463"/>
        <v>1.96</v>
      </c>
      <c r="L756" s="368">
        <v>0</v>
      </c>
    </row>
    <row r="757" spans="1:12" ht="15.75" thickBot="1">
      <c r="A757" s="15" t="str">
        <f t="shared" ref="A757:K757" si="464">A647</f>
        <v>Willian</v>
      </c>
      <c r="B757" s="70">
        <f t="shared" si="464"/>
        <v>5.5</v>
      </c>
      <c r="C757" s="71" t="str">
        <f>C97</f>
        <v>Fulham</v>
      </c>
      <c r="D757" s="70">
        <f t="shared" si="464"/>
        <v>3.72</v>
      </c>
      <c r="E757" s="70">
        <f t="shared" si="464"/>
        <v>5.88</v>
      </c>
      <c r="F757" s="70">
        <f t="shared" si="464"/>
        <v>2.52</v>
      </c>
      <c r="G757" s="70">
        <f t="shared" si="464"/>
        <v>2.92</v>
      </c>
      <c r="H757" s="70">
        <f t="shared" si="464"/>
        <v>2.38</v>
      </c>
      <c r="I757" s="70">
        <f t="shared" si="464"/>
        <v>3.31</v>
      </c>
      <c r="J757" s="70">
        <f t="shared" si="464"/>
        <v>2.58</v>
      </c>
      <c r="K757" s="72">
        <f t="shared" si="464"/>
        <v>2.57</v>
      </c>
      <c r="L757" s="368">
        <v>0</v>
      </c>
    </row>
    <row r="758" spans="1:12" ht="15.75" thickBot="1">
      <c r="A758" s="15" t="str">
        <f t="shared" ref="A758:K758" si="465">A648</f>
        <v>Antony</v>
      </c>
      <c r="B758" s="70">
        <f t="shared" si="465"/>
        <v>7.5</v>
      </c>
      <c r="C758" s="71" t="str">
        <f>C98</f>
        <v>Man Utd</v>
      </c>
      <c r="D758" s="70">
        <f t="shared" si="465"/>
        <v>3.61</v>
      </c>
      <c r="E758" s="70">
        <f t="shared" si="465"/>
        <v>4.17</v>
      </c>
      <c r="F758" s="70">
        <f t="shared" si="465"/>
        <v>2.84</v>
      </c>
      <c r="G758" s="70">
        <f t="shared" si="465"/>
        <v>2.7</v>
      </c>
      <c r="H758" s="70">
        <f t="shared" si="465"/>
        <v>3.66</v>
      </c>
      <c r="I758" s="70">
        <f t="shared" si="465"/>
        <v>3.44</v>
      </c>
      <c r="J758" s="70">
        <f t="shared" si="465"/>
        <v>3.6</v>
      </c>
      <c r="K758" s="72">
        <f t="shared" si="465"/>
        <v>1.78</v>
      </c>
      <c r="L758" s="368">
        <v>0</v>
      </c>
    </row>
    <row r="759" spans="1:12" ht="15.75" thickBot="1">
      <c r="A759" s="15" t="str">
        <f t="shared" ref="A759:K759" si="466">A649</f>
        <v>Saint-Maximin</v>
      </c>
      <c r="B759" s="70">
        <f t="shared" si="466"/>
        <v>6.2</v>
      </c>
      <c r="C759" s="71" t="str">
        <f>C99</f>
        <v>Newcastle</v>
      </c>
      <c r="D759" s="70">
        <f t="shared" si="466"/>
        <v>3.25</v>
      </c>
      <c r="E759" s="70">
        <f t="shared" si="466"/>
        <v>2.4900000000000002</v>
      </c>
      <c r="F759" s="70">
        <f t="shared" si="466"/>
        <v>3.88</v>
      </c>
      <c r="G759" s="70">
        <f t="shared" si="466"/>
        <v>3.43</v>
      </c>
      <c r="H759" s="70">
        <f t="shared" si="466"/>
        <v>3.59</v>
      </c>
      <c r="I759" s="70">
        <f t="shared" si="466"/>
        <v>3.55</v>
      </c>
      <c r="J759" s="70">
        <f t="shared" si="466"/>
        <v>2.99</v>
      </c>
      <c r="K759" s="72">
        <f t="shared" si="466"/>
        <v>2.14</v>
      </c>
      <c r="L759" s="368">
        <v>0</v>
      </c>
    </row>
    <row r="760" spans="1:12" ht="15.75" thickBot="1">
      <c r="A760" s="15" t="str">
        <f t="shared" ref="A760:K760" si="467">A650</f>
        <v>Gündogan</v>
      </c>
      <c r="B760" s="70">
        <f t="shared" si="467"/>
        <v>7.3</v>
      </c>
      <c r="C760" s="71" t="str">
        <f>C100</f>
        <v>Man City</v>
      </c>
      <c r="D760" s="70">
        <f t="shared" si="467"/>
        <v>3.06</v>
      </c>
      <c r="E760" s="70">
        <f t="shared" si="467"/>
        <v>2.4700000000000002</v>
      </c>
      <c r="F760" s="70">
        <f t="shared" si="467"/>
        <v>4.93</v>
      </c>
      <c r="G760" s="70">
        <f t="shared" si="467"/>
        <v>2.95</v>
      </c>
      <c r="H760" s="70">
        <f t="shared" si="467"/>
        <v>2.4700000000000002</v>
      </c>
      <c r="I760" s="70">
        <f t="shared" si="467"/>
        <v>5.13</v>
      </c>
      <c r="J760" s="70">
        <f t="shared" si="467"/>
        <v>2.82</v>
      </c>
      <c r="K760" s="72">
        <f t="shared" si="467"/>
        <v>1.23</v>
      </c>
      <c r="L760" s="368">
        <v>0</v>
      </c>
    </row>
    <row r="761" spans="1:12" ht="15.75" thickBot="1">
      <c r="A761" s="15" t="str">
        <f t="shared" ref="A761:B770" si="468">A651</f>
        <v>Paquetá</v>
      </c>
      <c r="B761" s="70">
        <f t="shared" si="468"/>
        <v>5.9</v>
      </c>
      <c r="C761" s="71" t="str">
        <f t="shared" ref="C761:C770" si="469">C101</f>
        <v>West Ham</v>
      </c>
      <c r="D761" s="70">
        <f t="shared" ref="D761:K761" si="470">D651</f>
        <v>3.58</v>
      </c>
      <c r="E761" s="70">
        <f t="shared" si="470"/>
        <v>3.27</v>
      </c>
      <c r="F761" s="70">
        <f t="shared" si="470"/>
        <v>3.03</v>
      </c>
      <c r="G761" s="70">
        <f t="shared" si="470"/>
        <v>3.6</v>
      </c>
      <c r="H761" s="70">
        <f t="shared" si="470"/>
        <v>2.66</v>
      </c>
      <c r="I761" s="70">
        <f t="shared" si="470"/>
        <v>2.95</v>
      </c>
      <c r="J761" s="70">
        <f t="shared" si="470"/>
        <v>2.66</v>
      </c>
      <c r="K761" s="72">
        <f t="shared" si="470"/>
        <v>3.12</v>
      </c>
      <c r="L761" s="368">
        <v>0</v>
      </c>
    </row>
    <row r="762" spans="1:12" ht="15.75" thickBot="1">
      <c r="A762" s="15" t="str">
        <f t="shared" si="468"/>
        <v>Rodrigo</v>
      </c>
      <c r="B762" s="70">
        <f t="shared" si="468"/>
        <v>6.3</v>
      </c>
      <c r="C762" s="71" t="str">
        <f t="shared" si="469"/>
        <v>Leeds</v>
      </c>
      <c r="D762" s="70">
        <f t="shared" ref="D762:K762" si="471">D652</f>
        <v>3.09</v>
      </c>
      <c r="E762" s="70">
        <f t="shared" si="471"/>
        <v>3.69</v>
      </c>
      <c r="F762" s="70">
        <f t="shared" si="471"/>
        <v>2.94</v>
      </c>
      <c r="G762" s="70">
        <f t="shared" si="471"/>
        <v>3.13</v>
      </c>
      <c r="H762" s="70">
        <f t="shared" si="471"/>
        <v>2.96</v>
      </c>
      <c r="I762" s="70">
        <f t="shared" si="471"/>
        <v>2.64</v>
      </c>
      <c r="J762" s="70">
        <f t="shared" si="471"/>
        <v>2.75</v>
      </c>
      <c r="K762" s="72">
        <f t="shared" si="471"/>
        <v>3.02</v>
      </c>
      <c r="L762" s="368">
        <v>0</v>
      </c>
    </row>
    <row r="763" spans="1:12" ht="15.75" thickBot="1">
      <c r="A763" s="15" t="str">
        <f t="shared" si="468"/>
        <v>Aaronson</v>
      </c>
      <c r="B763" s="70">
        <f t="shared" si="468"/>
        <v>5.5</v>
      </c>
      <c r="C763" s="71" t="str">
        <f t="shared" si="469"/>
        <v>Leeds</v>
      </c>
      <c r="D763" s="70">
        <f t="shared" ref="D763:K763" si="472">D653</f>
        <v>2.85</v>
      </c>
      <c r="E763" s="70">
        <f t="shared" si="472"/>
        <v>3.25</v>
      </c>
      <c r="F763" s="70">
        <f t="shared" si="472"/>
        <v>2.95</v>
      </c>
      <c r="G763" s="70">
        <f t="shared" si="472"/>
        <v>3.25</v>
      </c>
      <c r="H763" s="70">
        <f t="shared" si="472"/>
        <v>3.04</v>
      </c>
      <c r="I763" s="70">
        <f t="shared" si="472"/>
        <v>2.82</v>
      </c>
      <c r="J763" s="70">
        <f t="shared" si="472"/>
        <v>2.88</v>
      </c>
      <c r="K763" s="72">
        <f t="shared" si="472"/>
        <v>3</v>
      </c>
      <c r="L763" s="368">
        <v>0</v>
      </c>
    </row>
    <row r="764" spans="1:12" ht="15.75" thickBot="1">
      <c r="A764" s="15" t="str">
        <f t="shared" si="468"/>
        <v>Kulusevski</v>
      </c>
      <c r="B764" s="70">
        <f t="shared" si="468"/>
        <v>8</v>
      </c>
      <c r="C764" s="71" t="str">
        <f t="shared" si="469"/>
        <v>Spurs</v>
      </c>
      <c r="D764" s="70">
        <f t="shared" ref="D764:K764" si="473">D654</f>
        <v>3.47</v>
      </c>
      <c r="E764" s="70">
        <f t="shared" si="473"/>
        <v>3.18</v>
      </c>
      <c r="F764" s="70">
        <f t="shared" si="473"/>
        <v>4.97</v>
      </c>
      <c r="G764" s="70">
        <f t="shared" si="473"/>
        <v>2.94</v>
      </c>
      <c r="H764" s="70">
        <f t="shared" si="473"/>
        <v>2</v>
      </c>
      <c r="I764" s="70">
        <f t="shared" si="473"/>
        <v>2.39</v>
      </c>
      <c r="J764" s="70">
        <f t="shared" si="473"/>
        <v>2.66</v>
      </c>
      <c r="K764" s="72">
        <f t="shared" si="473"/>
        <v>2.2999999999999998</v>
      </c>
      <c r="L764" s="368">
        <v>0</v>
      </c>
    </row>
    <row r="765" spans="1:12" ht="15.75" thickBot="1">
      <c r="A765" s="15" t="str">
        <f t="shared" si="468"/>
        <v>Bailey</v>
      </c>
      <c r="B765" s="70">
        <f t="shared" si="468"/>
        <v>4.5</v>
      </c>
      <c r="C765" s="71" t="str">
        <f t="shared" si="469"/>
        <v>Aston Villa</v>
      </c>
      <c r="D765" s="70">
        <f t="shared" ref="D765:K765" si="474">D655</f>
        <v>2.87</v>
      </c>
      <c r="E765" s="70">
        <f t="shared" si="474"/>
        <v>3.07</v>
      </c>
      <c r="F765" s="70">
        <f t="shared" si="474"/>
        <v>3.46</v>
      </c>
      <c r="G765" s="70">
        <f t="shared" si="474"/>
        <v>2.98</v>
      </c>
      <c r="H765" s="70">
        <f t="shared" si="474"/>
        <v>3.47</v>
      </c>
      <c r="I765" s="70">
        <f t="shared" si="474"/>
        <v>2.1800000000000002</v>
      </c>
      <c r="J765" s="70">
        <f t="shared" si="474"/>
        <v>2.69</v>
      </c>
      <c r="K765" s="72">
        <f t="shared" si="474"/>
        <v>2.98</v>
      </c>
      <c r="L765" s="368">
        <v>0</v>
      </c>
    </row>
    <row r="766" spans="1:12" ht="15.75" thickBot="1">
      <c r="A766" s="15" t="str">
        <f t="shared" si="468"/>
        <v>March</v>
      </c>
      <c r="B766" s="70">
        <f t="shared" si="468"/>
        <v>5</v>
      </c>
      <c r="C766" s="71" t="str">
        <f t="shared" si="469"/>
        <v>Brighton</v>
      </c>
      <c r="D766" s="70">
        <f t="shared" ref="D766:K766" si="475">D656</f>
        <v>3.02</v>
      </c>
      <c r="E766" s="70">
        <f t="shared" si="475"/>
        <v>3.21</v>
      </c>
      <c r="F766" s="70">
        <f t="shared" si="475"/>
        <v>2.75</v>
      </c>
      <c r="G766" s="70">
        <f t="shared" si="475"/>
        <v>3.04</v>
      </c>
      <c r="H766" s="70">
        <f t="shared" si="475"/>
        <v>3.58</v>
      </c>
      <c r="I766" s="70">
        <f t="shared" si="475"/>
        <v>2.89</v>
      </c>
      <c r="J766" s="70">
        <f t="shared" si="475"/>
        <v>3.45</v>
      </c>
      <c r="K766" s="72">
        <f t="shared" si="475"/>
        <v>1.61</v>
      </c>
      <c r="L766" s="368">
        <v>0</v>
      </c>
    </row>
    <row r="767" spans="1:12" ht="15.75" thickBot="1">
      <c r="A767" s="15" t="str">
        <f t="shared" si="468"/>
        <v>Mahrez</v>
      </c>
      <c r="B767" s="70">
        <f t="shared" si="468"/>
        <v>7.5</v>
      </c>
      <c r="C767" s="71" t="str">
        <f t="shared" si="469"/>
        <v>Man City</v>
      </c>
      <c r="D767" s="70">
        <f t="shared" ref="D767:K767" si="476">D657</f>
        <v>3.13</v>
      </c>
      <c r="E767" s="70">
        <f t="shared" si="476"/>
        <v>1.98</v>
      </c>
      <c r="F767" s="70">
        <f t="shared" si="476"/>
        <v>4.4400000000000004</v>
      </c>
      <c r="G767" s="70">
        <f t="shared" si="476"/>
        <v>2.68</v>
      </c>
      <c r="H767" s="70">
        <f t="shared" si="476"/>
        <v>2.23</v>
      </c>
      <c r="I767" s="70">
        <f t="shared" si="476"/>
        <v>4.91</v>
      </c>
      <c r="J767" s="70">
        <f t="shared" si="476"/>
        <v>2.65</v>
      </c>
      <c r="K767" s="72">
        <f t="shared" si="476"/>
        <v>1.07</v>
      </c>
      <c r="L767" s="368">
        <v>0</v>
      </c>
    </row>
    <row r="768" spans="1:12" ht="15.75" thickBot="1">
      <c r="A768" s="15" t="str">
        <f t="shared" si="468"/>
        <v>Harrison</v>
      </c>
      <c r="B768" s="70">
        <f t="shared" si="468"/>
        <v>5.8</v>
      </c>
      <c r="C768" s="71" t="str">
        <f t="shared" si="469"/>
        <v>Leeds</v>
      </c>
      <c r="D768" s="70">
        <f t="shared" ref="D768:K768" si="477">D658</f>
        <v>2.4700000000000002</v>
      </c>
      <c r="E768" s="70">
        <f t="shared" si="477"/>
        <v>3.28</v>
      </c>
      <c r="F768" s="70">
        <f t="shared" si="477"/>
        <v>2.9</v>
      </c>
      <c r="G768" s="70">
        <f t="shared" si="477"/>
        <v>3.09</v>
      </c>
      <c r="H768" s="70">
        <f t="shared" si="477"/>
        <v>2.92</v>
      </c>
      <c r="I768" s="70">
        <f t="shared" si="477"/>
        <v>2.69</v>
      </c>
      <c r="J768" s="70">
        <f t="shared" si="477"/>
        <v>2.62</v>
      </c>
      <c r="K768" s="72">
        <f t="shared" si="477"/>
        <v>2.81</v>
      </c>
      <c r="L768" s="368">
        <v>0</v>
      </c>
    </row>
    <row r="769" spans="1:12" ht="15.75" thickBot="1">
      <c r="A769" s="15" t="str">
        <f t="shared" si="468"/>
        <v>Eriksen</v>
      </c>
      <c r="B769" s="70">
        <f t="shared" si="468"/>
        <v>6.3</v>
      </c>
      <c r="C769" s="71" t="str">
        <f t="shared" si="469"/>
        <v>Man Utd</v>
      </c>
      <c r="D769" s="70">
        <f t="shared" ref="D769:K769" si="478">D659</f>
        <v>3.13</v>
      </c>
      <c r="E769" s="70">
        <f t="shared" si="478"/>
        <v>3.63</v>
      </c>
      <c r="F769" s="70">
        <f t="shared" si="478"/>
        <v>2.4500000000000002</v>
      </c>
      <c r="G769" s="70">
        <f t="shared" si="478"/>
        <v>2.4900000000000002</v>
      </c>
      <c r="H769" s="70">
        <f t="shared" si="478"/>
        <v>3.24</v>
      </c>
      <c r="I769" s="70">
        <f t="shared" si="478"/>
        <v>2.96</v>
      </c>
      <c r="J769" s="70">
        <f t="shared" si="478"/>
        <v>3.24</v>
      </c>
      <c r="K769" s="72">
        <f t="shared" si="478"/>
        <v>1.55</v>
      </c>
      <c r="L769" s="368">
        <v>0</v>
      </c>
    </row>
    <row r="770" spans="1:12" ht="15.75" thickBot="1">
      <c r="A770" s="15" t="str">
        <f t="shared" si="468"/>
        <v>Eze</v>
      </c>
      <c r="B770" s="70">
        <f t="shared" si="468"/>
        <v>5.7</v>
      </c>
      <c r="C770" s="71" t="str">
        <f t="shared" si="469"/>
        <v>Crystal Palace</v>
      </c>
      <c r="D770" s="70">
        <f t="shared" ref="D770:K770" si="479">D660</f>
        <v>3.39</v>
      </c>
      <c r="E770" s="70">
        <f t="shared" si="479"/>
        <v>3.07</v>
      </c>
      <c r="F770" s="70">
        <f t="shared" si="479"/>
        <v>2.6</v>
      </c>
      <c r="G770" s="70">
        <f t="shared" si="479"/>
        <v>2.76</v>
      </c>
      <c r="H770" s="70">
        <f t="shared" si="479"/>
        <v>2.48</v>
      </c>
      <c r="I770" s="70">
        <f t="shared" si="479"/>
        <v>2.91</v>
      </c>
      <c r="J770" s="70">
        <f t="shared" si="479"/>
        <v>2.82</v>
      </c>
      <c r="K770" s="72">
        <f t="shared" si="479"/>
        <v>2.56</v>
      </c>
      <c r="L770" s="368">
        <v>0</v>
      </c>
    </row>
    <row r="771" spans="1:12" ht="15.75" thickBot="1">
      <c r="A771" s="2" t="str">
        <f t="shared" ref="A771:B790" si="480">A661</f>
        <v>Cancelo</v>
      </c>
      <c r="B771" s="65">
        <f t="shared" si="480"/>
        <v>7.4</v>
      </c>
      <c r="C771" s="66" t="str">
        <f t="shared" ref="C771:C802" si="481">C1</f>
        <v>Man City</v>
      </c>
      <c r="D771" s="65">
        <f t="shared" ref="D771:K780" si="482">D661</f>
        <v>4.88</v>
      </c>
      <c r="E771" s="65">
        <f t="shared" si="482"/>
        <v>3.74</v>
      </c>
      <c r="F771" s="65">
        <f t="shared" si="482"/>
        <v>6.68</v>
      </c>
      <c r="G771" s="65">
        <f t="shared" si="482"/>
        <v>4.47</v>
      </c>
      <c r="H771" s="65">
        <f t="shared" si="482"/>
        <v>3.18</v>
      </c>
      <c r="I771" s="65">
        <f t="shared" si="482"/>
        <v>7.21</v>
      </c>
      <c r="J771" s="65">
        <f t="shared" si="482"/>
        <v>4.09</v>
      </c>
      <c r="K771" s="65">
        <f t="shared" si="482"/>
        <v>1.86</v>
      </c>
      <c r="L771" s="368">
        <v>0</v>
      </c>
    </row>
    <row r="772" spans="1:12" ht="15.75" thickBot="1">
      <c r="A772" s="2" t="str">
        <f t="shared" si="480"/>
        <v>Alexander-Arnold</v>
      </c>
      <c r="B772" s="65">
        <f t="shared" si="480"/>
        <v>7.2</v>
      </c>
      <c r="C772" s="66" t="str">
        <f t="shared" si="481"/>
        <v>Liverpool</v>
      </c>
      <c r="D772" s="65">
        <f t="shared" si="482"/>
        <v>5.47</v>
      </c>
      <c r="E772" s="65">
        <f t="shared" si="482"/>
        <v>4.5599999999999996</v>
      </c>
      <c r="F772" s="65">
        <f t="shared" si="482"/>
        <v>3.88</v>
      </c>
      <c r="G772" s="65">
        <f t="shared" si="482"/>
        <v>4.2300000000000004</v>
      </c>
      <c r="H772" s="65">
        <f t="shared" si="482"/>
        <v>4.62</v>
      </c>
      <c r="I772" s="65">
        <f t="shared" si="482"/>
        <v>5.53</v>
      </c>
      <c r="J772" s="65">
        <f t="shared" si="482"/>
        <v>3.38</v>
      </c>
      <c r="K772" s="65">
        <f t="shared" si="482"/>
        <v>4.43</v>
      </c>
      <c r="L772" s="368">
        <v>1</v>
      </c>
    </row>
    <row r="773" spans="1:12" ht="15.75" thickBot="1">
      <c r="A773" s="2" t="str">
        <f t="shared" si="480"/>
        <v>Gabriel</v>
      </c>
      <c r="B773" s="65">
        <f t="shared" si="480"/>
        <v>5.0999999999999996</v>
      </c>
      <c r="C773" s="66" t="str">
        <f t="shared" si="481"/>
        <v>Arsenal</v>
      </c>
      <c r="D773" s="65">
        <f t="shared" si="482"/>
        <v>3.64</v>
      </c>
      <c r="E773" s="65">
        <f t="shared" si="482"/>
        <v>3.66</v>
      </c>
      <c r="F773" s="65">
        <f t="shared" si="482"/>
        <v>2.86</v>
      </c>
      <c r="G773" s="65">
        <f t="shared" si="482"/>
        <v>3.48</v>
      </c>
      <c r="H773" s="65">
        <f t="shared" si="482"/>
        <v>3.85</v>
      </c>
      <c r="I773" s="65">
        <f t="shared" si="482"/>
        <v>6.47</v>
      </c>
      <c r="J773" s="65">
        <f t="shared" si="482"/>
        <v>3.41</v>
      </c>
      <c r="K773" s="65">
        <f t="shared" si="482"/>
        <v>2.75</v>
      </c>
      <c r="L773" s="368">
        <v>1</v>
      </c>
    </row>
    <row r="774" spans="1:12" ht="15.75" thickBot="1">
      <c r="A774" s="2" t="str">
        <f t="shared" si="480"/>
        <v>Robertson</v>
      </c>
      <c r="B774" s="65">
        <f t="shared" si="480"/>
        <v>6.8</v>
      </c>
      <c r="C774" s="66" t="str">
        <f t="shared" si="481"/>
        <v>Liverpool</v>
      </c>
      <c r="D774" s="65">
        <f t="shared" si="482"/>
        <v>4.58</v>
      </c>
      <c r="E774" s="65">
        <f t="shared" si="482"/>
        <v>3.64</v>
      </c>
      <c r="F774" s="65">
        <f t="shared" si="482"/>
        <v>3.23</v>
      </c>
      <c r="G774" s="65">
        <f t="shared" si="482"/>
        <v>3.52</v>
      </c>
      <c r="H774" s="65">
        <f t="shared" si="482"/>
        <v>3.86</v>
      </c>
      <c r="I774" s="65">
        <f t="shared" si="482"/>
        <v>4.6900000000000004</v>
      </c>
      <c r="J774" s="65">
        <f t="shared" si="482"/>
        <v>2.81</v>
      </c>
      <c r="K774" s="65">
        <f t="shared" si="482"/>
        <v>3.76</v>
      </c>
      <c r="L774" s="368">
        <v>0</v>
      </c>
    </row>
    <row r="775" spans="1:12" ht="15.75" thickBot="1">
      <c r="A775" s="2" t="str">
        <f t="shared" si="480"/>
        <v>Trippier</v>
      </c>
      <c r="B775" s="65">
        <f t="shared" si="480"/>
        <v>5.2</v>
      </c>
      <c r="C775" s="66" t="str">
        <f t="shared" si="481"/>
        <v>Newcastle</v>
      </c>
      <c r="D775" s="65">
        <f t="shared" si="482"/>
        <v>4.8</v>
      </c>
      <c r="E775" s="65">
        <f t="shared" si="482"/>
        <v>2.5</v>
      </c>
      <c r="F775" s="65">
        <f t="shared" si="482"/>
        <v>4.55</v>
      </c>
      <c r="G775" s="65">
        <f t="shared" si="482"/>
        <v>3.76</v>
      </c>
      <c r="H775" s="65">
        <f t="shared" si="482"/>
        <v>4.28</v>
      </c>
      <c r="I775" s="65">
        <f t="shared" si="482"/>
        <v>4.3099999999999996</v>
      </c>
      <c r="J775" s="65">
        <f t="shared" si="482"/>
        <v>2.85</v>
      </c>
      <c r="K775" s="65">
        <f t="shared" si="482"/>
        <v>2.5499999999999998</v>
      </c>
      <c r="L775" s="368">
        <v>1</v>
      </c>
    </row>
    <row r="776" spans="1:12" ht="15.75" thickBot="1">
      <c r="A776" s="2" t="str">
        <f t="shared" si="480"/>
        <v>Van Dijk</v>
      </c>
      <c r="B776" s="65">
        <f t="shared" si="480"/>
        <v>6.5</v>
      </c>
      <c r="C776" s="66" t="str">
        <f t="shared" si="481"/>
        <v>Liverpool</v>
      </c>
      <c r="D776" s="65">
        <f t="shared" si="482"/>
        <v>4.2</v>
      </c>
      <c r="E776" s="65">
        <f t="shared" si="482"/>
        <v>3.49</v>
      </c>
      <c r="F776" s="65">
        <f t="shared" si="482"/>
        <v>3.03</v>
      </c>
      <c r="G776" s="65">
        <f t="shared" si="482"/>
        <v>3.32</v>
      </c>
      <c r="H776" s="65">
        <f t="shared" si="482"/>
        <v>3.66</v>
      </c>
      <c r="I776" s="65">
        <f t="shared" si="482"/>
        <v>4.22</v>
      </c>
      <c r="J776" s="65">
        <f t="shared" si="482"/>
        <v>2.56</v>
      </c>
      <c r="K776" s="65">
        <f t="shared" si="482"/>
        <v>3.38</v>
      </c>
      <c r="L776" s="368">
        <v>0</v>
      </c>
    </row>
    <row r="777" spans="1:12" ht="15.75" thickBot="1">
      <c r="A777" s="2" t="str">
        <f t="shared" si="480"/>
        <v>White</v>
      </c>
      <c r="B777" s="65">
        <f t="shared" si="480"/>
        <v>4.7</v>
      </c>
      <c r="C777" s="66" t="str">
        <f t="shared" si="481"/>
        <v>Arsenal</v>
      </c>
      <c r="D777" s="65">
        <f t="shared" si="482"/>
        <v>3.1</v>
      </c>
      <c r="E777" s="65">
        <f t="shared" si="482"/>
        <v>3.09</v>
      </c>
      <c r="F777" s="65">
        <f t="shared" si="482"/>
        <v>2.35</v>
      </c>
      <c r="G777" s="65">
        <f t="shared" si="482"/>
        <v>2.73</v>
      </c>
      <c r="H777" s="65">
        <f t="shared" si="482"/>
        <v>3.27</v>
      </c>
      <c r="I777" s="65">
        <f t="shared" si="482"/>
        <v>5.52</v>
      </c>
      <c r="J777" s="65">
        <f t="shared" si="482"/>
        <v>2.98</v>
      </c>
      <c r="K777" s="65">
        <f t="shared" si="482"/>
        <v>2.33</v>
      </c>
      <c r="L777" s="368">
        <v>0</v>
      </c>
    </row>
    <row r="778" spans="1:12" ht="15.75" thickBot="1">
      <c r="A778" s="2" t="str">
        <f t="shared" si="480"/>
        <v>Laporte</v>
      </c>
      <c r="B778" s="65">
        <f t="shared" si="480"/>
        <v>5.8</v>
      </c>
      <c r="C778" s="66" t="str">
        <f t="shared" si="481"/>
        <v>Man City</v>
      </c>
      <c r="D778" s="65">
        <f t="shared" si="482"/>
        <v>3.36</v>
      </c>
      <c r="E778" s="65">
        <f t="shared" si="482"/>
        <v>2.72</v>
      </c>
      <c r="F778" s="65">
        <f t="shared" si="482"/>
        <v>5.16</v>
      </c>
      <c r="G778" s="65">
        <f t="shared" si="482"/>
        <v>3.42</v>
      </c>
      <c r="H778" s="65">
        <f t="shared" si="482"/>
        <v>2.0499999999999998</v>
      </c>
      <c r="I778" s="65">
        <f t="shared" si="482"/>
        <v>4.34</v>
      </c>
      <c r="J778" s="65">
        <f t="shared" si="482"/>
        <v>2.62</v>
      </c>
      <c r="K778" s="65">
        <f t="shared" si="482"/>
        <v>1.1200000000000001</v>
      </c>
      <c r="L778" s="368">
        <v>0</v>
      </c>
    </row>
    <row r="779" spans="1:12" ht="15.75" thickBot="1">
      <c r="A779" s="2" t="str">
        <f t="shared" si="480"/>
        <v>Dunk</v>
      </c>
      <c r="B779" s="65">
        <f t="shared" si="480"/>
        <v>4.7</v>
      </c>
      <c r="C779" s="66" t="str">
        <f t="shared" si="481"/>
        <v>Brighton</v>
      </c>
      <c r="D779" s="65">
        <f t="shared" si="482"/>
        <v>2.59</v>
      </c>
      <c r="E779" s="65">
        <f t="shared" si="482"/>
        <v>3.62</v>
      </c>
      <c r="F779" s="65">
        <f t="shared" si="482"/>
        <v>2.42</v>
      </c>
      <c r="G779" s="65">
        <f t="shared" si="482"/>
        <v>3.12</v>
      </c>
      <c r="H779" s="65">
        <f t="shared" si="482"/>
        <v>4.3899999999999997</v>
      </c>
      <c r="I779" s="65">
        <f t="shared" si="482"/>
        <v>3.27</v>
      </c>
      <c r="J779" s="65">
        <f t="shared" si="482"/>
        <v>3.92</v>
      </c>
      <c r="K779" s="65">
        <f t="shared" si="482"/>
        <v>1.45</v>
      </c>
      <c r="L779" s="368">
        <v>1</v>
      </c>
    </row>
    <row r="780" spans="1:12" ht="15.75" thickBot="1">
      <c r="A780" s="2" t="str">
        <f t="shared" si="480"/>
        <v>Saliba</v>
      </c>
      <c r="B780" s="65">
        <f t="shared" si="480"/>
        <v>5.3</v>
      </c>
      <c r="C780" s="66" t="str">
        <f t="shared" si="481"/>
        <v>Arsenal</v>
      </c>
      <c r="D780" s="65">
        <f t="shared" si="482"/>
        <v>3.14</v>
      </c>
      <c r="E780" s="65">
        <f t="shared" si="482"/>
        <v>2.59</v>
      </c>
      <c r="F780" s="65">
        <f t="shared" si="482"/>
        <v>2.19</v>
      </c>
      <c r="G780" s="65">
        <f t="shared" si="482"/>
        <v>2.69</v>
      </c>
      <c r="H780" s="65">
        <f t="shared" si="482"/>
        <v>3.3</v>
      </c>
      <c r="I780" s="65">
        <f t="shared" si="482"/>
        <v>5.45</v>
      </c>
      <c r="J780" s="65">
        <f t="shared" si="482"/>
        <v>2.91</v>
      </c>
      <c r="K780" s="65">
        <f t="shared" si="482"/>
        <v>2.34</v>
      </c>
      <c r="L780" s="368">
        <v>0</v>
      </c>
    </row>
    <row r="781" spans="1:12" ht="15.75" thickBot="1">
      <c r="A781" s="2" t="str">
        <f t="shared" si="480"/>
        <v>Burn</v>
      </c>
      <c r="B781" s="65">
        <f t="shared" si="480"/>
        <v>4.5</v>
      </c>
      <c r="C781" s="66" t="str">
        <f t="shared" si="481"/>
        <v>Newcastle</v>
      </c>
      <c r="D781" s="65">
        <f t="shared" ref="D781:K790" si="483">D671</f>
        <v>3.83</v>
      </c>
      <c r="E781" s="65">
        <f t="shared" si="483"/>
        <v>2.08</v>
      </c>
      <c r="F781" s="65">
        <f t="shared" si="483"/>
        <v>3.82</v>
      </c>
      <c r="G781" s="65">
        <f t="shared" si="483"/>
        <v>3.19</v>
      </c>
      <c r="H781" s="65">
        <f t="shared" si="483"/>
        <v>3.53</v>
      </c>
      <c r="I781" s="65">
        <f t="shared" si="483"/>
        <v>3.56</v>
      </c>
      <c r="J781" s="65">
        <f t="shared" si="483"/>
        <v>2.29</v>
      </c>
      <c r="K781" s="65">
        <f t="shared" si="483"/>
        <v>2.04</v>
      </c>
      <c r="L781" s="368">
        <v>0</v>
      </c>
    </row>
    <row r="782" spans="1:12" ht="15.75" thickBot="1">
      <c r="A782" s="2" t="str">
        <f t="shared" si="480"/>
        <v>Botman</v>
      </c>
      <c r="B782" s="65">
        <f t="shared" si="480"/>
        <v>4.4000000000000004</v>
      </c>
      <c r="C782" s="66" t="str">
        <f t="shared" si="481"/>
        <v>Newcastle</v>
      </c>
      <c r="D782" s="65">
        <f t="shared" si="483"/>
        <v>3.77</v>
      </c>
      <c r="E782" s="65">
        <f t="shared" si="483"/>
        <v>2.08</v>
      </c>
      <c r="F782" s="65">
        <f t="shared" si="483"/>
        <v>3.68</v>
      </c>
      <c r="G782" s="65">
        <f t="shared" si="483"/>
        <v>3.25</v>
      </c>
      <c r="H782" s="65">
        <f t="shared" si="483"/>
        <v>3.65</v>
      </c>
      <c r="I782" s="65">
        <f t="shared" si="483"/>
        <v>3.46</v>
      </c>
      <c r="J782" s="65">
        <f t="shared" si="483"/>
        <v>2.31</v>
      </c>
      <c r="K782" s="65">
        <f t="shared" si="483"/>
        <v>2.04</v>
      </c>
      <c r="L782" s="368">
        <v>1</v>
      </c>
    </row>
    <row r="783" spans="1:12" ht="15.75" thickBot="1">
      <c r="A783" s="2" t="str">
        <f t="shared" si="480"/>
        <v>Dier</v>
      </c>
      <c r="B783" s="65">
        <f t="shared" si="480"/>
        <v>5.2</v>
      </c>
      <c r="C783" s="66" t="str">
        <f t="shared" si="481"/>
        <v>Spurs</v>
      </c>
      <c r="D783" s="65">
        <f t="shared" si="483"/>
        <v>3.49</v>
      </c>
      <c r="E783" s="65">
        <f t="shared" si="483"/>
        <v>2.98</v>
      </c>
      <c r="F783" s="65">
        <f t="shared" si="483"/>
        <v>3.82</v>
      </c>
      <c r="G783" s="65">
        <f t="shared" si="483"/>
        <v>2.9</v>
      </c>
      <c r="H783" s="65">
        <f t="shared" si="483"/>
        <v>1.85</v>
      </c>
      <c r="I783" s="65">
        <f t="shared" si="483"/>
        <v>2.8</v>
      </c>
      <c r="J783" s="65">
        <f t="shared" si="483"/>
        <v>3.19</v>
      </c>
      <c r="K783" s="65">
        <f t="shared" si="483"/>
        <v>2.67</v>
      </c>
      <c r="L783" s="368">
        <v>0</v>
      </c>
    </row>
    <row r="784" spans="1:12" ht="15.75" thickBot="1">
      <c r="A784" s="2" t="str">
        <f t="shared" si="480"/>
        <v>Schär</v>
      </c>
      <c r="B784" s="65">
        <f t="shared" si="480"/>
        <v>4.9000000000000004</v>
      </c>
      <c r="C784" s="66" t="str">
        <f t="shared" si="481"/>
        <v>Newcastle</v>
      </c>
      <c r="D784" s="65">
        <f t="shared" si="483"/>
        <v>4.0599999999999996</v>
      </c>
      <c r="E784" s="65">
        <f t="shared" si="483"/>
        <v>1.69</v>
      </c>
      <c r="F784" s="65">
        <f t="shared" si="483"/>
        <v>3.37</v>
      </c>
      <c r="G784" s="65">
        <f t="shared" si="483"/>
        <v>2.85</v>
      </c>
      <c r="H784" s="65">
        <f t="shared" si="483"/>
        <v>3.68</v>
      </c>
      <c r="I784" s="65">
        <f t="shared" si="483"/>
        <v>3.69</v>
      </c>
      <c r="J784" s="65">
        <f t="shared" si="483"/>
        <v>2.3199999999999998</v>
      </c>
      <c r="K784" s="65">
        <f t="shared" si="483"/>
        <v>2.0299999999999998</v>
      </c>
      <c r="L784" s="368">
        <v>0</v>
      </c>
    </row>
    <row r="785" spans="1:12" ht="15.75" thickBot="1">
      <c r="A785" s="2" t="str">
        <f t="shared" si="480"/>
        <v>Zinchenko</v>
      </c>
      <c r="B785" s="65">
        <f t="shared" si="480"/>
        <v>5</v>
      </c>
      <c r="C785" s="66" t="str">
        <f t="shared" si="481"/>
        <v>Arsenal</v>
      </c>
      <c r="D785" s="65">
        <f t="shared" si="483"/>
        <v>2.52</v>
      </c>
      <c r="E785" s="65">
        <f t="shared" si="483"/>
        <v>2.68</v>
      </c>
      <c r="F785" s="65">
        <f t="shared" si="483"/>
        <v>2.23</v>
      </c>
      <c r="G785" s="65">
        <f t="shared" si="483"/>
        <v>2.7</v>
      </c>
      <c r="H785" s="65">
        <f t="shared" si="483"/>
        <v>3.15</v>
      </c>
      <c r="I785" s="65">
        <f t="shared" si="483"/>
        <v>5.31</v>
      </c>
      <c r="J785" s="65">
        <f t="shared" si="483"/>
        <v>2.75</v>
      </c>
      <c r="K785" s="65">
        <f t="shared" si="483"/>
        <v>2.25</v>
      </c>
      <c r="L785" s="368">
        <v>0</v>
      </c>
    </row>
    <row r="786" spans="1:12" ht="15.75" thickBot="1">
      <c r="A786" s="2" t="str">
        <f t="shared" si="480"/>
        <v>Walker</v>
      </c>
      <c r="B786" s="65">
        <f t="shared" si="480"/>
        <v>4.8</v>
      </c>
      <c r="C786" s="66" t="str">
        <f t="shared" si="481"/>
        <v>Man City</v>
      </c>
      <c r="D786" s="65">
        <f t="shared" si="483"/>
        <v>3.17</v>
      </c>
      <c r="E786" s="65">
        <f t="shared" si="483"/>
        <v>2.37</v>
      </c>
      <c r="F786" s="65">
        <f t="shared" si="483"/>
        <v>4.68</v>
      </c>
      <c r="G786" s="65">
        <f t="shared" si="483"/>
        <v>3.05</v>
      </c>
      <c r="H786" s="65">
        <f t="shared" si="483"/>
        <v>2.04</v>
      </c>
      <c r="I786" s="65">
        <f t="shared" si="483"/>
        <v>4.25</v>
      </c>
      <c r="J786" s="65">
        <f t="shared" si="483"/>
        <v>2.4500000000000002</v>
      </c>
      <c r="K786" s="65">
        <f t="shared" si="483"/>
        <v>1.1399999999999999</v>
      </c>
      <c r="L786" s="368">
        <v>0</v>
      </c>
    </row>
    <row r="787" spans="1:12" ht="15.75" thickBot="1">
      <c r="A787" s="2" t="str">
        <f t="shared" si="480"/>
        <v>Perišić</v>
      </c>
      <c r="B787" s="65">
        <f t="shared" si="480"/>
        <v>5.8</v>
      </c>
      <c r="C787" s="66" t="str">
        <f t="shared" si="481"/>
        <v>Spurs</v>
      </c>
      <c r="D787" s="65">
        <f t="shared" si="483"/>
        <v>0</v>
      </c>
      <c r="E787" s="65">
        <f t="shared" si="483"/>
        <v>0</v>
      </c>
      <c r="F787" s="65">
        <f t="shared" si="483"/>
        <v>0</v>
      </c>
      <c r="G787" s="65">
        <f t="shared" si="483"/>
        <v>0</v>
      </c>
      <c r="H787" s="65">
        <f t="shared" si="483"/>
        <v>0</v>
      </c>
      <c r="I787" s="65">
        <f t="shared" si="483"/>
        <v>2.56</v>
      </c>
      <c r="J787" s="65">
        <f t="shared" si="483"/>
        <v>2.94</v>
      </c>
      <c r="K787" s="65">
        <f t="shared" si="483"/>
        <v>2.4700000000000002</v>
      </c>
      <c r="L787" s="368">
        <v>0</v>
      </c>
    </row>
    <row r="788" spans="1:12" ht="15.75" thickBot="1">
      <c r="A788" s="2" t="str">
        <f t="shared" si="480"/>
        <v>Stones</v>
      </c>
      <c r="B788" s="65">
        <f t="shared" si="480"/>
        <v>5.4</v>
      </c>
      <c r="C788" s="66" t="str">
        <f t="shared" si="481"/>
        <v>Man City</v>
      </c>
      <c r="D788" s="65">
        <f t="shared" si="483"/>
        <v>3.18</v>
      </c>
      <c r="E788" s="65">
        <f t="shared" si="483"/>
        <v>2.4700000000000002</v>
      </c>
      <c r="F788" s="65">
        <f t="shared" si="483"/>
        <v>4.68</v>
      </c>
      <c r="G788" s="65">
        <f t="shared" si="483"/>
        <v>3.03</v>
      </c>
      <c r="H788" s="65">
        <f t="shared" si="483"/>
        <v>1.96</v>
      </c>
      <c r="I788" s="65">
        <f t="shared" si="483"/>
        <v>3.99</v>
      </c>
      <c r="J788" s="65">
        <f t="shared" si="483"/>
        <v>2.36</v>
      </c>
      <c r="K788" s="65">
        <f t="shared" si="483"/>
        <v>1.05</v>
      </c>
      <c r="L788" s="368">
        <v>0</v>
      </c>
    </row>
    <row r="789" spans="1:12" ht="15.75" thickBot="1">
      <c r="A789" s="2" t="str">
        <f t="shared" si="480"/>
        <v>Shaw</v>
      </c>
      <c r="B789" s="65">
        <f t="shared" si="480"/>
        <v>4.8</v>
      </c>
      <c r="C789" s="66" t="str">
        <f t="shared" si="481"/>
        <v>Man Utd</v>
      </c>
      <c r="D789" s="65">
        <f t="shared" si="483"/>
        <v>3.54</v>
      </c>
      <c r="E789" s="65">
        <f t="shared" si="483"/>
        <v>4.2</v>
      </c>
      <c r="F789" s="65">
        <f t="shared" si="483"/>
        <v>1.83</v>
      </c>
      <c r="G789" s="65">
        <f t="shared" si="483"/>
        <v>1.77</v>
      </c>
      <c r="H789" s="65">
        <f t="shared" si="483"/>
        <v>3.5</v>
      </c>
      <c r="I789" s="65">
        <f t="shared" si="483"/>
        <v>2.77</v>
      </c>
      <c r="J789" s="65">
        <f t="shared" si="483"/>
        <v>3.37</v>
      </c>
      <c r="K789" s="65">
        <f t="shared" si="483"/>
        <v>1.64</v>
      </c>
      <c r="L789" s="368">
        <v>0</v>
      </c>
    </row>
    <row r="790" spans="1:12" ht="15.75" thickBot="1">
      <c r="A790" s="2" t="str">
        <f t="shared" si="480"/>
        <v>Cucurella</v>
      </c>
      <c r="B790" s="65">
        <f t="shared" si="480"/>
        <v>5.0999999999999996</v>
      </c>
      <c r="C790" s="66" t="str">
        <f t="shared" si="481"/>
        <v>Chelsea</v>
      </c>
      <c r="D790" s="65">
        <f t="shared" si="483"/>
        <v>3.86</v>
      </c>
      <c r="E790" s="65">
        <f t="shared" si="483"/>
        <v>5.55</v>
      </c>
      <c r="F790" s="65">
        <f t="shared" si="483"/>
        <v>3.95</v>
      </c>
      <c r="G790" s="65">
        <f t="shared" si="483"/>
        <v>1.86</v>
      </c>
      <c r="H790" s="65">
        <f t="shared" si="483"/>
        <v>2.25</v>
      </c>
      <c r="I790" s="65">
        <f t="shared" si="483"/>
        <v>1.58</v>
      </c>
      <c r="J790" s="65">
        <f t="shared" si="483"/>
        <v>2.11</v>
      </c>
      <c r="K790" s="65">
        <f t="shared" si="483"/>
        <v>1.37</v>
      </c>
      <c r="L790" s="368">
        <v>0</v>
      </c>
    </row>
    <row r="791" spans="1:12" ht="15.75" thickBot="1">
      <c r="A791" s="2" t="str">
        <f t="shared" ref="A791:B810" si="484">A681</f>
        <v>Varane</v>
      </c>
      <c r="B791" s="65">
        <f t="shared" si="484"/>
        <v>4.8</v>
      </c>
      <c r="C791" s="66" t="str">
        <f t="shared" si="481"/>
        <v>Man Utd</v>
      </c>
      <c r="D791" s="65">
        <f t="shared" ref="D791:K800" si="485">D681</f>
        <v>3.47</v>
      </c>
      <c r="E791" s="65">
        <f t="shared" si="485"/>
        <v>3.84</v>
      </c>
      <c r="F791" s="65">
        <f t="shared" si="485"/>
        <v>1.94</v>
      </c>
      <c r="G791" s="65">
        <f t="shared" si="485"/>
        <v>1.83</v>
      </c>
      <c r="H791" s="65">
        <f t="shared" si="485"/>
        <v>3.41</v>
      </c>
      <c r="I791" s="65">
        <f t="shared" si="485"/>
        <v>2.6</v>
      </c>
      <c r="J791" s="65">
        <f t="shared" si="485"/>
        <v>3.21</v>
      </c>
      <c r="K791" s="65">
        <f t="shared" si="485"/>
        <v>1.55</v>
      </c>
      <c r="L791" s="368">
        <v>0</v>
      </c>
    </row>
    <row r="792" spans="1:12" ht="15.75" thickBot="1">
      <c r="A792" s="2" t="str">
        <f t="shared" si="484"/>
        <v>Estupiñán</v>
      </c>
      <c r="B792" s="65">
        <f t="shared" si="484"/>
        <v>4.5</v>
      </c>
      <c r="C792" s="66" t="str">
        <f t="shared" si="481"/>
        <v>Brighton</v>
      </c>
      <c r="D792" s="65">
        <f t="shared" si="485"/>
        <v>2.37</v>
      </c>
      <c r="E792" s="65">
        <f t="shared" si="485"/>
        <v>3.26</v>
      </c>
      <c r="F792" s="65">
        <f t="shared" si="485"/>
        <v>2.17</v>
      </c>
      <c r="G792" s="65">
        <f t="shared" si="485"/>
        <v>2.61</v>
      </c>
      <c r="H792" s="65">
        <f t="shared" si="485"/>
        <v>3.62</v>
      </c>
      <c r="I792" s="65">
        <f t="shared" si="485"/>
        <v>2.79</v>
      </c>
      <c r="J792" s="65">
        <f t="shared" si="485"/>
        <v>3.17</v>
      </c>
      <c r="K792" s="65">
        <f t="shared" si="485"/>
        <v>1.31</v>
      </c>
      <c r="L792" s="368">
        <v>0</v>
      </c>
    </row>
    <row r="793" spans="1:12" ht="15.75" thickBot="1">
      <c r="A793" s="2" t="str">
        <f t="shared" si="484"/>
        <v>Matip</v>
      </c>
      <c r="B793" s="65">
        <f t="shared" si="484"/>
        <v>5.9</v>
      </c>
      <c r="C793" s="66" t="str">
        <f t="shared" si="481"/>
        <v>Liverpool</v>
      </c>
      <c r="D793" s="65">
        <f t="shared" si="485"/>
        <v>3.36</v>
      </c>
      <c r="E793" s="65">
        <f t="shared" si="485"/>
        <v>2.5299999999999998</v>
      </c>
      <c r="F793" s="65">
        <f t="shared" si="485"/>
        <v>2.21</v>
      </c>
      <c r="G793" s="65">
        <f t="shared" si="485"/>
        <v>2.44</v>
      </c>
      <c r="H793" s="65">
        <f t="shared" si="485"/>
        <v>2.91</v>
      </c>
      <c r="I793" s="65">
        <f t="shared" si="485"/>
        <v>3.18</v>
      </c>
      <c r="J793" s="65">
        <f t="shared" si="485"/>
        <v>1.93</v>
      </c>
      <c r="K793" s="65">
        <f t="shared" si="485"/>
        <v>2.67</v>
      </c>
      <c r="L793" s="368">
        <v>0</v>
      </c>
    </row>
    <row r="794" spans="1:12" ht="15.75" thickBot="1">
      <c r="A794" s="2" t="str">
        <f t="shared" si="484"/>
        <v>Romero</v>
      </c>
      <c r="B794" s="65">
        <f t="shared" si="484"/>
        <v>4.9000000000000004</v>
      </c>
      <c r="C794" s="66" t="str">
        <f t="shared" si="481"/>
        <v>Spurs</v>
      </c>
      <c r="D794" s="65">
        <f t="shared" si="485"/>
        <v>2.2200000000000002</v>
      </c>
      <c r="E794" s="65">
        <f t="shared" si="485"/>
        <v>2.83</v>
      </c>
      <c r="F794" s="65">
        <f t="shared" si="485"/>
        <v>3.59</v>
      </c>
      <c r="G794" s="65">
        <f t="shared" si="485"/>
        <v>2.67</v>
      </c>
      <c r="H794" s="65">
        <f t="shared" si="485"/>
        <v>1.63</v>
      </c>
      <c r="I794" s="65">
        <f t="shared" si="485"/>
        <v>2.56</v>
      </c>
      <c r="J794" s="65">
        <f t="shared" si="485"/>
        <v>3.06</v>
      </c>
      <c r="K794" s="65">
        <f t="shared" si="485"/>
        <v>2.5</v>
      </c>
      <c r="L794" s="368">
        <v>0</v>
      </c>
    </row>
    <row r="795" spans="1:12" ht="15.75" thickBot="1">
      <c r="A795" s="2" t="str">
        <f t="shared" si="484"/>
        <v>Koulibaly</v>
      </c>
      <c r="B795" s="65">
        <f t="shared" si="484"/>
        <v>5.5</v>
      </c>
      <c r="C795" s="66" t="str">
        <f t="shared" si="481"/>
        <v>Chelsea</v>
      </c>
      <c r="D795" s="65">
        <f t="shared" si="485"/>
        <v>3.41</v>
      </c>
      <c r="E795" s="65">
        <f t="shared" si="485"/>
        <v>4.5599999999999996</v>
      </c>
      <c r="F795" s="65">
        <f t="shared" si="485"/>
        <v>3.01</v>
      </c>
      <c r="G795" s="65">
        <f t="shared" si="485"/>
        <v>1.31</v>
      </c>
      <c r="H795" s="65">
        <f t="shared" si="485"/>
        <v>2.6</v>
      </c>
      <c r="I795" s="65">
        <f t="shared" si="485"/>
        <v>1.91</v>
      </c>
      <c r="J795" s="65">
        <f t="shared" si="485"/>
        <v>2.62</v>
      </c>
      <c r="K795" s="65">
        <f t="shared" si="485"/>
        <v>1.51</v>
      </c>
      <c r="L795" s="368">
        <v>0</v>
      </c>
    </row>
    <row r="796" spans="1:12" ht="15.75" thickBot="1">
      <c r="A796" s="2" t="str">
        <f t="shared" si="484"/>
        <v>Digne</v>
      </c>
      <c r="B796" s="65">
        <f t="shared" si="484"/>
        <v>4.5999999999999996</v>
      </c>
      <c r="C796" s="66" t="str">
        <f t="shared" si="481"/>
        <v>Aston Villa</v>
      </c>
      <c r="D796" s="65">
        <f t="shared" si="485"/>
        <v>2.17</v>
      </c>
      <c r="E796" s="65">
        <f t="shared" si="485"/>
        <v>3.48</v>
      </c>
      <c r="F796" s="65">
        <f t="shared" si="485"/>
        <v>3.26</v>
      </c>
      <c r="G796" s="65">
        <f t="shared" si="485"/>
        <v>2.9</v>
      </c>
      <c r="H796" s="65">
        <f t="shared" si="485"/>
        <v>3.17</v>
      </c>
      <c r="I796" s="65">
        <f t="shared" si="485"/>
        <v>1.1499999999999999</v>
      </c>
      <c r="J796" s="65">
        <f t="shared" si="485"/>
        <v>2.02</v>
      </c>
      <c r="K796" s="65">
        <f t="shared" si="485"/>
        <v>2.76</v>
      </c>
      <c r="L796" s="368">
        <v>0</v>
      </c>
    </row>
    <row r="797" spans="1:12" ht="15.75" thickBot="1">
      <c r="A797" s="2" t="str">
        <f t="shared" si="484"/>
        <v>Akanji</v>
      </c>
      <c r="B797" s="65">
        <f t="shared" si="484"/>
        <v>5</v>
      </c>
      <c r="C797" s="66" t="str">
        <f t="shared" si="481"/>
        <v>Man City</v>
      </c>
      <c r="D797" s="65">
        <f t="shared" si="485"/>
        <v>2.91</v>
      </c>
      <c r="E797" s="65">
        <f t="shared" si="485"/>
        <v>2.23</v>
      </c>
      <c r="F797" s="65">
        <f t="shared" si="485"/>
        <v>4.28</v>
      </c>
      <c r="G797" s="65">
        <f t="shared" si="485"/>
        <v>2.83</v>
      </c>
      <c r="H797" s="65">
        <f t="shared" si="485"/>
        <v>1.71</v>
      </c>
      <c r="I797" s="65">
        <f t="shared" si="485"/>
        <v>3.56</v>
      </c>
      <c r="J797" s="65">
        <f t="shared" si="485"/>
        <v>2.21</v>
      </c>
      <c r="K797" s="65">
        <f t="shared" si="485"/>
        <v>0.95</v>
      </c>
      <c r="L797" s="368">
        <v>0</v>
      </c>
    </row>
    <row r="798" spans="1:12" ht="15.75" thickBot="1">
      <c r="A798" s="2" t="str">
        <f t="shared" si="484"/>
        <v>Thiago Silva</v>
      </c>
      <c r="B798" s="65">
        <f t="shared" si="484"/>
        <v>5.4</v>
      </c>
      <c r="C798" s="66" t="str">
        <f t="shared" si="481"/>
        <v>Chelsea</v>
      </c>
      <c r="D798" s="65">
        <f t="shared" si="485"/>
        <v>3.27</v>
      </c>
      <c r="E798" s="65">
        <f t="shared" si="485"/>
        <v>4.46</v>
      </c>
      <c r="F798" s="65">
        <f t="shared" si="485"/>
        <v>3.03</v>
      </c>
      <c r="G798" s="65">
        <f t="shared" si="485"/>
        <v>1.37</v>
      </c>
      <c r="H798" s="65">
        <f t="shared" si="485"/>
        <v>2.4300000000000002</v>
      </c>
      <c r="I798" s="65">
        <f t="shared" si="485"/>
        <v>1.92</v>
      </c>
      <c r="J798" s="65">
        <f t="shared" si="485"/>
        <v>2.63</v>
      </c>
      <c r="K798" s="65">
        <f t="shared" si="485"/>
        <v>1.54</v>
      </c>
      <c r="L798" s="368">
        <v>0</v>
      </c>
    </row>
    <row r="799" spans="1:12" ht="15.75" thickBot="1">
      <c r="A799" s="2" t="str">
        <f t="shared" si="484"/>
        <v>Martínez</v>
      </c>
      <c r="B799" s="65">
        <f t="shared" si="484"/>
        <v>4.5</v>
      </c>
      <c r="C799" s="66" t="str">
        <f t="shared" si="481"/>
        <v>Man Utd</v>
      </c>
      <c r="D799" s="65">
        <f t="shared" si="485"/>
        <v>1.68</v>
      </c>
      <c r="E799" s="65">
        <f t="shared" si="485"/>
        <v>3.97</v>
      </c>
      <c r="F799" s="65">
        <f t="shared" si="485"/>
        <v>1.83</v>
      </c>
      <c r="G799" s="65">
        <f t="shared" si="485"/>
        <v>1.76</v>
      </c>
      <c r="H799" s="65">
        <f t="shared" si="485"/>
        <v>3.42</v>
      </c>
      <c r="I799" s="65">
        <f t="shared" si="485"/>
        <v>2.67</v>
      </c>
      <c r="J799" s="65">
        <f t="shared" si="485"/>
        <v>3.49</v>
      </c>
      <c r="K799" s="65">
        <f t="shared" si="485"/>
        <v>1.59</v>
      </c>
      <c r="L799" s="368">
        <v>0</v>
      </c>
    </row>
    <row r="800" spans="1:12" ht="15.75" thickBot="1">
      <c r="A800" s="2" t="str">
        <f t="shared" si="484"/>
        <v>Mee</v>
      </c>
      <c r="B800" s="65">
        <f t="shared" si="484"/>
        <v>4.5999999999999996</v>
      </c>
      <c r="C800" s="66" t="str">
        <f t="shared" si="481"/>
        <v>Brentford</v>
      </c>
      <c r="D800" s="65">
        <f t="shared" si="485"/>
        <v>2.67</v>
      </c>
      <c r="E800" s="65">
        <f t="shared" si="485"/>
        <v>1.94</v>
      </c>
      <c r="F800" s="65">
        <f t="shared" si="485"/>
        <v>3.89</v>
      </c>
      <c r="G800" s="65">
        <f t="shared" si="485"/>
        <v>2.54</v>
      </c>
      <c r="H800" s="65">
        <f t="shared" si="485"/>
        <v>3.58</v>
      </c>
      <c r="I800" s="65">
        <f t="shared" si="485"/>
        <v>1.5</v>
      </c>
      <c r="J800" s="65">
        <f t="shared" si="485"/>
        <v>3.4</v>
      </c>
      <c r="K800" s="65">
        <f t="shared" si="485"/>
        <v>0.85</v>
      </c>
      <c r="L800" s="368">
        <v>0</v>
      </c>
    </row>
    <row r="801" spans="1:12" ht="15.75" thickBot="1">
      <c r="A801" s="2" t="str">
        <f t="shared" si="484"/>
        <v>Cresswell</v>
      </c>
      <c r="B801" s="65">
        <f t="shared" si="484"/>
        <v>4.8</v>
      </c>
      <c r="C801" s="66" t="str">
        <f t="shared" si="481"/>
        <v>West Ham</v>
      </c>
      <c r="D801" s="65">
        <f t="shared" ref="D801:K810" si="486">D691</f>
        <v>2.87</v>
      </c>
      <c r="E801" s="65">
        <f t="shared" si="486"/>
        <v>2.71</v>
      </c>
      <c r="F801" s="65">
        <f t="shared" si="486"/>
        <v>2.66</v>
      </c>
      <c r="G801" s="65">
        <f t="shared" si="486"/>
        <v>3.33</v>
      </c>
      <c r="H801" s="65">
        <f t="shared" si="486"/>
        <v>1.69</v>
      </c>
      <c r="I801" s="65">
        <f t="shared" si="486"/>
        <v>2.21</v>
      </c>
      <c r="J801" s="65">
        <f t="shared" si="486"/>
        <v>1.63</v>
      </c>
      <c r="K801" s="65">
        <f t="shared" si="486"/>
        <v>2.86</v>
      </c>
      <c r="L801" s="368">
        <v>0</v>
      </c>
    </row>
    <row r="802" spans="1:12" ht="15.75" thickBot="1">
      <c r="A802" s="2" t="str">
        <f t="shared" si="484"/>
        <v>Konsa</v>
      </c>
      <c r="B802" s="65">
        <f t="shared" si="484"/>
        <v>4.4000000000000004</v>
      </c>
      <c r="C802" s="66" t="str">
        <f t="shared" si="481"/>
        <v>Aston Villa</v>
      </c>
      <c r="D802" s="65">
        <f t="shared" si="486"/>
        <v>1.95</v>
      </c>
      <c r="E802" s="65">
        <f t="shared" si="486"/>
        <v>3.28</v>
      </c>
      <c r="F802" s="65">
        <f t="shared" si="486"/>
        <v>2.93</v>
      </c>
      <c r="G802" s="65">
        <f t="shared" si="486"/>
        <v>2.71</v>
      </c>
      <c r="H802" s="65">
        <f t="shared" si="486"/>
        <v>2.98</v>
      </c>
      <c r="I802" s="65">
        <f t="shared" si="486"/>
        <v>1.21</v>
      </c>
      <c r="J802" s="65">
        <f t="shared" si="486"/>
        <v>1.9</v>
      </c>
      <c r="K802" s="65">
        <f t="shared" si="486"/>
        <v>2.59</v>
      </c>
      <c r="L802" s="368">
        <v>0</v>
      </c>
    </row>
    <row r="803" spans="1:12" ht="15.75" thickBot="1">
      <c r="A803" s="2" t="str">
        <f t="shared" si="484"/>
        <v>Perraud</v>
      </c>
      <c r="B803" s="65">
        <f t="shared" si="484"/>
        <v>4.4000000000000004</v>
      </c>
      <c r="C803" s="66" t="str">
        <f t="shared" ref="C803:C834" si="487">C33</f>
        <v>Southampton</v>
      </c>
      <c r="D803" s="65">
        <f t="shared" si="486"/>
        <v>2.5299999999999998</v>
      </c>
      <c r="E803" s="65">
        <f t="shared" si="486"/>
        <v>3.56</v>
      </c>
      <c r="F803" s="65">
        <f t="shared" si="486"/>
        <v>2.5099999999999998</v>
      </c>
      <c r="G803" s="65">
        <f t="shared" si="486"/>
        <v>2.67</v>
      </c>
      <c r="H803" s="65">
        <f t="shared" si="486"/>
        <v>2.0499999999999998</v>
      </c>
      <c r="I803" s="65">
        <f t="shared" si="486"/>
        <v>2.89</v>
      </c>
      <c r="J803" s="65">
        <f t="shared" si="486"/>
        <v>1.51</v>
      </c>
      <c r="K803" s="65">
        <f t="shared" si="486"/>
        <v>1.78</v>
      </c>
      <c r="L803" s="368">
        <v>0</v>
      </c>
    </row>
    <row r="804" spans="1:12" ht="15.75" thickBot="1">
      <c r="A804" s="2" t="str">
        <f t="shared" si="484"/>
        <v>Kehrer</v>
      </c>
      <c r="B804" s="65">
        <f t="shared" si="484"/>
        <v>4.5</v>
      </c>
      <c r="C804" s="66" t="str">
        <f t="shared" si="487"/>
        <v>West Ham</v>
      </c>
      <c r="D804" s="65">
        <f t="shared" si="486"/>
        <v>3.05</v>
      </c>
      <c r="E804" s="65">
        <f t="shared" si="486"/>
        <v>2.16</v>
      </c>
      <c r="F804" s="65">
        <f t="shared" si="486"/>
        <v>2.38</v>
      </c>
      <c r="G804" s="65">
        <f t="shared" si="486"/>
        <v>3</v>
      </c>
      <c r="H804" s="65">
        <f t="shared" si="486"/>
        <v>1.8</v>
      </c>
      <c r="I804" s="65">
        <f t="shared" si="486"/>
        <v>2.35</v>
      </c>
      <c r="J804" s="65">
        <f t="shared" si="486"/>
        <v>1.74</v>
      </c>
      <c r="K804" s="65">
        <f t="shared" si="486"/>
        <v>2.98</v>
      </c>
      <c r="L804" s="368">
        <v>0</v>
      </c>
    </row>
    <row r="805" spans="1:12" ht="15.75" thickBot="1">
      <c r="A805" s="2" t="str">
        <f t="shared" si="484"/>
        <v>Ream</v>
      </c>
      <c r="B805" s="65">
        <f t="shared" si="484"/>
        <v>4.5</v>
      </c>
      <c r="C805" s="66" t="str">
        <f t="shared" si="487"/>
        <v>Fulham</v>
      </c>
      <c r="D805" s="65">
        <f t="shared" si="486"/>
        <v>3.01</v>
      </c>
      <c r="E805" s="65">
        <f t="shared" si="486"/>
        <v>4.28</v>
      </c>
      <c r="F805" s="65">
        <f t="shared" si="486"/>
        <v>1.46</v>
      </c>
      <c r="G805" s="65">
        <f t="shared" si="486"/>
        <v>1.91</v>
      </c>
      <c r="H805" s="65">
        <f t="shared" si="486"/>
        <v>1.48</v>
      </c>
      <c r="I805" s="65">
        <f t="shared" si="486"/>
        <v>3.12</v>
      </c>
      <c r="J805" s="65">
        <f t="shared" si="486"/>
        <v>1.69</v>
      </c>
      <c r="K805" s="65">
        <f t="shared" si="486"/>
        <v>2.4</v>
      </c>
      <c r="L805" s="368">
        <v>0</v>
      </c>
    </row>
    <row r="806" spans="1:12" ht="15.75" thickBot="1">
      <c r="A806" s="2" t="str">
        <f t="shared" si="484"/>
        <v>R.Sessegnon</v>
      </c>
      <c r="B806" s="65">
        <f t="shared" si="484"/>
        <v>4.5</v>
      </c>
      <c r="C806" s="66" t="str">
        <f t="shared" si="487"/>
        <v>Spurs</v>
      </c>
      <c r="D806" s="65">
        <f t="shared" si="486"/>
        <v>1.93</v>
      </c>
      <c r="E806" s="65">
        <f t="shared" si="486"/>
        <v>2.33</v>
      </c>
      <c r="F806" s="65">
        <f t="shared" si="486"/>
        <v>3.6</v>
      </c>
      <c r="G806" s="65">
        <f t="shared" si="486"/>
        <v>2.44</v>
      </c>
      <c r="H806" s="65">
        <f t="shared" si="486"/>
        <v>1.61</v>
      </c>
      <c r="I806" s="65">
        <f t="shared" si="486"/>
        <v>2.38</v>
      </c>
      <c r="J806" s="65">
        <f t="shared" si="486"/>
        <v>2.61</v>
      </c>
      <c r="K806" s="65">
        <f t="shared" si="486"/>
        <v>2.27</v>
      </c>
      <c r="L806" s="368">
        <v>0</v>
      </c>
    </row>
    <row r="807" spans="1:12" ht="15.75" thickBot="1">
      <c r="A807" s="2" t="str">
        <f t="shared" si="484"/>
        <v>Aké</v>
      </c>
      <c r="B807" s="65">
        <f t="shared" si="484"/>
        <v>5</v>
      </c>
      <c r="C807" s="66" t="str">
        <f t="shared" si="487"/>
        <v>Man City</v>
      </c>
      <c r="D807" s="65">
        <f t="shared" si="486"/>
        <v>2.61</v>
      </c>
      <c r="E807" s="65">
        <f t="shared" si="486"/>
        <v>1.97</v>
      </c>
      <c r="F807" s="65">
        <f t="shared" si="486"/>
        <v>3.9</v>
      </c>
      <c r="G807" s="65">
        <f t="shared" si="486"/>
        <v>2.41</v>
      </c>
      <c r="H807" s="65">
        <f t="shared" si="486"/>
        <v>1.73</v>
      </c>
      <c r="I807" s="65">
        <f t="shared" si="486"/>
        <v>3.48</v>
      </c>
      <c r="J807" s="65">
        <f t="shared" si="486"/>
        <v>2.06</v>
      </c>
      <c r="K807" s="65">
        <f t="shared" si="486"/>
        <v>0.92</v>
      </c>
      <c r="L807" s="368">
        <v>0</v>
      </c>
    </row>
    <row r="808" spans="1:12" ht="15.75" thickBot="1">
      <c r="A808" s="2" t="str">
        <f t="shared" si="484"/>
        <v>Azpilicueta</v>
      </c>
      <c r="B808" s="65">
        <f t="shared" si="484"/>
        <v>4.8</v>
      </c>
      <c r="C808" s="66" t="str">
        <f t="shared" si="487"/>
        <v>Chelsea</v>
      </c>
      <c r="D808" s="65">
        <f t="shared" si="486"/>
        <v>3.33</v>
      </c>
      <c r="E808" s="65">
        <f t="shared" si="486"/>
        <v>4.82</v>
      </c>
      <c r="F808" s="65">
        <f t="shared" si="486"/>
        <v>3.41</v>
      </c>
      <c r="G808" s="65">
        <f t="shared" si="486"/>
        <v>1.62</v>
      </c>
      <c r="H808" s="65">
        <f t="shared" si="486"/>
        <v>2.12</v>
      </c>
      <c r="I808" s="65">
        <f t="shared" si="486"/>
        <v>1.27</v>
      </c>
      <c r="J808" s="65">
        <f t="shared" si="486"/>
        <v>1.46</v>
      </c>
      <c r="K808" s="65">
        <f t="shared" si="486"/>
        <v>1.04</v>
      </c>
      <c r="L808" s="368">
        <v>0</v>
      </c>
    </row>
    <row r="809" spans="1:12" ht="15.75" thickBot="1">
      <c r="A809" s="2" t="str">
        <f t="shared" si="484"/>
        <v>Collins</v>
      </c>
      <c r="B809" s="65">
        <f t="shared" si="484"/>
        <v>4.4000000000000004</v>
      </c>
      <c r="C809" s="66" t="str">
        <f t="shared" si="487"/>
        <v>Wolves</v>
      </c>
      <c r="D809" s="65">
        <f t="shared" si="486"/>
        <v>2.3199999999999998</v>
      </c>
      <c r="E809" s="65">
        <f t="shared" si="486"/>
        <v>2.5299999999999998</v>
      </c>
      <c r="F809" s="65">
        <f t="shared" si="486"/>
        <v>3.01</v>
      </c>
      <c r="G809" s="65">
        <f t="shared" si="486"/>
        <v>1.24</v>
      </c>
      <c r="H809" s="65">
        <f t="shared" si="486"/>
        <v>1.79</v>
      </c>
      <c r="I809" s="65">
        <f t="shared" si="486"/>
        <v>2.7</v>
      </c>
      <c r="J809" s="65">
        <f t="shared" si="486"/>
        <v>3.51</v>
      </c>
      <c r="K809" s="65">
        <f t="shared" si="486"/>
        <v>1.96</v>
      </c>
      <c r="L809" s="368">
        <v>0</v>
      </c>
    </row>
    <row r="810" spans="1:12" ht="15.75" thickBot="1">
      <c r="A810" s="2" t="str">
        <f t="shared" si="484"/>
        <v>Chalobah</v>
      </c>
      <c r="B810" s="65">
        <f t="shared" si="484"/>
        <v>4.7</v>
      </c>
      <c r="C810" s="66" t="str">
        <f t="shared" si="487"/>
        <v>Chelsea</v>
      </c>
      <c r="D810" s="65">
        <f t="shared" si="486"/>
        <v>3.15</v>
      </c>
      <c r="E810" s="65">
        <f t="shared" si="486"/>
        <v>4.24</v>
      </c>
      <c r="F810" s="65">
        <f t="shared" si="486"/>
        <v>2.86</v>
      </c>
      <c r="G810" s="65">
        <f t="shared" si="486"/>
        <v>1.19</v>
      </c>
      <c r="H810" s="65">
        <f t="shared" si="486"/>
        <v>2.04</v>
      </c>
      <c r="I810" s="65">
        <f t="shared" si="486"/>
        <v>1.71</v>
      </c>
      <c r="J810" s="65">
        <f t="shared" si="486"/>
        <v>2.14</v>
      </c>
      <c r="K810" s="65">
        <f t="shared" si="486"/>
        <v>1.28</v>
      </c>
      <c r="L810" s="368">
        <v>0</v>
      </c>
    </row>
    <row r="811" spans="1:12" ht="15.75" thickBot="1">
      <c r="A811" s="2" t="str">
        <f t="shared" ref="A811:B830" si="488">A701</f>
        <v>Haaland</v>
      </c>
      <c r="B811" s="65">
        <f t="shared" si="488"/>
        <v>11.5</v>
      </c>
      <c r="C811" s="66" t="str">
        <f t="shared" si="487"/>
        <v>Man City</v>
      </c>
      <c r="D811" s="65">
        <f t="shared" ref="D811:K820" si="489">D701</f>
        <v>8.2100000000000009</v>
      </c>
      <c r="E811" s="65">
        <f t="shared" si="489"/>
        <v>5.33</v>
      </c>
      <c r="F811" s="65">
        <f t="shared" si="489"/>
        <v>11.86</v>
      </c>
      <c r="G811" s="65">
        <f t="shared" si="489"/>
        <v>6.93</v>
      </c>
      <c r="H811" s="65">
        <f t="shared" si="489"/>
        <v>5.23</v>
      </c>
      <c r="I811" s="65">
        <f t="shared" si="489"/>
        <v>11.64</v>
      </c>
      <c r="J811" s="65">
        <f t="shared" si="489"/>
        <v>6.28</v>
      </c>
      <c r="K811" s="65">
        <f t="shared" si="489"/>
        <v>2.86</v>
      </c>
      <c r="L811" s="368">
        <v>1</v>
      </c>
    </row>
    <row r="812" spans="1:12" ht="15.75" thickBot="1">
      <c r="A812" s="2" t="str">
        <f t="shared" si="488"/>
        <v>Kane</v>
      </c>
      <c r="B812" s="65">
        <f t="shared" si="488"/>
        <v>11.6</v>
      </c>
      <c r="C812" s="66" t="str">
        <f t="shared" si="487"/>
        <v>Spurs</v>
      </c>
      <c r="D812" s="65">
        <f t="shared" si="489"/>
        <v>6.28</v>
      </c>
      <c r="E812" s="65">
        <f t="shared" si="489"/>
        <v>4.4000000000000004</v>
      </c>
      <c r="F812" s="65">
        <f t="shared" si="489"/>
        <v>7.99</v>
      </c>
      <c r="G812" s="65">
        <f t="shared" si="489"/>
        <v>5.57</v>
      </c>
      <c r="H812" s="65">
        <f t="shared" si="489"/>
        <v>4.18</v>
      </c>
      <c r="I812" s="65">
        <f t="shared" si="489"/>
        <v>5.35</v>
      </c>
      <c r="J812" s="65">
        <f t="shared" si="489"/>
        <v>5.68</v>
      </c>
      <c r="K812" s="65">
        <f t="shared" si="489"/>
        <v>4.99</v>
      </c>
      <c r="L812" s="368">
        <v>0</v>
      </c>
    </row>
    <row r="813" spans="1:12" ht="15.75" thickBot="1">
      <c r="A813" s="2" t="str">
        <f t="shared" si="488"/>
        <v>Darwin</v>
      </c>
      <c r="B813" s="65">
        <f t="shared" si="488"/>
        <v>9</v>
      </c>
      <c r="C813" s="66" t="str">
        <f t="shared" si="487"/>
        <v>Liverpool</v>
      </c>
      <c r="D813" s="65">
        <f t="shared" si="489"/>
        <v>6.34</v>
      </c>
      <c r="E813" s="65">
        <f t="shared" si="489"/>
        <v>5.17</v>
      </c>
      <c r="F813" s="65">
        <f t="shared" si="489"/>
        <v>4.21</v>
      </c>
      <c r="G813" s="65">
        <f t="shared" si="489"/>
        <v>4.21</v>
      </c>
      <c r="H813" s="65">
        <f t="shared" si="489"/>
        <v>4.37</v>
      </c>
      <c r="I813" s="65">
        <f t="shared" si="489"/>
        <v>5.0999999999999996</v>
      </c>
      <c r="J813" s="65">
        <f t="shared" si="489"/>
        <v>3.63</v>
      </c>
      <c r="K813" s="65">
        <f t="shared" si="489"/>
        <v>4.18</v>
      </c>
      <c r="L813" s="368">
        <v>0</v>
      </c>
    </row>
    <row r="814" spans="1:12" ht="15.75" thickBot="1">
      <c r="A814" s="2" t="str">
        <f t="shared" si="488"/>
        <v>Mitrović</v>
      </c>
      <c r="B814" s="65">
        <f t="shared" si="488"/>
        <v>6.9</v>
      </c>
      <c r="C814" s="66" t="str">
        <f t="shared" si="487"/>
        <v>Fulham</v>
      </c>
      <c r="D814" s="65">
        <f t="shared" si="489"/>
        <v>5.61</v>
      </c>
      <c r="E814" s="65">
        <f t="shared" si="489"/>
        <v>7.06</v>
      </c>
      <c r="F814" s="65">
        <f t="shared" si="489"/>
        <v>3.04</v>
      </c>
      <c r="G814" s="65">
        <f t="shared" si="489"/>
        <v>4.18</v>
      </c>
      <c r="H814" s="65">
        <f t="shared" si="489"/>
        <v>3.38</v>
      </c>
      <c r="I814" s="65">
        <f t="shared" si="489"/>
        <v>5.23</v>
      </c>
      <c r="J814" s="65">
        <f t="shared" si="489"/>
        <v>3.58</v>
      </c>
      <c r="K814" s="65">
        <f t="shared" si="489"/>
        <v>3.83</v>
      </c>
      <c r="L814" s="368">
        <v>1</v>
      </c>
    </row>
    <row r="815" spans="1:12" ht="15.75" thickBot="1">
      <c r="A815" s="2" t="str">
        <f t="shared" si="488"/>
        <v>Nketiah</v>
      </c>
      <c r="B815" s="65">
        <f t="shared" si="488"/>
        <v>6.5</v>
      </c>
      <c r="C815" s="66" t="str">
        <f t="shared" si="487"/>
        <v>Arsenal</v>
      </c>
      <c r="D815" s="65">
        <f t="shared" si="489"/>
        <v>4.17</v>
      </c>
      <c r="E815" s="65">
        <f t="shared" si="489"/>
        <v>4.2300000000000004</v>
      </c>
      <c r="F815" s="65">
        <f t="shared" si="489"/>
        <v>3.66</v>
      </c>
      <c r="G815" s="65">
        <f t="shared" si="489"/>
        <v>4.16</v>
      </c>
      <c r="H815" s="65">
        <f t="shared" si="489"/>
        <v>3.93</v>
      </c>
      <c r="I815" s="65">
        <f t="shared" si="489"/>
        <v>7.48</v>
      </c>
      <c r="J815" s="65">
        <f t="shared" si="489"/>
        <v>3.2</v>
      </c>
      <c r="K815" s="65">
        <f t="shared" si="489"/>
        <v>2.11</v>
      </c>
      <c r="L815" s="368">
        <v>0</v>
      </c>
    </row>
    <row r="816" spans="1:12" ht="15.75" thickBot="1">
      <c r="A816" s="2" t="str">
        <f t="shared" si="488"/>
        <v>Wilson</v>
      </c>
      <c r="B816" s="65">
        <f t="shared" si="488"/>
        <v>7.4</v>
      </c>
      <c r="C816" s="66" t="str">
        <f t="shared" si="487"/>
        <v>Newcastle</v>
      </c>
      <c r="D816" s="65">
        <f t="shared" si="489"/>
        <v>3.46</v>
      </c>
      <c r="E816" s="65">
        <f t="shared" si="489"/>
        <v>3.41</v>
      </c>
      <c r="F816" s="65">
        <f t="shared" si="489"/>
        <v>5.33</v>
      </c>
      <c r="G816" s="65">
        <f t="shared" si="489"/>
        <v>4</v>
      </c>
      <c r="H816" s="65">
        <f t="shared" si="489"/>
        <v>4.3099999999999996</v>
      </c>
      <c r="I816" s="65">
        <f t="shared" si="489"/>
        <v>4.16</v>
      </c>
      <c r="J816" s="65">
        <f t="shared" si="489"/>
        <v>3.49</v>
      </c>
      <c r="K816" s="65">
        <f t="shared" si="489"/>
        <v>2.5099999999999998</v>
      </c>
      <c r="L816" s="368">
        <v>0</v>
      </c>
    </row>
    <row r="817" spans="1:12" ht="15.75" thickBot="1">
      <c r="A817" s="2" t="str">
        <f t="shared" si="488"/>
        <v>Martial</v>
      </c>
      <c r="B817" s="65">
        <f t="shared" si="488"/>
        <v>6.7</v>
      </c>
      <c r="C817" s="66" t="str">
        <f t="shared" si="487"/>
        <v>Man Utd</v>
      </c>
      <c r="D817" s="65">
        <f t="shared" si="489"/>
        <v>4.17</v>
      </c>
      <c r="E817" s="65">
        <f t="shared" si="489"/>
        <v>4.93</v>
      </c>
      <c r="F817" s="65">
        <f t="shared" si="489"/>
        <v>3.2</v>
      </c>
      <c r="G817" s="65">
        <f t="shared" si="489"/>
        <v>3.21</v>
      </c>
      <c r="H817" s="65">
        <f t="shared" si="489"/>
        <v>4.25</v>
      </c>
      <c r="I817" s="65">
        <f t="shared" si="489"/>
        <v>4.1900000000000004</v>
      </c>
      <c r="J817" s="65">
        <f t="shared" si="489"/>
        <v>4.3899999999999997</v>
      </c>
      <c r="K817" s="65">
        <f t="shared" si="489"/>
        <v>2.13</v>
      </c>
      <c r="L817" s="368">
        <v>0</v>
      </c>
    </row>
    <row r="818" spans="1:12" ht="15.75" thickBot="1">
      <c r="A818" s="2" t="str">
        <f t="shared" si="488"/>
        <v>Watkins</v>
      </c>
      <c r="B818" s="65">
        <f t="shared" si="488"/>
        <v>7.1</v>
      </c>
      <c r="C818" s="66" t="str">
        <f t="shared" si="487"/>
        <v>Aston Villa</v>
      </c>
      <c r="D818" s="65">
        <f t="shared" si="489"/>
        <v>3.48</v>
      </c>
      <c r="E818" s="65">
        <f t="shared" si="489"/>
        <v>4.07</v>
      </c>
      <c r="F818" s="65">
        <f t="shared" si="489"/>
        <v>4.54</v>
      </c>
      <c r="G818" s="65">
        <f t="shared" si="489"/>
        <v>3.76</v>
      </c>
      <c r="H818" s="65">
        <f t="shared" si="489"/>
        <v>4.13</v>
      </c>
      <c r="I818" s="65">
        <f t="shared" si="489"/>
        <v>2.6</v>
      </c>
      <c r="J818" s="65">
        <f t="shared" si="489"/>
        <v>3.21</v>
      </c>
      <c r="K818" s="65">
        <f t="shared" si="489"/>
        <v>3.55</v>
      </c>
      <c r="L818" s="368">
        <v>0</v>
      </c>
    </row>
    <row r="819" spans="1:12" ht="15.75" thickBot="1">
      <c r="A819" s="2" t="str">
        <f t="shared" si="488"/>
        <v>Havertz</v>
      </c>
      <c r="B819" s="65">
        <f t="shared" si="488"/>
        <v>7.7</v>
      </c>
      <c r="C819" s="66" t="str">
        <f t="shared" si="487"/>
        <v>Chelsea</v>
      </c>
      <c r="D819" s="65">
        <f t="shared" si="489"/>
        <v>3.67</v>
      </c>
      <c r="E819" s="65">
        <f t="shared" si="489"/>
        <v>6.18</v>
      </c>
      <c r="F819" s="65">
        <f t="shared" si="489"/>
        <v>3.54</v>
      </c>
      <c r="G819" s="65">
        <f t="shared" si="489"/>
        <v>2.58</v>
      </c>
      <c r="H819" s="65">
        <f t="shared" si="489"/>
        <v>3.65</v>
      </c>
      <c r="I819" s="65">
        <f t="shared" si="489"/>
        <v>2.9</v>
      </c>
      <c r="J819" s="65">
        <f t="shared" si="489"/>
        <v>3.59</v>
      </c>
      <c r="K819" s="65">
        <f t="shared" si="489"/>
        <v>2.68</v>
      </c>
      <c r="L819" s="368">
        <v>0</v>
      </c>
    </row>
    <row r="820" spans="1:12" ht="15.75" thickBot="1">
      <c r="A820" s="2" t="str">
        <f t="shared" si="488"/>
        <v>Aubameyang</v>
      </c>
      <c r="B820" s="65">
        <f t="shared" si="488"/>
        <v>8.6999999999999993</v>
      </c>
      <c r="C820" s="66" t="str">
        <f t="shared" si="487"/>
        <v>Chelsea</v>
      </c>
      <c r="D820" s="65">
        <f t="shared" si="489"/>
        <v>3.5</v>
      </c>
      <c r="E820" s="65">
        <f t="shared" si="489"/>
        <v>5.86</v>
      </c>
      <c r="F820" s="65">
        <f t="shared" si="489"/>
        <v>3.45</v>
      </c>
      <c r="G820" s="65">
        <f t="shared" si="489"/>
        <v>2.48</v>
      </c>
      <c r="H820" s="65">
        <f t="shared" si="489"/>
        <v>3.56</v>
      </c>
      <c r="I820" s="65">
        <f t="shared" si="489"/>
        <v>2.83</v>
      </c>
      <c r="J820" s="65">
        <f t="shared" si="489"/>
        <v>3.45</v>
      </c>
      <c r="K820" s="65">
        <f t="shared" si="489"/>
        <v>2.5299999999999998</v>
      </c>
      <c r="L820" s="368">
        <v>0</v>
      </c>
    </row>
    <row r="821" spans="1:12" ht="15.75" thickBot="1">
      <c r="A821" s="2" t="str">
        <f t="shared" si="488"/>
        <v>Solanke</v>
      </c>
      <c r="B821" s="65">
        <f t="shared" si="488"/>
        <v>5.8</v>
      </c>
      <c r="C821" s="66" t="str">
        <f t="shared" si="487"/>
        <v>Bournemouth</v>
      </c>
      <c r="D821" s="65">
        <f t="shared" ref="D821:K830" si="490">D711</f>
        <v>4.43</v>
      </c>
      <c r="E821" s="65">
        <f t="shared" si="490"/>
        <v>3.26</v>
      </c>
      <c r="F821" s="65">
        <f t="shared" si="490"/>
        <v>3.55</v>
      </c>
      <c r="G821" s="65">
        <f t="shared" si="490"/>
        <v>4.2699999999999996</v>
      </c>
      <c r="H821" s="65">
        <f t="shared" si="490"/>
        <v>3.09</v>
      </c>
      <c r="I821" s="65">
        <f t="shared" si="490"/>
        <v>3.33</v>
      </c>
      <c r="J821" s="65">
        <f t="shared" si="490"/>
        <v>3.31</v>
      </c>
      <c r="K821" s="65">
        <f t="shared" si="490"/>
        <v>1.24</v>
      </c>
      <c r="L821" s="368">
        <v>0</v>
      </c>
    </row>
    <row r="822" spans="1:12" ht="15.75" thickBot="1">
      <c r="A822" s="2" t="str">
        <f t="shared" si="488"/>
        <v>Bamford</v>
      </c>
      <c r="B822" s="65">
        <f t="shared" si="488"/>
        <v>7.2</v>
      </c>
      <c r="C822" s="66" t="str">
        <f t="shared" si="487"/>
        <v>Leeds</v>
      </c>
      <c r="D822" s="65">
        <f t="shared" si="490"/>
        <v>1.69</v>
      </c>
      <c r="E822" s="65">
        <f t="shared" si="490"/>
        <v>3.12</v>
      </c>
      <c r="F822" s="65">
        <f t="shared" si="490"/>
        <v>3.23</v>
      </c>
      <c r="G822" s="65">
        <f t="shared" si="490"/>
        <v>3.87</v>
      </c>
      <c r="H822" s="65">
        <f t="shared" si="490"/>
        <v>3.4</v>
      </c>
      <c r="I822" s="65">
        <f t="shared" si="490"/>
        <v>3.24</v>
      </c>
      <c r="J822" s="65">
        <f t="shared" si="490"/>
        <v>3.34</v>
      </c>
      <c r="K822" s="65">
        <f t="shared" si="490"/>
        <v>3.43</v>
      </c>
      <c r="L822" s="368">
        <v>0</v>
      </c>
    </row>
    <row r="823" spans="1:12" ht="15.75" thickBot="1">
      <c r="A823" s="2" t="str">
        <f t="shared" si="488"/>
        <v>Mbeumo</v>
      </c>
      <c r="B823" s="65">
        <f t="shared" si="488"/>
        <v>5.8</v>
      </c>
      <c r="C823" s="66" t="str">
        <f t="shared" si="487"/>
        <v>Brentford</v>
      </c>
      <c r="D823" s="65">
        <f t="shared" si="490"/>
        <v>3</v>
      </c>
      <c r="E823" s="65">
        <f t="shared" si="490"/>
        <v>2.62</v>
      </c>
      <c r="F823" s="65">
        <f t="shared" si="490"/>
        <v>3.81</v>
      </c>
      <c r="G823" s="65">
        <f t="shared" si="490"/>
        <v>3.38</v>
      </c>
      <c r="H823" s="65">
        <f t="shared" si="490"/>
        <v>4.13</v>
      </c>
      <c r="I823" s="65">
        <f t="shared" si="490"/>
        <v>2.81</v>
      </c>
      <c r="J823" s="65">
        <f t="shared" si="490"/>
        <v>3.94</v>
      </c>
      <c r="K823" s="65">
        <f t="shared" si="490"/>
        <v>1.57</v>
      </c>
      <c r="L823" s="368">
        <v>0</v>
      </c>
    </row>
    <row r="824" spans="1:12" ht="15.75" thickBot="1">
      <c r="A824" s="2" t="str">
        <f t="shared" si="488"/>
        <v>Adams</v>
      </c>
      <c r="B824" s="65">
        <f t="shared" si="488"/>
        <v>6.4</v>
      </c>
      <c r="C824" s="66" t="str">
        <f t="shared" si="487"/>
        <v>Southampton</v>
      </c>
      <c r="D824" s="65">
        <f t="shared" si="490"/>
        <v>3.47</v>
      </c>
      <c r="E824" s="65">
        <f t="shared" si="490"/>
        <v>3.59</v>
      </c>
      <c r="F824" s="65">
        <f t="shared" si="490"/>
        <v>3.03</v>
      </c>
      <c r="G824" s="65">
        <f t="shared" si="490"/>
        <v>3.31</v>
      </c>
      <c r="H824" s="65">
        <f t="shared" si="490"/>
        <v>2.9</v>
      </c>
      <c r="I824" s="65">
        <f t="shared" si="490"/>
        <v>3.23</v>
      </c>
      <c r="J824" s="65">
        <f t="shared" si="490"/>
        <v>2.41</v>
      </c>
      <c r="K824" s="65">
        <f t="shared" si="490"/>
        <v>2.85</v>
      </c>
      <c r="L824" s="368">
        <v>0</v>
      </c>
    </row>
    <row r="825" spans="1:12" ht="15.75" thickBot="1">
      <c r="A825" s="2" t="str">
        <f t="shared" si="488"/>
        <v>Calvert-Lewin</v>
      </c>
      <c r="B825" s="65">
        <f t="shared" si="488"/>
        <v>7.9</v>
      </c>
      <c r="C825" s="66" t="str">
        <f t="shared" si="487"/>
        <v>Everton</v>
      </c>
      <c r="D825" s="65">
        <f t="shared" si="490"/>
        <v>0.91</v>
      </c>
      <c r="E825" s="65">
        <f t="shared" si="490"/>
        <v>1.89</v>
      </c>
      <c r="F825" s="65">
        <f t="shared" si="490"/>
        <v>4.07</v>
      </c>
      <c r="G825" s="65">
        <f t="shared" si="490"/>
        <v>3.19</v>
      </c>
      <c r="H825" s="65">
        <f t="shared" si="490"/>
        <v>3.14</v>
      </c>
      <c r="I825" s="65">
        <f t="shared" si="490"/>
        <v>2.79</v>
      </c>
      <c r="J825" s="65">
        <f t="shared" si="490"/>
        <v>4.28</v>
      </c>
      <c r="K825" s="65">
        <f t="shared" si="490"/>
        <v>3.88</v>
      </c>
      <c r="L825" s="368">
        <v>0</v>
      </c>
    </row>
    <row r="826" spans="1:12" ht="15.75" thickBot="1">
      <c r="A826" s="2" t="str">
        <f t="shared" si="488"/>
        <v>Scamacca</v>
      </c>
      <c r="B826" s="65">
        <f t="shared" si="488"/>
        <v>6.7</v>
      </c>
      <c r="C826" s="66" t="str">
        <f t="shared" si="487"/>
        <v>West Ham</v>
      </c>
      <c r="D826" s="65">
        <f t="shared" si="490"/>
        <v>2.15</v>
      </c>
      <c r="E826" s="65">
        <f t="shared" si="490"/>
        <v>2.98</v>
      </c>
      <c r="F826" s="65">
        <f t="shared" si="490"/>
        <v>3.06</v>
      </c>
      <c r="G826" s="65">
        <f t="shared" si="490"/>
        <v>3.61</v>
      </c>
      <c r="H826" s="65">
        <f t="shared" si="490"/>
        <v>2.67</v>
      </c>
      <c r="I826" s="65">
        <f t="shared" si="490"/>
        <v>2.96</v>
      </c>
      <c r="J826" s="65">
        <f t="shared" si="490"/>
        <v>2.72</v>
      </c>
      <c r="K826" s="65">
        <f t="shared" si="490"/>
        <v>3.19</v>
      </c>
      <c r="L826" s="368">
        <v>0</v>
      </c>
    </row>
    <row r="827" spans="1:12" ht="15.75" thickBot="1">
      <c r="A827" s="2" t="str">
        <f t="shared" si="488"/>
        <v>Edouard</v>
      </c>
      <c r="B827" s="65">
        <f t="shared" si="488"/>
        <v>5.3</v>
      </c>
      <c r="C827" s="66" t="str">
        <f t="shared" si="487"/>
        <v>Crystal Palace</v>
      </c>
      <c r="D827" s="65">
        <f t="shared" si="490"/>
        <v>3.3</v>
      </c>
      <c r="E827" s="65">
        <f t="shared" si="490"/>
        <v>3.09</v>
      </c>
      <c r="F827" s="65">
        <f t="shared" si="490"/>
        <v>2.58</v>
      </c>
      <c r="G827" s="65">
        <f t="shared" si="490"/>
        <v>2.88</v>
      </c>
      <c r="H827" s="65">
        <f t="shared" si="490"/>
        <v>2.63</v>
      </c>
      <c r="I827" s="65">
        <f t="shared" si="490"/>
        <v>2.94</v>
      </c>
      <c r="J827" s="65">
        <f t="shared" si="490"/>
        <v>2.89</v>
      </c>
      <c r="K827" s="65">
        <f t="shared" si="490"/>
        <v>2.66</v>
      </c>
      <c r="L827" s="368">
        <v>0</v>
      </c>
    </row>
    <row r="828" spans="1:12" ht="15.75" thickBot="1">
      <c r="A828" s="2" t="str">
        <f t="shared" si="488"/>
        <v>Johnson</v>
      </c>
      <c r="B828" s="65">
        <f t="shared" si="488"/>
        <v>5.6</v>
      </c>
      <c r="C828" s="66" t="str">
        <f t="shared" si="487"/>
        <v>Nott'm Forest</v>
      </c>
      <c r="D828" s="65">
        <f t="shared" si="490"/>
        <v>3.11</v>
      </c>
      <c r="E828" s="65">
        <f t="shared" si="490"/>
        <v>3.14</v>
      </c>
      <c r="F828" s="65">
        <f t="shared" si="490"/>
        <v>3.23</v>
      </c>
      <c r="G828" s="65">
        <f t="shared" si="490"/>
        <v>2.81</v>
      </c>
      <c r="H828" s="65">
        <f t="shared" si="490"/>
        <v>3.31</v>
      </c>
      <c r="I828" s="65">
        <f t="shared" si="490"/>
        <v>2.69</v>
      </c>
      <c r="J828" s="65">
        <f t="shared" si="490"/>
        <v>2.23</v>
      </c>
      <c r="K828" s="65">
        <f t="shared" si="490"/>
        <v>2.16</v>
      </c>
      <c r="L828" s="368">
        <v>0</v>
      </c>
    </row>
    <row r="829" spans="1:12" ht="15.75" thickBot="1">
      <c r="A829" s="2" t="str">
        <f t="shared" si="488"/>
        <v>Daka</v>
      </c>
      <c r="B829" s="65">
        <f t="shared" si="488"/>
        <v>5.7</v>
      </c>
      <c r="C829" s="66" t="str">
        <f t="shared" si="487"/>
        <v>Leicester</v>
      </c>
      <c r="D829" s="65">
        <f t="shared" si="490"/>
        <v>2.34</v>
      </c>
      <c r="E829" s="65">
        <f t="shared" si="490"/>
        <v>3.19</v>
      </c>
      <c r="F829" s="65">
        <f t="shared" si="490"/>
        <v>2.93</v>
      </c>
      <c r="G829" s="65">
        <f t="shared" si="490"/>
        <v>2.73</v>
      </c>
      <c r="H829" s="65">
        <f t="shared" si="490"/>
        <v>2.31</v>
      </c>
      <c r="I829" s="65">
        <f t="shared" si="490"/>
        <v>2.2799999999999998</v>
      </c>
      <c r="J829" s="65">
        <f t="shared" si="490"/>
        <v>2.1800000000000002</v>
      </c>
      <c r="K829" s="65">
        <f t="shared" si="490"/>
        <v>1.83</v>
      </c>
      <c r="L829" s="368">
        <v>0</v>
      </c>
    </row>
    <row r="830" spans="1:12" ht="15.75" thickBot="1">
      <c r="A830" s="2" t="str">
        <f t="shared" si="488"/>
        <v>Greenwood</v>
      </c>
      <c r="B830" s="65">
        <f t="shared" si="488"/>
        <v>4.2</v>
      </c>
      <c r="C830" s="66" t="str">
        <f t="shared" si="487"/>
        <v>Leeds</v>
      </c>
      <c r="D830" s="65">
        <f t="shared" si="490"/>
        <v>0.81</v>
      </c>
      <c r="E830" s="65">
        <f t="shared" si="490"/>
        <v>0.99</v>
      </c>
      <c r="F830" s="65">
        <f t="shared" si="490"/>
        <v>0.74</v>
      </c>
      <c r="G830" s="65">
        <f t="shared" si="490"/>
        <v>0.86</v>
      </c>
      <c r="H830" s="65">
        <f t="shared" si="490"/>
        <v>0.69</v>
      </c>
      <c r="I830" s="65">
        <f t="shared" si="490"/>
        <v>0.71</v>
      </c>
      <c r="J830" s="65">
        <f t="shared" si="490"/>
        <v>0.79</v>
      </c>
      <c r="K830" s="65">
        <f t="shared" si="490"/>
        <v>0.73</v>
      </c>
      <c r="L830" s="368">
        <v>1</v>
      </c>
    </row>
    <row r="831" spans="1:12" ht="15.75" thickBot="1">
      <c r="A831" s="2" t="str">
        <f t="shared" ref="A831:B850" si="491">A721</f>
        <v>Ederson</v>
      </c>
      <c r="B831" s="65">
        <f t="shared" si="491"/>
        <v>5.4</v>
      </c>
      <c r="C831" s="66" t="str">
        <f t="shared" si="487"/>
        <v>Man City</v>
      </c>
      <c r="D831" s="65">
        <f t="shared" ref="D831:K840" si="492">D721</f>
        <v>4.5999999999999996</v>
      </c>
      <c r="E831" s="65">
        <f t="shared" si="492"/>
        <v>3.91</v>
      </c>
      <c r="F831" s="65">
        <f t="shared" si="492"/>
        <v>7.59</v>
      </c>
      <c r="G831" s="65">
        <f t="shared" si="492"/>
        <v>4.5</v>
      </c>
      <c r="H831" s="65">
        <f t="shared" si="492"/>
        <v>3.67</v>
      </c>
      <c r="I831" s="65">
        <f t="shared" si="492"/>
        <v>7.83</v>
      </c>
      <c r="J831" s="65">
        <f t="shared" si="492"/>
        <v>4.32</v>
      </c>
      <c r="K831" s="65">
        <f t="shared" si="492"/>
        <v>1.89</v>
      </c>
      <c r="L831" s="368">
        <v>1</v>
      </c>
    </row>
    <row r="832" spans="1:12" ht="15.75" thickBot="1">
      <c r="A832" s="2" t="str">
        <f t="shared" si="491"/>
        <v>Ramsdale</v>
      </c>
      <c r="B832" s="65">
        <f t="shared" si="491"/>
        <v>4.9000000000000004</v>
      </c>
      <c r="C832" s="66" t="str">
        <f t="shared" si="487"/>
        <v>Arsenal</v>
      </c>
      <c r="D832" s="65">
        <f t="shared" si="492"/>
        <v>3.74</v>
      </c>
      <c r="E832" s="65">
        <f t="shared" si="492"/>
        <v>3.69</v>
      </c>
      <c r="F832" s="65">
        <f t="shared" si="492"/>
        <v>3.38</v>
      </c>
      <c r="G832" s="65">
        <f t="shared" si="492"/>
        <v>3.69</v>
      </c>
      <c r="H832" s="65">
        <f t="shared" si="492"/>
        <v>3.94</v>
      </c>
      <c r="I832" s="65">
        <f t="shared" si="492"/>
        <v>7.27</v>
      </c>
      <c r="J832" s="65">
        <f t="shared" si="492"/>
        <v>3.69</v>
      </c>
      <c r="K832" s="65">
        <f t="shared" si="492"/>
        <v>3.02</v>
      </c>
      <c r="L832" s="368">
        <v>0</v>
      </c>
    </row>
    <row r="833" spans="1:12" ht="15.75" thickBot="1">
      <c r="A833" s="2" t="str">
        <f t="shared" si="491"/>
        <v>Arrizabalaga</v>
      </c>
      <c r="B833" s="65">
        <f t="shared" si="491"/>
        <v>4.5</v>
      </c>
      <c r="C833" s="66" t="str">
        <f t="shared" si="487"/>
        <v>Chelsea</v>
      </c>
      <c r="D833" s="65">
        <f t="shared" si="492"/>
        <v>3.96</v>
      </c>
      <c r="E833" s="65">
        <f t="shared" si="492"/>
        <v>6.8</v>
      </c>
      <c r="F833" s="65">
        <f t="shared" si="492"/>
        <v>3.98</v>
      </c>
      <c r="G833" s="65">
        <f t="shared" si="492"/>
        <v>3.04</v>
      </c>
      <c r="H833" s="65">
        <f t="shared" si="492"/>
        <v>3.81</v>
      </c>
      <c r="I833" s="65">
        <f t="shared" si="492"/>
        <v>3.52</v>
      </c>
      <c r="J833" s="65">
        <f t="shared" si="492"/>
        <v>4.04</v>
      </c>
      <c r="K833" s="65">
        <f t="shared" si="492"/>
        <v>3.12</v>
      </c>
      <c r="L833" s="368">
        <v>0</v>
      </c>
    </row>
    <row r="834" spans="1:12" ht="15.75" thickBot="1">
      <c r="A834" s="2" t="str">
        <f t="shared" si="491"/>
        <v>Alisson</v>
      </c>
      <c r="B834" s="65">
        <f t="shared" si="491"/>
        <v>5.5</v>
      </c>
      <c r="C834" s="66" t="str">
        <f t="shared" si="487"/>
        <v>Liverpool</v>
      </c>
      <c r="D834" s="65">
        <f t="shared" si="492"/>
        <v>4.18</v>
      </c>
      <c r="E834" s="65">
        <f t="shared" si="492"/>
        <v>3.85</v>
      </c>
      <c r="F834" s="65">
        <f t="shared" si="492"/>
        <v>3.73</v>
      </c>
      <c r="G834" s="65">
        <f t="shared" si="492"/>
        <v>3.78</v>
      </c>
      <c r="H834" s="65">
        <f t="shared" si="492"/>
        <v>4.04</v>
      </c>
      <c r="I834" s="65">
        <f t="shared" si="492"/>
        <v>4.2</v>
      </c>
      <c r="J834" s="65">
        <f t="shared" si="492"/>
        <v>3.54</v>
      </c>
      <c r="K834" s="65">
        <f t="shared" si="492"/>
        <v>3.84</v>
      </c>
      <c r="L834" s="368">
        <v>0</v>
      </c>
    </row>
    <row r="835" spans="1:12" ht="15.75" thickBot="1">
      <c r="A835" s="2" t="str">
        <f t="shared" si="491"/>
        <v>Lloris</v>
      </c>
      <c r="B835" s="65">
        <f t="shared" si="491"/>
        <v>5.5</v>
      </c>
      <c r="C835" s="66" t="str">
        <f t="shared" ref="C835:C866" si="493">C65</f>
        <v>Spurs</v>
      </c>
      <c r="D835" s="65">
        <f t="shared" si="492"/>
        <v>3.78</v>
      </c>
      <c r="E835" s="65">
        <f t="shared" si="492"/>
        <v>3.63</v>
      </c>
      <c r="F835" s="65">
        <f t="shared" si="492"/>
        <v>6.38</v>
      </c>
      <c r="G835" s="65">
        <f t="shared" si="492"/>
        <v>3.52</v>
      </c>
      <c r="H835" s="65">
        <f t="shared" si="492"/>
        <v>3.12</v>
      </c>
      <c r="I835" s="65">
        <f t="shared" si="492"/>
        <v>3.45</v>
      </c>
      <c r="J835" s="65">
        <f t="shared" si="492"/>
        <v>3.71</v>
      </c>
      <c r="K835" s="65">
        <f t="shared" si="492"/>
        <v>3.45</v>
      </c>
      <c r="L835" s="368">
        <v>0</v>
      </c>
    </row>
    <row r="836" spans="1:12" ht="15.75" thickBot="1">
      <c r="A836" s="2" t="str">
        <f t="shared" si="491"/>
        <v>Leno</v>
      </c>
      <c r="B836" s="65">
        <f t="shared" si="491"/>
        <v>4.5</v>
      </c>
      <c r="C836" s="66" t="str">
        <f t="shared" si="493"/>
        <v>Fulham</v>
      </c>
      <c r="D836" s="65">
        <f t="shared" si="492"/>
        <v>3.76</v>
      </c>
      <c r="E836" s="65">
        <f t="shared" si="492"/>
        <v>6.73</v>
      </c>
      <c r="F836" s="65">
        <f t="shared" si="492"/>
        <v>3.14</v>
      </c>
      <c r="G836" s="65">
        <f t="shared" si="492"/>
        <v>3.2</v>
      </c>
      <c r="H836" s="65">
        <f t="shared" si="492"/>
        <v>3.12</v>
      </c>
      <c r="I836" s="65">
        <f t="shared" si="492"/>
        <v>3.74</v>
      </c>
      <c r="J836" s="65">
        <f t="shared" si="492"/>
        <v>3.1</v>
      </c>
      <c r="K836" s="65">
        <f t="shared" si="492"/>
        <v>2.96</v>
      </c>
      <c r="L836" s="368">
        <v>1</v>
      </c>
    </row>
    <row r="837" spans="1:12" ht="15.75" thickBot="1">
      <c r="A837" s="2" t="str">
        <f t="shared" si="491"/>
        <v>Pope</v>
      </c>
      <c r="B837" s="65">
        <f t="shared" si="491"/>
        <v>5.3</v>
      </c>
      <c r="C837" s="66" t="str">
        <f t="shared" si="493"/>
        <v>Newcastle</v>
      </c>
      <c r="D837" s="65">
        <f t="shared" si="492"/>
        <v>3.98</v>
      </c>
      <c r="E837" s="65">
        <f t="shared" si="492"/>
        <v>3.29</v>
      </c>
      <c r="F837" s="65">
        <f t="shared" si="492"/>
        <v>3.99</v>
      </c>
      <c r="G837" s="65">
        <f t="shared" si="492"/>
        <v>3.84</v>
      </c>
      <c r="H837" s="65">
        <f t="shared" si="492"/>
        <v>3.96</v>
      </c>
      <c r="I837" s="65">
        <f t="shared" si="492"/>
        <v>4</v>
      </c>
      <c r="J837" s="65">
        <f t="shared" si="492"/>
        <v>3.37</v>
      </c>
      <c r="K837" s="65">
        <f t="shared" si="492"/>
        <v>2.4300000000000002</v>
      </c>
      <c r="L837" s="368">
        <v>0</v>
      </c>
    </row>
    <row r="838" spans="1:12" ht="15.75" thickBot="1">
      <c r="A838" s="2" t="str">
        <f t="shared" si="491"/>
        <v>Fabianski</v>
      </c>
      <c r="B838" s="65">
        <f t="shared" si="491"/>
        <v>5</v>
      </c>
      <c r="C838" s="66" t="str">
        <f t="shared" si="493"/>
        <v>West Ham</v>
      </c>
      <c r="D838" s="65">
        <f t="shared" si="492"/>
        <v>3.78</v>
      </c>
      <c r="E838" s="65">
        <f t="shared" si="492"/>
        <v>3.48</v>
      </c>
      <c r="F838" s="65">
        <f t="shared" si="492"/>
        <v>3.68</v>
      </c>
      <c r="G838" s="65">
        <f t="shared" si="492"/>
        <v>3.95</v>
      </c>
      <c r="H838" s="65">
        <f t="shared" si="492"/>
        <v>3.23</v>
      </c>
      <c r="I838" s="65">
        <f t="shared" si="492"/>
        <v>3.44</v>
      </c>
      <c r="J838" s="65">
        <f t="shared" si="492"/>
        <v>3.18</v>
      </c>
      <c r="K838" s="65">
        <f t="shared" si="492"/>
        <v>3.51</v>
      </c>
      <c r="L838" s="368">
        <v>0</v>
      </c>
    </row>
    <row r="839" spans="1:12" ht="15.75" thickBot="1">
      <c r="A839" s="2" t="str">
        <f t="shared" si="491"/>
        <v>Sánchez</v>
      </c>
      <c r="B839" s="65">
        <f t="shared" si="491"/>
        <v>4.5999999999999996</v>
      </c>
      <c r="C839" s="66" t="str">
        <f t="shared" si="493"/>
        <v>Brighton</v>
      </c>
      <c r="D839" s="65">
        <f t="shared" si="492"/>
        <v>3.34</v>
      </c>
      <c r="E839" s="65">
        <f t="shared" si="492"/>
        <v>3.74</v>
      </c>
      <c r="F839" s="65">
        <f t="shared" si="492"/>
        <v>3.23</v>
      </c>
      <c r="G839" s="65">
        <f t="shared" si="492"/>
        <v>3.6</v>
      </c>
      <c r="H839" s="65">
        <f t="shared" si="492"/>
        <v>4.09</v>
      </c>
      <c r="I839" s="65">
        <f t="shared" si="492"/>
        <v>3.68</v>
      </c>
      <c r="J839" s="65">
        <f t="shared" si="492"/>
        <v>3.82</v>
      </c>
      <c r="K839" s="65">
        <f t="shared" si="492"/>
        <v>2.09</v>
      </c>
      <c r="L839" s="368">
        <v>0</v>
      </c>
    </row>
    <row r="840" spans="1:12" ht="15.75" thickBot="1">
      <c r="A840" s="2" t="str">
        <f t="shared" si="491"/>
        <v>Sá</v>
      </c>
      <c r="B840" s="65">
        <f t="shared" si="491"/>
        <v>5</v>
      </c>
      <c r="C840" s="66" t="str">
        <f t="shared" si="493"/>
        <v>Wolves</v>
      </c>
      <c r="D840" s="65">
        <f t="shared" si="492"/>
        <v>3.42</v>
      </c>
      <c r="E840" s="65">
        <f t="shared" si="492"/>
        <v>3.48</v>
      </c>
      <c r="F840" s="65">
        <f t="shared" si="492"/>
        <v>3.79</v>
      </c>
      <c r="G840" s="65">
        <f t="shared" si="492"/>
        <v>3.14</v>
      </c>
      <c r="H840" s="65">
        <f t="shared" si="492"/>
        <v>3.24</v>
      </c>
      <c r="I840" s="65">
        <f t="shared" si="492"/>
        <v>3.63</v>
      </c>
      <c r="J840" s="65">
        <f t="shared" si="492"/>
        <v>4.04</v>
      </c>
      <c r="K840" s="65">
        <f t="shared" si="492"/>
        <v>2.83</v>
      </c>
      <c r="L840" s="368">
        <v>0</v>
      </c>
    </row>
    <row r="841" spans="1:12" ht="15.75" thickBot="1">
      <c r="A841" s="2" t="str">
        <f t="shared" si="491"/>
        <v>De Gea</v>
      </c>
      <c r="B841" s="65">
        <f t="shared" si="491"/>
        <v>4.9000000000000004</v>
      </c>
      <c r="C841" s="66" t="str">
        <f t="shared" si="493"/>
        <v>Man Utd</v>
      </c>
      <c r="D841" s="65">
        <f t="shared" ref="D841:K850" si="494">D731</f>
        <v>3.92</v>
      </c>
      <c r="E841" s="65">
        <f t="shared" si="494"/>
        <v>4.1399999999999997</v>
      </c>
      <c r="F841" s="65">
        <f t="shared" si="494"/>
        <v>3.16</v>
      </c>
      <c r="G841" s="65">
        <f t="shared" si="494"/>
        <v>3.15</v>
      </c>
      <c r="H841" s="65">
        <f t="shared" si="494"/>
        <v>3.92</v>
      </c>
      <c r="I841" s="65">
        <f t="shared" si="494"/>
        <v>3.46</v>
      </c>
      <c r="J841" s="65">
        <f t="shared" si="494"/>
        <v>3.85</v>
      </c>
      <c r="K841" s="65">
        <f t="shared" si="494"/>
        <v>1.85</v>
      </c>
      <c r="L841" s="368">
        <v>0</v>
      </c>
    </row>
    <row r="842" spans="1:12" ht="15.75" thickBot="1">
      <c r="A842" s="2" t="str">
        <f t="shared" si="491"/>
        <v>Pickford</v>
      </c>
      <c r="B842" s="65">
        <f t="shared" si="491"/>
        <v>4.5</v>
      </c>
      <c r="C842" s="66" t="str">
        <f t="shared" si="493"/>
        <v>Everton</v>
      </c>
      <c r="D842" s="65">
        <f t="shared" si="494"/>
        <v>3.29</v>
      </c>
      <c r="E842" s="65">
        <f t="shared" si="494"/>
        <v>3.46</v>
      </c>
      <c r="F842" s="65">
        <f t="shared" si="494"/>
        <v>3.86</v>
      </c>
      <c r="G842" s="65">
        <f t="shared" si="494"/>
        <v>3.34</v>
      </c>
      <c r="H842" s="65">
        <f t="shared" si="494"/>
        <v>3.2</v>
      </c>
      <c r="I842" s="65">
        <f t="shared" si="494"/>
        <v>3.09</v>
      </c>
      <c r="J842" s="65">
        <f t="shared" si="494"/>
        <v>3.58</v>
      </c>
      <c r="K842" s="65">
        <f t="shared" si="494"/>
        <v>3.56</v>
      </c>
      <c r="L842" s="368">
        <v>0</v>
      </c>
    </row>
    <row r="843" spans="1:12" ht="15.75" thickBot="1">
      <c r="A843" s="2" t="str">
        <f t="shared" si="491"/>
        <v>Henderson</v>
      </c>
      <c r="B843" s="65">
        <f t="shared" si="491"/>
        <v>4.7</v>
      </c>
      <c r="C843" s="66" t="str">
        <f t="shared" si="493"/>
        <v>Nott'm Forest</v>
      </c>
      <c r="D843" s="65">
        <f t="shared" si="494"/>
        <v>3.35</v>
      </c>
      <c r="E843" s="65">
        <f t="shared" si="494"/>
        <v>3.43</v>
      </c>
      <c r="F843" s="65">
        <f t="shared" si="494"/>
        <v>3.62</v>
      </c>
      <c r="G843" s="65">
        <f t="shared" si="494"/>
        <v>3.47</v>
      </c>
      <c r="H843" s="65">
        <f t="shared" si="494"/>
        <v>3.49</v>
      </c>
      <c r="I843" s="65">
        <f t="shared" si="494"/>
        <v>3.24</v>
      </c>
      <c r="J843" s="65">
        <f t="shared" si="494"/>
        <v>3.06</v>
      </c>
      <c r="K843" s="65">
        <f t="shared" si="494"/>
        <v>2.78</v>
      </c>
      <c r="L843" s="368">
        <v>0</v>
      </c>
    </row>
    <row r="844" spans="1:12" ht="15.75" thickBot="1">
      <c r="A844" s="2" t="str">
        <f t="shared" si="491"/>
        <v>Meslier</v>
      </c>
      <c r="B844" s="65">
        <f t="shared" si="491"/>
        <v>4.5</v>
      </c>
      <c r="C844" s="66" t="str">
        <f t="shared" si="493"/>
        <v>Leeds</v>
      </c>
      <c r="D844" s="65">
        <f t="shared" si="494"/>
        <v>3.13</v>
      </c>
      <c r="E844" s="65">
        <f t="shared" si="494"/>
        <v>3.36</v>
      </c>
      <c r="F844" s="65">
        <f t="shared" si="494"/>
        <v>3.2</v>
      </c>
      <c r="G844" s="65">
        <f t="shared" si="494"/>
        <v>3.41</v>
      </c>
      <c r="H844" s="65">
        <f t="shared" si="494"/>
        <v>3.43</v>
      </c>
      <c r="I844" s="65">
        <f t="shared" si="494"/>
        <v>3.18</v>
      </c>
      <c r="J844" s="65">
        <f t="shared" si="494"/>
        <v>3.38</v>
      </c>
      <c r="K844" s="65">
        <f t="shared" si="494"/>
        <v>3.24</v>
      </c>
      <c r="L844" s="368">
        <v>0</v>
      </c>
    </row>
    <row r="845" spans="1:12" ht="15.75" thickBot="1">
      <c r="A845" s="2" t="str">
        <f t="shared" si="491"/>
        <v>Guaita</v>
      </c>
      <c r="B845" s="65">
        <f t="shared" si="491"/>
        <v>4.5</v>
      </c>
      <c r="C845" s="66" t="str">
        <f t="shared" si="493"/>
        <v>Crystal Palace</v>
      </c>
      <c r="D845" s="65">
        <f t="shared" si="494"/>
        <v>3.71</v>
      </c>
      <c r="E845" s="65">
        <f t="shared" si="494"/>
        <v>3.38</v>
      </c>
      <c r="F845" s="65">
        <f t="shared" si="494"/>
        <v>3.17</v>
      </c>
      <c r="G845" s="65">
        <f t="shared" si="494"/>
        <v>3.31</v>
      </c>
      <c r="H845" s="65">
        <f t="shared" si="494"/>
        <v>3.06</v>
      </c>
      <c r="I845" s="65">
        <f t="shared" si="494"/>
        <v>3.35</v>
      </c>
      <c r="J845" s="65">
        <f t="shared" si="494"/>
        <v>3.24</v>
      </c>
      <c r="K845" s="65">
        <f t="shared" si="494"/>
        <v>3.06</v>
      </c>
      <c r="L845" s="368">
        <v>0</v>
      </c>
    </row>
    <row r="846" spans="1:12" ht="15.75" thickBot="1">
      <c r="A846" s="2" t="str">
        <f t="shared" si="491"/>
        <v>Salah</v>
      </c>
      <c r="B846" s="65">
        <f t="shared" si="491"/>
        <v>12.8</v>
      </c>
      <c r="C846" s="66" t="str">
        <f t="shared" si="493"/>
        <v>Liverpool</v>
      </c>
      <c r="D846" s="65">
        <f t="shared" si="494"/>
        <v>8.14</v>
      </c>
      <c r="E846" s="65">
        <f t="shared" si="494"/>
        <v>6.7</v>
      </c>
      <c r="F846" s="65">
        <f t="shared" si="494"/>
        <v>5.55</v>
      </c>
      <c r="G846" s="65">
        <f t="shared" si="494"/>
        <v>5.82</v>
      </c>
      <c r="H846" s="65">
        <f t="shared" si="494"/>
        <v>5.69</v>
      </c>
      <c r="I846" s="65">
        <f t="shared" si="494"/>
        <v>7.04</v>
      </c>
      <c r="J846" s="65">
        <f t="shared" si="494"/>
        <v>4.66</v>
      </c>
      <c r="K846" s="65">
        <f t="shared" si="494"/>
        <v>5.59</v>
      </c>
      <c r="L846" s="368">
        <v>1</v>
      </c>
    </row>
    <row r="847" spans="1:12" ht="15.75" thickBot="1">
      <c r="A847" s="2" t="str">
        <f t="shared" si="491"/>
        <v>De Bruyne</v>
      </c>
      <c r="B847" s="65">
        <f t="shared" si="491"/>
        <v>12.6</v>
      </c>
      <c r="C847" s="66" t="str">
        <f t="shared" si="493"/>
        <v>Man City</v>
      </c>
      <c r="D847" s="65">
        <f t="shared" si="494"/>
        <v>6.01</v>
      </c>
      <c r="E847" s="65">
        <f t="shared" si="494"/>
        <v>4.38</v>
      </c>
      <c r="F847" s="65">
        <f t="shared" si="494"/>
        <v>9.01</v>
      </c>
      <c r="G847" s="65">
        <f t="shared" si="494"/>
        <v>5.29</v>
      </c>
      <c r="H847" s="65">
        <f t="shared" si="494"/>
        <v>4.18</v>
      </c>
      <c r="I847" s="65">
        <f t="shared" si="494"/>
        <v>9.2799999999999994</v>
      </c>
      <c r="J847" s="65">
        <f t="shared" si="494"/>
        <v>5.0999999999999996</v>
      </c>
      <c r="K847" s="65">
        <f t="shared" si="494"/>
        <v>2.2400000000000002</v>
      </c>
      <c r="L847" s="368">
        <v>0</v>
      </c>
    </row>
    <row r="848" spans="1:12" ht="15.75" thickBot="1">
      <c r="A848" s="2" t="str">
        <f t="shared" si="491"/>
        <v>Saka</v>
      </c>
      <c r="B848" s="65">
        <f t="shared" si="491"/>
        <v>8</v>
      </c>
      <c r="C848" s="66" t="str">
        <f t="shared" si="493"/>
        <v>Arsenal</v>
      </c>
      <c r="D848" s="65">
        <f t="shared" si="494"/>
        <v>4.79</v>
      </c>
      <c r="E848" s="65">
        <f t="shared" si="494"/>
        <v>4.96</v>
      </c>
      <c r="F848" s="65">
        <f t="shared" si="494"/>
        <v>4.45</v>
      </c>
      <c r="G848" s="65">
        <f t="shared" si="494"/>
        <v>4.71</v>
      </c>
      <c r="H848" s="65">
        <f t="shared" si="494"/>
        <v>5.0199999999999996</v>
      </c>
      <c r="I848" s="65">
        <f t="shared" si="494"/>
        <v>9.41</v>
      </c>
      <c r="J848" s="65">
        <f t="shared" si="494"/>
        <v>4.7699999999999996</v>
      </c>
      <c r="K848" s="65">
        <f t="shared" si="494"/>
        <v>3.88</v>
      </c>
      <c r="L848" s="368">
        <v>1</v>
      </c>
    </row>
    <row r="849" spans="1:12" ht="15.75" thickBot="1">
      <c r="A849" s="2" t="str">
        <f t="shared" si="491"/>
        <v>Son</v>
      </c>
      <c r="B849" s="65">
        <f t="shared" si="491"/>
        <v>11.6</v>
      </c>
      <c r="C849" s="66" t="str">
        <f t="shared" si="493"/>
        <v>Spurs</v>
      </c>
      <c r="D849" s="65">
        <f t="shared" si="494"/>
        <v>5.93</v>
      </c>
      <c r="E849" s="65">
        <f t="shared" si="494"/>
        <v>5.04</v>
      </c>
      <c r="F849" s="65">
        <f t="shared" si="494"/>
        <v>8.06</v>
      </c>
      <c r="G849" s="65">
        <f t="shared" si="494"/>
        <v>5.0999999999999996</v>
      </c>
      <c r="H849" s="65">
        <f t="shared" si="494"/>
        <v>3.66</v>
      </c>
      <c r="I849" s="65">
        <f t="shared" si="494"/>
        <v>4.46</v>
      </c>
      <c r="J849" s="65">
        <f t="shared" si="494"/>
        <v>4.74</v>
      </c>
      <c r="K849" s="65">
        <f t="shared" si="494"/>
        <v>4.2</v>
      </c>
      <c r="L849" s="368">
        <v>0</v>
      </c>
    </row>
    <row r="850" spans="1:12" ht="15.75" thickBot="1">
      <c r="A850" s="2" t="str">
        <f t="shared" si="491"/>
        <v>Martinelli</v>
      </c>
      <c r="B850" s="65">
        <f t="shared" si="491"/>
        <v>6.8</v>
      </c>
      <c r="C850" s="66" t="str">
        <f t="shared" si="493"/>
        <v>Arsenal</v>
      </c>
      <c r="D850" s="65">
        <f t="shared" si="494"/>
        <v>4.3499999999999996</v>
      </c>
      <c r="E850" s="65">
        <f t="shared" si="494"/>
        <v>4.3600000000000003</v>
      </c>
      <c r="F850" s="65">
        <f t="shared" si="494"/>
        <v>3.96</v>
      </c>
      <c r="G850" s="65">
        <f t="shared" si="494"/>
        <v>4.4000000000000004</v>
      </c>
      <c r="H850" s="65">
        <f t="shared" si="494"/>
        <v>4.43</v>
      </c>
      <c r="I850" s="65">
        <f t="shared" si="494"/>
        <v>8.3800000000000008</v>
      </c>
      <c r="J850" s="65">
        <f t="shared" si="494"/>
        <v>4.2</v>
      </c>
      <c r="K850" s="65">
        <f t="shared" si="494"/>
        <v>3.31</v>
      </c>
      <c r="L850" s="368">
        <v>1</v>
      </c>
    </row>
    <row r="851" spans="1:12" ht="15.75" thickBot="1">
      <c r="A851" s="2" t="str">
        <f t="shared" ref="A851:B870" si="495">A741</f>
        <v>Foden</v>
      </c>
      <c r="B851" s="65">
        <f t="shared" si="495"/>
        <v>8.3000000000000007</v>
      </c>
      <c r="C851" s="66" t="str">
        <f t="shared" si="493"/>
        <v>Man City</v>
      </c>
      <c r="D851" s="65">
        <f t="shared" ref="D851:K860" si="496">D741</f>
        <v>4.67</v>
      </c>
      <c r="E851" s="65">
        <f t="shared" si="496"/>
        <v>3.53</v>
      </c>
      <c r="F851" s="65">
        <f t="shared" si="496"/>
        <v>7.49</v>
      </c>
      <c r="G851" s="65">
        <f t="shared" si="496"/>
        <v>4.37</v>
      </c>
      <c r="H851" s="65">
        <f t="shared" si="496"/>
        <v>3.54</v>
      </c>
      <c r="I851" s="65">
        <f t="shared" si="496"/>
        <v>7.78</v>
      </c>
      <c r="J851" s="65">
        <f t="shared" si="496"/>
        <v>4.08</v>
      </c>
      <c r="K851" s="65">
        <f t="shared" si="496"/>
        <v>1.88</v>
      </c>
      <c r="L851" s="368">
        <v>0</v>
      </c>
    </row>
    <row r="852" spans="1:12" ht="15.75" thickBot="1">
      <c r="A852" s="2" t="str">
        <f t="shared" si="495"/>
        <v>Mount</v>
      </c>
      <c r="B852" s="65">
        <f t="shared" si="495"/>
        <v>7.5</v>
      </c>
      <c r="C852" s="66" t="str">
        <f t="shared" si="493"/>
        <v>Chelsea</v>
      </c>
      <c r="D852" s="65">
        <f t="shared" si="496"/>
        <v>4.3099999999999996</v>
      </c>
      <c r="E852" s="65">
        <f t="shared" si="496"/>
        <v>7.12</v>
      </c>
      <c r="F852" s="65">
        <f t="shared" si="496"/>
        <v>4.3</v>
      </c>
      <c r="G852" s="65">
        <f t="shared" si="496"/>
        <v>3.08</v>
      </c>
      <c r="H852" s="65">
        <f t="shared" si="496"/>
        <v>4.5</v>
      </c>
      <c r="I852" s="65">
        <f t="shared" si="496"/>
        <v>3.52</v>
      </c>
      <c r="J852" s="65">
        <f t="shared" si="496"/>
        <v>4.62</v>
      </c>
      <c r="K852" s="65">
        <f t="shared" si="496"/>
        <v>3.34</v>
      </c>
      <c r="L852" s="368">
        <v>1</v>
      </c>
    </row>
    <row r="853" spans="1:12" ht="15.75" thickBot="1">
      <c r="A853" s="2" t="str">
        <f t="shared" si="495"/>
        <v>Sterling</v>
      </c>
      <c r="B853" s="65">
        <f t="shared" si="495"/>
        <v>9.6999999999999993</v>
      </c>
      <c r="C853" s="66" t="str">
        <f t="shared" si="493"/>
        <v>Chelsea</v>
      </c>
      <c r="D853" s="65">
        <f t="shared" si="496"/>
        <v>4.1500000000000004</v>
      </c>
      <c r="E853" s="65">
        <f t="shared" si="496"/>
        <v>6.96</v>
      </c>
      <c r="F853" s="65">
        <f t="shared" si="496"/>
        <v>4.25</v>
      </c>
      <c r="G853" s="65">
        <f t="shared" si="496"/>
        <v>2.78</v>
      </c>
      <c r="H853" s="65">
        <f t="shared" si="496"/>
        <v>4.63</v>
      </c>
      <c r="I853" s="65">
        <f t="shared" si="496"/>
        <v>3.51</v>
      </c>
      <c r="J853" s="65">
        <f t="shared" si="496"/>
        <v>4.37</v>
      </c>
      <c r="K853" s="65">
        <f t="shared" si="496"/>
        <v>3.17</v>
      </c>
      <c r="L853" s="368">
        <v>0</v>
      </c>
    </row>
    <row r="854" spans="1:12" ht="15.75" thickBot="1">
      <c r="A854" s="2" t="str">
        <f t="shared" si="495"/>
        <v>Fernandes</v>
      </c>
      <c r="B854" s="65">
        <f t="shared" si="495"/>
        <v>9.8000000000000007</v>
      </c>
      <c r="C854" s="66" t="str">
        <f t="shared" si="493"/>
        <v>Man Utd</v>
      </c>
      <c r="D854" s="65">
        <f t="shared" si="496"/>
        <v>4.3</v>
      </c>
      <c r="E854" s="65">
        <f t="shared" si="496"/>
        <v>5.29</v>
      </c>
      <c r="F854" s="65">
        <f t="shared" si="496"/>
        <v>3.31</v>
      </c>
      <c r="G854" s="65">
        <f t="shared" si="496"/>
        <v>3.29</v>
      </c>
      <c r="H854" s="65">
        <f t="shared" si="496"/>
        <v>4.83</v>
      </c>
      <c r="I854" s="65">
        <f t="shared" si="496"/>
        <v>4.5</v>
      </c>
      <c r="J854" s="65">
        <f t="shared" si="496"/>
        <v>4.8499999999999996</v>
      </c>
      <c r="K854" s="65">
        <f t="shared" si="496"/>
        <v>2.36</v>
      </c>
      <c r="L854" s="368">
        <v>0</v>
      </c>
    </row>
    <row r="855" spans="1:12" ht="15.75" thickBot="1">
      <c r="A855" s="2" t="str">
        <f t="shared" si="495"/>
        <v>Ødegaard</v>
      </c>
      <c r="B855" s="65">
        <f t="shared" si="495"/>
        <v>6.4</v>
      </c>
      <c r="C855" s="66" t="str">
        <f t="shared" si="493"/>
        <v>Arsenal</v>
      </c>
      <c r="D855" s="65">
        <f t="shared" si="496"/>
        <v>3.72</v>
      </c>
      <c r="E855" s="65">
        <f t="shared" si="496"/>
        <v>3.71</v>
      </c>
      <c r="F855" s="65">
        <f t="shared" si="496"/>
        <v>3.41</v>
      </c>
      <c r="G855" s="65">
        <f t="shared" si="496"/>
        <v>3.8</v>
      </c>
      <c r="H855" s="65">
        <f t="shared" si="496"/>
        <v>3.88</v>
      </c>
      <c r="I855" s="65">
        <f t="shared" si="496"/>
        <v>7.39</v>
      </c>
      <c r="J855" s="65">
        <f t="shared" si="496"/>
        <v>3.75</v>
      </c>
      <c r="K855" s="65">
        <f t="shared" si="496"/>
        <v>3.02</v>
      </c>
      <c r="L855" s="368">
        <v>0</v>
      </c>
    </row>
    <row r="856" spans="1:12" ht="15.75" thickBot="1">
      <c r="A856" s="2" t="str">
        <f t="shared" si="495"/>
        <v>Trossard</v>
      </c>
      <c r="B856" s="65">
        <f t="shared" si="495"/>
        <v>7</v>
      </c>
      <c r="C856" s="66" t="str">
        <f t="shared" si="493"/>
        <v>Brighton</v>
      </c>
      <c r="D856" s="65">
        <f t="shared" si="496"/>
        <v>3.94</v>
      </c>
      <c r="E856" s="65">
        <f t="shared" si="496"/>
        <v>4.53</v>
      </c>
      <c r="F856" s="65">
        <f t="shared" si="496"/>
        <v>3.51</v>
      </c>
      <c r="G856" s="65">
        <f t="shared" si="496"/>
        <v>3.95</v>
      </c>
      <c r="H856" s="65">
        <f t="shared" si="496"/>
        <v>4.8600000000000003</v>
      </c>
      <c r="I856" s="65">
        <f t="shared" si="496"/>
        <v>3.93</v>
      </c>
      <c r="J856" s="65">
        <f t="shared" si="496"/>
        <v>4.7300000000000004</v>
      </c>
      <c r="K856" s="65">
        <f t="shared" si="496"/>
        <v>2.04</v>
      </c>
      <c r="L856" s="368">
        <v>0</v>
      </c>
    </row>
    <row r="857" spans="1:12" ht="15.75" thickBot="1">
      <c r="A857" s="2" t="str">
        <f t="shared" si="495"/>
        <v>Grealish</v>
      </c>
      <c r="B857" s="65">
        <f t="shared" si="495"/>
        <v>6.8</v>
      </c>
      <c r="C857" s="66" t="str">
        <f t="shared" si="493"/>
        <v>Man City</v>
      </c>
      <c r="D857" s="65">
        <f t="shared" si="496"/>
        <v>3.91</v>
      </c>
      <c r="E857" s="65">
        <f t="shared" si="496"/>
        <v>3</v>
      </c>
      <c r="F857" s="65">
        <f t="shared" si="496"/>
        <v>6.13</v>
      </c>
      <c r="G857" s="65">
        <f t="shared" si="496"/>
        <v>3.71</v>
      </c>
      <c r="H857" s="65">
        <f t="shared" si="496"/>
        <v>2.9</v>
      </c>
      <c r="I857" s="65">
        <f t="shared" si="496"/>
        <v>6.63</v>
      </c>
      <c r="J857" s="65">
        <f t="shared" si="496"/>
        <v>3.43</v>
      </c>
      <c r="K857" s="65">
        <f t="shared" si="496"/>
        <v>1.56</v>
      </c>
      <c r="L857" s="368">
        <v>0</v>
      </c>
    </row>
    <row r="858" spans="1:12" ht="15.75" thickBot="1">
      <c r="A858" s="2" t="str">
        <f t="shared" si="495"/>
        <v>Rashford</v>
      </c>
      <c r="B858" s="65">
        <f t="shared" si="495"/>
        <v>6.8</v>
      </c>
      <c r="C858" s="66" t="str">
        <f t="shared" si="493"/>
        <v>Man Utd</v>
      </c>
      <c r="D858" s="65">
        <f t="shared" si="496"/>
        <v>4.4400000000000004</v>
      </c>
      <c r="E858" s="65">
        <f t="shared" si="496"/>
        <v>5.14</v>
      </c>
      <c r="F858" s="65">
        <f t="shared" si="496"/>
        <v>3.14</v>
      </c>
      <c r="G858" s="65">
        <f t="shared" si="496"/>
        <v>2.98</v>
      </c>
      <c r="H858" s="65">
        <f t="shared" si="496"/>
        <v>4.33</v>
      </c>
      <c r="I858" s="65">
        <f t="shared" si="496"/>
        <v>4.12</v>
      </c>
      <c r="J858" s="65">
        <f t="shared" si="496"/>
        <v>4.43</v>
      </c>
      <c r="K858" s="65">
        <f t="shared" si="496"/>
        <v>2.1</v>
      </c>
      <c r="L858" s="368">
        <v>1</v>
      </c>
    </row>
    <row r="859" spans="1:12" ht="15.75" thickBot="1">
      <c r="A859" s="2" t="str">
        <f t="shared" si="495"/>
        <v>Zaha</v>
      </c>
      <c r="B859" s="65">
        <f t="shared" si="495"/>
        <v>7.5</v>
      </c>
      <c r="C859" s="66" t="str">
        <f t="shared" si="493"/>
        <v>Crystal Palace</v>
      </c>
      <c r="D859" s="65">
        <f t="shared" si="496"/>
        <v>4.55</v>
      </c>
      <c r="E859" s="65">
        <f t="shared" si="496"/>
        <v>4.08</v>
      </c>
      <c r="F859" s="65">
        <f t="shared" si="496"/>
        <v>3.15</v>
      </c>
      <c r="G859" s="65">
        <f t="shared" si="496"/>
        <v>3.69</v>
      </c>
      <c r="H859" s="65">
        <f t="shared" si="496"/>
        <v>3.27</v>
      </c>
      <c r="I859" s="65">
        <f t="shared" si="496"/>
        <v>4.0599999999999996</v>
      </c>
      <c r="J859" s="65">
        <f t="shared" si="496"/>
        <v>3.83</v>
      </c>
      <c r="K859" s="65">
        <f t="shared" si="496"/>
        <v>3.42</v>
      </c>
      <c r="L859" s="368">
        <v>0</v>
      </c>
    </row>
    <row r="860" spans="1:12" ht="15.75" thickBot="1">
      <c r="A860" s="2" t="str">
        <f t="shared" si="495"/>
        <v>Bernardo</v>
      </c>
      <c r="B860" s="65">
        <f t="shared" si="495"/>
        <v>6.9</v>
      </c>
      <c r="C860" s="66" t="str">
        <f t="shared" si="493"/>
        <v>Man City</v>
      </c>
      <c r="D860" s="65">
        <f t="shared" si="496"/>
        <v>3.67</v>
      </c>
      <c r="E860" s="65">
        <f t="shared" si="496"/>
        <v>2.9</v>
      </c>
      <c r="F860" s="65">
        <f t="shared" si="496"/>
        <v>6.01</v>
      </c>
      <c r="G860" s="65">
        <f t="shared" si="496"/>
        <v>3.55</v>
      </c>
      <c r="H860" s="65">
        <f t="shared" si="496"/>
        <v>2.84</v>
      </c>
      <c r="I860" s="65">
        <f t="shared" si="496"/>
        <v>6.03</v>
      </c>
      <c r="J860" s="65">
        <f t="shared" si="496"/>
        <v>3.31</v>
      </c>
      <c r="K860" s="65">
        <f t="shared" si="496"/>
        <v>1.45</v>
      </c>
      <c r="L860" s="368">
        <v>0</v>
      </c>
    </row>
    <row r="861" spans="1:12" ht="15.75" thickBot="1">
      <c r="A861" s="2" t="str">
        <f t="shared" si="495"/>
        <v>Groß</v>
      </c>
      <c r="B861" s="65">
        <f t="shared" si="495"/>
        <v>5.6</v>
      </c>
      <c r="C861" s="66" t="str">
        <f t="shared" si="493"/>
        <v>Brighton</v>
      </c>
      <c r="D861" s="65">
        <f t="shared" ref="D861:K870" si="497">D751</f>
        <v>3.51</v>
      </c>
      <c r="E861" s="65">
        <f t="shared" si="497"/>
        <v>3.83</v>
      </c>
      <c r="F861" s="65">
        <f t="shared" si="497"/>
        <v>3.26</v>
      </c>
      <c r="G861" s="65">
        <f t="shared" si="497"/>
        <v>3.5</v>
      </c>
      <c r="H861" s="65">
        <f t="shared" si="497"/>
        <v>4.26</v>
      </c>
      <c r="I861" s="65">
        <f t="shared" si="497"/>
        <v>3.42</v>
      </c>
      <c r="J861" s="65">
        <f t="shared" si="497"/>
        <v>4.26</v>
      </c>
      <c r="K861" s="65">
        <f t="shared" si="497"/>
        <v>1.87</v>
      </c>
      <c r="L861" s="368">
        <v>0</v>
      </c>
    </row>
    <row r="862" spans="1:12" ht="15.75" thickBot="1">
      <c r="A862" s="2" t="str">
        <f t="shared" si="495"/>
        <v>Bowen</v>
      </c>
      <c r="B862" s="65">
        <f t="shared" si="495"/>
        <v>8</v>
      </c>
      <c r="C862" s="66" t="str">
        <f t="shared" si="493"/>
        <v>West Ham</v>
      </c>
      <c r="D862" s="65">
        <f t="shared" si="497"/>
        <v>4.2</v>
      </c>
      <c r="E862" s="65">
        <f t="shared" si="497"/>
        <v>3.76</v>
      </c>
      <c r="F862" s="65">
        <f t="shared" si="497"/>
        <v>3.46</v>
      </c>
      <c r="G862" s="65">
        <f t="shared" si="497"/>
        <v>3.99</v>
      </c>
      <c r="H862" s="65">
        <f t="shared" si="497"/>
        <v>2.77</v>
      </c>
      <c r="I862" s="65">
        <f t="shared" si="497"/>
        <v>3.19</v>
      </c>
      <c r="J862" s="65">
        <f t="shared" si="497"/>
        <v>2.95</v>
      </c>
      <c r="K862" s="65">
        <f t="shared" si="497"/>
        <v>3.35</v>
      </c>
      <c r="L862" s="368">
        <v>0</v>
      </c>
    </row>
    <row r="863" spans="1:12" ht="15.75" thickBot="1">
      <c r="A863" s="2" t="str">
        <f t="shared" si="495"/>
        <v>Andreas</v>
      </c>
      <c r="B863" s="65">
        <f t="shared" si="495"/>
        <v>4.5999999999999996</v>
      </c>
      <c r="C863" s="66" t="str">
        <f t="shared" si="493"/>
        <v>Fulham</v>
      </c>
      <c r="D863" s="65" t="e">
        <f t="shared" si="497"/>
        <v>#REF!</v>
      </c>
      <c r="E863" s="65">
        <f t="shared" si="497"/>
        <v>3.73</v>
      </c>
      <c r="F863" s="65">
        <f t="shared" si="497"/>
        <v>2.54</v>
      </c>
      <c r="G863" s="65">
        <f t="shared" si="497"/>
        <v>2.95</v>
      </c>
      <c r="H863" s="65">
        <f t="shared" si="497"/>
        <v>2.5</v>
      </c>
      <c r="I863" s="65">
        <f t="shared" si="497"/>
        <v>3.52</v>
      </c>
      <c r="J863" s="65">
        <f t="shared" si="497"/>
        <v>2.62</v>
      </c>
      <c r="K863" s="65">
        <f t="shared" si="497"/>
        <v>2.67</v>
      </c>
      <c r="L863" s="368">
        <v>0</v>
      </c>
    </row>
    <row r="864" spans="1:12" ht="15.75" thickBot="1">
      <c r="A864" s="2" t="str">
        <f t="shared" si="495"/>
        <v>Ward-Prowse</v>
      </c>
      <c r="B864" s="65">
        <f t="shared" si="495"/>
        <v>6.2</v>
      </c>
      <c r="C864" s="66" t="str">
        <f t="shared" si="493"/>
        <v>Southampton</v>
      </c>
      <c r="D864" s="65">
        <f t="shared" si="497"/>
        <v>3.44</v>
      </c>
      <c r="E864" s="65">
        <f t="shared" si="497"/>
        <v>3.87</v>
      </c>
      <c r="F864" s="65">
        <f t="shared" si="497"/>
        <v>3.24</v>
      </c>
      <c r="G864" s="65">
        <f t="shared" si="497"/>
        <v>3.57</v>
      </c>
      <c r="H864" s="65">
        <f t="shared" si="497"/>
        <v>3.07</v>
      </c>
      <c r="I864" s="65">
        <f t="shared" si="497"/>
        <v>3.54</v>
      </c>
      <c r="J864" s="65">
        <f t="shared" si="497"/>
        <v>2.65</v>
      </c>
      <c r="K864" s="65">
        <f t="shared" si="497"/>
        <v>2.93</v>
      </c>
      <c r="L864" s="368">
        <v>0</v>
      </c>
    </row>
    <row r="865" spans="1:12" ht="15.75" thickBot="1">
      <c r="A865" s="2" t="str">
        <f t="shared" si="495"/>
        <v>Barnes</v>
      </c>
      <c r="B865" s="65">
        <f t="shared" si="495"/>
        <v>6.9</v>
      </c>
      <c r="C865" s="66" t="str">
        <f t="shared" si="493"/>
        <v>Leicester</v>
      </c>
      <c r="D865" s="65">
        <f t="shared" si="497"/>
        <v>3.04</v>
      </c>
      <c r="E865" s="65">
        <f t="shared" si="497"/>
        <v>4.3</v>
      </c>
      <c r="F865" s="65">
        <f t="shared" si="497"/>
        <v>3.89</v>
      </c>
      <c r="G865" s="65">
        <f t="shared" si="497"/>
        <v>3.68</v>
      </c>
      <c r="H865" s="65">
        <f t="shared" si="497"/>
        <v>3.16</v>
      </c>
      <c r="I865" s="65">
        <f t="shared" si="497"/>
        <v>3.1</v>
      </c>
      <c r="J865" s="65">
        <f t="shared" si="497"/>
        <v>2.71</v>
      </c>
      <c r="K865" s="65">
        <f t="shared" si="497"/>
        <v>2.35</v>
      </c>
      <c r="L865" s="368">
        <v>0</v>
      </c>
    </row>
    <row r="866" spans="1:12" ht="15.75" thickBot="1">
      <c r="A866" s="2" t="str">
        <f t="shared" si="495"/>
        <v>Almirón</v>
      </c>
      <c r="B866" s="65">
        <f t="shared" si="495"/>
        <v>5.9</v>
      </c>
      <c r="C866" s="66" t="str">
        <f t="shared" si="493"/>
        <v>Newcastle</v>
      </c>
      <c r="D866" s="65">
        <f t="shared" si="497"/>
        <v>4.45</v>
      </c>
      <c r="E866" s="65">
        <f t="shared" si="497"/>
        <v>3.01</v>
      </c>
      <c r="F866" s="65">
        <f t="shared" si="497"/>
        <v>4.1500000000000004</v>
      </c>
      <c r="G866" s="65">
        <f t="shared" si="497"/>
        <v>3.22</v>
      </c>
      <c r="H866" s="65">
        <f t="shared" si="497"/>
        <v>3.45</v>
      </c>
      <c r="I866" s="65">
        <f t="shared" si="497"/>
        <v>3.14</v>
      </c>
      <c r="J866" s="65">
        <f t="shared" si="497"/>
        <v>2.73</v>
      </c>
      <c r="K866" s="65">
        <f t="shared" si="497"/>
        <v>1.96</v>
      </c>
      <c r="L866" s="368">
        <v>0</v>
      </c>
    </row>
    <row r="867" spans="1:12" ht="15.75" thickBot="1">
      <c r="A867" s="2" t="str">
        <f t="shared" si="495"/>
        <v>Willian</v>
      </c>
      <c r="B867" s="65">
        <f t="shared" si="495"/>
        <v>5.5</v>
      </c>
      <c r="C867" s="66" t="str">
        <f>C97</f>
        <v>Fulham</v>
      </c>
      <c r="D867" s="65">
        <f t="shared" si="497"/>
        <v>3.72</v>
      </c>
      <c r="E867" s="65">
        <f t="shared" si="497"/>
        <v>5.88</v>
      </c>
      <c r="F867" s="65">
        <f t="shared" si="497"/>
        <v>2.52</v>
      </c>
      <c r="G867" s="65">
        <f t="shared" si="497"/>
        <v>2.92</v>
      </c>
      <c r="H867" s="65">
        <f t="shared" si="497"/>
        <v>2.38</v>
      </c>
      <c r="I867" s="65">
        <f t="shared" si="497"/>
        <v>3.31</v>
      </c>
      <c r="J867" s="65">
        <f t="shared" si="497"/>
        <v>2.58</v>
      </c>
      <c r="K867" s="65">
        <f t="shared" si="497"/>
        <v>2.57</v>
      </c>
      <c r="L867" s="368">
        <v>0</v>
      </c>
    </row>
    <row r="868" spans="1:12" ht="15.75" thickBot="1">
      <c r="A868" s="2" t="str">
        <f t="shared" si="495"/>
        <v>Antony</v>
      </c>
      <c r="B868" s="65">
        <f t="shared" si="495"/>
        <v>7.5</v>
      </c>
      <c r="C868" s="66" t="str">
        <f>C98</f>
        <v>Man Utd</v>
      </c>
      <c r="D868" s="65">
        <f t="shared" si="497"/>
        <v>3.61</v>
      </c>
      <c r="E868" s="65">
        <f t="shared" si="497"/>
        <v>4.17</v>
      </c>
      <c r="F868" s="65">
        <f t="shared" si="497"/>
        <v>2.84</v>
      </c>
      <c r="G868" s="65">
        <f t="shared" si="497"/>
        <v>2.7</v>
      </c>
      <c r="H868" s="65">
        <f t="shared" si="497"/>
        <v>3.66</v>
      </c>
      <c r="I868" s="65">
        <f t="shared" si="497"/>
        <v>3.44</v>
      </c>
      <c r="J868" s="65">
        <f t="shared" si="497"/>
        <v>3.6</v>
      </c>
      <c r="K868" s="65">
        <f t="shared" si="497"/>
        <v>1.78</v>
      </c>
      <c r="L868" s="368">
        <v>0</v>
      </c>
    </row>
    <row r="869" spans="1:12" ht="15.75" thickBot="1">
      <c r="A869" s="2" t="str">
        <f t="shared" si="495"/>
        <v>Saint-Maximin</v>
      </c>
      <c r="B869" s="65">
        <f t="shared" si="495"/>
        <v>6.2</v>
      </c>
      <c r="C869" s="66" t="str">
        <f>C99</f>
        <v>Newcastle</v>
      </c>
      <c r="D869" s="65">
        <f t="shared" si="497"/>
        <v>3.25</v>
      </c>
      <c r="E869" s="65">
        <f t="shared" si="497"/>
        <v>2.4900000000000002</v>
      </c>
      <c r="F869" s="65">
        <f t="shared" si="497"/>
        <v>3.88</v>
      </c>
      <c r="G869" s="65">
        <f t="shared" si="497"/>
        <v>3.43</v>
      </c>
      <c r="H869" s="65">
        <f t="shared" si="497"/>
        <v>3.59</v>
      </c>
      <c r="I869" s="65">
        <f t="shared" si="497"/>
        <v>3.55</v>
      </c>
      <c r="J869" s="65">
        <f t="shared" si="497"/>
        <v>2.99</v>
      </c>
      <c r="K869" s="65">
        <f t="shared" si="497"/>
        <v>2.14</v>
      </c>
      <c r="L869" s="368">
        <v>0</v>
      </c>
    </row>
    <row r="870" spans="1:12" ht="15.75" thickBot="1">
      <c r="A870" s="2" t="str">
        <f t="shared" si="495"/>
        <v>Gündogan</v>
      </c>
      <c r="B870" s="65">
        <f t="shared" si="495"/>
        <v>7.3</v>
      </c>
      <c r="C870" s="66" t="str">
        <f>C100</f>
        <v>Man City</v>
      </c>
      <c r="D870" s="65">
        <f t="shared" si="497"/>
        <v>3.06</v>
      </c>
      <c r="E870" s="65">
        <f t="shared" si="497"/>
        <v>2.4700000000000002</v>
      </c>
      <c r="F870" s="65">
        <f t="shared" si="497"/>
        <v>4.93</v>
      </c>
      <c r="G870" s="65">
        <f t="shared" si="497"/>
        <v>2.95</v>
      </c>
      <c r="H870" s="65">
        <f t="shared" si="497"/>
        <v>2.4700000000000002</v>
      </c>
      <c r="I870" s="65">
        <f t="shared" si="497"/>
        <v>5.13</v>
      </c>
      <c r="J870" s="65">
        <f t="shared" si="497"/>
        <v>2.82</v>
      </c>
      <c r="K870" s="65">
        <f t="shared" si="497"/>
        <v>1.23</v>
      </c>
      <c r="L870" s="368">
        <v>0</v>
      </c>
    </row>
    <row r="871" spans="1:12" ht="15.75" thickBot="1">
      <c r="A871" s="2" t="str">
        <f t="shared" ref="A871:B880" si="498">A761</f>
        <v>Paquetá</v>
      </c>
      <c r="B871" s="65">
        <f t="shared" si="498"/>
        <v>5.9</v>
      </c>
      <c r="C871" s="66" t="str">
        <f t="shared" ref="C871:C880" si="499">C101</f>
        <v>West Ham</v>
      </c>
      <c r="D871" s="65">
        <f t="shared" ref="D871:K871" si="500">D761</f>
        <v>3.58</v>
      </c>
      <c r="E871" s="65">
        <f t="shared" si="500"/>
        <v>3.27</v>
      </c>
      <c r="F871" s="65">
        <f t="shared" si="500"/>
        <v>3.03</v>
      </c>
      <c r="G871" s="65">
        <f t="shared" si="500"/>
        <v>3.6</v>
      </c>
      <c r="H871" s="65">
        <f t="shared" si="500"/>
        <v>2.66</v>
      </c>
      <c r="I871" s="65">
        <f t="shared" si="500"/>
        <v>2.95</v>
      </c>
      <c r="J871" s="65">
        <f t="shared" si="500"/>
        <v>2.66</v>
      </c>
      <c r="K871" s="65">
        <f t="shared" si="500"/>
        <v>3.12</v>
      </c>
      <c r="L871" s="368">
        <v>0</v>
      </c>
    </row>
    <row r="872" spans="1:12" ht="15.75" thickBot="1">
      <c r="A872" s="2" t="str">
        <f t="shared" si="498"/>
        <v>Rodrigo</v>
      </c>
      <c r="B872" s="65">
        <f t="shared" si="498"/>
        <v>6.3</v>
      </c>
      <c r="C872" s="66" t="str">
        <f t="shared" si="499"/>
        <v>Leeds</v>
      </c>
      <c r="D872" s="65">
        <f t="shared" ref="D872:K872" si="501">D762</f>
        <v>3.09</v>
      </c>
      <c r="E872" s="65">
        <f t="shared" si="501"/>
        <v>3.69</v>
      </c>
      <c r="F872" s="65">
        <f t="shared" si="501"/>
        <v>2.94</v>
      </c>
      <c r="G872" s="65">
        <f t="shared" si="501"/>
        <v>3.13</v>
      </c>
      <c r="H872" s="65">
        <f t="shared" si="501"/>
        <v>2.96</v>
      </c>
      <c r="I872" s="65">
        <f t="shared" si="501"/>
        <v>2.64</v>
      </c>
      <c r="J872" s="65">
        <f t="shared" si="501"/>
        <v>2.75</v>
      </c>
      <c r="K872" s="65">
        <f t="shared" si="501"/>
        <v>3.02</v>
      </c>
      <c r="L872" s="368">
        <v>0</v>
      </c>
    </row>
    <row r="873" spans="1:12" ht="15.75" thickBot="1">
      <c r="A873" s="2" t="str">
        <f t="shared" si="498"/>
        <v>Aaronson</v>
      </c>
      <c r="B873" s="65">
        <f t="shared" si="498"/>
        <v>5.5</v>
      </c>
      <c r="C873" s="66" t="str">
        <f t="shared" si="499"/>
        <v>Leeds</v>
      </c>
      <c r="D873" s="65">
        <f t="shared" ref="D873:K873" si="502">D763</f>
        <v>2.85</v>
      </c>
      <c r="E873" s="65">
        <f t="shared" si="502"/>
        <v>3.25</v>
      </c>
      <c r="F873" s="65">
        <f t="shared" si="502"/>
        <v>2.95</v>
      </c>
      <c r="G873" s="65">
        <f t="shared" si="502"/>
        <v>3.25</v>
      </c>
      <c r="H873" s="65">
        <f t="shared" si="502"/>
        <v>3.04</v>
      </c>
      <c r="I873" s="65">
        <f t="shared" si="502"/>
        <v>2.82</v>
      </c>
      <c r="J873" s="65">
        <f t="shared" si="502"/>
        <v>2.88</v>
      </c>
      <c r="K873" s="65">
        <f t="shared" si="502"/>
        <v>3</v>
      </c>
      <c r="L873" s="368">
        <v>0</v>
      </c>
    </row>
    <row r="874" spans="1:12" ht="15.75" thickBot="1">
      <c r="A874" s="2" t="str">
        <f t="shared" si="498"/>
        <v>Kulusevski</v>
      </c>
      <c r="B874" s="65">
        <f t="shared" si="498"/>
        <v>8</v>
      </c>
      <c r="C874" s="66" t="str">
        <f t="shared" si="499"/>
        <v>Spurs</v>
      </c>
      <c r="D874" s="65">
        <f t="shared" ref="D874:K874" si="503">D764</f>
        <v>3.47</v>
      </c>
      <c r="E874" s="65">
        <f t="shared" si="503"/>
        <v>3.18</v>
      </c>
      <c r="F874" s="65">
        <f t="shared" si="503"/>
        <v>4.97</v>
      </c>
      <c r="G874" s="65">
        <f t="shared" si="503"/>
        <v>2.94</v>
      </c>
      <c r="H874" s="65">
        <f t="shared" si="503"/>
        <v>2</v>
      </c>
      <c r="I874" s="65">
        <f t="shared" si="503"/>
        <v>2.39</v>
      </c>
      <c r="J874" s="65">
        <f t="shared" si="503"/>
        <v>2.66</v>
      </c>
      <c r="K874" s="65">
        <f t="shared" si="503"/>
        <v>2.2999999999999998</v>
      </c>
      <c r="L874" s="368">
        <v>0</v>
      </c>
    </row>
    <row r="875" spans="1:12" ht="15.75" thickBot="1">
      <c r="A875" s="2" t="str">
        <f t="shared" si="498"/>
        <v>Bailey</v>
      </c>
      <c r="B875" s="65">
        <f t="shared" si="498"/>
        <v>4.5</v>
      </c>
      <c r="C875" s="66" t="str">
        <f t="shared" si="499"/>
        <v>Aston Villa</v>
      </c>
      <c r="D875" s="65">
        <f t="shared" ref="D875:K875" si="504">D765</f>
        <v>2.87</v>
      </c>
      <c r="E875" s="65">
        <f t="shared" si="504"/>
        <v>3.07</v>
      </c>
      <c r="F875" s="65">
        <f t="shared" si="504"/>
        <v>3.46</v>
      </c>
      <c r="G875" s="65">
        <f t="shared" si="504"/>
        <v>2.98</v>
      </c>
      <c r="H875" s="65">
        <f t="shared" si="504"/>
        <v>3.47</v>
      </c>
      <c r="I875" s="65">
        <f t="shared" si="504"/>
        <v>2.1800000000000002</v>
      </c>
      <c r="J875" s="65">
        <f t="shared" si="504"/>
        <v>2.69</v>
      </c>
      <c r="K875" s="65">
        <f t="shared" si="504"/>
        <v>2.98</v>
      </c>
      <c r="L875" s="368">
        <v>0</v>
      </c>
    </row>
    <row r="876" spans="1:12" ht="15.75" thickBot="1">
      <c r="A876" s="2" t="str">
        <f t="shared" si="498"/>
        <v>March</v>
      </c>
      <c r="B876" s="65">
        <f t="shared" si="498"/>
        <v>5</v>
      </c>
      <c r="C876" s="66" t="str">
        <f t="shared" si="499"/>
        <v>Brighton</v>
      </c>
      <c r="D876" s="65">
        <f t="shared" ref="D876:K876" si="505">D766</f>
        <v>3.02</v>
      </c>
      <c r="E876" s="65">
        <f t="shared" si="505"/>
        <v>3.21</v>
      </c>
      <c r="F876" s="65">
        <f t="shared" si="505"/>
        <v>2.75</v>
      </c>
      <c r="G876" s="65">
        <f t="shared" si="505"/>
        <v>3.04</v>
      </c>
      <c r="H876" s="65">
        <f t="shared" si="505"/>
        <v>3.58</v>
      </c>
      <c r="I876" s="65">
        <f t="shared" si="505"/>
        <v>2.89</v>
      </c>
      <c r="J876" s="65">
        <f t="shared" si="505"/>
        <v>3.45</v>
      </c>
      <c r="K876" s="65">
        <f t="shared" si="505"/>
        <v>1.61</v>
      </c>
      <c r="L876" s="368">
        <v>0</v>
      </c>
    </row>
    <row r="877" spans="1:12" ht="15.75" thickBot="1">
      <c r="A877" s="2" t="str">
        <f t="shared" si="498"/>
        <v>Mahrez</v>
      </c>
      <c r="B877" s="65">
        <f t="shared" si="498"/>
        <v>7.5</v>
      </c>
      <c r="C877" s="66" t="str">
        <f t="shared" si="499"/>
        <v>Man City</v>
      </c>
      <c r="D877" s="65">
        <f t="shared" ref="D877:K877" si="506">D767</f>
        <v>3.13</v>
      </c>
      <c r="E877" s="65">
        <f t="shared" si="506"/>
        <v>1.98</v>
      </c>
      <c r="F877" s="65">
        <f t="shared" si="506"/>
        <v>4.4400000000000004</v>
      </c>
      <c r="G877" s="65">
        <f t="shared" si="506"/>
        <v>2.68</v>
      </c>
      <c r="H877" s="65">
        <f t="shared" si="506"/>
        <v>2.23</v>
      </c>
      <c r="I877" s="65">
        <f t="shared" si="506"/>
        <v>4.91</v>
      </c>
      <c r="J877" s="65">
        <f t="shared" si="506"/>
        <v>2.65</v>
      </c>
      <c r="K877" s="65">
        <f t="shared" si="506"/>
        <v>1.07</v>
      </c>
      <c r="L877" s="368">
        <v>0</v>
      </c>
    </row>
    <row r="878" spans="1:12" ht="15.75" thickBot="1">
      <c r="A878" s="2" t="str">
        <f t="shared" si="498"/>
        <v>Harrison</v>
      </c>
      <c r="B878" s="65">
        <f t="shared" si="498"/>
        <v>5.8</v>
      </c>
      <c r="C878" s="66" t="str">
        <f t="shared" si="499"/>
        <v>Leeds</v>
      </c>
      <c r="D878" s="65">
        <f t="shared" ref="D878:K878" si="507">D768</f>
        <v>2.4700000000000002</v>
      </c>
      <c r="E878" s="65">
        <f t="shared" si="507"/>
        <v>3.28</v>
      </c>
      <c r="F878" s="65">
        <f t="shared" si="507"/>
        <v>2.9</v>
      </c>
      <c r="G878" s="65">
        <f t="shared" si="507"/>
        <v>3.09</v>
      </c>
      <c r="H878" s="65">
        <f t="shared" si="507"/>
        <v>2.92</v>
      </c>
      <c r="I878" s="65">
        <f t="shared" si="507"/>
        <v>2.69</v>
      </c>
      <c r="J878" s="65">
        <f t="shared" si="507"/>
        <v>2.62</v>
      </c>
      <c r="K878" s="65">
        <f t="shared" si="507"/>
        <v>2.81</v>
      </c>
      <c r="L878" s="368">
        <v>0</v>
      </c>
    </row>
    <row r="879" spans="1:12" ht="15.75" thickBot="1">
      <c r="A879" s="2" t="str">
        <f t="shared" si="498"/>
        <v>Eriksen</v>
      </c>
      <c r="B879" s="65">
        <f t="shared" si="498"/>
        <v>6.3</v>
      </c>
      <c r="C879" s="66" t="str">
        <f t="shared" si="499"/>
        <v>Man Utd</v>
      </c>
      <c r="D879" s="65">
        <f t="shared" ref="D879:K879" si="508">D769</f>
        <v>3.13</v>
      </c>
      <c r="E879" s="65">
        <f t="shared" si="508"/>
        <v>3.63</v>
      </c>
      <c r="F879" s="65">
        <f t="shared" si="508"/>
        <v>2.4500000000000002</v>
      </c>
      <c r="G879" s="65">
        <f t="shared" si="508"/>
        <v>2.4900000000000002</v>
      </c>
      <c r="H879" s="65">
        <f t="shared" si="508"/>
        <v>3.24</v>
      </c>
      <c r="I879" s="65">
        <f t="shared" si="508"/>
        <v>2.96</v>
      </c>
      <c r="J879" s="65">
        <f t="shared" si="508"/>
        <v>3.24</v>
      </c>
      <c r="K879" s="65">
        <f t="shared" si="508"/>
        <v>1.55</v>
      </c>
      <c r="L879" s="368">
        <v>0</v>
      </c>
    </row>
    <row r="880" spans="1:12" ht="15.75" thickBot="1">
      <c r="A880" s="2" t="str">
        <f t="shared" si="498"/>
        <v>Eze</v>
      </c>
      <c r="B880" s="65">
        <f t="shared" si="498"/>
        <v>5.7</v>
      </c>
      <c r="C880" s="66" t="str">
        <f t="shared" si="499"/>
        <v>Crystal Palace</v>
      </c>
      <c r="D880" s="65">
        <f t="shared" ref="D880:K880" si="509">D770</f>
        <v>3.39</v>
      </c>
      <c r="E880" s="65">
        <f t="shared" si="509"/>
        <v>3.07</v>
      </c>
      <c r="F880" s="65">
        <f t="shared" si="509"/>
        <v>2.6</v>
      </c>
      <c r="G880" s="65">
        <f t="shared" si="509"/>
        <v>2.76</v>
      </c>
      <c r="H880" s="65">
        <f t="shared" si="509"/>
        <v>2.48</v>
      </c>
      <c r="I880" s="65">
        <f t="shared" si="509"/>
        <v>2.91</v>
      </c>
      <c r="J880" s="65">
        <f t="shared" si="509"/>
        <v>2.82</v>
      </c>
      <c r="K880" s="65">
        <f t="shared" si="509"/>
        <v>2.56</v>
      </c>
      <c r="L880" s="368">
        <v>0</v>
      </c>
    </row>
    <row r="881" spans="1:12" ht="15.75" thickBot="1">
      <c r="A881" s="13" t="str">
        <f t="shared" ref="A881:K881" si="510">A1</f>
        <v>Cancelo</v>
      </c>
      <c r="B881" s="73">
        <f t="shared" si="510"/>
        <v>7.4</v>
      </c>
      <c r="C881" s="71" t="str">
        <f t="shared" si="510"/>
        <v>Man City</v>
      </c>
      <c r="D881" s="73">
        <f t="shared" si="510"/>
        <v>4.88</v>
      </c>
      <c r="E881" s="73">
        <f t="shared" si="510"/>
        <v>3.74</v>
      </c>
      <c r="F881" s="73">
        <f t="shared" si="510"/>
        <v>6.68</v>
      </c>
      <c r="G881" s="73">
        <f t="shared" si="510"/>
        <v>4.47</v>
      </c>
      <c r="H881" s="73">
        <f t="shared" si="510"/>
        <v>3.18</v>
      </c>
      <c r="I881" s="73">
        <f t="shared" si="510"/>
        <v>7.21</v>
      </c>
      <c r="J881" s="73">
        <f t="shared" si="510"/>
        <v>4.09</v>
      </c>
      <c r="K881" s="73">
        <f t="shared" si="510"/>
        <v>1.86</v>
      </c>
      <c r="L881" s="369">
        <v>0</v>
      </c>
    </row>
    <row r="882" spans="1:12" ht="15.75" thickBot="1">
      <c r="A882" s="13" t="str">
        <f t="shared" ref="A882:K882" si="511">A2</f>
        <v>Alexander-Arnold</v>
      </c>
      <c r="B882" s="73">
        <f t="shared" si="511"/>
        <v>7.2</v>
      </c>
      <c r="C882" s="71" t="str">
        <f t="shared" si="511"/>
        <v>Liverpool</v>
      </c>
      <c r="D882" s="73">
        <f t="shared" si="511"/>
        <v>5.47</v>
      </c>
      <c r="E882" s="73">
        <f t="shared" si="511"/>
        <v>4.5599999999999996</v>
      </c>
      <c r="F882" s="73">
        <f t="shared" si="511"/>
        <v>3.88</v>
      </c>
      <c r="G882" s="73">
        <f t="shared" si="511"/>
        <v>4.2300000000000004</v>
      </c>
      <c r="H882" s="73">
        <f t="shared" si="511"/>
        <v>4.62</v>
      </c>
      <c r="I882" s="73">
        <f t="shared" si="511"/>
        <v>5.53</v>
      </c>
      <c r="J882" s="73">
        <f t="shared" si="511"/>
        <v>3.38</v>
      </c>
      <c r="K882" s="73">
        <f t="shared" si="511"/>
        <v>4.43</v>
      </c>
      <c r="L882" s="369">
        <v>1</v>
      </c>
    </row>
    <row r="883" spans="1:12" ht="15.75" thickBot="1">
      <c r="A883" s="13" t="str">
        <f t="shared" ref="A883:K883" si="512">A3</f>
        <v>Gabriel</v>
      </c>
      <c r="B883" s="73">
        <f t="shared" si="512"/>
        <v>5.0999999999999996</v>
      </c>
      <c r="C883" s="71" t="str">
        <f t="shared" si="512"/>
        <v>Arsenal</v>
      </c>
      <c r="D883" s="73">
        <f t="shared" si="512"/>
        <v>3.64</v>
      </c>
      <c r="E883" s="73">
        <f t="shared" si="512"/>
        <v>3.66</v>
      </c>
      <c r="F883" s="73">
        <f t="shared" si="512"/>
        <v>2.86</v>
      </c>
      <c r="G883" s="73">
        <f t="shared" si="512"/>
        <v>3.48</v>
      </c>
      <c r="H883" s="73">
        <f t="shared" si="512"/>
        <v>3.85</v>
      </c>
      <c r="I883" s="73">
        <f t="shared" si="512"/>
        <v>6.47</v>
      </c>
      <c r="J883" s="73">
        <f t="shared" si="512"/>
        <v>3.41</v>
      </c>
      <c r="K883" s="73">
        <f t="shared" si="512"/>
        <v>2.75</v>
      </c>
      <c r="L883" s="369">
        <v>1</v>
      </c>
    </row>
    <row r="884" spans="1:12" ht="15.75" thickBot="1">
      <c r="A884" s="13" t="str">
        <f t="shared" ref="A884:K884" si="513">A4</f>
        <v>Robertson</v>
      </c>
      <c r="B884" s="73">
        <f t="shared" si="513"/>
        <v>6.8</v>
      </c>
      <c r="C884" s="71" t="str">
        <f t="shared" si="513"/>
        <v>Liverpool</v>
      </c>
      <c r="D884" s="73">
        <f t="shared" si="513"/>
        <v>4.58</v>
      </c>
      <c r="E884" s="73">
        <f t="shared" si="513"/>
        <v>3.64</v>
      </c>
      <c r="F884" s="73">
        <f t="shared" si="513"/>
        <v>3.23</v>
      </c>
      <c r="G884" s="73">
        <f t="shared" si="513"/>
        <v>3.52</v>
      </c>
      <c r="H884" s="73">
        <f t="shared" si="513"/>
        <v>3.86</v>
      </c>
      <c r="I884" s="73">
        <f t="shared" si="513"/>
        <v>4.6900000000000004</v>
      </c>
      <c r="J884" s="73">
        <f t="shared" si="513"/>
        <v>2.81</v>
      </c>
      <c r="K884" s="73">
        <f t="shared" si="513"/>
        <v>3.76</v>
      </c>
      <c r="L884" s="369">
        <v>0</v>
      </c>
    </row>
    <row r="885" spans="1:12" ht="15.75" thickBot="1">
      <c r="A885" s="13" t="str">
        <f t="shared" ref="A885:K885" si="514">A5</f>
        <v>Trippier</v>
      </c>
      <c r="B885" s="73">
        <f t="shared" si="514"/>
        <v>5.2</v>
      </c>
      <c r="C885" s="71" t="str">
        <f t="shared" si="514"/>
        <v>Newcastle</v>
      </c>
      <c r="D885" s="73">
        <f t="shared" si="514"/>
        <v>4.8</v>
      </c>
      <c r="E885" s="73">
        <f t="shared" si="514"/>
        <v>2.5</v>
      </c>
      <c r="F885" s="73">
        <f t="shared" si="514"/>
        <v>4.55</v>
      </c>
      <c r="G885" s="73">
        <f t="shared" si="514"/>
        <v>3.76</v>
      </c>
      <c r="H885" s="73">
        <f t="shared" si="514"/>
        <v>4.28</v>
      </c>
      <c r="I885" s="73">
        <f t="shared" si="514"/>
        <v>4.3099999999999996</v>
      </c>
      <c r="J885" s="73">
        <f t="shared" si="514"/>
        <v>2.85</v>
      </c>
      <c r="K885" s="73">
        <f t="shared" si="514"/>
        <v>2.5499999999999998</v>
      </c>
      <c r="L885" s="369">
        <v>1</v>
      </c>
    </row>
    <row r="886" spans="1:12" ht="15.75" thickBot="1">
      <c r="A886" s="13" t="str">
        <f t="shared" ref="A886:K886" si="515">A6</f>
        <v>Van Dijk</v>
      </c>
      <c r="B886" s="73">
        <f t="shared" si="515"/>
        <v>6.5</v>
      </c>
      <c r="C886" s="71" t="str">
        <f t="shared" si="515"/>
        <v>Liverpool</v>
      </c>
      <c r="D886" s="73">
        <f t="shared" si="515"/>
        <v>4.2</v>
      </c>
      <c r="E886" s="73">
        <f t="shared" si="515"/>
        <v>3.49</v>
      </c>
      <c r="F886" s="73">
        <f t="shared" si="515"/>
        <v>3.03</v>
      </c>
      <c r="G886" s="73">
        <f t="shared" si="515"/>
        <v>3.32</v>
      </c>
      <c r="H886" s="73">
        <f t="shared" si="515"/>
        <v>3.66</v>
      </c>
      <c r="I886" s="73">
        <f t="shared" si="515"/>
        <v>4.22</v>
      </c>
      <c r="J886" s="73">
        <f t="shared" si="515"/>
        <v>2.56</v>
      </c>
      <c r="K886" s="73">
        <f t="shared" si="515"/>
        <v>3.38</v>
      </c>
      <c r="L886" s="369">
        <v>0</v>
      </c>
    </row>
    <row r="887" spans="1:12" ht="15.75" thickBot="1">
      <c r="A887" s="13" t="str">
        <f t="shared" ref="A887:K887" si="516">A7</f>
        <v>White</v>
      </c>
      <c r="B887" s="73">
        <f t="shared" si="516"/>
        <v>4.7</v>
      </c>
      <c r="C887" s="71" t="str">
        <f t="shared" si="516"/>
        <v>Arsenal</v>
      </c>
      <c r="D887" s="73">
        <f t="shared" si="516"/>
        <v>3.1</v>
      </c>
      <c r="E887" s="73">
        <f t="shared" si="516"/>
        <v>3.09</v>
      </c>
      <c r="F887" s="73">
        <f t="shared" si="516"/>
        <v>2.35</v>
      </c>
      <c r="G887" s="73">
        <f t="shared" si="516"/>
        <v>2.73</v>
      </c>
      <c r="H887" s="73">
        <f t="shared" si="516"/>
        <v>3.27</v>
      </c>
      <c r="I887" s="73">
        <f t="shared" si="516"/>
        <v>5.52</v>
      </c>
      <c r="J887" s="73">
        <f t="shared" si="516"/>
        <v>2.98</v>
      </c>
      <c r="K887" s="73">
        <f t="shared" si="516"/>
        <v>2.33</v>
      </c>
      <c r="L887" s="369">
        <v>0</v>
      </c>
    </row>
    <row r="888" spans="1:12" ht="15.75" thickBot="1">
      <c r="A888" s="13" t="str">
        <f t="shared" ref="A888:K888" si="517">A8</f>
        <v>Laporte</v>
      </c>
      <c r="B888" s="73">
        <f t="shared" si="517"/>
        <v>5.8</v>
      </c>
      <c r="C888" s="71" t="str">
        <f t="shared" si="517"/>
        <v>Man City</v>
      </c>
      <c r="D888" s="73">
        <f t="shared" si="517"/>
        <v>3.36</v>
      </c>
      <c r="E888" s="73">
        <f t="shared" si="517"/>
        <v>2.72</v>
      </c>
      <c r="F888" s="73">
        <f t="shared" si="517"/>
        <v>5.16</v>
      </c>
      <c r="G888" s="73">
        <f t="shared" si="517"/>
        <v>3.42</v>
      </c>
      <c r="H888" s="73">
        <f t="shared" si="517"/>
        <v>2.0499999999999998</v>
      </c>
      <c r="I888" s="73">
        <f t="shared" si="517"/>
        <v>4.34</v>
      </c>
      <c r="J888" s="73">
        <f t="shared" si="517"/>
        <v>2.62</v>
      </c>
      <c r="K888" s="73">
        <f t="shared" si="517"/>
        <v>1.1200000000000001</v>
      </c>
      <c r="L888" s="369">
        <v>0</v>
      </c>
    </row>
    <row r="889" spans="1:12" ht="15.75" thickBot="1">
      <c r="A889" s="13" t="str">
        <f t="shared" ref="A889:K889" si="518">A9</f>
        <v>Dunk</v>
      </c>
      <c r="B889" s="73">
        <f t="shared" si="518"/>
        <v>4.7</v>
      </c>
      <c r="C889" s="71" t="str">
        <f t="shared" si="518"/>
        <v>Brighton</v>
      </c>
      <c r="D889" s="73">
        <f t="shared" si="518"/>
        <v>2.59</v>
      </c>
      <c r="E889" s="73">
        <f t="shared" si="518"/>
        <v>3.62</v>
      </c>
      <c r="F889" s="73">
        <f t="shared" si="518"/>
        <v>2.42</v>
      </c>
      <c r="G889" s="73">
        <f t="shared" si="518"/>
        <v>3.12</v>
      </c>
      <c r="H889" s="73">
        <f t="shared" si="518"/>
        <v>4.3899999999999997</v>
      </c>
      <c r="I889" s="73">
        <f t="shared" si="518"/>
        <v>3.27</v>
      </c>
      <c r="J889" s="73">
        <f t="shared" si="518"/>
        <v>3.92</v>
      </c>
      <c r="K889" s="73">
        <f t="shared" si="518"/>
        <v>1.45</v>
      </c>
      <c r="L889" s="369">
        <v>1</v>
      </c>
    </row>
    <row r="890" spans="1:12" ht="15.75" thickBot="1">
      <c r="A890" s="13" t="str">
        <f t="shared" ref="A890:K890" si="519">A10</f>
        <v>Saliba</v>
      </c>
      <c r="B890" s="73">
        <f t="shared" si="519"/>
        <v>5.3</v>
      </c>
      <c r="C890" s="71" t="str">
        <f t="shared" si="519"/>
        <v>Arsenal</v>
      </c>
      <c r="D890" s="73">
        <f t="shared" si="519"/>
        <v>3.14</v>
      </c>
      <c r="E890" s="73">
        <f t="shared" si="519"/>
        <v>2.59</v>
      </c>
      <c r="F890" s="73">
        <f t="shared" si="519"/>
        <v>2.19</v>
      </c>
      <c r="G890" s="73">
        <f t="shared" si="519"/>
        <v>2.69</v>
      </c>
      <c r="H890" s="73">
        <f t="shared" si="519"/>
        <v>3.3</v>
      </c>
      <c r="I890" s="73">
        <f t="shared" si="519"/>
        <v>5.45</v>
      </c>
      <c r="J890" s="73">
        <f t="shared" si="519"/>
        <v>2.91</v>
      </c>
      <c r="K890" s="73">
        <f t="shared" si="519"/>
        <v>2.34</v>
      </c>
      <c r="L890" s="369">
        <v>0</v>
      </c>
    </row>
    <row r="891" spans="1:12" ht="15.75" thickBot="1">
      <c r="A891" s="13" t="str">
        <f t="shared" ref="A891:K891" si="520">A11</f>
        <v>Burn</v>
      </c>
      <c r="B891" s="73">
        <f t="shared" si="520"/>
        <v>4.5</v>
      </c>
      <c r="C891" s="71" t="str">
        <f t="shared" si="520"/>
        <v>Newcastle</v>
      </c>
      <c r="D891" s="73">
        <f t="shared" si="520"/>
        <v>3.83</v>
      </c>
      <c r="E891" s="73">
        <f t="shared" si="520"/>
        <v>2.08</v>
      </c>
      <c r="F891" s="73">
        <f t="shared" si="520"/>
        <v>3.82</v>
      </c>
      <c r="G891" s="73">
        <f t="shared" si="520"/>
        <v>3.19</v>
      </c>
      <c r="H891" s="73">
        <f t="shared" si="520"/>
        <v>3.53</v>
      </c>
      <c r="I891" s="73">
        <f t="shared" si="520"/>
        <v>3.56</v>
      </c>
      <c r="J891" s="73">
        <f t="shared" si="520"/>
        <v>2.29</v>
      </c>
      <c r="K891" s="73">
        <f t="shared" si="520"/>
        <v>2.04</v>
      </c>
      <c r="L891" s="369">
        <v>0</v>
      </c>
    </row>
    <row r="892" spans="1:12" ht="15.75" thickBot="1">
      <c r="A892" s="13" t="str">
        <f t="shared" ref="A892:K892" si="521">A12</f>
        <v>Botman</v>
      </c>
      <c r="B892" s="73">
        <f t="shared" si="521"/>
        <v>4.4000000000000004</v>
      </c>
      <c r="C892" s="71" t="str">
        <f t="shared" si="521"/>
        <v>Newcastle</v>
      </c>
      <c r="D892" s="73">
        <f t="shared" si="521"/>
        <v>3.77</v>
      </c>
      <c r="E892" s="73">
        <f t="shared" si="521"/>
        <v>2.08</v>
      </c>
      <c r="F892" s="73">
        <f t="shared" si="521"/>
        <v>3.68</v>
      </c>
      <c r="G892" s="73">
        <f t="shared" si="521"/>
        <v>3.25</v>
      </c>
      <c r="H892" s="73">
        <f t="shared" si="521"/>
        <v>3.65</v>
      </c>
      <c r="I892" s="73">
        <f t="shared" si="521"/>
        <v>3.46</v>
      </c>
      <c r="J892" s="73">
        <f t="shared" si="521"/>
        <v>2.31</v>
      </c>
      <c r="K892" s="73">
        <f t="shared" si="521"/>
        <v>2.04</v>
      </c>
      <c r="L892" s="369">
        <v>1</v>
      </c>
    </row>
    <row r="893" spans="1:12" ht="15.75" thickBot="1">
      <c r="A893" s="13" t="str">
        <f t="shared" ref="A893:K893" si="522">A13</f>
        <v>Dier</v>
      </c>
      <c r="B893" s="73">
        <f t="shared" si="522"/>
        <v>5.2</v>
      </c>
      <c r="C893" s="71" t="str">
        <f t="shared" si="522"/>
        <v>Spurs</v>
      </c>
      <c r="D893" s="73">
        <f t="shared" si="522"/>
        <v>3.49</v>
      </c>
      <c r="E893" s="73">
        <f t="shared" si="522"/>
        <v>2.98</v>
      </c>
      <c r="F893" s="73">
        <f t="shared" si="522"/>
        <v>3.82</v>
      </c>
      <c r="G893" s="73">
        <f t="shared" si="522"/>
        <v>2.9</v>
      </c>
      <c r="H893" s="73">
        <f t="shared" si="522"/>
        <v>1.85</v>
      </c>
      <c r="I893" s="73">
        <f t="shared" si="522"/>
        <v>2.8</v>
      </c>
      <c r="J893" s="73">
        <f t="shared" si="522"/>
        <v>3.19</v>
      </c>
      <c r="K893" s="73">
        <f t="shared" si="522"/>
        <v>2.67</v>
      </c>
      <c r="L893" s="369">
        <v>0</v>
      </c>
    </row>
    <row r="894" spans="1:12" ht="15.75" thickBot="1">
      <c r="A894" s="13" t="str">
        <f t="shared" ref="A894:K894" si="523">A14</f>
        <v>Schär</v>
      </c>
      <c r="B894" s="73">
        <f t="shared" si="523"/>
        <v>4.9000000000000004</v>
      </c>
      <c r="C894" s="71" t="str">
        <f t="shared" si="523"/>
        <v>Newcastle</v>
      </c>
      <c r="D894" s="73">
        <f t="shared" si="523"/>
        <v>4.0599999999999996</v>
      </c>
      <c r="E894" s="73">
        <f t="shared" si="523"/>
        <v>1.69</v>
      </c>
      <c r="F894" s="73">
        <f t="shared" si="523"/>
        <v>3.37</v>
      </c>
      <c r="G894" s="73">
        <f t="shared" si="523"/>
        <v>2.85</v>
      </c>
      <c r="H894" s="73">
        <f t="shared" si="523"/>
        <v>3.68</v>
      </c>
      <c r="I894" s="73">
        <f t="shared" si="523"/>
        <v>3.69</v>
      </c>
      <c r="J894" s="73">
        <f t="shared" si="523"/>
        <v>2.3199999999999998</v>
      </c>
      <c r="K894" s="73">
        <f t="shared" si="523"/>
        <v>2.0299999999999998</v>
      </c>
      <c r="L894" s="369">
        <v>0</v>
      </c>
    </row>
    <row r="895" spans="1:12" ht="15.75" thickBot="1">
      <c r="A895" s="13" t="str">
        <f t="shared" ref="A895:K895" si="524">A15</f>
        <v>Zinchenko</v>
      </c>
      <c r="B895" s="73">
        <f t="shared" si="524"/>
        <v>5</v>
      </c>
      <c r="C895" s="71" t="str">
        <f t="shared" si="524"/>
        <v>Arsenal</v>
      </c>
      <c r="D895" s="73">
        <f t="shared" si="524"/>
        <v>2.52</v>
      </c>
      <c r="E895" s="73">
        <f t="shared" si="524"/>
        <v>2.68</v>
      </c>
      <c r="F895" s="73">
        <f t="shared" si="524"/>
        <v>2.23</v>
      </c>
      <c r="G895" s="73">
        <f t="shared" si="524"/>
        <v>2.7</v>
      </c>
      <c r="H895" s="73">
        <f t="shared" si="524"/>
        <v>3.15</v>
      </c>
      <c r="I895" s="73">
        <f t="shared" si="524"/>
        <v>5.31</v>
      </c>
      <c r="J895" s="73">
        <f t="shared" si="524"/>
        <v>2.75</v>
      </c>
      <c r="K895" s="73">
        <f t="shared" si="524"/>
        <v>2.25</v>
      </c>
      <c r="L895" s="369">
        <v>0</v>
      </c>
    </row>
    <row r="896" spans="1:12" ht="15.75" thickBot="1">
      <c r="A896" s="13" t="str">
        <f t="shared" ref="A896:K896" si="525">A16</f>
        <v>Walker</v>
      </c>
      <c r="B896" s="73">
        <f t="shared" si="525"/>
        <v>4.8</v>
      </c>
      <c r="C896" s="71" t="str">
        <f t="shared" si="525"/>
        <v>Man City</v>
      </c>
      <c r="D896" s="73">
        <f t="shared" si="525"/>
        <v>3.17</v>
      </c>
      <c r="E896" s="73">
        <f t="shared" si="525"/>
        <v>2.37</v>
      </c>
      <c r="F896" s="73">
        <f t="shared" si="525"/>
        <v>4.68</v>
      </c>
      <c r="G896" s="73">
        <f t="shared" si="525"/>
        <v>3.05</v>
      </c>
      <c r="H896" s="73">
        <f t="shared" si="525"/>
        <v>2.04</v>
      </c>
      <c r="I896" s="73">
        <f t="shared" si="525"/>
        <v>4.25</v>
      </c>
      <c r="J896" s="73">
        <f t="shared" si="525"/>
        <v>2.4500000000000002</v>
      </c>
      <c r="K896" s="73">
        <f t="shared" si="525"/>
        <v>1.1399999999999999</v>
      </c>
      <c r="L896" s="369">
        <v>0</v>
      </c>
    </row>
    <row r="897" spans="1:12" ht="15.75" thickBot="1">
      <c r="A897" s="13" t="str">
        <f t="shared" ref="A897:K897" si="526">A17</f>
        <v>Perišić</v>
      </c>
      <c r="B897" s="73">
        <f t="shared" si="526"/>
        <v>5.8</v>
      </c>
      <c r="C897" s="71" t="str">
        <f t="shared" si="526"/>
        <v>Spurs</v>
      </c>
      <c r="D897" s="73">
        <f t="shared" si="526"/>
        <v>0</v>
      </c>
      <c r="E897" s="73">
        <f t="shared" si="526"/>
        <v>0</v>
      </c>
      <c r="F897" s="73">
        <f t="shared" si="526"/>
        <v>0</v>
      </c>
      <c r="G897" s="73">
        <f t="shared" si="526"/>
        <v>0</v>
      </c>
      <c r="H897" s="73">
        <f t="shared" si="526"/>
        <v>0</v>
      </c>
      <c r="I897" s="73">
        <f t="shared" si="526"/>
        <v>2.56</v>
      </c>
      <c r="J897" s="73">
        <f t="shared" si="526"/>
        <v>2.94</v>
      </c>
      <c r="K897" s="73">
        <f t="shared" si="526"/>
        <v>2.4700000000000002</v>
      </c>
      <c r="L897" s="369">
        <v>0</v>
      </c>
    </row>
    <row r="898" spans="1:12" ht="15.75" thickBot="1">
      <c r="A898" s="13" t="str">
        <f t="shared" ref="A898:K898" si="527">A18</f>
        <v>Stones</v>
      </c>
      <c r="B898" s="73">
        <f t="shared" si="527"/>
        <v>5.4</v>
      </c>
      <c r="C898" s="71" t="str">
        <f t="shared" si="527"/>
        <v>Man City</v>
      </c>
      <c r="D898" s="73">
        <f t="shared" si="527"/>
        <v>3.18</v>
      </c>
      <c r="E898" s="73">
        <f t="shared" si="527"/>
        <v>2.4700000000000002</v>
      </c>
      <c r="F898" s="73">
        <f t="shared" si="527"/>
        <v>4.68</v>
      </c>
      <c r="G898" s="73">
        <f t="shared" si="527"/>
        <v>3.03</v>
      </c>
      <c r="H898" s="73">
        <f t="shared" si="527"/>
        <v>1.96</v>
      </c>
      <c r="I898" s="73">
        <f t="shared" si="527"/>
        <v>3.99</v>
      </c>
      <c r="J898" s="73">
        <f t="shared" si="527"/>
        <v>2.36</v>
      </c>
      <c r="K898" s="73">
        <f t="shared" si="527"/>
        <v>1.05</v>
      </c>
      <c r="L898" s="369">
        <v>0</v>
      </c>
    </row>
    <row r="899" spans="1:12" ht="15.75" thickBot="1">
      <c r="A899" s="13" t="str">
        <f t="shared" ref="A899:K899" si="528">A19</f>
        <v>Shaw</v>
      </c>
      <c r="B899" s="73">
        <f t="shared" si="528"/>
        <v>4.8</v>
      </c>
      <c r="C899" s="71" t="str">
        <f t="shared" si="528"/>
        <v>Man Utd</v>
      </c>
      <c r="D899" s="73">
        <f t="shared" si="528"/>
        <v>3.54</v>
      </c>
      <c r="E899" s="73">
        <f t="shared" si="528"/>
        <v>4.2</v>
      </c>
      <c r="F899" s="73">
        <f t="shared" si="528"/>
        <v>1.83</v>
      </c>
      <c r="G899" s="73">
        <f t="shared" si="528"/>
        <v>1.77</v>
      </c>
      <c r="H899" s="73">
        <f t="shared" si="528"/>
        <v>3.5</v>
      </c>
      <c r="I899" s="73">
        <f t="shared" si="528"/>
        <v>2.77</v>
      </c>
      <c r="J899" s="73">
        <f t="shared" si="528"/>
        <v>3.37</v>
      </c>
      <c r="K899" s="73">
        <f t="shared" si="528"/>
        <v>1.64</v>
      </c>
      <c r="L899" s="369">
        <v>0</v>
      </c>
    </row>
    <row r="900" spans="1:12" ht="15.75" thickBot="1">
      <c r="A900" s="13" t="str">
        <f t="shared" ref="A900:K900" si="529">A20</f>
        <v>Cucurella</v>
      </c>
      <c r="B900" s="73">
        <f t="shared" si="529"/>
        <v>5.0999999999999996</v>
      </c>
      <c r="C900" s="71" t="str">
        <f t="shared" si="529"/>
        <v>Chelsea</v>
      </c>
      <c r="D900" s="73">
        <f t="shared" si="529"/>
        <v>3.86</v>
      </c>
      <c r="E900" s="73">
        <f t="shared" si="529"/>
        <v>5.55</v>
      </c>
      <c r="F900" s="73">
        <f t="shared" si="529"/>
        <v>3.95</v>
      </c>
      <c r="G900" s="73">
        <f t="shared" si="529"/>
        <v>1.86</v>
      </c>
      <c r="H900" s="73">
        <f t="shared" si="529"/>
        <v>2.25</v>
      </c>
      <c r="I900" s="73">
        <f t="shared" si="529"/>
        <v>1.58</v>
      </c>
      <c r="J900" s="73">
        <f t="shared" si="529"/>
        <v>2.11</v>
      </c>
      <c r="K900" s="73">
        <f t="shared" si="529"/>
        <v>1.37</v>
      </c>
      <c r="L900" s="369">
        <v>0</v>
      </c>
    </row>
    <row r="901" spans="1:12" ht="15.75" thickBot="1">
      <c r="A901" s="13" t="str">
        <f t="shared" ref="A901:K901" si="530">A21</f>
        <v>Varane</v>
      </c>
      <c r="B901" s="73">
        <f t="shared" si="530"/>
        <v>4.8</v>
      </c>
      <c r="C901" s="71" t="str">
        <f t="shared" si="530"/>
        <v>Man Utd</v>
      </c>
      <c r="D901" s="73">
        <f t="shared" si="530"/>
        <v>3.47</v>
      </c>
      <c r="E901" s="73">
        <f t="shared" si="530"/>
        <v>3.84</v>
      </c>
      <c r="F901" s="73">
        <f t="shared" si="530"/>
        <v>1.94</v>
      </c>
      <c r="G901" s="73">
        <f t="shared" si="530"/>
        <v>1.83</v>
      </c>
      <c r="H901" s="73">
        <f t="shared" si="530"/>
        <v>3.41</v>
      </c>
      <c r="I901" s="73">
        <f t="shared" si="530"/>
        <v>2.6</v>
      </c>
      <c r="J901" s="73">
        <f t="shared" si="530"/>
        <v>3.21</v>
      </c>
      <c r="K901" s="73">
        <f t="shared" si="530"/>
        <v>1.55</v>
      </c>
      <c r="L901" s="369">
        <v>0</v>
      </c>
    </row>
    <row r="902" spans="1:12" ht="15.75" thickBot="1">
      <c r="A902" s="13" t="str">
        <f t="shared" ref="A902:K902" si="531">A22</f>
        <v>Estupiñán</v>
      </c>
      <c r="B902" s="73">
        <f t="shared" si="531"/>
        <v>4.5</v>
      </c>
      <c r="C902" s="71" t="str">
        <f t="shared" si="531"/>
        <v>Brighton</v>
      </c>
      <c r="D902" s="73">
        <f t="shared" si="531"/>
        <v>2.37</v>
      </c>
      <c r="E902" s="73">
        <f t="shared" si="531"/>
        <v>3.26</v>
      </c>
      <c r="F902" s="73">
        <f t="shared" si="531"/>
        <v>2.17</v>
      </c>
      <c r="G902" s="73">
        <f t="shared" si="531"/>
        <v>2.61</v>
      </c>
      <c r="H902" s="73">
        <f t="shared" si="531"/>
        <v>3.62</v>
      </c>
      <c r="I902" s="73">
        <f t="shared" si="531"/>
        <v>2.79</v>
      </c>
      <c r="J902" s="73">
        <f t="shared" si="531"/>
        <v>3.17</v>
      </c>
      <c r="K902" s="73">
        <f t="shared" si="531"/>
        <v>1.31</v>
      </c>
      <c r="L902" s="369">
        <v>0</v>
      </c>
    </row>
    <row r="903" spans="1:12" ht="15.75" thickBot="1">
      <c r="A903" s="13" t="str">
        <f t="shared" ref="A903:K903" si="532">A23</f>
        <v>Matip</v>
      </c>
      <c r="B903" s="73">
        <f t="shared" si="532"/>
        <v>5.9</v>
      </c>
      <c r="C903" s="71" t="str">
        <f t="shared" si="532"/>
        <v>Liverpool</v>
      </c>
      <c r="D903" s="73">
        <f t="shared" si="532"/>
        <v>3.36</v>
      </c>
      <c r="E903" s="73">
        <f t="shared" si="532"/>
        <v>2.5299999999999998</v>
      </c>
      <c r="F903" s="73">
        <f t="shared" si="532"/>
        <v>2.21</v>
      </c>
      <c r="G903" s="73">
        <f t="shared" si="532"/>
        <v>2.44</v>
      </c>
      <c r="H903" s="73">
        <f t="shared" si="532"/>
        <v>2.91</v>
      </c>
      <c r="I903" s="73">
        <f t="shared" si="532"/>
        <v>3.18</v>
      </c>
      <c r="J903" s="73">
        <f t="shared" si="532"/>
        <v>1.93</v>
      </c>
      <c r="K903" s="73">
        <f t="shared" si="532"/>
        <v>2.67</v>
      </c>
      <c r="L903" s="369">
        <v>0</v>
      </c>
    </row>
    <row r="904" spans="1:12" ht="15.75" thickBot="1">
      <c r="A904" s="13" t="str">
        <f t="shared" ref="A904:K904" si="533">A24</f>
        <v>Romero</v>
      </c>
      <c r="B904" s="73">
        <f t="shared" si="533"/>
        <v>4.9000000000000004</v>
      </c>
      <c r="C904" s="71" t="str">
        <f t="shared" si="533"/>
        <v>Spurs</v>
      </c>
      <c r="D904" s="73">
        <f t="shared" si="533"/>
        <v>2.2200000000000002</v>
      </c>
      <c r="E904" s="73">
        <f t="shared" si="533"/>
        <v>2.83</v>
      </c>
      <c r="F904" s="73">
        <f t="shared" si="533"/>
        <v>3.59</v>
      </c>
      <c r="G904" s="73">
        <f t="shared" si="533"/>
        <v>2.67</v>
      </c>
      <c r="H904" s="73">
        <f t="shared" si="533"/>
        <v>1.63</v>
      </c>
      <c r="I904" s="73">
        <f t="shared" si="533"/>
        <v>2.56</v>
      </c>
      <c r="J904" s="73">
        <f t="shared" si="533"/>
        <v>3.06</v>
      </c>
      <c r="K904" s="73">
        <f t="shared" si="533"/>
        <v>2.5</v>
      </c>
      <c r="L904" s="369">
        <v>0</v>
      </c>
    </row>
    <row r="905" spans="1:12" ht="15.75" thickBot="1">
      <c r="A905" s="13" t="str">
        <f t="shared" ref="A905:K905" si="534">A25</f>
        <v>Koulibaly</v>
      </c>
      <c r="B905" s="73">
        <f t="shared" si="534"/>
        <v>5.5</v>
      </c>
      <c r="C905" s="71" t="str">
        <f t="shared" si="534"/>
        <v>Chelsea</v>
      </c>
      <c r="D905" s="73">
        <f t="shared" si="534"/>
        <v>3.41</v>
      </c>
      <c r="E905" s="73">
        <f t="shared" si="534"/>
        <v>4.5599999999999996</v>
      </c>
      <c r="F905" s="73">
        <f t="shared" si="534"/>
        <v>3.01</v>
      </c>
      <c r="G905" s="73">
        <f t="shared" si="534"/>
        <v>1.31</v>
      </c>
      <c r="H905" s="73">
        <f t="shared" si="534"/>
        <v>2.6</v>
      </c>
      <c r="I905" s="73">
        <f t="shared" si="534"/>
        <v>1.91</v>
      </c>
      <c r="J905" s="73">
        <f t="shared" si="534"/>
        <v>2.62</v>
      </c>
      <c r="K905" s="73">
        <f t="shared" si="534"/>
        <v>1.51</v>
      </c>
      <c r="L905" s="369">
        <v>0</v>
      </c>
    </row>
    <row r="906" spans="1:12" ht="15.75" thickBot="1">
      <c r="A906" s="13" t="str">
        <f t="shared" ref="A906:K906" si="535">A26</f>
        <v>Digne</v>
      </c>
      <c r="B906" s="73">
        <f t="shared" si="535"/>
        <v>4.5999999999999996</v>
      </c>
      <c r="C906" s="71" t="str">
        <f t="shared" si="535"/>
        <v>Aston Villa</v>
      </c>
      <c r="D906" s="73">
        <f t="shared" si="535"/>
        <v>2.17</v>
      </c>
      <c r="E906" s="73">
        <f t="shared" si="535"/>
        <v>3.48</v>
      </c>
      <c r="F906" s="73">
        <f t="shared" si="535"/>
        <v>3.26</v>
      </c>
      <c r="G906" s="73">
        <f t="shared" si="535"/>
        <v>2.9</v>
      </c>
      <c r="H906" s="73">
        <f t="shared" si="535"/>
        <v>3.17</v>
      </c>
      <c r="I906" s="73">
        <f t="shared" si="535"/>
        <v>1.1499999999999999</v>
      </c>
      <c r="J906" s="73">
        <f t="shared" si="535"/>
        <v>2.02</v>
      </c>
      <c r="K906" s="73">
        <f t="shared" si="535"/>
        <v>2.76</v>
      </c>
      <c r="L906" s="369">
        <v>0</v>
      </c>
    </row>
    <row r="907" spans="1:12" ht="15.75" thickBot="1">
      <c r="A907" s="13" t="str">
        <f t="shared" ref="A907:K907" si="536">A27</f>
        <v>Akanji</v>
      </c>
      <c r="B907" s="73">
        <f t="shared" si="536"/>
        <v>5</v>
      </c>
      <c r="C907" s="71" t="str">
        <f t="shared" si="536"/>
        <v>Man City</v>
      </c>
      <c r="D907" s="73">
        <f t="shared" si="536"/>
        <v>2.91</v>
      </c>
      <c r="E907" s="73">
        <f t="shared" si="536"/>
        <v>2.23</v>
      </c>
      <c r="F907" s="73">
        <f t="shared" si="536"/>
        <v>4.28</v>
      </c>
      <c r="G907" s="73">
        <f t="shared" si="536"/>
        <v>2.83</v>
      </c>
      <c r="H907" s="73">
        <f t="shared" si="536"/>
        <v>1.71</v>
      </c>
      <c r="I907" s="73">
        <f t="shared" si="536"/>
        <v>3.56</v>
      </c>
      <c r="J907" s="73">
        <f t="shared" si="536"/>
        <v>2.21</v>
      </c>
      <c r="K907" s="73">
        <f t="shared" si="536"/>
        <v>0.95</v>
      </c>
      <c r="L907" s="369">
        <v>0</v>
      </c>
    </row>
    <row r="908" spans="1:12" ht="15.75" thickBot="1">
      <c r="A908" s="13" t="str">
        <f t="shared" ref="A908:K908" si="537">A28</f>
        <v>Thiago Silva</v>
      </c>
      <c r="B908" s="73">
        <f t="shared" si="537"/>
        <v>5.4</v>
      </c>
      <c r="C908" s="71" t="str">
        <f t="shared" si="537"/>
        <v>Chelsea</v>
      </c>
      <c r="D908" s="73">
        <f t="shared" si="537"/>
        <v>3.27</v>
      </c>
      <c r="E908" s="73">
        <f t="shared" si="537"/>
        <v>4.46</v>
      </c>
      <c r="F908" s="73">
        <f t="shared" si="537"/>
        <v>3.03</v>
      </c>
      <c r="G908" s="73">
        <f t="shared" si="537"/>
        <v>1.37</v>
      </c>
      <c r="H908" s="73">
        <f t="shared" si="537"/>
        <v>2.4300000000000002</v>
      </c>
      <c r="I908" s="73">
        <f t="shared" si="537"/>
        <v>1.92</v>
      </c>
      <c r="J908" s="73">
        <f t="shared" si="537"/>
        <v>2.63</v>
      </c>
      <c r="K908" s="73">
        <f t="shared" si="537"/>
        <v>1.54</v>
      </c>
      <c r="L908" s="369">
        <v>0</v>
      </c>
    </row>
    <row r="909" spans="1:12" ht="15.75" thickBot="1">
      <c r="A909" s="13" t="str">
        <f t="shared" ref="A909:K909" si="538">A29</f>
        <v>Martínez</v>
      </c>
      <c r="B909" s="73">
        <f t="shared" si="538"/>
        <v>4.5</v>
      </c>
      <c r="C909" s="71" t="str">
        <f t="shared" si="538"/>
        <v>Man Utd</v>
      </c>
      <c r="D909" s="73">
        <f t="shared" si="538"/>
        <v>1.68</v>
      </c>
      <c r="E909" s="73">
        <f t="shared" si="538"/>
        <v>3.97</v>
      </c>
      <c r="F909" s="73">
        <f t="shared" si="538"/>
        <v>1.83</v>
      </c>
      <c r="G909" s="73">
        <f t="shared" si="538"/>
        <v>1.76</v>
      </c>
      <c r="H909" s="73">
        <f t="shared" si="538"/>
        <v>3.42</v>
      </c>
      <c r="I909" s="73">
        <f t="shared" si="538"/>
        <v>2.67</v>
      </c>
      <c r="J909" s="73">
        <f t="shared" si="538"/>
        <v>3.49</v>
      </c>
      <c r="K909" s="73">
        <f t="shared" si="538"/>
        <v>1.59</v>
      </c>
      <c r="L909" s="369">
        <v>0</v>
      </c>
    </row>
    <row r="910" spans="1:12" ht="15.75" thickBot="1">
      <c r="A910" s="13" t="str">
        <f t="shared" ref="A910:K910" si="539">A30</f>
        <v>Mee</v>
      </c>
      <c r="B910" s="73">
        <f t="shared" si="539"/>
        <v>4.5999999999999996</v>
      </c>
      <c r="C910" s="71" t="str">
        <f t="shared" si="539"/>
        <v>Brentford</v>
      </c>
      <c r="D910" s="73">
        <f t="shared" si="539"/>
        <v>2.67</v>
      </c>
      <c r="E910" s="73">
        <f t="shared" si="539"/>
        <v>1.94</v>
      </c>
      <c r="F910" s="73">
        <f t="shared" si="539"/>
        <v>3.89</v>
      </c>
      <c r="G910" s="73">
        <f t="shared" si="539"/>
        <v>2.54</v>
      </c>
      <c r="H910" s="73">
        <f t="shared" si="539"/>
        <v>3.58</v>
      </c>
      <c r="I910" s="73">
        <f t="shared" si="539"/>
        <v>1.5</v>
      </c>
      <c r="J910" s="73">
        <f t="shared" si="539"/>
        <v>3.4</v>
      </c>
      <c r="K910" s="73">
        <f t="shared" si="539"/>
        <v>0.85</v>
      </c>
      <c r="L910" s="369">
        <v>0</v>
      </c>
    </row>
    <row r="911" spans="1:12" ht="15.75" thickBot="1">
      <c r="A911" s="13" t="str">
        <f t="shared" ref="A911:K911" si="540">A31</f>
        <v>Cresswell</v>
      </c>
      <c r="B911" s="73">
        <f t="shared" si="540"/>
        <v>4.8</v>
      </c>
      <c r="C911" s="71" t="str">
        <f t="shared" si="540"/>
        <v>West Ham</v>
      </c>
      <c r="D911" s="73">
        <f t="shared" si="540"/>
        <v>2.87</v>
      </c>
      <c r="E911" s="73">
        <f t="shared" si="540"/>
        <v>2.71</v>
      </c>
      <c r="F911" s="73">
        <f t="shared" si="540"/>
        <v>2.66</v>
      </c>
      <c r="G911" s="73">
        <f t="shared" si="540"/>
        <v>3.33</v>
      </c>
      <c r="H911" s="73">
        <f t="shared" si="540"/>
        <v>1.69</v>
      </c>
      <c r="I911" s="73">
        <f t="shared" si="540"/>
        <v>2.21</v>
      </c>
      <c r="J911" s="73">
        <f t="shared" si="540"/>
        <v>1.63</v>
      </c>
      <c r="K911" s="73">
        <f t="shared" si="540"/>
        <v>2.86</v>
      </c>
      <c r="L911" s="369">
        <v>0</v>
      </c>
    </row>
    <row r="912" spans="1:12" ht="15.75" thickBot="1">
      <c r="A912" s="13" t="str">
        <f t="shared" ref="A912:K912" si="541">A32</f>
        <v>Konsa</v>
      </c>
      <c r="B912" s="73">
        <f t="shared" si="541"/>
        <v>4.4000000000000004</v>
      </c>
      <c r="C912" s="71" t="str">
        <f t="shared" si="541"/>
        <v>Aston Villa</v>
      </c>
      <c r="D912" s="73">
        <f t="shared" si="541"/>
        <v>1.95</v>
      </c>
      <c r="E912" s="73">
        <f t="shared" si="541"/>
        <v>3.28</v>
      </c>
      <c r="F912" s="73">
        <f t="shared" si="541"/>
        <v>2.93</v>
      </c>
      <c r="G912" s="73">
        <f t="shared" si="541"/>
        <v>2.71</v>
      </c>
      <c r="H912" s="73">
        <f t="shared" si="541"/>
        <v>2.98</v>
      </c>
      <c r="I912" s="73">
        <f t="shared" si="541"/>
        <v>1.21</v>
      </c>
      <c r="J912" s="73">
        <f t="shared" si="541"/>
        <v>1.9</v>
      </c>
      <c r="K912" s="73">
        <f t="shared" si="541"/>
        <v>2.59</v>
      </c>
      <c r="L912" s="369">
        <v>0</v>
      </c>
    </row>
    <row r="913" spans="1:12" ht="15.75" thickBot="1">
      <c r="A913" s="13" t="str">
        <f t="shared" ref="A913:K913" si="542">A33</f>
        <v>Perraud</v>
      </c>
      <c r="B913" s="73">
        <f t="shared" si="542"/>
        <v>4.4000000000000004</v>
      </c>
      <c r="C913" s="71" t="str">
        <f t="shared" si="542"/>
        <v>Southampton</v>
      </c>
      <c r="D913" s="73">
        <f t="shared" si="542"/>
        <v>2.5299999999999998</v>
      </c>
      <c r="E913" s="73">
        <f t="shared" si="542"/>
        <v>3.56</v>
      </c>
      <c r="F913" s="73">
        <f t="shared" si="542"/>
        <v>2.5099999999999998</v>
      </c>
      <c r="G913" s="73">
        <f t="shared" si="542"/>
        <v>2.67</v>
      </c>
      <c r="H913" s="73">
        <f t="shared" si="542"/>
        <v>2.0499999999999998</v>
      </c>
      <c r="I913" s="73">
        <f t="shared" si="542"/>
        <v>2.89</v>
      </c>
      <c r="J913" s="73">
        <f t="shared" si="542"/>
        <v>1.51</v>
      </c>
      <c r="K913" s="73">
        <f t="shared" si="542"/>
        <v>1.78</v>
      </c>
      <c r="L913" s="369">
        <v>0</v>
      </c>
    </row>
    <row r="914" spans="1:12" ht="15.75" thickBot="1">
      <c r="A914" s="13" t="str">
        <f t="shared" ref="A914:K914" si="543">A34</f>
        <v>Kehrer</v>
      </c>
      <c r="B914" s="73">
        <f t="shared" si="543"/>
        <v>4.5</v>
      </c>
      <c r="C914" s="71" t="str">
        <f t="shared" si="543"/>
        <v>West Ham</v>
      </c>
      <c r="D914" s="73">
        <f t="shared" si="543"/>
        <v>3.05</v>
      </c>
      <c r="E914" s="73">
        <f t="shared" si="543"/>
        <v>2.16</v>
      </c>
      <c r="F914" s="73">
        <f t="shared" si="543"/>
        <v>2.38</v>
      </c>
      <c r="G914" s="73">
        <f t="shared" si="543"/>
        <v>3</v>
      </c>
      <c r="H914" s="73">
        <f t="shared" si="543"/>
        <v>1.8</v>
      </c>
      <c r="I914" s="73">
        <f t="shared" si="543"/>
        <v>2.35</v>
      </c>
      <c r="J914" s="73">
        <f t="shared" si="543"/>
        <v>1.74</v>
      </c>
      <c r="K914" s="73">
        <f t="shared" si="543"/>
        <v>2.98</v>
      </c>
      <c r="L914" s="369">
        <v>0</v>
      </c>
    </row>
    <row r="915" spans="1:12" ht="15.75" thickBot="1">
      <c r="A915" s="13" t="str">
        <f t="shared" ref="A915:K915" si="544">A35</f>
        <v>Ream</v>
      </c>
      <c r="B915" s="73">
        <f t="shared" si="544"/>
        <v>4.5</v>
      </c>
      <c r="C915" s="71" t="str">
        <f t="shared" si="544"/>
        <v>Fulham</v>
      </c>
      <c r="D915" s="73">
        <f t="shared" si="544"/>
        <v>3.01</v>
      </c>
      <c r="E915" s="73">
        <f t="shared" si="544"/>
        <v>4.28</v>
      </c>
      <c r="F915" s="73">
        <f t="shared" si="544"/>
        <v>1.46</v>
      </c>
      <c r="G915" s="73">
        <f t="shared" si="544"/>
        <v>1.91</v>
      </c>
      <c r="H915" s="73">
        <f t="shared" si="544"/>
        <v>1.48</v>
      </c>
      <c r="I915" s="73">
        <f t="shared" si="544"/>
        <v>3.12</v>
      </c>
      <c r="J915" s="73">
        <f t="shared" si="544"/>
        <v>1.69</v>
      </c>
      <c r="K915" s="73">
        <f t="shared" si="544"/>
        <v>2.4</v>
      </c>
      <c r="L915" s="369">
        <v>0</v>
      </c>
    </row>
    <row r="916" spans="1:12" ht="15.75" thickBot="1">
      <c r="A916" s="13" t="str">
        <f t="shared" ref="A916:K916" si="545">A36</f>
        <v>R.Sessegnon</v>
      </c>
      <c r="B916" s="73">
        <f t="shared" si="545"/>
        <v>4.5</v>
      </c>
      <c r="C916" s="71" t="str">
        <f t="shared" si="545"/>
        <v>Spurs</v>
      </c>
      <c r="D916" s="73">
        <f t="shared" si="545"/>
        <v>1.93</v>
      </c>
      <c r="E916" s="73">
        <f t="shared" si="545"/>
        <v>2.33</v>
      </c>
      <c r="F916" s="73">
        <f t="shared" si="545"/>
        <v>3.6</v>
      </c>
      <c r="G916" s="73">
        <f t="shared" si="545"/>
        <v>2.44</v>
      </c>
      <c r="H916" s="73">
        <f t="shared" si="545"/>
        <v>1.61</v>
      </c>
      <c r="I916" s="73">
        <f t="shared" si="545"/>
        <v>2.38</v>
      </c>
      <c r="J916" s="73">
        <f t="shared" si="545"/>
        <v>2.61</v>
      </c>
      <c r="K916" s="73">
        <f t="shared" si="545"/>
        <v>2.27</v>
      </c>
      <c r="L916" s="369">
        <v>0</v>
      </c>
    </row>
    <row r="917" spans="1:12" ht="15.75" thickBot="1">
      <c r="A917" s="13" t="str">
        <f t="shared" ref="A917:K917" si="546">A37</f>
        <v>Aké</v>
      </c>
      <c r="B917" s="73">
        <f t="shared" si="546"/>
        <v>5</v>
      </c>
      <c r="C917" s="71" t="str">
        <f t="shared" si="546"/>
        <v>Man City</v>
      </c>
      <c r="D917" s="73">
        <f t="shared" si="546"/>
        <v>2.61</v>
      </c>
      <c r="E917" s="73">
        <f t="shared" si="546"/>
        <v>1.97</v>
      </c>
      <c r="F917" s="73">
        <f t="shared" si="546"/>
        <v>3.9</v>
      </c>
      <c r="G917" s="73">
        <f t="shared" si="546"/>
        <v>2.41</v>
      </c>
      <c r="H917" s="73">
        <f t="shared" si="546"/>
        <v>1.73</v>
      </c>
      <c r="I917" s="73">
        <f t="shared" si="546"/>
        <v>3.48</v>
      </c>
      <c r="J917" s="73">
        <f t="shared" si="546"/>
        <v>2.06</v>
      </c>
      <c r="K917" s="73">
        <f t="shared" si="546"/>
        <v>0.92</v>
      </c>
      <c r="L917" s="369">
        <v>0</v>
      </c>
    </row>
    <row r="918" spans="1:12" ht="15.75" thickBot="1">
      <c r="A918" s="13" t="str">
        <f t="shared" ref="A918:K918" si="547">A38</f>
        <v>Azpilicueta</v>
      </c>
      <c r="B918" s="73">
        <f t="shared" si="547"/>
        <v>4.8</v>
      </c>
      <c r="C918" s="71" t="str">
        <f t="shared" si="547"/>
        <v>Chelsea</v>
      </c>
      <c r="D918" s="73">
        <f t="shared" si="547"/>
        <v>3.33</v>
      </c>
      <c r="E918" s="73">
        <f t="shared" si="547"/>
        <v>4.82</v>
      </c>
      <c r="F918" s="73">
        <f t="shared" si="547"/>
        <v>3.41</v>
      </c>
      <c r="G918" s="73">
        <f t="shared" si="547"/>
        <v>1.62</v>
      </c>
      <c r="H918" s="73">
        <f t="shared" si="547"/>
        <v>2.12</v>
      </c>
      <c r="I918" s="73">
        <f t="shared" si="547"/>
        <v>1.27</v>
      </c>
      <c r="J918" s="73">
        <f t="shared" si="547"/>
        <v>1.46</v>
      </c>
      <c r="K918" s="73">
        <f t="shared" si="547"/>
        <v>1.04</v>
      </c>
      <c r="L918" s="369">
        <v>0</v>
      </c>
    </row>
    <row r="919" spans="1:12" ht="15.75" thickBot="1">
      <c r="A919" s="13" t="str">
        <f t="shared" ref="A919:K919" si="548">A39</f>
        <v>Collins</v>
      </c>
      <c r="B919" s="73">
        <f t="shared" si="548"/>
        <v>4.4000000000000004</v>
      </c>
      <c r="C919" s="71" t="str">
        <f t="shared" si="548"/>
        <v>Wolves</v>
      </c>
      <c r="D919" s="73">
        <f t="shared" si="548"/>
        <v>2.3199999999999998</v>
      </c>
      <c r="E919" s="73">
        <f t="shared" si="548"/>
        <v>2.5299999999999998</v>
      </c>
      <c r="F919" s="73">
        <f t="shared" si="548"/>
        <v>3.01</v>
      </c>
      <c r="G919" s="73">
        <f t="shared" si="548"/>
        <v>1.24</v>
      </c>
      <c r="H919" s="73">
        <f t="shared" si="548"/>
        <v>1.79</v>
      </c>
      <c r="I919" s="73">
        <f t="shared" si="548"/>
        <v>2.7</v>
      </c>
      <c r="J919" s="73">
        <f t="shared" si="548"/>
        <v>3.51</v>
      </c>
      <c r="K919" s="73">
        <f t="shared" si="548"/>
        <v>1.96</v>
      </c>
      <c r="L919" s="369">
        <v>0</v>
      </c>
    </row>
    <row r="920" spans="1:12" ht="15.75" thickBot="1">
      <c r="A920" s="13" t="str">
        <f t="shared" ref="A920:K920" si="549">A40</f>
        <v>Chalobah</v>
      </c>
      <c r="B920" s="73">
        <f t="shared" si="549"/>
        <v>4.7</v>
      </c>
      <c r="C920" s="71" t="str">
        <f t="shared" si="549"/>
        <v>Chelsea</v>
      </c>
      <c r="D920" s="73">
        <f t="shared" si="549"/>
        <v>3.15</v>
      </c>
      <c r="E920" s="73">
        <f t="shared" si="549"/>
        <v>4.24</v>
      </c>
      <c r="F920" s="73">
        <f t="shared" si="549"/>
        <v>2.86</v>
      </c>
      <c r="G920" s="73">
        <f t="shared" si="549"/>
        <v>1.19</v>
      </c>
      <c r="H920" s="73">
        <f t="shared" si="549"/>
        <v>2.04</v>
      </c>
      <c r="I920" s="73">
        <f t="shared" si="549"/>
        <v>1.71</v>
      </c>
      <c r="J920" s="73">
        <f t="shared" si="549"/>
        <v>2.14</v>
      </c>
      <c r="K920" s="73">
        <f t="shared" si="549"/>
        <v>1.28</v>
      </c>
      <c r="L920" s="369">
        <v>0</v>
      </c>
    </row>
    <row r="921" spans="1:12" ht="15.75" thickBot="1">
      <c r="A921" s="13" t="str">
        <f t="shared" ref="A921:K921" si="550">A41</f>
        <v>Haaland</v>
      </c>
      <c r="B921" s="73">
        <f t="shared" si="550"/>
        <v>11.5</v>
      </c>
      <c r="C921" s="71" t="str">
        <f t="shared" si="550"/>
        <v>Man City</v>
      </c>
      <c r="D921" s="73">
        <f t="shared" si="550"/>
        <v>8.2100000000000009</v>
      </c>
      <c r="E921" s="73">
        <f t="shared" si="550"/>
        <v>5.33</v>
      </c>
      <c r="F921" s="73">
        <f t="shared" si="550"/>
        <v>11.86</v>
      </c>
      <c r="G921" s="73">
        <f t="shared" si="550"/>
        <v>6.93</v>
      </c>
      <c r="H921" s="73">
        <f t="shared" si="550"/>
        <v>5.23</v>
      </c>
      <c r="I921" s="73">
        <f t="shared" si="550"/>
        <v>11.64</v>
      </c>
      <c r="J921" s="73">
        <f t="shared" si="550"/>
        <v>6.28</v>
      </c>
      <c r="K921" s="73">
        <f t="shared" si="550"/>
        <v>2.86</v>
      </c>
      <c r="L921" s="369">
        <v>1</v>
      </c>
    </row>
    <row r="922" spans="1:12" ht="15.75" thickBot="1">
      <c r="A922" s="13" t="str">
        <f t="shared" ref="A922:K922" si="551">A42</f>
        <v>Kane</v>
      </c>
      <c r="B922" s="73">
        <f t="shared" si="551"/>
        <v>11.6</v>
      </c>
      <c r="C922" s="71" t="str">
        <f t="shared" si="551"/>
        <v>Spurs</v>
      </c>
      <c r="D922" s="73">
        <f t="shared" si="551"/>
        <v>6.28</v>
      </c>
      <c r="E922" s="73">
        <f t="shared" si="551"/>
        <v>4.4000000000000004</v>
      </c>
      <c r="F922" s="73">
        <f t="shared" si="551"/>
        <v>7.99</v>
      </c>
      <c r="G922" s="73">
        <f t="shared" si="551"/>
        <v>5.57</v>
      </c>
      <c r="H922" s="73">
        <f t="shared" si="551"/>
        <v>4.18</v>
      </c>
      <c r="I922" s="73">
        <f t="shared" si="551"/>
        <v>5.35</v>
      </c>
      <c r="J922" s="73">
        <f t="shared" si="551"/>
        <v>5.68</v>
      </c>
      <c r="K922" s="73">
        <f t="shared" si="551"/>
        <v>4.99</v>
      </c>
      <c r="L922" s="369">
        <v>0</v>
      </c>
    </row>
    <row r="923" spans="1:12" ht="15.75" thickBot="1">
      <c r="A923" s="13" t="str">
        <f t="shared" ref="A923:K923" si="552">A43</f>
        <v>Darwin</v>
      </c>
      <c r="B923" s="73">
        <f t="shared" si="552"/>
        <v>9</v>
      </c>
      <c r="C923" s="71" t="str">
        <f t="shared" si="552"/>
        <v>Liverpool</v>
      </c>
      <c r="D923" s="73">
        <f t="shared" si="552"/>
        <v>6.34</v>
      </c>
      <c r="E923" s="73">
        <f t="shared" si="552"/>
        <v>5.17</v>
      </c>
      <c r="F923" s="73">
        <f t="shared" si="552"/>
        <v>4.21</v>
      </c>
      <c r="G923" s="73">
        <f t="shared" si="552"/>
        <v>4.21</v>
      </c>
      <c r="H923" s="73">
        <f t="shared" si="552"/>
        <v>4.37</v>
      </c>
      <c r="I923" s="73">
        <f t="shared" si="552"/>
        <v>5.0999999999999996</v>
      </c>
      <c r="J923" s="73">
        <f t="shared" si="552"/>
        <v>3.63</v>
      </c>
      <c r="K923" s="73">
        <f t="shared" si="552"/>
        <v>4.18</v>
      </c>
      <c r="L923" s="369">
        <v>0</v>
      </c>
    </row>
    <row r="924" spans="1:12" ht="15.75" thickBot="1">
      <c r="A924" s="13" t="str">
        <f t="shared" ref="A924:K924" si="553">A44</f>
        <v>Mitrović</v>
      </c>
      <c r="B924" s="73">
        <f t="shared" si="553"/>
        <v>6.9</v>
      </c>
      <c r="C924" s="71" t="str">
        <f t="shared" si="553"/>
        <v>Fulham</v>
      </c>
      <c r="D924" s="73">
        <f t="shared" si="553"/>
        <v>5.61</v>
      </c>
      <c r="E924" s="73">
        <f t="shared" si="553"/>
        <v>7.06</v>
      </c>
      <c r="F924" s="73">
        <f t="shared" si="553"/>
        <v>3.04</v>
      </c>
      <c r="G924" s="73">
        <f t="shared" si="553"/>
        <v>4.18</v>
      </c>
      <c r="H924" s="73">
        <f t="shared" si="553"/>
        <v>3.38</v>
      </c>
      <c r="I924" s="73">
        <f t="shared" si="553"/>
        <v>5.23</v>
      </c>
      <c r="J924" s="73">
        <f t="shared" si="553"/>
        <v>3.58</v>
      </c>
      <c r="K924" s="73">
        <f t="shared" si="553"/>
        <v>3.83</v>
      </c>
      <c r="L924" s="369">
        <v>1</v>
      </c>
    </row>
    <row r="925" spans="1:12" ht="15.75" thickBot="1">
      <c r="A925" s="13" t="str">
        <f t="shared" ref="A925:K925" si="554">A45</f>
        <v>Nketiah</v>
      </c>
      <c r="B925" s="73">
        <f t="shared" si="554"/>
        <v>6.5</v>
      </c>
      <c r="C925" s="71" t="str">
        <f t="shared" si="554"/>
        <v>Arsenal</v>
      </c>
      <c r="D925" s="73">
        <f t="shared" si="554"/>
        <v>4.17</v>
      </c>
      <c r="E925" s="73">
        <f t="shared" si="554"/>
        <v>4.2300000000000004</v>
      </c>
      <c r="F925" s="73">
        <f t="shared" si="554"/>
        <v>3.66</v>
      </c>
      <c r="G925" s="73">
        <f t="shared" si="554"/>
        <v>4.16</v>
      </c>
      <c r="H925" s="73">
        <f t="shared" si="554"/>
        <v>3.93</v>
      </c>
      <c r="I925" s="73">
        <f t="shared" si="554"/>
        <v>7.48</v>
      </c>
      <c r="J925" s="73">
        <f t="shared" si="554"/>
        <v>3.2</v>
      </c>
      <c r="K925" s="73">
        <f t="shared" si="554"/>
        <v>2.11</v>
      </c>
      <c r="L925" s="369">
        <v>0</v>
      </c>
    </row>
    <row r="926" spans="1:12" ht="15.75" thickBot="1">
      <c r="A926" s="13" t="str">
        <f t="shared" ref="A926:K926" si="555">A46</f>
        <v>Wilson</v>
      </c>
      <c r="B926" s="73">
        <f t="shared" si="555"/>
        <v>7.4</v>
      </c>
      <c r="C926" s="71" t="str">
        <f t="shared" si="555"/>
        <v>Newcastle</v>
      </c>
      <c r="D926" s="73">
        <f t="shared" si="555"/>
        <v>3.46</v>
      </c>
      <c r="E926" s="73">
        <f t="shared" si="555"/>
        <v>3.41</v>
      </c>
      <c r="F926" s="73">
        <f t="shared" si="555"/>
        <v>5.33</v>
      </c>
      <c r="G926" s="73">
        <f t="shared" si="555"/>
        <v>4</v>
      </c>
      <c r="H926" s="73">
        <f t="shared" si="555"/>
        <v>4.3099999999999996</v>
      </c>
      <c r="I926" s="73">
        <f t="shared" si="555"/>
        <v>4.16</v>
      </c>
      <c r="J926" s="73">
        <f t="shared" si="555"/>
        <v>3.49</v>
      </c>
      <c r="K926" s="73">
        <f t="shared" si="555"/>
        <v>2.5099999999999998</v>
      </c>
      <c r="L926" s="369">
        <v>0</v>
      </c>
    </row>
    <row r="927" spans="1:12" ht="15.75" thickBot="1">
      <c r="A927" s="13" t="str">
        <f t="shared" ref="A927:K927" si="556">A47</f>
        <v>Martial</v>
      </c>
      <c r="B927" s="73">
        <f t="shared" si="556"/>
        <v>6.7</v>
      </c>
      <c r="C927" s="71" t="str">
        <f t="shared" si="556"/>
        <v>Man Utd</v>
      </c>
      <c r="D927" s="73">
        <f t="shared" si="556"/>
        <v>4.17</v>
      </c>
      <c r="E927" s="73">
        <f t="shared" si="556"/>
        <v>4.93</v>
      </c>
      <c r="F927" s="73">
        <f t="shared" si="556"/>
        <v>3.2</v>
      </c>
      <c r="G927" s="73">
        <f t="shared" si="556"/>
        <v>3.21</v>
      </c>
      <c r="H927" s="73">
        <f t="shared" si="556"/>
        <v>4.25</v>
      </c>
      <c r="I927" s="73">
        <f t="shared" si="556"/>
        <v>4.1900000000000004</v>
      </c>
      <c r="J927" s="73">
        <f t="shared" si="556"/>
        <v>4.3899999999999997</v>
      </c>
      <c r="K927" s="73">
        <f t="shared" si="556"/>
        <v>2.13</v>
      </c>
      <c r="L927" s="369">
        <v>0</v>
      </c>
    </row>
    <row r="928" spans="1:12" ht="15.75" thickBot="1">
      <c r="A928" s="13" t="str">
        <f t="shared" ref="A928:K928" si="557">A48</f>
        <v>Watkins</v>
      </c>
      <c r="B928" s="73">
        <f t="shared" si="557"/>
        <v>7.1</v>
      </c>
      <c r="C928" s="71" t="str">
        <f t="shared" si="557"/>
        <v>Aston Villa</v>
      </c>
      <c r="D928" s="73">
        <f t="shared" si="557"/>
        <v>3.48</v>
      </c>
      <c r="E928" s="73">
        <f t="shared" si="557"/>
        <v>4.07</v>
      </c>
      <c r="F928" s="73">
        <f t="shared" si="557"/>
        <v>4.54</v>
      </c>
      <c r="G928" s="73">
        <f t="shared" si="557"/>
        <v>3.76</v>
      </c>
      <c r="H928" s="73">
        <f t="shared" si="557"/>
        <v>4.13</v>
      </c>
      <c r="I928" s="73">
        <f t="shared" si="557"/>
        <v>2.6</v>
      </c>
      <c r="J928" s="73">
        <f t="shared" si="557"/>
        <v>3.21</v>
      </c>
      <c r="K928" s="73">
        <f t="shared" si="557"/>
        <v>3.55</v>
      </c>
      <c r="L928" s="369">
        <v>0</v>
      </c>
    </row>
    <row r="929" spans="1:12" ht="15.75" thickBot="1">
      <c r="A929" s="13" t="str">
        <f t="shared" ref="A929:K929" si="558">A49</f>
        <v>Havertz</v>
      </c>
      <c r="B929" s="73">
        <f t="shared" si="558"/>
        <v>7.7</v>
      </c>
      <c r="C929" s="71" t="str">
        <f t="shared" si="558"/>
        <v>Chelsea</v>
      </c>
      <c r="D929" s="73">
        <f t="shared" si="558"/>
        <v>3.67</v>
      </c>
      <c r="E929" s="73">
        <f t="shared" si="558"/>
        <v>6.18</v>
      </c>
      <c r="F929" s="73">
        <f t="shared" si="558"/>
        <v>3.54</v>
      </c>
      <c r="G929" s="73">
        <f t="shared" si="558"/>
        <v>2.58</v>
      </c>
      <c r="H929" s="73">
        <f t="shared" si="558"/>
        <v>3.65</v>
      </c>
      <c r="I929" s="73">
        <f t="shared" si="558"/>
        <v>2.9</v>
      </c>
      <c r="J929" s="73">
        <f t="shared" si="558"/>
        <v>3.59</v>
      </c>
      <c r="K929" s="73">
        <f t="shared" si="558"/>
        <v>2.68</v>
      </c>
      <c r="L929" s="369">
        <v>0</v>
      </c>
    </row>
    <row r="930" spans="1:12" ht="15.75" thickBot="1">
      <c r="A930" s="13" t="str">
        <f t="shared" ref="A930:K930" si="559">A50</f>
        <v>Aubameyang</v>
      </c>
      <c r="B930" s="73">
        <f t="shared" si="559"/>
        <v>8.6999999999999993</v>
      </c>
      <c r="C930" s="71" t="str">
        <f t="shared" si="559"/>
        <v>Chelsea</v>
      </c>
      <c r="D930" s="73">
        <f t="shared" si="559"/>
        <v>3.5</v>
      </c>
      <c r="E930" s="73">
        <f t="shared" si="559"/>
        <v>5.86</v>
      </c>
      <c r="F930" s="73">
        <f t="shared" si="559"/>
        <v>3.45</v>
      </c>
      <c r="G930" s="73">
        <f t="shared" si="559"/>
        <v>2.48</v>
      </c>
      <c r="H930" s="73">
        <f t="shared" si="559"/>
        <v>3.56</v>
      </c>
      <c r="I930" s="73">
        <f t="shared" si="559"/>
        <v>2.83</v>
      </c>
      <c r="J930" s="73">
        <f t="shared" si="559"/>
        <v>3.45</v>
      </c>
      <c r="K930" s="73">
        <f t="shared" si="559"/>
        <v>2.5299999999999998</v>
      </c>
      <c r="L930" s="369">
        <v>0</v>
      </c>
    </row>
    <row r="931" spans="1:12" ht="15.75" thickBot="1">
      <c r="A931" s="13" t="str">
        <f t="shared" ref="A931:K931" si="560">A51</f>
        <v>Solanke</v>
      </c>
      <c r="B931" s="73">
        <f t="shared" si="560"/>
        <v>5.8</v>
      </c>
      <c r="C931" s="71" t="str">
        <f t="shared" si="560"/>
        <v>Bournemouth</v>
      </c>
      <c r="D931" s="73">
        <f t="shared" si="560"/>
        <v>4.43</v>
      </c>
      <c r="E931" s="73">
        <f t="shared" si="560"/>
        <v>3.26</v>
      </c>
      <c r="F931" s="73">
        <f t="shared" si="560"/>
        <v>3.55</v>
      </c>
      <c r="G931" s="73">
        <f t="shared" si="560"/>
        <v>4.2699999999999996</v>
      </c>
      <c r="H931" s="73">
        <f t="shared" si="560"/>
        <v>3.09</v>
      </c>
      <c r="I931" s="73">
        <f t="shared" si="560"/>
        <v>3.33</v>
      </c>
      <c r="J931" s="73">
        <f t="shared" si="560"/>
        <v>3.31</v>
      </c>
      <c r="K931" s="73">
        <f t="shared" si="560"/>
        <v>1.24</v>
      </c>
      <c r="L931" s="369">
        <v>0</v>
      </c>
    </row>
    <row r="932" spans="1:12" ht="15.75" thickBot="1">
      <c r="A932" s="13" t="str">
        <f t="shared" ref="A932:K932" si="561">A52</f>
        <v>Bamford</v>
      </c>
      <c r="B932" s="73">
        <f t="shared" si="561"/>
        <v>7.2</v>
      </c>
      <c r="C932" s="71" t="str">
        <f t="shared" si="561"/>
        <v>Leeds</v>
      </c>
      <c r="D932" s="73">
        <f t="shared" si="561"/>
        <v>1.69</v>
      </c>
      <c r="E932" s="73">
        <f t="shared" si="561"/>
        <v>3.12</v>
      </c>
      <c r="F932" s="73">
        <f t="shared" si="561"/>
        <v>3.23</v>
      </c>
      <c r="G932" s="73">
        <f t="shared" si="561"/>
        <v>3.87</v>
      </c>
      <c r="H932" s="73">
        <f t="shared" si="561"/>
        <v>3.4</v>
      </c>
      <c r="I932" s="73">
        <f t="shared" si="561"/>
        <v>3.24</v>
      </c>
      <c r="J932" s="73">
        <f t="shared" si="561"/>
        <v>3.34</v>
      </c>
      <c r="K932" s="73">
        <f t="shared" si="561"/>
        <v>3.43</v>
      </c>
      <c r="L932" s="369">
        <v>0</v>
      </c>
    </row>
    <row r="933" spans="1:12" ht="15.75" thickBot="1">
      <c r="A933" s="13" t="str">
        <f t="shared" ref="A933:K933" si="562">A53</f>
        <v>Mbeumo</v>
      </c>
      <c r="B933" s="73">
        <f t="shared" si="562"/>
        <v>5.8</v>
      </c>
      <c r="C933" s="71" t="str">
        <f t="shared" si="562"/>
        <v>Brentford</v>
      </c>
      <c r="D933" s="73">
        <f t="shared" si="562"/>
        <v>3</v>
      </c>
      <c r="E933" s="73">
        <f t="shared" si="562"/>
        <v>2.62</v>
      </c>
      <c r="F933" s="73">
        <f t="shared" si="562"/>
        <v>3.81</v>
      </c>
      <c r="G933" s="73">
        <f t="shared" si="562"/>
        <v>3.38</v>
      </c>
      <c r="H933" s="73">
        <f t="shared" si="562"/>
        <v>4.13</v>
      </c>
      <c r="I933" s="73">
        <f t="shared" si="562"/>
        <v>2.81</v>
      </c>
      <c r="J933" s="73">
        <f t="shared" si="562"/>
        <v>3.94</v>
      </c>
      <c r="K933" s="73">
        <f t="shared" si="562"/>
        <v>1.57</v>
      </c>
      <c r="L933" s="369">
        <v>0</v>
      </c>
    </row>
    <row r="934" spans="1:12" ht="15.75" thickBot="1">
      <c r="A934" s="13" t="str">
        <f t="shared" ref="A934:K934" si="563">A54</f>
        <v>Adams</v>
      </c>
      <c r="B934" s="73">
        <f t="shared" si="563"/>
        <v>6.4</v>
      </c>
      <c r="C934" s="71" t="str">
        <f t="shared" si="563"/>
        <v>Southampton</v>
      </c>
      <c r="D934" s="73">
        <f t="shared" si="563"/>
        <v>3.47</v>
      </c>
      <c r="E934" s="73">
        <f t="shared" si="563"/>
        <v>3.59</v>
      </c>
      <c r="F934" s="73">
        <f t="shared" si="563"/>
        <v>3.03</v>
      </c>
      <c r="G934" s="73">
        <f t="shared" si="563"/>
        <v>3.31</v>
      </c>
      <c r="H934" s="73">
        <f t="shared" si="563"/>
        <v>2.9</v>
      </c>
      <c r="I934" s="73">
        <f t="shared" si="563"/>
        <v>3.23</v>
      </c>
      <c r="J934" s="73">
        <f t="shared" si="563"/>
        <v>2.41</v>
      </c>
      <c r="K934" s="73">
        <f t="shared" si="563"/>
        <v>2.85</v>
      </c>
      <c r="L934" s="369">
        <v>0</v>
      </c>
    </row>
    <row r="935" spans="1:12" ht="15.75" thickBot="1">
      <c r="A935" s="13" t="str">
        <f t="shared" ref="A935:K935" si="564">A55</f>
        <v>Calvert-Lewin</v>
      </c>
      <c r="B935" s="73">
        <f t="shared" si="564"/>
        <v>7.9</v>
      </c>
      <c r="C935" s="71" t="str">
        <f t="shared" si="564"/>
        <v>Everton</v>
      </c>
      <c r="D935" s="73">
        <f t="shared" si="564"/>
        <v>0.91</v>
      </c>
      <c r="E935" s="73">
        <f t="shared" si="564"/>
        <v>1.89</v>
      </c>
      <c r="F935" s="73">
        <f t="shared" si="564"/>
        <v>4.07</v>
      </c>
      <c r="G935" s="73">
        <f t="shared" si="564"/>
        <v>3.19</v>
      </c>
      <c r="H935" s="73">
        <f t="shared" si="564"/>
        <v>3.14</v>
      </c>
      <c r="I935" s="73">
        <f t="shared" si="564"/>
        <v>2.79</v>
      </c>
      <c r="J935" s="73">
        <f t="shared" si="564"/>
        <v>4.28</v>
      </c>
      <c r="K935" s="73">
        <f t="shared" si="564"/>
        <v>3.88</v>
      </c>
      <c r="L935" s="369">
        <v>0</v>
      </c>
    </row>
    <row r="936" spans="1:12" ht="15.75" thickBot="1">
      <c r="A936" s="13" t="str">
        <f t="shared" ref="A936:K936" si="565">A56</f>
        <v>Scamacca</v>
      </c>
      <c r="B936" s="73">
        <f t="shared" si="565"/>
        <v>6.7</v>
      </c>
      <c r="C936" s="71" t="str">
        <f t="shared" si="565"/>
        <v>West Ham</v>
      </c>
      <c r="D936" s="73">
        <f t="shared" si="565"/>
        <v>2.15</v>
      </c>
      <c r="E936" s="73">
        <f t="shared" si="565"/>
        <v>2.98</v>
      </c>
      <c r="F936" s="73">
        <f t="shared" si="565"/>
        <v>3.06</v>
      </c>
      <c r="G936" s="73">
        <f t="shared" si="565"/>
        <v>3.61</v>
      </c>
      <c r="H936" s="73">
        <f t="shared" si="565"/>
        <v>2.67</v>
      </c>
      <c r="I936" s="73">
        <f t="shared" si="565"/>
        <v>2.96</v>
      </c>
      <c r="J936" s="73">
        <f t="shared" si="565"/>
        <v>2.72</v>
      </c>
      <c r="K936" s="73">
        <f t="shared" si="565"/>
        <v>3.19</v>
      </c>
      <c r="L936" s="369">
        <v>0</v>
      </c>
    </row>
    <row r="937" spans="1:12" ht="15.75" thickBot="1">
      <c r="A937" s="13" t="str">
        <f t="shared" ref="A937:K937" si="566">A57</f>
        <v>Edouard</v>
      </c>
      <c r="B937" s="73">
        <f t="shared" si="566"/>
        <v>5.3</v>
      </c>
      <c r="C937" s="71" t="str">
        <f t="shared" si="566"/>
        <v>Crystal Palace</v>
      </c>
      <c r="D937" s="73">
        <f t="shared" si="566"/>
        <v>3.3</v>
      </c>
      <c r="E937" s="73">
        <f t="shared" si="566"/>
        <v>3.09</v>
      </c>
      <c r="F937" s="73">
        <f t="shared" si="566"/>
        <v>2.58</v>
      </c>
      <c r="G937" s="73">
        <f t="shared" si="566"/>
        <v>2.88</v>
      </c>
      <c r="H937" s="73">
        <f t="shared" si="566"/>
        <v>2.63</v>
      </c>
      <c r="I937" s="73">
        <f t="shared" si="566"/>
        <v>2.94</v>
      </c>
      <c r="J937" s="73">
        <f t="shared" si="566"/>
        <v>2.89</v>
      </c>
      <c r="K937" s="73">
        <f t="shared" si="566"/>
        <v>2.66</v>
      </c>
      <c r="L937" s="369">
        <v>0</v>
      </c>
    </row>
    <row r="938" spans="1:12" ht="15.75" thickBot="1">
      <c r="A938" s="13" t="str">
        <f t="shared" ref="A938:K938" si="567">A58</f>
        <v>Johnson</v>
      </c>
      <c r="B938" s="73">
        <f t="shared" si="567"/>
        <v>5.6</v>
      </c>
      <c r="C938" s="71" t="str">
        <f t="shared" si="567"/>
        <v>Nott'm Forest</v>
      </c>
      <c r="D938" s="73">
        <f t="shared" si="567"/>
        <v>3.11</v>
      </c>
      <c r="E938" s="73">
        <f t="shared" si="567"/>
        <v>3.14</v>
      </c>
      <c r="F938" s="73">
        <f t="shared" si="567"/>
        <v>3.23</v>
      </c>
      <c r="G938" s="73">
        <f t="shared" si="567"/>
        <v>2.81</v>
      </c>
      <c r="H938" s="73">
        <f t="shared" si="567"/>
        <v>3.31</v>
      </c>
      <c r="I938" s="73">
        <f t="shared" si="567"/>
        <v>2.69</v>
      </c>
      <c r="J938" s="73">
        <f t="shared" si="567"/>
        <v>2.23</v>
      </c>
      <c r="K938" s="73">
        <f t="shared" si="567"/>
        <v>2.16</v>
      </c>
      <c r="L938" s="369">
        <v>0</v>
      </c>
    </row>
    <row r="939" spans="1:12" ht="15.75" thickBot="1">
      <c r="A939" s="13" t="str">
        <f t="shared" ref="A939:K939" si="568">A59</f>
        <v>Daka</v>
      </c>
      <c r="B939" s="73">
        <f t="shared" si="568"/>
        <v>5.7</v>
      </c>
      <c r="C939" s="71" t="str">
        <f t="shared" si="568"/>
        <v>Leicester</v>
      </c>
      <c r="D939" s="73">
        <f t="shared" si="568"/>
        <v>2.34</v>
      </c>
      <c r="E939" s="73">
        <f t="shared" si="568"/>
        <v>3.19</v>
      </c>
      <c r="F939" s="73">
        <f t="shared" si="568"/>
        <v>2.93</v>
      </c>
      <c r="G939" s="73">
        <f t="shared" si="568"/>
        <v>2.73</v>
      </c>
      <c r="H939" s="73">
        <f t="shared" si="568"/>
        <v>2.31</v>
      </c>
      <c r="I939" s="73">
        <f t="shared" si="568"/>
        <v>2.2799999999999998</v>
      </c>
      <c r="J939" s="73">
        <f t="shared" si="568"/>
        <v>2.1800000000000002</v>
      </c>
      <c r="K939" s="73">
        <f t="shared" si="568"/>
        <v>1.83</v>
      </c>
      <c r="L939" s="369">
        <v>0</v>
      </c>
    </row>
    <row r="940" spans="1:12" ht="15.75" thickBot="1">
      <c r="A940" s="13" t="str">
        <f t="shared" ref="A940:K940" si="569">A60</f>
        <v>Greenwood</v>
      </c>
      <c r="B940" s="73">
        <f t="shared" si="569"/>
        <v>4.2</v>
      </c>
      <c r="C940" s="71" t="str">
        <f t="shared" si="569"/>
        <v>Leeds</v>
      </c>
      <c r="D940" s="73">
        <f t="shared" si="569"/>
        <v>0.81</v>
      </c>
      <c r="E940" s="73">
        <f t="shared" si="569"/>
        <v>0.99</v>
      </c>
      <c r="F940" s="73">
        <f t="shared" si="569"/>
        <v>0.74</v>
      </c>
      <c r="G940" s="73">
        <f t="shared" si="569"/>
        <v>0.86</v>
      </c>
      <c r="H940" s="73">
        <f t="shared" si="569"/>
        <v>0.69</v>
      </c>
      <c r="I940" s="73">
        <f t="shared" si="569"/>
        <v>0.71</v>
      </c>
      <c r="J940" s="73">
        <f t="shared" si="569"/>
        <v>0.79</v>
      </c>
      <c r="K940" s="73">
        <f t="shared" si="569"/>
        <v>0.73</v>
      </c>
      <c r="L940" s="369">
        <v>1</v>
      </c>
    </row>
    <row r="941" spans="1:12" ht="15.75" thickBot="1">
      <c r="A941" s="13" t="str">
        <f t="shared" ref="A941:K941" si="570">A61</f>
        <v>Ederson</v>
      </c>
      <c r="B941" s="73">
        <f t="shared" si="570"/>
        <v>5.4</v>
      </c>
      <c r="C941" s="71" t="str">
        <f t="shared" si="570"/>
        <v>Man City</v>
      </c>
      <c r="D941" s="73">
        <f t="shared" si="570"/>
        <v>4.5999999999999996</v>
      </c>
      <c r="E941" s="73">
        <f t="shared" si="570"/>
        <v>3.91</v>
      </c>
      <c r="F941" s="73">
        <f t="shared" si="570"/>
        <v>7.59</v>
      </c>
      <c r="G941" s="73">
        <f t="shared" si="570"/>
        <v>4.5</v>
      </c>
      <c r="H941" s="73">
        <f t="shared" si="570"/>
        <v>3.67</v>
      </c>
      <c r="I941" s="73">
        <f t="shared" si="570"/>
        <v>7.83</v>
      </c>
      <c r="J941" s="73">
        <f t="shared" si="570"/>
        <v>4.32</v>
      </c>
      <c r="K941" s="73">
        <f t="shared" si="570"/>
        <v>1.89</v>
      </c>
      <c r="L941" s="369">
        <v>1</v>
      </c>
    </row>
    <row r="942" spans="1:12" ht="15.75" thickBot="1">
      <c r="A942" s="13" t="str">
        <f t="shared" ref="A942:K942" si="571">A62</f>
        <v>Ramsdale</v>
      </c>
      <c r="B942" s="73">
        <f t="shared" si="571"/>
        <v>4.9000000000000004</v>
      </c>
      <c r="C942" s="71" t="str">
        <f t="shared" si="571"/>
        <v>Arsenal</v>
      </c>
      <c r="D942" s="73">
        <f t="shared" si="571"/>
        <v>3.74</v>
      </c>
      <c r="E942" s="73">
        <f t="shared" si="571"/>
        <v>3.69</v>
      </c>
      <c r="F942" s="73">
        <f t="shared" si="571"/>
        <v>3.38</v>
      </c>
      <c r="G942" s="73">
        <f t="shared" si="571"/>
        <v>3.69</v>
      </c>
      <c r="H942" s="73">
        <f t="shared" si="571"/>
        <v>3.94</v>
      </c>
      <c r="I942" s="73">
        <f t="shared" si="571"/>
        <v>7.27</v>
      </c>
      <c r="J942" s="73">
        <f t="shared" si="571"/>
        <v>3.69</v>
      </c>
      <c r="K942" s="73">
        <f t="shared" si="571"/>
        <v>3.02</v>
      </c>
      <c r="L942" s="369">
        <v>0</v>
      </c>
    </row>
    <row r="943" spans="1:12" ht="15.75" thickBot="1">
      <c r="A943" s="13" t="str">
        <f t="shared" ref="A943:K943" si="572">A63</f>
        <v>Arrizabalaga</v>
      </c>
      <c r="B943" s="73">
        <f t="shared" si="572"/>
        <v>4.5</v>
      </c>
      <c r="C943" s="71" t="str">
        <f t="shared" si="572"/>
        <v>Chelsea</v>
      </c>
      <c r="D943" s="73">
        <f t="shared" si="572"/>
        <v>3.96</v>
      </c>
      <c r="E943" s="73">
        <f t="shared" si="572"/>
        <v>6.8</v>
      </c>
      <c r="F943" s="73">
        <f t="shared" si="572"/>
        <v>3.98</v>
      </c>
      <c r="G943" s="73">
        <f t="shared" si="572"/>
        <v>3.04</v>
      </c>
      <c r="H943" s="73">
        <f t="shared" si="572"/>
        <v>3.81</v>
      </c>
      <c r="I943" s="73">
        <f t="shared" si="572"/>
        <v>3.52</v>
      </c>
      <c r="J943" s="73">
        <f t="shared" si="572"/>
        <v>4.04</v>
      </c>
      <c r="K943" s="73">
        <f t="shared" si="572"/>
        <v>3.12</v>
      </c>
      <c r="L943" s="369">
        <v>0</v>
      </c>
    </row>
    <row r="944" spans="1:12" ht="15.75" thickBot="1">
      <c r="A944" s="13" t="str">
        <f t="shared" ref="A944:K944" si="573">A64</f>
        <v>Alisson</v>
      </c>
      <c r="B944" s="73">
        <f t="shared" si="573"/>
        <v>5.5</v>
      </c>
      <c r="C944" s="71" t="str">
        <f t="shared" si="573"/>
        <v>Liverpool</v>
      </c>
      <c r="D944" s="73">
        <f t="shared" si="573"/>
        <v>4.18</v>
      </c>
      <c r="E944" s="73">
        <f t="shared" si="573"/>
        <v>3.85</v>
      </c>
      <c r="F944" s="73">
        <f t="shared" si="573"/>
        <v>3.73</v>
      </c>
      <c r="G944" s="73">
        <f t="shared" si="573"/>
        <v>3.78</v>
      </c>
      <c r="H944" s="73">
        <f t="shared" si="573"/>
        <v>4.04</v>
      </c>
      <c r="I944" s="73">
        <f t="shared" si="573"/>
        <v>4.2</v>
      </c>
      <c r="J944" s="73">
        <f t="shared" si="573"/>
        <v>3.54</v>
      </c>
      <c r="K944" s="73">
        <f t="shared" si="573"/>
        <v>3.84</v>
      </c>
      <c r="L944" s="369">
        <v>0</v>
      </c>
    </row>
    <row r="945" spans="1:12" ht="15.75" thickBot="1">
      <c r="A945" s="13" t="str">
        <f t="shared" ref="A945:K945" si="574">A65</f>
        <v>Lloris</v>
      </c>
      <c r="B945" s="73">
        <f t="shared" si="574"/>
        <v>5.5</v>
      </c>
      <c r="C945" s="71" t="str">
        <f t="shared" si="574"/>
        <v>Spurs</v>
      </c>
      <c r="D945" s="73">
        <f t="shared" si="574"/>
        <v>3.78</v>
      </c>
      <c r="E945" s="73">
        <f t="shared" si="574"/>
        <v>3.63</v>
      </c>
      <c r="F945" s="73">
        <f t="shared" si="574"/>
        <v>6.38</v>
      </c>
      <c r="G945" s="73">
        <f t="shared" si="574"/>
        <v>3.52</v>
      </c>
      <c r="H945" s="73">
        <f t="shared" si="574"/>
        <v>3.12</v>
      </c>
      <c r="I945" s="73">
        <f t="shared" si="574"/>
        <v>3.45</v>
      </c>
      <c r="J945" s="73">
        <f t="shared" si="574"/>
        <v>3.71</v>
      </c>
      <c r="K945" s="73">
        <f t="shared" si="574"/>
        <v>3.45</v>
      </c>
      <c r="L945" s="369">
        <v>0</v>
      </c>
    </row>
    <row r="946" spans="1:12" ht="15.75" thickBot="1">
      <c r="A946" s="13" t="str">
        <f t="shared" ref="A946:K946" si="575">A66</f>
        <v>Leno</v>
      </c>
      <c r="B946" s="73">
        <f t="shared" si="575"/>
        <v>4.5</v>
      </c>
      <c r="C946" s="71" t="str">
        <f t="shared" si="575"/>
        <v>Fulham</v>
      </c>
      <c r="D946" s="73">
        <f t="shared" si="575"/>
        <v>3.76</v>
      </c>
      <c r="E946" s="73">
        <f t="shared" si="575"/>
        <v>6.73</v>
      </c>
      <c r="F946" s="73">
        <f t="shared" si="575"/>
        <v>3.14</v>
      </c>
      <c r="G946" s="73">
        <f t="shared" si="575"/>
        <v>3.2</v>
      </c>
      <c r="H946" s="73">
        <f t="shared" si="575"/>
        <v>3.12</v>
      </c>
      <c r="I946" s="73">
        <f t="shared" si="575"/>
        <v>3.74</v>
      </c>
      <c r="J946" s="73">
        <f t="shared" si="575"/>
        <v>3.1</v>
      </c>
      <c r="K946" s="73">
        <f t="shared" si="575"/>
        <v>2.96</v>
      </c>
      <c r="L946" s="369">
        <v>1</v>
      </c>
    </row>
    <row r="947" spans="1:12" ht="15.75" thickBot="1">
      <c r="A947" s="13" t="str">
        <f t="shared" ref="A947:K947" si="576">A67</f>
        <v>Pope</v>
      </c>
      <c r="B947" s="73">
        <f t="shared" si="576"/>
        <v>5.3</v>
      </c>
      <c r="C947" s="71" t="str">
        <f t="shared" si="576"/>
        <v>Newcastle</v>
      </c>
      <c r="D947" s="73">
        <f t="shared" si="576"/>
        <v>3.98</v>
      </c>
      <c r="E947" s="73">
        <f t="shared" si="576"/>
        <v>3.29</v>
      </c>
      <c r="F947" s="73">
        <f t="shared" si="576"/>
        <v>3.99</v>
      </c>
      <c r="G947" s="73">
        <f t="shared" si="576"/>
        <v>3.84</v>
      </c>
      <c r="H947" s="73">
        <f t="shared" si="576"/>
        <v>3.96</v>
      </c>
      <c r="I947" s="73">
        <f t="shared" si="576"/>
        <v>4</v>
      </c>
      <c r="J947" s="73">
        <f t="shared" si="576"/>
        <v>3.37</v>
      </c>
      <c r="K947" s="73">
        <f t="shared" si="576"/>
        <v>2.4300000000000002</v>
      </c>
      <c r="L947" s="369">
        <v>0</v>
      </c>
    </row>
    <row r="948" spans="1:12" ht="15.75" thickBot="1">
      <c r="A948" s="13" t="str">
        <f t="shared" ref="A948:K948" si="577">A68</f>
        <v>Fabianski</v>
      </c>
      <c r="B948" s="73">
        <f t="shared" si="577"/>
        <v>5</v>
      </c>
      <c r="C948" s="71" t="str">
        <f t="shared" si="577"/>
        <v>West Ham</v>
      </c>
      <c r="D948" s="73">
        <f t="shared" si="577"/>
        <v>3.78</v>
      </c>
      <c r="E948" s="73">
        <f t="shared" si="577"/>
        <v>3.48</v>
      </c>
      <c r="F948" s="73">
        <f t="shared" si="577"/>
        <v>3.68</v>
      </c>
      <c r="G948" s="73">
        <f t="shared" si="577"/>
        <v>3.95</v>
      </c>
      <c r="H948" s="73">
        <f t="shared" si="577"/>
        <v>3.23</v>
      </c>
      <c r="I948" s="73">
        <f t="shared" si="577"/>
        <v>3.44</v>
      </c>
      <c r="J948" s="73">
        <f t="shared" si="577"/>
        <v>3.18</v>
      </c>
      <c r="K948" s="73">
        <f t="shared" si="577"/>
        <v>3.51</v>
      </c>
      <c r="L948" s="369">
        <v>0</v>
      </c>
    </row>
    <row r="949" spans="1:12" ht="15.75" thickBot="1">
      <c r="A949" s="13" t="str">
        <f t="shared" ref="A949:K949" si="578">A69</f>
        <v>Sánchez</v>
      </c>
      <c r="B949" s="73">
        <f t="shared" si="578"/>
        <v>4.5999999999999996</v>
      </c>
      <c r="C949" s="71" t="str">
        <f t="shared" si="578"/>
        <v>Brighton</v>
      </c>
      <c r="D949" s="73">
        <f t="shared" si="578"/>
        <v>3.34</v>
      </c>
      <c r="E949" s="73">
        <f t="shared" si="578"/>
        <v>3.74</v>
      </c>
      <c r="F949" s="73">
        <f t="shared" si="578"/>
        <v>3.23</v>
      </c>
      <c r="G949" s="73">
        <f t="shared" si="578"/>
        <v>3.6</v>
      </c>
      <c r="H949" s="73">
        <f t="shared" si="578"/>
        <v>4.09</v>
      </c>
      <c r="I949" s="73">
        <f t="shared" si="578"/>
        <v>3.68</v>
      </c>
      <c r="J949" s="73">
        <f t="shared" si="578"/>
        <v>3.82</v>
      </c>
      <c r="K949" s="73">
        <f t="shared" si="578"/>
        <v>2.09</v>
      </c>
      <c r="L949" s="369">
        <v>0</v>
      </c>
    </row>
    <row r="950" spans="1:12" ht="15.75" thickBot="1">
      <c r="A950" s="13" t="str">
        <f t="shared" ref="A950:K950" si="579">A70</f>
        <v>Sá</v>
      </c>
      <c r="B950" s="73">
        <f t="shared" si="579"/>
        <v>5</v>
      </c>
      <c r="C950" s="71" t="str">
        <f t="shared" si="579"/>
        <v>Wolves</v>
      </c>
      <c r="D950" s="73">
        <f t="shared" si="579"/>
        <v>3.42</v>
      </c>
      <c r="E950" s="73">
        <f t="shared" si="579"/>
        <v>3.48</v>
      </c>
      <c r="F950" s="73">
        <f t="shared" si="579"/>
        <v>3.79</v>
      </c>
      <c r="G950" s="73">
        <f t="shared" si="579"/>
        <v>3.14</v>
      </c>
      <c r="H950" s="73">
        <f t="shared" si="579"/>
        <v>3.24</v>
      </c>
      <c r="I950" s="73">
        <f t="shared" si="579"/>
        <v>3.63</v>
      </c>
      <c r="J950" s="73">
        <f t="shared" si="579"/>
        <v>4.04</v>
      </c>
      <c r="K950" s="73">
        <f t="shared" si="579"/>
        <v>2.83</v>
      </c>
      <c r="L950" s="369">
        <v>0</v>
      </c>
    </row>
    <row r="951" spans="1:12" ht="15.75" thickBot="1">
      <c r="A951" s="13" t="str">
        <f t="shared" ref="A951:K951" si="580">A71</f>
        <v>De Gea</v>
      </c>
      <c r="B951" s="73">
        <f t="shared" si="580"/>
        <v>4.9000000000000004</v>
      </c>
      <c r="C951" s="71" t="str">
        <f t="shared" si="580"/>
        <v>Man Utd</v>
      </c>
      <c r="D951" s="73">
        <f t="shared" si="580"/>
        <v>3.92</v>
      </c>
      <c r="E951" s="73">
        <f t="shared" si="580"/>
        <v>4.1399999999999997</v>
      </c>
      <c r="F951" s="73">
        <f t="shared" si="580"/>
        <v>3.16</v>
      </c>
      <c r="G951" s="73">
        <f t="shared" si="580"/>
        <v>3.15</v>
      </c>
      <c r="H951" s="73">
        <f t="shared" si="580"/>
        <v>3.92</v>
      </c>
      <c r="I951" s="73">
        <f t="shared" si="580"/>
        <v>3.46</v>
      </c>
      <c r="J951" s="73">
        <f t="shared" si="580"/>
        <v>3.85</v>
      </c>
      <c r="K951" s="73">
        <f t="shared" si="580"/>
        <v>1.85</v>
      </c>
      <c r="L951" s="369">
        <v>0</v>
      </c>
    </row>
    <row r="952" spans="1:12" ht="15.75" thickBot="1">
      <c r="A952" s="13" t="str">
        <f t="shared" ref="A952:K952" si="581">A72</f>
        <v>Pickford</v>
      </c>
      <c r="B952" s="73">
        <f t="shared" si="581"/>
        <v>4.5</v>
      </c>
      <c r="C952" s="71" t="str">
        <f t="shared" si="581"/>
        <v>Everton</v>
      </c>
      <c r="D952" s="73">
        <f t="shared" si="581"/>
        <v>3.29</v>
      </c>
      <c r="E952" s="73">
        <f t="shared" si="581"/>
        <v>3.46</v>
      </c>
      <c r="F952" s="73">
        <f t="shared" si="581"/>
        <v>3.86</v>
      </c>
      <c r="G952" s="73">
        <f t="shared" si="581"/>
        <v>3.34</v>
      </c>
      <c r="H952" s="73">
        <f t="shared" si="581"/>
        <v>3.2</v>
      </c>
      <c r="I952" s="73">
        <f t="shared" si="581"/>
        <v>3.09</v>
      </c>
      <c r="J952" s="73">
        <f t="shared" si="581"/>
        <v>3.58</v>
      </c>
      <c r="K952" s="73">
        <f t="shared" si="581"/>
        <v>3.56</v>
      </c>
      <c r="L952" s="369">
        <v>0</v>
      </c>
    </row>
    <row r="953" spans="1:12" ht="15.75" thickBot="1">
      <c r="A953" s="13" t="str">
        <f t="shared" ref="A953:K953" si="582">A73</f>
        <v>Henderson</v>
      </c>
      <c r="B953" s="73">
        <f t="shared" si="582"/>
        <v>4.7</v>
      </c>
      <c r="C953" s="71" t="str">
        <f t="shared" si="582"/>
        <v>Nott'm Forest</v>
      </c>
      <c r="D953" s="73">
        <f t="shared" si="582"/>
        <v>3.35</v>
      </c>
      <c r="E953" s="73">
        <f t="shared" si="582"/>
        <v>3.43</v>
      </c>
      <c r="F953" s="73">
        <f t="shared" si="582"/>
        <v>3.62</v>
      </c>
      <c r="G953" s="73">
        <f t="shared" si="582"/>
        <v>3.47</v>
      </c>
      <c r="H953" s="73">
        <f t="shared" si="582"/>
        <v>3.49</v>
      </c>
      <c r="I953" s="73">
        <f t="shared" si="582"/>
        <v>3.24</v>
      </c>
      <c r="J953" s="73">
        <f t="shared" si="582"/>
        <v>3.06</v>
      </c>
      <c r="K953" s="73">
        <f t="shared" si="582"/>
        <v>2.78</v>
      </c>
      <c r="L953" s="369">
        <v>0</v>
      </c>
    </row>
    <row r="954" spans="1:12" ht="15.75" thickBot="1">
      <c r="A954" s="13" t="str">
        <f t="shared" ref="A954:K954" si="583">A74</f>
        <v>Meslier</v>
      </c>
      <c r="B954" s="73">
        <f t="shared" si="583"/>
        <v>4.5</v>
      </c>
      <c r="C954" s="71" t="str">
        <f t="shared" si="583"/>
        <v>Leeds</v>
      </c>
      <c r="D954" s="73">
        <f t="shared" si="583"/>
        <v>3.13</v>
      </c>
      <c r="E954" s="73">
        <f t="shared" si="583"/>
        <v>3.36</v>
      </c>
      <c r="F954" s="73">
        <f t="shared" si="583"/>
        <v>3.2</v>
      </c>
      <c r="G954" s="73">
        <f t="shared" si="583"/>
        <v>3.41</v>
      </c>
      <c r="H954" s="73">
        <f t="shared" si="583"/>
        <v>3.43</v>
      </c>
      <c r="I954" s="73">
        <f t="shared" si="583"/>
        <v>3.18</v>
      </c>
      <c r="J954" s="73">
        <f t="shared" si="583"/>
        <v>3.38</v>
      </c>
      <c r="K954" s="73">
        <f t="shared" si="583"/>
        <v>3.24</v>
      </c>
      <c r="L954" s="369">
        <v>0</v>
      </c>
    </row>
    <row r="955" spans="1:12" ht="15.75" thickBot="1">
      <c r="A955" s="13" t="str">
        <f t="shared" ref="A955:K955" si="584">A75</f>
        <v>Guaita</v>
      </c>
      <c r="B955" s="73">
        <f t="shared" si="584"/>
        <v>4.5</v>
      </c>
      <c r="C955" s="71" t="str">
        <f t="shared" si="584"/>
        <v>Crystal Palace</v>
      </c>
      <c r="D955" s="73">
        <f t="shared" si="584"/>
        <v>3.71</v>
      </c>
      <c r="E955" s="73">
        <f t="shared" si="584"/>
        <v>3.38</v>
      </c>
      <c r="F955" s="73">
        <f t="shared" si="584"/>
        <v>3.17</v>
      </c>
      <c r="G955" s="73">
        <f t="shared" si="584"/>
        <v>3.31</v>
      </c>
      <c r="H955" s="73">
        <f t="shared" si="584"/>
        <v>3.06</v>
      </c>
      <c r="I955" s="73">
        <f t="shared" si="584"/>
        <v>3.35</v>
      </c>
      <c r="J955" s="73">
        <f t="shared" si="584"/>
        <v>3.24</v>
      </c>
      <c r="K955" s="73">
        <f t="shared" si="584"/>
        <v>3.06</v>
      </c>
      <c r="L955" s="369">
        <v>0</v>
      </c>
    </row>
    <row r="956" spans="1:12" ht="15.75" thickBot="1">
      <c r="A956" s="13" t="str">
        <f t="shared" ref="A956:K956" si="585">A76</f>
        <v>Salah</v>
      </c>
      <c r="B956" s="73">
        <f t="shared" si="585"/>
        <v>12.8</v>
      </c>
      <c r="C956" s="71" t="str">
        <f t="shared" si="585"/>
        <v>Liverpool</v>
      </c>
      <c r="D956" s="73">
        <f t="shared" si="585"/>
        <v>8.14</v>
      </c>
      <c r="E956" s="73">
        <f t="shared" si="585"/>
        <v>6.7</v>
      </c>
      <c r="F956" s="73">
        <f t="shared" si="585"/>
        <v>5.55</v>
      </c>
      <c r="G956" s="73">
        <f t="shared" si="585"/>
        <v>5.82</v>
      </c>
      <c r="H956" s="73">
        <f t="shared" si="585"/>
        <v>5.69</v>
      </c>
      <c r="I956" s="73">
        <f t="shared" si="585"/>
        <v>7.04</v>
      </c>
      <c r="J956" s="73">
        <f t="shared" si="585"/>
        <v>4.66</v>
      </c>
      <c r="K956" s="73">
        <f t="shared" si="585"/>
        <v>5.59</v>
      </c>
      <c r="L956" s="369">
        <v>1</v>
      </c>
    </row>
    <row r="957" spans="1:12" ht="15.75" thickBot="1">
      <c r="A957" s="13" t="str">
        <f t="shared" ref="A957:K957" si="586">A77</f>
        <v>De Bruyne</v>
      </c>
      <c r="B957" s="73">
        <f t="shared" si="586"/>
        <v>12.6</v>
      </c>
      <c r="C957" s="71" t="str">
        <f t="shared" si="586"/>
        <v>Man City</v>
      </c>
      <c r="D957" s="73">
        <f t="shared" si="586"/>
        <v>6.01</v>
      </c>
      <c r="E957" s="73">
        <f t="shared" si="586"/>
        <v>4.38</v>
      </c>
      <c r="F957" s="73">
        <f t="shared" si="586"/>
        <v>9.01</v>
      </c>
      <c r="G957" s="73">
        <f t="shared" si="586"/>
        <v>5.29</v>
      </c>
      <c r="H957" s="73">
        <f t="shared" si="586"/>
        <v>4.18</v>
      </c>
      <c r="I957" s="73">
        <f t="shared" si="586"/>
        <v>9.2799999999999994</v>
      </c>
      <c r="J957" s="73">
        <f t="shared" si="586"/>
        <v>5.0999999999999996</v>
      </c>
      <c r="K957" s="73">
        <f t="shared" si="586"/>
        <v>2.2400000000000002</v>
      </c>
      <c r="L957" s="369">
        <v>0</v>
      </c>
    </row>
    <row r="958" spans="1:12" ht="15.75" thickBot="1">
      <c r="A958" s="13" t="str">
        <f t="shared" ref="A958:K958" si="587">A78</f>
        <v>Saka</v>
      </c>
      <c r="B958" s="73">
        <f t="shared" si="587"/>
        <v>8</v>
      </c>
      <c r="C958" s="71" t="str">
        <f t="shared" si="587"/>
        <v>Arsenal</v>
      </c>
      <c r="D958" s="73">
        <f t="shared" si="587"/>
        <v>4.79</v>
      </c>
      <c r="E958" s="73">
        <f t="shared" si="587"/>
        <v>4.96</v>
      </c>
      <c r="F958" s="73">
        <f t="shared" si="587"/>
        <v>4.45</v>
      </c>
      <c r="G958" s="73">
        <f t="shared" si="587"/>
        <v>4.71</v>
      </c>
      <c r="H958" s="73">
        <f t="shared" si="587"/>
        <v>5.0199999999999996</v>
      </c>
      <c r="I958" s="73">
        <f t="shared" si="587"/>
        <v>9.41</v>
      </c>
      <c r="J958" s="73">
        <f t="shared" si="587"/>
        <v>4.7699999999999996</v>
      </c>
      <c r="K958" s="73">
        <f t="shared" si="587"/>
        <v>3.88</v>
      </c>
      <c r="L958" s="369">
        <v>1</v>
      </c>
    </row>
    <row r="959" spans="1:12" ht="15.75" thickBot="1">
      <c r="A959" s="13" t="str">
        <f t="shared" ref="A959:K959" si="588">A79</f>
        <v>Son</v>
      </c>
      <c r="B959" s="73">
        <f t="shared" si="588"/>
        <v>11.6</v>
      </c>
      <c r="C959" s="71" t="str">
        <f t="shared" si="588"/>
        <v>Spurs</v>
      </c>
      <c r="D959" s="73">
        <f t="shared" si="588"/>
        <v>5.93</v>
      </c>
      <c r="E959" s="73">
        <f t="shared" si="588"/>
        <v>5.04</v>
      </c>
      <c r="F959" s="73">
        <f t="shared" si="588"/>
        <v>8.06</v>
      </c>
      <c r="G959" s="73">
        <f t="shared" si="588"/>
        <v>5.0999999999999996</v>
      </c>
      <c r="H959" s="73">
        <f t="shared" si="588"/>
        <v>3.66</v>
      </c>
      <c r="I959" s="73">
        <f t="shared" si="588"/>
        <v>4.46</v>
      </c>
      <c r="J959" s="73">
        <f t="shared" si="588"/>
        <v>4.74</v>
      </c>
      <c r="K959" s="73">
        <f t="shared" si="588"/>
        <v>4.2</v>
      </c>
      <c r="L959" s="369">
        <v>0</v>
      </c>
    </row>
    <row r="960" spans="1:12" ht="15.75" thickBot="1">
      <c r="A960" s="13" t="str">
        <f t="shared" ref="A960:K960" si="589">A80</f>
        <v>Martinelli</v>
      </c>
      <c r="B960" s="73">
        <f t="shared" si="589"/>
        <v>6.8</v>
      </c>
      <c r="C960" s="71" t="str">
        <f t="shared" si="589"/>
        <v>Arsenal</v>
      </c>
      <c r="D960" s="73">
        <f t="shared" si="589"/>
        <v>4.3499999999999996</v>
      </c>
      <c r="E960" s="73">
        <f t="shared" si="589"/>
        <v>4.3600000000000003</v>
      </c>
      <c r="F960" s="73">
        <f t="shared" si="589"/>
        <v>3.96</v>
      </c>
      <c r="G960" s="73">
        <f t="shared" si="589"/>
        <v>4.4000000000000004</v>
      </c>
      <c r="H960" s="73">
        <f t="shared" si="589"/>
        <v>4.43</v>
      </c>
      <c r="I960" s="73">
        <f t="shared" si="589"/>
        <v>8.3800000000000008</v>
      </c>
      <c r="J960" s="73">
        <f t="shared" si="589"/>
        <v>4.2</v>
      </c>
      <c r="K960" s="73">
        <f t="shared" si="589"/>
        <v>3.31</v>
      </c>
      <c r="L960" s="369">
        <v>1</v>
      </c>
    </row>
    <row r="961" spans="1:12" ht="15.75" thickBot="1">
      <c r="A961" s="13" t="str">
        <f t="shared" ref="A961:K961" si="590">A81</f>
        <v>Foden</v>
      </c>
      <c r="B961" s="73">
        <f t="shared" si="590"/>
        <v>8.3000000000000007</v>
      </c>
      <c r="C961" s="71" t="str">
        <f t="shared" si="590"/>
        <v>Man City</v>
      </c>
      <c r="D961" s="73">
        <f t="shared" si="590"/>
        <v>4.67</v>
      </c>
      <c r="E961" s="73">
        <f t="shared" si="590"/>
        <v>3.53</v>
      </c>
      <c r="F961" s="73">
        <f t="shared" si="590"/>
        <v>7.49</v>
      </c>
      <c r="G961" s="73">
        <f t="shared" si="590"/>
        <v>4.37</v>
      </c>
      <c r="H961" s="73">
        <f t="shared" si="590"/>
        <v>3.54</v>
      </c>
      <c r="I961" s="73">
        <f t="shared" si="590"/>
        <v>7.78</v>
      </c>
      <c r="J961" s="73">
        <f t="shared" si="590"/>
        <v>4.08</v>
      </c>
      <c r="K961" s="73">
        <f t="shared" si="590"/>
        <v>1.88</v>
      </c>
      <c r="L961" s="369">
        <v>0</v>
      </c>
    </row>
    <row r="962" spans="1:12" ht="15.75" thickBot="1">
      <c r="A962" s="13" t="str">
        <f t="shared" ref="A962:K962" si="591">A82</f>
        <v>Mount</v>
      </c>
      <c r="B962" s="73">
        <f t="shared" si="591"/>
        <v>7.5</v>
      </c>
      <c r="C962" s="71" t="str">
        <f t="shared" si="591"/>
        <v>Chelsea</v>
      </c>
      <c r="D962" s="73">
        <f t="shared" si="591"/>
        <v>4.3099999999999996</v>
      </c>
      <c r="E962" s="73">
        <f t="shared" si="591"/>
        <v>7.12</v>
      </c>
      <c r="F962" s="73">
        <f t="shared" si="591"/>
        <v>4.3</v>
      </c>
      <c r="G962" s="73">
        <f t="shared" si="591"/>
        <v>3.08</v>
      </c>
      <c r="H962" s="73">
        <f t="shared" si="591"/>
        <v>4.5</v>
      </c>
      <c r="I962" s="73">
        <f t="shared" si="591"/>
        <v>3.52</v>
      </c>
      <c r="J962" s="73">
        <f t="shared" si="591"/>
        <v>4.62</v>
      </c>
      <c r="K962" s="73">
        <f t="shared" si="591"/>
        <v>3.34</v>
      </c>
      <c r="L962" s="369">
        <v>1</v>
      </c>
    </row>
    <row r="963" spans="1:12" ht="15.75" thickBot="1">
      <c r="A963" s="13" t="str">
        <f t="shared" ref="A963:K963" si="592">A83</f>
        <v>Sterling</v>
      </c>
      <c r="B963" s="73">
        <f t="shared" si="592"/>
        <v>9.6999999999999993</v>
      </c>
      <c r="C963" s="71" t="str">
        <f t="shared" si="592"/>
        <v>Chelsea</v>
      </c>
      <c r="D963" s="73">
        <f t="shared" si="592"/>
        <v>4.1500000000000004</v>
      </c>
      <c r="E963" s="73">
        <f t="shared" si="592"/>
        <v>6.96</v>
      </c>
      <c r="F963" s="73">
        <f t="shared" si="592"/>
        <v>4.25</v>
      </c>
      <c r="G963" s="73">
        <f t="shared" si="592"/>
        <v>2.78</v>
      </c>
      <c r="H963" s="73">
        <f t="shared" si="592"/>
        <v>4.63</v>
      </c>
      <c r="I963" s="73">
        <f t="shared" si="592"/>
        <v>3.51</v>
      </c>
      <c r="J963" s="73">
        <f t="shared" si="592"/>
        <v>4.37</v>
      </c>
      <c r="K963" s="73">
        <f t="shared" si="592"/>
        <v>3.17</v>
      </c>
      <c r="L963" s="369">
        <v>0</v>
      </c>
    </row>
    <row r="964" spans="1:12" ht="15.75" thickBot="1">
      <c r="A964" s="13" t="str">
        <f t="shared" ref="A964:K964" si="593">A84</f>
        <v>Fernandes</v>
      </c>
      <c r="B964" s="73">
        <f t="shared" si="593"/>
        <v>9.8000000000000007</v>
      </c>
      <c r="C964" s="71" t="str">
        <f t="shared" si="593"/>
        <v>Man Utd</v>
      </c>
      <c r="D964" s="73">
        <f t="shared" si="593"/>
        <v>4.3</v>
      </c>
      <c r="E964" s="73">
        <f t="shared" si="593"/>
        <v>5.29</v>
      </c>
      <c r="F964" s="73">
        <f t="shared" si="593"/>
        <v>3.31</v>
      </c>
      <c r="G964" s="73">
        <f t="shared" si="593"/>
        <v>3.29</v>
      </c>
      <c r="H964" s="73">
        <f t="shared" si="593"/>
        <v>4.83</v>
      </c>
      <c r="I964" s="73">
        <f t="shared" si="593"/>
        <v>4.5</v>
      </c>
      <c r="J964" s="73">
        <f t="shared" si="593"/>
        <v>4.8499999999999996</v>
      </c>
      <c r="K964" s="73">
        <f t="shared" si="593"/>
        <v>2.36</v>
      </c>
      <c r="L964" s="369">
        <v>0</v>
      </c>
    </row>
    <row r="965" spans="1:12" ht="15.75" thickBot="1">
      <c r="A965" s="13" t="str">
        <f t="shared" ref="A965:K965" si="594">A85</f>
        <v>Ødegaard</v>
      </c>
      <c r="B965" s="73">
        <f t="shared" si="594"/>
        <v>6.4</v>
      </c>
      <c r="C965" s="71" t="str">
        <f t="shared" si="594"/>
        <v>Arsenal</v>
      </c>
      <c r="D965" s="73">
        <f t="shared" si="594"/>
        <v>3.72</v>
      </c>
      <c r="E965" s="73">
        <f t="shared" si="594"/>
        <v>3.71</v>
      </c>
      <c r="F965" s="73">
        <f t="shared" si="594"/>
        <v>3.41</v>
      </c>
      <c r="G965" s="73">
        <f t="shared" si="594"/>
        <v>3.8</v>
      </c>
      <c r="H965" s="73">
        <f t="shared" si="594"/>
        <v>3.88</v>
      </c>
      <c r="I965" s="73">
        <f t="shared" si="594"/>
        <v>7.39</v>
      </c>
      <c r="J965" s="73">
        <f t="shared" si="594"/>
        <v>3.75</v>
      </c>
      <c r="K965" s="73">
        <f t="shared" si="594"/>
        <v>3.02</v>
      </c>
      <c r="L965" s="369">
        <v>0</v>
      </c>
    </row>
    <row r="966" spans="1:12" ht="15.75" thickBot="1">
      <c r="A966" s="13" t="str">
        <f t="shared" ref="A966:K966" si="595">A86</f>
        <v>Trossard</v>
      </c>
      <c r="B966" s="73">
        <f t="shared" si="595"/>
        <v>7</v>
      </c>
      <c r="C966" s="71" t="str">
        <f t="shared" si="595"/>
        <v>Brighton</v>
      </c>
      <c r="D966" s="73">
        <f t="shared" si="595"/>
        <v>3.94</v>
      </c>
      <c r="E966" s="73">
        <f t="shared" si="595"/>
        <v>4.53</v>
      </c>
      <c r="F966" s="73">
        <f t="shared" si="595"/>
        <v>3.51</v>
      </c>
      <c r="G966" s="73">
        <f t="shared" si="595"/>
        <v>3.95</v>
      </c>
      <c r="H966" s="73">
        <f t="shared" si="595"/>
        <v>4.8600000000000003</v>
      </c>
      <c r="I966" s="73">
        <f t="shared" si="595"/>
        <v>3.93</v>
      </c>
      <c r="J966" s="73">
        <f t="shared" si="595"/>
        <v>4.7300000000000004</v>
      </c>
      <c r="K966" s="73">
        <f t="shared" si="595"/>
        <v>2.04</v>
      </c>
      <c r="L966" s="369">
        <v>0</v>
      </c>
    </row>
    <row r="967" spans="1:12" ht="15.75" thickBot="1">
      <c r="A967" s="13" t="str">
        <f t="shared" ref="A967:K967" si="596">A87</f>
        <v>Grealish</v>
      </c>
      <c r="B967" s="73">
        <f t="shared" si="596"/>
        <v>6.8</v>
      </c>
      <c r="C967" s="71" t="str">
        <f t="shared" si="596"/>
        <v>Man City</v>
      </c>
      <c r="D967" s="73">
        <f t="shared" si="596"/>
        <v>3.91</v>
      </c>
      <c r="E967" s="73">
        <f t="shared" si="596"/>
        <v>3</v>
      </c>
      <c r="F967" s="73">
        <f t="shared" si="596"/>
        <v>6.13</v>
      </c>
      <c r="G967" s="73">
        <f t="shared" si="596"/>
        <v>3.71</v>
      </c>
      <c r="H967" s="73">
        <f t="shared" si="596"/>
        <v>2.9</v>
      </c>
      <c r="I967" s="73">
        <f t="shared" si="596"/>
        <v>6.63</v>
      </c>
      <c r="J967" s="73">
        <f t="shared" si="596"/>
        <v>3.43</v>
      </c>
      <c r="K967" s="73">
        <f t="shared" si="596"/>
        <v>1.56</v>
      </c>
      <c r="L967" s="369">
        <v>0</v>
      </c>
    </row>
    <row r="968" spans="1:12" ht="15.75" thickBot="1">
      <c r="A968" s="13" t="str">
        <f t="shared" ref="A968:K968" si="597">A88</f>
        <v>Rashford</v>
      </c>
      <c r="B968" s="73">
        <f t="shared" si="597"/>
        <v>6.8</v>
      </c>
      <c r="C968" s="71" t="str">
        <f t="shared" si="597"/>
        <v>Man Utd</v>
      </c>
      <c r="D968" s="73">
        <f t="shared" si="597"/>
        <v>4.4400000000000004</v>
      </c>
      <c r="E968" s="73">
        <f t="shared" si="597"/>
        <v>5.14</v>
      </c>
      <c r="F968" s="73">
        <f t="shared" si="597"/>
        <v>3.14</v>
      </c>
      <c r="G968" s="73">
        <f t="shared" si="597"/>
        <v>2.98</v>
      </c>
      <c r="H968" s="73">
        <f t="shared" si="597"/>
        <v>4.33</v>
      </c>
      <c r="I968" s="73">
        <f t="shared" si="597"/>
        <v>4.12</v>
      </c>
      <c r="J968" s="73">
        <f t="shared" si="597"/>
        <v>4.43</v>
      </c>
      <c r="K968" s="73">
        <f t="shared" si="597"/>
        <v>2.1</v>
      </c>
      <c r="L968" s="369">
        <v>1</v>
      </c>
    </row>
    <row r="969" spans="1:12" ht="15.75" thickBot="1">
      <c r="A969" s="13" t="str">
        <f t="shared" ref="A969:K969" si="598">A89</f>
        <v>Zaha</v>
      </c>
      <c r="B969" s="73">
        <f t="shared" si="598"/>
        <v>7.5</v>
      </c>
      <c r="C969" s="71" t="str">
        <f t="shared" si="598"/>
        <v>Crystal Palace</v>
      </c>
      <c r="D969" s="73">
        <f t="shared" si="598"/>
        <v>4.55</v>
      </c>
      <c r="E969" s="73">
        <f t="shared" si="598"/>
        <v>4.08</v>
      </c>
      <c r="F969" s="73">
        <f t="shared" si="598"/>
        <v>3.15</v>
      </c>
      <c r="G969" s="73">
        <f t="shared" si="598"/>
        <v>3.69</v>
      </c>
      <c r="H969" s="73">
        <f t="shared" si="598"/>
        <v>3.27</v>
      </c>
      <c r="I969" s="73">
        <f t="shared" si="598"/>
        <v>4.0599999999999996</v>
      </c>
      <c r="J969" s="73">
        <f t="shared" si="598"/>
        <v>3.83</v>
      </c>
      <c r="K969" s="73">
        <f t="shared" si="598"/>
        <v>3.42</v>
      </c>
      <c r="L969" s="369">
        <v>0</v>
      </c>
    </row>
    <row r="970" spans="1:12" ht="15.75" thickBot="1">
      <c r="A970" s="13" t="str">
        <f t="shared" ref="A970:K970" si="599">A90</f>
        <v>Bernardo</v>
      </c>
      <c r="B970" s="73">
        <f t="shared" si="599"/>
        <v>6.9</v>
      </c>
      <c r="C970" s="71" t="str">
        <f t="shared" si="599"/>
        <v>Man City</v>
      </c>
      <c r="D970" s="73">
        <f t="shared" si="599"/>
        <v>3.67</v>
      </c>
      <c r="E970" s="73">
        <f t="shared" si="599"/>
        <v>2.9</v>
      </c>
      <c r="F970" s="73">
        <f t="shared" si="599"/>
        <v>6.01</v>
      </c>
      <c r="G970" s="73">
        <f t="shared" si="599"/>
        <v>3.55</v>
      </c>
      <c r="H970" s="73">
        <f t="shared" si="599"/>
        <v>2.84</v>
      </c>
      <c r="I970" s="73">
        <f t="shared" si="599"/>
        <v>6.03</v>
      </c>
      <c r="J970" s="73">
        <f t="shared" si="599"/>
        <v>3.31</v>
      </c>
      <c r="K970" s="73">
        <f t="shared" si="599"/>
        <v>1.45</v>
      </c>
      <c r="L970" s="369">
        <v>0</v>
      </c>
    </row>
    <row r="971" spans="1:12" ht="15.75" thickBot="1">
      <c r="A971" s="13" t="str">
        <f t="shared" ref="A971:K971" si="600">A91</f>
        <v>Groß</v>
      </c>
      <c r="B971" s="73">
        <f t="shared" si="600"/>
        <v>5.6</v>
      </c>
      <c r="C971" s="71" t="str">
        <f t="shared" si="600"/>
        <v>Brighton</v>
      </c>
      <c r="D971" s="73">
        <f t="shared" si="600"/>
        <v>3.51</v>
      </c>
      <c r="E971" s="73">
        <f t="shared" si="600"/>
        <v>3.83</v>
      </c>
      <c r="F971" s="73">
        <f t="shared" si="600"/>
        <v>3.26</v>
      </c>
      <c r="G971" s="73">
        <f t="shared" si="600"/>
        <v>3.5</v>
      </c>
      <c r="H971" s="73">
        <f t="shared" si="600"/>
        <v>4.26</v>
      </c>
      <c r="I971" s="73">
        <f t="shared" si="600"/>
        <v>3.42</v>
      </c>
      <c r="J971" s="73">
        <f t="shared" si="600"/>
        <v>4.26</v>
      </c>
      <c r="K971" s="73">
        <f t="shared" si="600"/>
        <v>1.87</v>
      </c>
      <c r="L971" s="369">
        <v>0</v>
      </c>
    </row>
    <row r="972" spans="1:12" ht="15.75" thickBot="1">
      <c r="A972" s="13" t="str">
        <f t="shared" ref="A972:K972" si="601">A92</f>
        <v>Bowen</v>
      </c>
      <c r="B972" s="73">
        <f t="shared" si="601"/>
        <v>8</v>
      </c>
      <c r="C972" s="71" t="str">
        <f t="shared" si="601"/>
        <v>West Ham</v>
      </c>
      <c r="D972" s="73">
        <f t="shared" si="601"/>
        <v>4.2</v>
      </c>
      <c r="E972" s="73">
        <f t="shared" si="601"/>
        <v>3.76</v>
      </c>
      <c r="F972" s="73">
        <f t="shared" si="601"/>
        <v>3.46</v>
      </c>
      <c r="G972" s="73">
        <f t="shared" si="601"/>
        <v>3.99</v>
      </c>
      <c r="H972" s="73">
        <f t="shared" si="601"/>
        <v>2.77</v>
      </c>
      <c r="I972" s="73">
        <f t="shared" si="601"/>
        <v>3.19</v>
      </c>
      <c r="J972" s="73">
        <f t="shared" si="601"/>
        <v>2.95</v>
      </c>
      <c r="K972" s="73">
        <f t="shared" si="601"/>
        <v>3.35</v>
      </c>
      <c r="L972" s="369">
        <v>0</v>
      </c>
    </row>
    <row r="973" spans="1:12" ht="15.75" thickBot="1">
      <c r="A973" s="13" t="str">
        <f t="shared" ref="A973:K973" si="602">A93</f>
        <v>Andreas</v>
      </c>
      <c r="B973" s="73">
        <f t="shared" si="602"/>
        <v>4.5999999999999996</v>
      </c>
      <c r="C973" s="71" t="str">
        <f t="shared" si="602"/>
        <v>Fulham</v>
      </c>
      <c r="D973" s="73" t="e">
        <f>#REF!</f>
        <v>#REF!</v>
      </c>
      <c r="E973" s="73">
        <f>D93</f>
        <v>3.73</v>
      </c>
      <c r="F973" s="73">
        <f t="shared" si="602"/>
        <v>2.54</v>
      </c>
      <c r="G973" s="73">
        <f t="shared" si="602"/>
        <v>2.95</v>
      </c>
      <c r="H973" s="73">
        <f t="shared" si="602"/>
        <v>2.5</v>
      </c>
      <c r="I973" s="73">
        <f t="shared" si="602"/>
        <v>3.52</v>
      </c>
      <c r="J973" s="73">
        <f t="shared" si="602"/>
        <v>2.62</v>
      </c>
      <c r="K973" s="73">
        <f t="shared" si="602"/>
        <v>2.67</v>
      </c>
      <c r="L973" s="369">
        <v>0</v>
      </c>
    </row>
    <row r="974" spans="1:12" ht="15.75" thickBot="1">
      <c r="A974" s="13" t="str">
        <f t="shared" ref="A974:K974" si="603">A94</f>
        <v>Ward-Prowse</v>
      </c>
      <c r="B974" s="73">
        <f t="shared" si="603"/>
        <v>6.2</v>
      </c>
      <c r="C974" s="71" t="str">
        <f t="shared" si="603"/>
        <v>Southampton</v>
      </c>
      <c r="D974" s="73">
        <f t="shared" si="603"/>
        <v>3.44</v>
      </c>
      <c r="E974" s="73">
        <f t="shared" si="603"/>
        <v>3.87</v>
      </c>
      <c r="F974" s="73">
        <f t="shared" si="603"/>
        <v>3.24</v>
      </c>
      <c r="G974" s="73">
        <f t="shared" si="603"/>
        <v>3.57</v>
      </c>
      <c r="H974" s="73">
        <f t="shared" si="603"/>
        <v>3.07</v>
      </c>
      <c r="I974" s="73">
        <f t="shared" si="603"/>
        <v>3.54</v>
      </c>
      <c r="J974" s="73">
        <f t="shared" si="603"/>
        <v>2.65</v>
      </c>
      <c r="K974" s="73">
        <f t="shared" si="603"/>
        <v>2.93</v>
      </c>
      <c r="L974" s="369">
        <v>0</v>
      </c>
    </row>
    <row r="975" spans="1:12" ht="15.75" thickBot="1">
      <c r="A975" s="13" t="str">
        <f t="shared" ref="A975:K975" si="604">A95</f>
        <v>Barnes</v>
      </c>
      <c r="B975" s="73">
        <f t="shared" si="604"/>
        <v>6.9</v>
      </c>
      <c r="C975" s="71" t="str">
        <f t="shared" si="604"/>
        <v>Leicester</v>
      </c>
      <c r="D975" s="73">
        <f t="shared" si="604"/>
        <v>3.04</v>
      </c>
      <c r="E975" s="73">
        <f t="shared" si="604"/>
        <v>4.3</v>
      </c>
      <c r="F975" s="73">
        <f t="shared" si="604"/>
        <v>3.89</v>
      </c>
      <c r="G975" s="73">
        <f t="shared" si="604"/>
        <v>3.68</v>
      </c>
      <c r="H975" s="73">
        <f t="shared" si="604"/>
        <v>3.16</v>
      </c>
      <c r="I975" s="73">
        <f t="shared" si="604"/>
        <v>3.1</v>
      </c>
      <c r="J975" s="73">
        <f t="shared" si="604"/>
        <v>2.71</v>
      </c>
      <c r="K975" s="73">
        <f t="shared" si="604"/>
        <v>2.35</v>
      </c>
      <c r="L975" s="369">
        <v>0</v>
      </c>
    </row>
    <row r="976" spans="1:12" ht="15.75" thickBot="1">
      <c r="A976" s="13" t="str">
        <f t="shared" ref="A976:K976" si="605">A96</f>
        <v>Almirón</v>
      </c>
      <c r="B976" s="73">
        <f t="shared" si="605"/>
        <v>5.9</v>
      </c>
      <c r="C976" s="71" t="str">
        <f t="shared" si="605"/>
        <v>Newcastle</v>
      </c>
      <c r="D976" s="73">
        <f t="shared" si="605"/>
        <v>4.45</v>
      </c>
      <c r="E976" s="73">
        <f t="shared" si="605"/>
        <v>3.01</v>
      </c>
      <c r="F976" s="73">
        <f t="shared" si="605"/>
        <v>4.1500000000000004</v>
      </c>
      <c r="G976" s="73">
        <f t="shared" si="605"/>
        <v>3.22</v>
      </c>
      <c r="H976" s="73">
        <f t="shared" si="605"/>
        <v>3.45</v>
      </c>
      <c r="I976" s="73">
        <f t="shared" si="605"/>
        <v>3.14</v>
      </c>
      <c r="J976" s="73">
        <f t="shared" si="605"/>
        <v>2.73</v>
      </c>
      <c r="K976" s="73">
        <f t="shared" si="605"/>
        <v>1.96</v>
      </c>
      <c r="L976" s="369">
        <v>0</v>
      </c>
    </row>
    <row r="977" spans="1:26" ht="15.75" thickBot="1">
      <c r="A977" s="13" t="str">
        <f t="shared" ref="A977:K977" si="606">A97</f>
        <v>Willian</v>
      </c>
      <c r="B977" s="73">
        <f t="shared" si="606"/>
        <v>5.5</v>
      </c>
      <c r="C977" s="71" t="str">
        <f t="shared" si="606"/>
        <v>Fulham</v>
      </c>
      <c r="D977" s="73">
        <f t="shared" si="606"/>
        <v>3.72</v>
      </c>
      <c r="E977" s="73">
        <f t="shared" si="606"/>
        <v>5.88</v>
      </c>
      <c r="F977" s="73">
        <f t="shared" si="606"/>
        <v>2.52</v>
      </c>
      <c r="G977" s="73">
        <f t="shared" si="606"/>
        <v>2.92</v>
      </c>
      <c r="H977" s="73">
        <f t="shared" si="606"/>
        <v>2.38</v>
      </c>
      <c r="I977" s="73">
        <f t="shared" si="606"/>
        <v>3.31</v>
      </c>
      <c r="J977" s="73">
        <f t="shared" si="606"/>
        <v>2.58</v>
      </c>
      <c r="K977" s="73">
        <f t="shared" si="606"/>
        <v>2.57</v>
      </c>
      <c r="L977" s="369">
        <v>0</v>
      </c>
    </row>
    <row r="978" spans="1:26" ht="15.75" thickBot="1">
      <c r="A978" s="13" t="str">
        <f t="shared" ref="A978:K978" si="607">A98</f>
        <v>Antony</v>
      </c>
      <c r="B978" s="73">
        <f t="shared" si="607"/>
        <v>7.5</v>
      </c>
      <c r="C978" s="71" t="str">
        <f t="shared" si="607"/>
        <v>Man Utd</v>
      </c>
      <c r="D978" s="73">
        <f t="shared" si="607"/>
        <v>3.61</v>
      </c>
      <c r="E978" s="73">
        <f t="shared" si="607"/>
        <v>4.17</v>
      </c>
      <c r="F978" s="73">
        <f t="shared" si="607"/>
        <v>2.84</v>
      </c>
      <c r="G978" s="73">
        <f t="shared" si="607"/>
        <v>2.7</v>
      </c>
      <c r="H978" s="73">
        <f t="shared" si="607"/>
        <v>3.66</v>
      </c>
      <c r="I978" s="73">
        <f t="shared" si="607"/>
        <v>3.44</v>
      </c>
      <c r="J978" s="73">
        <f t="shared" si="607"/>
        <v>3.6</v>
      </c>
      <c r="K978" s="73">
        <f t="shared" si="607"/>
        <v>1.78</v>
      </c>
      <c r="L978" s="369">
        <v>0</v>
      </c>
    </row>
    <row r="979" spans="1:26" ht="15.75" thickBot="1">
      <c r="A979" s="13" t="str">
        <f t="shared" ref="A979:K979" si="608">A99</f>
        <v>Saint-Maximin</v>
      </c>
      <c r="B979" s="73">
        <f t="shared" si="608"/>
        <v>6.2</v>
      </c>
      <c r="C979" s="71" t="str">
        <f t="shared" si="608"/>
        <v>Newcastle</v>
      </c>
      <c r="D979" s="73">
        <f t="shared" si="608"/>
        <v>3.25</v>
      </c>
      <c r="E979" s="73">
        <f t="shared" si="608"/>
        <v>2.4900000000000002</v>
      </c>
      <c r="F979" s="73">
        <f t="shared" si="608"/>
        <v>3.88</v>
      </c>
      <c r="G979" s="73">
        <f t="shared" si="608"/>
        <v>3.43</v>
      </c>
      <c r="H979" s="73">
        <f t="shared" si="608"/>
        <v>3.59</v>
      </c>
      <c r="I979" s="73">
        <f t="shared" si="608"/>
        <v>3.55</v>
      </c>
      <c r="J979" s="73">
        <f t="shared" si="608"/>
        <v>2.99</v>
      </c>
      <c r="K979" s="73">
        <f t="shared" si="608"/>
        <v>2.14</v>
      </c>
      <c r="L979" s="369">
        <v>0</v>
      </c>
    </row>
    <row r="980" spans="1:26" ht="15.75" thickBot="1">
      <c r="A980" s="13" t="str">
        <f t="shared" ref="A980:K980" si="609">A100</f>
        <v>Gündogan</v>
      </c>
      <c r="B980" s="73">
        <f t="shared" si="609"/>
        <v>7.3</v>
      </c>
      <c r="C980" s="71" t="str">
        <f t="shared" si="609"/>
        <v>Man City</v>
      </c>
      <c r="D980" s="73">
        <f t="shared" si="609"/>
        <v>3.06</v>
      </c>
      <c r="E980" s="73">
        <f t="shared" si="609"/>
        <v>2.4700000000000002</v>
      </c>
      <c r="F980" s="73">
        <f t="shared" si="609"/>
        <v>4.93</v>
      </c>
      <c r="G980" s="73">
        <f t="shared" si="609"/>
        <v>2.95</v>
      </c>
      <c r="H980" s="73">
        <f t="shared" si="609"/>
        <v>2.4700000000000002</v>
      </c>
      <c r="I980" s="73">
        <f t="shared" si="609"/>
        <v>5.13</v>
      </c>
      <c r="J980" s="73">
        <f t="shared" si="609"/>
        <v>2.82</v>
      </c>
      <c r="K980" s="73">
        <f t="shared" si="609"/>
        <v>1.23</v>
      </c>
      <c r="L980" s="369">
        <v>0</v>
      </c>
    </row>
    <row r="981" spans="1:26" ht="15.75" thickBot="1">
      <c r="A981" s="13" t="str">
        <f t="shared" ref="A981:K981" si="610">A101</f>
        <v>Paquetá</v>
      </c>
      <c r="B981" s="73">
        <f t="shared" si="610"/>
        <v>5.9</v>
      </c>
      <c r="C981" s="71" t="str">
        <f t="shared" si="610"/>
        <v>West Ham</v>
      </c>
      <c r="D981" s="73">
        <f t="shared" si="610"/>
        <v>3.58</v>
      </c>
      <c r="E981" s="73">
        <f t="shared" si="610"/>
        <v>3.27</v>
      </c>
      <c r="F981" s="73">
        <f t="shared" si="610"/>
        <v>3.03</v>
      </c>
      <c r="G981" s="73">
        <f t="shared" si="610"/>
        <v>3.6</v>
      </c>
      <c r="H981" s="73">
        <f t="shared" si="610"/>
        <v>2.66</v>
      </c>
      <c r="I981" s="73">
        <f t="shared" si="610"/>
        <v>2.95</v>
      </c>
      <c r="J981" s="73">
        <f t="shared" si="610"/>
        <v>2.66</v>
      </c>
      <c r="K981" s="73">
        <f t="shared" si="610"/>
        <v>3.12</v>
      </c>
      <c r="L981" s="369">
        <v>0</v>
      </c>
    </row>
    <row r="982" spans="1:26" ht="15.75" thickBot="1">
      <c r="A982" s="13" t="str">
        <f t="shared" ref="A982:K982" si="611">A102</f>
        <v>Rodrigo</v>
      </c>
      <c r="B982" s="73">
        <f t="shared" si="611"/>
        <v>6.3</v>
      </c>
      <c r="C982" s="71" t="str">
        <f t="shared" si="611"/>
        <v>Leeds</v>
      </c>
      <c r="D982" s="73">
        <f t="shared" si="611"/>
        <v>3.09</v>
      </c>
      <c r="E982" s="73">
        <f t="shared" si="611"/>
        <v>3.69</v>
      </c>
      <c r="F982" s="73">
        <f t="shared" si="611"/>
        <v>2.94</v>
      </c>
      <c r="G982" s="73">
        <f t="shared" si="611"/>
        <v>3.13</v>
      </c>
      <c r="H982" s="73">
        <f t="shared" si="611"/>
        <v>2.96</v>
      </c>
      <c r="I982" s="73">
        <f t="shared" si="611"/>
        <v>2.64</v>
      </c>
      <c r="J982" s="73">
        <f t="shared" si="611"/>
        <v>2.75</v>
      </c>
      <c r="K982" s="73">
        <f t="shared" si="611"/>
        <v>3.02</v>
      </c>
      <c r="L982" s="369">
        <v>0</v>
      </c>
    </row>
    <row r="983" spans="1:26" ht="15.75" thickBot="1">
      <c r="A983" s="13" t="str">
        <f t="shared" ref="A983:K983" si="612">A103</f>
        <v>Aaronson</v>
      </c>
      <c r="B983" s="73">
        <f t="shared" si="612"/>
        <v>5.5</v>
      </c>
      <c r="C983" s="71" t="str">
        <f t="shared" si="612"/>
        <v>Leeds</v>
      </c>
      <c r="D983" s="73">
        <f t="shared" si="612"/>
        <v>2.85</v>
      </c>
      <c r="E983" s="73">
        <f t="shared" si="612"/>
        <v>3.25</v>
      </c>
      <c r="F983" s="73">
        <f t="shared" si="612"/>
        <v>2.95</v>
      </c>
      <c r="G983" s="73">
        <f t="shared" si="612"/>
        <v>3.25</v>
      </c>
      <c r="H983" s="73">
        <f t="shared" si="612"/>
        <v>3.04</v>
      </c>
      <c r="I983" s="73">
        <f t="shared" si="612"/>
        <v>2.82</v>
      </c>
      <c r="J983" s="73">
        <f t="shared" si="612"/>
        <v>2.88</v>
      </c>
      <c r="K983" s="73">
        <f t="shared" si="612"/>
        <v>3</v>
      </c>
      <c r="L983" s="369">
        <v>0</v>
      </c>
    </row>
    <row r="984" spans="1:26" ht="15.75" thickBot="1">
      <c r="A984" s="13" t="str">
        <f t="shared" ref="A984:K984" si="613">A104</f>
        <v>Kulusevski</v>
      </c>
      <c r="B984" s="73">
        <f t="shared" si="613"/>
        <v>8</v>
      </c>
      <c r="C984" s="71" t="str">
        <f t="shared" si="613"/>
        <v>Spurs</v>
      </c>
      <c r="D984" s="73">
        <f t="shared" si="613"/>
        <v>3.47</v>
      </c>
      <c r="E984" s="73">
        <f t="shared" si="613"/>
        <v>3.18</v>
      </c>
      <c r="F984" s="73">
        <f t="shared" si="613"/>
        <v>4.97</v>
      </c>
      <c r="G984" s="73">
        <f t="shared" si="613"/>
        <v>2.94</v>
      </c>
      <c r="H984" s="73">
        <f t="shared" si="613"/>
        <v>2</v>
      </c>
      <c r="I984" s="73">
        <f t="shared" si="613"/>
        <v>2.39</v>
      </c>
      <c r="J984" s="73">
        <f t="shared" si="613"/>
        <v>2.66</v>
      </c>
      <c r="K984" s="73">
        <f t="shared" si="613"/>
        <v>2.2999999999999998</v>
      </c>
      <c r="L984" s="369">
        <v>0</v>
      </c>
    </row>
    <row r="985" spans="1:26" ht="15.75" thickBot="1">
      <c r="A985" s="13" t="str">
        <f t="shared" ref="A985:K985" si="614">A105</f>
        <v>Bailey</v>
      </c>
      <c r="B985" s="73">
        <f t="shared" si="614"/>
        <v>4.5</v>
      </c>
      <c r="C985" s="71" t="str">
        <f t="shared" si="614"/>
        <v>Aston Villa</v>
      </c>
      <c r="D985" s="73">
        <f t="shared" si="614"/>
        <v>2.87</v>
      </c>
      <c r="E985" s="73">
        <f t="shared" si="614"/>
        <v>3.07</v>
      </c>
      <c r="F985" s="73">
        <f t="shared" si="614"/>
        <v>3.46</v>
      </c>
      <c r="G985" s="73">
        <f t="shared" si="614"/>
        <v>2.98</v>
      </c>
      <c r="H985" s="73">
        <f t="shared" si="614"/>
        <v>3.47</v>
      </c>
      <c r="I985" s="73">
        <f t="shared" si="614"/>
        <v>2.1800000000000002</v>
      </c>
      <c r="J985" s="73">
        <f t="shared" si="614"/>
        <v>2.69</v>
      </c>
      <c r="K985" s="73">
        <f t="shared" si="614"/>
        <v>2.98</v>
      </c>
      <c r="L985" s="369">
        <v>0</v>
      </c>
    </row>
    <row r="986" spans="1:26" ht="15.75" thickBot="1">
      <c r="A986" s="13" t="str">
        <f t="shared" ref="A986:K986" si="615">A106</f>
        <v>March</v>
      </c>
      <c r="B986" s="73">
        <f t="shared" si="615"/>
        <v>5</v>
      </c>
      <c r="C986" s="71" t="str">
        <f t="shared" si="615"/>
        <v>Brighton</v>
      </c>
      <c r="D986" s="73">
        <f t="shared" si="615"/>
        <v>3.02</v>
      </c>
      <c r="E986" s="73">
        <f t="shared" si="615"/>
        <v>3.21</v>
      </c>
      <c r="F986" s="73">
        <f t="shared" si="615"/>
        <v>2.75</v>
      </c>
      <c r="G986" s="73">
        <f t="shared" si="615"/>
        <v>3.04</v>
      </c>
      <c r="H986" s="73">
        <f t="shared" si="615"/>
        <v>3.58</v>
      </c>
      <c r="I986" s="73">
        <f t="shared" si="615"/>
        <v>2.89</v>
      </c>
      <c r="J986" s="73">
        <f t="shared" si="615"/>
        <v>3.45</v>
      </c>
      <c r="K986" s="73">
        <f t="shared" si="615"/>
        <v>1.61</v>
      </c>
      <c r="L986" s="369">
        <v>0</v>
      </c>
    </row>
    <row r="987" spans="1:26" ht="15.75" thickBot="1">
      <c r="A987" s="13" t="str">
        <f t="shared" ref="A987:K987" si="616">A107</f>
        <v>Mahrez</v>
      </c>
      <c r="B987" s="73">
        <f t="shared" si="616"/>
        <v>7.5</v>
      </c>
      <c r="C987" s="71" t="str">
        <f t="shared" si="616"/>
        <v>Man City</v>
      </c>
      <c r="D987" s="73">
        <f t="shared" si="616"/>
        <v>3.13</v>
      </c>
      <c r="E987" s="73">
        <f t="shared" si="616"/>
        <v>1.98</v>
      </c>
      <c r="F987" s="73">
        <f t="shared" si="616"/>
        <v>4.4400000000000004</v>
      </c>
      <c r="G987" s="73">
        <f t="shared" si="616"/>
        <v>2.68</v>
      </c>
      <c r="H987" s="73">
        <f t="shared" si="616"/>
        <v>2.23</v>
      </c>
      <c r="I987" s="73">
        <f t="shared" si="616"/>
        <v>4.91</v>
      </c>
      <c r="J987" s="73">
        <f t="shared" si="616"/>
        <v>2.65</v>
      </c>
      <c r="K987" s="73">
        <f t="shared" si="616"/>
        <v>1.07</v>
      </c>
      <c r="L987" s="369">
        <v>0</v>
      </c>
    </row>
    <row r="988" spans="1:26" ht="15.75" thickBot="1">
      <c r="A988" s="13" t="str">
        <f t="shared" ref="A988:K988" si="617">A108</f>
        <v>Harrison</v>
      </c>
      <c r="B988" s="73">
        <f t="shared" si="617"/>
        <v>5.8</v>
      </c>
      <c r="C988" s="71" t="str">
        <f t="shared" si="617"/>
        <v>Leeds</v>
      </c>
      <c r="D988" s="73">
        <f t="shared" si="617"/>
        <v>2.4700000000000002</v>
      </c>
      <c r="E988" s="73">
        <f t="shared" si="617"/>
        <v>3.28</v>
      </c>
      <c r="F988" s="73">
        <f t="shared" si="617"/>
        <v>2.9</v>
      </c>
      <c r="G988" s="73">
        <f t="shared" si="617"/>
        <v>3.09</v>
      </c>
      <c r="H988" s="73">
        <f t="shared" si="617"/>
        <v>2.92</v>
      </c>
      <c r="I988" s="73">
        <f t="shared" si="617"/>
        <v>2.69</v>
      </c>
      <c r="J988" s="73">
        <f t="shared" si="617"/>
        <v>2.62</v>
      </c>
      <c r="K988" s="73">
        <f t="shared" si="617"/>
        <v>2.81</v>
      </c>
      <c r="L988" s="369">
        <v>0</v>
      </c>
    </row>
    <row r="989" spans="1:26" ht="15.75" thickBot="1">
      <c r="A989" s="13" t="str">
        <f t="shared" ref="A989:K991" si="618">A109</f>
        <v>Eriksen</v>
      </c>
      <c r="B989" s="73">
        <f t="shared" si="618"/>
        <v>6.3</v>
      </c>
      <c r="C989" s="71" t="str">
        <f t="shared" si="618"/>
        <v>Man Utd</v>
      </c>
      <c r="D989" s="73">
        <f t="shared" si="618"/>
        <v>3.13</v>
      </c>
      <c r="E989" s="73">
        <f t="shared" si="618"/>
        <v>3.63</v>
      </c>
      <c r="F989" s="73">
        <f t="shared" si="618"/>
        <v>2.4500000000000002</v>
      </c>
      <c r="G989" s="73">
        <f t="shared" si="618"/>
        <v>2.4900000000000002</v>
      </c>
      <c r="H989" s="73">
        <f t="shared" si="618"/>
        <v>3.24</v>
      </c>
      <c r="I989" s="73">
        <f t="shared" si="618"/>
        <v>2.96</v>
      </c>
      <c r="J989" s="73">
        <f t="shared" si="618"/>
        <v>3.24</v>
      </c>
      <c r="K989" s="73">
        <f t="shared" si="618"/>
        <v>1.55</v>
      </c>
      <c r="L989" s="369">
        <v>0</v>
      </c>
    </row>
    <row r="990" spans="1:26" ht="15.75" thickBot="1">
      <c r="A990" s="13" t="str">
        <f t="shared" si="618"/>
        <v>Eze</v>
      </c>
      <c r="B990" s="73">
        <f t="shared" si="618"/>
        <v>5.7</v>
      </c>
      <c r="C990" s="71" t="str">
        <f t="shared" si="618"/>
        <v>Crystal Palace</v>
      </c>
      <c r="D990" s="73">
        <f t="shared" si="618"/>
        <v>3.39</v>
      </c>
      <c r="E990" s="73">
        <f t="shared" si="618"/>
        <v>3.07</v>
      </c>
      <c r="F990" s="73">
        <f t="shared" si="618"/>
        <v>2.6</v>
      </c>
      <c r="G990" s="73">
        <f t="shared" si="618"/>
        <v>2.76</v>
      </c>
      <c r="H990" s="73">
        <f t="shared" si="618"/>
        <v>2.48</v>
      </c>
      <c r="I990" s="73">
        <f t="shared" si="618"/>
        <v>2.91</v>
      </c>
      <c r="J990" s="73">
        <f t="shared" si="618"/>
        <v>2.82</v>
      </c>
      <c r="K990" s="73">
        <f t="shared" si="618"/>
        <v>2.56</v>
      </c>
      <c r="L990" s="369">
        <v>0</v>
      </c>
    </row>
    <row r="991" spans="1:26" ht="15" customHeight="1" thickBot="1">
      <c r="A991" s="183" t="str">
        <f t="shared" si="618"/>
        <v>Cancelo</v>
      </c>
      <c r="B991" s="156"/>
      <c r="C991" s="156"/>
      <c r="D991" s="156"/>
      <c r="E991" s="156"/>
      <c r="F991" s="156"/>
      <c r="G991" s="156"/>
      <c r="H991" s="156"/>
      <c r="I991" s="156"/>
      <c r="J991" s="156"/>
      <c r="K991" s="157"/>
      <c r="L991" s="74">
        <v>0</v>
      </c>
      <c r="M991" s="427" t="s">
        <v>181</v>
      </c>
      <c r="N991" s="428"/>
      <c r="O991" s="428"/>
      <c r="P991" s="428"/>
      <c r="Q991" s="428"/>
      <c r="R991" s="428"/>
      <c r="S991" s="428"/>
      <c r="T991" s="428"/>
      <c r="U991" s="428"/>
      <c r="V991" s="428"/>
      <c r="W991" s="428"/>
      <c r="X991" s="428"/>
      <c r="Y991" s="428"/>
      <c r="Z991" s="429"/>
    </row>
    <row r="992" spans="1:26" ht="15" customHeight="1" thickBot="1">
      <c r="A992" s="184" t="str">
        <f t="shared" ref="A992:A1001" si="619">A112</f>
        <v>Alexander-Arnold</v>
      </c>
      <c r="B992" s="104"/>
      <c r="C992" s="104"/>
      <c r="D992" s="104"/>
      <c r="E992" s="104"/>
      <c r="F992" s="104"/>
      <c r="G992" s="104"/>
      <c r="H992" s="104"/>
      <c r="I992" s="104"/>
      <c r="J992" s="104"/>
      <c r="K992" s="105"/>
      <c r="L992" s="75">
        <v>0</v>
      </c>
      <c r="M992" s="427"/>
      <c r="N992" s="428"/>
      <c r="O992" s="428"/>
      <c r="P992" s="428"/>
      <c r="Q992" s="428"/>
      <c r="R992" s="428"/>
      <c r="S992" s="428"/>
      <c r="T992" s="428"/>
      <c r="U992" s="428"/>
      <c r="V992" s="428"/>
      <c r="W992" s="428"/>
      <c r="X992" s="428"/>
      <c r="Y992" s="428"/>
      <c r="Z992" s="429"/>
    </row>
    <row r="993" spans="1:26" ht="15" customHeight="1" thickBot="1">
      <c r="A993" s="184" t="str">
        <f t="shared" si="619"/>
        <v>Gabriel</v>
      </c>
      <c r="B993" s="104"/>
      <c r="C993" s="104"/>
      <c r="D993" s="104"/>
      <c r="E993" s="104"/>
      <c r="F993" s="104"/>
      <c r="G993" s="104"/>
      <c r="H993" s="104"/>
      <c r="I993" s="104"/>
      <c r="J993" s="104"/>
      <c r="K993" s="105"/>
      <c r="L993" s="76">
        <v>0</v>
      </c>
      <c r="M993" s="427"/>
      <c r="N993" s="428"/>
      <c r="O993" s="428"/>
      <c r="P993" s="428"/>
      <c r="Q993" s="428"/>
      <c r="R993" s="428"/>
      <c r="S993" s="428"/>
      <c r="T993" s="428"/>
      <c r="U993" s="428"/>
      <c r="V993" s="428"/>
      <c r="W993" s="428"/>
      <c r="X993" s="428"/>
      <c r="Y993" s="428"/>
      <c r="Z993" s="429"/>
    </row>
    <row r="994" spans="1:26" ht="15" customHeight="1" thickBot="1">
      <c r="A994" s="184" t="str">
        <f t="shared" si="619"/>
        <v>Robertson</v>
      </c>
      <c r="B994" s="104"/>
      <c r="C994" s="104"/>
      <c r="D994" s="104"/>
      <c r="E994" s="104"/>
      <c r="F994" s="104"/>
      <c r="G994" s="104"/>
      <c r="H994" s="104"/>
      <c r="I994" s="104"/>
      <c r="J994" s="104"/>
      <c r="K994" s="105"/>
      <c r="L994" s="76">
        <v>0</v>
      </c>
      <c r="M994" s="427"/>
      <c r="N994" s="428"/>
      <c r="O994" s="428"/>
      <c r="P994" s="428"/>
      <c r="Q994" s="428"/>
      <c r="R994" s="428"/>
      <c r="S994" s="428"/>
      <c r="T994" s="428"/>
      <c r="U994" s="428"/>
      <c r="V994" s="428"/>
      <c r="W994" s="428"/>
      <c r="X994" s="428"/>
      <c r="Y994" s="428"/>
      <c r="Z994" s="429"/>
    </row>
    <row r="995" spans="1:26" ht="15" customHeight="1" thickBot="1">
      <c r="A995" s="184" t="str">
        <f t="shared" si="619"/>
        <v>Trippier</v>
      </c>
      <c r="B995" s="104"/>
      <c r="C995" s="104"/>
      <c r="D995" s="104"/>
      <c r="E995" s="104"/>
      <c r="F995" s="104"/>
      <c r="G995" s="104"/>
      <c r="H995" s="104"/>
      <c r="I995" s="104"/>
      <c r="J995" s="104"/>
      <c r="K995" s="105"/>
      <c r="L995" s="76">
        <v>0</v>
      </c>
      <c r="M995" s="430"/>
      <c r="N995" s="431"/>
      <c r="O995" s="431"/>
      <c r="P995" s="431"/>
      <c r="Q995" s="431"/>
      <c r="R995" s="431"/>
      <c r="S995" s="431"/>
      <c r="T995" s="431"/>
      <c r="U995" s="431"/>
      <c r="V995" s="431"/>
      <c r="W995" s="431"/>
      <c r="X995" s="431"/>
      <c r="Y995" s="431"/>
      <c r="Z995" s="432"/>
    </row>
    <row r="996" spans="1:26" ht="14.45" customHeight="1" thickBot="1">
      <c r="A996" s="184" t="str">
        <f t="shared" si="619"/>
        <v>Van Dijk</v>
      </c>
      <c r="B996" s="104"/>
      <c r="C996" s="104"/>
      <c r="D996" s="104"/>
      <c r="E996" s="104"/>
      <c r="F996" s="104"/>
      <c r="G996" s="104"/>
      <c r="H996" s="104"/>
      <c r="I996" s="104"/>
      <c r="J996" s="104"/>
      <c r="K996" s="105"/>
      <c r="L996" s="76">
        <v>0</v>
      </c>
    </row>
    <row r="997" spans="1:26" ht="14.45" customHeight="1" thickBot="1">
      <c r="A997" s="184" t="str">
        <f t="shared" si="619"/>
        <v>White</v>
      </c>
      <c r="B997" s="104"/>
      <c r="C997" s="104"/>
      <c r="D997" s="104"/>
      <c r="E997" s="104"/>
      <c r="F997" s="104"/>
      <c r="G997" s="104"/>
      <c r="H997" s="104"/>
      <c r="I997" s="104"/>
      <c r="J997" s="104"/>
      <c r="K997" s="105"/>
      <c r="L997" s="76">
        <v>0</v>
      </c>
    </row>
    <row r="998" spans="1:26" ht="15" customHeight="1" thickBot="1">
      <c r="A998" s="184" t="str">
        <f t="shared" si="619"/>
        <v>Laporte</v>
      </c>
      <c r="B998" s="104"/>
      <c r="C998" s="104"/>
      <c r="D998" s="104"/>
      <c r="E998" s="104"/>
      <c r="F998" s="104"/>
      <c r="G998" s="104"/>
      <c r="H998" s="104"/>
      <c r="I998" s="104"/>
      <c r="J998" s="104"/>
      <c r="K998" s="105"/>
      <c r="L998" s="76">
        <v>0</v>
      </c>
    </row>
    <row r="999" spans="1:26" ht="15" customHeight="1" thickBot="1">
      <c r="A999" s="184" t="str">
        <f t="shared" si="619"/>
        <v>Dunk</v>
      </c>
      <c r="B999" s="104"/>
      <c r="C999" s="104"/>
      <c r="D999" s="104"/>
      <c r="E999" s="104"/>
      <c r="F999" s="104"/>
      <c r="G999" s="104"/>
      <c r="H999" s="104"/>
      <c r="I999" s="104"/>
      <c r="J999" s="104"/>
      <c r="K999" s="105"/>
      <c r="L999" s="76">
        <v>0</v>
      </c>
    </row>
    <row r="1000" spans="1:26" ht="15" customHeight="1" thickBot="1">
      <c r="A1000" s="184" t="str">
        <f t="shared" si="619"/>
        <v>Saliba</v>
      </c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5"/>
      <c r="L1000" s="76">
        <v>0</v>
      </c>
    </row>
    <row r="1001" spans="1:26" ht="15" customHeight="1" thickBot="1">
      <c r="A1001" s="184" t="str">
        <f t="shared" si="619"/>
        <v>Burn</v>
      </c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5"/>
      <c r="L1001" s="76">
        <v>0</v>
      </c>
    </row>
    <row r="1002" spans="1:26" ht="15" customHeight="1" thickBot="1">
      <c r="A1002" s="184" t="str">
        <f t="shared" ref="A1002:A1065" si="620">A122</f>
        <v>Botman</v>
      </c>
      <c r="B1002" s="104"/>
      <c r="C1002" s="104"/>
      <c r="D1002" s="104"/>
      <c r="E1002" s="104"/>
      <c r="F1002" s="104"/>
      <c r="G1002" s="104"/>
      <c r="H1002" s="104"/>
      <c r="I1002" s="104"/>
      <c r="J1002" s="104"/>
      <c r="K1002" s="105"/>
      <c r="L1002" s="76">
        <v>0</v>
      </c>
    </row>
    <row r="1003" spans="1:26" ht="15" customHeight="1" thickBot="1">
      <c r="A1003" s="184" t="str">
        <f t="shared" si="620"/>
        <v>Dier</v>
      </c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5"/>
      <c r="L1003" s="76">
        <v>0</v>
      </c>
    </row>
    <row r="1004" spans="1:26" ht="15" customHeight="1" thickBot="1">
      <c r="A1004" s="184" t="str">
        <f t="shared" si="620"/>
        <v>Schär</v>
      </c>
      <c r="B1004" s="104"/>
      <c r="C1004" s="104"/>
      <c r="D1004" s="104"/>
      <c r="E1004" s="104"/>
      <c r="F1004" s="104"/>
      <c r="G1004" s="104"/>
      <c r="H1004" s="104"/>
      <c r="I1004" s="104"/>
      <c r="J1004" s="104"/>
      <c r="K1004" s="105"/>
      <c r="L1004" s="76">
        <v>0</v>
      </c>
    </row>
    <row r="1005" spans="1:26" ht="15" customHeight="1" thickBot="1">
      <c r="A1005" s="184" t="str">
        <f t="shared" si="620"/>
        <v>Zinchenko</v>
      </c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5"/>
      <c r="L1005" s="76">
        <v>0</v>
      </c>
    </row>
    <row r="1006" spans="1:26" ht="15" customHeight="1" thickBot="1">
      <c r="A1006" s="184" t="str">
        <f t="shared" si="620"/>
        <v>Walker</v>
      </c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5"/>
      <c r="L1006" s="76">
        <v>0</v>
      </c>
    </row>
    <row r="1007" spans="1:26" ht="15" customHeight="1" thickBot="1">
      <c r="A1007" s="184" t="str">
        <f t="shared" si="620"/>
        <v>Perišić</v>
      </c>
      <c r="B1007" s="104"/>
      <c r="C1007" s="104"/>
      <c r="D1007" s="104"/>
      <c r="E1007" s="104"/>
      <c r="F1007" s="104"/>
      <c r="G1007" s="104"/>
      <c r="H1007" s="104"/>
      <c r="I1007" s="104"/>
      <c r="J1007" s="104"/>
      <c r="K1007" s="105"/>
      <c r="L1007" s="76">
        <v>0</v>
      </c>
    </row>
    <row r="1008" spans="1:26" ht="15" customHeight="1" thickBot="1">
      <c r="A1008" s="184" t="str">
        <f t="shared" si="620"/>
        <v>Stones</v>
      </c>
      <c r="B1008" s="104"/>
      <c r="C1008" s="104"/>
      <c r="D1008" s="104"/>
      <c r="E1008" s="104"/>
      <c r="F1008" s="104"/>
      <c r="G1008" s="104"/>
      <c r="H1008" s="104"/>
      <c r="I1008" s="104"/>
      <c r="J1008" s="104"/>
      <c r="K1008" s="105"/>
      <c r="L1008" s="76">
        <v>0</v>
      </c>
    </row>
    <row r="1009" spans="1:12" ht="15" customHeight="1" thickBot="1">
      <c r="A1009" s="184" t="str">
        <f t="shared" si="620"/>
        <v>Shaw</v>
      </c>
      <c r="B1009" s="104"/>
      <c r="C1009" s="104"/>
      <c r="D1009" s="104"/>
      <c r="E1009" s="104"/>
      <c r="F1009" s="104"/>
      <c r="G1009" s="104"/>
      <c r="H1009" s="104"/>
      <c r="I1009" s="104"/>
      <c r="J1009" s="104"/>
      <c r="K1009" s="105"/>
      <c r="L1009" s="76">
        <v>0</v>
      </c>
    </row>
    <row r="1010" spans="1:12" ht="15" customHeight="1" thickBot="1">
      <c r="A1010" s="184" t="str">
        <f t="shared" si="620"/>
        <v>Cucurella</v>
      </c>
      <c r="B1010" s="104"/>
      <c r="C1010" s="104"/>
      <c r="D1010" s="104"/>
      <c r="E1010" s="104"/>
      <c r="F1010" s="104"/>
      <c r="G1010" s="104"/>
      <c r="H1010" s="104"/>
      <c r="I1010" s="104"/>
      <c r="J1010" s="104"/>
      <c r="K1010" s="105"/>
      <c r="L1010" s="76">
        <v>0</v>
      </c>
    </row>
    <row r="1011" spans="1:12" ht="15" customHeight="1" thickBot="1">
      <c r="A1011" s="184" t="str">
        <f t="shared" si="620"/>
        <v>Varane</v>
      </c>
      <c r="B1011" s="104"/>
      <c r="C1011" s="104"/>
      <c r="D1011" s="104"/>
      <c r="E1011" s="104"/>
      <c r="F1011" s="104"/>
      <c r="G1011" s="104"/>
      <c r="H1011" s="104"/>
      <c r="I1011" s="104"/>
      <c r="J1011" s="104"/>
      <c r="K1011" s="105"/>
      <c r="L1011" s="76">
        <v>0</v>
      </c>
    </row>
    <row r="1012" spans="1:12" ht="15" customHeight="1" thickBot="1">
      <c r="A1012" s="184" t="str">
        <f t="shared" si="620"/>
        <v>Estupiñán</v>
      </c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5"/>
      <c r="L1012" s="76">
        <v>0</v>
      </c>
    </row>
    <row r="1013" spans="1:12" ht="15" customHeight="1" thickBot="1">
      <c r="A1013" s="184" t="str">
        <f t="shared" si="620"/>
        <v>Matip</v>
      </c>
      <c r="B1013" s="104"/>
      <c r="C1013" s="104"/>
      <c r="D1013" s="104"/>
      <c r="E1013" s="104"/>
      <c r="F1013" s="104"/>
      <c r="G1013" s="104"/>
      <c r="H1013" s="104"/>
      <c r="I1013" s="104"/>
      <c r="J1013" s="104"/>
      <c r="K1013" s="105"/>
      <c r="L1013" s="76">
        <v>0</v>
      </c>
    </row>
    <row r="1014" spans="1:12" ht="15" customHeight="1" thickBot="1">
      <c r="A1014" s="184" t="str">
        <f t="shared" si="620"/>
        <v>Romero</v>
      </c>
      <c r="B1014" s="104"/>
      <c r="C1014" s="104"/>
      <c r="D1014" s="104"/>
      <c r="E1014" s="104"/>
      <c r="F1014" s="104"/>
      <c r="G1014" s="104"/>
      <c r="H1014" s="104"/>
      <c r="I1014" s="104"/>
      <c r="J1014" s="104"/>
      <c r="K1014" s="105"/>
      <c r="L1014" s="76">
        <v>0</v>
      </c>
    </row>
    <row r="1015" spans="1:12" ht="15" customHeight="1" thickBot="1">
      <c r="A1015" s="184" t="str">
        <f t="shared" si="620"/>
        <v>Koulibaly</v>
      </c>
      <c r="B1015" s="104"/>
      <c r="C1015" s="104"/>
      <c r="D1015" s="104"/>
      <c r="E1015" s="104"/>
      <c r="F1015" s="104"/>
      <c r="G1015" s="104"/>
      <c r="H1015" s="104"/>
      <c r="I1015" s="104"/>
      <c r="J1015" s="104"/>
      <c r="K1015" s="105"/>
      <c r="L1015" s="76">
        <v>0</v>
      </c>
    </row>
    <row r="1016" spans="1:12" ht="15" customHeight="1" thickBot="1">
      <c r="A1016" s="184" t="str">
        <f t="shared" si="620"/>
        <v>Digne</v>
      </c>
      <c r="B1016" s="104"/>
      <c r="C1016" s="104"/>
      <c r="D1016" s="104"/>
      <c r="E1016" s="104"/>
      <c r="F1016" s="104"/>
      <c r="G1016" s="104"/>
      <c r="H1016" s="104"/>
      <c r="I1016" s="104"/>
      <c r="J1016" s="104"/>
      <c r="K1016" s="105"/>
      <c r="L1016" s="76">
        <v>0</v>
      </c>
    </row>
    <row r="1017" spans="1:12" ht="15" customHeight="1" thickBot="1">
      <c r="A1017" s="184" t="str">
        <f t="shared" si="620"/>
        <v>Akanji</v>
      </c>
      <c r="B1017" s="104"/>
      <c r="C1017" s="104"/>
      <c r="D1017" s="104"/>
      <c r="E1017" s="104"/>
      <c r="F1017" s="104"/>
      <c r="G1017" s="104"/>
      <c r="H1017" s="104"/>
      <c r="I1017" s="104"/>
      <c r="J1017" s="104"/>
      <c r="K1017" s="105"/>
      <c r="L1017" s="76">
        <v>0</v>
      </c>
    </row>
    <row r="1018" spans="1:12" ht="15" customHeight="1" thickBot="1">
      <c r="A1018" s="184" t="str">
        <f t="shared" si="620"/>
        <v>Thiago Silva</v>
      </c>
      <c r="B1018" s="104"/>
      <c r="C1018" s="104"/>
      <c r="D1018" s="104"/>
      <c r="E1018" s="104"/>
      <c r="F1018" s="104"/>
      <c r="G1018" s="104"/>
      <c r="H1018" s="104"/>
      <c r="I1018" s="104"/>
      <c r="J1018" s="104"/>
      <c r="K1018" s="105"/>
      <c r="L1018" s="76">
        <v>0</v>
      </c>
    </row>
    <row r="1019" spans="1:12" ht="15" customHeight="1" thickBot="1">
      <c r="A1019" s="184" t="str">
        <f t="shared" si="620"/>
        <v>Martínez</v>
      </c>
      <c r="B1019" s="104"/>
      <c r="C1019" s="104"/>
      <c r="D1019" s="104"/>
      <c r="E1019" s="104"/>
      <c r="F1019" s="104"/>
      <c r="G1019" s="104"/>
      <c r="H1019" s="104"/>
      <c r="I1019" s="104"/>
      <c r="J1019" s="104"/>
      <c r="K1019" s="105"/>
      <c r="L1019" s="76">
        <v>0</v>
      </c>
    </row>
    <row r="1020" spans="1:12" ht="15" customHeight="1" thickBot="1">
      <c r="A1020" s="184" t="str">
        <f t="shared" si="620"/>
        <v>Mee</v>
      </c>
      <c r="B1020" s="104"/>
      <c r="C1020" s="104"/>
      <c r="D1020" s="104"/>
      <c r="E1020" s="104"/>
      <c r="F1020" s="104"/>
      <c r="G1020" s="104"/>
      <c r="H1020" s="104"/>
      <c r="I1020" s="104"/>
      <c r="J1020" s="104"/>
      <c r="K1020" s="105"/>
      <c r="L1020" s="76">
        <v>0</v>
      </c>
    </row>
    <row r="1021" spans="1:12" ht="15" customHeight="1" thickBot="1">
      <c r="A1021" s="184" t="str">
        <f t="shared" si="620"/>
        <v>Cresswell</v>
      </c>
      <c r="B1021" s="104"/>
      <c r="C1021" s="104"/>
      <c r="D1021" s="104"/>
      <c r="E1021" s="104"/>
      <c r="F1021" s="104"/>
      <c r="G1021" s="104"/>
      <c r="H1021" s="104"/>
      <c r="I1021" s="104"/>
      <c r="J1021" s="104"/>
      <c r="K1021" s="105"/>
      <c r="L1021" s="76">
        <v>0</v>
      </c>
    </row>
    <row r="1022" spans="1:12" ht="15" customHeight="1" thickBot="1">
      <c r="A1022" s="184" t="str">
        <f t="shared" si="620"/>
        <v>Konsa</v>
      </c>
      <c r="B1022" s="104"/>
      <c r="C1022" s="104"/>
      <c r="D1022" s="104"/>
      <c r="E1022" s="104"/>
      <c r="F1022" s="104"/>
      <c r="G1022" s="104"/>
      <c r="H1022" s="104"/>
      <c r="I1022" s="104"/>
      <c r="J1022" s="104"/>
      <c r="K1022" s="105"/>
      <c r="L1022" s="76">
        <v>0</v>
      </c>
    </row>
    <row r="1023" spans="1:12" ht="15" customHeight="1" thickBot="1">
      <c r="A1023" s="184" t="str">
        <f t="shared" si="620"/>
        <v>Perraud</v>
      </c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5"/>
      <c r="L1023" s="76">
        <v>0</v>
      </c>
    </row>
    <row r="1024" spans="1:12" ht="15" customHeight="1" thickBot="1">
      <c r="A1024" s="184" t="str">
        <f t="shared" si="620"/>
        <v>Kehrer</v>
      </c>
      <c r="B1024" s="104"/>
      <c r="C1024" s="104"/>
      <c r="D1024" s="104"/>
      <c r="E1024" s="104"/>
      <c r="F1024" s="104"/>
      <c r="G1024" s="104"/>
      <c r="H1024" s="104"/>
      <c r="I1024" s="104"/>
      <c r="J1024" s="104"/>
      <c r="K1024" s="105"/>
      <c r="L1024" s="76">
        <v>0</v>
      </c>
    </row>
    <row r="1025" spans="1:12" ht="15" customHeight="1" thickBot="1">
      <c r="A1025" s="184" t="str">
        <f t="shared" si="620"/>
        <v>Ream</v>
      </c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5"/>
      <c r="L1025" s="76">
        <v>0</v>
      </c>
    </row>
    <row r="1026" spans="1:12" ht="15" customHeight="1" thickBot="1">
      <c r="A1026" s="184" t="str">
        <f t="shared" si="620"/>
        <v>R.Sessegnon</v>
      </c>
      <c r="B1026" s="104"/>
      <c r="C1026" s="104"/>
      <c r="D1026" s="104"/>
      <c r="E1026" s="104"/>
      <c r="F1026" s="104"/>
      <c r="G1026" s="104"/>
      <c r="H1026" s="104"/>
      <c r="I1026" s="104"/>
      <c r="J1026" s="104"/>
      <c r="K1026" s="105"/>
      <c r="L1026" s="76">
        <v>0</v>
      </c>
    </row>
    <row r="1027" spans="1:12" ht="15" customHeight="1" thickBot="1">
      <c r="A1027" s="184" t="str">
        <f t="shared" si="620"/>
        <v>Aké</v>
      </c>
      <c r="B1027" s="104"/>
      <c r="C1027" s="104"/>
      <c r="D1027" s="104"/>
      <c r="E1027" s="104"/>
      <c r="F1027" s="104"/>
      <c r="G1027" s="104"/>
      <c r="H1027" s="104"/>
      <c r="I1027" s="104"/>
      <c r="J1027" s="104"/>
      <c r="K1027" s="105"/>
      <c r="L1027" s="76">
        <v>0</v>
      </c>
    </row>
    <row r="1028" spans="1:12" ht="15" customHeight="1" thickBot="1">
      <c r="A1028" s="184" t="str">
        <f t="shared" si="620"/>
        <v>Azpilicueta</v>
      </c>
      <c r="B1028" s="104"/>
      <c r="C1028" s="104"/>
      <c r="D1028" s="104"/>
      <c r="E1028" s="104"/>
      <c r="F1028" s="104"/>
      <c r="G1028" s="104"/>
      <c r="H1028" s="104"/>
      <c r="I1028" s="104"/>
      <c r="J1028" s="104"/>
      <c r="K1028" s="105"/>
      <c r="L1028" s="76">
        <v>0</v>
      </c>
    </row>
    <row r="1029" spans="1:12" ht="15" customHeight="1" thickBot="1">
      <c r="A1029" s="184" t="str">
        <f t="shared" si="620"/>
        <v>Collins</v>
      </c>
      <c r="B1029" s="104"/>
      <c r="C1029" s="104"/>
      <c r="D1029" s="104"/>
      <c r="E1029" s="104"/>
      <c r="F1029" s="104"/>
      <c r="G1029" s="104"/>
      <c r="H1029" s="104"/>
      <c r="I1029" s="104"/>
      <c r="J1029" s="104"/>
      <c r="K1029" s="105"/>
      <c r="L1029" s="76">
        <v>0</v>
      </c>
    </row>
    <row r="1030" spans="1:12" ht="15" customHeight="1" thickBot="1">
      <c r="A1030" s="184" t="str">
        <f t="shared" si="620"/>
        <v>Chalobah</v>
      </c>
      <c r="B1030" s="104"/>
      <c r="C1030" s="104"/>
      <c r="D1030" s="104"/>
      <c r="E1030" s="104"/>
      <c r="F1030" s="104"/>
      <c r="G1030" s="104"/>
      <c r="H1030" s="104"/>
      <c r="I1030" s="104"/>
      <c r="J1030" s="104"/>
      <c r="K1030" s="105"/>
      <c r="L1030" s="76">
        <v>0</v>
      </c>
    </row>
    <row r="1031" spans="1:12" ht="15" customHeight="1" thickBot="1">
      <c r="A1031" s="184" t="str">
        <f t="shared" si="620"/>
        <v>Haaland</v>
      </c>
      <c r="B1031" s="104"/>
      <c r="C1031" s="104"/>
      <c r="D1031" s="104"/>
      <c r="E1031" s="104"/>
      <c r="F1031" s="104"/>
      <c r="G1031" s="104"/>
      <c r="H1031" s="104"/>
      <c r="I1031" s="104"/>
      <c r="J1031" s="104"/>
      <c r="K1031" s="105"/>
      <c r="L1031" s="76">
        <v>1</v>
      </c>
    </row>
    <row r="1032" spans="1:12" ht="15" customHeight="1" thickBot="1">
      <c r="A1032" s="184" t="str">
        <f t="shared" si="620"/>
        <v>Kane</v>
      </c>
      <c r="B1032" s="104"/>
      <c r="C1032" s="104"/>
      <c r="D1032" s="104"/>
      <c r="E1032" s="104"/>
      <c r="F1032" s="104"/>
      <c r="G1032" s="104"/>
      <c r="H1032" s="104"/>
      <c r="I1032" s="104"/>
      <c r="J1032" s="104"/>
      <c r="K1032" s="105"/>
      <c r="L1032" s="76">
        <v>0</v>
      </c>
    </row>
    <row r="1033" spans="1:12" ht="15" customHeight="1" thickBot="1">
      <c r="A1033" s="184" t="str">
        <f t="shared" si="620"/>
        <v>Darwin</v>
      </c>
      <c r="B1033" s="104"/>
      <c r="C1033" s="104"/>
      <c r="D1033" s="104"/>
      <c r="E1033" s="104"/>
      <c r="F1033" s="104"/>
      <c r="G1033" s="104"/>
      <c r="H1033" s="104"/>
      <c r="I1033" s="104"/>
      <c r="J1033" s="104"/>
      <c r="K1033" s="105"/>
      <c r="L1033" s="76">
        <v>0</v>
      </c>
    </row>
    <row r="1034" spans="1:12" ht="15" customHeight="1" thickBot="1">
      <c r="A1034" s="184" t="str">
        <f t="shared" si="620"/>
        <v>Mitrović</v>
      </c>
      <c r="B1034" s="104"/>
      <c r="C1034" s="104"/>
      <c r="D1034" s="104"/>
      <c r="E1034" s="104"/>
      <c r="F1034" s="104"/>
      <c r="G1034" s="104"/>
      <c r="H1034" s="104"/>
      <c r="I1034" s="104"/>
      <c r="J1034" s="104"/>
      <c r="K1034" s="105"/>
      <c r="L1034" s="76">
        <v>0</v>
      </c>
    </row>
    <row r="1035" spans="1:12" ht="15" customHeight="1" thickBot="1">
      <c r="A1035" s="184" t="str">
        <f t="shared" si="620"/>
        <v>Nketiah</v>
      </c>
      <c r="B1035" s="104"/>
      <c r="C1035" s="104"/>
      <c r="D1035" s="104"/>
      <c r="E1035" s="104"/>
      <c r="F1035" s="104"/>
      <c r="G1035" s="104"/>
      <c r="H1035" s="104"/>
      <c r="I1035" s="104"/>
      <c r="J1035" s="104"/>
      <c r="K1035" s="105"/>
      <c r="L1035" s="76">
        <v>0</v>
      </c>
    </row>
    <row r="1036" spans="1:12" ht="15" customHeight="1" thickBot="1">
      <c r="A1036" s="184" t="str">
        <f t="shared" si="620"/>
        <v>Wilson</v>
      </c>
      <c r="B1036" s="104"/>
      <c r="C1036" s="104"/>
      <c r="D1036" s="104"/>
      <c r="E1036" s="104"/>
      <c r="F1036" s="104"/>
      <c r="G1036" s="104"/>
      <c r="H1036" s="104"/>
      <c r="I1036" s="104"/>
      <c r="J1036" s="104"/>
      <c r="K1036" s="105"/>
      <c r="L1036" s="76">
        <v>0</v>
      </c>
    </row>
    <row r="1037" spans="1:12" ht="15" customHeight="1" thickBot="1">
      <c r="A1037" s="184" t="str">
        <f t="shared" si="620"/>
        <v>Martial</v>
      </c>
      <c r="B1037" s="104"/>
      <c r="C1037" s="104"/>
      <c r="D1037" s="104"/>
      <c r="E1037" s="104"/>
      <c r="F1037" s="104"/>
      <c r="G1037" s="104"/>
      <c r="H1037" s="104"/>
      <c r="I1037" s="104"/>
      <c r="J1037" s="104"/>
      <c r="K1037" s="105"/>
      <c r="L1037" s="76">
        <v>0</v>
      </c>
    </row>
    <row r="1038" spans="1:12" ht="15" customHeight="1" thickBot="1">
      <c r="A1038" s="184" t="str">
        <f t="shared" si="620"/>
        <v>Watkins</v>
      </c>
      <c r="B1038" s="104"/>
      <c r="C1038" s="104"/>
      <c r="D1038" s="104"/>
      <c r="E1038" s="104"/>
      <c r="F1038" s="104"/>
      <c r="G1038" s="104"/>
      <c r="H1038" s="104"/>
      <c r="I1038" s="104"/>
      <c r="J1038" s="104"/>
      <c r="K1038" s="105"/>
      <c r="L1038" s="76">
        <v>0</v>
      </c>
    </row>
    <row r="1039" spans="1:12" ht="15" customHeight="1" thickBot="1">
      <c r="A1039" s="184" t="str">
        <f t="shared" si="620"/>
        <v>Havertz</v>
      </c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5"/>
      <c r="L1039" s="76">
        <v>0</v>
      </c>
    </row>
    <row r="1040" spans="1:12" ht="15" customHeight="1" thickBot="1">
      <c r="A1040" s="184" t="str">
        <f t="shared" si="620"/>
        <v>Aubameyang</v>
      </c>
      <c r="B1040" s="104"/>
      <c r="C1040" s="104"/>
      <c r="D1040" s="104"/>
      <c r="E1040" s="104"/>
      <c r="F1040" s="104"/>
      <c r="G1040" s="104"/>
      <c r="H1040" s="104"/>
      <c r="I1040" s="104"/>
      <c r="J1040" s="104"/>
      <c r="K1040" s="105"/>
      <c r="L1040" s="76">
        <v>0</v>
      </c>
    </row>
    <row r="1041" spans="1:12" ht="15" customHeight="1" thickBot="1">
      <c r="A1041" s="184" t="str">
        <f t="shared" si="620"/>
        <v>Solanke</v>
      </c>
      <c r="B1041" s="104"/>
      <c r="C1041" s="104"/>
      <c r="D1041" s="104"/>
      <c r="E1041" s="104"/>
      <c r="F1041" s="104"/>
      <c r="G1041" s="104"/>
      <c r="H1041" s="104"/>
      <c r="I1041" s="104"/>
      <c r="J1041" s="104"/>
      <c r="K1041" s="105"/>
      <c r="L1041" s="76">
        <v>0</v>
      </c>
    </row>
    <row r="1042" spans="1:12" ht="15" customHeight="1" thickBot="1">
      <c r="A1042" s="184" t="str">
        <f t="shared" si="620"/>
        <v>Bamford</v>
      </c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5"/>
      <c r="L1042" s="76">
        <v>0</v>
      </c>
    </row>
    <row r="1043" spans="1:12" ht="15" customHeight="1" thickBot="1">
      <c r="A1043" s="184" t="str">
        <f t="shared" si="620"/>
        <v>Mbeumo</v>
      </c>
      <c r="B1043" s="104"/>
      <c r="C1043" s="104"/>
      <c r="D1043" s="104"/>
      <c r="E1043" s="104"/>
      <c r="F1043" s="104"/>
      <c r="G1043" s="104"/>
      <c r="H1043" s="104"/>
      <c r="I1043" s="104"/>
      <c r="J1043" s="104"/>
      <c r="K1043" s="105"/>
      <c r="L1043" s="76">
        <v>0</v>
      </c>
    </row>
    <row r="1044" spans="1:12" ht="15" customHeight="1" thickBot="1">
      <c r="A1044" s="184" t="str">
        <f t="shared" si="620"/>
        <v>Adams</v>
      </c>
      <c r="B1044" s="104"/>
      <c r="C1044" s="104"/>
      <c r="D1044" s="104"/>
      <c r="E1044" s="104"/>
      <c r="F1044" s="104"/>
      <c r="G1044" s="104"/>
      <c r="H1044" s="104"/>
      <c r="I1044" s="104"/>
      <c r="J1044" s="104"/>
      <c r="K1044" s="105"/>
      <c r="L1044" s="76">
        <v>0</v>
      </c>
    </row>
    <row r="1045" spans="1:12" ht="15" customHeight="1" thickBot="1">
      <c r="A1045" s="184" t="str">
        <f t="shared" si="620"/>
        <v>Calvert-Lewin</v>
      </c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5"/>
      <c r="L1045" s="76">
        <v>0</v>
      </c>
    </row>
    <row r="1046" spans="1:12" ht="15" customHeight="1" thickBot="1">
      <c r="A1046" s="184" t="str">
        <f t="shared" si="620"/>
        <v>Scamacca</v>
      </c>
      <c r="B1046" s="104"/>
      <c r="C1046" s="104"/>
      <c r="D1046" s="104"/>
      <c r="E1046" s="104"/>
      <c r="F1046" s="104"/>
      <c r="G1046" s="104"/>
      <c r="H1046" s="104"/>
      <c r="I1046" s="104"/>
      <c r="J1046" s="104"/>
      <c r="K1046" s="105"/>
      <c r="L1046" s="76">
        <v>0</v>
      </c>
    </row>
    <row r="1047" spans="1:12" ht="15" customHeight="1" thickBot="1">
      <c r="A1047" s="184" t="str">
        <f t="shared" si="620"/>
        <v>Edouard</v>
      </c>
      <c r="B1047" s="104"/>
      <c r="C1047" s="104"/>
      <c r="D1047" s="104"/>
      <c r="E1047" s="104"/>
      <c r="F1047" s="104"/>
      <c r="G1047" s="104"/>
      <c r="H1047" s="104"/>
      <c r="I1047" s="104"/>
      <c r="J1047" s="104"/>
      <c r="K1047" s="105"/>
      <c r="L1047" s="76">
        <v>0</v>
      </c>
    </row>
    <row r="1048" spans="1:12" ht="15" customHeight="1" thickBot="1">
      <c r="A1048" s="184" t="str">
        <f t="shared" si="620"/>
        <v>Johnson</v>
      </c>
      <c r="B1048" s="104"/>
      <c r="C1048" s="104"/>
      <c r="D1048" s="104"/>
      <c r="E1048" s="104"/>
      <c r="F1048" s="104"/>
      <c r="G1048" s="104"/>
      <c r="H1048" s="104"/>
      <c r="I1048" s="104"/>
      <c r="J1048" s="104"/>
      <c r="K1048" s="105"/>
      <c r="L1048" s="76">
        <v>0</v>
      </c>
    </row>
    <row r="1049" spans="1:12" ht="15" customHeight="1" thickBot="1">
      <c r="A1049" s="184" t="str">
        <f t="shared" si="620"/>
        <v>Daka</v>
      </c>
      <c r="B1049" s="104"/>
      <c r="C1049" s="104"/>
      <c r="D1049" s="104"/>
      <c r="E1049" s="104"/>
      <c r="F1049" s="104"/>
      <c r="G1049" s="104"/>
      <c r="H1049" s="104"/>
      <c r="I1049" s="104"/>
      <c r="J1049" s="104"/>
      <c r="K1049" s="105"/>
      <c r="L1049" s="76">
        <v>0</v>
      </c>
    </row>
    <row r="1050" spans="1:12" ht="15" customHeight="1" thickBot="1">
      <c r="A1050" s="184" t="str">
        <f t="shared" si="620"/>
        <v>Greenwood</v>
      </c>
      <c r="B1050" s="104"/>
      <c r="C1050" s="104"/>
      <c r="D1050" s="104"/>
      <c r="E1050" s="104"/>
      <c r="F1050" s="104"/>
      <c r="G1050" s="104"/>
      <c r="H1050" s="104"/>
      <c r="I1050" s="104"/>
      <c r="J1050" s="104"/>
      <c r="K1050" s="105"/>
      <c r="L1050" s="76">
        <v>0</v>
      </c>
    </row>
    <row r="1051" spans="1:12" ht="15" customHeight="1" thickBot="1">
      <c r="A1051" s="184" t="str">
        <f t="shared" si="620"/>
        <v>Ederson</v>
      </c>
      <c r="B1051" s="104"/>
      <c r="C1051" s="104"/>
      <c r="D1051" s="104"/>
      <c r="E1051" s="104"/>
      <c r="F1051" s="104"/>
      <c r="G1051" s="104"/>
      <c r="H1051" s="104"/>
      <c r="I1051" s="104"/>
      <c r="J1051" s="104"/>
      <c r="K1051" s="105"/>
      <c r="L1051" s="76">
        <v>0</v>
      </c>
    </row>
    <row r="1052" spans="1:12" ht="15" customHeight="1" thickBot="1">
      <c r="A1052" s="184" t="str">
        <f t="shared" si="620"/>
        <v>Ramsdale</v>
      </c>
      <c r="B1052" s="104"/>
      <c r="C1052" s="104"/>
      <c r="D1052" s="104"/>
      <c r="E1052" s="104"/>
      <c r="F1052" s="104"/>
      <c r="G1052" s="104"/>
      <c r="H1052" s="104"/>
      <c r="I1052" s="104"/>
      <c r="J1052" s="104"/>
      <c r="K1052" s="105"/>
      <c r="L1052" s="76">
        <v>0</v>
      </c>
    </row>
    <row r="1053" spans="1:12" ht="15" customHeight="1" thickBot="1">
      <c r="A1053" s="184" t="str">
        <f t="shared" si="620"/>
        <v>Arrizabalaga</v>
      </c>
      <c r="B1053" s="104"/>
      <c r="C1053" s="104"/>
      <c r="D1053" s="104"/>
      <c r="E1053" s="104"/>
      <c r="F1053" s="104"/>
      <c r="G1053" s="104"/>
      <c r="H1053" s="104"/>
      <c r="I1053" s="104"/>
      <c r="J1053" s="104"/>
      <c r="K1053" s="105"/>
      <c r="L1053" s="76">
        <v>0</v>
      </c>
    </row>
    <row r="1054" spans="1:12" ht="15" customHeight="1" thickBot="1">
      <c r="A1054" s="184" t="str">
        <f t="shared" si="620"/>
        <v>Alisson</v>
      </c>
      <c r="B1054" s="104"/>
      <c r="C1054" s="104"/>
      <c r="D1054" s="104"/>
      <c r="E1054" s="104"/>
      <c r="F1054" s="104"/>
      <c r="G1054" s="104"/>
      <c r="H1054" s="104"/>
      <c r="I1054" s="104"/>
      <c r="J1054" s="104"/>
      <c r="K1054" s="105"/>
      <c r="L1054" s="76">
        <v>0</v>
      </c>
    </row>
    <row r="1055" spans="1:12" ht="15" customHeight="1" thickBot="1">
      <c r="A1055" s="184" t="str">
        <f t="shared" si="620"/>
        <v>Lloris</v>
      </c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5"/>
      <c r="L1055" s="76">
        <v>0</v>
      </c>
    </row>
    <row r="1056" spans="1:12" ht="15" customHeight="1" thickBot="1">
      <c r="A1056" s="184" t="str">
        <f t="shared" si="620"/>
        <v>Leno</v>
      </c>
      <c r="B1056" s="104"/>
      <c r="C1056" s="104"/>
      <c r="D1056" s="104"/>
      <c r="E1056" s="104"/>
      <c r="F1056" s="104"/>
      <c r="G1056" s="104"/>
      <c r="H1056" s="104"/>
      <c r="I1056" s="104"/>
      <c r="J1056" s="104"/>
      <c r="K1056" s="105"/>
      <c r="L1056" s="76">
        <v>0</v>
      </c>
    </row>
    <row r="1057" spans="1:12" ht="15" customHeight="1" thickBot="1">
      <c r="A1057" s="184" t="str">
        <f t="shared" si="620"/>
        <v>Pope</v>
      </c>
      <c r="B1057" s="104"/>
      <c r="C1057" s="104"/>
      <c r="D1057" s="104"/>
      <c r="E1057" s="104"/>
      <c r="F1057" s="104"/>
      <c r="G1057" s="104"/>
      <c r="H1057" s="104"/>
      <c r="I1057" s="104"/>
      <c r="J1057" s="104"/>
      <c r="K1057" s="105"/>
      <c r="L1057" s="76">
        <v>0</v>
      </c>
    </row>
    <row r="1058" spans="1:12" ht="15" customHeight="1" thickBot="1">
      <c r="A1058" s="184" t="str">
        <f t="shared" si="620"/>
        <v>Fabianski</v>
      </c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5"/>
      <c r="L1058" s="76">
        <v>0</v>
      </c>
    </row>
    <row r="1059" spans="1:12" ht="15" customHeight="1" thickBot="1">
      <c r="A1059" s="184" t="str">
        <f t="shared" si="620"/>
        <v>Sánchez</v>
      </c>
      <c r="B1059" s="104"/>
      <c r="C1059" s="104"/>
      <c r="D1059" s="104"/>
      <c r="E1059" s="104"/>
      <c r="F1059" s="104"/>
      <c r="G1059" s="104"/>
      <c r="H1059" s="104"/>
      <c r="I1059" s="104"/>
      <c r="J1059" s="104"/>
      <c r="K1059" s="105"/>
      <c r="L1059" s="76">
        <v>0</v>
      </c>
    </row>
    <row r="1060" spans="1:12" ht="15" customHeight="1" thickBot="1">
      <c r="A1060" s="184" t="str">
        <f t="shared" si="620"/>
        <v>Sá</v>
      </c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5"/>
      <c r="L1060" s="76">
        <v>0</v>
      </c>
    </row>
    <row r="1061" spans="1:12" ht="15" customHeight="1" thickBot="1">
      <c r="A1061" s="184" t="str">
        <f t="shared" si="620"/>
        <v>De Gea</v>
      </c>
      <c r="B1061" s="104"/>
      <c r="C1061" s="104"/>
      <c r="D1061" s="104"/>
      <c r="E1061" s="104"/>
      <c r="F1061" s="104"/>
      <c r="G1061" s="104"/>
      <c r="H1061" s="104"/>
      <c r="I1061" s="104"/>
      <c r="J1061" s="104"/>
      <c r="K1061" s="105"/>
      <c r="L1061" s="76">
        <v>0</v>
      </c>
    </row>
    <row r="1062" spans="1:12" ht="15" customHeight="1" thickBot="1">
      <c r="A1062" s="184" t="str">
        <f t="shared" si="620"/>
        <v>Pickford</v>
      </c>
      <c r="B1062" s="104"/>
      <c r="C1062" s="104"/>
      <c r="D1062" s="104"/>
      <c r="E1062" s="104"/>
      <c r="F1062" s="104"/>
      <c r="G1062" s="104"/>
      <c r="H1062" s="104"/>
      <c r="I1062" s="104"/>
      <c r="J1062" s="104"/>
      <c r="K1062" s="105"/>
      <c r="L1062" s="76">
        <v>0</v>
      </c>
    </row>
    <row r="1063" spans="1:12" ht="15" customHeight="1" thickBot="1">
      <c r="A1063" s="184" t="str">
        <f t="shared" si="620"/>
        <v>Henderson</v>
      </c>
      <c r="B1063" s="104"/>
      <c r="C1063" s="104"/>
      <c r="D1063" s="104"/>
      <c r="E1063" s="104"/>
      <c r="F1063" s="104"/>
      <c r="G1063" s="104"/>
      <c r="H1063" s="104"/>
      <c r="I1063" s="104"/>
      <c r="J1063" s="104"/>
      <c r="K1063" s="105"/>
      <c r="L1063" s="76">
        <v>0</v>
      </c>
    </row>
    <row r="1064" spans="1:12" ht="15" customHeight="1" thickBot="1">
      <c r="A1064" s="184" t="str">
        <f t="shared" si="620"/>
        <v>Meslier</v>
      </c>
      <c r="B1064" s="104"/>
      <c r="C1064" s="104"/>
      <c r="D1064" s="104"/>
      <c r="E1064" s="104"/>
      <c r="F1064" s="104"/>
      <c r="G1064" s="104"/>
      <c r="H1064" s="104"/>
      <c r="I1064" s="104"/>
      <c r="J1064" s="104"/>
      <c r="K1064" s="105"/>
      <c r="L1064" s="76">
        <v>0</v>
      </c>
    </row>
    <row r="1065" spans="1:12" ht="15" customHeight="1" thickBot="1">
      <c r="A1065" s="184" t="str">
        <f t="shared" si="620"/>
        <v>Guaita</v>
      </c>
      <c r="B1065" s="104"/>
      <c r="C1065" s="104"/>
      <c r="D1065" s="104"/>
      <c r="E1065" s="104"/>
      <c r="F1065" s="104"/>
      <c r="G1065" s="104"/>
      <c r="H1065" s="104"/>
      <c r="I1065" s="104"/>
      <c r="J1065" s="104"/>
      <c r="K1065" s="105"/>
      <c r="L1065" s="76">
        <v>0</v>
      </c>
    </row>
    <row r="1066" spans="1:12" ht="15" customHeight="1" thickBot="1">
      <c r="A1066" s="184" t="str">
        <f t="shared" ref="A1066:A1129" si="621">A186</f>
        <v>Salah</v>
      </c>
      <c r="B1066" s="104"/>
      <c r="C1066" s="104"/>
      <c r="D1066" s="104"/>
      <c r="E1066" s="104"/>
      <c r="F1066" s="104"/>
      <c r="G1066" s="104"/>
      <c r="H1066" s="104"/>
      <c r="I1066" s="104"/>
      <c r="J1066" s="104"/>
      <c r="K1066" s="105"/>
      <c r="L1066" s="76">
        <v>0</v>
      </c>
    </row>
    <row r="1067" spans="1:12" ht="15" customHeight="1" thickBot="1">
      <c r="A1067" s="184" t="str">
        <f t="shared" si="621"/>
        <v>De Bruyne</v>
      </c>
      <c r="B1067" s="104"/>
      <c r="C1067" s="104"/>
      <c r="D1067" s="104"/>
      <c r="E1067" s="104"/>
      <c r="F1067" s="104"/>
      <c r="G1067" s="104"/>
      <c r="H1067" s="104"/>
      <c r="I1067" s="104"/>
      <c r="J1067" s="104"/>
      <c r="K1067" s="105"/>
      <c r="L1067" s="76">
        <v>0</v>
      </c>
    </row>
    <row r="1068" spans="1:12" ht="15" customHeight="1" thickBot="1">
      <c r="A1068" s="184" t="str">
        <f t="shared" si="621"/>
        <v>Saka</v>
      </c>
      <c r="B1068" s="104"/>
      <c r="C1068" s="104"/>
      <c r="D1068" s="104"/>
      <c r="E1068" s="104"/>
      <c r="F1068" s="104"/>
      <c r="G1068" s="104"/>
      <c r="H1068" s="104"/>
      <c r="I1068" s="104"/>
      <c r="J1068" s="104"/>
      <c r="K1068" s="105"/>
      <c r="L1068" s="76">
        <v>0</v>
      </c>
    </row>
    <row r="1069" spans="1:12" ht="15" customHeight="1" thickBot="1">
      <c r="A1069" s="184" t="str">
        <f t="shared" si="621"/>
        <v>Son</v>
      </c>
      <c r="B1069" s="104"/>
      <c r="C1069" s="104"/>
      <c r="D1069" s="104"/>
      <c r="E1069" s="104"/>
      <c r="F1069" s="104"/>
      <c r="G1069" s="104"/>
      <c r="H1069" s="104"/>
      <c r="I1069" s="104"/>
      <c r="J1069" s="104"/>
      <c r="K1069" s="105"/>
      <c r="L1069" s="76">
        <v>0</v>
      </c>
    </row>
    <row r="1070" spans="1:12" ht="15" customHeight="1" thickBot="1">
      <c r="A1070" s="184" t="str">
        <f t="shared" si="621"/>
        <v>Martinelli</v>
      </c>
      <c r="B1070" s="104"/>
      <c r="C1070" s="104"/>
      <c r="D1070" s="104"/>
      <c r="E1070" s="104"/>
      <c r="F1070" s="104"/>
      <c r="G1070" s="104"/>
      <c r="H1070" s="104"/>
      <c r="I1070" s="104"/>
      <c r="J1070" s="104"/>
      <c r="K1070" s="105"/>
      <c r="L1070" s="76">
        <v>0</v>
      </c>
    </row>
    <row r="1071" spans="1:12" ht="15" customHeight="1" thickBot="1">
      <c r="A1071" s="184" t="str">
        <f t="shared" si="621"/>
        <v>Foden</v>
      </c>
      <c r="B1071" s="104"/>
      <c r="C1071" s="104"/>
      <c r="D1071" s="104"/>
      <c r="E1071" s="104"/>
      <c r="F1071" s="104"/>
      <c r="G1071" s="104"/>
      <c r="H1071" s="104"/>
      <c r="I1071" s="104"/>
      <c r="J1071" s="104"/>
      <c r="K1071" s="105"/>
      <c r="L1071" s="76">
        <v>0</v>
      </c>
    </row>
    <row r="1072" spans="1:12" ht="15" customHeight="1" thickBot="1">
      <c r="A1072" s="184" t="str">
        <f t="shared" si="621"/>
        <v>Mount</v>
      </c>
      <c r="B1072" s="104"/>
      <c r="C1072" s="104"/>
      <c r="D1072" s="104"/>
      <c r="E1072" s="104"/>
      <c r="F1072" s="104"/>
      <c r="G1072" s="104"/>
      <c r="H1072" s="104"/>
      <c r="I1072" s="104"/>
      <c r="J1072" s="104"/>
      <c r="K1072" s="105"/>
      <c r="L1072" s="76">
        <v>0</v>
      </c>
    </row>
    <row r="1073" spans="1:12" ht="15" customHeight="1" thickBot="1">
      <c r="A1073" s="184" t="str">
        <f t="shared" si="621"/>
        <v>Sterling</v>
      </c>
      <c r="B1073" s="104"/>
      <c r="C1073" s="104"/>
      <c r="D1073" s="104"/>
      <c r="E1073" s="104"/>
      <c r="F1073" s="104"/>
      <c r="G1073" s="104"/>
      <c r="H1073" s="104"/>
      <c r="I1073" s="104"/>
      <c r="J1073" s="104"/>
      <c r="K1073" s="105"/>
      <c r="L1073" s="76">
        <v>0</v>
      </c>
    </row>
    <row r="1074" spans="1:12" ht="15" customHeight="1" thickBot="1">
      <c r="A1074" s="184" t="str">
        <f t="shared" si="621"/>
        <v>Fernandes</v>
      </c>
      <c r="B1074" s="104"/>
      <c r="C1074" s="104"/>
      <c r="D1074" s="104"/>
      <c r="E1074" s="104"/>
      <c r="F1074" s="104"/>
      <c r="G1074" s="104"/>
      <c r="H1074" s="104"/>
      <c r="I1074" s="104"/>
      <c r="J1074" s="104"/>
      <c r="K1074" s="105"/>
      <c r="L1074" s="76">
        <v>0</v>
      </c>
    </row>
    <row r="1075" spans="1:12" ht="15" customHeight="1" thickBot="1">
      <c r="A1075" s="184" t="str">
        <f t="shared" si="621"/>
        <v>Ødegaard</v>
      </c>
      <c r="B1075" s="104"/>
      <c r="C1075" s="104"/>
      <c r="D1075" s="104"/>
      <c r="E1075" s="104"/>
      <c r="F1075" s="104"/>
      <c r="G1075" s="104"/>
      <c r="H1075" s="104"/>
      <c r="I1075" s="104"/>
      <c r="J1075" s="104"/>
      <c r="K1075" s="105"/>
      <c r="L1075" s="76">
        <v>0</v>
      </c>
    </row>
    <row r="1076" spans="1:12" ht="15" customHeight="1" thickBot="1">
      <c r="A1076" s="184" t="str">
        <f t="shared" si="621"/>
        <v>Trossard</v>
      </c>
      <c r="B1076" s="104"/>
      <c r="C1076" s="104"/>
      <c r="D1076" s="104"/>
      <c r="E1076" s="104"/>
      <c r="F1076" s="104"/>
      <c r="G1076" s="104"/>
      <c r="H1076" s="104"/>
      <c r="I1076" s="104"/>
      <c r="J1076" s="104"/>
      <c r="K1076" s="105"/>
      <c r="L1076" s="76">
        <v>0</v>
      </c>
    </row>
    <row r="1077" spans="1:12" ht="15" customHeight="1" thickBot="1">
      <c r="A1077" s="184" t="str">
        <f t="shared" si="621"/>
        <v>Grealish</v>
      </c>
      <c r="B1077" s="104"/>
      <c r="C1077" s="104"/>
      <c r="D1077" s="104"/>
      <c r="E1077" s="104"/>
      <c r="F1077" s="104"/>
      <c r="G1077" s="104"/>
      <c r="H1077" s="104"/>
      <c r="I1077" s="104"/>
      <c r="J1077" s="104"/>
      <c r="K1077" s="105"/>
      <c r="L1077" s="76">
        <v>0</v>
      </c>
    </row>
    <row r="1078" spans="1:12" ht="15" customHeight="1" thickBot="1">
      <c r="A1078" s="184" t="str">
        <f t="shared" si="621"/>
        <v>Rashford</v>
      </c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5"/>
      <c r="L1078" s="76">
        <v>0</v>
      </c>
    </row>
    <row r="1079" spans="1:12" ht="15" customHeight="1" thickBot="1">
      <c r="A1079" s="184" t="str">
        <f t="shared" si="621"/>
        <v>Zaha</v>
      </c>
      <c r="B1079" s="104"/>
      <c r="C1079" s="104"/>
      <c r="D1079" s="104"/>
      <c r="E1079" s="104"/>
      <c r="F1079" s="104"/>
      <c r="G1079" s="104"/>
      <c r="H1079" s="104"/>
      <c r="I1079" s="104"/>
      <c r="J1079" s="104"/>
      <c r="K1079" s="105"/>
      <c r="L1079" s="76">
        <v>0</v>
      </c>
    </row>
    <row r="1080" spans="1:12" ht="15" customHeight="1" thickBot="1">
      <c r="A1080" s="184" t="str">
        <f t="shared" si="621"/>
        <v>Bernardo</v>
      </c>
      <c r="B1080" s="104"/>
      <c r="C1080" s="104"/>
      <c r="D1080" s="104"/>
      <c r="E1080" s="104"/>
      <c r="F1080" s="104"/>
      <c r="G1080" s="104"/>
      <c r="H1080" s="104"/>
      <c r="I1080" s="104"/>
      <c r="J1080" s="104"/>
      <c r="K1080" s="105"/>
      <c r="L1080" s="76">
        <v>0</v>
      </c>
    </row>
    <row r="1081" spans="1:12" ht="15" customHeight="1" thickBot="1">
      <c r="A1081" s="184" t="str">
        <f t="shared" si="621"/>
        <v>Groß</v>
      </c>
      <c r="B1081" s="104"/>
      <c r="C1081" s="104"/>
      <c r="D1081" s="104"/>
      <c r="E1081" s="104"/>
      <c r="F1081" s="104"/>
      <c r="G1081" s="104"/>
      <c r="H1081" s="104"/>
      <c r="I1081" s="104"/>
      <c r="J1081" s="104"/>
      <c r="K1081" s="105"/>
      <c r="L1081" s="76">
        <v>0</v>
      </c>
    </row>
    <row r="1082" spans="1:12" ht="15" customHeight="1" thickBot="1">
      <c r="A1082" s="184" t="str">
        <f t="shared" si="621"/>
        <v>Bowen</v>
      </c>
      <c r="B1082" s="104"/>
      <c r="C1082" s="104"/>
      <c r="D1082" s="104"/>
      <c r="E1082" s="104"/>
      <c r="F1082" s="104"/>
      <c r="G1082" s="104"/>
      <c r="H1082" s="104"/>
      <c r="I1082" s="104"/>
      <c r="J1082" s="104"/>
      <c r="K1082" s="105"/>
      <c r="L1082" s="76">
        <v>0</v>
      </c>
    </row>
    <row r="1083" spans="1:12" ht="15" customHeight="1" thickBot="1">
      <c r="A1083" s="184" t="str">
        <f t="shared" si="621"/>
        <v>Andreas</v>
      </c>
      <c r="B1083" s="104"/>
      <c r="C1083" s="104"/>
      <c r="D1083" s="104"/>
      <c r="E1083" s="104"/>
      <c r="F1083" s="104"/>
      <c r="G1083" s="104"/>
      <c r="H1083" s="104"/>
      <c r="I1083" s="104"/>
      <c r="J1083" s="104"/>
      <c r="K1083" s="105"/>
      <c r="L1083" s="76">
        <v>0</v>
      </c>
    </row>
    <row r="1084" spans="1:12" ht="15" customHeight="1" thickBot="1">
      <c r="A1084" s="184" t="str">
        <f t="shared" si="621"/>
        <v>Ward-Prowse</v>
      </c>
      <c r="B1084" s="104"/>
      <c r="C1084" s="104"/>
      <c r="D1084" s="104"/>
      <c r="E1084" s="104"/>
      <c r="F1084" s="104"/>
      <c r="G1084" s="104"/>
      <c r="H1084" s="104"/>
      <c r="I1084" s="104"/>
      <c r="J1084" s="104"/>
      <c r="K1084" s="105"/>
      <c r="L1084" s="76">
        <v>0</v>
      </c>
    </row>
    <row r="1085" spans="1:12" ht="15" customHeight="1" thickBot="1">
      <c r="A1085" s="184" t="str">
        <f t="shared" si="621"/>
        <v>Barnes</v>
      </c>
      <c r="B1085" s="104"/>
      <c r="C1085" s="104"/>
      <c r="D1085" s="104"/>
      <c r="E1085" s="104"/>
      <c r="F1085" s="104"/>
      <c r="G1085" s="104"/>
      <c r="H1085" s="104"/>
      <c r="I1085" s="104"/>
      <c r="J1085" s="104"/>
      <c r="K1085" s="105"/>
      <c r="L1085" s="76">
        <v>0</v>
      </c>
    </row>
    <row r="1086" spans="1:12" ht="15" customHeight="1" thickBot="1">
      <c r="A1086" s="184" t="str">
        <f t="shared" si="621"/>
        <v>Almirón</v>
      </c>
      <c r="B1086" s="104"/>
      <c r="C1086" s="104"/>
      <c r="D1086" s="104"/>
      <c r="E1086" s="104"/>
      <c r="F1086" s="104"/>
      <c r="G1086" s="104"/>
      <c r="H1086" s="104"/>
      <c r="I1086" s="104"/>
      <c r="J1086" s="104"/>
      <c r="K1086" s="105"/>
      <c r="L1086" s="76">
        <v>0</v>
      </c>
    </row>
    <row r="1087" spans="1:12" ht="15" customHeight="1" thickBot="1">
      <c r="A1087" s="184" t="str">
        <f t="shared" si="621"/>
        <v>Willian</v>
      </c>
      <c r="B1087" s="104"/>
      <c r="C1087" s="104"/>
      <c r="D1087" s="104"/>
      <c r="E1087" s="104"/>
      <c r="F1087" s="104"/>
      <c r="G1087" s="104"/>
      <c r="H1087" s="104"/>
      <c r="I1087" s="104"/>
      <c r="J1087" s="104"/>
      <c r="K1087" s="105"/>
      <c r="L1087" s="76">
        <v>0</v>
      </c>
    </row>
    <row r="1088" spans="1:12" ht="15" customHeight="1" thickBot="1">
      <c r="A1088" s="184" t="str">
        <f t="shared" si="621"/>
        <v>Antony</v>
      </c>
      <c r="B1088" s="104"/>
      <c r="C1088" s="104"/>
      <c r="D1088" s="104"/>
      <c r="E1088" s="104"/>
      <c r="F1088" s="104"/>
      <c r="G1088" s="104"/>
      <c r="H1088" s="104"/>
      <c r="I1088" s="104"/>
      <c r="J1088" s="104"/>
      <c r="K1088" s="105"/>
      <c r="L1088" s="76">
        <v>0</v>
      </c>
    </row>
    <row r="1089" spans="1:26" ht="15" customHeight="1" thickBot="1">
      <c r="A1089" s="184" t="str">
        <f t="shared" si="621"/>
        <v>Saint-Maximin</v>
      </c>
      <c r="B1089" s="104"/>
      <c r="C1089" s="104"/>
      <c r="D1089" s="104"/>
      <c r="E1089" s="104"/>
      <c r="F1089" s="104"/>
      <c r="G1089" s="104"/>
      <c r="H1089" s="104"/>
      <c r="I1089" s="104"/>
      <c r="J1089" s="104"/>
      <c r="K1089" s="105"/>
      <c r="L1089" s="76">
        <v>0</v>
      </c>
    </row>
    <row r="1090" spans="1:26" ht="15" customHeight="1" thickBot="1">
      <c r="A1090" s="184" t="str">
        <f t="shared" si="621"/>
        <v>Gündogan</v>
      </c>
      <c r="B1090" s="104"/>
      <c r="C1090" s="104"/>
      <c r="D1090" s="104"/>
      <c r="E1090" s="104"/>
      <c r="F1090" s="104"/>
      <c r="G1090" s="104"/>
      <c r="H1090" s="104"/>
      <c r="I1090" s="104"/>
      <c r="J1090" s="104"/>
      <c r="K1090" s="105"/>
      <c r="L1090" s="76">
        <v>0</v>
      </c>
    </row>
    <row r="1091" spans="1:26" ht="15" customHeight="1" thickBot="1">
      <c r="A1091" s="184" t="str">
        <f t="shared" si="621"/>
        <v>Paquetá</v>
      </c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5"/>
      <c r="L1091" s="76">
        <v>0</v>
      </c>
    </row>
    <row r="1092" spans="1:26" ht="15" customHeight="1" thickBot="1">
      <c r="A1092" s="184" t="str">
        <f t="shared" si="621"/>
        <v>Rodrigo</v>
      </c>
      <c r="B1092" s="104"/>
      <c r="C1092" s="104"/>
      <c r="D1092" s="104"/>
      <c r="E1092" s="104"/>
      <c r="F1092" s="104"/>
      <c r="G1092" s="104"/>
      <c r="H1092" s="104"/>
      <c r="I1092" s="104"/>
      <c r="J1092" s="104"/>
      <c r="K1092" s="105"/>
      <c r="L1092" s="76">
        <v>0</v>
      </c>
    </row>
    <row r="1093" spans="1:26" ht="15" customHeight="1" thickBot="1">
      <c r="A1093" s="184" t="str">
        <f t="shared" si="621"/>
        <v>Aaronson</v>
      </c>
      <c r="B1093" s="104"/>
      <c r="C1093" s="104"/>
      <c r="D1093" s="104"/>
      <c r="E1093" s="104"/>
      <c r="F1093" s="104"/>
      <c r="G1093" s="104"/>
      <c r="H1093" s="104"/>
      <c r="I1093" s="104"/>
      <c r="J1093" s="104"/>
      <c r="K1093" s="105"/>
      <c r="L1093" s="76">
        <v>0</v>
      </c>
    </row>
    <row r="1094" spans="1:26" ht="15" customHeight="1" thickBot="1">
      <c r="A1094" s="184" t="str">
        <f t="shared" si="621"/>
        <v>Kulusevski</v>
      </c>
      <c r="B1094" s="104"/>
      <c r="C1094" s="104"/>
      <c r="D1094" s="104"/>
      <c r="E1094" s="104"/>
      <c r="F1094" s="104"/>
      <c r="G1094" s="104"/>
      <c r="H1094" s="104"/>
      <c r="I1094" s="104"/>
      <c r="J1094" s="104"/>
      <c r="K1094" s="105"/>
      <c r="L1094" s="76">
        <v>0</v>
      </c>
    </row>
    <row r="1095" spans="1:26" ht="15" customHeight="1" thickBot="1">
      <c r="A1095" s="184" t="str">
        <f t="shared" si="621"/>
        <v>Bailey</v>
      </c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5"/>
      <c r="L1095" s="76">
        <v>0</v>
      </c>
    </row>
    <row r="1096" spans="1:26" ht="15" customHeight="1" thickBot="1">
      <c r="A1096" s="184" t="str">
        <f t="shared" si="621"/>
        <v>March</v>
      </c>
      <c r="B1096" s="104"/>
      <c r="C1096" s="104"/>
      <c r="D1096" s="104"/>
      <c r="E1096" s="104"/>
      <c r="F1096" s="104"/>
      <c r="G1096" s="104"/>
      <c r="H1096" s="104"/>
      <c r="I1096" s="104"/>
      <c r="J1096" s="104"/>
      <c r="K1096" s="105"/>
      <c r="L1096" s="76">
        <v>0</v>
      </c>
    </row>
    <row r="1097" spans="1:26" ht="15" customHeight="1" thickBot="1">
      <c r="A1097" s="184" t="str">
        <f t="shared" si="621"/>
        <v>Mahrez</v>
      </c>
      <c r="B1097" s="104"/>
      <c r="C1097" s="104"/>
      <c r="D1097" s="104"/>
      <c r="E1097" s="104"/>
      <c r="F1097" s="104"/>
      <c r="G1097" s="104"/>
      <c r="H1097" s="104"/>
      <c r="I1097" s="104"/>
      <c r="J1097" s="104"/>
      <c r="K1097" s="105"/>
      <c r="L1097" s="76">
        <v>0</v>
      </c>
    </row>
    <row r="1098" spans="1:26" ht="15" customHeight="1" thickBot="1">
      <c r="A1098" s="184" t="str">
        <f t="shared" si="621"/>
        <v>Harrison</v>
      </c>
      <c r="B1098" s="104"/>
      <c r="C1098" s="104"/>
      <c r="D1098" s="104"/>
      <c r="E1098" s="104"/>
      <c r="F1098" s="104"/>
      <c r="G1098" s="104"/>
      <c r="H1098" s="104"/>
      <c r="I1098" s="104"/>
      <c r="J1098" s="104"/>
      <c r="K1098" s="105"/>
      <c r="L1098" s="76">
        <v>0</v>
      </c>
    </row>
    <row r="1099" spans="1:26" ht="15" customHeight="1" thickBot="1">
      <c r="A1099" s="184" t="str">
        <f t="shared" si="621"/>
        <v>Eriksen</v>
      </c>
      <c r="B1099" s="104"/>
      <c r="C1099" s="104"/>
      <c r="D1099" s="104"/>
      <c r="E1099" s="104"/>
      <c r="F1099" s="104"/>
      <c r="G1099" s="104"/>
      <c r="H1099" s="104"/>
      <c r="I1099" s="104"/>
      <c r="J1099" s="104"/>
      <c r="K1099" s="105"/>
      <c r="L1099" s="76">
        <v>0</v>
      </c>
    </row>
    <row r="1100" spans="1:26" ht="15" customHeight="1" thickBot="1">
      <c r="A1100" s="184" t="str">
        <f t="shared" si="621"/>
        <v>Eze</v>
      </c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5"/>
      <c r="L1100" s="76">
        <v>0</v>
      </c>
    </row>
    <row r="1101" spans="1:26" ht="15" customHeight="1" thickBot="1">
      <c r="A1101" s="184" t="str">
        <f t="shared" si="621"/>
        <v>Cancelo</v>
      </c>
      <c r="B1101" s="158"/>
      <c r="C1101" s="158"/>
      <c r="D1101" s="158"/>
      <c r="E1101" s="158"/>
      <c r="F1101" s="158"/>
      <c r="G1101" s="158"/>
      <c r="H1101" s="158"/>
      <c r="I1101" s="158"/>
      <c r="J1101" s="158"/>
      <c r="K1101" s="159"/>
      <c r="L1101" s="76">
        <v>0</v>
      </c>
      <c r="M1101" s="424" t="s">
        <v>182</v>
      </c>
      <c r="N1101" s="425"/>
      <c r="O1101" s="425"/>
      <c r="P1101" s="425"/>
      <c r="Q1101" s="425"/>
      <c r="R1101" s="425"/>
      <c r="S1101" s="425"/>
      <c r="T1101" s="425"/>
      <c r="U1101" s="425"/>
      <c r="V1101" s="425"/>
      <c r="W1101" s="425"/>
      <c r="X1101" s="425"/>
      <c r="Y1101" s="425"/>
      <c r="Z1101" s="426"/>
    </row>
    <row r="1102" spans="1:26" ht="15" customHeight="1" thickBot="1">
      <c r="A1102" s="184" t="str">
        <f t="shared" si="621"/>
        <v>Alexander-Arnold</v>
      </c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60"/>
      <c r="L1102" s="76">
        <v>0</v>
      </c>
      <c r="M1102" s="427"/>
      <c r="N1102" s="428"/>
      <c r="O1102" s="428"/>
      <c r="P1102" s="428"/>
      <c r="Q1102" s="428"/>
      <c r="R1102" s="428"/>
      <c r="S1102" s="428"/>
      <c r="T1102" s="428"/>
      <c r="U1102" s="428"/>
      <c r="V1102" s="428"/>
      <c r="W1102" s="428"/>
      <c r="X1102" s="428"/>
      <c r="Y1102" s="428"/>
      <c r="Z1102" s="429"/>
    </row>
    <row r="1103" spans="1:26" ht="15" customHeight="1" thickBot="1">
      <c r="A1103" s="184" t="str">
        <f t="shared" si="621"/>
        <v>Gabriel</v>
      </c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60"/>
      <c r="L1103" s="76">
        <v>0</v>
      </c>
      <c r="M1103" s="427"/>
      <c r="N1103" s="428"/>
      <c r="O1103" s="428"/>
      <c r="P1103" s="428"/>
      <c r="Q1103" s="428"/>
      <c r="R1103" s="428"/>
      <c r="S1103" s="428"/>
      <c r="T1103" s="428"/>
      <c r="U1103" s="428"/>
      <c r="V1103" s="428"/>
      <c r="W1103" s="428"/>
      <c r="X1103" s="428"/>
      <c r="Y1103" s="428"/>
      <c r="Z1103" s="429"/>
    </row>
    <row r="1104" spans="1:26" ht="15" customHeight="1" thickBot="1">
      <c r="A1104" s="184" t="str">
        <f t="shared" si="621"/>
        <v>Robertson</v>
      </c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60"/>
      <c r="L1104" s="76">
        <v>0</v>
      </c>
      <c r="M1104" s="427"/>
      <c r="N1104" s="428"/>
      <c r="O1104" s="428"/>
      <c r="P1104" s="428"/>
      <c r="Q1104" s="428"/>
      <c r="R1104" s="428"/>
      <c r="S1104" s="428"/>
      <c r="T1104" s="428"/>
      <c r="U1104" s="428"/>
      <c r="V1104" s="428"/>
      <c r="W1104" s="428"/>
      <c r="X1104" s="428"/>
      <c r="Y1104" s="428"/>
      <c r="Z1104" s="429"/>
    </row>
    <row r="1105" spans="1:26" ht="15" customHeight="1" thickBot="1">
      <c r="A1105" s="184" t="str">
        <f t="shared" si="621"/>
        <v>Trippier</v>
      </c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76">
        <v>0</v>
      </c>
      <c r="M1105" s="430"/>
      <c r="N1105" s="431"/>
      <c r="O1105" s="431"/>
      <c r="P1105" s="431"/>
      <c r="Q1105" s="431"/>
      <c r="R1105" s="431"/>
      <c r="S1105" s="431"/>
      <c r="T1105" s="431"/>
      <c r="U1105" s="431"/>
      <c r="V1105" s="431"/>
      <c r="W1105" s="431"/>
      <c r="X1105" s="431"/>
      <c r="Y1105" s="431"/>
      <c r="Z1105" s="432"/>
    </row>
    <row r="1106" spans="1:26" ht="15" customHeight="1" thickBot="1">
      <c r="A1106" s="184" t="str">
        <f t="shared" si="621"/>
        <v>Van Dijk</v>
      </c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76">
        <v>0</v>
      </c>
    </row>
    <row r="1107" spans="1:26" ht="15" customHeight="1" thickBot="1">
      <c r="A1107" s="184" t="str">
        <f t="shared" si="621"/>
        <v>White</v>
      </c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76">
        <v>0</v>
      </c>
    </row>
    <row r="1108" spans="1:26" ht="15" customHeight="1" thickBot="1">
      <c r="A1108" s="184" t="str">
        <f t="shared" si="621"/>
        <v>Laporte</v>
      </c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76">
        <v>0</v>
      </c>
    </row>
    <row r="1109" spans="1:26" ht="15" customHeight="1" thickBot="1">
      <c r="A1109" s="184" t="str">
        <f t="shared" si="621"/>
        <v>Dunk</v>
      </c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76">
        <v>0</v>
      </c>
    </row>
    <row r="1110" spans="1:26" ht="15" customHeight="1" thickBot="1">
      <c r="A1110" s="184" t="str">
        <f t="shared" si="621"/>
        <v>Saliba</v>
      </c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76">
        <v>0</v>
      </c>
    </row>
    <row r="1111" spans="1:26" ht="15" customHeight="1" thickBot="1">
      <c r="A1111" s="184" t="str">
        <f t="shared" si="621"/>
        <v>Burn</v>
      </c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76">
        <v>0</v>
      </c>
    </row>
    <row r="1112" spans="1:26" ht="15" customHeight="1" thickBot="1">
      <c r="A1112" s="184" t="str">
        <f t="shared" si="621"/>
        <v>Botman</v>
      </c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76">
        <v>0</v>
      </c>
    </row>
    <row r="1113" spans="1:26" ht="15" customHeight="1" thickBot="1">
      <c r="A1113" s="184" t="str">
        <f t="shared" si="621"/>
        <v>Dier</v>
      </c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76">
        <v>0</v>
      </c>
    </row>
    <row r="1114" spans="1:26" ht="15" customHeight="1" thickBot="1">
      <c r="A1114" s="184" t="str">
        <f t="shared" si="621"/>
        <v>Schär</v>
      </c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76">
        <v>0</v>
      </c>
    </row>
    <row r="1115" spans="1:26" ht="15" customHeight="1" thickBot="1">
      <c r="A1115" s="184" t="str">
        <f t="shared" si="621"/>
        <v>Zinchenko</v>
      </c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76">
        <v>0</v>
      </c>
    </row>
    <row r="1116" spans="1:26" ht="15" customHeight="1" thickBot="1">
      <c r="A1116" s="184" t="str">
        <f t="shared" si="621"/>
        <v>Walker</v>
      </c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76">
        <v>0</v>
      </c>
    </row>
    <row r="1117" spans="1:26" ht="15" customHeight="1" thickBot="1">
      <c r="A1117" s="184" t="str">
        <f t="shared" si="621"/>
        <v>Perišić</v>
      </c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76">
        <v>0</v>
      </c>
    </row>
    <row r="1118" spans="1:26" ht="15" customHeight="1" thickBot="1">
      <c r="A1118" s="184" t="str">
        <f t="shared" si="621"/>
        <v>Stones</v>
      </c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76">
        <v>0</v>
      </c>
    </row>
    <row r="1119" spans="1:26" ht="15" customHeight="1" thickBot="1">
      <c r="A1119" s="184" t="str">
        <f t="shared" si="621"/>
        <v>Shaw</v>
      </c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76">
        <v>0</v>
      </c>
    </row>
    <row r="1120" spans="1:26" ht="15" customHeight="1" thickBot="1">
      <c r="A1120" s="184" t="str">
        <f t="shared" si="621"/>
        <v>Cucurella</v>
      </c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76">
        <v>0</v>
      </c>
    </row>
    <row r="1121" spans="1:12" ht="15" customHeight="1" thickBot="1">
      <c r="A1121" s="184" t="str">
        <f t="shared" si="621"/>
        <v>Varane</v>
      </c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76">
        <v>0</v>
      </c>
    </row>
    <row r="1122" spans="1:12" ht="15" customHeight="1" thickBot="1">
      <c r="A1122" s="184" t="str">
        <f t="shared" si="621"/>
        <v>Estupiñán</v>
      </c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76">
        <v>0</v>
      </c>
    </row>
    <row r="1123" spans="1:12" ht="15" customHeight="1" thickBot="1">
      <c r="A1123" s="184" t="str">
        <f t="shared" si="621"/>
        <v>Matip</v>
      </c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76">
        <v>0</v>
      </c>
    </row>
    <row r="1124" spans="1:12" ht="15" customHeight="1" thickBot="1">
      <c r="A1124" s="184" t="str">
        <f t="shared" si="621"/>
        <v>Romero</v>
      </c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76">
        <v>0</v>
      </c>
    </row>
    <row r="1125" spans="1:12" ht="15" customHeight="1" thickBot="1">
      <c r="A1125" s="184" t="str">
        <f t="shared" si="621"/>
        <v>Koulibaly</v>
      </c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76">
        <v>0</v>
      </c>
    </row>
    <row r="1126" spans="1:12" ht="15" customHeight="1" thickBot="1">
      <c r="A1126" s="184" t="str">
        <f t="shared" si="621"/>
        <v>Digne</v>
      </c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76">
        <v>0</v>
      </c>
    </row>
    <row r="1127" spans="1:12" ht="15" customHeight="1" thickBot="1">
      <c r="A1127" s="184" t="str">
        <f t="shared" si="621"/>
        <v>Akanji</v>
      </c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76">
        <v>0</v>
      </c>
    </row>
    <row r="1128" spans="1:12" ht="15" customHeight="1" thickBot="1">
      <c r="A1128" s="184" t="str">
        <f t="shared" si="621"/>
        <v>Thiago Silva</v>
      </c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76">
        <v>0</v>
      </c>
    </row>
    <row r="1129" spans="1:12" ht="15" customHeight="1" thickBot="1">
      <c r="A1129" s="184" t="str">
        <f t="shared" si="621"/>
        <v>Martínez</v>
      </c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76">
        <v>0</v>
      </c>
    </row>
    <row r="1130" spans="1:12" ht="15" customHeight="1" thickBot="1">
      <c r="A1130" s="184" t="str">
        <f t="shared" ref="A1130:A1193" si="622">A250</f>
        <v>Mee</v>
      </c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76">
        <v>0</v>
      </c>
    </row>
    <row r="1131" spans="1:12" ht="15" customHeight="1" thickBot="1">
      <c r="A1131" s="184" t="str">
        <f t="shared" si="622"/>
        <v>Cresswell</v>
      </c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76">
        <v>0</v>
      </c>
    </row>
    <row r="1132" spans="1:12" ht="15" customHeight="1" thickBot="1">
      <c r="A1132" s="184" t="str">
        <f t="shared" si="622"/>
        <v>Konsa</v>
      </c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76">
        <v>0</v>
      </c>
    </row>
    <row r="1133" spans="1:12" ht="15" customHeight="1" thickBot="1">
      <c r="A1133" s="184" t="str">
        <f t="shared" si="622"/>
        <v>Perraud</v>
      </c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76">
        <v>0</v>
      </c>
    </row>
    <row r="1134" spans="1:12" ht="15" customHeight="1" thickBot="1">
      <c r="A1134" s="184" t="str">
        <f t="shared" si="622"/>
        <v>Kehrer</v>
      </c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76">
        <v>0</v>
      </c>
    </row>
    <row r="1135" spans="1:12" ht="15" customHeight="1" thickBot="1">
      <c r="A1135" s="184" t="str">
        <f t="shared" si="622"/>
        <v>Ream</v>
      </c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76">
        <v>0</v>
      </c>
    </row>
    <row r="1136" spans="1:12" ht="15" customHeight="1" thickBot="1">
      <c r="A1136" s="184" t="str">
        <f t="shared" si="622"/>
        <v>R.Sessegnon</v>
      </c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76">
        <v>0</v>
      </c>
    </row>
    <row r="1137" spans="1:12" ht="15" customHeight="1" thickBot="1">
      <c r="A1137" s="184" t="str">
        <f t="shared" si="622"/>
        <v>Aké</v>
      </c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76">
        <v>0</v>
      </c>
    </row>
    <row r="1138" spans="1:12" ht="15" customHeight="1" thickBot="1">
      <c r="A1138" s="184" t="str">
        <f t="shared" si="622"/>
        <v>Azpilicueta</v>
      </c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76">
        <v>0</v>
      </c>
    </row>
    <row r="1139" spans="1:12" ht="15" customHeight="1" thickBot="1">
      <c r="A1139" s="184" t="str">
        <f t="shared" si="622"/>
        <v>Collins</v>
      </c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76">
        <v>0</v>
      </c>
    </row>
    <row r="1140" spans="1:12" ht="15" customHeight="1" thickBot="1">
      <c r="A1140" s="184" t="str">
        <f t="shared" si="622"/>
        <v>Chalobah</v>
      </c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76">
        <v>0</v>
      </c>
    </row>
    <row r="1141" spans="1:12" ht="15" customHeight="1" thickBot="1">
      <c r="A1141" s="184" t="str">
        <f t="shared" si="622"/>
        <v>Haaland</v>
      </c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76">
        <v>0</v>
      </c>
    </row>
    <row r="1142" spans="1:12" ht="15" customHeight="1" thickBot="1">
      <c r="A1142" s="184" t="str">
        <f t="shared" si="622"/>
        <v>Kane</v>
      </c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76">
        <v>0</v>
      </c>
    </row>
    <row r="1143" spans="1:12" ht="15" customHeight="1" thickBot="1">
      <c r="A1143" s="184" t="str">
        <f t="shared" si="622"/>
        <v>Darwin</v>
      </c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76">
        <v>0</v>
      </c>
    </row>
    <row r="1144" spans="1:12" ht="15" customHeight="1" thickBot="1">
      <c r="A1144" s="184" t="str">
        <f t="shared" si="622"/>
        <v>Mitrović</v>
      </c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76">
        <v>0</v>
      </c>
    </row>
    <row r="1145" spans="1:12" ht="15" customHeight="1" thickBot="1">
      <c r="A1145" s="184" t="str">
        <f t="shared" si="622"/>
        <v>Nketiah</v>
      </c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76">
        <v>0</v>
      </c>
    </row>
    <row r="1146" spans="1:12" ht="15" customHeight="1" thickBot="1">
      <c r="A1146" s="184" t="str">
        <f t="shared" si="622"/>
        <v>Wilson</v>
      </c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76">
        <v>0</v>
      </c>
    </row>
    <row r="1147" spans="1:12" ht="15" customHeight="1" thickBot="1">
      <c r="A1147" s="184" t="str">
        <f t="shared" si="622"/>
        <v>Martial</v>
      </c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76">
        <v>0</v>
      </c>
    </row>
    <row r="1148" spans="1:12" ht="15" customHeight="1" thickBot="1">
      <c r="A1148" s="184" t="str">
        <f t="shared" si="622"/>
        <v>Watkins</v>
      </c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76">
        <v>0</v>
      </c>
    </row>
    <row r="1149" spans="1:12" ht="15" customHeight="1" thickBot="1">
      <c r="A1149" s="184" t="str">
        <f t="shared" si="622"/>
        <v>Havertz</v>
      </c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76">
        <v>0</v>
      </c>
    </row>
    <row r="1150" spans="1:12" ht="15" customHeight="1" thickBot="1">
      <c r="A1150" s="184" t="str">
        <f t="shared" si="622"/>
        <v>Aubameyang</v>
      </c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76">
        <v>0</v>
      </c>
    </row>
    <row r="1151" spans="1:12" ht="15" customHeight="1" thickBot="1">
      <c r="A1151" s="184" t="str">
        <f t="shared" si="622"/>
        <v>Solanke</v>
      </c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76">
        <v>0</v>
      </c>
    </row>
    <row r="1152" spans="1:12" ht="15" customHeight="1" thickBot="1">
      <c r="A1152" s="184" t="str">
        <f t="shared" si="622"/>
        <v>Bamford</v>
      </c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76">
        <v>0</v>
      </c>
    </row>
    <row r="1153" spans="1:12" ht="15" customHeight="1" thickBot="1">
      <c r="A1153" s="184" t="str">
        <f t="shared" si="622"/>
        <v>Mbeumo</v>
      </c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76">
        <v>0</v>
      </c>
    </row>
    <row r="1154" spans="1:12" ht="15" customHeight="1" thickBot="1">
      <c r="A1154" s="184" t="str">
        <f t="shared" si="622"/>
        <v>Adams</v>
      </c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76">
        <v>0</v>
      </c>
    </row>
    <row r="1155" spans="1:12" ht="15" customHeight="1" thickBot="1">
      <c r="A1155" s="184" t="str">
        <f t="shared" si="622"/>
        <v>Calvert-Lewin</v>
      </c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76">
        <v>0</v>
      </c>
    </row>
    <row r="1156" spans="1:12" ht="15" customHeight="1" thickBot="1">
      <c r="A1156" s="184" t="str">
        <f t="shared" si="622"/>
        <v>Scamacca</v>
      </c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76">
        <v>0</v>
      </c>
    </row>
    <row r="1157" spans="1:12" ht="15" customHeight="1" thickBot="1">
      <c r="A1157" s="184" t="str">
        <f t="shared" si="622"/>
        <v>Edouard</v>
      </c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76">
        <v>0</v>
      </c>
    </row>
    <row r="1158" spans="1:12" ht="15" customHeight="1" thickBot="1">
      <c r="A1158" s="184" t="str">
        <f t="shared" si="622"/>
        <v>Johnson</v>
      </c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76">
        <v>0</v>
      </c>
    </row>
    <row r="1159" spans="1:12" ht="15" customHeight="1" thickBot="1">
      <c r="A1159" s="184" t="str">
        <f t="shared" si="622"/>
        <v>Daka</v>
      </c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76">
        <v>0</v>
      </c>
    </row>
    <row r="1160" spans="1:12" ht="15" customHeight="1" thickBot="1">
      <c r="A1160" s="184" t="str">
        <f t="shared" si="622"/>
        <v>Greenwood</v>
      </c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76">
        <v>0</v>
      </c>
    </row>
    <row r="1161" spans="1:12" ht="15" customHeight="1" thickBot="1">
      <c r="A1161" s="184" t="str">
        <f t="shared" si="622"/>
        <v>Ederson</v>
      </c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76">
        <v>0</v>
      </c>
    </row>
    <row r="1162" spans="1:12" ht="15" customHeight="1" thickBot="1">
      <c r="A1162" s="184" t="str">
        <f t="shared" si="622"/>
        <v>Ramsdale</v>
      </c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76">
        <v>0</v>
      </c>
    </row>
    <row r="1163" spans="1:12" ht="15" customHeight="1" thickBot="1">
      <c r="A1163" s="184" t="str">
        <f t="shared" si="622"/>
        <v>Arrizabalaga</v>
      </c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76">
        <v>0</v>
      </c>
    </row>
    <row r="1164" spans="1:12" ht="15" customHeight="1" thickBot="1">
      <c r="A1164" s="184" t="str">
        <f t="shared" si="622"/>
        <v>Alisson</v>
      </c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76">
        <v>0</v>
      </c>
    </row>
    <row r="1165" spans="1:12" ht="15" customHeight="1" thickBot="1">
      <c r="A1165" s="184" t="str">
        <f t="shared" si="622"/>
        <v>Lloris</v>
      </c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76">
        <v>0</v>
      </c>
    </row>
    <row r="1166" spans="1:12" ht="15" customHeight="1" thickBot="1">
      <c r="A1166" s="184" t="str">
        <f t="shared" si="622"/>
        <v>Leno</v>
      </c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76">
        <v>0</v>
      </c>
    </row>
    <row r="1167" spans="1:12" ht="15" customHeight="1" thickBot="1">
      <c r="A1167" s="184" t="str">
        <f t="shared" si="622"/>
        <v>Pope</v>
      </c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76">
        <v>0</v>
      </c>
    </row>
    <row r="1168" spans="1:12" ht="15" customHeight="1" thickBot="1">
      <c r="A1168" s="184" t="str">
        <f t="shared" si="622"/>
        <v>Fabianski</v>
      </c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76">
        <v>0</v>
      </c>
    </row>
    <row r="1169" spans="1:12" ht="15" customHeight="1" thickBot="1">
      <c r="A1169" s="184" t="str">
        <f t="shared" si="622"/>
        <v>Sánchez</v>
      </c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76">
        <v>0</v>
      </c>
    </row>
    <row r="1170" spans="1:12" ht="15" customHeight="1" thickBot="1">
      <c r="A1170" s="184" t="str">
        <f t="shared" si="622"/>
        <v>Sá</v>
      </c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76">
        <v>0</v>
      </c>
    </row>
    <row r="1171" spans="1:12" ht="15" customHeight="1" thickBot="1">
      <c r="A1171" s="184" t="str">
        <f t="shared" si="622"/>
        <v>De Gea</v>
      </c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76">
        <v>0</v>
      </c>
    </row>
    <row r="1172" spans="1:12" ht="15" customHeight="1" thickBot="1">
      <c r="A1172" s="184" t="str">
        <f t="shared" si="622"/>
        <v>Pickford</v>
      </c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76">
        <v>0</v>
      </c>
    </row>
    <row r="1173" spans="1:12" ht="15" customHeight="1" thickBot="1">
      <c r="A1173" s="184" t="str">
        <f t="shared" si="622"/>
        <v>Henderson</v>
      </c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76">
        <v>0</v>
      </c>
    </row>
    <row r="1174" spans="1:12" ht="15" customHeight="1" thickBot="1">
      <c r="A1174" s="184" t="str">
        <f t="shared" si="622"/>
        <v>Meslier</v>
      </c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76">
        <v>0</v>
      </c>
    </row>
    <row r="1175" spans="1:12" ht="15" customHeight="1" thickBot="1">
      <c r="A1175" s="184" t="str">
        <f t="shared" si="622"/>
        <v>Guaita</v>
      </c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76">
        <v>0</v>
      </c>
    </row>
    <row r="1176" spans="1:12" ht="15" customHeight="1" thickBot="1">
      <c r="A1176" s="184" t="str">
        <f t="shared" si="622"/>
        <v>Salah</v>
      </c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76">
        <v>0</v>
      </c>
    </row>
    <row r="1177" spans="1:12" ht="15" customHeight="1" thickBot="1">
      <c r="A1177" s="184" t="str">
        <f t="shared" si="622"/>
        <v>De Bruyne</v>
      </c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76">
        <v>0</v>
      </c>
    </row>
    <row r="1178" spans="1:12" ht="15" customHeight="1" thickBot="1">
      <c r="A1178" s="184" t="str">
        <f t="shared" si="622"/>
        <v>Saka</v>
      </c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76">
        <v>0</v>
      </c>
    </row>
    <row r="1179" spans="1:12" ht="15" customHeight="1" thickBot="1">
      <c r="A1179" s="184" t="str">
        <f t="shared" si="622"/>
        <v>Son</v>
      </c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76">
        <v>0</v>
      </c>
    </row>
    <row r="1180" spans="1:12" ht="15" customHeight="1" thickBot="1">
      <c r="A1180" s="184" t="str">
        <f t="shared" si="622"/>
        <v>Martinelli</v>
      </c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76">
        <v>0</v>
      </c>
    </row>
    <row r="1181" spans="1:12" ht="15" customHeight="1" thickBot="1">
      <c r="A1181" s="184" t="str">
        <f t="shared" si="622"/>
        <v>Foden</v>
      </c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76">
        <v>0</v>
      </c>
    </row>
    <row r="1182" spans="1:12" ht="15" customHeight="1" thickBot="1">
      <c r="A1182" s="184" t="str">
        <f t="shared" si="622"/>
        <v>Mount</v>
      </c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76">
        <v>1</v>
      </c>
    </row>
    <row r="1183" spans="1:12" ht="15" customHeight="1" thickBot="1">
      <c r="A1183" s="184" t="str">
        <f t="shared" si="622"/>
        <v>Sterling</v>
      </c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76">
        <v>0</v>
      </c>
    </row>
    <row r="1184" spans="1:12" ht="15" customHeight="1" thickBot="1">
      <c r="A1184" s="184" t="str">
        <f t="shared" si="622"/>
        <v>Fernandes</v>
      </c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76">
        <v>0</v>
      </c>
    </row>
    <row r="1185" spans="1:12" ht="15" customHeight="1" thickBot="1">
      <c r="A1185" s="184" t="str">
        <f t="shared" si="622"/>
        <v>Ødegaard</v>
      </c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76">
        <v>0</v>
      </c>
    </row>
    <row r="1186" spans="1:12" ht="15" customHeight="1" thickBot="1">
      <c r="A1186" s="184" t="str">
        <f t="shared" si="622"/>
        <v>Trossard</v>
      </c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76">
        <v>0</v>
      </c>
    </row>
    <row r="1187" spans="1:12" ht="15" customHeight="1" thickBot="1">
      <c r="A1187" s="184" t="str">
        <f t="shared" si="622"/>
        <v>Grealish</v>
      </c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76">
        <v>0</v>
      </c>
    </row>
    <row r="1188" spans="1:12" ht="15" customHeight="1" thickBot="1">
      <c r="A1188" s="184" t="str">
        <f t="shared" si="622"/>
        <v>Rashford</v>
      </c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76">
        <v>0</v>
      </c>
    </row>
    <row r="1189" spans="1:12" ht="15" customHeight="1" thickBot="1">
      <c r="A1189" s="184" t="str">
        <f t="shared" si="622"/>
        <v>Zaha</v>
      </c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76">
        <v>0</v>
      </c>
    </row>
    <row r="1190" spans="1:12" ht="15" customHeight="1" thickBot="1">
      <c r="A1190" s="184" t="str">
        <f t="shared" si="622"/>
        <v>Bernardo</v>
      </c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76">
        <v>0</v>
      </c>
    </row>
    <row r="1191" spans="1:12" ht="15" customHeight="1" thickBot="1">
      <c r="A1191" s="184" t="str">
        <f t="shared" si="622"/>
        <v>Groß</v>
      </c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76">
        <v>0</v>
      </c>
    </row>
    <row r="1192" spans="1:12" ht="15" customHeight="1" thickBot="1">
      <c r="A1192" s="184" t="str">
        <f t="shared" si="622"/>
        <v>Bowen</v>
      </c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76">
        <v>0</v>
      </c>
    </row>
    <row r="1193" spans="1:12" ht="15" customHeight="1" thickBot="1">
      <c r="A1193" s="184" t="str">
        <f t="shared" si="622"/>
        <v>Andreas</v>
      </c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76">
        <v>0</v>
      </c>
    </row>
    <row r="1194" spans="1:12" ht="15" customHeight="1" thickBot="1">
      <c r="A1194" s="184" t="str">
        <f t="shared" ref="A1194:A1257" si="623">A314</f>
        <v>Ward-Prowse</v>
      </c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76">
        <v>0</v>
      </c>
    </row>
    <row r="1195" spans="1:12" ht="15" customHeight="1" thickBot="1">
      <c r="A1195" s="184" t="str">
        <f t="shared" si="623"/>
        <v>Barnes</v>
      </c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76">
        <v>0</v>
      </c>
    </row>
    <row r="1196" spans="1:12" ht="15" customHeight="1" thickBot="1">
      <c r="A1196" s="184" t="str">
        <f t="shared" si="623"/>
        <v>Almirón</v>
      </c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76">
        <v>0</v>
      </c>
    </row>
    <row r="1197" spans="1:12" ht="15" customHeight="1" thickBot="1">
      <c r="A1197" s="184" t="str">
        <f t="shared" si="623"/>
        <v>Willian</v>
      </c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76">
        <v>0</v>
      </c>
    </row>
    <row r="1198" spans="1:12" ht="15" customHeight="1" thickBot="1">
      <c r="A1198" s="184" t="str">
        <f t="shared" si="623"/>
        <v>Antony</v>
      </c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76">
        <v>0</v>
      </c>
    </row>
    <row r="1199" spans="1:12" ht="15" customHeight="1" thickBot="1">
      <c r="A1199" s="184" t="str">
        <f t="shared" si="623"/>
        <v>Saint-Maximin</v>
      </c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76">
        <v>0</v>
      </c>
    </row>
    <row r="1200" spans="1:12" ht="15" customHeight="1" thickBot="1">
      <c r="A1200" s="184" t="str">
        <f t="shared" si="623"/>
        <v>Gündogan</v>
      </c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76">
        <v>0</v>
      </c>
    </row>
    <row r="1201" spans="1:26" ht="15" customHeight="1" thickBot="1">
      <c r="A1201" s="184" t="str">
        <f t="shared" si="623"/>
        <v>Paquetá</v>
      </c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76">
        <v>0</v>
      </c>
    </row>
    <row r="1202" spans="1:26" ht="15" customHeight="1" thickBot="1">
      <c r="A1202" s="184" t="str">
        <f t="shared" si="623"/>
        <v>Rodrigo</v>
      </c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76">
        <v>0</v>
      </c>
    </row>
    <row r="1203" spans="1:26" ht="15" customHeight="1" thickBot="1">
      <c r="A1203" s="184" t="str">
        <f t="shared" si="623"/>
        <v>Aaronson</v>
      </c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76">
        <v>0</v>
      </c>
    </row>
    <row r="1204" spans="1:26" ht="15" customHeight="1" thickBot="1">
      <c r="A1204" s="184" t="str">
        <f t="shared" si="623"/>
        <v>Kulusevski</v>
      </c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76">
        <v>0</v>
      </c>
    </row>
    <row r="1205" spans="1:26" ht="15" customHeight="1" thickBot="1">
      <c r="A1205" s="184" t="str">
        <f t="shared" si="623"/>
        <v>Bailey</v>
      </c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76">
        <v>0</v>
      </c>
    </row>
    <row r="1206" spans="1:26" ht="15" customHeight="1" thickBot="1">
      <c r="A1206" s="184" t="str">
        <f t="shared" si="623"/>
        <v>March</v>
      </c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76">
        <v>0</v>
      </c>
    </row>
    <row r="1207" spans="1:26" ht="15" customHeight="1" thickBot="1">
      <c r="A1207" s="184" t="str">
        <f t="shared" si="623"/>
        <v>Mahrez</v>
      </c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76">
        <v>0</v>
      </c>
    </row>
    <row r="1208" spans="1:26" ht="15" customHeight="1" thickBot="1">
      <c r="A1208" s="184" t="str">
        <f t="shared" si="623"/>
        <v>Harrison</v>
      </c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76">
        <v>0</v>
      </c>
    </row>
    <row r="1209" spans="1:26" ht="15" customHeight="1" thickBot="1">
      <c r="A1209" s="184" t="str">
        <f t="shared" si="623"/>
        <v>Eriksen</v>
      </c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76">
        <v>0</v>
      </c>
    </row>
    <row r="1210" spans="1:26" ht="15" customHeight="1" thickBot="1">
      <c r="A1210" s="184" t="str">
        <f t="shared" si="623"/>
        <v>Eze</v>
      </c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76">
        <v>0</v>
      </c>
    </row>
    <row r="1211" spans="1:26" ht="15" customHeight="1" thickBot="1">
      <c r="A1211" s="184" t="str">
        <f t="shared" si="623"/>
        <v>Cancelo</v>
      </c>
      <c r="B1211" s="161"/>
      <c r="C1211" s="161"/>
      <c r="D1211" s="161"/>
      <c r="E1211" s="161"/>
      <c r="F1211" s="161"/>
      <c r="G1211" s="161"/>
      <c r="H1211" s="161"/>
      <c r="I1211" s="161"/>
      <c r="J1211" s="161"/>
      <c r="K1211" s="162"/>
      <c r="L1211" s="76">
        <v>0</v>
      </c>
      <c r="M1211" s="424" t="s">
        <v>183</v>
      </c>
      <c r="N1211" s="425"/>
      <c r="O1211" s="425"/>
      <c r="P1211" s="425"/>
      <c r="Q1211" s="425"/>
      <c r="R1211" s="425"/>
      <c r="S1211" s="425"/>
      <c r="T1211" s="425"/>
      <c r="U1211" s="425"/>
      <c r="V1211" s="425"/>
      <c r="W1211" s="425"/>
      <c r="X1211" s="425"/>
      <c r="Y1211" s="425"/>
      <c r="Z1211" s="426"/>
    </row>
    <row r="1212" spans="1:26" ht="15" customHeight="1" thickBot="1">
      <c r="A1212" s="184" t="str">
        <f t="shared" si="623"/>
        <v>Alexander-Arnold</v>
      </c>
      <c r="B1212" s="107"/>
      <c r="C1212" s="107"/>
      <c r="D1212" s="107"/>
      <c r="E1212" s="107"/>
      <c r="F1212" s="107"/>
      <c r="G1212" s="107"/>
      <c r="H1212" s="107"/>
      <c r="I1212" s="107"/>
      <c r="J1212" s="107"/>
      <c r="K1212" s="163"/>
      <c r="L1212" s="76">
        <v>0</v>
      </c>
      <c r="M1212" s="427"/>
      <c r="N1212" s="428"/>
      <c r="O1212" s="428"/>
      <c r="P1212" s="428"/>
      <c r="Q1212" s="428"/>
      <c r="R1212" s="428"/>
      <c r="S1212" s="428"/>
      <c r="T1212" s="428"/>
      <c r="U1212" s="428"/>
      <c r="V1212" s="428"/>
      <c r="W1212" s="428"/>
      <c r="X1212" s="428"/>
      <c r="Y1212" s="428"/>
      <c r="Z1212" s="429"/>
    </row>
    <row r="1213" spans="1:26" ht="15" customHeight="1" thickBot="1">
      <c r="A1213" s="184" t="str">
        <f t="shared" si="623"/>
        <v>Gabriel</v>
      </c>
      <c r="B1213" s="107"/>
      <c r="C1213" s="107"/>
      <c r="D1213" s="107"/>
      <c r="E1213" s="107"/>
      <c r="F1213" s="107"/>
      <c r="G1213" s="107"/>
      <c r="H1213" s="107"/>
      <c r="I1213" s="107"/>
      <c r="J1213" s="107"/>
      <c r="K1213" s="163"/>
      <c r="L1213" s="76">
        <v>0</v>
      </c>
      <c r="M1213" s="427"/>
      <c r="N1213" s="428"/>
      <c r="O1213" s="428"/>
      <c r="P1213" s="428"/>
      <c r="Q1213" s="428"/>
      <c r="R1213" s="428"/>
      <c r="S1213" s="428"/>
      <c r="T1213" s="428"/>
      <c r="U1213" s="428"/>
      <c r="V1213" s="428"/>
      <c r="W1213" s="428"/>
      <c r="X1213" s="428"/>
      <c r="Y1213" s="428"/>
      <c r="Z1213" s="429"/>
    </row>
    <row r="1214" spans="1:26" ht="15" customHeight="1" thickBot="1">
      <c r="A1214" s="184" t="str">
        <f t="shared" si="623"/>
        <v>Robertson</v>
      </c>
      <c r="B1214" s="107"/>
      <c r="C1214" s="107"/>
      <c r="D1214" s="107"/>
      <c r="E1214" s="107"/>
      <c r="F1214" s="107"/>
      <c r="G1214" s="107"/>
      <c r="H1214" s="107"/>
      <c r="I1214" s="107"/>
      <c r="J1214" s="107"/>
      <c r="K1214" s="163"/>
      <c r="L1214" s="76">
        <v>0</v>
      </c>
      <c r="M1214" s="427"/>
      <c r="N1214" s="428"/>
      <c r="O1214" s="428"/>
      <c r="P1214" s="428"/>
      <c r="Q1214" s="428"/>
      <c r="R1214" s="428"/>
      <c r="S1214" s="428"/>
      <c r="T1214" s="428"/>
      <c r="U1214" s="428"/>
      <c r="V1214" s="428"/>
      <c r="W1214" s="428"/>
      <c r="X1214" s="428"/>
      <c r="Y1214" s="428"/>
      <c r="Z1214" s="429"/>
    </row>
    <row r="1215" spans="1:26" ht="15" customHeight="1" thickBot="1">
      <c r="A1215" s="184" t="str">
        <f t="shared" si="623"/>
        <v>Trippier</v>
      </c>
      <c r="B1215" s="107"/>
      <c r="C1215" s="107"/>
      <c r="D1215" s="107"/>
      <c r="E1215" s="107"/>
      <c r="F1215" s="107"/>
      <c r="G1215" s="107"/>
      <c r="H1215" s="107"/>
      <c r="I1215" s="107"/>
      <c r="J1215" s="107"/>
      <c r="K1215" s="107"/>
      <c r="L1215" s="76">
        <v>0</v>
      </c>
      <c r="M1215" s="427"/>
      <c r="N1215" s="428"/>
      <c r="O1215" s="428"/>
      <c r="P1215" s="428"/>
      <c r="Q1215" s="428"/>
      <c r="R1215" s="428"/>
      <c r="S1215" s="428"/>
      <c r="T1215" s="428"/>
      <c r="U1215" s="428"/>
      <c r="V1215" s="428"/>
      <c r="W1215" s="428"/>
      <c r="X1215" s="428"/>
      <c r="Y1215" s="428"/>
      <c r="Z1215" s="429"/>
    </row>
    <row r="1216" spans="1:26" ht="15" customHeight="1" thickBot="1">
      <c r="A1216" s="184" t="str">
        <f t="shared" si="623"/>
        <v>Van Dijk</v>
      </c>
      <c r="B1216" s="107"/>
      <c r="C1216" s="107"/>
      <c r="D1216" s="107"/>
      <c r="E1216" s="107"/>
      <c r="F1216" s="107"/>
      <c r="G1216" s="107"/>
      <c r="H1216" s="107"/>
      <c r="I1216" s="107"/>
      <c r="J1216" s="107"/>
      <c r="K1216" s="107"/>
      <c r="L1216" s="76">
        <v>0</v>
      </c>
      <c r="M1216" s="430"/>
      <c r="N1216" s="431"/>
      <c r="O1216" s="431"/>
      <c r="P1216" s="431"/>
      <c r="Q1216" s="431"/>
      <c r="R1216" s="431"/>
      <c r="S1216" s="431"/>
      <c r="T1216" s="431"/>
      <c r="U1216" s="431"/>
      <c r="V1216" s="431"/>
      <c r="W1216" s="431"/>
      <c r="X1216" s="431"/>
      <c r="Y1216" s="431"/>
      <c r="Z1216" s="432"/>
    </row>
    <row r="1217" spans="1:12" ht="15" customHeight="1" thickBot="1">
      <c r="A1217" s="184" t="str">
        <f t="shared" si="623"/>
        <v>White</v>
      </c>
      <c r="B1217" s="107"/>
      <c r="C1217" s="107"/>
      <c r="D1217" s="107"/>
      <c r="E1217" s="107"/>
      <c r="F1217" s="107"/>
      <c r="G1217" s="107"/>
      <c r="H1217" s="107"/>
      <c r="I1217" s="107"/>
      <c r="J1217" s="107"/>
      <c r="K1217" s="107"/>
      <c r="L1217" s="76">
        <v>0</v>
      </c>
    </row>
    <row r="1218" spans="1:12" ht="15" customHeight="1" thickBot="1">
      <c r="A1218" s="184" t="str">
        <f t="shared" si="623"/>
        <v>Laporte</v>
      </c>
      <c r="B1218" s="107"/>
      <c r="C1218" s="107"/>
      <c r="D1218" s="107"/>
      <c r="E1218" s="107"/>
      <c r="F1218" s="107"/>
      <c r="G1218" s="107"/>
      <c r="H1218" s="107"/>
      <c r="I1218" s="107"/>
      <c r="J1218" s="107"/>
      <c r="K1218" s="107"/>
      <c r="L1218" s="76">
        <v>0</v>
      </c>
    </row>
    <row r="1219" spans="1:12" ht="15" customHeight="1" thickBot="1">
      <c r="A1219" s="184" t="str">
        <f t="shared" si="623"/>
        <v>Dunk</v>
      </c>
      <c r="B1219" s="107"/>
      <c r="C1219" s="107"/>
      <c r="D1219" s="107"/>
      <c r="E1219" s="107"/>
      <c r="F1219" s="107"/>
      <c r="G1219" s="107"/>
      <c r="H1219" s="107"/>
      <c r="I1219" s="107"/>
      <c r="J1219" s="107"/>
      <c r="K1219" s="107"/>
      <c r="L1219" s="76">
        <v>0</v>
      </c>
    </row>
    <row r="1220" spans="1:12" ht="15" customHeight="1" thickBot="1">
      <c r="A1220" s="184" t="str">
        <f t="shared" si="623"/>
        <v>Saliba</v>
      </c>
      <c r="B1220" s="107"/>
      <c r="C1220" s="107"/>
      <c r="D1220" s="107"/>
      <c r="E1220" s="107"/>
      <c r="F1220" s="107"/>
      <c r="G1220" s="107"/>
      <c r="H1220" s="107"/>
      <c r="I1220" s="107"/>
      <c r="J1220" s="107"/>
      <c r="K1220" s="107"/>
      <c r="L1220" s="76">
        <v>0</v>
      </c>
    </row>
    <row r="1221" spans="1:12" ht="15" customHeight="1" thickBot="1">
      <c r="A1221" s="184" t="str">
        <f t="shared" si="623"/>
        <v>Burn</v>
      </c>
      <c r="B1221" s="107"/>
      <c r="C1221" s="107"/>
      <c r="D1221" s="107"/>
      <c r="E1221" s="107"/>
      <c r="F1221" s="107"/>
      <c r="G1221" s="107"/>
      <c r="H1221" s="107"/>
      <c r="I1221" s="107"/>
      <c r="J1221" s="107"/>
      <c r="K1221" s="107"/>
      <c r="L1221" s="76">
        <v>0</v>
      </c>
    </row>
    <row r="1222" spans="1:12" ht="15" customHeight="1" thickBot="1">
      <c r="A1222" s="184" t="str">
        <f t="shared" si="623"/>
        <v>Botman</v>
      </c>
      <c r="B1222" s="107"/>
      <c r="C1222" s="107"/>
      <c r="D1222" s="107"/>
      <c r="E1222" s="107"/>
      <c r="F1222" s="107"/>
      <c r="G1222" s="107"/>
      <c r="H1222" s="107"/>
      <c r="I1222" s="107"/>
      <c r="J1222" s="107"/>
      <c r="K1222" s="107"/>
      <c r="L1222" s="76">
        <v>0</v>
      </c>
    </row>
    <row r="1223" spans="1:12" ht="15" customHeight="1" thickBot="1">
      <c r="A1223" s="184" t="str">
        <f t="shared" si="623"/>
        <v>Dier</v>
      </c>
      <c r="B1223" s="107"/>
      <c r="C1223" s="107"/>
      <c r="D1223" s="107"/>
      <c r="E1223" s="107"/>
      <c r="F1223" s="107"/>
      <c r="G1223" s="107"/>
      <c r="H1223" s="107"/>
      <c r="I1223" s="107"/>
      <c r="J1223" s="107"/>
      <c r="K1223" s="107"/>
      <c r="L1223" s="76">
        <v>0</v>
      </c>
    </row>
    <row r="1224" spans="1:12" ht="15" customHeight="1" thickBot="1">
      <c r="A1224" s="184" t="str">
        <f t="shared" si="623"/>
        <v>Schär</v>
      </c>
      <c r="B1224" s="107"/>
      <c r="C1224" s="107"/>
      <c r="D1224" s="107"/>
      <c r="E1224" s="107"/>
      <c r="F1224" s="107"/>
      <c r="G1224" s="107"/>
      <c r="H1224" s="107"/>
      <c r="I1224" s="107"/>
      <c r="J1224" s="107"/>
      <c r="K1224" s="107"/>
      <c r="L1224" s="76">
        <v>0</v>
      </c>
    </row>
    <row r="1225" spans="1:12" ht="15" customHeight="1" thickBot="1">
      <c r="A1225" s="184" t="str">
        <f t="shared" si="623"/>
        <v>Zinchenko</v>
      </c>
      <c r="B1225" s="107"/>
      <c r="C1225" s="107"/>
      <c r="D1225" s="107"/>
      <c r="E1225" s="107"/>
      <c r="F1225" s="107"/>
      <c r="G1225" s="107"/>
      <c r="H1225" s="107"/>
      <c r="I1225" s="107"/>
      <c r="J1225" s="107"/>
      <c r="K1225" s="107"/>
      <c r="L1225" s="76">
        <v>0</v>
      </c>
    </row>
    <row r="1226" spans="1:12" ht="15" customHeight="1" thickBot="1">
      <c r="A1226" s="184" t="str">
        <f t="shared" si="623"/>
        <v>Walker</v>
      </c>
      <c r="B1226" s="107"/>
      <c r="C1226" s="107"/>
      <c r="D1226" s="107"/>
      <c r="E1226" s="107"/>
      <c r="F1226" s="107"/>
      <c r="G1226" s="107"/>
      <c r="H1226" s="107"/>
      <c r="I1226" s="107"/>
      <c r="J1226" s="107"/>
      <c r="K1226" s="107"/>
      <c r="L1226" s="76">
        <v>0</v>
      </c>
    </row>
    <row r="1227" spans="1:12" ht="15" customHeight="1" thickBot="1">
      <c r="A1227" s="184" t="str">
        <f t="shared" si="623"/>
        <v>Perišić</v>
      </c>
      <c r="B1227" s="107"/>
      <c r="C1227" s="107"/>
      <c r="D1227" s="107"/>
      <c r="E1227" s="107"/>
      <c r="F1227" s="107"/>
      <c r="G1227" s="107"/>
      <c r="H1227" s="107"/>
      <c r="I1227" s="107"/>
      <c r="J1227" s="107"/>
      <c r="K1227" s="107"/>
      <c r="L1227" s="76">
        <v>0</v>
      </c>
    </row>
    <row r="1228" spans="1:12" ht="15" customHeight="1" thickBot="1">
      <c r="A1228" s="184" t="str">
        <f t="shared" si="623"/>
        <v>Stones</v>
      </c>
      <c r="B1228" s="107"/>
      <c r="C1228" s="107"/>
      <c r="D1228" s="107"/>
      <c r="E1228" s="107"/>
      <c r="F1228" s="107"/>
      <c r="G1228" s="107"/>
      <c r="H1228" s="107"/>
      <c r="I1228" s="107"/>
      <c r="J1228" s="107"/>
      <c r="K1228" s="107"/>
      <c r="L1228" s="76">
        <v>0</v>
      </c>
    </row>
    <row r="1229" spans="1:12" ht="15" customHeight="1" thickBot="1">
      <c r="A1229" s="184" t="str">
        <f t="shared" si="623"/>
        <v>Shaw</v>
      </c>
      <c r="B1229" s="107"/>
      <c r="C1229" s="107"/>
      <c r="D1229" s="107"/>
      <c r="E1229" s="107"/>
      <c r="F1229" s="107"/>
      <c r="G1229" s="107"/>
      <c r="H1229" s="107"/>
      <c r="I1229" s="107"/>
      <c r="J1229" s="107"/>
      <c r="K1229" s="107"/>
      <c r="L1229" s="76">
        <v>0</v>
      </c>
    </row>
    <row r="1230" spans="1:12" ht="15" customHeight="1" thickBot="1">
      <c r="A1230" s="184" t="str">
        <f t="shared" si="623"/>
        <v>Cucurella</v>
      </c>
      <c r="B1230" s="107"/>
      <c r="C1230" s="107"/>
      <c r="D1230" s="107"/>
      <c r="E1230" s="107"/>
      <c r="F1230" s="107"/>
      <c r="G1230" s="107"/>
      <c r="H1230" s="107"/>
      <c r="I1230" s="107"/>
      <c r="J1230" s="107"/>
      <c r="K1230" s="107"/>
      <c r="L1230" s="76">
        <v>0</v>
      </c>
    </row>
    <row r="1231" spans="1:12" ht="15" customHeight="1" thickBot="1">
      <c r="A1231" s="184" t="str">
        <f t="shared" si="623"/>
        <v>Varane</v>
      </c>
      <c r="B1231" s="107"/>
      <c r="C1231" s="107"/>
      <c r="D1231" s="107"/>
      <c r="E1231" s="107"/>
      <c r="F1231" s="107"/>
      <c r="G1231" s="107"/>
      <c r="H1231" s="107"/>
      <c r="I1231" s="107"/>
      <c r="J1231" s="107"/>
      <c r="K1231" s="107"/>
      <c r="L1231" s="76">
        <v>0</v>
      </c>
    </row>
    <row r="1232" spans="1:12" ht="15" customHeight="1" thickBot="1">
      <c r="A1232" s="184" t="str">
        <f t="shared" si="623"/>
        <v>Estupiñán</v>
      </c>
      <c r="B1232" s="107"/>
      <c r="C1232" s="107"/>
      <c r="D1232" s="107"/>
      <c r="E1232" s="107"/>
      <c r="F1232" s="107"/>
      <c r="G1232" s="107"/>
      <c r="H1232" s="107"/>
      <c r="I1232" s="107"/>
      <c r="J1232" s="107"/>
      <c r="K1232" s="107"/>
      <c r="L1232" s="76">
        <v>0</v>
      </c>
    </row>
    <row r="1233" spans="1:12" ht="15" customHeight="1" thickBot="1">
      <c r="A1233" s="184" t="str">
        <f t="shared" si="623"/>
        <v>Matip</v>
      </c>
      <c r="B1233" s="107"/>
      <c r="C1233" s="107"/>
      <c r="D1233" s="107"/>
      <c r="E1233" s="107"/>
      <c r="F1233" s="107"/>
      <c r="G1233" s="107"/>
      <c r="H1233" s="107"/>
      <c r="I1233" s="107"/>
      <c r="J1233" s="107"/>
      <c r="K1233" s="107"/>
      <c r="L1233" s="76">
        <v>0</v>
      </c>
    </row>
    <row r="1234" spans="1:12" ht="15" customHeight="1" thickBot="1">
      <c r="A1234" s="184" t="str">
        <f t="shared" si="623"/>
        <v>Romero</v>
      </c>
      <c r="B1234" s="107"/>
      <c r="C1234" s="107"/>
      <c r="D1234" s="107"/>
      <c r="E1234" s="107"/>
      <c r="F1234" s="107"/>
      <c r="G1234" s="107"/>
      <c r="H1234" s="107"/>
      <c r="I1234" s="107"/>
      <c r="J1234" s="107"/>
      <c r="K1234" s="107"/>
      <c r="L1234" s="76">
        <v>0</v>
      </c>
    </row>
    <row r="1235" spans="1:12" ht="15" customHeight="1" thickBot="1">
      <c r="A1235" s="184" t="str">
        <f t="shared" si="623"/>
        <v>Koulibaly</v>
      </c>
      <c r="B1235" s="107"/>
      <c r="C1235" s="107"/>
      <c r="D1235" s="107"/>
      <c r="E1235" s="107"/>
      <c r="F1235" s="107"/>
      <c r="G1235" s="107"/>
      <c r="H1235" s="107"/>
      <c r="I1235" s="107"/>
      <c r="J1235" s="107"/>
      <c r="K1235" s="107"/>
      <c r="L1235" s="76">
        <v>0</v>
      </c>
    </row>
    <row r="1236" spans="1:12" ht="15" customHeight="1" thickBot="1">
      <c r="A1236" s="184" t="str">
        <f t="shared" si="623"/>
        <v>Digne</v>
      </c>
      <c r="B1236" s="107"/>
      <c r="C1236" s="107"/>
      <c r="D1236" s="107"/>
      <c r="E1236" s="107"/>
      <c r="F1236" s="107"/>
      <c r="G1236" s="107"/>
      <c r="H1236" s="107"/>
      <c r="I1236" s="107"/>
      <c r="J1236" s="107"/>
      <c r="K1236" s="107"/>
      <c r="L1236" s="76">
        <v>0</v>
      </c>
    </row>
    <row r="1237" spans="1:12" ht="15" customHeight="1" thickBot="1">
      <c r="A1237" s="184" t="str">
        <f t="shared" si="623"/>
        <v>Akanji</v>
      </c>
      <c r="B1237" s="107"/>
      <c r="C1237" s="107"/>
      <c r="D1237" s="107"/>
      <c r="E1237" s="107"/>
      <c r="F1237" s="107"/>
      <c r="G1237" s="107"/>
      <c r="H1237" s="107"/>
      <c r="I1237" s="107"/>
      <c r="J1237" s="107"/>
      <c r="K1237" s="107"/>
      <c r="L1237" s="76">
        <v>0</v>
      </c>
    </row>
    <row r="1238" spans="1:12" ht="15" customHeight="1" thickBot="1">
      <c r="A1238" s="184" t="str">
        <f t="shared" si="623"/>
        <v>Thiago Silva</v>
      </c>
      <c r="B1238" s="107"/>
      <c r="C1238" s="107"/>
      <c r="D1238" s="107"/>
      <c r="E1238" s="107"/>
      <c r="F1238" s="107"/>
      <c r="G1238" s="107"/>
      <c r="H1238" s="107"/>
      <c r="I1238" s="107"/>
      <c r="J1238" s="107"/>
      <c r="K1238" s="107"/>
      <c r="L1238" s="76">
        <v>0</v>
      </c>
    </row>
    <row r="1239" spans="1:12" ht="15" customHeight="1" thickBot="1">
      <c r="A1239" s="184" t="str">
        <f t="shared" si="623"/>
        <v>Martínez</v>
      </c>
      <c r="B1239" s="107"/>
      <c r="C1239" s="107"/>
      <c r="D1239" s="107"/>
      <c r="E1239" s="107"/>
      <c r="F1239" s="107"/>
      <c r="G1239" s="107"/>
      <c r="H1239" s="107"/>
      <c r="I1239" s="107"/>
      <c r="J1239" s="107"/>
      <c r="K1239" s="107"/>
      <c r="L1239" s="76">
        <v>0</v>
      </c>
    </row>
    <row r="1240" spans="1:12" ht="15" customHeight="1" thickBot="1">
      <c r="A1240" s="184" t="str">
        <f t="shared" si="623"/>
        <v>Mee</v>
      </c>
      <c r="B1240" s="107"/>
      <c r="C1240" s="107"/>
      <c r="D1240" s="107"/>
      <c r="E1240" s="107"/>
      <c r="F1240" s="107"/>
      <c r="G1240" s="107"/>
      <c r="H1240" s="107"/>
      <c r="I1240" s="107"/>
      <c r="J1240" s="107"/>
      <c r="K1240" s="107"/>
      <c r="L1240" s="76">
        <v>0</v>
      </c>
    </row>
    <row r="1241" spans="1:12" ht="15" customHeight="1" thickBot="1">
      <c r="A1241" s="184" t="str">
        <f t="shared" si="623"/>
        <v>Cresswell</v>
      </c>
      <c r="B1241" s="107"/>
      <c r="C1241" s="107"/>
      <c r="D1241" s="107"/>
      <c r="E1241" s="107"/>
      <c r="F1241" s="107"/>
      <c r="G1241" s="107"/>
      <c r="H1241" s="107"/>
      <c r="I1241" s="107"/>
      <c r="J1241" s="107"/>
      <c r="K1241" s="107"/>
      <c r="L1241" s="76">
        <v>0</v>
      </c>
    </row>
    <row r="1242" spans="1:12" ht="15" customHeight="1" thickBot="1">
      <c r="A1242" s="184" t="str">
        <f t="shared" si="623"/>
        <v>Konsa</v>
      </c>
      <c r="B1242" s="107"/>
      <c r="C1242" s="107"/>
      <c r="D1242" s="107"/>
      <c r="E1242" s="107"/>
      <c r="F1242" s="107"/>
      <c r="G1242" s="107"/>
      <c r="H1242" s="107"/>
      <c r="I1242" s="107"/>
      <c r="J1242" s="107"/>
      <c r="K1242" s="107"/>
      <c r="L1242" s="76">
        <v>0</v>
      </c>
    </row>
    <row r="1243" spans="1:12" ht="15" customHeight="1" thickBot="1">
      <c r="A1243" s="184" t="str">
        <f t="shared" si="623"/>
        <v>Perraud</v>
      </c>
      <c r="B1243" s="107"/>
      <c r="C1243" s="107"/>
      <c r="D1243" s="107"/>
      <c r="E1243" s="107"/>
      <c r="F1243" s="107"/>
      <c r="G1243" s="107"/>
      <c r="H1243" s="107"/>
      <c r="I1243" s="107"/>
      <c r="J1243" s="107"/>
      <c r="K1243" s="107"/>
      <c r="L1243" s="76">
        <v>0</v>
      </c>
    </row>
    <row r="1244" spans="1:12" ht="15" customHeight="1" thickBot="1">
      <c r="A1244" s="184" t="str">
        <f t="shared" si="623"/>
        <v>Kehrer</v>
      </c>
      <c r="B1244" s="107"/>
      <c r="C1244" s="107"/>
      <c r="D1244" s="107"/>
      <c r="E1244" s="107"/>
      <c r="F1244" s="107"/>
      <c r="G1244" s="107"/>
      <c r="H1244" s="107"/>
      <c r="I1244" s="107"/>
      <c r="J1244" s="107"/>
      <c r="K1244" s="107"/>
      <c r="L1244" s="76">
        <v>0</v>
      </c>
    </row>
    <row r="1245" spans="1:12" ht="15" customHeight="1" thickBot="1">
      <c r="A1245" s="184" t="str">
        <f t="shared" si="623"/>
        <v>Ream</v>
      </c>
      <c r="B1245" s="107"/>
      <c r="C1245" s="107"/>
      <c r="D1245" s="107"/>
      <c r="E1245" s="107"/>
      <c r="F1245" s="107"/>
      <c r="G1245" s="107"/>
      <c r="H1245" s="107"/>
      <c r="I1245" s="107"/>
      <c r="J1245" s="107"/>
      <c r="K1245" s="107"/>
      <c r="L1245" s="76">
        <v>0</v>
      </c>
    </row>
    <row r="1246" spans="1:12" ht="15" customHeight="1" thickBot="1">
      <c r="A1246" s="184" t="str">
        <f t="shared" si="623"/>
        <v>R.Sessegnon</v>
      </c>
      <c r="B1246" s="107"/>
      <c r="C1246" s="107"/>
      <c r="D1246" s="107"/>
      <c r="E1246" s="107"/>
      <c r="F1246" s="107"/>
      <c r="G1246" s="107"/>
      <c r="H1246" s="107"/>
      <c r="I1246" s="107"/>
      <c r="J1246" s="107"/>
      <c r="K1246" s="107"/>
      <c r="L1246" s="76">
        <v>0</v>
      </c>
    </row>
    <row r="1247" spans="1:12" ht="15" customHeight="1" thickBot="1">
      <c r="A1247" s="184" t="str">
        <f t="shared" si="623"/>
        <v>Aké</v>
      </c>
      <c r="B1247" s="107"/>
      <c r="C1247" s="107"/>
      <c r="D1247" s="107"/>
      <c r="E1247" s="107"/>
      <c r="F1247" s="107"/>
      <c r="G1247" s="107"/>
      <c r="H1247" s="107"/>
      <c r="I1247" s="107"/>
      <c r="J1247" s="107"/>
      <c r="K1247" s="107"/>
      <c r="L1247" s="76">
        <v>0</v>
      </c>
    </row>
    <row r="1248" spans="1:12" ht="15" customHeight="1" thickBot="1">
      <c r="A1248" s="184" t="str">
        <f t="shared" si="623"/>
        <v>Azpilicueta</v>
      </c>
      <c r="B1248" s="107"/>
      <c r="C1248" s="107"/>
      <c r="D1248" s="107"/>
      <c r="E1248" s="107"/>
      <c r="F1248" s="107"/>
      <c r="G1248" s="107"/>
      <c r="H1248" s="107"/>
      <c r="I1248" s="107"/>
      <c r="J1248" s="107"/>
      <c r="K1248" s="107"/>
      <c r="L1248" s="76">
        <v>0</v>
      </c>
    </row>
    <row r="1249" spans="1:12" ht="15" customHeight="1" thickBot="1">
      <c r="A1249" s="184" t="str">
        <f t="shared" si="623"/>
        <v>Collins</v>
      </c>
      <c r="B1249" s="107"/>
      <c r="C1249" s="107"/>
      <c r="D1249" s="107"/>
      <c r="E1249" s="107"/>
      <c r="F1249" s="107"/>
      <c r="G1249" s="107"/>
      <c r="H1249" s="107"/>
      <c r="I1249" s="107"/>
      <c r="J1249" s="107"/>
      <c r="K1249" s="107"/>
      <c r="L1249" s="76">
        <v>0</v>
      </c>
    </row>
    <row r="1250" spans="1:12" ht="15" customHeight="1" thickBot="1">
      <c r="A1250" s="184" t="str">
        <f t="shared" si="623"/>
        <v>Chalobah</v>
      </c>
      <c r="B1250" s="107"/>
      <c r="C1250" s="107"/>
      <c r="D1250" s="107"/>
      <c r="E1250" s="107"/>
      <c r="F1250" s="107"/>
      <c r="G1250" s="107"/>
      <c r="H1250" s="107"/>
      <c r="I1250" s="107"/>
      <c r="J1250" s="107"/>
      <c r="K1250" s="107"/>
      <c r="L1250" s="76">
        <v>0</v>
      </c>
    </row>
    <row r="1251" spans="1:12" ht="15" customHeight="1" thickBot="1">
      <c r="A1251" s="184" t="str">
        <f t="shared" si="623"/>
        <v>Haaland</v>
      </c>
      <c r="B1251" s="107"/>
      <c r="C1251" s="107"/>
      <c r="D1251" s="107"/>
      <c r="E1251" s="107"/>
      <c r="F1251" s="107"/>
      <c r="G1251" s="107"/>
      <c r="H1251" s="107"/>
      <c r="I1251" s="107"/>
      <c r="J1251" s="107"/>
      <c r="K1251" s="107"/>
      <c r="L1251" s="76">
        <v>1</v>
      </c>
    </row>
    <row r="1252" spans="1:12" ht="15" customHeight="1" thickBot="1">
      <c r="A1252" s="184" t="str">
        <f t="shared" si="623"/>
        <v>Kane</v>
      </c>
      <c r="B1252" s="107"/>
      <c r="C1252" s="107"/>
      <c r="D1252" s="107"/>
      <c r="E1252" s="107"/>
      <c r="F1252" s="107"/>
      <c r="G1252" s="107"/>
      <c r="H1252" s="107"/>
      <c r="I1252" s="107"/>
      <c r="J1252" s="107"/>
      <c r="K1252" s="107"/>
      <c r="L1252" s="76">
        <v>0</v>
      </c>
    </row>
    <row r="1253" spans="1:12" ht="15" customHeight="1" thickBot="1">
      <c r="A1253" s="184" t="str">
        <f t="shared" si="623"/>
        <v>Darwin</v>
      </c>
      <c r="B1253" s="107"/>
      <c r="C1253" s="107"/>
      <c r="D1253" s="107"/>
      <c r="E1253" s="107"/>
      <c r="F1253" s="107"/>
      <c r="G1253" s="107"/>
      <c r="H1253" s="107"/>
      <c r="I1253" s="107"/>
      <c r="J1253" s="107"/>
      <c r="K1253" s="107"/>
      <c r="L1253" s="76">
        <v>0</v>
      </c>
    </row>
    <row r="1254" spans="1:12" ht="15" customHeight="1" thickBot="1">
      <c r="A1254" s="184" t="str">
        <f t="shared" si="623"/>
        <v>Mitrović</v>
      </c>
      <c r="B1254" s="107"/>
      <c r="C1254" s="107"/>
      <c r="D1254" s="107"/>
      <c r="E1254" s="107"/>
      <c r="F1254" s="107"/>
      <c r="G1254" s="107"/>
      <c r="H1254" s="107"/>
      <c r="I1254" s="107"/>
      <c r="J1254" s="107"/>
      <c r="K1254" s="107"/>
      <c r="L1254" s="76">
        <v>0</v>
      </c>
    </row>
    <row r="1255" spans="1:12" ht="15" customHeight="1" thickBot="1">
      <c r="A1255" s="184" t="str">
        <f t="shared" si="623"/>
        <v>Nketiah</v>
      </c>
      <c r="B1255" s="107"/>
      <c r="C1255" s="107"/>
      <c r="D1255" s="107"/>
      <c r="E1255" s="107"/>
      <c r="F1255" s="107"/>
      <c r="G1255" s="107"/>
      <c r="H1255" s="107"/>
      <c r="I1255" s="107"/>
      <c r="J1255" s="107"/>
      <c r="K1255" s="107"/>
      <c r="L1255" s="76">
        <v>0</v>
      </c>
    </row>
    <row r="1256" spans="1:12" ht="15" customHeight="1" thickBot="1">
      <c r="A1256" s="184" t="str">
        <f t="shared" si="623"/>
        <v>Wilson</v>
      </c>
      <c r="B1256" s="107"/>
      <c r="C1256" s="107"/>
      <c r="D1256" s="107"/>
      <c r="E1256" s="107"/>
      <c r="F1256" s="107"/>
      <c r="G1256" s="107"/>
      <c r="H1256" s="107"/>
      <c r="I1256" s="107"/>
      <c r="J1256" s="107"/>
      <c r="K1256" s="107"/>
      <c r="L1256" s="76">
        <v>0</v>
      </c>
    </row>
    <row r="1257" spans="1:12" ht="15" customHeight="1" thickBot="1">
      <c r="A1257" s="184" t="str">
        <f t="shared" si="623"/>
        <v>Martial</v>
      </c>
      <c r="B1257" s="107"/>
      <c r="C1257" s="107"/>
      <c r="D1257" s="107"/>
      <c r="E1257" s="107"/>
      <c r="F1257" s="107"/>
      <c r="G1257" s="107"/>
      <c r="H1257" s="107"/>
      <c r="I1257" s="107"/>
      <c r="J1257" s="107"/>
      <c r="K1257" s="107"/>
      <c r="L1257" s="76">
        <v>0</v>
      </c>
    </row>
    <row r="1258" spans="1:12" ht="15" customHeight="1" thickBot="1">
      <c r="A1258" s="184" t="str">
        <f t="shared" ref="A1258:A1321" si="624">A378</f>
        <v>Watkins</v>
      </c>
      <c r="B1258" s="107"/>
      <c r="C1258" s="107"/>
      <c r="D1258" s="107"/>
      <c r="E1258" s="107"/>
      <c r="F1258" s="107"/>
      <c r="G1258" s="107"/>
      <c r="H1258" s="107"/>
      <c r="I1258" s="107"/>
      <c r="J1258" s="107"/>
      <c r="K1258" s="107"/>
      <c r="L1258" s="76">
        <v>0</v>
      </c>
    </row>
    <row r="1259" spans="1:12" ht="15" customHeight="1" thickBot="1">
      <c r="A1259" s="184" t="str">
        <f t="shared" si="624"/>
        <v>Havertz</v>
      </c>
      <c r="B1259" s="107"/>
      <c r="C1259" s="107"/>
      <c r="D1259" s="107"/>
      <c r="E1259" s="107"/>
      <c r="F1259" s="107"/>
      <c r="G1259" s="107"/>
      <c r="H1259" s="107"/>
      <c r="I1259" s="107"/>
      <c r="J1259" s="107"/>
      <c r="K1259" s="107"/>
      <c r="L1259" s="76">
        <v>0</v>
      </c>
    </row>
    <row r="1260" spans="1:12" ht="15" customHeight="1" thickBot="1">
      <c r="A1260" s="184" t="str">
        <f t="shared" si="624"/>
        <v>Aubameyang</v>
      </c>
      <c r="B1260" s="107"/>
      <c r="C1260" s="107"/>
      <c r="D1260" s="107"/>
      <c r="E1260" s="107"/>
      <c r="F1260" s="107"/>
      <c r="G1260" s="107"/>
      <c r="H1260" s="107"/>
      <c r="I1260" s="107"/>
      <c r="J1260" s="107"/>
      <c r="K1260" s="107"/>
      <c r="L1260" s="76">
        <v>0</v>
      </c>
    </row>
    <row r="1261" spans="1:12" ht="15" customHeight="1" thickBot="1">
      <c r="A1261" s="184" t="str">
        <f t="shared" si="624"/>
        <v>Solanke</v>
      </c>
      <c r="B1261" s="107"/>
      <c r="C1261" s="107"/>
      <c r="D1261" s="107"/>
      <c r="E1261" s="107"/>
      <c r="F1261" s="107"/>
      <c r="G1261" s="107"/>
      <c r="H1261" s="107"/>
      <c r="I1261" s="107"/>
      <c r="J1261" s="107"/>
      <c r="K1261" s="107"/>
      <c r="L1261" s="76">
        <v>0</v>
      </c>
    </row>
    <row r="1262" spans="1:12" ht="15" customHeight="1" thickBot="1">
      <c r="A1262" s="184" t="str">
        <f t="shared" si="624"/>
        <v>Bamford</v>
      </c>
      <c r="B1262" s="107"/>
      <c r="C1262" s="107"/>
      <c r="D1262" s="107"/>
      <c r="E1262" s="107"/>
      <c r="F1262" s="107"/>
      <c r="G1262" s="107"/>
      <c r="H1262" s="107"/>
      <c r="I1262" s="107"/>
      <c r="J1262" s="107"/>
      <c r="K1262" s="107"/>
      <c r="L1262" s="76">
        <v>0</v>
      </c>
    </row>
    <row r="1263" spans="1:12" ht="15" customHeight="1" thickBot="1">
      <c r="A1263" s="184" t="str">
        <f t="shared" si="624"/>
        <v>Mbeumo</v>
      </c>
      <c r="B1263" s="107"/>
      <c r="C1263" s="107"/>
      <c r="D1263" s="107"/>
      <c r="E1263" s="107"/>
      <c r="F1263" s="107"/>
      <c r="G1263" s="107"/>
      <c r="H1263" s="107"/>
      <c r="I1263" s="107"/>
      <c r="J1263" s="107"/>
      <c r="K1263" s="107"/>
      <c r="L1263" s="76">
        <v>0</v>
      </c>
    </row>
    <row r="1264" spans="1:12" ht="15" customHeight="1" thickBot="1">
      <c r="A1264" s="184" t="str">
        <f t="shared" si="624"/>
        <v>Adams</v>
      </c>
      <c r="B1264" s="107"/>
      <c r="C1264" s="107"/>
      <c r="D1264" s="107"/>
      <c r="E1264" s="107"/>
      <c r="F1264" s="107"/>
      <c r="G1264" s="107"/>
      <c r="H1264" s="107"/>
      <c r="I1264" s="107"/>
      <c r="J1264" s="107"/>
      <c r="K1264" s="107"/>
      <c r="L1264" s="76">
        <v>0</v>
      </c>
    </row>
    <row r="1265" spans="1:12" ht="15" customHeight="1" thickBot="1">
      <c r="A1265" s="184" t="str">
        <f t="shared" si="624"/>
        <v>Calvert-Lewin</v>
      </c>
      <c r="B1265" s="107"/>
      <c r="C1265" s="107"/>
      <c r="D1265" s="107"/>
      <c r="E1265" s="107"/>
      <c r="F1265" s="107"/>
      <c r="G1265" s="107"/>
      <c r="H1265" s="107"/>
      <c r="I1265" s="107"/>
      <c r="J1265" s="107"/>
      <c r="K1265" s="107"/>
      <c r="L1265" s="76">
        <v>0</v>
      </c>
    </row>
    <row r="1266" spans="1:12" ht="15" customHeight="1" thickBot="1">
      <c r="A1266" s="184" t="str">
        <f t="shared" si="624"/>
        <v>Scamacca</v>
      </c>
      <c r="B1266" s="107"/>
      <c r="C1266" s="107"/>
      <c r="D1266" s="107"/>
      <c r="E1266" s="107"/>
      <c r="F1266" s="107"/>
      <c r="G1266" s="107"/>
      <c r="H1266" s="107"/>
      <c r="I1266" s="107"/>
      <c r="J1266" s="107"/>
      <c r="K1266" s="107"/>
      <c r="L1266" s="76">
        <v>0</v>
      </c>
    </row>
    <row r="1267" spans="1:12" ht="15" customHeight="1" thickBot="1">
      <c r="A1267" s="184" t="str">
        <f t="shared" si="624"/>
        <v>Edouard</v>
      </c>
      <c r="B1267" s="107"/>
      <c r="C1267" s="107"/>
      <c r="D1267" s="107"/>
      <c r="E1267" s="107"/>
      <c r="F1267" s="107"/>
      <c r="G1267" s="107"/>
      <c r="H1267" s="107"/>
      <c r="I1267" s="107"/>
      <c r="J1267" s="107"/>
      <c r="K1267" s="107"/>
      <c r="L1267" s="76">
        <v>0</v>
      </c>
    </row>
    <row r="1268" spans="1:12" ht="15" customHeight="1" thickBot="1">
      <c r="A1268" s="184" t="str">
        <f t="shared" si="624"/>
        <v>Johnson</v>
      </c>
      <c r="B1268" s="107"/>
      <c r="C1268" s="107"/>
      <c r="D1268" s="107"/>
      <c r="E1268" s="107"/>
      <c r="F1268" s="107"/>
      <c r="G1268" s="107"/>
      <c r="H1268" s="107"/>
      <c r="I1268" s="107"/>
      <c r="J1268" s="107"/>
      <c r="K1268" s="107"/>
      <c r="L1268" s="76">
        <v>0</v>
      </c>
    </row>
    <row r="1269" spans="1:12" ht="15" customHeight="1" thickBot="1">
      <c r="A1269" s="184" t="str">
        <f t="shared" si="624"/>
        <v>Daka</v>
      </c>
      <c r="B1269" s="107"/>
      <c r="C1269" s="107"/>
      <c r="D1269" s="107"/>
      <c r="E1269" s="107"/>
      <c r="F1269" s="107"/>
      <c r="G1269" s="107"/>
      <c r="H1269" s="107"/>
      <c r="I1269" s="107"/>
      <c r="J1269" s="107"/>
      <c r="K1269" s="107"/>
      <c r="L1269" s="76">
        <v>0</v>
      </c>
    </row>
    <row r="1270" spans="1:12" ht="15" customHeight="1" thickBot="1">
      <c r="A1270" s="184" t="str">
        <f t="shared" si="624"/>
        <v>Greenwood</v>
      </c>
      <c r="B1270" s="107"/>
      <c r="C1270" s="107"/>
      <c r="D1270" s="107"/>
      <c r="E1270" s="107"/>
      <c r="F1270" s="107"/>
      <c r="G1270" s="107"/>
      <c r="H1270" s="107"/>
      <c r="I1270" s="107"/>
      <c r="J1270" s="107"/>
      <c r="K1270" s="107"/>
      <c r="L1270" s="76">
        <v>0</v>
      </c>
    </row>
    <row r="1271" spans="1:12" ht="15" customHeight="1" thickBot="1">
      <c r="A1271" s="184" t="str">
        <f t="shared" si="624"/>
        <v>Ederson</v>
      </c>
      <c r="B1271" s="107"/>
      <c r="C1271" s="107"/>
      <c r="D1271" s="107"/>
      <c r="E1271" s="107"/>
      <c r="F1271" s="107"/>
      <c r="G1271" s="107"/>
      <c r="H1271" s="107"/>
      <c r="I1271" s="107"/>
      <c r="J1271" s="107"/>
      <c r="K1271" s="107"/>
      <c r="L1271" s="76">
        <v>0</v>
      </c>
    </row>
    <row r="1272" spans="1:12" ht="15" customHeight="1" thickBot="1">
      <c r="A1272" s="184" t="str">
        <f t="shared" si="624"/>
        <v>Ramsdale</v>
      </c>
      <c r="B1272" s="107"/>
      <c r="C1272" s="107"/>
      <c r="D1272" s="107"/>
      <c r="E1272" s="107"/>
      <c r="F1272" s="107"/>
      <c r="G1272" s="107"/>
      <c r="H1272" s="107"/>
      <c r="I1272" s="107"/>
      <c r="J1272" s="107"/>
      <c r="K1272" s="107"/>
      <c r="L1272" s="76">
        <v>0</v>
      </c>
    </row>
    <row r="1273" spans="1:12" ht="15" customHeight="1" thickBot="1">
      <c r="A1273" s="184" t="str">
        <f t="shared" si="624"/>
        <v>Arrizabalaga</v>
      </c>
      <c r="B1273" s="107"/>
      <c r="C1273" s="107"/>
      <c r="D1273" s="107"/>
      <c r="E1273" s="107"/>
      <c r="F1273" s="107"/>
      <c r="G1273" s="107"/>
      <c r="H1273" s="107"/>
      <c r="I1273" s="107"/>
      <c r="J1273" s="107"/>
      <c r="K1273" s="107"/>
      <c r="L1273" s="76">
        <v>0</v>
      </c>
    </row>
    <row r="1274" spans="1:12" ht="15" customHeight="1" thickBot="1">
      <c r="A1274" s="184" t="str">
        <f t="shared" si="624"/>
        <v>Alisson</v>
      </c>
      <c r="B1274" s="107"/>
      <c r="C1274" s="107"/>
      <c r="D1274" s="107"/>
      <c r="E1274" s="107"/>
      <c r="F1274" s="107"/>
      <c r="G1274" s="107"/>
      <c r="H1274" s="107"/>
      <c r="I1274" s="107"/>
      <c r="J1274" s="107"/>
      <c r="K1274" s="107"/>
      <c r="L1274" s="76">
        <v>0</v>
      </c>
    </row>
    <row r="1275" spans="1:12" ht="15" customHeight="1" thickBot="1">
      <c r="A1275" s="184" t="str">
        <f t="shared" si="624"/>
        <v>Lloris</v>
      </c>
      <c r="B1275" s="107"/>
      <c r="C1275" s="107"/>
      <c r="D1275" s="107"/>
      <c r="E1275" s="107"/>
      <c r="F1275" s="107"/>
      <c r="G1275" s="107"/>
      <c r="H1275" s="107"/>
      <c r="I1275" s="107"/>
      <c r="J1275" s="107"/>
      <c r="K1275" s="107"/>
      <c r="L1275" s="76">
        <v>0</v>
      </c>
    </row>
    <row r="1276" spans="1:12" ht="15" customHeight="1" thickBot="1">
      <c r="A1276" s="184" t="str">
        <f t="shared" si="624"/>
        <v>Leno</v>
      </c>
      <c r="B1276" s="107"/>
      <c r="C1276" s="107"/>
      <c r="D1276" s="107"/>
      <c r="E1276" s="107"/>
      <c r="F1276" s="107"/>
      <c r="G1276" s="107"/>
      <c r="H1276" s="107"/>
      <c r="I1276" s="107"/>
      <c r="J1276" s="107"/>
      <c r="K1276" s="107"/>
      <c r="L1276" s="76">
        <v>0</v>
      </c>
    </row>
    <row r="1277" spans="1:12" ht="15" customHeight="1" thickBot="1">
      <c r="A1277" s="184" t="str">
        <f t="shared" si="624"/>
        <v>Pope</v>
      </c>
      <c r="B1277" s="107"/>
      <c r="C1277" s="107"/>
      <c r="D1277" s="107"/>
      <c r="E1277" s="107"/>
      <c r="F1277" s="107"/>
      <c r="G1277" s="107"/>
      <c r="H1277" s="107"/>
      <c r="I1277" s="107"/>
      <c r="J1277" s="107"/>
      <c r="K1277" s="107"/>
      <c r="L1277" s="76">
        <v>0</v>
      </c>
    </row>
    <row r="1278" spans="1:12" ht="15" customHeight="1" thickBot="1">
      <c r="A1278" s="184" t="str">
        <f t="shared" si="624"/>
        <v>Fabianski</v>
      </c>
      <c r="B1278" s="107"/>
      <c r="C1278" s="107"/>
      <c r="D1278" s="107"/>
      <c r="E1278" s="107"/>
      <c r="F1278" s="107"/>
      <c r="G1278" s="107"/>
      <c r="H1278" s="107"/>
      <c r="I1278" s="107"/>
      <c r="J1278" s="107"/>
      <c r="K1278" s="107"/>
      <c r="L1278" s="76">
        <v>0</v>
      </c>
    </row>
    <row r="1279" spans="1:12" ht="15" customHeight="1" thickBot="1">
      <c r="A1279" s="184" t="str">
        <f t="shared" si="624"/>
        <v>Sánchez</v>
      </c>
      <c r="B1279" s="107"/>
      <c r="C1279" s="107"/>
      <c r="D1279" s="107"/>
      <c r="E1279" s="107"/>
      <c r="F1279" s="107"/>
      <c r="G1279" s="107"/>
      <c r="H1279" s="107"/>
      <c r="I1279" s="107"/>
      <c r="J1279" s="107"/>
      <c r="K1279" s="107"/>
      <c r="L1279" s="76">
        <v>0</v>
      </c>
    </row>
    <row r="1280" spans="1:12" ht="15" customHeight="1" thickBot="1">
      <c r="A1280" s="184" t="str">
        <f t="shared" si="624"/>
        <v>Sá</v>
      </c>
      <c r="B1280" s="107"/>
      <c r="C1280" s="107"/>
      <c r="D1280" s="107"/>
      <c r="E1280" s="107"/>
      <c r="F1280" s="107"/>
      <c r="G1280" s="107"/>
      <c r="H1280" s="107"/>
      <c r="I1280" s="107"/>
      <c r="J1280" s="107"/>
      <c r="K1280" s="107"/>
      <c r="L1280" s="76">
        <v>0</v>
      </c>
    </row>
    <row r="1281" spans="1:12" ht="15" customHeight="1" thickBot="1">
      <c r="A1281" s="184" t="str">
        <f t="shared" si="624"/>
        <v>De Gea</v>
      </c>
      <c r="B1281" s="107"/>
      <c r="C1281" s="107"/>
      <c r="D1281" s="107"/>
      <c r="E1281" s="107"/>
      <c r="F1281" s="107"/>
      <c r="G1281" s="107"/>
      <c r="H1281" s="107"/>
      <c r="I1281" s="107"/>
      <c r="J1281" s="107"/>
      <c r="K1281" s="107"/>
      <c r="L1281" s="76">
        <v>0</v>
      </c>
    </row>
    <row r="1282" spans="1:12" ht="15" customHeight="1" thickBot="1">
      <c r="A1282" s="184" t="str">
        <f t="shared" si="624"/>
        <v>Pickford</v>
      </c>
      <c r="B1282" s="107"/>
      <c r="C1282" s="107"/>
      <c r="D1282" s="107"/>
      <c r="E1282" s="107"/>
      <c r="F1282" s="107"/>
      <c r="G1282" s="107"/>
      <c r="H1282" s="107"/>
      <c r="I1282" s="107"/>
      <c r="J1282" s="107"/>
      <c r="K1282" s="107"/>
      <c r="L1282" s="76">
        <v>0</v>
      </c>
    </row>
    <row r="1283" spans="1:12" ht="15" customHeight="1" thickBot="1">
      <c r="A1283" s="184" t="str">
        <f t="shared" si="624"/>
        <v>Henderson</v>
      </c>
      <c r="B1283" s="107"/>
      <c r="C1283" s="107"/>
      <c r="D1283" s="107"/>
      <c r="E1283" s="107"/>
      <c r="F1283" s="107"/>
      <c r="G1283" s="107"/>
      <c r="H1283" s="107"/>
      <c r="I1283" s="107"/>
      <c r="J1283" s="107"/>
      <c r="K1283" s="107"/>
      <c r="L1283" s="76">
        <v>0</v>
      </c>
    </row>
    <row r="1284" spans="1:12" ht="15" customHeight="1" thickBot="1">
      <c r="A1284" s="184" t="str">
        <f t="shared" si="624"/>
        <v>Meslier</v>
      </c>
      <c r="B1284" s="107"/>
      <c r="C1284" s="107"/>
      <c r="D1284" s="107"/>
      <c r="E1284" s="107"/>
      <c r="F1284" s="107"/>
      <c r="G1284" s="107"/>
      <c r="H1284" s="107"/>
      <c r="I1284" s="107"/>
      <c r="J1284" s="107"/>
      <c r="K1284" s="107"/>
      <c r="L1284" s="76">
        <v>0</v>
      </c>
    </row>
    <row r="1285" spans="1:12" ht="15" customHeight="1" thickBot="1">
      <c r="A1285" s="184" t="str">
        <f t="shared" si="624"/>
        <v>Guaita</v>
      </c>
      <c r="B1285" s="107"/>
      <c r="C1285" s="107"/>
      <c r="D1285" s="107"/>
      <c r="E1285" s="107"/>
      <c r="F1285" s="107"/>
      <c r="G1285" s="107"/>
      <c r="H1285" s="107"/>
      <c r="I1285" s="107"/>
      <c r="J1285" s="107"/>
      <c r="K1285" s="107"/>
      <c r="L1285" s="76">
        <v>0</v>
      </c>
    </row>
    <row r="1286" spans="1:12" ht="15" customHeight="1" thickBot="1">
      <c r="A1286" s="184" t="str">
        <f t="shared" si="624"/>
        <v>Salah</v>
      </c>
      <c r="B1286" s="107"/>
      <c r="C1286" s="107"/>
      <c r="D1286" s="107"/>
      <c r="E1286" s="107"/>
      <c r="F1286" s="107"/>
      <c r="G1286" s="107"/>
      <c r="H1286" s="107"/>
      <c r="I1286" s="107"/>
      <c r="J1286" s="107"/>
      <c r="K1286" s="107"/>
      <c r="L1286" s="76">
        <v>0</v>
      </c>
    </row>
    <row r="1287" spans="1:12" ht="15" customHeight="1" thickBot="1">
      <c r="A1287" s="184" t="str">
        <f t="shared" si="624"/>
        <v>De Bruyne</v>
      </c>
      <c r="B1287" s="107"/>
      <c r="C1287" s="107"/>
      <c r="D1287" s="107"/>
      <c r="E1287" s="107"/>
      <c r="F1287" s="107"/>
      <c r="G1287" s="107"/>
      <c r="H1287" s="107"/>
      <c r="I1287" s="107"/>
      <c r="J1287" s="107"/>
      <c r="K1287" s="107"/>
      <c r="L1287" s="76">
        <v>0</v>
      </c>
    </row>
    <row r="1288" spans="1:12" ht="15" customHeight="1" thickBot="1">
      <c r="A1288" s="184" t="str">
        <f t="shared" si="624"/>
        <v>Saka</v>
      </c>
      <c r="B1288" s="107"/>
      <c r="C1288" s="107"/>
      <c r="D1288" s="107"/>
      <c r="E1288" s="107"/>
      <c r="F1288" s="107"/>
      <c r="G1288" s="107"/>
      <c r="H1288" s="107"/>
      <c r="I1288" s="107"/>
      <c r="J1288" s="107"/>
      <c r="K1288" s="107"/>
      <c r="L1288" s="76">
        <v>0</v>
      </c>
    </row>
    <row r="1289" spans="1:12" ht="15" customHeight="1" thickBot="1">
      <c r="A1289" s="184" t="str">
        <f t="shared" si="624"/>
        <v>Son</v>
      </c>
      <c r="B1289" s="107"/>
      <c r="C1289" s="107"/>
      <c r="D1289" s="107"/>
      <c r="E1289" s="107"/>
      <c r="F1289" s="107"/>
      <c r="G1289" s="107"/>
      <c r="H1289" s="107"/>
      <c r="I1289" s="107"/>
      <c r="J1289" s="107"/>
      <c r="K1289" s="107"/>
      <c r="L1289" s="76">
        <v>0</v>
      </c>
    </row>
    <row r="1290" spans="1:12" ht="15" customHeight="1" thickBot="1">
      <c r="A1290" s="184" t="str">
        <f t="shared" si="624"/>
        <v>Martinelli</v>
      </c>
      <c r="B1290" s="107"/>
      <c r="C1290" s="107"/>
      <c r="D1290" s="107"/>
      <c r="E1290" s="107"/>
      <c r="F1290" s="107"/>
      <c r="G1290" s="107"/>
      <c r="H1290" s="107"/>
      <c r="I1290" s="107"/>
      <c r="J1290" s="107"/>
      <c r="K1290" s="107"/>
      <c r="L1290" s="76">
        <v>0</v>
      </c>
    </row>
    <row r="1291" spans="1:12" ht="15" customHeight="1" thickBot="1">
      <c r="A1291" s="184" t="str">
        <f t="shared" si="624"/>
        <v>Foden</v>
      </c>
      <c r="B1291" s="107"/>
      <c r="C1291" s="107"/>
      <c r="D1291" s="107"/>
      <c r="E1291" s="107"/>
      <c r="F1291" s="107"/>
      <c r="G1291" s="107"/>
      <c r="H1291" s="107"/>
      <c r="I1291" s="107"/>
      <c r="J1291" s="107"/>
      <c r="K1291" s="107"/>
      <c r="L1291" s="76">
        <v>0</v>
      </c>
    </row>
    <row r="1292" spans="1:12" ht="15" customHeight="1" thickBot="1">
      <c r="A1292" s="184" t="str">
        <f t="shared" si="624"/>
        <v>Mount</v>
      </c>
      <c r="B1292" s="107"/>
      <c r="C1292" s="107"/>
      <c r="D1292" s="107"/>
      <c r="E1292" s="107"/>
      <c r="F1292" s="107"/>
      <c r="G1292" s="107"/>
      <c r="H1292" s="107"/>
      <c r="I1292" s="107"/>
      <c r="J1292" s="107"/>
      <c r="K1292" s="107"/>
      <c r="L1292" s="76">
        <v>0</v>
      </c>
    </row>
    <row r="1293" spans="1:12" ht="15" customHeight="1" thickBot="1">
      <c r="A1293" s="184" t="str">
        <f t="shared" si="624"/>
        <v>Sterling</v>
      </c>
      <c r="B1293" s="107"/>
      <c r="C1293" s="107"/>
      <c r="D1293" s="107"/>
      <c r="E1293" s="107"/>
      <c r="F1293" s="107"/>
      <c r="G1293" s="107"/>
      <c r="H1293" s="107"/>
      <c r="I1293" s="107"/>
      <c r="J1293" s="107"/>
      <c r="K1293" s="107"/>
      <c r="L1293" s="76">
        <v>0</v>
      </c>
    </row>
    <row r="1294" spans="1:12" ht="15" customHeight="1" thickBot="1">
      <c r="A1294" s="184" t="str">
        <f t="shared" si="624"/>
        <v>Fernandes</v>
      </c>
      <c r="B1294" s="107"/>
      <c r="C1294" s="107"/>
      <c r="D1294" s="107"/>
      <c r="E1294" s="107"/>
      <c r="F1294" s="107"/>
      <c r="G1294" s="107"/>
      <c r="H1294" s="107"/>
      <c r="I1294" s="107"/>
      <c r="J1294" s="107"/>
      <c r="K1294" s="107"/>
      <c r="L1294" s="76">
        <v>0</v>
      </c>
    </row>
    <row r="1295" spans="1:12" ht="15" customHeight="1" thickBot="1">
      <c r="A1295" s="184" t="str">
        <f t="shared" si="624"/>
        <v>Ødegaard</v>
      </c>
      <c r="B1295" s="107"/>
      <c r="C1295" s="107"/>
      <c r="D1295" s="107"/>
      <c r="E1295" s="107"/>
      <c r="F1295" s="107"/>
      <c r="G1295" s="107"/>
      <c r="H1295" s="107"/>
      <c r="I1295" s="107"/>
      <c r="J1295" s="107"/>
      <c r="K1295" s="107"/>
      <c r="L1295" s="76">
        <v>0</v>
      </c>
    </row>
    <row r="1296" spans="1:12" ht="15" customHeight="1" thickBot="1">
      <c r="A1296" s="184" t="str">
        <f t="shared" si="624"/>
        <v>Trossard</v>
      </c>
      <c r="B1296" s="107"/>
      <c r="C1296" s="107"/>
      <c r="D1296" s="107"/>
      <c r="E1296" s="107"/>
      <c r="F1296" s="107"/>
      <c r="G1296" s="107"/>
      <c r="H1296" s="107"/>
      <c r="I1296" s="107"/>
      <c r="J1296" s="107"/>
      <c r="K1296" s="107"/>
      <c r="L1296" s="76">
        <v>0</v>
      </c>
    </row>
    <row r="1297" spans="1:12" ht="15" customHeight="1" thickBot="1">
      <c r="A1297" s="184" t="str">
        <f t="shared" si="624"/>
        <v>Grealish</v>
      </c>
      <c r="B1297" s="107"/>
      <c r="C1297" s="107"/>
      <c r="D1297" s="107"/>
      <c r="E1297" s="107"/>
      <c r="F1297" s="107"/>
      <c r="G1297" s="107"/>
      <c r="H1297" s="107"/>
      <c r="I1297" s="107"/>
      <c r="J1297" s="107"/>
      <c r="K1297" s="107"/>
      <c r="L1297" s="76">
        <v>0</v>
      </c>
    </row>
    <row r="1298" spans="1:12" ht="15" customHeight="1" thickBot="1">
      <c r="A1298" s="184" t="str">
        <f t="shared" si="624"/>
        <v>Rashford</v>
      </c>
      <c r="B1298" s="107"/>
      <c r="C1298" s="107"/>
      <c r="D1298" s="107"/>
      <c r="E1298" s="107"/>
      <c r="F1298" s="107"/>
      <c r="G1298" s="107"/>
      <c r="H1298" s="107"/>
      <c r="I1298" s="107"/>
      <c r="J1298" s="107"/>
      <c r="K1298" s="107"/>
      <c r="L1298" s="76">
        <v>0</v>
      </c>
    </row>
    <row r="1299" spans="1:12" ht="15" customHeight="1" thickBot="1">
      <c r="A1299" s="184" t="str">
        <f t="shared" si="624"/>
        <v>Zaha</v>
      </c>
      <c r="B1299" s="107"/>
      <c r="C1299" s="107"/>
      <c r="D1299" s="107"/>
      <c r="E1299" s="107"/>
      <c r="F1299" s="107"/>
      <c r="G1299" s="107"/>
      <c r="H1299" s="107"/>
      <c r="I1299" s="107"/>
      <c r="J1299" s="107"/>
      <c r="K1299" s="107"/>
      <c r="L1299" s="76">
        <v>0</v>
      </c>
    </row>
    <row r="1300" spans="1:12" ht="15" customHeight="1" thickBot="1">
      <c r="A1300" s="184" t="str">
        <f t="shared" si="624"/>
        <v>Bernardo</v>
      </c>
      <c r="B1300" s="107"/>
      <c r="C1300" s="107"/>
      <c r="D1300" s="107"/>
      <c r="E1300" s="107"/>
      <c r="F1300" s="107"/>
      <c r="G1300" s="107"/>
      <c r="H1300" s="107"/>
      <c r="I1300" s="107"/>
      <c r="J1300" s="107"/>
      <c r="K1300" s="107"/>
      <c r="L1300" s="76">
        <v>0</v>
      </c>
    </row>
    <row r="1301" spans="1:12" ht="15" customHeight="1" thickBot="1">
      <c r="A1301" s="184" t="str">
        <f t="shared" si="624"/>
        <v>Groß</v>
      </c>
      <c r="B1301" s="107"/>
      <c r="C1301" s="107"/>
      <c r="D1301" s="107"/>
      <c r="E1301" s="107"/>
      <c r="F1301" s="107"/>
      <c r="G1301" s="107"/>
      <c r="H1301" s="107"/>
      <c r="I1301" s="107"/>
      <c r="J1301" s="107"/>
      <c r="K1301" s="107"/>
      <c r="L1301" s="76">
        <v>0</v>
      </c>
    </row>
    <row r="1302" spans="1:12" ht="15" customHeight="1" thickBot="1">
      <c r="A1302" s="184" t="str">
        <f t="shared" si="624"/>
        <v>Bowen</v>
      </c>
      <c r="B1302" s="107"/>
      <c r="C1302" s="107"/>
      <c r="D1302" s="107"/>
      <c r="E1302" s="107"/>
      <c r="F1302" s="107"/>
      <c r="G1302" s="107"/>
      <c r="H1302" s="107"/>
      <c r="I1302" s="107"/>
      <c r="J1302" s="107"/>
      <c r="K1302" s="107"/>
      <c r="L1302" s="76">
        <v>0</v>
      </c>
    </row>
    <row r="1303" spans="1:12" ht="15" customHeight="1" thickBot="1">
      <c r="A1303" s="184" t="str">
        <f t="shared" si="624"/>
        <v>Andreas</v>
      </c>
      <c r="B1303" s="107"/>
      <c r="C1303" s="107"/>
      <c r="D1303" s="107"/>
      <c r="E1303" s="107"/>
      <c r="F1303" s="107"/>
      <c r="G1303" s="107"/>
      <c r="H1303" s="107"/>
      <c r="I1303" s="107"/>
      <c r="J1303" s="107"/>
      <c r="K1303" s="107"/>
      <c r="L1303" s="76">
        <v>0</v>
      </c>
    </row>
    <row r="1304" spans="1:12" ht="15" customHeight="1" thickBot="1">
      <c r="A1304" s="184" t="str">
        <f t="shared" si="624"/>
        <v>Ward-Prowse</v>
      </c>
      <c r="B1304" s="107"/>
      <c r="C1304" s="107"/>
      <c r="D1304" s="107"/>
      <c r="E1304" s="107"/>
      <c r="F1304" s="107"/>
      <c r="G1304" s="107"/>
      <c r="H1304" s="107"/>
      <c r="I1304" s="107"/>
      <c r="J1304" s="107"/>
      <c r="K1304" s="107"/>
      <c r="L1304" s="76">
        <v>0</v>
      </c>
    </row>
    <row r="1305" spans="1:12" ht="15" customHeight="1" thickBot="1">
      <c r="A1305" s="184" t="str">
        <f t="shared" si="624"/>
        <v>Barnes</v>
      </c>
      <c r="B1305" s="107"/>
      <c r="C1305" s="107"/>
      <c r="D1305" s="107"/>
      <c r="E1305" s="107"/>
      <c r="F1305" s="107"/>
      <c r="G1305" s="107"/>
      <c r="H1305" s="107"/>
      <c r="I1305" s="107"/>
      <c r="J1305" s="107"/>
      <c r="K1305" s="107"/>
      <c r="L1305" s="76">
        <v>0</v>
      </c>
    </row>
    <row r="1306" spans="1:12" ht="15" customHeight="1" thickBot="1">
      <c r="A1306" s="184" t="str">
        <f t="shared" si="624"/>
        <v>Almirón</v>
      </c>
      <c r="B1306" s="107"/>
      <c r="C1306" s="107"/>
      <c r="D1306" s="107"/>
      <c r="E1306" s="107"/>
      <c r="F1306" s="107"/>
      <c r="G1306" s="107"/>
      <c r="H1306" s="107"/>
      <c r="I1306" s="107"/>
      <c r="J1306" s="107"/>
      <c r="K1306" s="107"/>
      <c r="L1306" s="76">
        <v>0</v>
      </c>
    </row>
    <row r="1307" spans="1:12" ht="15" customHeight="1" thickBot="1">
      <c r="A1307" s="184" t="str">
        <f t="shared" si="624"/>
        <v>Willian</v>
      </c>
      <c r="B1307" s="107"/>
      <c r="C1307" s="107"/>
      <c r="D1307" s="107"/>
      <c r="E1307" s="107"/>
      <c r="F1307" s="107"/>
      <c r="G1307" s="107"/>
      <c r="H1307" s="107"/>
      <c r="I1307" s="107"/>
      <c r="J1307" s="107"/>
      <c r="K1307" s="107"/>
      <c r="L1307" s="76">
        <v>0</v>
      </c>
    </row>
    <row r="1308" spans="1:12" ht="15" customHeight="1" thickBot="1">
      <c r="A1308" s="184" t="str">
        <f t="shared" si="624"/>
        <v>Antony</v>
      </c>
      <c r="B1308" s="107"/>
      <c r="C1308" s="107"/>
      <c r="D1308" s="107"/>
      <c r="E1308" s="107"/>
      <c r="F1308" s="107"/>
      <c r="G1308" s="107"/>
      <c r="H1308" s="107"/>
      <c r="I1308" s="107"/>
      <c r="J1308" s="107"/>
      <c r="K1308" s="107"/>
      <c r="L1308" s="76">
        <v>0</v>
      </c>
    </row>
    <row r="1309" spans="1:12" ht="15" customHeight="1" thickBot="1">
      <c r="A1309" s="184" t="str">
        <f t="shared" si="624"/>
        <v>Saint-Maximin</v>
      </c>
      <c r="B1309" s="107"/>
      <c r="C1309" s="107"/>
      <c r="D1309" s="107"/>
      <c r="E1309" s="107"/>
      <c r="F1309" s="107"/>
      <c r="G1309" s="107"/>
      <c r="H1309" s="107"/>
      <c r="I1309" s="107"/>
      <c r="J1309" s="107"/>
      <c r="K1309" s="107"/>
      <c r="L1309" s="76">
        <v>0</v>
      </c>
    </row>
    <row r="1310" spans="1:12" ht="15" customHeight="1" thickBot="1">
      <c r="A1310" s="184" t="str">
        <f t="shared" si="624"/>
        <v>Gündogan</v>
      </c>
      <c r="B1310" s="107"/>
      <c r="C1310" s="107"/>
      <c r="D1310" s="107"/>
      <c r="E1310" s="107"/>
      <c r="F1310" s="107"/>
      <c r="G1310" s="107"/>
      <c r="H1310" s="107"/>
      <c r="I1310" s="107"/>
      <c r="J1310" s="107"/>
      <c r="K1310" s="107"/>
      <c r="L1310" s="76">
        <v>0</v>
      </c>
    </row>
    <row r="1311" spans="1:12" ht="15" customHeight="1" thickBot="1">
      <c r="A1311" s="184" t="str">
        <f t="shared" si="624"/>
        <v>Paquetá</v>
      </c>
      <c r="B1311" s="107"/>
      <c r="C1311" s="107"/>
      <c r="D1311" s="107"/>
      <c r="E1311" s="107"/>
      <c r="F1311" s="107"/>
      <c r="G1311" s="107"/>
      <c r="H1311" s="107"/>
      <c r="I1311" s="107"/>
      <c r="J1311" s="107"/>
      <c r="K1311" s="107"/>
      <c r="L1311" s="76">
        <v>0</v>
      </c>
    </row>
    <row r="1312" spans="1:12" ht="15" customHeight="1" thickBot="1">
      <c r="A1312" s="184" t="str">
        <f t="shared" si="624"/>
        <v>Rodrigo</v>
      </c>
      <c r="B1312" s="107"/>
      <c r="C1312" s="107"/>
      <c r="D1312" s="107"/>
      <c r="E1312" s="107"/>
      <c r="F1312" s="107"/>
      <c r="G1312" s="107"/>
      <c r="H1312" s="107"/>
      <c r="I1312" s="107"/>
      <c r="J1312" s="107"/>
      <c r="K1312" s="107"/>
      <c r="L1312" s="76">
        <v>0</v>
      </c>
    </row>
    <row r="1313" spans="1:26" ht="15" customHeight="1" thickBot="1">
      <c r="A1313" s="184" t="str">
        <f t="shared" si="624"/>
        <v>Aaronson</v>
      </c>
      <c r="B1313" s="107"/>
      <c r="C1313" s="107"/>
      <c r="D1313" s="107"/>
      <c r="E1313" s="107"/>
      <c r="F1313" s="107"/>
      <c r="G1313" s="107"/>
      <c r="H1313" s="107"/>
      <c r="I1313" s="107"/>
      <c r="J1313" s="107"/>
      <c r="K1313" s="107"/>
      <c r="L1313" s="76">
        <v>0</v>
      </c>
    </row>
    <row r="1314" spans="1:26" ht="15" customHeight="1" thickBot="1">
      <c r="A1314" s="184" t="str">
        <f t="shared" si="624"/>
        <v>Kulusevski</v>
      </c>
      <c r="B1314" s="107"/>
      <c r="C1314" s="107"/>
      <c r="D1314" s="107"/>
      <c r="E1314" s="107"/>
      <c r="F1314" s="107"/>
      <c r="G1314" s="107"/>
      <c r="H1314" s="107"/>
      <c r="I1314" s="107"/>
      <c r="J1314" s="107"/>
      <c r="K1314" s="107"/>
      <c r="L1314" s="76">
        <v>0</v>
      </c>
    </row>
    <row r="1315" spans="1:26" ht="15" customHeight="1" thickBot="1">
      <c r="A1315" s="184" t="str">
        <f t="shared" si="624"/>
        <v>Bailey</v>
      </c>
      <c r="B1315" s="107"/>
      <c r="C1315" s="107"/>
      <c r="D1315" s="107"/>
      <c r="E1315" s="107"/>
      <c r="F1315" s="107"/>
      <c r="G1315" s="107"/>
      <c r="H1315" s="107"/>
      <c r="I1315" s="107"/>
      <c r="J1315" s="107"/>
      <c r="K1315" s="107"/>
      <c r="L1315" s="76">
        <v>0</v>
      </c>
    </row>
    <row r="1316" spans="1:26" ht="15" customHeight="1" thickBot="1">
      <c r="A1316" s="184" t="str">
        <f t="shared" si="624"/>
        <v>March</v>
      </c>
      <c r="B1316" s="107"/>
      <c r="C1316" s="107"/>
      <c r="D1316" s="107"/>
      <c r="E1316" s="107"/>
      <c r="F1316" s="107"/>
      <c r="G1316" s="107"/>
      <c r="H1316" s="107"/>
      <c r="I1316" s="107"/>
      <c r="J1316" s="107"/>
      <c r="K1316" s="107"/>
      <c r="L1316" s="76">
        <v>0</v>
      </c>
    </row>
    <row r="1317" spans="1:26" ht="15" customHeight="1" thickBot="1">
      <c r="A1317" s="184" t="str">
        <f t="shared" si="624"/>
        <v>Mahrez</v>
      </c>
      <c r="B1317" s="107"/>
      <c r="C1317" s="107"/>
      <c r="D1317" s="107"/>
      <c r="E1317" s="107"/>
      <c r="F1317" s="107"/>
      <c r="G1317" s="107"/>
      <c r="H1317" s="107"/>
      <c r="I1317" s="107"/>
      <c r="J1317" s="107"/>
      <c r="K1317" s="107"/>
      <c r="L1317" s="76">
        <v>0</v>
      </c>
    </row>
    <row r="1318" spans="1:26" ht="15" customHeight="1" thickBot="1">
      <c r="A1318" s="184" t="str">
        <f t="shared" si="624"/>
        <v>Harrison</v>
      </c>
      <c r="B1318" s="107"/>
      <c r="C1318" s="107"/>
      <c r="D1318" s="107"/>
      <c r="E1318" s="107"/>
      <c r="F1318" s="107"/>
      <c r="G1318" s="107"/>
      <c r="H1318" s="107"/>
      <c r="I1318" s="107"/>
      <c r="J1318" s="107"/>
      <c r="K1318" s="107"/>
      <c r="L1318" s="76">
        <v>0</v>
      </c>
    </row>
    <row r="1319" spans="1:26" ht="15" customHeight="1" thickBot="1">
      <c r="A1319" s="184" t="str">
        <f t="shared" si="624"/>
        <v>Eriksen</v>
      </c>
      <c r="B1319" s="107"/>
      <c r="C1319" s="107"/>
      <c r="D1319" s="107"/>
      <c r="E1319" s="107"/>
      <c r="F1319" s="107"/>
      <c r="G1319" s="107"/>
      <c r="H1319" s="107"/>
      <c r="I1319" s="107"/>
      <c r="J1319" s="107"/>
      <c r="K1319" s="107"/>
      <c r="L1319" s="76">
        <v>0</v>
      </c>
    </row>
    <row r="1320" spans="1:26" ht="15" customHeight="1" thickBot="1">
      <c r="A1320" s="184" t="str">
        <f t="shared" si="624"/>
        <v>Eze</v>
      </c>
      <c r="B1320" s="107"/>
      <c r="C1320" s="107"/>
      <c r="D1320" s="107"/>
      <c r="E1320" s="107"/>
      <c r="F1320" s="107"/>
      <c r="G1320" s="107"/>
      <c r="H1320" s="107"/>
      <c r="I1320" s="107"/>
      <c r="J1320" s="107"/>
      <c r="K1320" s="107"/>
      <c r="L1320" s="76">
        <v>0</v>
      </c>
    </row>
    <row r="1321" spans="1:26" ht="15" customHeight="1" thickBot="1">
      <c r="A1321" s="184" t="str">
        <f t="shared" si="624"/>
        <v>Cancelo</v>
      </c>
      <c r="B1321" s="164"/>
      <c r="C1321" s="164"/>
      <c r="D1321" s="164"/>
      <c r="E1321" s="164"/>
      <c r="F1321" s="164"/>
      <c r="G1321" s="164"/>
      <c r="H1321" s="164"/>
      <c r="I1321" s="164"/>
      <c r="J1321" s="164"/>
      <c r="K1321" s="165"/>
      <c r="L1321" s="76">
        <v>0</v>
      </c>
      <c r="M1321" s="424" t="s">
        <v>184</v>
      </c>
      <c r="N1321" s="425"/>
      <c r="O1321" s="425"/>
      <c r="P1321" s="425"/>
      <c r="Q1321" s="425"/>
      <c r="R1321" s="425"/>
      <c r="S1321" s="425"/>
      <c r="T1321" s="425"/>
      <c r="U1321" s="425"/>
      <c r="V1321" s="425"/>
      <c r="W1321" s="425"/>
      <c r="X1321" s="425"/>
      <c r="Y1321" s="425"/>
      <c r="Z1321" s="426"/>
    </row>
    <row r="1322" spans="1:26" ht="15" customHeight="1" thickBot="1">
      <c r="A1322" s="184" t="str">
        <f t="shared" ref="A1322:A1385" si="625">A442</f>
        <v>Alexander-Arnold</v>
      </c>
      <c r="B1322" s="108"/>
      <c r="C1322" s="108"/>
      <c r="D1322" s="108"/>
      <c r="E1322" s="108"/>
      <c r="F1322" s="108"/>
      <c r="G1322" s="108"/>
      <c r="H1322" s="108"/>
      <c r="I1322" s="108"/>
      <c r="J1322" s="108"/>
      <c r="K1322" s="166"/>
      <c r="L1322" s="76">
        <v>0</v>
      </c>
      <c r="M1322" s="427"/>
      <c r="N1322" s="428"/>
      <c r="O1322" s="428"/>
      <c r="P1322" s="428"/>
      <c r="Q1322" s="428"/>
      <c r="R1322" s="428"/>
      <c r="S1322" s="428"/>
      <c r="T1322" s="428"/>
      <c r="U1322" s="428"/>
      <c r="V1322" s="428"/>
      <c r="W1322" s="428"/>
      <c r="X1322" s="428"/>
      <c r="Y1322" s="428"/>
      <c r="Z1322" s="429"/>
    </row>
    <row r="1323" spans="1:26" ht="15" customHeight="1" thickBot="1">
      <c r="A1323" s="184" t="str">
        <f t="shared" si="625"/>
        <v>Gabriel</v>
      </c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66"/>
      <c r="L1323" s="76">
        <v>0</v>
      </c>
      <c r="M1323" s="427"/>
      <c r="N1323" s="428"/>
      <c r="O1323" s="428"/>
      <c r="P1323" s="428"/>
      <c r="Q1323" s="428"/>
      <c r="R1323" s="428"/>
      <c r="S1323" s="428"/>
      <c r="T1323" s="428"/>
      <c r="U1323" s="428"/>
      <c r="V1323" s="428"/>
      <c r="W1323" s="428"/>
      <c r="X1323" s="428"/>
      <c r="Y1323" s="428"/>
      <c r="Z1323" s="429"/>
    </row>
    <row r="1324" spans="1:26" ht="15" customHeight="1" thickBot="1">
      <c r="A1324" s="184" t="str">
        <f t="shared" si="625"/>
        <v>Robertson</v>
      </c>
      <c r="B1324" s="108"/>
      <c r="C1324" s="108"/>
      <c r="D1324" s="108"/>
      <c r="E1324" s="108"/>
      <c r="F1324" s="108"/>
      <c r="G1324" s="108"/>
      <c r="H1324" s="108"/>
      <c r="I1324" s="108"/>
      <c r="J1324" s="108"/>
      <c r="K1324" s="166"/>
      <c r="L1324" s="76">
        <v>0</v>
      </c>
      <c r="M1324" s="427"/>
      <c r="N1324" s="428"/>
      <c r="O1324" s="428"/>
      <c r="P1324" s="428"/>
      <c r="Q1324" s="428"/>
      <c r="R1324" s="428"/>
      <c r="S1324" s="428"/>
      <c r="T1324" s="428"/>
      <c r="U1324" s="428"/>
      <c r="V1324" s="428"/>
      <c r="W1324" s="428"/>
      <c r="X1324" s="428"/>
      <c r="Y1324" s="428"/>
      <c r="Z1324" s="429"/>
    </row>
    <row r="1325" spans="1:26" ht="15" customHeight="1" thickBot="1">
      <c r="A1325" s="184" t="str">
        <f t="shared" si="625"/>
        <v>Trippier</v>
      </c>
      <c r="B1325" s="108"/>
      <c r="C1325" s="108"/>
      <c r="D1325" s="108"/>
      <c r="E1325" s="108"/>
      <c r="F1325" s="108"/>
      <c r="G1325" s="108"/>
      <c r="H1325" s="108"/>
      <c r="I1325" s="108"/>
      <c r="J1325" s="108"/>
      <c r="K1325" s="108"/>
      <c r="L1325" s="76">
        <v>0</v>
      </c>
      <c r="M1325" s="427"/>
      <c r="N1325" s="428"/>
      <c r="O1325" s="428"/>
      <c r="P1325" s="428"/>
      <c r="Q1325" s="428"/>
      <c r="R1325" s="428"/>
      <c r="S1325" s="428"/>
      <c r="T1325" s="428"/>
      <c r="U1325" s="428"/>
      <c r="V1325" s="428"/>
      <c r="W1325" s="428"/>
      <c r="X1325" s="428"/>
      <c r="Y1325" s="428"/>
      <c r="Z1325" s="429"/>
    </row>
    <row r="1326" spans="1:26" ht="15" customHeight="1" thickBot="1">
      <c r="A1326" s="184" t="str">
        <f t="shared" si="625"/>
        <v>Van Dijk</v>
      </c>
      <c r="B1326" s="108"/>
      <c r="C1326" s="108"/>
      <c r="D1326" s="108"/>
      <c r="E1326" s="108"/>
      <c r="F1326" s="108"/>
      <c r="G1326" s="108"/>
      <c r="H1326" s="108"/>
      <c r="I1326" s="108"/>
      <c r="J1326" s="108"/>
      <c r="K1326" s="108"/>
      <c r="L1326" s="76">
        <v>0</v>
      </c>
      <c r="M1326" s="430"/>
      <c r="N1326" s="431"/>
      <c r="O1326" s="431"/>
      <c r="P1326" s="431"/>
      <c r="Q1326" s="431"/>
      <c r="R1326" s="431"/>
      <c r="S1326" s="431"/>
      <c r="T1326" s="431"/>
      <c r="U1326" s="431"/>
      <c r="V1326" s="431"/>
      <c r="W1326" s="431"/>
      <c r="X1326" s="431"/>
      <c r="Y1326" s="431"/>
      <c r="Z1326" s="432"/>
    </row>
    <row r="1327" spans="1:26" ht="15" customHeight="1" thickBot="1">
      <c r="A1327" s="184" t="str">
        <f t="shared" si="625"/>
        <v>White</v>
      </c>
      <c r="B1327" s="108"/>
      <c r="C1327" s="108"/>
      <c r="D1327" s="108"/>
      <c r="E1327" s="108"/>
      <c r="F1327" s="108"/>
      <c r="G1327" s="108"/>
      <c r="H1327" s="108"/>
      <c r="I1327" s="108"/>
      <c r="J1327" s="108"/>
      <c r="K1327" s="108"/>
      <c r="L1327" s="76">
        <v>0</v>
      </c>
    </row>
    <row r="1328" spans="1:26" ht="15" customHeight="1" thickBot="1">
      <c r="A1328" s="184" t="str">
        <f t="shared" si="625"/>
        <v>Laporte</v>
      </c>
      <c r="B1328" s="108"/>
      <c r="C1328" s="108"/>
      <c r="D1328" s="108"/>
      <c r="E1328" s="108"/>
      <c r="F1328" s="108"/>
      <c r="G1328" s="108"/>
      <c r="H1328" s="108"/>
      <c r="I1328" s="108"/>
      <c r="J1328" s="108"/>
      <c r="K1328" s="108"/>
      <c r="L1328" s="76">
        <v>0</v>
      </c>
    </row>
    <row r="1329" spans="1:12" ht="15" customHeight="1" thickBot="1">
      <c r="A1329" s="184" t="str">
        <f t="shared" si="625"/>
        <v>Dunk</v>
      </c>
      <c r="B1329" s="108"/>
      <c r="C1329" s="108"/>
      <c r="D1329" s="108"/>
      <c r="E1329" s="108"/>
      <c r="F1329" s="108"/>
      <c r="G1329" s="108"/>
      <c r="H1329" s="108"/>
      <c r="I1329" s="108"/>
      <c r="J1329" s="108"/>
      <c r="K1329" s="108"/>
      <c r="L1329" s="76">
        <v>0</v>
      </c>
    </row>
    <row r="1330" spans="1:12" ht="15" customHeight="1" thickBot="1">
      <c r="A1330" s="184" t="str">
        <f t="shared" si="625"/>
        <v>Saliba</v>
      </c>
      <c r="B1330" s="108"/>
      <c r="C1330" s="108"/>
      <c r="D1330" s="108"/>
      <c r="E1330" s="108"/>
      <c r="F1330" s="108"/>
      <c r="G1330" s="108"/>
      <c r="H1330" s="108"/>
      <c r="I1330" s="108"/>
      <c r="J1330" s="108"/>
      <c r="K1330" s="108"/>
      <c r="L1330" s="76">
        <v>0</v>
      </c>
    </row>
    <row r="1331" spans="1:12" ht="15" customHeight="1" thickBot="1">
      <c r="A1331" s="184" t="str">
        <f t="shared" si="625"/>
        <v>Burn</v>
      </c>
      <c r="B1331" s="108"/>
      <c r="C1331" s="108"/>
      <c r="D1331" s="108"/>
      <c r="E1331" s="108"/>
      <c r="F1331" s="108"/>
      <c r="G1331" s="108"/>
      <c r="H1331" s="108"/>
      <c r="I1331" s="108"/>
      <c r="J1331" s="108"/>
      <c r="K1331" s="108"/>
      <c r="L1331" s="76">
        <v>0</v>
      </c>
    </row>
    <row r="1332" spans="1:12" ht="15" customHeight="1" thickBot="1">
      <c r="A1332" s="184" t="str">
        <f t="shared" si="625"/>
        <v>Botman</v>
      </c>
      <c r="B1332" s="108"/>
      <c r="C1332" s="108"/>
      <c r="D1332" s="108"/>
      <c r="E1332" s="108"/>
      <c r="F1332" s="108"/>
      <c r="G1332" s="108"/>
      <c r="H1332" s="108"/>
      <c r="I1332" s="108"/>
      <c r="J1332" s="108"/>
      <c r="K1332" s="108"/>
      <c r="L1332" s="76">
        <v>0</v>
      </c>
    </row>
    <row r="1333" spans="1:12" ht="15" customHeight="1" thickBot="1">
      <c r="A1333" s="184" t="str">
        <f t="shared" si="625"/>
        <v>Dier</v>
      </c>
      <c r="B1333" s="108"/>
      <c r="C1333" s="108"/>
      <c r="D1333" s="108"/>
      <c r="E1333" s="108"/>
      <c r="F1333" s="108"/>
      <c r="G1333" s="108"/>
      <c r="H1333" s="108"/>
      <c r="I1333" s="108"/>
      <c r="J1333" s="108"/>
      <c r="K1333" s="108"/>
      <c r="L1333" s="76">
        <v>0</v>
      </c>
    </row>
    <row r="1334" spans="1:12" ht="15" customHeight="1" thickBot="1">
      <c r="A1334" s="184" t="str">
        <f t="shared" si="625"/>
        <v>Schär</v>
      </c>
      <c r="B1334" s="108"/>
      <c r="C1334" s="108"/>
      <c r="D1334" s="108"/>
      <c r="E1334" s="108"/>
      <c r="F1334" s="108"/>
      <c r="G1334" s="108"/>
      <c r="H1334" s="108"/>
      <c r="I1334" s="108"/>
      <c r="J1334" s="108"/>
      <c r="K1334" s="108"/>
      <c r="L1334" s="76">
        <v>0</v>
      </c>
    </row>
    <row r="1335" spans="1:12" ht="15" customHeight="1" thickBot="1">
      <c r="A1335" s="184" t="str">
        <f t="shared" si="625"/>
        <v>Zinchenko</v>
      </c>
      <c r="B1335" s="108"/>
      <c r="C1335" s="108"/>
      <c r="D1335" s="108"/>
      <c r="E1335" s="108"/>
      <c r="F1335" s="108"/>
      <c r="G1335" s="108"/>
      <c r="H1335" s="108"/>
      <c r="I1335" s="108"/>
      <c r="J1335" s="108"/>
      <c r="K1335" s="108"/>
      <c r="L1335" s="76">
        <v>0</v>
      </c>
    </row>
    <row r="1336" spans="1:12" ht="15" customHeight="1" thickBot="1">
      <c r="A1336" s="184" t="str">
        <f t="shared" si="625"/>
        <v>Walker</v>
      </c>
      <c r="B1336" s="108"/>
      <c r="C1336" s="108"/>
      <c r="D1336" s="108"/>
      <c r="E1336" s="108"/>
      <c r="F1336" s="108"/>
      <c r="G1336" s="108"/>
      <c r="H1336" s="108"/>
      <c r="I1336" s="108"/>
      <c r="J1336" s="108"/>
      <c r="K1336" s="108"/>
      <c r="L1336" s="76">
        <v>0</v>
      </c>
    </row>
    <row r="1337" spans="1:12" ht="15" customHeight="1" thickBot="1">
      <c r="A1337" s="184" t="str">
        <f t="shared" si="625"/>
        <v>Perišić</v>
      </c>
      <c r="B1337" s="108"/>
      <c r="C1337" s="108"/>
      <c r="D1337" s="108"/>
      <c r="E1337" s="108"/>
      <c r="F1337" s="108"/>
      <c r="G1337" s="108"/>
      <c r="H1337" s="108"/>
      <c r="I1337" s="108"/>
      <c r="J1337" s="108"/>
      <c r="K1337" s="108"/>
      <c r="L1337" s="76">
        <v>0</v>
      </c>
    </row>
    <row r="1338" spans="1:12" ht="15" customHeight="1" thickBot="1">
      <c r="A1338" s="184" t="str">
        <f t="shared" si="625"/>
        <v>Stones</v>
      </c>
      <c r="B1338" s="108"/>
      <c r="C1338" s="108"/>
      <c r="D1338" s="108"/>
      <c r="E1338" s="108"/>
      <c r="F1338" s="108"/>
      <c r="G1338" s="108"/>
      <c r="H1338" s="108"/>
      <c r="I1338" s="108"/>
      <c r="J1338" s="108"/>
      <c r="K1338" s="108"/>
      <c r="L1338" s="76">
        <v>0</v>
      </c>
    </row>
    <row r="1339" spans="1:12" ht="15" customHeight="1" thickBot="1">
      <c r="A1339" s="184" t="str">
        <f t="shared" si="625"/>
        <v>Shaw</v>
      </c>
      <c r="B1339" s="108"/>
      <c r="C1339" s="108"/>
      <c r="D1339" s="108"/>
      <c r="E1339" s="108"/>
      <c r="F1339" s="108"/>
      <c r="G1339" s="108"/>
      <c r="H1339" s="108"/>
      <c r="I1339" s="108"/>
      <c r="J1339" s="108"/>
      <c r="K1339" s="108"/>
      <c r="L1339" s="76">
        <v>0</v>
      </c>
    </row>
    <row r="1340" spans="1:12" ht="15" customHeight="1" thickBot="1">
      <c r="A1340" s="184" t="str">
        <f t="shared" si="625"/>
        <v>Cucurella</v>
      </c>
      <c r="B1340" s="108"/>
      <c r="C1340" s="108"/>
      <c r="D1340" s="108"/>
      <c r="E1340" s="108"/>
      <c r="F1340" s="108"/>
      <c r="G1340" s="108"/>
      <c r="H1340" s="108"/>
      <c r="I1340" s="108"/>
      <c r="J1340" s="108"/>
      <c r="K1340" s="108"/>
      <c r="L1340" s="76">
        <v>0</v>
      </c>
    </row>
    <row r="1341" spans="1:12" ht="15" customHeight="1" thickBot="1">
      <c r="A1341" s="184" t="str">
        <f t="shared" si="625"/>
        <v>Varane</v>
      </c>
      <c r="B1341" s="108"/>
      <c r="C1341" s="108"/>
      <c r="D1341" s="108"/>
      <c r="E1341" s="108"/>
      <c r="F1341" s="108"/>
      <c r="G1341" s="108"/>
      <c r="H1341" s="108"/>
      <c r="I1341" s="108"/>
      <c r="J1341" s="108"/>
      <c r="K1341" s="108"/>
      <c r="L1341" s="76">
        <v>0</v>
      </c>
    </row>
    <row r="1342" spans="1:12" ht="15" customHeight="1" thickBot="1">
      <c r="A1342" s="184" t="str">
        <f t="shared" si="625"/>
        <v>Estupiñán</v>
      </c>
      <c r="B1342" s="108"/>
      <c r="C1342" s="108"/>
      <c r="D1342" s="108"/>
      <c r="E1342" s="108"/>
      <c r="F1342" s="108"/>
      <c r="G1342" s="108"/>
      <c r="H1342" s="108"/>
      <c r="I1342" s="108"/>
      <c r="J1342" s="108"/>
      <c r="K1342" s="108"/>
      <c r="L1342" s="76">
        <v>0</v>
      </c>
    </row>
    <row r="1343" spans="1:12" ht="15" customHeight="1" thickBot="1">
      <c r="A1343" s="184" t="str">
        <f t="shared" si="625"/>
        <v>Matip</v>
      </c>
      <c r="B1343" s="108"/>
      <c r="C1343" s="108"/>
      <c r="D1343" s="108"/>
      <c r="E1343" s="108"/>
      <c r="F1343" s="108"/>
      <c r="G1343" s="108"/>
      <c r="H1343" s="108"/>
      <c r="I1343" s="108"/>
      <c r="J1343" s="108"/>
      <c r="K1343" s="108"/>
      <c r="L1343" s="76">
        <v>0</v>
      </c>
    </row>
    <row r="1344" spans="1:12" ht="15" customHeight="1" thickBot="1">
      <c r="A1344" s="184" t="str">
        <f t="shared" si="625"/>
        <v>Romero</v>
      </c>
      <c r="B1344" s="108"/>
      <c r="C1344" s="108"/>
      <c r="D1344" s="108"/>
      <c r="E1344" s="108"/>
      <c r="F1344" s="108"/>
      <c r="G1344" s="108"/>
      <c r="H1344" s="108"/>
      <c r="I1344" s="108"/>
      <c r="J1344" s="108"/>
      <c r="K1344" s="108"/>
      <c r="L1344" s="76">
        <v>0</v>
      </c>
    </row>
    <row r="1345" spans="1:12" ht="15" customHeight="1" thickBot="1">
      <c r="A1345" s="184" t="str">
        <f t="shared" si="625"/>
        <v>Koulibaly</v>
      </c>
      <c r="B1345" s="108"/>
      <c r="C1345" s="108"/>
      <c r="D1345" s="108"/>
      <c r="E1345" s="108"/>
      <c r="F1345" s="108"/>
      <c r="G1345" s="108"/>
      <c r="H1345" s="108"/>
      <c r="I1345" s="108"/>
      <c r="J1345" s="108"/>
      <c r="K1345" s="108"/>
      <c r="L1345" s="76">
        <v>0</v>
      </c>
    </row>
    <row r="1346" spans="1:12" ht="15" customHeight="1" thickBot="1">
      <c r="A1346" s="184" t="str">
        <f t="shared" si="625"/>
        <v>Digne</v>
      </c>
      <c r="B1346" s="108"/>
      <c r="C1346" s="108"/>
      <c r="D1346" s="108"/>
      <c r="E1346" s="108"/>
      <c r="F1346" s="108"/>
      <c r="G1346" s="108"/>
      <c r="H1346" s="108"/>
      <c r="I1346" s="108"/>
      <c r="J1346" s="108"/>
      <c r="K1346" s="108"/>
      <c r="L1346" s="76">
        <v>0</v>
      </c>
    </row>
    <row r="1347" spans="1:12" ht="15" customHeight="1" thickBot="1">
      <c r="A1347" s="184" t="str">
        <f t="shared" si="625"/>
        <v>Akanji</v>
      </c>
      <c r="B1347" s="108"/>
      <c r="C1347" s="108"/>
      <c r="D1347" s="108"/>
      <c r="E1347" s="108"/>
      <c r="F1347" s="108"/>
      <c r="G1347" s="108"/>
      <c r="H1347" s="108"/>
      <c r="I1347" s="108"/>
      <c r="J1347" s="108"/>
      <c r="K1347" s="108"/>
      <c r="L1347" s="76">
        <v>0</v>
      </c>
    </row>
    <row r="1348" spans="1:12" ht="15" customHeight="1" thickBot="1">
      <c r="A1348" s="184" t="str">
        <f t="shared" si="625"/>
        <v>Thiago Silva</v>
      </c>
      <c r="B1348" s="108"/>
      <c r="C1348" s="108"/>
      <c r="D1348" s="108"/>
      <c r="E1348" s="108"/>
      <c r="F1348" s="108"/>
      <c r="G1348" s="108"/>
      <c r="H1348" s="108"/>
      <c r="I1348" s="108"/>
      <c r="J1348" s="108"/>
      <c r="K1348" s="108"/>
      <c r="L1348" s="76">
        <v>0</v>
      </c>
    </row>
    <row r="1349" spans="1:12" ht="15" customHeight="1" thickBot="1">
      <c r="A1349" s="184" t="str">
        <f t="shared" si="625"/>
        <v>Martínez</v>
      </c>
      <c r="B1349" s="108"/>
      <c r="C1349" s="108"/>
      <c r="D1349" s="108"/>
      <c r="E1349" s="108"/>
      <c r="F1349" s="108"/>
      <c r="G1349" s="108"/>
      <c r="H1349" s="108"/>
      <c r="I1349" s="108"/>
      <c r="J1349" s="108"/>
      <c r="K1349" s="108"/>
      <c r="L1349" s="76">
        <v>0</v>
      </c>
    </row>
    <row r="1350" spans="1:12" ht="15" customHeight="1" thickBot="1">
      <c r="A1350" s="184" t="str">
        <f t="shared" si="625"/>
        <v>Mee</v>
      </c>
      <c r="B1350" s="108"/>
      <c r="C1350" s="108"/>
      <c r="D1350" s="108"/>
      <c r="E1350" s="108"/>
      <c r="F1350" s="108"/>
      <c r="G1350" s="108"/>
      <c r="H1350" s="108"/>
      <c r="I1350" s="108"/>
      <c r="J1350" s="108"/>
      <c r="K1350" s="108"/>
      <c r="L1350" s="76">
        <v>0</v>
      </c>
    </row>
    <row r="1351" spans="1:12" ht="15" customHeight="1" thickBot="1">
      <c r="A1351" s="184" t="str">
        <f t="shared" si="625"/>
        <v>Cresswell</v>
      </c>
      <c r="B1351" s="108"/>
      <c r="C1351" s="108"/>
      <c r="D1351" s="108"/>
      <c r="E1351" s="108"/>
      <c r="F1351" s="108"/>
      <c r="G1351" s="108"/>
      <c r="H1351" s="108"/>
      <c r="I1351" s="108"/>
      <c r="J1351" s="108"/>
      <c r="K1351" s="108"/>
      <c r="L1351" s="76">
        <v>0</v>
      </c>
    </row>
    <row r="1352" spans="1:12" ht="15" customHeight="1" thickBot="1">
      <c r="A1352" s="184" t="str">
        <f t="shared" si="625"/>
        <v>Konsa</v>
      </c>
      <c r="B1352" s="108"/>
      <c r="C1352" s="108"/>
      <c r="D1352" s="108"/>
      <c r="E1352" s="108"/>
      <c r="F1352" s="108"/>
      <c r="G1352" s="108"/>
      <c r="H1352" s="108"/>
      <c r="I1352" s="108"/>
      <c r="J1352" s="108"/>
      <c r="K1352" s="108"/>
      <c r="L1352" s="76">
        <v>0</v>
      </c>
    </row>
    <row r="1353" spans="1:12" ht="15" customHeight="1" thickBot="1">
      <c r="A1353" s="184" t="str">
        <f t="shared" si="625"/>
        <v>Perraud</v>
      </c>
      <c r="B1353" s="108"/>
      <c r="C1353" s="108"/>
      <c r="D1353" s="108"/>
      <c r="E1353" s="108"/>
      <c r="F1353" s="108"/>
      <c r="G1353" s="108"/>
      <c r="H1353" s="108"/>
      <c r="I1353" s="108"/>
      <c r="J1353" s="108"/>
      <c r="K1353" s="108"/>
      <c r="L1353" s="76">
        <v>0</v>
      </c>
    </row>
    <row r="1354" spans="1:12" ht="15" customHeight="1" thickBot="1">
      <c r="A1354" s="184" t="str">
        <f t="shared" si="625"/>
        <v>Kehrer</v>
      </c>
      <c r="B1354" s="108"/>
      <c r="C1354" s="108"/>
      <c r="D1354" s="108"/>
      <c r="E1354" s="108"/>
      <c r="F1354" s="108"/>
      <c r="G1354" s="108"/>
      <c r="H1354" s="108"/>
      <c r="I1354" s="108"/>
      <c r="J1354" s="108"/>
      <c r="K1354" s="108"/>
      <c r="L1354" s="76">
        <v>0</v>
      </c>
    </row>
    <row r="1355" spans="1:12" ht="15" customHeight="1" thickBot="1">
      <c r="A1355" s="184" t="str">
        <f t="shared" si="625"/>
        <v>Ream</v>
      </c>
      <c r="B1355" s="108"/>
      <c r="C1355" s="108"/>
      <c r="D1355" s="108"/>
      <c r="E1355" s="108"/>
      <c r="F1355" s="108"/>
      <c r="G1355" s="108"/>
      <c r="H1355" s="108"/>
      <c r="I1355" s="108"/>
      <c r="J1355" s="108"/>
      <c r="K1355" s="108"/>
      <c r="L1355" s="76">
        <v>0</v>
      </c>
    </row>
    <row r="1356" spans="1:12" ht="15" customHeight="1" thickBot="1">
      <c r="A1356" s="184" t="str">
        <f t="shared" si="625"/>
        <v>R.Sessegnon</v>
      </c>
      <c r="B1356" s="108"/>
      <c r="C1356" s="108"/>
      <c r="D1356" s="108"/>
      <c r="E1356" s="108"/>
      <c r="F1356" s="108"/>
      <c r="G1356" s="108"/>
      <c r="H1356" s="108"/>
      <c r="I1356" s="108"/>
      <c r="J1356" s="108"/>
      <c r="K1356" s="108"/>
      <c r="L1356" s="76">
        <v>0</v>
      </c>
    </row>
    <row r="1357" spans="1:12" ht="15" customHeight="1" thickBot="1">
      <c r="A1357" s="184" t="str">
        <f t="shared" si="625"/>
        <v>Aké</v>
      </c>
      <c r="B1357" s="108"/>
      <c r="C1357" s="108"/>
      <c r="D1357" s="108"/>
      <c r="E1357" s="108"/>
      <c r="F1357" s="108"/>
      <c r="G1357" s="108"/>
      <c r="H1357" s="108"/>
      <c r="I1357" s="108"/>
      <c r="J1357" s="108"/>
      <c r="K1357" s="108"/>
      <c r="L1357" s="76">
        <v>0</v>
      </c>
    </row>
    <row r="1358" spans="1:12" ht="15" customHeight="1" thickBot="1">
      <c r="A1358" s="184" t="str">
        <f t="shared" si="625"/>
        <v>Azpilicueta</v>
      </c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76">
        <v>0</v>
      </c>
    </row>
    <row r="1359" spans="1:12" ht="15" customHeight="1" thickBot="1">
      <c r="A1359" s="184" t="str">
        <f t="shared" si="625"/>
        <v>Collins</v>
      </c>
      <c r="B1359" s="108"/>
      <c r="C1359" s="108"/>
      <c r="D1359" s="108"/>
      <c r="E1359" s="108"/>
      <c r="F1359" s="108"/>
      <c r="G1359" s="108"/>
      <c r="H1359" s="108"/>
      <c r="I1359" s="108"/>
      <c r="J1359" s="108"/>
      <c r="K1359" s="108"/>
      <c r="L1359" s="76">
        <v>0</v>
      </c>
    </row>
    <row r="1360" spans="1:12" ht="15" customHeight="1" thickBot="1">
      <c r="A1360" s="184" t="str">
        <f t="shared" si="625"/>
        <v>Chalobah</v>
      </c>
      <c r="B1360" s="108"/>
      <c r="C1360" s="108"/>
      <c r="D1360" s="108"/>
      <c r="E1360" s="108"/>
      <c r="F1360" s="108"/>
      <c r="G1360" s="108"/>
      <c r="H1360" s="108"/>
      <c r="I1360" s="108"/>
      <c r="J1360" s="108"/>
      <c r="K1360" s="108"/>
      <c r="L1360" s="76">
        <v>0</v>
      </c>
    </row>
    <row r="1361" spans="1:12" ht="15" customHeight="1" thickBot="1">
      <c r="A1361" s="184" t="str">
        <f t="shared" si="625"/>
        <v>Haaland</v>
      </c>
      <c r="B1361" s="108"/>
      <c r="C1361" s="108"/>
      <c r="D1361" s="108"/>
      <c r="E1361" s="108"/>
      <c r="F1361" s="108"/>
      <c r="G1361" s="108"/>
      <c r="H1361" s="108"/>
      <c r="I1361" s="108"/>
      <c r="J1361" s="108"/>
      <c r="K1361" s="108"/>
      <c r="L1361" s="76">
        <v>1</v>
      </c>
    </row>
    <row r="1362" spans="1:12" ht="15" customHeight="1" thickBot="1">
      <c r="A1362" s="184" t="str">
        <f t="shared" si="625"/>
        <v>Kane</v>
      </c>
      <c r="B1362" s="108"/>
      <c r="C1362" s="108"/>
      <c r="D1362" s="108"/>
      <c r="E1362" s="108"/>
      <c r="F1362" s="108"/>
      <c r="G1362" s="108"/>
      <c r="H1362" s="108"/>
      <c r="I1362" s="108"/>
      <c r="J1362" s="108"/>
      <c r="K1362" s="108"/>
      <c r="L1362" s="76">
        <v>0</v>
      </c>
    </row>
    <row r="1363" spans="1:12" ht="15" customHeight="1" thickBot="1">
      <c r="A1363" s="184" t="str">
        <f t="shared" si="625"/>
        <v>Darwin</v>
      </c>
      <c r="B1363" s="108"/>
      <c r="C1363" s="108"/>
      <c r="D1363" s="108"/>
      <c r="E1363" s="108"/>
      <c r="F1363" s="108"/>
      <c r="G1363" s="108"/>
      <c r="H1363" s="108"/>
      <c r="I1363" s="108"/>
      <c r="J1363" s="108"/>
      <c r="K1363" s="108"/>
      <c r="L1363" s="76">
        <v>0</v>
      </c>
    </row>
    <row r="1364" spans="1:12" ht="15" customHeight="1" thickBot="1">
      <c r="A1364" s="184" t="str">
        <f t="shared" si="625"/>
        <v>Mitrović</v>
      </c>
      <c r="B1364" s="108"/>
      <c r="C1364" s="108"/>
      <c r="D1364" s="108"/>
      <c r="E1364" s="108"/>
      <c r="F1364" s="108"/>
      <c r="G1364" s="108"/>
      <c r="H1364" s="108"/>
      <c r="I1364" s="108"/>
      <c r="J1364" s="108"/>
      <c r="K1364" s="108"/>
      <c r="L1364" s="76">
        <v>0</v>
      </c>
    </row>
    <row r="1365" spans="1:12" ht="15" customHeight="1" thickBot="1">
      <c r="A1365" s="184" t="str">
        <f t="shared" si="625"/>
        <v>Nketiah</v>
      </c>
      <c r="B1365" s="108"/>
      <c r="C1365" s="108"/>
      <c r="D1365" s="108"/>
      <c r="E1365" s="108"/>
      <c r="F1365" s="108"/>
      <c r="G1365" s="108"/>
      <c r="H1365" s="108"/>
      <c r="I1365" s="108"/>
      <c r="J1365" s="108"/>
      <c r="K1365" s="108"/>
      <c r="L1365" s="76">
        <v>0</v>
      </c>
    </row>
    <row r="1366" spans="1:12" ht="15" customHeight="1" thickBot="1">
      <c r="A1366" s="184" t="str">
        <f t="shared" si="625"/>
        <v>Wilson</v>
      </c>
      <c r="B1366" s="108"/>
      <c r="C1366" s="108"/>
      <c r="D1366" s="108"/>
      <c r="E1366" s="108"/>
      <c r="F1366" s="108"/>
      <c r="G1366" s="108"/>
      <c r="H1366" s="108"/>
      <c r="I1366" s="108"/>
      <c r="J1366" s="108"/>
      <c r="K1366" s="108"/>
      <c r="L1366" s="76">
        <v>0</v>
      </c>
    </row>
    <row r="1367" spans="1:12" ht="15" customHeight="1" thickBot="1">
      <c r="A1367" s="184" t="str">
        <f t="shared" si="625"/>
        <v>Martial</v>
      </c>
      <c r="B1367" s="108"/>
      <c r="C1367" s="108"/>
      <c r="D1367" s="108"/>
      <c r="E1367" s="108"/>
      <c r="F1367" s="108"/>
      <c r="G1367" s="108"/>
      <c r="H1367" s="108"/>
      <c r="I1367" s="108"/>
      <c r="J1367" s="108"/>
      <c r="K1367" s="108"/>
      <c r="L1367" s="76">
        <v>0</v>
      </c>
    </row>
    <row r="1368" spans="1:12" ht="15" customHeight="1" thickBot="1">
      <c r="A1368" s="184" t="str">
        <f t="shared" si="625"/>
        <v>Watkins</v>
      </c>
      <c r="B1368" s="108"/>
      <c r="C1368" s="108"/>
      <c r="D1368" s="108"/>
      <c r="E1368" s="108"/>
      <c r="F1368" s="108"/>
      <c r="G1368" s="108"/>
      <c r="H1368" s="108"/>
      <c r="I1368" s="108"/>
      <c r="J1368" s="108"/>
      <c r="K1368" s="108"/>
      <c r="L1368" s="76">
        <v>0</v>
      </c>
    </row>
    <row r="1369" spans="1:12" ht="15" customHeight="1" thickBot="1">
      <c r="A1369" s="184" t="str">
        <f t="shared" si="625"/>
        <v>Havertz</v>
      </c>
      <c r="B1369" s="108"/>
      <c r="C1369" s="108"/>
      <c r="D1369" s="108"/>
      <c r="E1369" s="108"/>
      <c r="F1369" s="108"/>
      <c r="G1369" s="108"/>
      <c r="H1369" s="108"/>
      <c r="I1369" s="108"/>
      <c r="J1369" s="108"/>
      <c r="K1369" s="108"/>
      <c r="L1369" s="76">
        <v>0</v>
      </c>
    </row>
    <row r="1370" spans="1:12" ht="15" customHeight="1" thickBot="1">
      <c r="A1370" s="184" t="str">
        <f t="shared" si="625"/>
        <v>Aubameyang</v>
      </c>
      <c r="B1370" s="108"/>
      <c r="C1370" s="108"/>
      <c r="D1370" s="108"/>
      <c r="E1370" s="108"/>
      <c r="F1370" s="108"/>
      <c r="G1370" s="108"/>
      <c r="H1370" s="108"/>
      <c r="I1370" s="108"/>
      <c r="J1370" s="108"/>
      <c r="K1370" s="108"/>
      <c r="L1370" s="76">
        <v>0</v>
      </c>
    </row>
    <row r="1371" spans="1:12" ht="15" customHeight="1" thickBot="1">
      <c r="A1371" s="184" t="str">
        <f t="shared" si="625"/>
        <v>Solanke</v>
      </c>
      <c r="B1371" s="108"/>
      <c r="C1371" s="108"/>
      <c r="D1371" s="108"/>
      <c r="E1371" s="108"/>
      <c r="F1371" s="108"/>
      <c r="G1371" s="108"/>
      <c r="H1371" s="108"/>
      <c r="I1371" s="108"/>
      <c r="J1371" s="108"/>
      <c r="K1371" s="108"/>
      <c r="L1371" s="76">
        <v>0</v>
      </c>
    </row>
    <row r="1372" spans="1:12" ht="15" customHeight="1" thickBot="1">
      <c r="A1372" s="184" t="str">
        <f t="shared" si="625"/>
        <v>Bamford</v>
      </c>
      <c r="B1372" s="108"/>
      <c r="C1372" s="108"/>
      <c r="D1372" s="108"/>
      <c r="E1372" s="108"/>
      <c r="F1372" s="108"/>
      <c r="G1372" s="108"/>
      <c r="H1372" s="108"/>
      <c r="I1372" s="108"/>
      <c r="J1372" s="108"/>
      <c r="K1372" s="108"/>
      <c r="L1372" s="76">
        <v>0</v>
      </c>
    </row>
    <row r="1373" spans="1:12" ht="15" customHeight="1" thickBot="1">
      <c r="A1373" s="184" t="str">
        <f t="shared" si="625"/>
        <v>Mbeumo</v>
      </c>
      <c r="B1373" s="108"/>
      <c r="C1373" s="108"/>
      <c r="D1373" s="108"/>
      <c r="E1373" s="108"/>
      <c r="F1373" s="108"/>
      <c r="G1373" s="108"/>
      <c r="H1373" s="108"/>
      <c r="I1373" s="108"/>
      <c r="J1373" s="108"/>
      <c r="K1373" s="108"/>
      <c r="L1373" s="76">
        <v>0</v>
      </c>
    </row>
    <row r="1374" spans="1:12" ht="15" customHeight="1" thickBot="1">
      <c r="A1374" s="184" t="str">
        <f t="shared" si="625"/>
        <v>Adams</v>
      </c>
      <c r="B1374" s="108"/>
      <c r="C1374" s="108"/>
      <c r="D1374" s="108"/>
      <c r="E1374" s="108"/>
      <c r="F1374" s="108"/>
      <c r="G1374" s="108"/>
      <c r="H1374" s="108"/>
      <c r="I1374" s="108"/>
      <c r="J1374" s="108"/>
      <c r="K1374" s="108"/>
      <c r="L1374" s="76">
        <v>0</v>
      </c>
    </row>
    <row r="1375" spans="1:12" ht="15" customHeight="1" thickBot="1">
      <c r="A1375" s="184" t="str">
        <f t="shared" si="625"/>
        <v>Calvert-Lewin</v>
      </c>
      <c r="B1375" s="108"/>
      <c r="C1375" s="108"/>
      <c r="D1375" s="108"/>
      <c r="E1375" s="108"/>
      <c r="F1375" s="108"/>
      <c r="G1375" s="108"/>
      <c r="H1375" s="108"/>
      <c r="I1375" s="108"/>
      <c r="J1375" s="108"/>
      <c r="K1375" s="108"/>
      <c r="L1375" s="76">
        <v>0</v>
      </c>
    </row>
    <row r="1376" spans="1:12" ht="15" customHeight="1" thickBot="1">
      <c r="A1376" s="184" t="str">
        <f t="shared" si="625"/>
        <v>Scamacca</v>
      </c>
      <c r="B1376" s="108"/>
      <c r="C1376" s="108"/>
      <c r="D1376" s="108"/>
      <c r="E1376" s="108"/>
      <c r="F1376" s="108"/>
      <c r="G1376" s="108"/>
      <c r="H1376" s="108"/>
      <c r="I1376" s="108"/>
      <c r="J1376" s="108"/>
      <c r="K1376" s="108"/>
      <c r="L1376" s="76">
        <v>0</v>
      </c>
    </row>
    <row r="1377" spans="1:12" ht="15" customHeight="1" thickBot="1">
      <c r="A1377" s="184" t="str">
        <f t="shared" si="625"/>
        <v>Edouard</v>
      </c>
      <c r="B1377" s="108"/>
      <c r="C1377" s="108"/>
      <c r="D1377" s="108"/>
      <c r="E1377" s="108"/>
      <c r="F1377" s="108"/>
      <c r="G1377" s="108"/>
      <c r="H1377" s="108"/>
      <c r="I1377" s="108"/>
      <c r="J1377" s="108"/>
      <c r="K1377" s="108"/>
      <c r="L1377" s="76">
        <v>0</v>
      </c>
    </row>
    <row r="1378" spans="1:12" ht="15" customHeight="1" thickBot="1">
      <c r="A1378" s="184" t="str">
        <f t="shared" si="625"/>
        <v>Johnson</v>
      </c>
      <c r="B1378" s="108"/>
      <c r="C1378" s="108"/>
      <c r="D1378" s="108"/>
      <c r="E1378" s="108"/>
      <c r="F1378" s="108"/>
      <c r="G1378" s="108"/>
      <c r="H1378" s="108"/>
      <c r="I1378" s="108"/>
      <c r="J1378" s="108"/>
      <c r="K1378" s="108"/>
      <c r="L1378" s="76">
        <v>0</v>
      </c>
    </row>
    <row r="1379" spans="1:12" ht="15" customHeight="1" thickBot="1">
      <c r="A1379" s="184" t="str">
        <f t="shared" si="625"/>
        <v>Daka</v>
      </c>
      <c r="B1379" s="108"/>
      <c r="C1379" s="108"/>
      <c r="D1379" s="108"/>
      <c r="E1379" s="108"/>
      <c r="F1379" s="108"/>
      <c r="G1379" s="108"/>
      <c r="H1379" s="108"/>
      <c r="I1379" s="108"/>
      <c r="J1379" s="108"/>
      <c r="K1379" s="108"/>
      <c r="L1379" s="76">
        <v>0</v>
      </c>
    </row>
    <row r="1380" spans="1:12" ht="15" customHeight="1" thickBot="1">
      <c r="A1380" s="184" t="str">
        <f t="shared" si="625"/>
        <v>Greenwood</v>
      </c>
      <c r="B1380" s="108"/>
      <c r="C1380" s="108"/>
      <c r="D1380" s="108"/>
      <c r="E1380" s="108"/>
      <c r="F1380" s="108"/>
      <c r="G1380" s="108"/>
      <c r="H1380" s="108"/>
      <c r="I1380" s="108"/>
      <c r="J1380" s="108"/>
      <c r="K1380" s="108"/>
      <c r="L1380" s="76">
        <v>0</v>
      </c>
    </row>
    <row r="1381" spans="1:12" ht="15" customHeight="1" thickBot="1">
      <c r="A1381" s="184" t="str">
        <f t="shared" si="625"/>
        <v>Ederson</v>
      </c>
      <c r="B1381" s="108"/>
      <c r="C1381" s="108"/>
      <c r="D1381" s="108"/>
      <c r="E1381" s="108"/>
      <c r="F1381" s="108"/>
      <c r="G1381" s="108"/>
      <c r="H1381" s="108"/>
      <c r="I1381" s="108"/>
      <c r="J1381" s="108"/>
      <c r="K1381" s="108"/>
      <c r="L1381" s="76">
        <v>0</v>
      </c>
    </row>
    <row r="1382" spans="1:12" ht="15" customHeight="1" thickBot="1">
      <c r="A1382" s="184" t="str">
        <f t="shared" si="625"/>
        <v>Ramsdale</v>
      </c>
      <c r="B1382" s="108"/>
      <c r="C1382" s="108"/>
      <c r="D1382" s="108"/>
      <c r="E1382" s="108"/>
      <c r="F1382" s="108"/>
      <c r="G1382" s="108"/>
      <c r="H1382" s="108"/>
      <c r="I1382" s="108"/>
      <c r="J1382" s="108"/>
      <c r="K1382" s="108"/>
      <c r="L1382" s="76">
        <v>0</v>
      </c>
    </row>
    <row r="1383" spans="1:12" ht="15" customHeight="1" thickBot="1">
      <c r="A1383" s="184" t="str">
        <f t="shared" si="625"/>
        <v>Arrizabalaga</v>
      </c>
      <c r="B1383" s="108"/>
      <c r="C1383" s="108"/>
      <c r="D1383" s="108"/>
      <c r="E1383" s="108"/>
      <c r="F1383" s="108"/>
      <c r="G1383" s="108"/>
      <c r="H1383" s="108"/>
      <c r="I1383" s="108"/>
      <c r="J1383" s="108"/>
      <c r="K1383" s="108"/>
      <c r="L1383" s="76">
        <v>0</v>
      </c>
    </row>
    <row r="1384" spans="1:12" ht="15" customHeight="1" thickBot="1">
      <c r="A1384" s="184" t="str">
        <f t="shared" si="625"/>
        <v>Alisson</v>
      </c>
      <c r="B1384" s="108"/>
      <c r="C1384" s="108"/>
      <c r="D1384" s="108"/>
      <c r="E1384" s="108"/>
      <c r="F1384" s="108"/>
      <c r="G1384" s="108"/>
      <c r="H1384" s="108"/>
      <c r="I1384" s="108"/>
      <c r="J1384" s="108"/>
      <c r="K1384" s="108"/>
      <c r="L1384" s="76">
        <v>0</v>
      </c>
    </row>
    <row r="1385" spans="1:12" ht="15" customHeight="1" thickBot="1">
      <c r="A1385" s="184" t="str">
        <f t="shared" si="625"/>
        <v>Lloris</v>
      </c>
      <c r="B1385" s="108"/>
      <c r="C1385" s="108"/>
      <c r="D1385" s="108"/>
      <c r="E1385" s="108"/>
      <c r="F1385" s="108"/>
      <c r="G1385" s="108"/>
      <c r="H1385" s="108"/>
      <c r="I1385" s="108"/>
      <c r="J1385" s="108"/>
      <c r="K1385" s="108"/>
      <c r="L1385" s="76">
        <v>0</v>
      </c>
    </row>
    <row r="1386" spans="1:12" ht="15" customHeight="1" thickBot="1">
      <c r="A1386" s="184" t="str">
        <f t="shared" ref="A1386:A1449" si="626">A506</f>
        <v>Leno</v>
      </c>
      <c r="B1386" s="108"/>
      <c r="C1386" s="108"/>
      <c r="D1386" s="108"/>
      <c r="E1386" s="108"/>
      <c r="F1386" s="108"/>
      <c r="G1386" s="108"/>
      <c r="H1386" s="108"/>
      <c r="I1386" s="108"/>
      <c r="J1386" s="108"/>
      <c r="K1386" s="108"/>
      <c r="L1386" s="76">
        <v>0</v>
      </c>
    </row>
    <row r="1387" spans="1:12" ht="15" customHeight="1" thickBot="1">
      <c r="A1387" s="184" t="str">
        <f t="shared" si="626"/>
        <v>Pope</v>
      </c>
      <c r="B1387" s="108"/>
      <c r="C1387" s="108"/>
      <c r="D1387" s="108"/>
      <c r="E1387" s="108"/>
      <c r="F1387" s="108"/>
      <c r="G1387" s="108"/>
      <c r="H1387" s="108"/>
      <c r="I1387" s="108"/>
      <c r="J1387" s="108"/>
      <c r="K1387" s="108"/>
      <c r="L1387" s="76">
        <v>0</v>
      </c>
    </row>
    <row r="1388" spans="1:12" ht="15" customHeight="1" thickBot="1">
      <c r="A1388" s="184" t="str">
        <f t="shared" si="626"/>
        <v>Fabianski</v>
      </c>
      <c r="B1388" s="108"/>
      <c r="C1388" s="108"/>
      <c r="D1388" s="108"/>
      <c r="E1388" s="108"/>
      <c r="F1388" s="108"/>
      <c r="G1388" s="108"/>
      <c r="H1388" s="108"/>
      <c r="I1388" s="108"/>
      <c r="J1388" s="108"/>
      <c r="K1388" s="108"/>
      <c r="L1388" s="76">
        <v>0</v>
      </c>
    </row>
    <row r="1389" spans="1:12" ht="15" customHeight="1" thickBot="1">
      <c r="A1389" s="184" t="str">
        <f t="shared" si="626"/>
        <v>Sánchez</v>
      </c>
      <c r="B1389" s="108"/>
      <c r="C1389" s="108"/>
      <c r="D1389" s="108"/>
      <c r="E1389" s="108"/>
      <c r="F1389" s="108"/>
      <c r="G1389" s="108"/>
      <c r="H1389" s="108"/>
      <c r="I1389" s="108"/>
      <c r="J1389" s="108"/>
      <c r="K1389" s="108"/>
      <c r="L1389" s="76">
        <v>0</v>
      </c>
    </row>
    <row r="1390" spans="1:12" ht="15" customHeight="1" thickBot="1">
      <c r="A1390" s="184" t="str">
        <f t="shared" si="626"/>
        <v>Sá</v>
      </c>
      <c r="B1390" s="108"/>
      <c r="C1390" s="108"/>
      <c r="D1390" s="108"/>
      <c r="E1390" s="108"/>
      <c r="F1390" s="108"/>
      <c r="G1390" s="108"/>
      <c r="H1390" s="108"/>
      <c r="I1390" s="108"/>
      <c r="J1390" s="108"/>
      <c r="K1390" s="108"/>
      <c r="L1390" s="76">
        <v>0</v>
      </c>
    </row>
    <row r="1391" spans="1:12" ht="15" customHeight="1" thickBot="1">
      <c r="A1391" s="184" t="str">
        <f t="shared" si="626"/>
        <v>De Gea</v>
      </c>
      <c r="B1391" s="108"/>
      <c r="C1391" s="108"/>
      <c r="D1391" s="108"/>
      <c r="E1391" s="108"/>
      <c r="F1391" s="108"/>
      <c r="G1391" s="108"/>
      <c r="H1391" s="108"/>
      <c r="I1391" s="108"/>
      <c r="J1391" s="108"/>
      <c r="K1391" s="108"/>
      <c r="L1391" s="76">
        <v>0</v>
      </c>
    </row>
    <row r="1392" spans="1:12" ht="15" customHeight="1" thickBot="1">
      <c r="A1392" s="184" t="str">
        <f t="shared" si="626"/>
        <v>Pickford</v>
      </c>
      <c r="B1392" s="108"/>
      <c r="C1392" s="108"/>
      <c r="D1392" s="108"/>
      <c r="E1392" s="108"/>
      <c r="F1392" s="108"/>
      <c r="G1392" s="108"/>
      <c r="H1392" s="108"/>
      <c r="I1392" s="108"/>
      <c r="J1392" s="108"/>
      <c r="K1392" s="108"/>
      <c r="L1392" s="76">
        <v>0</v>
      </c>
    </row>
    <row r="1393" spans="1:12" ht="15" customHeight="1" thickBot="1">
      <c r="A1393" s="184" t="str">
        <f t="shared" si="626"/>
        <v>Henderson</v>
      </c>
      <c r="B1393" s="108"/>
      <c r="C1393" s="108"/>
      <c r="D1393" s="108"/>
      <c r="E1393" s="108"/>
      <c r="F1393" s="108"/>
      <c r="G1393" s="108"/>
      <c r="H1393" s="108"/>
      <c r="I1393" s="108"/>
      <c r="J1393" s="108"/>
      <c r="K1393" s="108"/>
      <c r="L1393" s="76">
        <v>0</v>
      </c>
    </row>
    <row r="1394" spans="1:12" ht="15" customHeight="1" thickBot="1">
      <c r="A1394" s="184" t="str">
        <f t="shared" si="626"/>
        <v>Meslier</v>
      </c>
      <c r="B1394" s="108"/>
      <c r="C1394" s="108"/>
      <c r="D1394" s="108"/>
      <c r="E1394" s="108"/>
      <c r="F1394" s="108"/>
      <c r="G1394" s="108"/>
      <c r="H1394" s="108"/>
      <c r="I1394" s="108"/>
      <c r="J1394" s="108"/>
      <c r="K1394" s="108"/>
      <c r="L1394" s="76">
        <v>0</v>
      </c>
    </row>
    <row r="1395" spans="1:12" ht="15" customHeight="1" thickBot="1">
      <c r="A1395" s="184" t="str">
        <f t="shared" si="626"/>
        <v>Guaita</v>
      </c>
      <c r="B1395" s="108"/>
      <c r="C1395" s="108"/>
      <c r="D1395" s="108"/>
      <c r="E1395" s="108"/>
      <c r="F1395" s="108"/>
      <c r="G1395" s="108"/>
      <c r="H1395" s="108"/>
      <c r="I1395" s="108"/>
      <c r="J1395" s="108"/>
      <c r="K1395" s="108"/>
      <c r="L1395" s="76">
        <v>0</v>
      </c>
    </row>
    <row r="1396" spans="1:12" ht="15" customHeight="1" thickBot="1">
      <c r="A1396" s="184" t="str">
        <f t="shared" si="626"/>
        <v>Salah</v>
      </c>
      <c r="B1396" s="108"/>
      <c r="C1396" s="108"/>
      <c r="D1396" s="108"/>
      <c r="E1396" s="108"/>
      <c r="F1396" s="108"/>
      <c r="G1396" s="108"/>
      <c r="H1396" s="108"/>
      <c r="I1396" s="108"/>
      <c r="J1396" s="108"/>
      <c r="K1396" s="108"/>
      <c r="L1396" s="76">
        <v>0</v>
      </c>
    </row>
    <row r="1397" spans="1:12" ht="15" customHeight="1" thickBot="1">
      <c r="A1397" s="184" t="str">
        <f t="shared" si="626"/>
        <v>De Bruyne</v>
      </c>
      <c r="B1397" s="108"/>
      <c r="C1397" s="108"/>
      <c r="D1397" s="108"/>
      <c r="E1397" s="108"/>
      <c r="F1397" s="108"/>
      <c r="G1397" s="108"/>
      <c r="H1397" s="108"/>
      <c r="I1397" s="108"/>
      <c r="J1397" s="108"/>
      <c r="K1397" s="108"/>
      <c r="L1397" s="76">
        <v>0</v>
      </c>
    </row>
    <row r="1398" spans="1:12" ht="15" customHeight="1" thickBot="1">
      <c r="A1398" s="184" t="str">
        <f t="shared" si="626"/>
        <v>Saka</v>
      </c>
      <c r="B1398" s="108"/>
      <c r="C1398" s="108"/>
      <c r="D1398" s="108"/>
      <c r="E1398" s="108"/>
      <c r="F1398" s="108"/>
      <c r="G1398" s="108"/>
      <c r="H1398" s="108"/>
      <c r="I1398" s="108"/>
      <c r="J1398" s="108"/>
      <c r="K1398" s="108"/>
      <c r="L1398" s="76">
        <v>0</v>
      </c>
    </row>
    <row r="1399" spans="1:12" ht="15" customHeight="1" thickBot="1">
      <c r="A1399" s="184" t="str">
        <f t="shared" si="626"/>
        <v>Son</v>
      </c>
      <c r="B1399" s="108"/>
      <c r="C1399" s="108"/>
      <c r="D1399" s="108"/>
      <c r="E1399" s="108"/>
      <c r="F1399" s="108"/>
      <c r="G1399" s="108"/>
      <c r="H1399" s="108"/>
      <c r="I1399" s="108"/>
      <c r="J1399" s="108"/>
      <c r="K1399" s="108"/>
      <c r="L1399" s="76">
        <v>0</v>
      </c>
    </row>
    <row r="1400" spans="1:12" ht="15" customHeight="1" thickBot="1">
      <c r="A1400" s="184" t="str">
        <f t="shared" si="626"/>
        <v>Martinelli</v>
      </c>
      <c r="B1400" s="108"/>
      <c r="C1400" s="108"/>
      <c r="D1400" s="108"/>
      <c r="E1400" s="108"/>
      <c r="F1400" s="108"/>
      <c r="G1400" s="108"/>
      <c r="H1400" s="108"/>
      <c r="I1400" s="108"/>
      <c r="J1400" s="108"/>
      <c r="K1400" s="108"/>
      <c r="L1400" s="76">
        <v>0</v>
      </c>
    </row>
    <row r="1401" spans="1:12" ht="15" customHeight="1" thickBot="1">
      <c r="A1401" s="184" t="str">
        <f t="shared" si="626"/>
        <v>Foden</v>
      </c>
      <c r="B1401" s="108"/>
      <c r="C1401" s="108"/>
      <c r="D1401" s="108"/>
      <c r="E1401" s="108"/>
      <c r="F1401" s="108"/>
      <c r="G1401" s="108"/>
      <c r="H1401" s="108"/>
      <c r="I1401" s="108"/>
      <c r="J1401" s="108"/>
      <c r="K1401" s="108"/>
      <c r="L1401" s="76">
        <v>0</v>
      </c>
    </row>
    <row r="1402" spans="1:12" ht="15" customHeight="1" thickBot="1">
      <c r="A1402" s="184" t="str">
        <f t="shared" si="626"/>
        <v>Mount</v>
      </c>
      <c r="B1402" s="108"/>
      <c r="C1402" s="108"/>
      <c r="D1402" s="108"/>
      <c r="E1402" s="108"/>
      <c r="F1402" s="108"/>
      <c r="G1402" s="108"/>
      <c r="H1402" s="108"/>
      <c r="I1402" s="108"/>
      <c r="J1402" s="108"/>
      <c r="K1402" s="108"/>
      <c r="L1402" s="76">
        <v>0</v>
      </c>
    </row>
    <row r="1403" spans="1:12" ht="15" customHeight="1" thickBot="1">
      <c r="A1403" s="184" t="str">
        <f t="shared" si="626"/>
        <v>Sterling</v>
      </c>
      <c r="B1403" s="108"/>
      <c r="C1403" s="108"/>
      <c r="D1403" s="108"/>
      <c r="E1403" s="108"/>
      <c r="F1403" s="108"/>
      <c r="G1403" s="108"/>
      <c r="H1403" s="108"/>
      <c r="I1403" s="108"/>
      <c r="J1403" s="108"/>
      <c r="K1403" s="108"/>
      <c r="L1403" s="76">
        <v>0</v>
      </c>
    </row>
    <row r="1404" spans="1:12" ht="15" customHeight="1" thickBot="1">
      <c r="A1404" s="184" t="str">
        <f t="shared" si="626"/>
        <v>Fernandes</v>
      </c>
      <c r="B1404" s="108"/>
      <c r="C1404" s="108"/>
      <c r="D1404" s="108"/>
      <c r="E1404" s="108"/>
      <c r="F1404" s="108"/>
      <c r="G1404" s="108"/>
      <c r="H1404" s="108"/>
      <c r="I1404" s="108"/>
      <c r="J1404" s="108"/>
      <c r="K1404" s="108"/>
      <c r="L1404" s="76">
        <v>0</v>
      </c>
    </row>
    <row r="1405" spans="1:12" ht="15" customHeight="1" thickBot="1">
      <c r="A1405" s="184" t="str">
        <f t="shared" si="626"/>
        <v>Ødegaard</v>
      </c>
      <c r="B1405" s="108"/>
      <c r="C1405" s="108"/>
      <c r="D1405" s="108"/>
      <c r="E1405" s="108"/>
      <c r="F1405" s="108"/>
      <c r="G1405" s="108"/>
      <c r="H1405" s="108"/>
      <c r="I1405" s="108"/>
      <c r="J1405" s="108"/>
      <c r="K1405" s="108"/>
      <c r="L1405" s="76">
        <v>0</v>
      </c>
    </row>
    <row r="1406" spans="1:12" ht="15" customHeight="1" thickBot="1">
      <c r="A1406" s="184" t="str">
        <f t="shared" si="626"/>
        <v>Trossard</v>
      </c>
      <c r="B1406" s="108"/>
      <c r="C1406" s="108"/>
      <c r="D1406" s="108"/>
      <c r="E1406" s="108"/>
      <c r="F1406" s="108"/>
      <c r="G1406" s="108"/>
      <c r="H1406" s="108"/>
      <c r="I1406" s="108"/>
      <c r="J1406" s="108"/>
      <c r="K1406" s="108"/>
      <c r="L1406" s="76">
        <v>0</v>
      </c>
    </row>
    <row r="1407" spans="1:12" ht="15" customHeight="1" thickBot="1">
      <c r="A1407" s="184" t="str">
        <f t="shared" si="626"/>
        <v>Grealish</v>
      </c>
      <c r="B1407" s="108"/>
      <c r="C1407" s="108"/>
      <c r="D1407" s="108"/>
      <c r="E1407" s="108"/>
      <c r="F1407" s="108"/>
      <c r="G1407" s="108"/>
      <c r="H1407" s="108"/>
      <c r="I1407" s="108"/>
      <c r="J1407" s="108"/>
      <c r="K1407" s="108"/>
      <c r="L1407" s="76">
        <v>0</v>
      </c>
    </row>
    <row r="1408" spans="1:12" ht="15" customHeight="1" thickBot="1">
      <c r="A1408" s="184" t="str">
        <f t="shared" si="626"/>
        <v>Rashford</v>
      </c>
      <c r="B1408" s="108"/>
      <c r="C1408" s="108"/>
      <c r="D1408" s="108"/>
      <c r="E1408" s="108"/>
      <c r="F1408" s="108"/>
      <c r="G1408" s="108"/>
      <c r="H1408" s="108"/>
      <c r="I1408" s="108"/>
      <c r="J1408" s="108"/>
      <c r="K1408" s="108"/>
      <c r="L1408" s="76">
        <v>0</v>
      </c>
    </row>
    <row r="1409" spans="1:12" ht="15" customHeight="1" thickBot="1">
      <c r="A1409" s="184" t="str">
        <f t="shared" si="626"/>
        <v>Zaha</v>
      </c>
      <c r="B1409" s="108"/>
      <c r="C1409" s="108"/>
      <c r="D1409" s="108"/>
      <c r="E1409" s="108"/>
      <c r="F1409" s="108"/>
      <c r="G1409" s="108"/>
      <c r="H1409" s="108"/>
      <c r="I1409" s="108"/>
      <c r="J1409" s="108"/>
      <c r="K1409" s="108"/>
      <c r="L1409" s="76">
        <v>0</v>
      </c>
    </row>
    <row r="1410" spans="1:12" ht="15" customHeight="1" thickBot="1">
      <c r="A1410" s="184" t="str">
        <f t="shared" si="626"/>
        <v>Bernardo</v>
      </c>
      <c r="B1410" s="108"/>
      <c r="C1410" s="108"/>
      <c r="D1410" s="108"/>
      <c r="E1410" s="108"/>
      <c r="F1410" s="108"/>
      <c r="G1410" s="108"/>
      <c r="H1410" s="108"/>
      <c r="I1410" s="108"/>
      <c r="J1410" s="108"/>
      <c r="K1410" s="108"/>
      <c r="L1410" s="76">
        <v>0</v>
      </c>
    </row>
    <row r="1411" spans="1:12" ht="15" customHeight="1" thickBot="1">
      <c r="A1411" s="184" t="str">
        <f t="shared" si="626"/>
        <v>Groß</v>
      </c>
      <c r="B1411" s="108"/>
      <c r="C1411" s="108"/>
      <c r="D1411" s="108"/>
      <c r="E1411" s="108"/>
      <c r="F1411" s="108"/>
      <c r="G1411" s="108"/>
      <c r="H1411" s="108"/>
      <c r="I1411" s="108"/>
      <c r="J1411" s="108"/>
      <c r="K1411" s="108"/>
      <c r="L1411" s="76">
        <v>0</v>
      </c>
    </row>
    <row r="1412" spans="1:12" ht="15" customHeight="1" thickBot="1">
      <c r="A1412" s="184" t="str">
        <f t="shared" si="626"/>
        <v>Bowen</v>
      </c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76">
        <v>0</v>
      </c>
    </row>
    <row r="1413" spans="1:12" ht="15" customHeight="1" thickBot="1">
      <c r="A1413" s="184" t="str">
        <f t="shared" si="626"/>
        <v>Andreas</v>
      </c>
      <c r="B1413" s="108"/>
      <c r="C1413" s="108"/>
      <c r="D1413" s="108"/>
      <c r="E1413" s="108"/>
      <c r="F1413" s="108"/>
      <c r="G1413" s="108"/>
      <c r="H1413" s="108"/>
      <c r="I1413" s="108"/>
      <c r="J1413" s="108"/>
      <c r="K1413" s="108"/>
      <c r="L1413" s="76">
        <v>0</v>
      </c>
    </row>
    <row r="1414" spans="1:12" ht="15" customHeight="1" thickBot="1">
      <c r="A1414" s="184" t="str">
        <f t="shared" si="626"/>
        <v>Ward-Prowse</v>
      </c>
      <c r="B1414" s="108"/>
      <c r="C1414" s="108"/>
      <c r="D1414" s="108"/>
      <c r="E1414" s="108"/>
      <c r="F1414" s="108"/>
      <c r="G1414" s="108"/>
      <c r="H1414" s="108"/>
      <c r="I1414" s="108"/>
      <c r="J1414" s="108"/>
      <c r="K1414" s="108"/>
      <c r="L1414" s="76">
        <v>0</v>
      </c>
    </row>
    <row r="1415" spans="1:12" ht="15" customHeight="1" thickBot="1">
      <c r="A1415" s="184" t="str">
        <f t="shared" si="626"/>
        <v>Barnes</v>
      </c>
      <c r="B1415" s="108"/>
      <c r="C1415" s="108"/>
      <c r="D1415" s="108"/>
      <c r="E1415" s="108"/>
      <c r="F1415" s="108"/>
      <c r="G1415" s="108"/>
      <c r="H1415" s="108"/>
      <c r="I1415" s="108"/>
      <c r="J1415" s="108"/>
      <c r="K1415" s="108"/>
      <c r="L1415" s="76">
        <v>0</v>
      </c>
    </row>
    <row r="1416" spans="1:12" ht="15" customHeight="1" thickBot="1">
      <c r="A1416" s="184" t="str">
        <f t="shared" si="626"/>
        <v>Almirón</v>
      </c>
      <c r="B1416" s="108"/>
      <c r="C1416" s="108"/>
      <c r="D1416" s="108"/>
      <c r="E1416" s="108"/>
      <c r="F1416" s="108"/>
      <c r="G1416" s="108"/>
      <c r="H1416" s="108"/>
      <c r="I1416" s="108"/>
      <c r="J1416" s="108"/>
      <c r="K1416" s="108"/>
      <c r="L1416" s="76">
        <v>0</v>
      </c>
    </row>
    <row r="1417" spans="1:12" ht="15" customHeight="1" thickBot="1">
      <c r="A1417" s="184" t="str">
        <f t="shared" si="626"/>
        <v>Willian</v>
      </c>
      <c r="B1417" s="108"/>
      <c r="C1417" s="108"/>
      <c r="D1417" s="108"/>
      <c r="E1417" s="108"/>
      <c r="F1417" s="108"/>
      <c r="G1417" s="108"/>
      <c r="H1417" s="108"/>
      <c r="I1417" s="108"/>
      <c r="J1417" s="108"/>
      <c r="K1417" s="108"/>
      <c r="L1417" s="76">
        <v>0</v>
      </c>
    </row>
    <row r="1418" spans="1:12" ht="15" customHeight="1" thickBot="1">
      <c r="A1418" s="184" t="str">
        <f t="shared" si="626"/>
        <v>Antony</v>
      </c>
      <c r="B1418" s="108"/>
      <c r="C1418" s="108"/>
      <c r="D1418" s="108"/>
      <c r="E1418" s="108"/>
      <c r="F1418" s="108"/>
      <c r="G1418" s="108"/>
      <c r="H1418" s="108"/>
      <c r="I1418" s="108"/>
      <c r="J1418" s="108"/>
      <c r="K1418" s="108"/>
      <c r="L1418" s="76">
        <v>0</v>
      </c>
    </row>
    <row r="1419" spans="1:12" ht="15" customHeight="1" thickBot="1">
      <c r="A1419" s="184" t="str">
        <f t="shared" si="626"/>
        <v>Saint-Maximin</v>
      </c>
      <c r="B1419" s="108"/>
      <c r="C1419" s="108"/>
      <c r="D1419" s="108"/>
      <c r="E1419" s="108"/>
      <c r="F1419" s="108"/>
      <c r="G1419" s="108"/>
      <c r="H1419" s="108"/>
      <c r="I1419" s="108"/>
      <c r="J1419" s="108"/>
      <c r="K1419" s="108"/>
      <c r="L1419" s="76">
        <v>0</v>
      </c>
    </row>
    <row r="1420" spans="1:12" ht="15" customHeight="1" thickBot="1">
      <c r="A1420" s="184" t="str">
        <f t="shared" si="626"/>
        <v>Gündogan</v>
      </c>
      <c r="B1420" s="108"/>
      <c r="C1420" s="108"/>
      <c r="D1420" s="108"/>
      <c r="E1420" s="108"/>
      <c r="F1420" s="108"/>
      <c r="G1420" s="108"/>
      <c r="H1420" s="108"/>
      <c r="I1420" s="108"/>
      <c r="J1420" s="108"/>
      <c r="K1420" s="108"/>
      <c r="L1420" s="76">
        <v>0</v>
      </c>
    </row>
    <row r="1421" spans="1:12" ht="15" customHeight="1" thickBot="1">
      <c r="A1421" s="184" t="str">
        <f t="shared" si="626"/>
        <v>Paquetá</v>
      </c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76">
        <v>0</v>
      </c>
    </row>
    <row r="1422" spans="1:12" ht="15" customHeight="1" thickBot="1">
      <c r="A1422" s="184" t="str">
        <f t="shared" si="626"/>
        <v>Rodrigo</v>
      </c>
      <c r="B1422" s="108"/>
      <c r="C1422" s="108"/>
      <c r="D1422" s="108"/>
      <c r="E1422" s="108"/>
      <c r="F1422" s="108"/>
      <c r="G1422" s="108"/>
      <c r="H1422" s="108"/>
      <c r="I1422" s="108"/>
      <c r="J1422" s="108"/>
      <c r="K1422" s="108"/>
      <c r="L1422" s="76">
        <v>0</v>
      </c>
    </row>
    <row r="1423" spans="1:12" ht="15" customHeight="1" thickBot="1">
      <c r="A1423" s="184" t="str">
        <f t="shared" si="626"/>
        <v>Aaronson</v>
      </c>
      <c r="B1423" s="108"/>
      <c r="C1423" s="108"/>
      <c r="D1423" s="108"/>
      <c r="E1423" s="108"/>
      <c r="F1423" s="108"/>
      <c r="G1423" s="108"/>
      <c r="H1423" s="108"/>
      <c r="I1423" s="108"/>
      <c r="J1423" s="108"/>
      <c r="K1423" s="108"/>
      <c r="L1423" s="76">
        <v>0</v>
      </c>
    </row>
    <row r="1424" spans="1:12" ht="15" customHeight="1" thickBot="1">
      <c r="A1424" s="184" t="str">
        <f t="shared" si="626"/>
        <v>Kulusevski</v>
      </c>
      <c r="B1424" s="108"/>
      <c r="C1424" s="108"/>
      <c r="D1424" s="108"/>
      <c r="E1424" s="108"/>
      <c r="F1424" s="108"/>
      <c r="G1424" s="108"/>
      <c r="H1424" s="108"/>
      <c r="I1424" s="108"/>
      <c r="J1424" s="108"/>
      <c r="K1424" s="108"/>
      <c r="L1424" s="76">
        <v>0</v>
      </c>
    </row>
    <row r="1425" spans="1:26" ht="15" customHeight="1" thickBot="1">
      <c r="A1425" s="184" t="str">
        <f t="shared" si="626"/>
        <v>Bailey</v>
      </c>
      <c r="B1425" s="108"/>
      <c r="C1425" s="108"/>
      <c r="D1425" s="108"/>
      <c r="E1425" s="108"/>
      <c r="F1425" s="108"/>
      <c r="G1425" s="108"/>
      <c r="H1425" s="108"/>
      <c r="I1425" s="108"/>
      <c r="J1425" s="108"/>
      <c r="K1425" s="108"/>
      <c r="L1425" s="76">
        <v>0</v>
      </c>
    </row>
    <row r="1426" spans="1:26" ht="15" customHeight="1" thickBot="1">
      <c r="A1426" s="184" t="str">
        <f t="shared" si="626"/>
        <v>March</v>
      </c>
      <c r="B1426" s="108"/>
      <c r="C1426" s="108"/>
      <c r="D1426" s="108"/>
      <c r="E1426" s="108"/>
      <c r="F1426" s="108"/>
      <c r="G1426" s="108"/>
      <c r="H1426" s="108"/>
      <c r="I1426" s="108"/>
      <c r="J1426" s="108"/>
      <c r="K1426" s="108"/>
      <c r="L1426" s="76">
        <v>0</v>
      </c>
    </row>
    <row r="1427" spans="1:26" ht="15" customHeight="1" thickBot="1">
      <c r="A1427" s="184" t="str">
        <f t="shared" si="626"/>
        <v>Mahrez</v>
      </c>
      <c r="B1427" s="108"/>
      <c r="C1427" s="108"/>
      <c r="D1427" s="108"/>
      <c r="E1427" s="108"/>
      <c r="F1427" s="108"/>
      <c r="G1427" s="108"/>
      <c r="H1427" s="108"/>
      <c r="I1427" s="108"/>
      <c r="J1427" s="108"/>
      <c r="K1427" s="108"/>
      <c r="L1427" s="76">
        <v>0</v>
      </c>
    </row>
    <row r="1428" spans="1:26" ht="15" customHeight="1" thickBot="1">
      <c r="A1428" s="184" t="str">
        <f t="shared" si="626"/>
        <v>Harrison</v>
      </c>
      <c r="B1428" s="108"/>
      <c r="C1428" s="108"/>
      <c r="D1428" s="108"/>
      <c r="E1428" s="108"/>
      <c r="F1428" s="108"/>
      <c r="G1428" s="108"/>
      <c r="H1428" s="108"/>
      <c r="I1428" s="108"/>
      <c r="J1428" s="108"/>
      <c r="K1428" s="108"/>
      <c r="L1428" s="76">
        <v>0</v>
      </c>
    </row>
    <row r="1429" spans="1:26" ht="15" customHeight="1" thickBot="1">
      <c r="A1429" s="184" t="str">
        <f t="shared" si="626"/>
        <v>Eriksen</v>
      </c>
      <c r="B1429" s="108"/>
      <c r="C1429" s="108"/>
      <c r="D1429" s="108"/>
      <c r="E1429" s="108"/>
      <c r="F1429" s="108"/>
      <c r="G1429" s="108"/>
      <c r="H1429" s="108"/>
      <c r="I1429" s="108"/>
      <c r="J1429" s="108"/>
      <c r="K1429" s="108"/>
      <c r="L1429" s="76">
        <v>0</v>
      </c>
    </row>
    <row r="1430" spans="1:26" ht="15" customHeight="1" thickBot="1">
      <c r="A1430" s="184" t="str">
        <f t="shared" si="626"/>
        <v>Eze</v>
      </c>
      <c r="B1430" s="108"/>
      <c r="C1430" s="108"/>
      <c r="D1430" s="108"/>
      <c r="E1430" s="108"/>
      <c r="F1430" s="108"/>
      <c r="G1430" s="108"/>
      <c r="H1430" s="108"/>
      <c r="I1430" s="108"/>
      <c r="J1430" s="108"/>
      <c r="K1430" s="108"/>
      <c r="L1430" s="76">
        <v>0</v>
      </c>
    </row>
    <row r="1431" spans="1:26" ht="15" customHeight="1" thickBot="1">
      <c r="A1431" s="184" t="str">
        <f t="shared" si="626"/>
        <v>Cancelo</v>
      </c>
      <c r="B1431" s="161"/>
      <c r="C1431" s="161"/>
      <c r="D1431" s="161"/>
      <c r="E1431" s="161"/>
      <c r="F1431" s="161"/>
      <c r="G1431" s="161"/>
      <c r="H1431" s="161"/>
      <c r="I1431" s="161"/>
      <c r="J1431" s="161"/>
      <c r="K1431" s="162"/>
      <c r="L1431" s="76">
        <v>0</v>
      </c>
      <c r="M1431" s="424" t="s">
        <v>185</v>
      </c>
      <c r="N1431" s="425"/>
      <c r="O1431" s="425"/>
      <c r="P1431" s="425"/>
      <c r="Q1431" s="425"/>
      <c r="R1431" s="425"/>
      <c r="S1431" s="425"/>
      <c r="T1431" s="425"/>
      <c r="U1431" s="425"/>
      <c r="V1431" s="425"/>
      <c r="W1431" s="425"/>
      <c r="X1431" s="425"/>
      <c r="Y1431" s="425"/>
      <c r="Z1431" s="426"/>
    </row>
    <row r="1432" spans="1:26" ht="15" customHeight="1" thickBot="1">
      <c r="A1432" s="184" t="str">
        <f t="shared" si="626"/>
        <v>Alexander-Arnold</v>
      </c>
      <c r="B1432" s="107"/>
      <c r="C1432" s="107"/>
      <c r="D1432" s="107"/>
      <c r="E1432" s="107"/>
      <c r="F1432" s="107"/>
      <c r="G1432" s="107"/>
      <c r="H1432" s="107"/>
      <c r="I1432" s="107"/>
      <c r="J1432" s="107"/>
      <c r="K1432" s="163"/>
      <c r="L1432" s="76">
        <v>0</v>
      </c>
      <c r="M1432" s="427"/>
      <c r="N1432" s="428"/>
      <c r="O1432" s="428"/>
      <c r="P1432" s="428"/>
      <c r="Q1432" s="428"/>
      <c r="R1432" s="428"/>
      <c r="S1432" s="428"/>
      <c r="T1432" s="428"/>
      <c r="U1432" s="428"/>
      <c r="V1432" s="428"/>
      <c r="W1432" s="428"/>
      <c r="X1432" s="428"/>
      <c r="Y1432" s="428"/>
      <c r="Z1432" s="429"/>
    </row>
    <row r="1433" spans="1:26" ht="15" customHeight="1" thickBot="1">
      <c r="A1433" s="184" t="str">
        <f t="shared" si="626"/>
        <v>Gabriel</v>
      </c>
      <c r="B1433" s="107"/>
      <c r="C1433" s="107"/>
      <c r="D1433" s="107"/>
      <c r="E1433" s="107"/>
      <c r="F1433" s="107"/>
      <c r="G1433" s="107"/>
      <c r="H1433" s="107"/>
      <c r="I1433" s="107"/>
      <c r="J1433" s="107"/>
      <c r="K1433" s="163"/>
      <c r="L1433" s="76">
        <v>0</v>
      </c>
      <c r="M1433" s="427"/>
      <c r="N1433" s="428"/>
      <c r="O1433" s="428"/>
      <c r="P1433" s="428"/>
      <c r="Q1433" s="428"/>
      <c r="R1433" s="428"/>
      <c r="S1433" s="428"/>
      <c r="T1433" s="428"/>
      <c r="U1433" s="428"/>
      <c r="V1433" s="428"/>
      <c r="W1433" s="428"/>
      <c r="X1433" s="428"/>
      <c r="Y1433" s="428"/>
      <c r="Z1433" s="429"/>
    </row>
    <row r="1434" spans="1:26" ht="15" customHeight="1" thickBot="1">
      <c r="A1434" s="184" t="str">
        <f t="shared" si="626"/>
        <v>Robertson</v>
      </c>
      <c r="B1434" s="107"/>
      <c r="C1434" s="107"/>
      <c r="D1434" s="107"/>
      <c r="E1434" s="107"/>
      <c r="F1434" s="107"/>
      <c r="G1434" s="107"/>
      <c r="H1434" s="107"/>
      <c r="I1434" s="107"/>
      <c r="J1434" s="107"/>
      <c r="K1434" s="163"/>
      <c r="L1434" s="76">
        <v>0</v>
      </c>
      <c r="M1434" s="427"/>
      <c r="N1434" s="428"/>
      <c r="O1434" s="428"/>
      <c r="P1434" s="428"/>
      <c r="Q1434" s="428"/>
      <c r="R1434" s="428"/>
      <c r="S1434" s="428"/>
      <c r="T1434" s="428"/>
      <c r="U1434" s="428"/>
      <c r="V1434" s="428"/>
      <c r="W1434" s="428"/>
      <c r="X1434" s="428"/>
      <c r="Y1434" s="428"/>
      <c r="Z1434" s="429"/>
    </row>
    <row r="1435" spans="1:26" ht="15" customHeight="1" thickBot="1">
      <c r="A1435" s="184" t="str">
        <f t="shared" si="626"/>
        <v>Trippier</v>
      </c>
      <c r="B1435" s="107"/>
      <c r="C1435" s="107"/>
      <c r="D1435" s="107"/>
      <c r="E1435" s="107"/>
      <c r="F1435" s="107"/>
      <c r="G1435" s="107"/>
      <c r="H1435" s="107"/>
      <c r="I1435" s="107"/>
      <c r="J1435" s="107"/>
      <c r="K1435" s="107"/>
      <c r="L1435" s="76">
        <v>0</v>
      </c>
      <c r="M1435" s="427"/>
      <c r="N1435" s="428"/>
      <c r="O1435" s="428"/>
      <c r="P1435" s="428"/>
      <c r="Q1435" s="428"/>
      <c r="R1435" s="428"/>
      <c r="S1435" s="428"/>
      <c r="T1435" s="428"/>
      <c r="U1435" s="428"/>
      <c r="V1435" s="428"/>
      <c r="W1435" s="428"/>
      <c r="X1435" s="428"/>
      <c r="Y1435" s="428"/>
      <c r="Z1435" s="429"/>
    </row>
    <row r="1436" spans="1:26" ht="15" customHeight="1" thickBot="1">
      <c r="A1436" s="184" t="str">
        <f t="shared" si="626"/>
        <v>Van Dijk</v>
      </c>
      <c r="B1436" s="107"/>
      <c r="C1436" s="107"/>
      <c r="D1436" s="107"/>
      <c r="E1436" s="107"/>
      <c r="F1436" s="107"/>
      <c r="G1436" s="107"/>
      <c r="H1436" s="107"/>
      <c r="I1436" s="107"/>
      <c r="J1436" s="107"/>
      <c r="K1436" s="107"/>
      <c r="L1436" s="76">
        <v>0</v>
      </c>
      <c r="M1436" s="430"/>
      <c r="N1436" s="431"/>
      <c r="O1436" s="431"/>
      <c r="P1436" s="431"/>
      <c r="Q1436" s="431"/>
      <c r="R1436" s="431"/>
      <c r="S1436" s="431"/>
      <c r="T1436" s="431"/>
      <c r="U1436" s="431"/>
      <c r="V1436" s="431"/>
      <c r="W1436" s="431"/>
      <c r="X1436" s="431"/>
      <c r="Y1436" s="431"/>
      <c r="Z1436" s="432"/>
    </row>
    <row r="1437" spans="1:26" ht="15" customHeight="1" thickBot="1">
      <c r="A1437" s="184" t="str">
        <f t="shared" si="626"/>
        <v>White</v>
      </c>
      <c r="B1437" s="107"/>
      <c r="C1437" s="107"/>
      <c r="D1437" s="107"/>
      <c r="E1437" s="107"/>
      <c r="F1437" s="107"/>
      <c r="G1437" s="107"/>
      <c r="H1437" s="107"/>
      <c r="I1437" s="107"/>
      <c r="J1437" s="107"/>
      <c r="K1437" s="107"/>
      <c r="L1437" s="76">
        <v>0</v>
      </c>
    </row>
    <row r="1438" spans="1:26" ht="15" customHeight="1" thickBot="1">
      <c r="A1438" s="184" t="str">
        <f t="shared" si="626"/>
        <v>Laporte</v>
      </c>
      <c r="B1438" s="107"/>
      <c r="C1438" s="107"/>
      <c r="D1438" s="107"/>
      <c r="E1438" s="107"/>
      <c r="F1438" s="107"/>
      <c r="G1438" s="107"/>
      <c r="H1438" s="107"/>
      <c r="I1438" s="107"/>
      <c r="J1438" s="107"/>
      <c r="K1438" s="107"/>
      <c r="L1438" s="76">
        <v>0</v>
      </c>
    </row>
    <row r="1439" spans="1:26" ht="15" customHeight="1" thickBot="1">
      <c r="A1439" s="184" t="str">
        <f t="shared" si="626"/>
        <v>Dunk</v>
      </c>
      <c r="B1439" s="107"/>
      <c r="C1439" s="107"/>
      <c r="D1439" s="107"/>
      <c r="E1439" s="107"/>
      <c r="F1439" s="107"/>
      <c r="G1439" s="107"/>
      <c r="H1439" s="107"/>
      <c r="I1439" s="107"/>
      <c r="J1439" s="107"/>
      <c r="K1439" s="107"/>
      <c r="L1439" s="76">
        <v>0</v>
      </c>
    </row>
    <row r="1440" spans="1:26" ht="15" customHeight="1" thickBot="1">
      <c r="A1440" s="184" t="str">
        <f t="shared" si="626"/>
        <v>Saliba</v>
      </c>
      <c r="B1440" s="107"/>
      <c r="C1440" s="107"/>
      <c r="D1440" s="107"/>
      <c r="E1440" s="107"/>
      <c r="F1440" s="107"/>
      <c r="G1440" s="107"/>
      <c r="H1440" s="107"/>
      <c r="I1440" s="107"/>
      <c r="J1440" s="107"/>
      <c r="K1440" s="107"/>
      <c r="L1440" s="76">
        <v>0</v>
      </c>
    </row>
    <row r="1441" spans="1:12" ht="15" customHeight="1" thickBot="1">
      <c r="A1441" s="184" t="str">
        <f t="shared" si="626"/>
        <v>Burn</v>
      </c>
      <c r="B1441" s="107"/>
      <c r="C1441" s="107"/>
      <c r="D1441" s="107"/>
      <c r="E1441" s="107"/>
      <c r="F1441" s="107"/>
      <c r="G1441" s="107"/>
      <c r="H1441" s="107"/>
      <c r="I1441" s="107"/>
      <c r="J1441" s="107"/>
      <c r="K1441" s="107"/>
      <c r="L1441" s="76">
        <v>0</v>
      </c>
    </row>
    <row r="1442" spans="1:12" ht="15" customHeight="1" thickBot="1">
      <c r="A1442" s="184" t="str">
        <f t="shared" si="626"/>
        <v>Botman</v>
      </c>
      <c r="B1442" s="107"/>
      <c r="C1442" s="107"/>
      <c r="D1442" s="107"/>
      <c r="E1442" s="107"/>
      <c r="F1442" s="107"/>
      <c r="G1442" s="107"/>
      <c r="H1442" s="107"/>
      <c r="I1442" s="107"/>
      <c r="J1442" s="107"/>
      <c r="K1442" s="107"/>
      <c r="L1442" s="76">
        <v>0</v>
      </c>
    </row>
    <row r="1443" spans="1:12" ht="15" customHeight="1" thickBot="1">
      <c r="A1443" s="184" t="str">
        <f t="shared" si="626"/>
        <v>Dier</v>
      </c>
      <c r="B1443" s="107"/>
      <c r="C1443" s="107"/>
      <c r="D1443" s="107"/>
      <c r="E1443" s="107"/>
      <c r="F1443" s="107"/>
      <c r="G1443" s="107"/>
      <c r="H1443" s="107"/>
      <c r="I1443" s="107"/>
      <c r="J1443" s="107"/>
      <c r="K1443" s="107"/>
      <c r="L1443" s="76">
        <v>0</v>
      </c>
    </row>
    <row r="1444" spans="1:12" ht="15" customHeight="1" thickBot="1">
      <c r="A1444" s="184" t="str">
        <f t="shared" si="626"/>
        <v>Schär</v>
      </c>
      <c r="B1444" s="107"/>
      <c r="C1444" s="107"/>
      <c r="D1444" s="107"/>
      <c r="E1444" s="107"/>
      <c r="F1444" s="107"/>
      <c r="G1444" s="107"/>
      <c r="H1444" s="107"/>
      <c r="I1444" s="107"/>
      <c r="J1444" s="107"/>
      <c r="K1444" s="107"/>
      <c r="L1444" s="76">
        <v>0</v>
      </c>
    </row>
    <row r="1445" spans="1:12" ht="15" customHeight="1" thickBot="1">
      <c r="A1445" s="184" t="str">
        <f t="shared" si="626"/>
        <v>Zinchenko</v>
      </c>
      <c r="B1445" s="107"/>
      <c r="C1445" s="107"/>
      <c r="D1445" s="107"/>
      <c r="E1445" s="107"/>
      <c r="F1445" s="107"/>
      <c r="G1445" s="107"/>
      <c r="H1445" s="107"/>
      <c r="I1445" s="107"/>
      <c r="J1445" s="107"/>
      <c r="K1445" s="107"/>
      <c r="L1445" s="76">
        <v>0</v>
      </c>
    </row>
    <row r="1446" spans="1:12" ht="15" customHeight="1" thickBot="1">
      <c r="A1446" s="184" t="str">
        <f t="shared" si="626"/>
        <v>Walker</v>
      </c>
      <c r="B1446" s="107"/>
      <c r="C1446" s="107"/>
      <c r="D1446" s="107"/>
      <c r="E1446" s="107"/>
      <c r="F1446" s="107"/>
      <c r="G1446" s="107"/>
      <c r="H1446" s="107"/>
      <c r="I1446" s="107"/>
      <c r="J1446" s="107"/>
      <c r="K1446" s="107"/>
      <c r="L1446" s="76">
        <v>0</v>
      </c>
    </row>
    <row r="1447" spans="1:12" ht="15" customHeight="1" thickBot="1">
      <c r="A1447" s="184" t="str">
        <f t="shared" si="626"/>
        <v>Perišić</v>
      </c>
      <c r="B1447" s="107"/>
      <c r="C1447" s="107"/>
      <c r="D1447" s="107"/>
      <c r="E1447" s="107"/>
      <c r="F1447" s="107"/>
      <c r="G1447" s="107"/>
      <c r="H1447" s="107"/>
      <c r="I1447" s="107"/>
      <c r="J1447" s="107"/>
      <c r="K1447" s="107"/>
      <c r="L1447" s="76">
        <v>0</v>
      </c>
    </row>
    <row r="1448" spans="1:12" ht="15" customHeight="1" thickBot="1">
      <c r="A1448" s="184" t="str">
        <f t="shared" si="626"/>
        <v>Stones</v>
      </c>
      <c r="B1448" s="107"/>
      <c r="C1448" s="107"/>
      <c r="D1448" s="107"/>
      <c r="E1448" s="107"/>
      <c r="F1448" s="107"/>
      <c r="G1448" s="107"/>
      <c r="H1448" s="107"/>
      <c r="I1448" s="107"/>
      <c r="J1448" s="107"/>
      <c r="K1448" s="107"/>
      <c r="L1448" s="76">
        <v>0</v>
      </c>
    </row>
    <row r="1449" spans="1:12" ht="15" customHeight="1" thickBot="1">
      <c r="A1449" s="184" t="str">
        <f t="shared" si="626"/>
        <v>Shaw</v>
      </c>
      <c r="B1449" s="107"/>
      <c r="C1449" s="107"/>
      <c r="D1449" s="107"/>
      <c r="E1449" s="107"/>
      <c r="F1449" s="107"/>
      <c r="G1449" s="107"/>
      <c r="H1449" s="107"/>
      <c r="I1449" s="107"/>
      <c r="J1449" s="107"/>
      <c r="K1449" s="107"/>
      <c r="L1449" s="76">
        <v>0</v>
      </c>
    </row>
    <row r="1450" spans="1:12" ht="15" customHeight="1" thickBot="1">
      <c r="A1450" s="184" t="str">
        <f t="shared" ref="A1450:A1513" si="627">A570</f>
        <v>Cucurella</v>
      </c>
      <c r="B1450" s="107"/>
      <c r="C1450" s="107"/>
      <c r="D1450" s="107"/>
      <c r="E1450" s="107"/>
      <c r="F1450" s="107"/>
      <c r="G1450" s="107"/>
      <c r="H1450" s="107"/>
      <c r="I1450" s="107"/>
      <c r="J1450" s="107"/>
      <c r="K1450" s="107"/>
      <c r="L1450" s="76">
        <v>0</v>
      </c>
    </row>
    <row r="1451" spans="1:12" ht="15" customHeight="1" thickBot="1">
      <c r="A1451" s="184" t="str">
        <f t="shared" si="627"/>
        <v>Varane</v>
      </c>
      <c r="B1451" s="107"/>
      <c r="C1451" s="107"/>
      <c r="D1451" s="107"/>
      <c r="E1451" s="107"/>
      <c r="F1451" s="107"/>
      <c r="G1451" s="107"/>
      <c r="H1451" s="107"/>
      <c r="I1451" s="107"/>
      <c r="J1451" s="107"/>
      <c r="K1451" s="107"/>
      <c r="L1451" s="76">
        <v>0</v>
      </c>
    </row>
    <row r="1452" spans="1:12" ht="15" customHeight="1" thickBot="1">
      <c r="A1452" s="184" t="str">
        <f t="shared" si="627"/>
        <v>Estupiñán</v>
      </c>
      <c r="B1452" s="107"/>
      <c r="C1452" s="107"/>
      <c r="D1452" s="107"/>
      <c r="E1452" s="107"/>
      <c r="F1452" s="107"/>
      <c r="G1452" s="107"/>
      <c r="H1452" s="107"/>
      <c r="I1452" s="107"/>
      <c r="J1452" s="107"/>
      <c r="K1452" s="107"/>
      <c r="L1452" s="76">
        <v>0</v>
      </c>
    </row>
    <row r="1453" spans="1:12" ht="15" customHeight="1" thickBot="1">
      <c r="A1453" s="184" t="str">
        <f t="shared" si="627"/>
        <v>Matip</v>
      </c>
      <c r="B1453" s="107"/>
      <c r="C1453" s="107"/>
      <c r="D1453" s="107"/>
      <c r="E1453" s="107"/>
      <c r="F1453" s="107"/>
      <c r="G1453" s="107"/>
      <c r="H1453" s="107"/>
      <c r="I1453" s="107"/>
      <c r="J1453" s="107"/>
      <c r="K1453" s="107"/>
      <c r="L1453" s="76">
        <v>0</v>
      </c>
    </row>
    <row r="1454" spans="1:12" ht="15" customHeight="1" thickBot="1">
      <c r="A1454" s="184" t="str">
        <f t="shared" si="627"/>
        <v>Romero</v>
      </c>
      <c r="B1454" s="107"/>
      <c r="C1454" s="107"/>
      <c r="D1454" s="107"/>
      <c r="E1454" s="107"/>
      <c r="F1454" s="107"/>
      <c r="G1454" s="107"/>
      <c r="H1454" s="107"/>
      <c r="I1454" s="107"/>
      <c r="J1454" s="107"/>
      <c r="K1454" s="107"/>
      <c r="L1454" s="76">
        <v>0</v>
      </c>
    </row>
    <row r="1455" spans="1:12" ht="15" customHeight="1" thickBot="1">
      <c r="A1455" s="184" t="str">
        <f t="shared" si="627"/>
        <v>Koulibaly</v>
      </c>
      <c r="B1455" s="107"/>
      <c r="C1455" s="107"/>
      <c r="D1455" s="107"/>
      <c r="E1455" s="107"/>
      <c r="F1455" s="107"/>
      <c r="G1455" s="107"/>
      <c r="H1455" s="107"/>
      <c r="I1455" s="107"/>
      <c r="J1455" s="107"/>
      <c r="K1455" s="107"/>
      <c r="L1455" s="76">
        <v>0</v>
      </c>
    </row>
    <row r="1456" spans="1:12" ht="15" customHeight="1" thickBot="1">
      <c r="A1456" s="184" t="str">
        <f t="shared" si="627"/>
        <v>Digne</v>
      </c>
      <c r="B1456" s="107"/>
      <c r="C1456" s="107"/>
      <c r="D1456" s="107"/>
      <c r="E1456" s="107"/>
      <c r="F1456" s="107"/>
      <c r="G1456" s="107"/>
      <c r="H1456" s="107"/>
      <c r="I1456" s="107"/>
      <c r="J1456" s="107"/>
      <c r="K1456" s="107"/>
      <c r="L1456" s="76">
        <v>0</v>
      </c>
    </row>
    <row r="1457" spans="1:12" ht="15" customHeight="1" thickBot="1">
      <c r="A1457" s="184" t="str">
        <f t="shared" si="627"/>
        <v>Akanji</v>
      </c>
      <c r="B1457" s="107"/>
      <c r="C1457" s="107"/>
      <c r="D1457" s="107"/>
      <c r="E1457" s="107"/>
      <c r="F1457" s="107"/>
      <c r="G1457" s="107"/>
      <c r="H1457" s="107"/>
      <c r="I1457" s="107"/>
      <c r="J1457" s="107"/>
      <c r="K1457" s="107"/>
      <c r="L1457" s="76">
        <v>0</v>
      </c>
    </row>
    <row r="1458" spans="1:12" ht="15" customHeight="1" thickBot="1">
      <c r="A1458" s="184" t="str">
        <f t="shared" si="627"/>
        <v>Thiago Silva</v>
      </c>
      <c r="B1458" s="107"/>
      <c r="C1458" s="107"/>
      <c r="D1458" s="107"/>
      <c r="E1458" s="107"/>
      <c r="F1458" s="107"/>
      <c r="G1458" s="107"/>
      <c r="H1458" s="107"/>
      <c r="I1458" s="107"/>
      <c r="J1458" s="107"/>
      <c r="K1458" s="107"/>
      <c r="L1458" s="76">
        <v>0</v>
      </c>
    </row>
    <row r="1459" spans="1:12" ht="15" customHeight="1" thickBot="1">
      <c r="A1459" s="184" t="str">
        <f t="shared" si="627"/>
        <v>Martínez</v>
      </c>
      <c r="B1459" s="107"/>
      <c r="C1459" s="107"/>
      <c r="D1459" s="107"/>
      <c r="E1459" s="107"/>
      <c r="F1459" s="107"/>
      <c r="G1459" s="107"/>
      <c r="H1459" s="107"/>
      <c r="I1459" s="107"/>
      <c r="J1459" s="107"/>
      <c r="K1459" s="107"/>
      <c r="L1459" s="76">
        <v>0</v>
      </c>
    </row>
    <row r="1460" spans="1:12" ht="15" customHeight="1" thickBot="1">
      <c r="A1460" s="184" t="str">
        <f t="shared" si="627"/>
        <v>Mee</v>
      </c>
      <c r="B1460" s="107"/>
      <c r="C1460" s="107"/>
      <c r="D1460" s="107"/>
      <c r="E1460" s="107"/>
      <c r="F1460" s="107"/>
      <c r="G1460" s="107"/>
      <c r="H1460" s="107"/>
      <c r="I1460" s="107"/>
      <c r="J1460" s="107"/>
      <c r="K1460" s="107"/>
      <c r="L1460" s="76">
        <v>0</v>
      </c>
    </row>
    <row r="1461" spans="1:12" ht="15" customHeight="1" thickBot="1">
      <c r="A1461" s="184" t="str">
        <f t="shared" si="627"/>
        <v>Cresswell</v>
      </c>
      <c r="B1461" s="107"/>
      <c r="C1461" s="107"/>
      <c r="D1461" s="107"/>
      <c r="E1461" s="107"/>
      <c r="F1461" s="107"/>
      <c r="G1461" s="107"/>
      <c r="H1461" s="107"/>
      <c r="I1461" s="107"/>
      <c r="J1461" s="107"/>
      <c r="K1461" s="107"/>
      <c r="L1461" s="76">
        <v>0</v>
      </c>
    </row>
    <row r="1462" spans="1:12" ht="15" customHeight="1" thickBot="1">
      <c r="A1462" s="184" t="str">
        <f t="shared" si="627"/>
        <v>Konsa</v>
      </c>
      <c r="B1462" s="107"/>
      <c r="C1462" s="107"/>
      <c r="D1462" s="107"/>
      <c r="E1462" s="107"/>
      <c r="F1462" s="107"/>
      <c r="G1462" s="107"/>
      <c r="H1462" s="107"/>
      <c r="I1462" s="107"/>
      <c r="J1462" s="107"/>
      <c r="K1462" s="107"/>
      <c r="L1462" s="76">
        <v>0</v>
      </c>
    </row>
    <row r="1463" spans="1:12" ht="15" customHeight="1" thickBot="1">
      <c r="A1463" s="184" t="str">
        <f t="shared" si="627"/>
        <v>Perraud</v>
      </c>
      <c r="B1463" s="107"/>
      <c r="C1463" s="107"/>
      <c r="D1463" s="107"/>
      <c r="E1463" s="107"/>
      <c r="F1463" s="107"/>
      <c r="G1463" s="107"/>
      <c r="H1463" s="107"/>
      <c r="I1463" s="107"/>
      <c r="J1463" s="107"/>
      <c r="K1463" s="107"/>
      <c r="L1463" s="76">
        <v>0</v>
      </c>
    </row>
    <row r="1464" spans="1:12" ht="15" customHeight="1" thickBot="1">
      <c r="A1464" s="184" t="str">
        <f t="shared" si="627"/>
        <v>Kehrer</v>
      </c>
      <c r="B1464" s="107"/>
      <c r="C1464" s="107"/>
      <c r="D1464" s="107"/>
      <c r="E1464" s="107"/>
      <c r="F1464" s="107"/>
      <c r="G1464" s="107"/>
      <c r="H1464" s="107"/>
      <c r="I1464" s="107"/>
      <c r="J1464" s="107"/>
      <c r="K1464" s="107"/>
      <c r="L1464" s="76">
        <v>0</v>
      </c>
    </row>
    <row r="1465" spans="1:12" ht="15" customHeight="1" thickBot="1">
      <c r="A1465" s="184" t="str">
        <f t="shared" si="627"/>
        <v>Ream</v>
      </c>
      <c r="B1465" s="107"/>
      <c r="C1465" s="107"/>
      <c r="D1465" s="107"/>
      <c r="E1465" s="107"/>
      <c r="F1465" s="107"/>
      <c r="G1465" s="107"/>
      <c r="H1465" s="107"/>
      <c r="I1465" s="107"/>
      <c r="J1465" s="107"/>
      <c r="K1465" s="107"/>
      <c r="L1465" s="76">
        <v>0</v>
      </c>
    </row>
    <row r="1466" spans="1:12" ht="15" customHeight="1" thickBot="1">
      <c r="A1466" s="184" t="str">
        <f t="shared" si="627"/>
        <v>R.Sessegnon</v>
      </c>
      <c r="B1466" s="107"/>
      <c r="C1466" s="107"/>
      <c r="D1466" s="107"/>
      <c r="E1466" s="107"/>
      <c r="F1466" s="107"/>
      <c r="G1466" s="107"/>
      <c r="H1466" s="107"/>
      <c r="I1466" s="107"/>
      <c r="J1466" s="107"/>
      <c r="K1466" s="107"/>
      <c r="L1466" s="76">
        <v>0</v>
      </c>
    </row>
    <row r="1467" spans="1:12" ht="15" customHeight="1" thickBot="1">
      <c r="A1467" s="184" t="str">
        <f t="shared" si="627"/>
        <v>Aké</v>
      </c>
      <c r="B1467" s="107"/>
      <c r="C1467" s="107"/>
      <c r="D1467" s="107"/>
      <c r="E1467" s="107"/>
      <c r="F1467" s="107"/>
      <c r="G1467" s="107"/>
      <c r="H1467" s="107"/>
      <c r="I1467" s="107"/>
      <c r="J1467" s="107"/>
      <c r="K1467" s="107"/>
      <c r="L1467" s="76">
        <v>0</v>
      </c>
    </row>
    <row r="1468" spans="1:12" ht="15" customHeight="1" thickBot="1">
      <c r="A1468" s="184" t="str">
        <f t="shared" si="627"/>
        <v>Azpilicueta</v>
      </c>
      <c r="B1468" s="107"/>
      <c r="C1468" s="107"/>
      <c r="D1468" s="107"/>
      <c r="E1468" s="107"/>
      <c r="F1468" s="107"/>
      <c r="G1468" s="107"/>
      <c r="H1468" s="107"/>
      <c r="I1468" s="107"/>
      <c r="J1468" s="107"/>
      <c r="K1468" s="107"/>
      <c r="L1468" s="76">
        <v>0</v>
      </c>
    </row>
    <row r="1469" spans="1:12" ht="15" customHeight="1" thickBot="1">
      <c r="A1469" s="184" t="str">
        <f t="shared" si="627"/>
        <v>Collins</v>
      </c>
      <c r="B1469" s="107"/>
      <c r="C1469" s="107"/>
      <c r="D1469" s="107"/>
      <c r="E1469" s="107"/>
      <c r="F1469" s="107"/>
      <c r="G1469" s="107"/>
      <c r="H1469" s="107"/>
      <c r="I1469" s="107"/>
      <c r="J1469" s="107"/>
      <c r="K1469" s="107"/>
      <c r="L1469" s="76">
        <v>0</v>
      </c>
    </row>
    <row r="1470" spans="1:12" ht="15" customHeight="1" thickBot="1">
      <c r="A1470" s="184" t="str">
        <f t="shared" si="627"/>
        <v>Chalobah</v>
      </c>
      <c r="B1470" s="107"/>
      <c r="C1470" s="107"/>
      <c r="D1470" s="107"/>
      <c r="E1470" s="107"/>
      <c r="F1470" s="107"/>
      <c r="G1470" s="107"/>
      <c r="H1470" s="107"/>
      <c r="I1470" s="107"/>
      <c r="J1470" s="107"/>
      <c r="K1470" s="107"/>
      <c r="L1470" s="76">
        <v>0</v>
      </c>
    </row>
    <row r="1471" spans="1:12" ht="15" customHeight="1" thickBot="1">
      <c r="A1471" s="184" t="str">
        <f t="shared" si="627"/>
        <v>Haaland</v>
      </c>
      <c r="B1471" s="107"/>
      <c r="C1471" s="107"/>
      <c r="D1471" s="107"/>
      <c r="E1471" s="107"/>
      <c r="F1471" s="107"/>
      <c r="G1471" s="107"/>
      <c r="H1471" s="107"/>
      <c r="I1471" s="107"/>
      <c r="J1471" s="107"/>
      <c r="K1471" s="107"/>
      <c r="L1471" s="76">
        <v>0</v>
      </c>
    </row>
    <row r="1472" spans="1:12" ht="15" customHeight="1" thickBot="1">
      <c r="A1472" s="184" t="str">
        <f t="shared" si="627"/>
        <v>Kane</v>
      </c>
      <c r="B1472" s="107"/>
      <c r="C1472" s="107"/>
      <c r="D1472" s="107"/>
      <c r="E1472" s="107"/>
      <c r="F1472" s="107"/>
      <c r="G1472" s="107"/>
      <c r="H1472" s="107"/>
      <c r="I1472" s="107"/>
      <c r="J1472" s="107"/>
      <c r="K1472" s="107"/>
      <c r="L1472" s="76">
        <v>0</v>
      </c>
    </row>
    <row r="1473" spans="1:12" ht="15" customHeight="1" thickBot="1">
      <c r="A1473" s="184" t="str">
        <f t="shared" si="627"/>
        <v>Darwin</v>
      </c>
      <c r="B1473" s="107"/>
      <c r="C1473" s="107"/>
      <c r="D1473" s="107"/>
      <c r="E1473" s="107"/>
      <c r="F1473" s="107"/>
      <c r="G1473" s="107"/>
      <c r="H1473" s="107"/>
      <c r="I1473" s="107"/>
      <c r="J1473" s="107"/>
      <c r="K1473" s="107"/>
      <c r="L1473" s="76">
        <v>0</v>
      </c>
    </row>
    <row r="1474" spans="1:12" ht="15" customHeight="1" thickBot="1">
      <c r="A1474" s="184" t="str">
        <f t="shared" si="627"/>
        <v>Mitrović</v>
      </c>
      <c r="B1474" s="107"/>
      <c r="C1474" s="107"/>
      <c r="D1474" s="107"/>
      <c r="E1474" s="107"/>
      <c r="F1474" s="107"/>
      <c r="G1474" s="107"/>
      <c r="H1474" s="107"/>
      <c r="I1474" s="107"/>
      <c r="J1474" s="107"/>
      <c r="K1474" s="107"/>
      <c r="L1474" s="76">
        <v>0</v>
      </c>
    </row>
    <row r="1475" spans="1:12" ht="15" customHeight="1" thickBot="1">
      <c r="A1475" s="184" t="str">
        <f t="shared" si="627"/>
        <v>Nketiah</v>
      </c>
      <c r="B1475" s="107"/>
      <c r="C1475" s="107"/>
      <c r="D1475" s="107"/>
      <c r="E1475" s="107"/>
      <c r="F1475" s="107"/>
      <c r="G1475" s="107"/>
      <c r="H1475" s="107"/>
      <c r="I1475" s="107"/>
      <c r="J1475" s="107"/>
      <c r="K1475" s="107"/>
      <c r="L1475" s="76">
        <v>0</v>
      </c>
    </row>
    <row r="1476" spans="1:12" ht="15" customHeight="1" thickBot="1">
      <c r="A1476" s="184" t="str">
        <f t="shared" si="627"/>
        <v>Wilson</v>
      </c>
      <c r="B1476" s="107"/>
      <c r="C1476" s="107"/>
      <c r="D1476" s="107"/>
      <c r="E1476" s="107"/>
      <c r="F1476" s="107"/>
      <c r="G1476" s="107"/>
      <c r="H1476" s="107"/>
      <c r="I1476" s="107"/>
      <c r="J1476" s="107"/>
      <c r="K1476" s="107"/>
      <c r="L1476" s="76">
        <v>0</v>
      </c>
    </row>
    <row r="1477" spans="1:12" ht="15" customHeight="1" thickBot="1">
      <c r="A1477" s="184" t="str">
        <f t="shared" si="627"/>
        <v>Martial</v>
      </c>
      <c r="B1477" s="107"/>
      <c r="C1477" s="107"/>
      <c r="D1477" s="107"/>
      <c r="E1477" s="107"/>
      <c r="F1477" s="107"/>
      <c r="G1477" s="107"/>
      <c r="H1477" s="107"/>
      <c r="I1477" s="107"/>
      <c r="J1477" s="107"/>
      <c r="K1477" s="107"/>
      <c r="L1477" s="76">
        <v>0</v>
      </c>
    </row>
    <row r="1478" spans="1:12" ht="15" customHeight="1" thickBot="1">
      <c r="A1478" s="184" t="str">
        <f t="shared" si="627"/>
        <v>Watkins</v>
      </c>
      <c r="B1478" s="107"/>
      <c r="C1478" s="107"/>
      <c r="D1478" s="107"/>
      <c r="E1478" s="107"/>
      <c r="F1478" s="107"/>
      <c r="G1478" s="107"/>
      <c r="H1478" s="107"/>
      <c r="I1478" s="107"/>
      <c r="J1478" s="107"/>
      <c r="K1478" s="107"/>
      <c r="L1478" s="76">
        <v>0</v>
      </c>
    </row>
    <row r="1479" spans="1:12" ht="15" customHeight="1" thickBot="1">
      <c r="A1479" s="184" t="str">
        <f t="shared" si="627"/>
        <v>Havertz</v>
      </c>
      <c r="B1479" s="107"/>
      <c r="C1479" s="107"/>
      <c r="D1479" s="107"/>
      <c r="E1479" s="107"/>
      <c r="F1479" s="107"/>
      <c r="G1479" s="107"/>
      <c r="H1479" s="107"/>
      <c r="I1479" s="107"/>
      <c r="J1479" s="107"/>
      <c r="K1479" s="107"/>
      <c r="L1479" s="76">
        <v>0</v>
      </c>
    </row>
    <row r="1480" spans="1:12" ht="15" customHeight="1" thickBot="1">
      <c r="A1480" s="184" t="str">
        <f t="shared" si="627"/>
        <v>Aubameyang</v>
      </c>
      <c r="B1480" s="107"/>
      <c r="C1480" s="107"/>
      <c r="D1480" s="107"/>
      <c r="E1480" s="107"/>
      <c r="F1480" s="107"/>
      <c r="G1480" s="107"/>
      <c r="H1480" s="107"/>
      <c r="I1480" s="107"/>
      <c r="J1480" s="107"/>
      <c r="K1480" s="107"/>
      <c r="L1480" s="76">
        <v>0</v>
      </c>
    </row>
    <row r="1481" spans="1:12" ht="15" customHeight="1" thickBot="1">
      <c r="A1481" s="184" t="str">
        <f t="shared" si="627"/>
        <v>Solanke</v>
      </c>
      <c r="B1481" s="107"/>
      <c r="C1481" s="107"/>
      <c r="D1481" s="107"/>
      <c r="E1481" s="107"/>
      <c r="F1481" s="107"/>
      <c r="G1481" s="107"/>
      <c r="H1481" s="107"/>
      <c r="I1481" s="107"/>
      <c r="J1481" s="107"/>
      <c r="K1481" s="107"/>
      <c r="L1481" s="76">
        <v>0</v>
      </c>
    </row>
    <row r="1482" spans="1:12" ht="15" customHeight="1" thickBot="1">
      <c r="A1482" s="184" t="str">
        <f t="shared" si="627"/>
        <v>Bamford</v>
      </c>
      <c r="B1482" s="107"/>
      <c r="C1482" s="107"/>
      <c r="D1482" s="107"/>
      <c r="E1482" s="107"/>
      <c r="F1482" s="107"/>
      <c r="G1482" s="107"/>
      <c r="H1482" s="107"/>
      <c r="I1482" s="107"/>
      <c r="J1482" s="107"/>
      <c r="K1482" s="107"/>
      <c r="L1482" s="76">
        <v>0</v>
      </c>
    </row>
    <row r="1483" spans="1:12" ht="15" customHeight="1" thickBot="1">
      <c r="A1483" s="184" t="str">
        <f t="shared" si="627"/>
        <v>Mbeumo</v>
      </c>
      <c r="B1483" s="107"/>
      <c r="C1483" s="107"/>
      <c r="D1483" s="107"/>
      <c r="E1483" s="107"/>
      <c r="F1483" s="107"/>
      <c r="G1483" s="107"/>
      <c r="H1483" s="107"/>
      <c r="I1483" s="107"/>
      <c r="J1483" s="107"/>
      <c r="K1483" s="107"/>
      <c r="L1483" s="76">
        <v>0</v>
      </c>
    </row>
    <row r="1484" spans="1:12" ht="15" customHeight="1" thickBot="1">
      <c r="A1484" s="184" t="str">
        <f t="shared" si="627"/>
        <v>Adams</v>
      </c>
      <c r="B1484" s="107"/>
      <c r="C1484" s="107"/>
      <c r="D1484" s="107"/>
      <c r="E1484" s="107"/>
      <c r="F1484" s="107"/>
      <c r="G1484" s="107"/>
      <c r="H1484" s="107"/>
      <c r="I1484" s="107"/>
      <c r="J1484" s="107"/>
      <c r="K1484" s="107"/>
      <c r="L1484" s="76">
        <v>0</v>
      </c>
    </row>
    <row r="1485" spans="1:12" ht="15" customHeight="1" thickBot="1">
      <c r="A1485" s="184" t="str">
        <f t="shared" si="627"/>
        <v>Calvert-Lewin</v>
      </c>
      <c r="B1485" s="107"/>
      <c r="C1485" s="107"/>
      <c r="D1485" s="107"/>
      <c r="E1485" s="107"/>
      <c r="F1485" s="107"/>
      <c r="G1485" s="107"/>
      <c r="H1485" s="107"/>
      <c r="I1485" s="107"/>
      <c r="J1485" s="107"/>
      <c r="K1485" s="107"/>
      <c r="L1485" s="76">
        <v>0</v>
      </c>
    </row>
    <row r="1486" spans="1:12" ht="15" customHeight="1" thickBot="1">
      <c r="A1486" s="184" t="str">
        <f t="shared" si="627"/>
        <v>Scamacca</v>
      </c>
      <c r="B1486" s="107"/>
      <c r="C1486" s="107"/>
      <c r="D1486" s="107"/>
      <c r="E1486" s="107"/>
      <c r="F1486" s="107"/>
      <c r="G1486" s="107"/>
      <c r="H1486" s="107"/>
      <c r="I1486" s="107"/>
      <c r="J1486" s="107"/>
      <c r="K1486" s="107"/>
      <c r="L1486" s="76">
        <v>0</v>
      </c>
    </row>
    <row r="1487" spans="1:12" ht="15" customHeight="1" thickBot="1">
      <c r="A1487" s="184" t="str">
        <f t="shared" si="627"/>
        <v>Edouard</v>
      </c>
      <c r="B1487" s="107"/>
      <c r="C1487" s="107"/>
      <c r="D1487" s="107"/>
      <c r="E1487" s="107"/>
      <c r="F1487" s="107"/>
      <c r="G1487" s="107"/>
      <c r="H1487" s="107"/>
      <c r="I1487" s="107"/>
      <c r="J1487" s="107"/>
      <c r="K1487" s="107"/>
      <c r="L1487" s="76">
        <v>0</v>
      </c>
    </row>
    <row r="1488" spans="1:12" ht="15" customHeight="1" thickBot="1">
      <c r="A1488" s="184" t="str">
        <f t="shared" si="627"/>
        <v>Johnson</v>
      </c>
      <c r="B1488" s="107"/>
      <c r="C1488" s="107"/>
      <c r="D1488" s="107"/>
      <c r="E1488" s="107"/>
      <c r="F1488" s="107"/>
      <c r="G1488" s="107"/>
      <c r="H1488" s="107"/>
      <c r="I1488" s="107"/>
      <c r="J1488" s="107"/>
      <c r="K1488" s="107"/>
      <c r="L1488" s="76">
        <v>0</v>
      </c>
    </row>
    <row r="1489" spans="1:12" ht="15" customHeight="1" thickBot="1">
      <c r="A1489" s="184" t="str">
        <f t="shared" si="627"/>
        <v>Daka</v>
      </c>
      <c r="B1489" s="107"/>
      <c r="C1489" s="107"/>
      <c r="D1489" s="107"/>
      <c r="E1489" s="107"/>
      <c r="F1489" s="107"/>
      <c r="G1489" s="107"/>
      <c r="H1489" s="107"/>
      <c r="I1489" s="107"/>
      <c r="J1489" s="107"/>
      <c r="K1489" s="107"/>
      <c r="L1489" s="76">
        <v>0</v>
      </c>
    </row>
    <row r="1490" spans="1:12" ht="15" customHeight="1" thickBot="1">
      <c r="A1490" s="184" t="str">
        <f t="shared" si="627"/>
        <v>Greenwood</v>
      </c>
      <c r="B1490" s="107"/>
      <c r="C1490" s="107"/>
      <c r="D1490" s="107"/>
      <c r="E1490" s="107"/>
      <c r="F1490" s="107"/>
      <c r="G1490" s="107"/>
      <c r="H1490" s="107"/>
      <c r="I1490" s="107"/>
      <c r="J1490" s="107"/>
      <c r="K1490" s="107"/>
      <c r="L1490" s="76">
        <v>0</v>
      </c>
    </row>
    <row r="1491" spans="1:12" ht="15" customHeight="1" thickBot="1">
      <c r="A1491" s="184" t="str">
        <f t="shared" si="627"/>
        <v>Ederson</v>
      </c>
      <c r="B1491" s="107"/>
      <c r="C1491" s="107"/>
      <c r="D1491" s="107"/>
      <c r="E1491" s="107"/>
      <c r="F1491" s="107"/>
      <c r="G1491" s="107"/>
      <c r="H1491" s="107"/>
      <c r="I1491" s="107"/>
      <c r="J1491" s="107"/>
      <c r="K1491" s="107"/>
      <c r="L1491" s="76">
        <v>0</v>
      </c>
    </row>
    <row r="1492" spans="1:12" ht="15" customHeight="1" thickBot="1">
      <c r="A1492" s="184" t="str">
        <f t="shared" si="627"/>
        <v>Ramsdale</v>
      </c>
      <c r="B1492" s="107"/>
      <c r="C1492" s="107"/>
      <c r="D1492" s="107"/>
      <c r="E1492" s="107"/>
      <c r="F1492" s="107"/>
      <c r="G1492" s="107"/>
      <c r="H1492" s="107"/>
      <c r="I1492" s="107"/>
      <c r="J1492" s="107"/>
      <c r="K1492" s="107"/>
      <c r="L1492" s="76">
        <v>0</v>
      </c>
    </row>
    <row r="1493" spans="1:12" ht="15" customHeight="1" thickBot="1">
      <c r="A1493" s="184" t="str">
        <f t="shared" si="627"/>
        <v>Arrizabalaga</v>
      </c>
      <c r="B1493" s="107"/>
      <c r="C1493" s="107"/>
      <c r="D1493" s="107"/>
      <c r="E1493" s="107"/>
      <c r="F1493" s="107"/>
      <c r="G1493" s="107"/>
      <c r="H1493" s="107"/>
      <c r="I1493" s="107"/>
      <c r="J1493" s="107"/>
      <c r="K1493" s="107"/>
      <c r="L1493" s="76">
        <v>0</v>
      </c>
    </row>
    <row r="1494" spans="1:12" ht="15" customHeight="1" thickBot="1">
      <c r="A1494" s="184" t="str">
        <f t="shared" si="627"/>
        <v>Alisson</v>
      </c>
      <c r="B1494" s="107"/>
      <c r="C1494" s="107"/>
      <c r="D1494" s="107"/>
      <c r="E1494" s="107"/>
      <c r="F1494" s="107"/>
      <c r="G1494" s="107"/>
      <c r="H1494" s="107"/>
      <c r="I1494" s="107"/>
      <c r="J1494" s="107"/>
      <c r="K1494" s="107"/>
      <c r="L1494" s="76">
        <v>0</v>
      </c>
    </row>
    <row r="1495" spans="1:12" ht="15" customHeight="1" thickBot="1">
      <c r="A1495" s="184" t="str">
        <f t="shared" si="627"/>
        <v>Lloris</v>
      </c>
      <c r="B1495" s="107"/>
      <c r="C1495" s="107"/>
      <c r="D1495" s="107"/>
      <c r="E1495" s="107"/>
      <c r="F1495" s="107"/>
      <c r="G1495" s="107"/>
      <c r="H1495" s="107"/>
      <c r="I1495" s="107"/>
      <c r="J1495" s="107"/>
      <c r="K1495" s="107"/>
      <c r="L1495" s="76">
        <v>0</v>
      </c>
    </row>
    <row r="1496" spans="1:12" ht="15" customHeight="1" thickBot="1">
      <c r="A1496" s="184" t="str">
        <f t="shared" si="627"/>
        <v>Leno</v>
      </c>
      <c r="B1496" s="107"/>
      <c r="C1496" s="107"/>
      <c r="D1496" s="107"/>
      <c r="E1496" s="107"/>
      <c r="F1496" s="107"/>
      <c r="G1496" s="107"/>
      <c r="H1496" s="107"/>
      <c r="I1496" s="107"/>
      <c r="J1496" s="107"/>
      <c r="K1496" s="107"/>
      <c r="L1496" s="76">
        <v>0</v>
      </c>
    </row>
    <row r="1497" spans="1:12" ht="15" customHeight="1" thickBot="1">
      <c r="A1497" s="184" t="str">
        <f t="shared" si="627"/>
        <v>Pope</v>
      </c>
      <c r="B1497" s="107"/>
      <c r="C1497" s="107"/>
      <c r="D1497" s="107"/>
      <c r="E1497" s="107"/>
      <c r="F1497" s="107"/>
      <c r="G1497" s="107"/>
      <c r="H1497" s="107"/>
      <c r="I1497" s="107"/>
      <c r="J1497" s="107"/>
      <c r="K1497" s="107"/>
      <c r="L1497" s="76">
        <v>0</v>
      </c>
    </row>
    <row r="1498" spans="1:12" ht="15" customHeight="1" thickBot="1">
      <c r="A1498" s="184" t="str">
        <f t="shared" si="627"/>
        <v>Fabianski</v>
      </c>
      <c r="B1498" s="107"/>
      <c r="C1498" s="107"/>
      <c r="D1498" s="107"/>
      <c r="E1498" s="107"/>
      <c r="F1498" s="107"/>
      <c r="G1498" s="107"/>
      <c r="H1498" s="107"/>
      <c r="I1498" s="107"/>
      <c r="J1498" s="107"/>
      <c r="K1498" s="107"/>
      <c r="L1498" s="76">
        <v>0</v>
      </c>
    </row>
    <row r="1499" spans="1:12" ht="15" customHeight="1" thickBot="1">
      <c r="A1499" s="184" t="str">
        <f t="shared" si="627"/>
        <v>Sánchez</v>
      </c>
      <c r="B1499" s="107"/>
      <c r="C1499" s="107"/>
      <c r="D1499" s="107"/>
      <c r="E1499" s="107"/>
      <c r="F1499" s="107"/>
      <c r="G1499" s="107"/>
      <c r="H1499" s="107"/>
      <c r="I1499" s="107"/>
      <c r="J1499" s="107"/>
      <c r="K1499" s="107"/>
      <c r="L1499" s="76">
        <v>0</v>
      </c>
    </row>
    <row r="1500" spans="1:12" ht="15" customHeight="1" thickBot="1">
      <c r="A1500" s="184" t="str">
        <f t="shared" si="627"/>
        <v>Sá</v>
      </c>
      <c r="B1500" s="107"/>
      <c r="C1500" s="107"/>
      <c r="D1500" s="107"/>
      <c r="E1500" s="107"/>
      <c r="F1500" s="107"/>
      <c r="G1500" s="107"/>
      <c r="H1500" s="107"/>
      <c r="I1500" s="107"/>
      <c r="J1500" s="107"/>
      <c r="K1500" s="107"/>
      <c r="L1500" s="76">
        <v>0</v>
      </c>
    </row>
    <row r="1501" spans="1:12" ht="15" customHeight="1" thickBot="1">
      <c r="A1501" s="184" t="str">
        <f t="shared" si="627"/>
        <v>De Gea</v>
      </c>
      <c r="B1501" s="107"/>
      <c r="C1501" s="107"/>
      <c r="D1501" s="107"/>
      <c r="E1501" s="107"/>
      <c r="F1501" s="107"/>
      <c r="G1501" s="107"/>
      <c r="H1501" s="107"/>
      <c r="I1501" s="107"/>
      <c r="J1501" s="107"/>
      <c r="K1501" s="107"/>
      <c r="L1501" s="76">
        <v>0</v>
      </c>
    </row>
    <row r="1502" spans="1:12" ht="15" customHeight="1" thickBot="1">
      <c r="A1502" s="184" t="str">
        <f t="shared" si="627"/>
        <v>Pickford</v>
      </c>
      <c r="B1502" s="107"/>
      <c r="C1502" s="107"/>
      <c r="D1502" s="107"/>
      <c r="E1502" s="107"/>
      <c r="F1502" s="107"/>
      <c r="G1502" s="107"/>
      <c r="H1502" s="107"/>
      <c r="I1502" s="107"/>
      <c r="J1502" s="107"/>
      <c r="K1502" s="107"/>
      <c r="L1502" s="76">
        <v>0</v>
      </c>
    </row>
    <row r="1503" spans="1:12" ht="15" customHeight="1" thickBot="1">
      <c r="A1503" s="184" t="str">
        <f t="shared" si="627"/>
        <v>Henderson</v>
      </c>
      <c r="B1503" s="107"/>
      <c r="C1503" s="107"/>
      <c r="D1503" s="107"/>
      <c r="E1503" s="107"/>
      <c r="F1503" s="107"/>
      <c r="G1503" s="107"/>
      <c r="H1503" s="107"/>
      <c r="I1503" s="107"/>
      <c r="J1503" s="107"/>
      <c r="K1503" s="107"/>
      <c r="L1503" s="76">
        <v>0</v>
      </c>
    </row>
    <row r="1504" spans="1:12" ht="15" customHeight="1" thickBot="1">
      <c r="A1504" s="184" t="str">
        <f t="shared" si="627"/>
        <v>Meslier</v>
      </c>
      <c r="B1504" s="107"/>
      <c r="C1504" s="107"/>
      <c r="D1504" s="107"/>
      <c r="E1504" s="107"/>
      <c r="F1504" s="107"/>
      <c r="G1504" s="107"/>
      <c r="H1504" s="107"/>
      <c r="I1504" s="107"/>
      <c r="J1504" s="107"/>
      <c r="K1504" s="107"/>
      <c r="L1504" s="76">
        <v>0</v>
      </c>
    </row>
    <row r="1505" spans="1:12" ht="15" customHeight="1" thickBot="1">
      <c r="A1505" s="184" t="str">
        <f t="shared" si="627"/>
        <v>Guaita</v>
      </c>
      <c r="B1505" s="107"/>
      <c r="C1505" s="107"/>
      <c r="D1505" s="107"/>
      <c r="E1505" s="107"/>
      <c r="F1505" s="107"/>
      <c r="G1505" s="107"/>
      <c r="H1505" s="107"/>
      <c r="I1505" s="107"/>
      <c r="J1505" s="107"/>
      <c r="K1505" s="107"/>
      <c r="L1505" s="76">
        <v>0</v>
      </c>
    </row>
    <row r="1506" spans="1:12" ht="15" customHeight="1" thickBot="1">
      <c r="A1506" s="184" t="str">
        <f t="shared" si="627"/>
        <v>Salah</v>
      </c>
      <c r="B1506" s="107"/>
      <c r="C1506" s="107"/>
      <c r="D1506" s="107"/>
      <c r="E1506" s="107"/>
      <c r="F1506" s="107"/>
      <c r="G1506" s="107"/>
      <c r="H1506" s="107"/>
      <c r="I1506" s="107"/>
      <c r="J1506" s="107"/>
      <c r="K1506" s="107"/>
      <c r="L1506" s="76">
        <v>1</v>
      </c>
    </row>
    <row r="1507" spans="1:12" ht="15" customHeight="1" thickBot="1">
      <c r="A1507" s="184" t="str">
        <f t="shared" si="627"/>
        <v>De Bruyne</v>
      </c>
      <c r="B1507" s="107"/>
      <c r="C1507" s="107"/>
      <c r="D1507" s="107"/>
      <c r="E1507" s="107"/>
      <c r="F1507" s="107"/>
      <c r="G1507" s="107"/>
      <c r="H1507" s="107"/>
      <c r="I1507" s="107"/>
      <c r="J1507" s="107"/>
      <c r="K1507" s="107"/>
      <c r="L1507" s="76">
        <v>0</v>
      </c>
    </row>
    <row r="1508" spans="1:12" ht="15" customHeight="1" thickBot="1">
      <c r="A1508" s="184" t="str">
        <f t="shared" si="627"/>
        <v>Saka</v>
      </c>
      <c r="B1508" s="107"/>
      <c r="C1508" s="107"/>
      <c r="D1508" s="107"/>
      <c r="E1508" s="107"/>
      <c r="F1508" s="107"/>
      <c r="G1508" s="107"/>
      <c r="H1508" s="107"/>
      <c r="I1508" s="107"/>
      <c r="J1508" s="107"/>
      <c r="K1508" s="107"/>
      <c r="L1508" s="76">
        <v>0</v>
      </c>
    </row>
    <row r="1509" spans="1:12" ht="15" customHeight="1" thickBot="1">
      <c r="A1509" s="184" t="str">
        <f t="shared" si="627"/>
        <v>Son</v>
      </c>
      <c r="B1509" s="107"/>
      <c r="C1509" s="107"/>
      <c r="D1509" s="107"/>
      <c r="E1509" s="107"/>
      <c r="F1509" s="107"/>
      <c r="G1509" s="107"/>
      <c r="H1509" s="107"/>
      <c r="I1509" s="107"/>
      <c r="J1509" s="107"/>
      <c r="K1509" s="107"/>
      <c r="L1509" s="76">
        <v>0</v>
      </c>
    </row>
    <row r="1510" spans="1:12" ht="15" customHeight="1" thickBot="1">
      <c r="A1510" s="184" t="str">
        <f t="shared" si="627"/>
        <v>Martinelli</v>
      </c>
      <c r="B1510" s="107"/>
      <c r="C1510" s="107"/>
      <c r="D1510" s="107"/>
      <c r="E1510" s="107"/>
      <c r="F1510" s="107"/>
      <c r="G1510" s="107"/>
      <c r="H1510" s="107"/>
      <c r="I1510" s="107"/>
      <c r="J1510" s="107"/>
      <c r="K1510" s="107"/>
      <c r="L1510" s="76">
        <v>0</v>
      </c>
    </row>
    <row r="1511" spans="1:12" ht="15" customHeight="1" thickBot="1">
      <c r="A1511" s="184" t="str">
        <f t="shared" si="627"/>
        <v>Foden</v>
      </c>
      <c r="B1511" s="107"/>
      <c r="C1511" s="107"/>
      <c r="D1511" s="107"/>
      <c r="E1511" s="107"/>
      <c r="F1511" s="107"/>
      <c r="G1511" s="107"/>
      <c r="H1511" s="107"/>
      <c r="I1511" s="107"/>
      <c r="J1511" s="107"/>
      <c r="K1511" s="107"/>
      <c r="L1511" s="76">
        <v>0</v>
      </c>
    </row>
    <row r="1512" spans="1:12" ht="15" customHeight="1" thickBot="1">
      <c r="A1512" s="184" t="str">
        <f t="shared" si="627"/>
        <v>Mount</v>
      </c>
      <c r="B1512" s="107"/>
      <c r="C1512" s="107"/>
      <c r="D1512" s="107"/>
      <c r="E1512" s="107"/>
      <c r="F1512" s="107"/>
      <c r="G1512" s="107"/>
      <c r="H1512" s="107"/>
      <c r="I1512" s="107"/>
      <c r="J1512" s="107"/>
      <c r="K1512" s="107"/>
      <c r="L1512" s="76">
        <v>0</v>
      </c>
    </row>
    <row r="1513" spans="1:12" ht="15" customHeight="1" thickBot="1">
      <c r="A1513" s="184" t="str">
        <f t="shared" si="627"/>
        <v>Sterling</v>
      </c>
      <c r="B1513" s="107"/>
      <c r="C1513" s="107"/>
      <c r="D1513" s="107"/>
      <c r="E1513" s="107"/>
      <c r="F1513" s="107"/>
      <c r="G1513" s="107"/>
      <c r="H1513" s="107"/>
      <c r="I1513" s="107"/>
      <c r="J1513" s="107"/>
      <c r="K1513" s="107"/>
      <c r="L1513" s="76">
        <v>0</v>
      </c>
    </row>
    <row r="1514" spans="1:12" ht="15" customHeight="1" thickBot="1">
      <c r="A1514" s="184" t="str">
        <f t="shared" ref="A1514:A1577" si="628">A634</f>
        <v>Fernandes</v>
      </c>
      <c r="B1514" s="107"/>
      <c r="C1514" s="107"/>
      <c r="D1514" s="107"/>
      <c r="E1514" s="107"/>
      <c r="F1514" s="107"/>
      <c r="G1514" s="107"/>
      <c r="H1514" s="107"/>
      <c r="I1514" s="107"/>
      <c r="J1514" s="107"/>
      <c r="K1514" s="107"/>
      <c r="L1514" s="76">
        <v>0</v>
      </c>
    </row>
    <row r="1515" spans="1:12" ht="15" customHeight="1" thickBot="1">
      <c r="A1515" s="184" t="str">
        <f t="shared" si="628"/>
        <v>Ødegaard</v>
      </c>
      <c r="B1515" s="107"/>
      <c r="C1515" s="107"/>
      <c r="D1515" s="107"/>
      <c r="E1515" s="107"/>
      <c r="F1515" s="107"/>
      <c r="G1515" s="107"/>
      <c r="H1515" s="107"/>
      <c r="I1515" s="107"/>
      <c r="J1515" s="107"/>
      <c r="K1515" s="107"/>
      <c r="L1515" s="76">
        <v>0</v>
      </c>
    </row>
    <row r="1516" spans="1:12" ht="15" customHeight="1" thickBot="1">
      <c r="A1516" s="184" t="str">
        <f t="shared" si="628"/>
        <v>Trossard</v>
      </c>
      <c r="B1516" s="107"/>
      <c r="C1516" s="107"/>
      <c r="D1516" s="107"/>
      <c r="E1516" s="107"/>
      <c r="F1516" s="107"/>
      <c r="G1516" s="107"/>
      <c r="H1516" s="107"/>
      <c r="I1516" s="107"/>
      <c r="J1516" s="107"/>
      <c r="K1516" s="107"/>
      <c r="L1516" s="76">
        <v>0</v>
      </c>
    </row>
    <row r="1517" spans="1:12" ht="15" customHeight="1" thickBot="1">
      <c r="A1517" s="184" t="str">
        <f t="shared" si="628"/>
        <v>Grealish</v>
      </c>
      <c r="B1517" s="107"/>
      <c r="C1517" s="107"/>
      <c r="D1517" s="107"/>
      <c r="E1517" s="107"/>
      <c r="F1517" s="107"/>
      <c r="G1517" s="107"/>
      <c r="H1517" s="107"/>
      <c r="I1517" s="107"/>
      <c r="J1517" s="107"/>
      <c r="K1517" s="107"/>
      <c r="L1517" s="76">
        <v>0</v>
      </c>
    </row>
    <row r="1518" spans="1:12" ht="15" customHeight="1" thickBot="1">
      <c r="A1518" s="184" t="str">
        <f t="shared" si="628"/>
        <v>Rashford</v>
      </c>
      <c r="B1518" s="107"/>
      <c r="C1518" s="107"/>
      <c r="D1518" s="107"/>
      <c r="E1518" s="107"/>
      <c r="F1518" s="107"/>
      <c r="G1518" s="107"/>
      <c r="H1518" s="107"/>
      <c r="I1518" s="107"/>
      <c r="J1518" s="107"/>
      <c r="K1518" s="107"/>
      <c r="L1518" s="76">
        <v>0</v>
      </c>
    </row>
    <row r="1519" spans="1:12" ht="15" customHeight="1" thickBot="1">
      <c r="A1519" s="184" t="str">
        <f t="shared" si="628"/>
        <v>Zaha</v>
      </c>
      <c r="B1519" s="107"/>
      <c r="C1519" s="107"/>
      <c r="D1519" s="107"/>
      <c r="E1519" s="107"/>
      <c r="F1519" s="107"/>
      <c r="G1519" s="107"/>
      <c r="H1519" s="107"/>
      <c r="I1519" s="107"/>
      <c r="J1519" s="107"/>
      <c r="K1519" s="107"/>
      <c r="L1519" s="76">
        <v>0</v>
      </c>
    </row>
    <row r="1520" spans="1:12" ht="15" customHeight="1" thickBot="1">
      <c r="A1520" s="184" t="str">
        <f t="shared" si="628"/>
        <v>Bernardo</v>
      </c>
      <c r="B1520" s="107"/>
      <c r="C1520" s="107"/>
      <c r="D1520" s="107"/>
      <c r="E1520" s="107"/>
      <c r="F1520" s="107"/>
      <c r="G1520" s="107"/>
      <c r="H1520" s="107"/>
      <c r="I1520" s="107"/>
      <c r="J1520" s="107"/>
      <c r="K1520" s="107"/>
      <c r="L1520" s="76">
        <v>0</v>
      </c>
    </row>
    <row r="1521" spans="1:12" ht="15" customHeight="1" thickBot="1">
      <c r="A1521" s="184" t="str">
        <f t="shared" si="628"/>
        <v>Groß</v>
      </c>
      <c r="B1521" s="107"/>
      <c r="C1521" s="107"/>
      <c r="D1521" s="107"/>
      <c r="E1521" s="107"/>
      <c r="F1521" s="107"/>
      <c r="G1521" s="107"/>
      <c r="H1521" s="107"/>
      <c r="I1521" s="107"/>
      <c r="J1521" s="107"/>
      <c r="K1521" s="107"/>
      <c r="L1521" s="76">
        <v>0</v>
      </c>
    </row>
    <row r="1522" spans="1:12" ht="15" customHeight="1" thickBot="1">
      <c r="A1522" s="184" t="str">
        <f t="shared" si="628"/>
        <v>Bowen</v>
      </c>
      <c r="B1522" s="107"/>
      <c r="C1522" s="107"/>
      <c r="D1522" s="107"/>
      <c r="E1522" s="107"/>
      <c r="F1522" s="107"/>
      <c r="G1522" s="107"/>
      <c r="H1522" s="107"/>
      <c r="I1522" s="107"/>
      <c r="J1522" s="107"/>
      <c r="K1522" s="107"/>
      <c r="L1522" s="76">
        <v>0</v>
      </c>
    </row>
    <row r="1523" spans="1:12" ht="15" customHeight="1" thickBot="1">
      <c r="A1523" s="184" t="str">
        <f t="shared" si="628"/>
        <v>Andreas</v>
      </c>
      <c r="B1523" s="107"/>
      <c r="C1523" s="107"/>
      <c r="D1523" s="107"/>
      <c r="E1523" s="107"/>
      <c r="F1523" s="107"/>
      <c r="G1523" s="107"/>
      <c r="H1523" s="107"/>
      <c r="I1523" s="107"/>
      <c r="J1523" s="107"/>
      <c r="K1523" s="107"/>
      <c r="L1523" s="76">
        <v>0</v>
      </c>
    </row>
    <row r="1524" spans="1:12" ht="15" customHeight="1" thickBot="1">
      <c r="A1524" s="184" t="str">
        <f t="shared" si="628"/>
        <v>Ward-Prowse</v>
      </c>
      <c r="B1524" s="107"/>
      <c r="C1524" s="107"/>
      <c r="D1524" s="107"/>
      <c r="E1524" s="107"/>
      <c r="F1524" s="107"/>
      <c r="G1524" s="107"/>
      <c r="H1524" s="107"/>
      <c r="I1524" s="107"/>
      <c r="J1524" s="107"/>
      <c r="K1524" s="107"/>
      <c r="L1524" s="76">
        <v>0</v>
      </c>
    </row>
    <row r="1525" spans="1:12" ht="15" customHeight="1" thickBot="1">
      <c r="A1525" s="184" t="str">
        <f t="shared" si="628"/>
        <v>Barnes</v>
      </c>
      <c r="B1525" s="107"/>
      <c r="C1525" s="107"/>
      <c r="D1525" s="107"/>
      <c r="E1525" s="107"/>
      <c r="F1525" s="107"/>
      <c r="G1525" s="107"/>
      <c r="H1525" s="107"/>
      <c r="I1525" s="107"/>
      <c r="J1525" s="107"/>
      <c r="K1525" s="107"/>
      <c r="L1525" s="76">
        <v>0</v>
      </c>
    </row>
    <row r="1526" spans="1:12" ht="15" customHeight="1" thickBot="1">
      <c r="A1526" s="184" t="str">
        <f t="shared" si="628"/>
        <v>Almirón</v>
      </c>
      <c r="B1526" s="107"/>
      <c r="C1526" s="107"/>
      <c r="D1526" s="107"/>
      <c r="E1526" s="107"/>
      <c r="F1526" s="107"/>
      <c r="G1526" s="107"/>
      <c r="H1526" s="107"/>
      <c r="I1526" s="107"/>
      <c r="J1526" s="107"/>
      <c r="K1526" s="107"/>
      <c r="L1526" s="76">
        <v>0</v>
      </c>
    </row>
    <row r="1527" spans="1:12" ht="15" customHeight="1" thickBot="1">
      <c r="A1527" s="184" t="str">
        <f t="shared" si="628"/>
        <v>Willian</v>
      </c>
      <c r="B1527" s="107"/>
      <c r="C1527" s="107"/>
      <c r="D1527" s="107"/>
      <c r="E1527" s="107"/>
      <c r="F1527" s="107"/>
      <c r="G1527" s="107"/>
      <c r="H1527" s="107"/>
      <c r="I1527" s="107"/>
      <c r="J1527" s="107"/>
      <c r="K1527" s="107"/>
      <c r="L1527" s="76">
        <v>0</v>
      </c>
    </row>
    <row r="1528" spans="1:12" ht="15" customHeight="1" thickBot="1">
      <c r="A1528" s="184" t="str">
        <f t="shared" si="628"/>
        <v>Antony</v>
      </c>
      <c r="B1528" s="107"/>
      <c r="C1528" s="107"/>
      <c r="D1528" s="107"/>
      <c r="E1528" s="107"/>
      <c r="F1528" s="107"/>
      <c r="G1528" s="107"/>
      <c r="H1528" s="107"/>
      <c r="I1528" s="107"/>
      <c r="J1528" s="107"/>
      <c r="K1528" s="107"/>
      <c r="L1528" s="76">
        <v>0</v>
      </c>
    </row>
    <row r="1529" spans="1:12" ht="15" customHeight="1" thickBot="1">
      <c r="A1529" s="184" t="str">
        <f t="shared" si="628"/>
        <v>Saint-Maximin</v>
      </c>
      <c r="B1529" s="107"/>
      <c r="C1529" s="107"/>
      <c r="D1529" s="107"/>
      <c r="E1529" s="107"/>
      <c r="F1529" s="107"/>
      <c r="G1529" s="107"/>
      <c r="H1529" s="107"/>
      <c r="I1529" s="107"/>
      <c r="J1529" s="107"/>
      <c r="K1529" s="107"/>
      <c r="L1529" s="76">
        <v>0</v>
      </c>
    </row>
    <row r="1530" spans="1:12" ht="15" customHeight="1" thickBot="1">
      <c r="A1530" s="184" t="str">
        <f t="shared" si="628"/>
        <v>Gündogan</v>
      </c>
      <c r="B1530" s="107"/>
      <c r="C1530" s="107"/>
      <c r="D1530" s="107"/>
      <c r="E1530" s="107"/>
      <c r="F1530" s="107"/>
      <c r="G1530" s="107"/>
      <c r="H1530" s="107"/>
      <c r="I1530" s="107"/>
      <c r="J1530" s="107"/>
      <c r="K1530" s="107"/>
      <c r="L1530" s="76">
        <v>0</v>
      </c>
    </row>
    <row r="1531" spans="1:12" ht="15" customHeight="1" thickBot="1">
      <c r="A1531" s="184" t="str">
        <f t="shared" si="628"/>
        <v>Paquetá</v>
      </c>
      <c r="B1531" s="107"/>
      <c r="C1531" s="107"/>
      <c r="D1531" s="107"/>
      <c r="E1531" s="107"/>
      <c r="F1531" s="107"/>
      <c r="G1531" s="107"/>
      <c r="H1531" s="107"/>
      <c r="I1531" s="107"/>
      <c r="J1531" s="107"/>
      <c r="K1531" s="107"/>
      <c r="L1531" s="76">
        <v>0</v>
      </c>
    </row>
    <row r="1532" spans="1:12" ht="15" customHeight="1" thickBot="1">
      <c r="A1532" s="184" t="str">
        <f t="shared" si="628"/>
        <v>Rodrigo</v>
      </c>
      <c r="B1532" s="107"/>
      <c r="C1532" s="107"/>
      <c r="D1532" s="107"/>
      <c r="E1532" s="107"/>
      <c r="F1532" s="107"/>
      <c r="G1532" s="107"/>
      <c r="H1532" s="107"/>
      <c r="I1532" s="107"/>
      <c r="J1532" s="107"/>
      <c r="K1532" s="107"/>
      <c r="L1532" s="76">
        <v>0</v>
      </c>
    </row>
    <row r="1533" spans="1:12" ht="15" customHeight="1" thickBot="1">
      <c r="A1533" s="184" t="str">
        <f t="shared" si="628"/>
        <v>Aaronson</v>
      </c>
      <c r="B1533" s="107"/>
      <c r="C1533" s="107"/>
      <c r="D1533" s="107"/>
      <c r="E1533" s="107"/>
      <c r="F1533" s="107"/>
      <c r="G1533" s="107"/>
      <c r="H1533" s="107"/>
      <c r="I1533" s="107"/>
      <c r="J1533" s="107"/>
      <c r="K1533" s="107"/>
      <c r="L1533" s="76">
        <v>0</v>
      </c>
    </row>
    <row r="1534" spans="1:12" ht="15" customHeight="1" thickBot="1">
      <c r="A1534" s="184" t="str">
        <f t="shared" si="628"/>
        <v>Kulusevski</v>
      </c>
      <c r="B1534" s="107"/>
      <c r="C1534" s="107"/>
      <c r="D1534" s="107"/>
      <c r="E1534" s="107"/>
      <c r="F1534" s="107"/>
      <c r="G1534" s="107"/>
      <c r="H1534" s="107"/>
      <c r="I1534" s="107"/>
      <c r="J1534" s="107"/>
      <c r="K1534" s="107"/>
      <c r="L1534" s="76">
        <v>0</v>
      </c>
    </row>
    <row r="1535" spans="1:12" ht="15" customHeight="1" thickBot="1">
      <c r="A1535" s="184" t="str">
        <f t="shared" si="628"/>
        <v>Bailey</v>
      </c>
      <c r="B1535" s="107"/>
      <c r="C1535" s="107"/>
      <c r="D1535" s="107"/>
      <c r="E1535" s="107"/>
      <c r="F1535" s="107"/>
      <c r="G1535" s="107"/>
      <c r="H1535" s="107"/>
      <c r="I1535" s="107"/>
      <c r="J1535" s="107"/>
      <c r="K1535" s="107"/>
      <c r="L1535" s="76">
        <v>0</v>
      </c>
    </row>
    <row r="1536" spans="1:12" ht="15" customHeight="1" thickBot="1">
      <c r="A1536" s="184" t="str">
        <f t="shared" si="628"/>
        <v>March</v>
      </c>
      <c r="B1536" s="107"/>
      <c r="C1536" s="107"/>
      <c r="D1536" s="107"/>
      <c r="E1536" s="107"/>
      <c r="F1536" s="107"/>
      <c r="G1536" s="107"/>
      <c r="H1536" s="107"/>
      <c r="I1536" s="107"/>
      <c r="J1536" s="107"/>
      <c r="K1536" s="107"/>
      <c r="L1536" s="76">
        <v>0</v>
      </c>
    </row>
    <row r="1537" spans="1:26" ht="15" customHeight="1" thickBot="1">
      <c r="A1537" s="184" t="str">
        <f t="shared" si="628"/>
        <v>Mahrez</v>
      </c>
      <c r="B1537" s="107"/>
      <c r="C1537" s="107"/>
      <c r="D1537" s="107"/>
      <c r="E1537" s="107"/>
      <c r="F1537" s="107"/>
      <c r="G1537" s="107"/>
      <c r="H1537" s="107"/>
      <c r="I1537" s="107"/>
      <c r="J1537" s="107"/>
      <c r="K1537" s="107"/>
      <c r="L1537" s="76">
        <v>0</v>
      </c>
    </row>
    <row r="1538" spans="1:26" ht="15" customHeight="1" thickBot="1">
      <c r="A1538" s="184" t="str">
        <f t="shared" si="628"/>
        <v>Harrison</v>
      </c>
      <c r="B1538" s="107"/>
      <c r="C1538" s="107"/>
      <c r="D1538" s="107"/>
      <c r="E1538" s="107"/>
      <c r="F1538" s="107"/>
      <c r="G1538" s="107"/>
      <c r="H1538" s="107"/>
      <c r="I1538" s="107"/>
      <c r="J1538" s="107"/>
      <c r="K1538" s="107"/>
      <c r="L1538" s="76">
        <v>0</v>
      </c>
    </row>
    <row r="1539" spans="1:26" ht="15" customHeight="1" thickBot="1">
      <c r="A1539" s="184" t="str">
        <f t="shared" si="628"/>
        <v>Eriksen</v>
      </c>
      <c r="B1539" s="107"/>
      <c r="C1539" s="107"/>
      <c r="D1539" s="107"/>
      <c r="E1539" s="107"/>
      <c r="F1539" s="107"/>
      <c r="G1539" s="107"/>
      <c r="H1539" s="107"/>
      <c r="I1539" s="107"/>
      <c r="J1539" s="107"/>
      <c r="K1539" s="107"/>
      <c r="L1539" s="76">
        <v>0</v>
      </c>
    </row>
    <row r="1540" spans="1:26" ht="15" customHeight="1" thickBot="1">
      <c r="A1540" s="184" t="str">
        <f t="shared" si="628"/>
        <v>Eze</v>
      </c>
      <c r="B1540" s="107"/>
      <c r="C1540" s="107"/>
      <c r="D1540" s="107"/>
      <c r="E1540" s="107"/>
      <c r="F1540" s="107"/>
      <c r="G1540" s="107"/>
      <c r="H1540" s="107"/>
      <c r="I1540" s="107"/>
      <c r="J1540" s="107"/>
      <c r="K1540" s="107"/>
      <c r="L1540" s="76">
        <v>0</v>
      </c>
    </row>
    <row r="1541" spans="1:26" ht="15" customHeight="1" thickBot="1">
      <c r="A1541" s="184" t="str">
        <f t="shared" si="628"/>
        <v>Cancelo</v>
      </c>
      <c r="B1541" s="164"/>
      <c r="C1541" s="164"/>
      <c r="D1541" s="164"/>
      <c r="E1541" s="164"/>
      <c r="F1541" s="164"/>
      <c r="G1541" s="164"/>
      <c r="H1541" s="164"/>
      <c r="I1541" s="164"/>
      <c r="J1541" s="164"/>
      <c r="K1541" s="165"/>
      <c r="L1541" s="76">
        <v>0</v>
      </c>
      <c r="M1541" s="424" t="s">
        <v>186</v>
      </c>
      <c r="N1541" s="425"/>
      <c r="O1541" s="425"/>
      <c r="P1541" s="425"/>
      <c r="Q1541" s="425"/>
      <c r="R1541" s="425"/>
      <c r="S1541" s="425"/>
      <c r="T1541" s="425"/>
      <c r="U1541" s="425"/>
      <c r="V1541" s="425"/>
      <c r="W1541" s="425"/>
      <c r="X1541" s="425"/>
      <c r="Y1541" s="425"/>
      <c r="Z1541" s="426"/>
    </row>
    <row r="1542" spans="1:26" ht="15" customHeight="1" thickBot="1">
      <c r="A1542" s="184" t="str">
        <f t="shared" si="628"/>
        <v>Alexander-Arnold</v>
      </c>
      <c r="B1542" s="108"/>
      <c r="C1542" s="108"/>
      <c r="D1542" s="108"/>
      <c r="E1542" s="108"/>
      <c r="F1542" s="108"/>
      <c r="G1542" s="108"/>
      <c r="H1542" s="108"/>
      <c r="I1542" s="108"/>
      <c r="J1542" s="108"/>
      <c r="K1542" s="166"/>
      <c r="L1542" s="76">
        <v>0</v>
      </c>
      <c r="M1542" s="427"/>
      <c r="N1542" s="428"/>
      <c r="O1542" s="428"/>
      <c r="P1542" s="428"/>
      <c r="Q1542" s="428"/>
      <c r="R1542" s="428"/>
      <c r="S1542" s="428"/>
      <c r="T1542" s="428"/>
      <c r="U1542" s="428"/>
      <c r="V1542" s="428"/>
      <c r="W1542" s="428"/>
      <c r="X1542" s="428"/>
      <c r="Y1542" s="428"/>
      <c r="Z1542" s="429"/>
    </row>
    <row r="1543" spans="1:26" ht="15" customHeight="1" thickBot="1">
      <c r="A1543" s="184" t="str">
        <f t="shared" si="628"/>
        <v>Gabriel</v>
      </c>
      <c r="B1543" s="108"/>
      <c r="C1543" s="108"/>
      <c r="D1543" s="108"/>
      <c r="E1543" s="108"/>
      <c r="F1543" s="108"/>
      <c r="G1543" s="108"/>
      <c r="H1543" s="108"/>
      <c r="I1543" s="108"/>
      <c r="J1543" s="108"/>
      <c r="K1543" s="166"/>
      <c r="L1543" s="76">
        <v>0</v>
      </c>
      <c r="M1543" s="427"/>
      <c r="N1543" s="428"/>
      <c r="O1543" s="428"/>
      <c r="P1543" s="428"/>
      <c r="Q1543" s="428"/>
      <c r="R1543" s="428"/>
      <c r="S1543" s="428"/>
      <c r="T1543" s="428"/>
      <c r="U1543" s="428"/>
      <c r="V1543" s="428"/>
      <c r="W1543" s="428"/>
      <c r="X1543" s="428"/>
      <c r="Y1543" s="428"/>
      <c r="Z1543" s="429"/>
    </row>
    <row r="1544" spans="1:26" ht="15" customHeight="1" thickBot="1">
      <c r="A1544" s="184" t="str">
        <f t="shared" si="628"/>
        <v>Robertson</v>
      </c>
      <c r="B1544" s="108"/>
      <c r="C1544" s="108"/>
      <c r="D1544" s="108"/>
      <c r="E1544" s="108"/>
      <c r="F1544" s="108"/>
      <c r="G1544" s="108"/>
      <c r="H1544" s="108"/>
      <c r="I1544" s="108"/>
      <c r="J1544" s="108"/>
      <c r="K1544" s="166"/>
      <c r="L1544" s="76">
        <v>0</v>
      </c>
      <c r="M1544" s="427"/>
      <c r="N1544" s="428"/>
      <c r="O1544" s="428"/>
      <c r="P1544" s="428"/>
      <c r="Q1544" s="428"/>
      <c r="R1544" s="428"/>
      <c r="S1544" s="428"/>
      <c r="T1544" s="428"/>
      <c r="U1544" s="428"/>
      <c r="V1544" s="428"/>
      <c r="W1544" s="428"/>
      <c r="X1544" s="428"/>
      <c r="Y1544" s="428"/>
      <c r="Z1544" s="429"/>
    </row>
    <row r="1545" spans="1:26" ht="15" customHeight="1" thickBot="1">
      <c r="A1545" s="184" t="str">
        <f t="shared" si="628"/>
        <v>Trippier</v>
      </c>
      <c r="B1545" s="109"/>
      <c r="C1545" s="109"/>
      <c r="D1545" s="109"/>
      <c r="E1545" s="109"/>
      <c r="F1545" s="109"/>
      <c r="G1545" s="109"/>
      <c r="H1545" s="109"/>
      <c r="I1545" s="109"/>
      <c r="J1545" s="109"/>
      <c r="K1545" s="109"/>
      <c r="L1545" s="76">
        <v>0</v>
      </c>
      <c r="M1545" s="430"/>
      <c r="N1545" s="431"/>
      <c r="O1545" s="431"/>
      <c r="P1545" s="431"/>
      <c r="Q1545" s="431"/>
      <c r="R1545" s="431"/>
      <c r="S1545" s="431"/>
      <c r="T1545" s="431"/>
      <c r="U1545" s="431"/>
      <c r="V1545" s="431"/>
      <c r="W1545" s="431"/>
      <c r="X1545" s="431"/>
      <c r="Y1545" s="431"/>
      <c r="Z1545" s="432"/>
    </row>
    <row r="1546" spans="1:26" ht="15.75" thickBot="1">
      <c r="A1546" s="184" t="str">
        <f t="shared" si="628"/>
        <v>Van Dijk</v>
      </c>
      <c r="B1546" s="109"/>
      <c r="C1546" s="109"/>
      <c r="D1546" s="109"/>
      <c r="E1546" s="109"/>
      <c r="F1546" s="109"/>
      <c r="G1546" s="109"/>
      <c r="H1546" s="109"/>
      <c r="I1546" s="109"/>
      <c r="J1546" s="109"/>
      <c r="K1546" s="109"/>
      <c r="L1546" s="76">
        <v>0</v>
      </c>
    </row>
    <row r="1547" spans="1:26" ht="15.75" thickBot="1">
      <c r="A1547" s="184" t="str">
        <f t="shared" si="628"/>
        <v>White</v>
      </c>
      <c r="B1547" s="109"/>
      <c r="C1547" s="109"/>
      <c r="D1547" s="109"/>
      <c r="E1547" s="109"/>
      <c r="F1547" s="109"/>
      <c r="G1547" s="109"/>
      <c r="H1547" s="109"/>
      <c r="I1547" s="109"/>
      <c r="J1547" s="109"/>
      <c r="K1547" s="109"/>
      <c r="L1547" s="76">
        <v>0</v>
      </c>
    </row>
    <row r="1548" spans="1:26" ht="15.75" thickBot="1">
      <c r="A1548" s="184" t="str">
        <f t="shared" si="628"/>
        <v>Laporte</v>
      </c>
      <c r="B1548" s="109"/>
      <c r="C1548" s="109"/>
      <c r="D1548" s="109"/>
      <c r="E1548" s="109"/>
      <c r="F1548" s="109"/>
      <c r="G1548" s="109"/>
      <c r="H1548" s="109"/>
      <c r="I1548" s="109"/>
      <c r="J1548" s="109"/>
      <c r="K1548" s="109"/>
      <c r="L1548" s="76">
        <v>0</v>
      </c>
    </row>
    <row r="1549" spans="1:26" ht="15.75" thickBot="1">
      <c r="A1549" s="184" t="str">
        <f t="shared" si="628"/>
        <v>Dunk</v>
      </c>
      <c r="B1549" s="109"/>
      <c r="C1549" s="109"/>
      <c r="D1549" s="109"/>
      <c r="E1549" s="109"/>
      <c r="F1549" s="109"/>
      <c r="G1549" s="109"/>
      <c r="H1549" s="109"/>
      <c r="I1549" s="109"/>
      <c r="J1549" s="109"/>
      <c r="K1549" s="109"/>
      <c r="L1549" s="76">
        <v>0</v>
      </c>
    </row>
    <row r="1550" spans="1:26" ht="15.75" thickBot="1">
      <c r="A1550" s="184" t="str">
        <f t="shared" si="628"/>
        <v>Saliba</v>
      </c>
      <c r="B1550" s="109"/>
      <c r="C1550" s="109"/>
      <c r="D1550" s="109"/>
      <c r="E1550" s="109"/>
      <c r="F1550" s="109"/>
      <c r="G1550" s="109"/>
      <c r="H1550" s="109"/>
      <c r="I1550" s="109"/>
      <c r="J1550" s="109"/>
      <c r="K1550" s="109"/>
      <c r="L1550" s="76">
        <v>0</v>
      </c>
    </row>
    <row r="1551" spans="1:26" ht="15.75" thickBot="1">
      <c r="A1551" s="184" t="str">
        <f t="shared" si="628"/>
        <v>Burn</v>
      </c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76">
        <v>0</v>
      </c>
    </row>
    <row r="1552" spans="1:26" ht="15.75" thickBot="1">
      <c r="A1552" s="184" t="str">
        <f t="shared" si="628"/>
        <v>Botman</v>
      </c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76">
        <v>0</v>
      </c>
    </row>
    <row r="1553" spans="1:12" ht="15.75" thickBot="1">
      <c r="A1553" s="184" t="str">
        <f t="shared" si="628"/>
        <v>Dier</v>
      </c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76">
        <v>0</v>
      </c>
    </row>
    <row r="1554" spans="1:12" ht="15.75" thickBot="1">
      <c r="A1554" s="184" t="str">
        <f t="shared" si="628"/>
        <v>Schär</v>
      </c>
      <c r="B1554" s="109"/>
      <c r="C1554" s="109"/>
      <c r="D1554" s="109"/>
      <c r="E1554" s="109"/>
      <c r="F1554" s="109"/>
      <c r="G1554" s="109"/>
      <c r="H1554" s="109"/>
      <c r="I1554" s="109"/>
      <c r="J1554" s="109"/>
      <c r="K1554" s="109"/>
      <c r="L1554" s="76">
        <v>0</v>
      </c>
    </row>
    <row r="1555" spans="1:12" ht="15.75" thickBot="1">
      <c r="A1555" s="184" t="str">
        <f t="shared" si="628"/>
        <v>Zinchenko</v>
      </c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76">
        <v>0</v>
      </c>
    </row>
    <row r="1556" spans="1:12" ht="15.75" thickBot="1">
      <c r="A1556" s="184" t="str">
        <f t="shared" si="628"/>
        <v>Walker</v>
      </c>
      <c r="B1556" s="109"/>
      <c r="C1556" s="109"/>
      <c r="D1556" s="109"/>
      <c r="E1556" s="109"/>
      <c r="F1556" s="109"/>
      <c r="G1556" s="109"/>
      <c r="H1556" s="109"/>
      <c r="I1556" s="109"/>
      <c r="J1556" s="109"/>
      <c r="K1556" s="109"/>
      <c r="L1556" s="76">
        <v>0</v>
      </c>
    </row>
    <row r="1557" spans="1:12" ht="15.75" thickBot="1">
      <c r="A1557" s="184" t="str">
        <f t="shared" si="628"/>
        <v>Perišić</v>
      </c>
      <c r="B1557" s="109"/>
      <c r="C1557" s="109"/>
      <c r="D1557" s="109"/>
      <c r="E1557" s="109"/>
      <c r="F1557" s="109"/>
      <c r="G1557" s="109"/>
      <c r="H1557" s="109"/>
      <c r="I1557" s="109"/>
      <c r="J1557" s="109"/>
      <c r="K1557" s="109"/>
      <c r="L1557" s="76">
        <v>0</v>
      </c>
    </row>
    <row r="1558" spans="1:12" ht="15.75" thickBot="1">
      <c r="A1558" s="184" t="str">
        <f t="shared" si="628"/>
        <v>Stones</v>
      </c>
      <c r="B1558" s="109"/>
      <c r="C1558" s="109"/>
      <c r="D1558" s="109"/>
      <c r="E1558" s="109"/>
      <c r="F1558" s="109"/>
      <c r="G1558" s="109"/>
      <c r="H1558" s="109"/>
      <c r="I1558" s="109"/>
      <c r="J1558" s="109"/>
      <c r="K1558" s="109"/>
      <c r="L1558" s="76">
        <v>0</v>
      </c>
    </row>
    <row r="1559" spans="1:12" ht="15.75" thickBot="1">
      <c r="A1559" s="184" t="str">
        <f t="shared" si="628"/>
        <v>Shaw</v>
      </c>
      <c r="B1559" s="109"/>
      <c r="C1559" s="109"/>
      <c r="D1559" s="109"/>
      <c r="E1559" s="109"/>
      <c r="F1559" s="109"/>
      <c r="G1559" s="109"/>
      <c r="H1559" s="109"/>
      <c r="I1559" s="109"/>
      <c r="J1559" s="109"/>
      <c r="K1559" s="109"/>
      <c r="L1559" s="76">
        <v>0</v>
      </c>
    </row>
    <row r="1560" spans="1:12" ht="15.75" thickBot="1">
      <c r="A1560" s="184" t="str">
        <f t="shared" si="628"/>
        <v>Cucurella</v>
      </c>
      <c r="B1560" s="109"/>
      <c r="C1560" s="109"/>
      <c r="D1560" s="109"/>
      <c r="E1560" s="109"/>
      <c r="F1560" s="109"/>
      <c r="G1560" s="109"/>
      <c r="H1560" s="109"/>
      <c r="I1560" s="109"/>
      <c r="J1560" s="109"/>
      <c r="K1560" s="109"/>
      <c r="L1560" s="76">
        <v>0</v>
      </c>
    </row>
    <row r="1561" spans="1:12" ht="15.75" thickBot="1">
      <c r="A1561" s="184" t="str">
        <f t="shared" si="628"/>
        <v>Varane</v>
      </c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76">
        <v>0</v>
      </c>
    </row>
    <row r="1562" spans="1:12" ht="15.75" thickBot="1">
      <c r="A1562" s="184" t="str">
        <f t="shared" si="628"/>
        <v>Estupiñán</v>
      </c>
      <c r="B1562" s="109"/>
      <c r="C1562" s="109"/>
      <c r="D1562" s="109"/>
      <c r="E1562" s="109"/>
      <c r="F1562" s="109"/>
      <c r="G1562" s="109"/>
      <c r="H1562" s="109"/>
      <c r="I1562" s="109"/>
      <c r="J1562" s="109"/>
      <c r="K1562" s="109"/>
      <c r="L1562" s="76">
        <v>0</v>
      </c>
    </row>
    <row r="1563" spans="1:12" ht="15.75" thickBot="1">
      <c r="A1563" s="184" t="str">
        <f t="shared" si="628"/>
        <v>Matip</v>
      </c>
      <c r="B1563" s="109"/>
      <c r="C1563" s="109"/>
      <c r="D1563" s="109"/>
      <c r="E1563" s="109"/>
      <c r="F1563" s="109"/>
      <c r="G1563" s="109"/>
      <c r="H1563" s="109"/>
      <c r="I1563" s="109"/>
      <c r="J1563" s="109"/>
      <c r="K1563" s="109"/>
      <c r="L1563" s="76">
        <v>0</v>
      </c>
    </row>
    <row r="1564" spans="1:12" ht="15.75" thickBot="1">
      <c r="A1564" s="184" t="str">
        <f t="shared" si="628"/>
        <v>Romero</v>
      </c>
      <c r="B1564" s="109"/>
      <c r="C1564" s="109"/>
      <c r="D1564" s="109"/>
      <c r="E1564" s="109"/>
      <c r="F1564" s="109"/>
      <c r="G1564" s="109"/>
      <c r="H1564" s="109"/>
      <c r="I1564" s="109"/>
      <c r="J1564" s="109"/>
      <c r="K1564" s="109"/>
      <c r="L1564" s="76">
        <v>0</v>
      </c>
    </row>
    <row r="1565" spans="1:12" ht="15.75" thickBot="1">
      <c r="A1565" s="184" t="str">
        <f t="shared" si="628"/>
        <v>Koulibaly</v>
      </c>
      <c r="B1565" s="109"/>
      <c r="C1565" s="109"/>
      <c r="D1565" s="109"/>
      <c r="E1565" s="109"/>
      <c r="F1565" s="109"/>
      <c r="G1565" s="109"/>
      <c r="H1565" s="109"/>
      <c r="I1565" s="109"/>
      <c r="J1565" s="109"/>
      <c r="K1565" s="109"/>
      <c r="L1565" s="76">
        <v>0</v>
      </c>
    </row>
    <row r="1566" spans="1:12" ht="15.75" thickBot="1">
      <c r="A1566" s="184" t="str">
        <f t="shared" si="628"/>
        <v>Digne</v>
      </c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76">
        <v>0</v>
      </c>
    </row>
    <row r="1567" spans="1:12" ht="15.75" thickBot="1">
      <c r="A1567" s="184" t="str">
        <f t="shared" si="628"/>
        <v>Akanji</v>
      </c>
      <c r="B1567" s="109"/>
      <c r="C1567" s="109"/>
      <c r="D1567" s="109"/>
      <c r="E1567" s="109"/>
      <c r="F1567" s="109"/>
      <c r="G1567" s="109"/>
      <c r="H1567" s="109"/>
      <c r="I1567" s="109"/>
      <c r="J1567" s="109"/>
      <c r="K1567" s="109"/>
      <c r="L1567" s="76">
        <v>0</v>
      </c>
    </row>
    <row r="1568" spans="1:12" ht="15.75" thickBot="1">
      <c r="A1568" s="184" t="str">
        <f t="shared" si="628"/>
        <v>Thiago Silva</v>
      </c>
      <c r="B1568" s="109"/>
      <c r="C1568" s="109"/>
      <c r="D1568" s="109"/>
      <c r="E1568" s="109"/>
      <c r="F1568" s="109"/>
      <c r="G1568" s="109"/>
      <c r="H1568" s="109"/>
      <c r="I1568" s="109"/>
      <c r="J1568" s="109"/>
      <c r="K1568" s="109"/>
      <c r="L1568" s="76">
        <v>0</v>
      </c>
    </row>
    <row r="1569" spans="1:12" ht="15.75" thickBot="1">
      <c r="A1569" s="184" t="str">
        <f t="shared" si="628"/>
        <v>Martínez</v>
      </c>
      <c r="B1569" s="109"/>
      <c r="C1569" s="109"/>
      <c r="D1569" s="109"/>
      <c r="E1569" s="109"/>
      <c r="F1569" s="109"/>
      <c r="G1569" s="109"/>
      <c r="H1569" s="109"/>
      <c r="I1569" s="109"/>
      <c r="J1569" s="109"/>
      <c r="K1569" s="109"/>
      <c r="L1569" s="76">
        <v>0</v>
      </c>
    </row>
    <row r="1570" spans="1:12" ht="15.75" thickBot="1">
      <c r="A1570" s="184" t="str">
        <f t="shared" si="628"/>
        <v>Mee</v>
      </c>
      <c r="B1570" s="109"/>
      <c r="C1570" s="109"/>
      <c r="D1570" s="109"/>
      <c r="E1570" s="109"/>
      <c r="F1570" s="109"/>
      <c r="G1570" s="109"/>
      <c r="H1570" s="109"/>
      <c r="I1570" s="109"/>
      <c r="J1570" s="109"/>
      <c r="K1570" s="109"/>
      <c r="L1570" s="76">
        <v>0</v>
      </c>
    </row>
    <row r="1571" spans="1:12" ht="15.75" thickBot="1">
      <c r="A1571" s="184" t="str">
        <f t="shared" si="628"/>
        <v>Cresswell</v>
      </c>
      <c r="B1571" s="109"/>
      <c r="C1571" s="109"/>
      <c r="D1571" s="109"/>
      <c r="E1571" s="109"/>
      <c r="F1571" s="109"/>
      <c r="G1571" s="109"/>
      <c r="H1571" s="109"/>
      <c r="I1571" s="109"/>
      <c r="J1571" s="109"/>
      <c r="K1571" s="109"/>
      <c r="L1571" s="76">
        <v>0</v>
      </c>
    </row>
    <row r="1572" spans="1:12" ht="15.75" thickBot="1">
      <c r="A1572" s="184" t="str">
        <f t="shared" si="628"/>
        <v>Konsa</v>
      </c>
      <c r="B1572" s="109"/>
      <c r="C1572" s="109"/>
      <c r="D1572" s="109"/>
      <c r="E1572" s="109"/>
      <c r="F1572" s="109"/>
      <c r="G1572" s="109"/>
      <c r="H1572" s="109"/>
      <c r="I1572" s="109"/>
      <c r="J1572" s="109"/>
      <c r="K1572" s="109"/>
      <c r="L1572" s="76">
        <v>0</v>
      </c>
    </row>
    <row r="1573" spans="1:12" ht="15.75" thickBot="1">
      <c r="A1573" s="184" t="str">
        <f t="shared" si="628"/>
        <v>Perraud</v>
      </c>
      <c r="B1573" s="109"/>
      <c r="C1573" s="109"/>
      <c r="D1573" s="109"/>
      <c r="E1573" s="109"/>
      <c r="F1573" s="109"/>
      <c r="G1573" s="109"/>
      <c r="H1573" s="109"/>
      <c r="I1573" s="109"/>
      <c r="J1573" s="109"/>
      <c r="K1573" s="109"/>
      <c r="L1573" s="76">
        <v>0</v>
      </c>
    </row>
    <row r="1574" spans="1:12" ht="15.75" thickBot="1">
      <c r="A1574" s="184" t="str">
        <f t="shared" si="628"/>
        <v>Kehrer</v>
      </c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76">
        <v>0</v>
      </c>
    </row>
    <row r="1575" spans="1:12" ht="15.75" thickBot="1">
      <c r="A1575" s="184" t="str">
        <f t="shared" si="628"/>
        <v>Ream</v>
      </c>
      <c r="B1575" s="109"/>
      <c r="C1575" s="109"/>
      <c r="D1575" s="109"/>
      <c r="E1575" s="109"/>
      <c r="F1575" s="109"/>
      <c r="G1575" s="109"/>
      <c r="H1575" s="109"/>
      <c r="I1575" s="109"/>
      <c r="J1575" s="109"/>
      <c r="K1575" s="109"/>
      <c r="L1575" s="76">
        <v>0</v>
      </c>
    </row>
    <row r="1576" spans="1:12" ht="15.75" thickBot="1">
      <c r="A1576" s="184" t="str">
        <f t="shared" si="628"/>
        <v>R.Sessegnon</v>
      </c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76">
        <v>0</v>
      </c>
    </row>
    <row r="1577" spans="1:12" ht="15.75" thickBot="1">
      <c r="A1577" s="184" t="str">
        <f t="shared" si="628"/>
        <v>Aké</v>
      </c>
      <c r="B1577" s="109"/>
      <c r="C1577" s="109"/>
      <c r="D1577" s="109"/>
      <c r="E1577" s="109"/>
      <c r="F1577" s="109"/>
      <c r="G1577" s="109"/>
      <c r="H1577" s="109"/>
      <c r="I1577" s="109"/>
      <c r="J1577" s="109"/>
      <c r="K1577" s="109"/>
      <c r="L1577" s="76">
        <v>0</v>
      </c>
    </row>
    <row r="1578" spans="1:12" ht="15.75" thickBot="1">
      <c r="A1578" s="184" t="str">
        <f t="shared" ref="A1578:A1641" si="629">A698</f>
        <v>Azpilicueta</v>
      </c>
      <c r="B1578" s="109"/>
      <c r="C1578" s="109"/>
      <c r="D1578" s="109"/>
      <c r="E1578" s="109"/>
      <c r="F1578" s="109"/>
      <c r="G1578" s="109"/>
      <c r="H1578" s="109"/>
      <c r="I1578" s="109"/>
      <c r="J1578" s="109"/>
      <c r="K1578" s="109"/>
      <c r="L1578" s="76">
        <v>0</v>
      </c>
    </row>
    <row r="1579" spans="1:12" ht="15.75" thickBot="1">
      <c r="A1579" s="184" t="str">
        <f t="shared" si="629"/>
        <v>Collins</v>
      </c>
      <c r="B1579" s="109"/>
      <c r="C1579" s="109"/>
      <c r="D1579" s="109"/>
      <c r="E1579" s="109"/>
      <c r="F1579" s="109"/>
      <c r="G1579" s="109"/>
      <c r="H1579" s="109"/>
      <c r="I1579" s="109"/>
      <c r="J1579" s="109"/>
      <c r="K1579" s="109"/>
      <c r="L1579" s="76">
        <v>0</v>
      </c>
    </row>
    <row r="1580" spans="1:12" ht="15.75" thickBot="1">
      <c r="A1580" s="184" t="str">
        <f t="shared" si="629"/>
        <v>Chalobah</v>
      </c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76">
        <v>0</v>
      </c>
    </row>
    <row r="1581" spans="1:12" ht="15.75" thickBot="1">
      <c r="A1581" s="184" t="str">
        <f t="shared" si="629"/>
        <v>Haaland</v>
      </c>
      <c r="B1581" s="109"/>
      <c r="C1581" s="109"/>
      <c r="D1581" s="109"/>
      <c r="E1581" s="109"/>
      <c r="F1581" s="109"/>
      <c r="G1581" s="109"/>
      <c r="H1581" s="109"/>
      <c r="I1581" s="109"/>
      <c r="J1581" s="109"/>
      <c r="K1581" s="109"/>
      <c r="L1581" s="76">
        <v>1</v>
      </c>
    </row>
    <row r="1582" spans="1:12" ht="15.75" thickBot="1">
      <c r="A1582" s="184" t="str">
        <f t="shared" si="629"/>
        <v>Kane</v>
      </c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76">
        <v>0</v>
      </c>
    </row>
    <row r="1583" spans="1:12" ht="15.75" thickBot="1">
      <c r="A1583" s="184" t="str">
        <f t="shared" si="629"/>
        <v>Darwin</v>
      </c>
      <c r="B1583" s="109"/>
      <c r="C1583" s="109"/>
      <c r="D1583" s="109"/>
      <c r="E1583" s="109"/>
      <c r="F1583" s="109"/>
      <c r="G1583" s="109"/>
      <c r="H1583" s="109"/>
      <c r="I1583" s="109"/>
      <c r="J1583" s="109"/>
      <c r="K1583" s="109"/>
      <c r="L1583" s="76">
        <v>0</v>
      </c>
    </row>
    <row r="1584" spans="1:12" ht="15.75" thickBot="1">
      <c r="A1584" s="184" t="str">
        <f t="shared" si="629"/>
        <v>Mitrović</v>
      </c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76">
        <v>0</v>
      </c>
    </row>
    <row r="1585" spans="1:12" ht="15.75" thickBot="1">
      <c r="A1585" s="184" t="str">
        <f t="shared" si="629"/>
        <v>Nketiah</v>
      </c>
      <c r="B1585" s="109"/>
      <c r="C1585" s="109"/>
      <c r="D1585" s="109"/>
      <c r="E1585" s="109"/>
      <c r="F1585" s="109"/>
      <c r="G1585" s="109"/>
      <c r="H1585" s="109"/>
      <c r="I1585" s="109"/>
      <c r="J1585" s="109"/>
      <c r="K1585" s="109"/>
      <c r="L1585" s="76">
        <v>0</v>
      </c>
    </row>
    <row r="1586" spans="1:12" ht="15.75" thickBot="1">
      <c r="A1586" s="184" t="str">
        <f t="shared" si="629"/>
        <v>Wilson</v>
      </c>
      <c r="B1586" s="109"/>
      <c r="C1586" s="109"/>
      <c r="D1586" s="109"/>
      <c r="E1586" s="109"/>
      <c r="F1586" s="109"/>
      <c r="G1586" s="109"/>
      <c r="H1586" s="109"/>
      <c r="I1586" s="109"/>
      <c r="J1586" s="109"/>
      <c r="K1586" s="109"/>
      <c r="L1586" s="76">
        <v>0</v>
      </c>
    </row>
    <row r="1587" spans="1:12" ht="15.75" thickBot="1">
      <c r="A1587" s="184" t="str">
        <f t="shared" si="629"/>
        <v>Martial</v>
      </c>
      <c r="B1587" s="109"/>
      <c r="C1587" s="109"/>
      <c r="D1587" s="109"/>
      <c r="E1587" s="109"/>
      <c r="F1587" s="109"/>
      <c r="G1587" s="109"/>
      <c r="H1587" s="109"/>
      <c r="I1587" s="109"/>
      <c r="J1587" s="109"/>
      <c r="K1587" s="109"/>
      <c r="L1587" s="76">
        <v>0</v>
      </c>
    </row>
    <row r="1588" spans="1:12" ht="15.75" thickBot="1">
      <c r="A1588" s="184" t="str">
        <f t="shared" si="629"/>
        <v>Watkins</v>
      </c>
      <c r="B1588" s="109"/>
      <c r="C1588" s="109"/>
      <c r="D1588" s="109"/>
      <c r="E1588" s="109"/>
      <c r="F1588" s="109"/>
      <c r="G1588" s="109"/>
      <c r="H1588" s="109"/>
      <c r="I1588" s="109"/>
      <c r="J1588" s="109"/>
      <c r="K1588" s="109"/>
      <c r="L1588" s="76">
        <v>0</v>
      </c>
    </row>
    <row r="1589" spans="1:12" ht="15.75" thickBot="1">
      <c r="A1589" s="184" t="str">
        <f t="shared" si="629"/>
        <v>Havertz</v>
      </c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76">
        <v>0</v>
      </c>
    </row>
    <row r="1590" spans="1:12" ht="15.75" thickBot="1">
      <c r="A1590" s="184" t="str">
        <f t="shared" si="629"/>
        <v>Aubameyang</v>
      </c>
      <c r="B1590" s="109"/>
      <c r="C1590" s="109"/>
      <c r="D1590" s="109"/>
      <c r="E1590" s="109"/>
      <c r="F1590" s="109"/>
      <c r="G1590" s="109"/>
      <c r="H1590" s="109"/>
      <c r="I1590" s="109"/>
      <c r="J1590" s="109"/>
      <c r="K1590" s="109"/>
      <c r="L1590" s="76">
        <v>0</v>
      </c>
    </row>
    <row r="1591" spans="1:12" ht="15.75" thickBot="1">
      <c r="A1591" s="184" t="str">
        <f t="shared" si="629"/>
        <v>Solanke</v>
      </c>
      <c r="B1591" s="109"/>
      <c r="C1591" s="109"/>
      <c r="D1591" s="109"/>
      <c r="E1591" s="109"/>
      <c r="F1591" s="109"/>
      <c r="G1591" s="109"/>
      <c r="H1591" s="109"/>
      <c r="I1591" s="109"/>
      <c r="J1591" s="109"/>
      <c r="K1591" s="109"/>
      <c r="L1591" s="76">
        <v>0</v>
      </c>
    </row>
    <row r="1592" spans="1:12" ht="15.75" thickBot="1">
      <c r="A1592" s="184" t="str">
        <f t="shared" si="629"/>
        <v>Bamford</v>
      </c>
      <c r="B1592" s="109"/>
      <c r="C1592" s="109"/>
      <c r="D1592" s="109"/>
      <c r="E1592" s="109"/>
      <c r="F1592" s="109"/>
      <c r="G1592" s="109"/>
      <c r="H1592" s="109"/>
      <c r="I1592" s="109"/>
      <c r="J1592" s="109"/>
      <c r="K1592" s="109"/>
      <c r="L1592" s="76">
        <v>0</v>
      </c>
    </row>
    <row r="1593" spans="1:12" ht="15.75" thickBot="1">
      <c r="A1593" s="184" t="str">
        <f t="shared" si="629"/>
        <v>Mbeumo</v>
      </c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76">
        <v>0</v>
      </c>
    </row>
    <row r="1594" spans="1:12" ht="15.75" thickBot="1">
      <c r="A1594" s="184" t="str">
        <f t="shared" si="629"/>
        <v>Adams</v>
      </c>
      <c r="B1594" s="109"/>
      <c r="C1594" s="109"/>
      <c r="D1594" s="109"/>
      <c r="E1594" s="109"/>
      <c r="F1594" s="109"/>
      <c r="G1594" s="109"/>
      <c r="H1594" s="109"/>
      <c r="I1594" s="109"/>
      <c r="J1594" s="109"/>
      <c r="K1594" s="109"/>
      <c r="L1594" s="76">
        <v>0</v>
      </c>
    </row>
    <row r="1595" spans="1:12" ht="15.75" thickBot="1">
      <c r="A1595" s="184" t="str">
        <f t="shared" si="629"/>
        <v>Calvert-Lewin</v>
      </c>
      <c r="B1595" s="109"/>
      <c r="C1595" s="109"/>
      <c r="D1595" s="109"/>
      <c r="E1595" s="109"/>
      <c r="F1595" s="109"/>
      <c r="G1595" s="109"/>
      <c r="H1595" s="109"/>
      <c r="I1595" s="109"/>
      <c r="J1595" s="109"/>
      <c r="K1595" s="109"/>
      <c r="L1595" s="76">
        <v>0</v>
      </c>
    </row>
    <row r="1596" spans="1:12" ht="15.75" thickBot="1">
      <c r="A1596" s="184" t="str">
        <f t="shared" si="629"/>
        <v>Scamacca</v>
      </c>
      <c r="B1596" s="109"/>
      <c r="C1596" s="109"/>
      <c r="D1596" s="109"/>
      <c r="E1596" s="109"/>
      <c r="F1596" s="109"/>
      <c r="G1596" s="109"/>
      <c r="H1596" s="109"/>
      <c r="I1596" s="109"/>
      <c r="J1596" s="109"/>
      <c r="K1596" s="109"/>
      <c r="L1596" s="76">
        <v>0</v>
      </c>
    </row>
    <row r="1597" spans="1:12" ht="15.75" thickBot="1">
      <c r="A1597" s="184" t="str">
        <f t="shared" si="629"/>
        <v>Edouard</v>
      </c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76">
        <v>0</v>
      </c>
    </row>
    <row r="1598" spans="1:12" ht="15.75" thickBot="1">
      <c r="A1598" s="184" t="str">
        <f t="shared" si="629"/>
        <v>Johnson</v>
      </c>
      <c r="B1598" s="109"/>
      <c r="C1598" s="109"/>
      <c r="D1598" s="109"/>
      <c r="E1598" s="109"/>
      <c r="F1598" s="109"/>
      <c r="G1598" s="109"/>
      <c r="H1598" s="109"/>
      <c r="I1598" s="109"/>
      <c r="J1598" s="109"/>
      <c r="K1598" s="109"/>
      <c r="L1598" s="76">
        <v>0</v>
      </c>
    </row>
    <row r="1599" spans="1:12" ht="15.75" thickBot="1">
      <c r="A1599" s="184" t="str">
        <f t="shared" si="629"/>
        <v>Daka</v>
      </c>
      <c r="B1599" s="109"/>
      <c r="C1599" s="109"/>
      <c r="D1599" s="109"/>
      <c r="E1599" s="109"/>
      <c r="F1599" s="109"/>
      <c r="G1599" s="109"/>
      <c r="H1599" s="109"/>
      <c r="I1599" s="109"/>
      <c r="J1599" s="109"/>
      <c r="K1599" s="109"/>
      <c r="L1599" s="76">
        <v>0</v>
      </c>
    </row>
    <row r="1600" spans="1:12" ht="15.75" thickBot="1">
      <c r="A1600" s="184" t="str">
        <f t="shared" si="629"/>
        <v>Greenwood</v>
      </c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76">
        <v>0</v>
      </c>
    </row>
    <row r="1601" spans="1:12" ht="15.75" thickBot="1">
      <c r="A1601" s="184" t="str">
        <f t="shared" si="629"/>
        <v>Ederson</v>
      </c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76">
        <v>0</v>
      </c>
    </row>
    <row r="1602" spans="1:12" ht="15.75" thickBot="1">
      <c r="A1602" s="184" t="str">
        <f t="shared" si="629"/>
        <v>Ramsdale</v>
      </c>
      <c r="B1602" s="109"/>
      <c r="C1602" s="109"/>
      <c r="D1602" s="109"/>
      <c r="E1602" s="109"/>
      <c r="F1602" s="109"/>
      <c r="G1602" s="109"/>
      <c r="H1602" s="109"/>
      <c r="I1602" s="109"/>
      <c r="J1602" s="109"/>
      <c r="K1602" s="109"/>
      <c r="L1602" s="76">
        <v>0</v>
      </c>
    </row>
    <row r="1603" spans="1:12" ht="15.75" thickBot="1">
      <c r="A1603" s="184" t="str">
        <f t="shared" si="629"/>
        <v>Arrizabalaga</v>
      </c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76">
        <v>0</v>
      </c>
    </row>
    <row r="1604" spans="1:12" ht="15.75" thickBot="1">
      <c r="A1604" s="184" t="str">
        <f t="shared" si="629"/>
        <v>Alisson</v>
      </c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76">
        <v>0</v>
      </c>
    </row>
    <row r="1605" spans="1:12" ht="15.75" thickBot="1">
      <c r="A1605" s="184" t="str">
        <f t="shared" si="629"/>
        <v>Lloris</v>
      </c>
      <c r="B1605" s="109"/>
      <c r="C1605" s="109"/>
      <c r="D1605" s="109"/>
      <c r="E1605" s="109"/>
      <c r="F1605" s="109"/>
      <c r="G1605" s="109"/>
      <c r="H1605" s="109"/>
      <c r="I1605" s="109"/>
      <c r="J1605" s="109"/>
      <c r="K1605" s="109"/>
      <c r="L1605" s="76">
        <v>0</v>
      </c>
    </row>
    <row r="1606" spans="1:12" ht="15.75" thickBot="1">
      <c r="A1606" s="184" t="str">
        <f t="shared" si="629"/>
        <v>Leno</v>
      </c>
      <c r="B1606" s="109"/>
      <c r="C1606" s="109"/>
      <c r="D1606" s="109"/>
      <c r="E1606" s="109"/>
      <c r="F1606" s="109"/>
      <c r="G1606" s="109"/>
      <c r="H1606" s="109"/>
      <c r="I1606" s="109"/>
      <c r="J1606" s="109"/>
      <c r="K1606" s="109"/>
      <c r="L1606" s="76">
        <v>0</v>
      </c>
    </row>
    <row r="1607" spans="1:12" ht="15.75" thickBot="1">
      <c r="A1607" s="184" t="str">
        <f t="shared" si="629"/>
        <v>Pope</v>
      </c>
      <c r="B1607" s="109"/>
      <c r="C1607" s="109"/>
      <c r="D1607" s="109"/>
      <c r="E1607" s="109"/>
      <c r="F1607" s="109"/>
      <c r="G1607" s="109"/>
      <c r="H1607" s="109"/>
      <c r="I1607" s="109"/>
      <c r="J1607" s="109"/>
      <c r="K1607" s="109"/>
      <c r="L1607" s="76">
        <v>0</v>
      </c>
    </row>
    <row r="1608" spans="1:12" ht="15.75" thickBot="1">
      <c r="A1608" s="184" t="str">
        <f t="shared" si="629"/>
        <v>Fabianski</v>
      </c>
      <c r="B1608" s="109"/>
      <c r="C1608" s="109"/>
      <c r="D1608" s="109"/>
      <c r="E1608" s="109"/>
      <c r="F1608" s="109"/>
      <c r="G1608" s="109"/>
      <c r="H1608" s="109"/>
      <c r="I1608" s="109"/>
      <c r="J1608" s="109"/>
      <c r="K1608" s="109"/>
      <c r="L1608" s="76">
        <v>0</v>
      </c>
    </row>
    <row r="1609" spans="1:12" ht="15.75" thickBot="1">
      <c r="A1609" s="184" t="str">
        <f t="shared" si="629"/>
        <v>Sánchez</v>
      </c>
      <c r="B1609" s="109"/>
      <c r="C1609" s="109"/>
      <c r="D1609" s="109"/>
      <c r="E1609" s="109"/>
      <c r="F1609" s="109"/>
      <c r="G1609" s="109"/>
      <c r="H1609" s="109"/>
      <c r="I1609" s="109"/>
      <c r="J1609" s="109"/>
      <c r="K1609" s="109"/>
      <c r="L1609" s="76">
        <v>0</v>
      </c>
    </row>
    <row r="1610" spans="1:12" ht="15.75" thickBot="1">
      <c r="A1610" s="184" t="str">
        <f t="shared" si="629"/>
        <v>Sá</v>
      </c>
      <c r="B1610" s="109"/>
      <c r="C1610" s="109"/>
      <c r="D1610" s="109"/>
      <c r="E1610" s="109"/>
      <c r="F1610" s="109"/>
      <c r="G1610" s="109"/>
      <c r="H1610" s="109"/>
      <c r="I1610" s="109"/>
      <c r="J1610" s="109"/>
      <c r="K1610" s="109"/>
      <c r="L1610" s="76">
        <v>0</v>
      </c>
    </row>
    <row r="1611" spans="1:12" ht="15.75" thickBot="1">
      <c r="A1611" s="184" t="str">
        <f t="shared" si="629"/>
        <v>De Gea</v>
      </c>
      <c r="B1611" s="109"/>
      <c r="C1611" s="109"/>
      <c r="D1611" s="109"/>
      <c r="E1611" s="109"/>
      <c r="F1611" s="109"/>
      <c r="G1611" s="109"/>
      <c r="H1611" s="109"/>
      <c r="I1611" s="109"/>
      <c r="J1611" s="109"/>
      <c r="K1611" s="109"/>
      <c r="L1611" s="76">
        <v>0</v>
      </c>
    </row>
    <row r="1612" spans="1:12" ht="15.75" thickBot="1">
      <c r="A1612" s="184" t="str">
        <f t="shared" si="629"/>
        <v>Pickford</v>
      </c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76">
        <v>0</v>
      </c>
    </row>
    <row r="1613" spans="1:12" ht="15.75" thickBot="1">
      <c r="A1613" s="184" t="str">
        <f t="shared" si="629"/>
        <v>Henderson</v>
      </c>
      <c r="B1613" s="109"/>
      <c r="C1613" s="109"/>
      <c r="D1613" s="109"/>
      <c r="E1613" s="109"/>
      <c r="F1613" s="109"/>
      <c r="G1613" s="109"/>
      <c r="H1613" s="109"/>
      <c r="I1613" s="109"/>
      <c r="J1613" s="109"/>
      <c r="K1613" s="109"/>
      <c r="L1613" s="76">
        <v>0</v>
      </c>
    </row>
    <row r="1614" spans="1:12" ht="15.75" thickBot="1">
      <c r="A1614" s="184" t="str">
        <f t="shared" si="629"/>
        <v>Meslier</v>
      </c>
      <c r="B1614" s="109"/>
      <c r="C1614" s="109"/>
      <c r="D1614" s="109"/>
      <c r="E1614" s="109"/>
      <c r="F1614" s="109"/>
      <c r="G1614" s="109"/>
      <c r="H1614" s="109"/>
      <c r="I1614" s="109"/>
      <c r="J1614" s="109"/>
      <c r="K1614" s="109"/>
      <c r="L1614" s="76">
        <v>0</v>
      </c>
    </row>
    <row r="1615" spans="1:12" ht="15.75" thickBot="1">
      <c r="A1615" s="184" t="str">
        <f t="shared" si="629"/>
        <v>Guaita</v>
      </c>
      <c r="B1615" s="109"/>
      <c r="C1615" s="109"/>
      <c r="D1615" s="109"/>
      <c r="E1615" s="109"/>
      <c r="F1615" s="109"/>
      <c r="G1615" s="109"/>
      <c r="H1615" s="109"/>
      <c r="I1615" s="109"/>
      <c r="J1615" s="109"/>
      <c r="K1615" s="109"/>
      <c r="L1615" s="76">
        <v>0</v>
      </c>
    </row>
    <row r="1616" spans="1:12" ht="15.75" thickBot="1">
      <c r="A1616" s="184" t="str">
        <f t="shared" si="629"/>
        <v>Salah</v>
      </c>
      <c r="B1616" s="109"/>
      <c r="C1616" s="109"/>
      <c r="D1616" s="109"/>
      <c r="E1616" s="109"/>
      <c r="F1616" s="109"/>
      <c r="G1616" s="109"/>
      <c r="H1616" s="109"/>
      <c r="I1616" s="109"/>
      <c r="J1616" s="109"/>
      <c r="K1616" s="109"/>
      <c r="L1616" s="76">
        <v>0</v>
      </c>
    </row>
    <row r="1617" spans="1:12" ht="15.75" thickBot="1">
      <c r="A1617" s="184" t="str">
        <f t="shared" si="629"/>
        <v>De Bruyne</v>
      </c>
      <c r="B1617" s="109"/>
      <c r="C1617" s="109"/>
      <c r="D1617" s="109"/>
      <c r="E1617" s="109"/>
      <c r="F1617" s="109"/>
      <c r="G1617" s="109"/>
      <c r="H1617" s="109"/>
      <c r="I1617" s="109"/>
      <c r="J1617" s="109"/>
      <c r="K1617" s="109"/>
      <c r="L1617" s="76">
        <v>0</v>
      </c>
    </row>
    <row r="1618" spans="1:12" ht="15.75" thickBot="1">
      <c r="A1618" s="184" t="str">
        <f t="shared" si="629"/>
        <v>Saka</v>
      </c>
      <c r="B1618" s="109"/>
      <c r="C1618" s="109"/>
      <c r="D1618" s="109"/>
      <c r="E1618" s="109"/>
      <c r="F1618" s="109"/>
      <c r="G1618" s="109"/>
      <c r="H1618" s="109"/>
      <c r="I1618" s="109"/>
      <c r="J1618" s="109"/>
      <c r="K1618" s="109"/>
      <c r="L1618" s="76">
        <v>0</v>
      </c>
    </row>
    <row r="1619" spans="1:12" ht="15.75" thickBot="1">
      <c r="A1619" s="184" t="str">
        <f t="shared" si="629"/>
        <v>Son</v>
      </c>
      <c r="B1619" s="109"/>
      <c r="C1619" s="109"/>
      <c r="D1619" s="109"/>
      <c r="E1619" s="109"/>
      <c r="F1619" s="109"/>
      <c r="G1619" s="109"/>
      <c r="H1619" s="109"/>
      <c r="I1619" s="109"/>
      <c r="J1619" s="109"/>
      <c r="K1619" s="109"/>
      <c r="L1619" s="76">
        <v>0</v>
      </c>
    </row>
    <row r="1620" spans="1:12" ht="15.75" thickBot="1">
      <c r="A1620" s="184" t="str">
        <f t="shared" si="629"/>
        <v>Martinelli</v>
      </c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76">
        <v>0</v>
      </c>
    </row>
    <row r="1621" spans="1:12" ht="15.75" thickBot="1">
      <c r="A1621" s="184" t="str">
        <f t="shared" si="629"/>
        <v>Foden</v>
      </c>
      <c r="B1621" s="109"/>
      <c r="C1621" s="109"/>
      <c r="D1621" s="109"/>
      <c r="E1621" s="109"/>
      <c r="F1621" s="109"/>
      <c r="G1621" s="109"/>
      <c r="H1621" s="109"/>
      <c r="I1621" s="109"/>
      <c r="J1621" s="109"/>
      <c r="K1621" s="109"/>
      <c r="L1621" s="76">
        <v>0</v>
      </c>
    </row>
    <row r="1622" spans="1:12" ht="15.75" thickBot="1">
      <c r="A1622" s="184" t="str">
        <f t="shared" si="629"/>
        <v>Mount</v>
      </c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76">
        <v>0</v>
      </c>
    </row>
    <row r="1623" spans="1:12" ht="15.75" thickBot="1">
      <c r="A1623" s="184" t="str">
        <f t="shared" si="629"/>
        <v>Sterling</v>
      </c>
      <c r="B1623" s="109"/>
      <c r="C1623" s="109"/>
      <c r="D1623" s="109"/>
      <c r="E1623" s="109"/>
      <c r="F1623" s="109"/>
      <c r="G1623" s="109"/>
      <c r="H1623" s="109"/>
      <c r="I1623" s="109"/>
      <c r="J1623" s="109"/>
      <c r="K1623" s="109"/>
      <c r="L1623" s="76">
        <v>0</v>
      </c>
    </row>
    <row r="1624" spans="1:12" ht="15.75" thickBot="1">
      <c r="A1624" s="184" t="str">
        <f t="shared" si="629"/>
        <v>Fernandes</v>
      </c>
      <c r="B1624" s="109"/>
      <c r="C1624" s="109"/>
      <c r="D1624" s="109"/>
      <c r="E1624" s="109"/>
      <c r="F1624" s="109"/>
      <c r="G1624" s="109"/>
      <c r="H1624" s="109"/>
      <c r="I1624" s="109"/>
      <c r="J1624" s="109"/>
      <c r="K1624" s="109"/>
      <c r="L1624" s="76">
        <v>0</v>
      </c>
    </row>
    <row r="1625" spans="1:12" ht="15.75" thickBot="1">
      <c r="A1625" s="184" t="str">
        <f t="shared" si="629"/>
        <v>Ødegaard</v>
      </c>
      <c r="B1625" s="109"/>
      <c r="C1625" s="109"/>
      <c r="D1625" s="109"/>
      <c r="E1625" s="109"/>
      <c r="F1625" s="109"/>
      <c r="G1625" s="109"/>
      <c r="H1625" s="109"/>
      <c r="I1625" s="109"/>
      <c r="J1625" s="109"/>
      <c r="K1625" s="109"/>
      <c r="L1625" s="76">
        <v>0</v>
      </c>
    </row>
    <row r="1626" spans="1:12" ht="15.75" thickBot="1">
      <c r="A1626" s="184" t="str">
        <f t="shared" si="629"/>
        <v>Trossard</v>
      </c>
      <c r="B1626" s="109"/>
      <c r="C1626" s="109"/>
      <c r="D1626" s="109"/>
      <c r="E1626" s="109"/>
      <c r="F1626" s="109"/>
      <c r="G1626" s="109"/>
      <c r="H1626" s="109"/>
      <c r="I1626" s="109"/>
      <c r="J1626" s="109"/>
      <c r="K1626" s="109"/>
      <c r="L1626" s="76">
        <v>0</v>
      </c>
    </row>
    <row r="1627" spans="1:12" ht="15.75" thickBot="1">
      <c r="A1627" s="184" t="str">
        <f t="shared" si="629"/>
        <v>Grealish</v>
      </c>
      <c r="B1627" s="109"/>
      <c r="C1627" s="109"/>
      <c r="D1627" s="109"/>
      <c r="E1627" s="109"/>
      <c r="F1627" s="109"/>
      <c r="G1627" s="109"/>
      <c r="H1627" s="109"/>
      <c r="I1627" s="109"/>
      <c r="J1627" s="109"/>
      <c r="K1627" s="109"/>
      <c r="L1627" s="76">
        <v>0</v>
      </c>
    </row>
    <row r="1628" spans="1:12" ht="15.75" thickBot="1">
      <c r="A1628" s="184" t="str">
        <f t="shared" si="629"/>
        <v>Rashford</v>
      </c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76">
        <v>0</v>
      </c>
    </row>
    <row r="1629" spans="1:12" ht="15.75" thickBot="1">
      <c r="A1629" s="184" t="str">
        <f t="shared" si="629"/>
        <v>Zaha</v>
      </c>
      <c r="B1629" s="109"/>
      <c r="C1629" s="109"/>
      <c r="D1629" s="109"/>
      <c r="E1629" s="109"/>
      <c r="F1629" s="109"/>
      <c r="G1629" s="109"/>
      <c r="H1629" s="109"/>
      <c r="I1629" s="109"/>
      <c r="J1629" s="109"/>
      <c r="K1629" s="109"/>
      <c r="L1629" s="76">
        <v>0</v>
      </c>
    </row>
    <row r="1630" spans="1:12" ht="15.75" thickBot="1">
      <c r="A1630" s="184" t="str">
        <f t="shared" si="629"/>
        <v>Bernardo</v>
      </c>
      <c r="B1630" s="109"/>
      <c r="C1630" s="109"/>
      <c r="D1630" s="109"/>
      <c r="E1630" s="109"/>
      <c r="F1630" s="109"/>
      <c r="G1630" s="109"/>
      <c r="H1630" s="109"/>
      <c r="I1630" s="109"/>
      <c r="J1630" s="109"/>
      <c r="K1630" s="109"/>
      <c r="L1630" s="76">
        <v>0</v>
      </c>
    </row>
    <row r="1631" spans="1:12" ht="15.75" thickBot="1">
      <c r="A1631" s="184" t="str">
        <f t="shared" si="629"/>
        <v>Groß</v>
      </c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76">
        <v>0</v>
      </c>
    </row>
    <row r="1632" spans="1:12" ht="15.75" thickBot="1">
      <c r="A1632" s="184" t="str">
        <f t="shared" si="629"/>
        <v>Bowen</v>
      </c>
      <c r="B1632" s="109"/>
      <c r="C1632" s="109"/>
      <c r="D1632" s="109"/>
      <c r="E1632" s="109"/>
      <c r="F1632" s="109"/>
      <c r="G1632" s="109"/>
      <c r="H1632" s="109"/>
      <c r="I1632" s="109"/>
      <c r="J1632" s="109"/>
      <c r="K1632" s="109"/>
      <c r="L1632" s="76">
        <v>0</v>
      </c>
    </row>
    <row r="1633" spans="1:12" ht="15.75" thickBot="1">
      <c r="A1633" s="184" t="str">
        <f t="shared" si="629"/>
        <v>Andreas</v>
      </c>
      <c r="B1633" s="109"/>
      <c r="C1633" s="109"/>
      <c r="D1633" s="109"/>
      <c r="E1633" s="109"/>
      <c r="F1633" s="109"/>
      <c r="G1633" s="109"/>
      <c r="H1633" s="109"/>
      <c r="I1633" s="109"/>
      <c r="J1633" s="109"/>
      <c r="K1633" s="109"/>
      <c r="L1633" s="76">
        <v>0</v>
      </c>
    </row>
    <row r="1634" spans="1:12" ht="15.75" thickBot="1">
      <c r="A1634" s="184" t="str">
        <f t="shared" si="629"/>
        <v>Ward-Prowse</v>
      </c>
      <c r="B1634" s="109"/>
      <c r="C1634" s="109"/>
      <c r="D1634" s="109"/>
      <c r="E1634" s="109"/>
      <c r="F1634" s="109"/>
      <c r="G1634" s="109"/>
      <c r="H1634" s="109"/>
      <c r="I1634" s="109"/>
      <c r="J1634" s="109"/>
      <c r="K1634" s="109"/>
      <c r="L1634" s="76">
        <v>0</v>
      </c>
    </row>
    <row r="1635" spans="1:12" ht="15.75" thickBot="1">
      <c r="A1635" s="184" t="str">
        <f t="shared" si="629"/>
        <v>Barnes</v>
      </c>
      <c r="B1635" s="109"/>
      <c r="C1635" s="109"/>
      <c r="D1635" s="109"/>
      <c r="E1635" s="109"/>
      <c r="F1635" s="109"/>
      <c r="G1635" s="109"/>
      <c r="H1635" s="109"/>
      <c r="I1635" s="109"/>
      <c r="J1635" s="109"/>
      <c r="K1635" s="109"/>
      <c r="L1635" s="76">
        <v>0</v>
      </c>
    </row>
    <row r="1636" spans="1:12" ht="15.75" thickBot="1">
      <c r="A1636" s="184" t="str">
        <f t="shared" si="629"/>
        <v>Almirón</v>
      </c>
      <c r="B1636" s="109"/>
      <c r="C1636" s="109"/>
      <c r="D1636" s="109"/>
      <c r="E1636" s="109"/>
      <c r="F1636" s="109"/>
      <c r="G1636" s="109"/>
      <c r="H1636" s="109"/>
      <c r="I1636" s="109"/>
      <c r="J1636" s="109"/>
      <c r="K1636" s="109"/>
      <c r="L1636" s="76">
        <v>0</v>
      </c>
    </row>
    <row r="1637" spans="1:12" ht="15.75" thickBot="1">
      <c r="A1637" s="184" t="str">
        <f t="shared" si="629"/>
        <v>Willian</v>
      </c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76">
        <v>0</v>
      </c>
    </row>
    <row r="1638" spans="1:12" ht="15.75" thickBot="1">
      <c r="A1638" s="184" t="str">
        <f t="shared" si="629"/>
        <v>Antony</v>
      </c>
      <c r="B1638" s="109"/>
      <c r="C1638" s="109"/>
      <c r="D1638" s="109"/>
      <c r="E1638" s="109"/>
      <c r="F1638" s="109"/>
      <c r="G1638" s="109"/>
      <c r="H1638" s="109"/>
      <c r="I1638" s="109"/>
      <c r="J1638" s="109"/>
      <c r="K1638" s="109"/>
      <c r="L1638" s="76">
        <v>0</v>
      </c>
    </row>
    <row r="1639" spans="1:12" ht="15.75" thickBot="1">
      <c r="A1639" s="184" t="str">
        <f t="shared" si="629"/>
        <v>Saint-Maximin</v>
      </c>
      <c r="B1639" s="109"/>
      <c r="C1639" s="109"/>
      <c r="D1639" s="109"/>
      <c r="E1639" s="109"/>
      <c r="F1639" s="109"/>
      <c r="G1639" s="109"/>
      <c r="H1639" s="109"/>
      <c r="I1639" s="109"/>
      <c r="J1639" s="109"/>
      <c r="K1639" s="109"/>
      <c r="L1639" s="76">
        <v>0</v>
      </c>
    </row>
    <row r="1640" spans="1:12" ht="15.75" thickBot="1">
      <c r="A1640" s="184" t="str">
        <f t="shared" si="629"/>
        <v>Gündogan</v>
      </c>
      <c r="B1640" s="109"/>
      <c r="C1640" s="109"/>
      <c r="D1640" s="109"/>
      <c r="E1640" s="109"/>
      <c r="F1640" s="109"/>
      <c r="G1640" s="109"/>
      <c r="H1640" s="109"/>
      <c r="I1640" s="109"/>
      <c r="J1640" s="109"/>
      <c r="K1640" s="109"/>
      <c r="L1640" s="76">
        <v>0</v>
      </c>
    </row>
    <row r="1641" spans="1:12" ht="15.75" thickBot="1">
      <c r="A1641" s="184" t="str">
        <f t="shared" si="629"/>
        <v>Paquetá</v>
      </c>
      <c r="B1641" s="109"/>
      <c r="C1641" s="109"/>
      <c r="D1641" s="109"/>
      <c r="E1641" s="109"/>
      <c r="F1641" s="109"/>
      <c r="G1641" s="109"/>
      <c r="H1641" s="109"/>
      <c r="I1641" s="109"/>
      <c r="J1641" s="109"/>
      <c r="K1641" s="109"/>
      <c r="L1641" s="76">
        <v>0</v>
      </c>
    </row>
    <row r="1642" spans="1:12" ht="15.75" thickBot="1">
      <c r="A1642" s="184" t="str">
        <f t="shared" ref="A1642:A1705" si="630">A762</f>
        <v>Rodrigo</v>
      </c>
      <c r="B1642" s="109"/>
      <c r="C1642" s="109"/>
      <c r="D1642" s="109"/>
      <c r="E1642" s="109"/>
      <c r="F1642" s="109"/>
      <c r="G1642" s="109"/>
      <c r="H1642" s="109"/>
      <c r="I1642" s="109"/>
      <c r="J1642" s="109"/>
      <c r="K1642" s="109"/>
      <c r="L1642" s="76">
        <v>0</v>
      </c>
    </row>
    <row r="1643" spans="1:12" ht="15.75" thickBot="1">
      <c r="A1643" s="184" t="str">
        <f t="shared" si="630"/>
        <v>Aaronson</v>
      </c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76">
        <v>0</v>
      </c>
    </row>
    <row r="1644" spans="1:12" ht="15.75" thickBot="1">
      <c r="A1644" s="184" t="str">
        <f t="shared" si="630"/>
        <v>Kulusevski</v>
      </c>
      <c r="B1644" s="109"/>
      <c r="C1644" s="109"/>
      <c r="D1644" s="109"/>
      <c r="E1644" s="109"/>
      <c r="F1644" s="109"/>
      <c r="G1644" s="109"/>
      <c r="H1644" s="109"/>
      <c r="I1644" s="109"/>
      <c r="J1644" s="109"/>
      <c r="K1644" s="109"/>
      <c r="L1644" s="76">
        <v>0</v>
      </c>
    </row>
    <row r="1645" spans="1:12" ht="15.75" thickBot="1">
      <c r="A1645" s="184" t="str">
        <f t="shared" si="630"/>
        <v>Bailey</v>
      </c>
      <c r="B1645" s="109"/>
      <c r="C1645" s="109"/>
      <c r="D1645" s="109"/>
      <c r="E1645" s="109"/>
      <c r="F1645" s="109"/>
      <c r="G1645" s="109"/>
      <c r="H1645" s="109"/>
      <c r="I1645" s="109"/>
      <c r="J1645" s="109"/>
      <c r="K1645" s="109"/>
      <c r="L1645" s="76">
        <v>0</v>
      </c>
    </row>
    <row r="1646" spans="1:12" ht="15.75" thickBot="1">
      <c r="A1646" s="184" t="str">
        <f t="shared" si="630"/>
        <v>March</v>
      </c>
      <c r="B1646" s="109"/>
      <c r="C1646" s="109"/>
      <c r="D1646" s="109"/>
      <c r="E1646" s="109"/>
      <c r="F1646" s="109"/>
      <c r="G1646" s="109"/>
      <c r="H1646" s="109"/>
      <c r="I1646" s="109"/>
      <c r="J1646" s="109"/>
      <c r="K1646" s="109"/>
      <c r="L1646" s="76">
        <v>0</v>
      </c>
    </row>
    <row r="1647" spans="1:12" ht="15.75" thickBot="1">
      <c r="A1647" s="184" t="str">
        <f t="shared" si="630"/>
        <v>Mahrez</v>
      </c>
      <c r="B1647" s="109"/>
      <c r="C1647" s="109"/>
      <c r="D1647" s="109"/>
      <c r="E1647" s="109"/>
      <c r="F1647" s="109"/>
      <c r="G1647" s="109"/>
      <c r="H1647" s="109"/>
      <c r="I1647" s="109"/>
      <c r="J1647" s="109"/>
      <c r="K1647" s="109"/>
      <c r="L1647" s="76">
        <v>0</v>
      </c>
    </row>
    <row r="1648" spans="1:12" ht="15.75" thickBot="1">
      <c r="A1648" s="184" t="str">
        <f t="shared" si="630"/>
        <v>Harrison</v>
      </c>
      <c r="B1648" s="109"/>
      <c r="C1648" s="109"/>
      <c r="D1648" s="109"/>
      <c r="E1648" s="109"/>
      <c r="F1648" s="109"/>
      <c r="G1648" s="109"/>
      <c r="H1648" s="109"/>
      <c r="I1648" s="109"/>
      <c r="J1648" s="109"/>
      <c r="K1648" s="109"/>
      <c r="L1648" s="76">
        <v>0</v>
      </c>
    </row>
    <row r="1649" spans="1:26" ht="15.75" thickBot="1">
      <c r="A1649" s="184" t="str">
        <f t="shared" si="630"/>
        <v>Eriksen</v>
      </c>
      <c r="B1649" s="109"/>
      <c r="C1649" s="109"/>
      <c r="D1649" s="109"/>
      <c r="E1649" s="109"/>
      <c r="F1649" s="109"/>
      <c r="G1649" s="109"/>
      <c r="H1649" s="109"/>
      <c r="I1649" s="109"/>
      <c r="J1649" s="109"/>
      <c r="K1649" s="109"/>
      <c r="L1649" s="76">
        <v>0</v>
      </c>
    </row>
    <row r="1650" spans="1:26" ht="15.75" thickBot="1">
      <c r="A1650" s="184" t="str">
        <f t="shared" si="630"/>
        <v>Eze</v>
      </c>
      <c r="B1650" s="109"/>
      <c r="C1650" s="109"/>
      <c r="D1650" s="109"/>
      <c r="E1650" s="109"/>
      <c r="F1650" s="109"/>
      <c r="G1650" s="109"/>
      <c r="H1650" s="109"/>
      <c r="I1650" s="109"/>
      <c r="J1650" s="109"/>
      <c r="K1650" s="109"/>
      <c r="L1650" s="76">
        <v>0</v>
      </c>
    </row>
    <row r="1651" spans="1:26" ht="15" customHeight="1" thickBot="1">
      <c r="A1651" s="184" t="str">
        <f t="shared" si="630"/>
        <v>Cancelo</v>
      </c>
      <c r="B1651" s="161"/>
      <c r="C1651" s="161"/>
      <c r="D1651" s="161"/>
      <c r="E1651" s="161"/>
      <c r="F1651" s="161"/>
      <c r="G1651" s="161"/>
      <c r="H1651" s="161"/>
      <c r="I1651" s="161"/>
      <c r="J1651" s="161"/>
      <c r="K1651" s="162"/>
      <c r="L1651" s="76">
        <v>0</v>
      </c>
      <c r="M1651" s="424" t="s">
        <v>187</v>
      </c>
      <c r="N1651" s="425"/>
      <c r="O1651" s="425"/>
      <c r="P1651" s="425"/>
      <c r="Q1651" s="425"/>
      <c r="R1651" s="425"/>
      <c r="S1651" s="425"/>
      <c r="T1651" s="425"/>
      <c r="U1651" s="425"/>
      <c r="V1651" s="425"/>
      <c r="W1651" s="425"/>
      <c r="X1651" s="425"/>
      <c r="Y1651" s="425"/>
      <c r="Z1651" s="426"/>
    </row>
    <row r="1652" spans="1:26" ht="15" customHeight="1" thickBot="1">
      <c r="A1652" s="184" t="str">
        <f t="shared" si="630"/>
        <v>Alexander-Arnold</v>
      </c>
      <c r="B1652" s="107"/>
      <c r="C1652" s="107"/>
      <c r="D1652" s="107"/>
      <c r="E1652" s="107"/>
      <c r="F1652" s="107"/>
      <c r="G1652" s="107"/>
      <c r="H1652" s="107"/>
      <c r="I1652" s="107"/>
      <c r="J1652" s="107"/>
      <c r="K1652" s="163"/>
      <c r="L1652" s="76">
        <v>0</v>
      </c>
      <c r="M1652" s="427"/>
      <c r="N1652" s="428"/>
      <c r="O1652" s="428"/>
      <c r="P1652" s="428"/>
      <c r="Q1652" s="428"/>
      <c r="R1652" s="428"/>
      <c r="S1652" s="428"/>
      <c r="T1652" s="428"/>
      <c r="U1652" s="428"/>
      <c r="V1652" s="428"/>
      <c r="W1652" s="428"/>
      <c r="X1652" s="428"/>
      <c r="Y1652" s="428"/>
      <c r="Z1652" s="429"/>
    </row>
    <row r="1653" spans="1:26" ht="15" customHeight="1" thickBot="1">
      <c r="A1653" s="184" t="str">
        <f t="shared" si="630"/>
        <v>Gabriel</v>
      </c>
      <c r="B1653" s="107"/>
      <c r="C1653" s="107"/>
      <c r="D1653" s="107"/>
      <c r="E1653" s="107"/>
      <c r="F1653" s="107"/>
      <c r="G1653" s="107"/>
      <c r="H1653" s="107"/>
      <c r="I1653" s="107"/>
      <c r="J1653" s="107"/>
      <c r="K1653" s="163"/>
      <c r="L1653" s="76">
        <v>0</v>
      </c>
      <c r="M1653" s="427"/>
      <c r="N1653" s="428"/>
      <c r="O1653" s="428"/>
      <c r="P1653" s="428"/>
      <c r="Q1653" s="428"/>
      <c r="R1653" s="428"/>
      <c r="S1653" s="428"/>
      <c r="T1653" s="428"/>
      <c r="U1653" s="428"/>
      <c r="V1653" s="428"/>
      <c r="W1653" s="428"/>
      <c r="X1653" s="428"/>
      <c r="Y1653" s="428"/>
      <c r="Z1653" s="429"/>
    </row>
    <row r="1654" spans="1:26" ht="15" customHeight="1" thickBot="1">
      <c r="A1654" s="184" t="str">
        <f t="shared" si="630"/>
        <v>Robertson</v>
      </c>
      <c r="B1654" s="107"/>
      <c r="C1654" s="107"/>
      <c r="D1654" s="107"/>
      <c r="E1654" s="107"/>
      <c r="F1654" s="107"/>
      <c r="G1654" s="107"/>
      <c r="H1654" s="107"/>
      <c r="I1654" s="107"/>
      <c r="J1654" s="107"/>
      <c r="K1654" s="163"/>
      <c r="L1654" s="76">
        <v>0</v>
      </c>
      <c r="M1654" s="427"/>
      <c r="N1654" s="428"/>
      <c r="O1654" s="428"/>
      <c r="P1654" s="428"/>
      <c r="Q1654" s="428"/>
      <c r="R1654" s="428"/>
      <c r="S1654" s="428"/>
      <c r="T1654" s="428"/>
      <c r="U1654" s="428"/>
      <c r="V1654" s="428"/>
      <c r="W1654" s="428"/>
      <c r="X1654" s="428"/>
      <c r="Y1654" s="428"/>
      <c r="Z1654" s="429"/>
    </row>
    <row r="1655" spans="1:26" ht="15" customHeight="1" thickBot="1">
      <c r="A1655" s="184" t="str">
        <f t="shared" si="630"/>
        <v>Trippier</v>
      </c>
      <c r="B1655" s="107"/>
      <c r="C1655" s="107"/>
      <c r="D1655" s="107"/>
      <c r="E1655" s="107"/>
      <c r="F1655" s="107"/>
      <c r="G1655" s="107"/>
      <c r="H1655" s="107"/>
      <c r="I1655" s="107"/>
      <c r="J1655" s="107"/>
      <c r="K1655" s="107"/>
      <c r="L1655" s="76">
        <v>0</v>
      </c>
      <c r="M1655" s="430"/>
      <c r="N1655" s="431"/>
      <c r="O1655" s="431"/>
      <c r="P1655" s="431"/>
      <c r="Q1655" s="431"/>
      <c r="R1655" s="431"/>
      <c r="S1655" s="431"/>
      <c r="T1655" s="431"/>
      <c r="U1655" s="431"/>
      <c r="V1655" s="431"/>
      <c r="W1655" s="431"/>
      <c r="X1655" s="431"/>
      <c r="Y1655" s="431"/>
      <c r="Z1655" s="432"/>
    </row>
    <row r="1656" spans="1:26" ht="15" customHeight="1" thickBot="1">
      <c r="A1656" s="184" t="str">
        <f t="shared" si="630"/>
        <v>Van Dijk</v>
      </c>
      <c r="B1656" s="107"/>
      <c r="C1656" s="107"/>
      <c r="D1656" s="107"/>
      <c r="E1656" s="107"/>
      <c r="F1656" s="107"/>
      <c r="G1656" s="107"/>
      <c r="H1656" s="107"/>
      <c r="I1656" s="107"/>
      <c r="J1656" s="107"/>
      <c r="K1656" s="107"/>
      <c r="L1656" s="76">
        <v>0</v>
      </c>
    </row>
    <row r="1657" spans="1:26" ht="15" customHeight="1" thickBot="1">
      <c r="A1657" s="184" t="str">
        <f t="shared" si="630"/>
        <v>White</v>
      </c>
      <c r="B1657" s="107"/>
      <c r="C1657" s="107"/>
      <c r="D1657" s="107"/>
      <c r="E1657" s="107"/>
      <c r="F1657" s="107"/>
      <c r="G1657" s="107"/>
      <c r="H1657" s="107"/>
      <c r="I1657" s="107"/>
      <c r="J1657" s="107"/>
      <c r="K1657" s="107"/>
      <c r="L1657" s="76">
        <v>0</v>
      </c>
    </row>
    <row r="1658" spans="1:26" ht="15" customHeight="1" thickBot="1">
      <c r="A1658" s="184" t="str">
        <f t="shared" si="630"/>
        <v>Laporte</v>
      </c>
      <c r="B1658" s="107"/>
      <c r="C1658" s="107"/>
      <c r="D1658" s="107"/>
      <c r="E1658" s="107"/>
      <c r="F1658" s="107"/>
      <c r="G1658" s="107"/>
      <c r="H1658" s="107"/>
      <c r="I1658" s="107"/>
      <c r="J1658" s="107"/>
      <c r="K1658" s="107"/>
      <c r="L1658" s="76">
        <v>0</v>
      </c>
    </row>
    <row r="1659" spans="1:26" ht="15" customHeight="1" thickBot="1">
      <c r="A1659" s="184" t="str">
        <f t="shared" si="630"/>
        <v>Dunk</v>
      </c>
      <c r="B1659" s="107"/>
      <c r="C1659" s="107"/>
      <c r="D1659" s="107"/>
      <c r="E1659" s="107"/>
      <c r="F1659" s="107"/>
      <c r="G1659" s="107"/>
      <c r="H1659" s="107"/>
      <c r="I1659" s="107"/>
      <c r="J1659" s="107"/>
      <c r="K1659" s="107"/>
      <c r="L1659" s="76">
        <v>0</v>
      </c>
    </row>
    <row r="1660" spans="1:26" ht="15" customHeight="1" thickBot="1">
      <c r="A1660" s="184" t="str">
        <f t="shared" si="630"/>
        <v>Saliba</v>
      </c>
      <c r="B1660" s="107"/>
      <c r="C1660" s="107"/>
      <c r="D1660" s="107"/>
      <c r="E1660" s="107"/>
      <c r="F1660" s="107"/>
      <c r="G1660" s="107"/>
      <c r="H1660" s="107"/>
      <c r="I1660" s="107"/>
      <c r="J1660" s="107"/>
      <c r="K1660" s="107"/>
      <c r="L1660" s="76">
        <v>0</v>
      </c>
    </row>
    <row r="1661" spans="1:26" ht="15" customHeight="1" thickBot="1">
      <c r="A1661" s="184" t="str">
        <f t="shared" si="630"/>
        <v>Burn</v>
      </c>
      <c r="B1661" s="107"/>
      <c r="C1661" s="107"/>
      <c r="D1661" s="107"/>
      <c r="E1661" s="107"/>
      <c r="F1661" s="107"/>
      <c r="G1661" s="107"/>
      <c r="H1661" s="107"/>
      <c r="I1661" s="107"/>
      <c r="J1661" s="107"/>
      <c r="K1661" s="107"/>
      <c r="L1661" s="76">
        <v>0</v>
      </c>
    </row>
    <row r="1662" spans="1:26" ht="15" customHeight="1" thickBot="1">
      <c r="A1662" s="184" t="str">
        <f t="shared" si="630"/>
        <v>Botman</v>
      </c>
      <c r="B1662" s="107"/>
      <c r="C1662" s="107"/>
      <c r="D1662" s="107"/>
      <c r="E1662" s="107"/>
      <c r="F1662" s="107"/>
      <c r="G1662" s="107"/>
      <c r="H1662" s="107"/>
      <c r="I1662" s="107"/>
      <c r="J1662" s="107"/>
      <c r="K1662" s="107"/>
      <c r="L1662" s="76">
        <v>0</v>
      </c>
    </row>
    <row r="1663" spans="1:26" ht="15" customHeight="1" thickBot="1">
      <c r="A1663" s="184" t="str">
        <f t="shared" si="630"/>
        <v>Dier</v>
      </c>
      <c r="B1663" s="107"/>
      <c r="C1663" s="107"/>
      <c r="D1663" s="107"/>
      <c r="E1663" s="107"/>
      <c r="F1663" s="107"/>
      <c r="G1663" s="107"/>
      <c r="H1663" s="107"/>
      <c r="I1663" s="107"/>
      <c r="J1663" s="107"/>
      <c r="K1663" s="107"/>
      <c r="L1663" s="76">
        <v>0</v>
      </c>
    </row>
    <row r="1664" spans="1:26" ht="15" customHeight="1" thickBot="1">
      <c r="A1664" s="184" t="str">
        <f t="shared" si="630"/>
        <v>Schär</v>
      </c>
      <c r="B1664" s="107"/>
      <c r="C1664" s="107"/>
      <c r="D1664" s="107"/>
      <c r="E1664" s="107"/>
      <c r="F1664" s="107"/>
      <c r="G1664" s="107"/>
      <c r="H1664" s="107"/>
      <c r="I1664" s="107"/>
      <c r="J1664" s="107"/>
      <c r="K1664" s="107"/>
      <c r="L1664" s="76">
        <v>0</v>
      </c>
    </row>
    <row r="1665" spans="1:12" ht="15" customHeight="1" thickBot="1">
      <c r="A1665" s="184" t="str">
        <f t="shared" si="630"/>
        <v>Zinchenko</v>
      </c>
      <c r="B1665" s="107"/>
      <c r="C1665" s="107"/>
      <c r="D1665" s="107"/>
      <c r="E1665" s="107"/>
      <c r="F1665" s="107"/>
      <c r="G1665" s="107"/>
      <c r="H1665" s="107"/>
      <c r="I1665" s="107"/>
      <c r="J1665" s="107"/>
      <c r="K1665" s="107"/>
      <c r="L1665" s="76">
        <v>0</v>
      </c>
    </row>
    <row r="1666" spans="1:12" ht="15" customHeight="1" thickBot="1">
      <c r="A1666" s="184" t="str">
        <f t="shared" si="630"/>
        <v>Walker</v>
      </c>
      <c r="B1666" s="107"/>
      <c r="C1666" s="107"/>
      <c r="D1666" s="107"/>
      <c r="E1666" s="107"/>
      <c r="F1666" s="107"/>
      <c r="G1666" s="107"/>
      <c r="H1666" s="107"/>
      <c r="I1666" s="107"/>
      <c r="J1666" s="107"/>
      <c r="K1666" s="107"/>
      <c r="L1666" s="76">
        <v>0</v>
      </c>
    </row>
    <row r="1667" spans="1:12" ht="15" customHeight="1" thickBot="1">
      <c r="A1667" s="184" t="str">
        <f t="shared" si="630"/>
        <v>Perišić</v>
      </c>
      <c r="B1667" s="107"/>
      <c r="C1667" s="107"/>
      <c r="D1667" s="107"/>
      <c r="E1667" s="107"/>
      <c r="F1667" s="107"/>
      <c r="G1667" s="107"/>
      <c r="H1667" s="107"/>
      <c r="I1667" s="107"/>
      <c r="J1667" s="107"/>
      <c r="K1667" s="107"/>
      <c r="L1667" s="76">
        <v>0</v>
      </c>
    </row>
    <row r="1668" spans="1:12" ht="15" customHeight="1" thickBot="1">
      <c r="A1668" s="184" t="str">
        <f t="shared" si="630"/>
        <v>Stones</v>
      </c>
      <c r="B1668" s="107"/>
      <c r="C1668" s="107"/>
      <c r="D1668" s="107"/>
      <c r="E1668" s="107"/>
      <c r="F1668" s="107"/>
      <c r="G1668" s="107"/>
      <c r="H1668" s="107"/>
      <c r="I1668" s="107"/>
      <c r="J1668" s="107"/>
      <c r="K1668" s="107"/>
      <c r="L1668" s="76">
        <v>0</v>
      </c>
    </row>
    <row r="1669" spans="1:12" ht="15" customHeight="1" thickBot="1">
      <c r="A1669" s="184" t="str">
        <f t="shared" si="630"/>
        <v>Shaw</v>
      </c>
      <c r="B1669" s="107"/>
      <c r="C1669" s="107"/>
      <c r="D1669" s="107"/>
      <c r="E1669" s="107"/>
      <c r="F1669" s="107"/>
      <c r="G1669" s="107"/>
      <c r="H1669" s="107"/>
      <c r="I1669" s="107"/>
      <c r="J1669" s="107"/>
      <c r="K1669" s="107"/>
      <c r="L1669" s="76">
        <v>0</v>
      </c>
    </row>
    <row r="1670" spans="1:12" ht="15" customHeight="1" thickBot="1">
      <c r="A1670" s="184" t="str">
        <f t="shared" si="630"/>
        <v>Cucurella</v>
      </c>
      <c r="B1670" s="107"/>
      <c r="C1670" s="107"/>
      <c r="D1670" s="107"/>
      <c r="E1670" s="107"/>
      <c r="F1670" s="107"/>
      <c r="G1670" s="107"/>
      <c r="H1670" s="107"/>
      <c r="I1670" s="107"/>
      <c r="J1670" s="107"/>
      <c r="K1670" s="107"/>
      <c r="L1670" s="76">
        <v>0</v>
      </c>
    </row>
    <row r="1671" spans="1:12" ht="15" customHeight="1" thickBot="1">
      <c r="A1671" s="184" t="str">
        <f t="shared" si="630"/>
        <v>Varane</v>
      </c>
      <c r="B1671" s="107"/>
      <c r="C1671" s="107"/>
      <c r="D1671" s="107"/>
      <c r="E1671" s="107"/>
      <c r="F1671" s="107"/>
      <c r="G1671" s="107"/>
      <c r="H1671" s="107"/>
      <c r="I1671" s="107"/>
      <c r="J1671" s="107"/>
      <c r="K1671" s="107"/>
      <c r="L1671" s="76">
        <v>0</v>
      </c>
    </row>
    <row r="1672" spans="1:12" ht="15" customHeight="1" thickBot="1">
      <c r="A1672" s="184" t="str">
        <f t="shared" si="630"/>
        <v>Estupiñán</v>
      </c>
      <c r="B1672" s="107"/>
      <c r="C1672" s="107"/>
      <c r="D1672" s="107"/>
      <c r="E1672" s="107"/>
      <c r="F1672" s="107"/>
      <c r="G1672" s="107"/>
      <c r="H1672" s="107"/>
      <c r="I1672" s="107"/>
      <c r="J1672" s="107"/>
      <c r="K1672" s="107"/>
      <c r="L1672" s="76">
        <v>0</v>
      </c>
    </row>
    <row r="1673" spans="1:12" ht="15" customHeight="1" thickBot="1">
      <c r="A1673" s="184" t="str">
        <f t="shared" si="630"/>
        <v>Matip</v>
      </c>
      <c r="B1673" s="107"/>
      <c r="C1673" s="107"/>
      <c r="D1673" s="107"/>
      <c r="E1673" s="107"/>
      <c r="F1673" s="107"/>
      <c r="G1673" s="107"/>
      <c r="H1673" s="107"/>
      <c r="I1673" s="107"/>
      <c r="J1673" s="107"/>
      <c r="K1673" s="107"/>
      <c r="L1673" s="76">
        <v>0</v>
      </c>
    </row>
    <row r="1674" spans="1:12" ht="15" customHeight="1" thickBot="1">
      <c r="A1674" s="184" t="str">
        <f t="shared" si="630"/>
        <v>Romero</v>
      </c>
      <c r="B1674" s="107"/>
      <c r="C1674" s="107"/>
      <c r="D1674" s="107"/>
      <c r="E1674" s="107"/>
      <c r="F1674" s="107"/>
      <c r="G1674" s="107"/>
      <c r="H1674" s="107"/>
      <c r="I1674" s="107"/>
      <c r="J1674" s="107"/>
      <c r="K1674" s="107"/>
      <c r="L1674" s="76">
        <v>0</v>
      </c>
    </row>
    <row r="1675" spans="1:12" ht="15" customHeight="1" thickBot="1">
      <c r="A1675" s="184" t="str">
        <f t="shared" si="630"/>
        <v>Koulibaly</v>
      </c>
      <c r="B1675" s="107"/>
      <c r="C1675" s="107"/>
      <c r="D1675" s="107"/>
      <c r="E1675" s="107"/>
      <c r="F1675" s="107"/>
      <c r="G1675" s="107"/>
      <c r="H1675" s="107"/>
      <c r="I1675" s="107"/>
      <c r="J1675" s="107"/>
      <c r="K1675" s="107"/>
      <c r="L1675" s="76">
        <v>0</v>
      </c>
    </row>
    <row r="1676" spans="1:12" ht="15" customHeight="1" thickBot="1">
      <c r="A1676" s="184" t="str">
        <f t="shared" si="630"/>
        <v>Digne</v>
      </c>
      <c r="B1676" s="107"/>
      <c r="C1676" s="107"/>
      <c r="D1676" s="107"/>
      <c r="E1676" s="107"/>
      <c r="F1676" s="107"/>
      <c r="G1676" s="107"/>
      <c r="H1676" s="107"/>
      <c r="I1676" s="107"/>
      <c r="J1676" s="107"/>
      <c r="K1676" s="107"/>
      <c r="L1676" s="76">
        <v>0</v>
      </c>
    </row>
    <row r="1677" spans="1:12" ht="15" customHeight="1" thickBot="1">
      <c r="A1677" s="184" t="str">
        <f t="shared" si="630"/>
        <v>Akanji</v>
      </c>
      <c r="B1677" s="107"/>
      <c r="C1677" s="107"/>
      <c r="D1677" s="107"/>
      <c r="E1677" s="107"/>
      <c r="F1677" s="107"/>
      <c r="G1677" s="107"/>
      <c r="H1677" s="107"/>
      <c r="I1677" s="107"/>
      <c r="J1677" s="107"/>
      <c r="K1677" s="107"/>
      <c r="L1677" s="76">
        <v>0</v>
      </c>
    </row>
    <row r="1678" spans="1:12" ht="15" customHeight="1" thickBot="1">
      <c r="A1678" s="184" t="str">
        <f t="shared" si="630"/>
        <v>Thiago Silva</v>
      </c>
      <c r="B1678" s="107"/>
      <c r="C1678" s="107"/>
      <c r="D1678" s="107"/>
      <c r="E1678" s="107"/>
      <c r="F1678" s="107"/>
      <c r="G1678" s="107"/>
      <c r="H1678" s="107"/>
      <c r="I1678" s="107"/>
      <c r="J1678" s="107"/>
      <c r="K1678" s="107"/>
      <c r="L1678" s="76">
        <v>0</v>
      </c>
    </row>
    <row r="1679" spans="1:12" ht="15" customHeight="1" thickBot="1">
      <c r="A1679" s="184" t="str">
        <f t="shared" si="630"/>
        <v>Martínez</v>
      </c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76">
        <v>0</v>
      </c>
    </row>
    <row r="1680" spans="1:12" ht="15" customHeight="1" thickBot="1">
      <c r="A1680" s="184" t="str">
        <f t="shared" si="630"/>
        <v>Mee</v>
      </c>
      <c r="B1680" s="107"/>
      <c r="C1680" s="107"/>
      <c r="D1680" s="107"/>
      <c r="E1680" s="107"/>
      <c r="F1680" s="107"/>
      <c r="G1680" s="107"/>
      <c r="H1680" s="107"/>
      <c r="I1680" s="107"/>
      <c r="J1680" s="107"/>
      <c r="K1680" s="107"/>
      <c r="L1680" s="76">
        <v>0</v>
      </c>
    </row>
    <row r="1681" spans="1:12" ht="15" customHeight="1" thickBot="1">
      <c r="A1681" s="184" t="str">
        <f t="shared" si="630"/>
        <v>Cresswell</v>
      </c>
      <c r="B1681" s="107"/>
      <c r="C1681" s="107"/>
      <c r="D1681" s="107"/>
      <c r="E1681" s="107"/>
      <c r="F1681" s="107"/>
      <c r="G1681" s="107"/>
      <c r="H1681" s="107"/>
      <c r="I1681" s="107"/>
      <c r="J1681" s="107"/>
      <c r="K1681" s="107"/>
      <c r="L1681" s="76">
        <v>0</v>
      </c>
    </row>
    <row r="1682" spans="1:12" ht="15" customHeight="1" thickBot="1">
      <c r="A1682" s="184" t="str">
        <f t="shared" si="630"/>
        <v>Konsa</v>
      </c>
      <c r="B1682" s="107"/>
      <c r="C1682" s="107"/>
      <c r="D1682" s="107"/>
      <c r="E1682" s="107"/>
      <c r="F1682" s="107"/>
      <c r="G1682" s="107"/>
      <c r="H1682" s="107"/>
      <c r="I1682" s="107"/>
      <c r="J1682" s="107"/>
      <c r="K1682" s="107"/>
      <c r="L1682" s="76">
        <v>0</v>
      </c>
    </row>
    <row r="1683" spans="1:12" ht="15" customHeight="1" thickBot="1">
      <c r="A1683" s="184" t="str">
        <f t="shared" si="630"/>
        <v>Perraud</v>
      </c>
      <c r="B1683" s="107"/>
      <c r="C1683" s="107"/>
      <c r="D1683" s="107"/>
      <c r="E1683" s="107"/>
      <c r="F1683" s="107"/>
      <c r="G1683" s="107"/>
      <c r="H1683" s="107"/>
      <c r="I1683" s="107"/>
      <c r="J1683" s="107"/>
      <c r="K1683" s="107"/>
      <c r="L1683" s="76">
        <v>0</v>
      </c>
    </row>
    <row r="1684" spans="1:12" ht="15" customHeight="1" thickBot="1">
      <c r="A1684" s="184" t="str">
        <f t="shared" si="630"/>
        <v>Kehrer</v>
      </c>
      <c r="B1684" s="107"/>
      <c r="C1684" s="107"/>
      <c r="D1684" s="107"/>
      <c r="E1684" s="107"/>
      <c r="F1684" s="107"/>
      <c r="G1684" s="107"/>
      <c r="H1684" s="107"/>
      <c r="I1684" s="107"/>
      <c r="J1684" s="107"/>
      <c r="K1684" s="107"/>
      <c r="L1684" s="76">
        <v>0</v>
      </c>
    </row>
    <row r="1685" spans="1:12" ht="15" customHeight="1" thickBot="1">
      <c r="A1685" s="184" t="str">
        <f t="shared" si="630"/>
        <v>Ream</v>
      </c>
      <c r="B1685" s="107"/>
      <c r="C1685" s="107"/>
      <c r="D1685" s="107"/>
      <c r="E1685" s="107"/>
      <c r="F1685" s="107"/>
      <c r="G1685" s="107"/>
      <c r="H1685" s="107"/>
      <c r="I1685" s="107"/>
      <c r="J1685" s="107"/>
      <c r="K1685" s="107"/>
      <c r="L1685" s="76">
        <v>0</v>
      </c>
    </row>
    <row r="1686" spans="1:12" ht="15" customHeight="1" thickBot="1">
      <c r="A1686" s="184" t="str">
        <f t="shared" si="630"/>
        <v>R.Sessegnon</v>
      </c>
      <c r="B1686" s="107"/>
      <c r="C1686" s="107"/>
      <c r="D1686" s="107"/>
      <c r="E1686" s="107"/>
      <c r="F1686" s="107"/>
      <c r="G1686" s="107"/>
      <c r="H1686" s="107"/>
      <c r="I1686" s="107"/>
      <c r="J1686" s="107"/>
      <c r="K1686" s="107"/>
      <c r="L1686" s="76">
        <v>0</v>
      </c>
    </row>
    <row r="1687" spans="1:12" ht="15" customHeight="1" thickBot="1">
      <c r="A1687" s="184" t="str">
        <f t="shared" si="630"/>
        <v>Aké</v>
      </c>
      <c r="B1687" s="107"/>
      <c r="C1687" s="107"/>
      <c r="D1687" s="107"/>
      <c r="E1687" s="107"/>
      <c r="F1687" s="107"/>
      <c r="G1687" s="107"/>
      <c r="H1687" s="107"/>
      <c r="I1687" s="107"/>
      <c r="J1687" s="107"/>
      <c r="K1687" s="107"/>
      <c r="L1687" s="76">
        <v>0</v>
      </c>
    </row>
    <row r="1688" spans="1:12" ht="15" customHeight="1" thickBot="1">
      <c r="A1688" s="184" t="str">
        <f t="shared" si="630"/>
        <v>Azpilicueta</v>
      </c>
      <c r="B1688" s="107"/>
      <c r="C1688" s="107"/>
      <c r="D1688" s="107"/>
      <c r="E1688" s="107"/>
      <c r="F1688" s="107"/>
      <c r="G1688" s="107"/>
      <c r="H1688" s="107"/>
      <c r="I1688" s="107"/>
      <c r="J1688" s="107"/>
      <c r="K1688" s="107"/>
      <c r="L1688" s="76">
        <v>0</v>
      </c>
    </row>
    <row r="1689" spans="1:12" ht="15" customHeight="1" thickBot="1">
      <c r="A1689" s="184" t="str">
        <f t="shared" si="630"/>
        <v>Collins</v>
      </c>
      <c r="B1689" s="107"/>
      <c r="C1689" s="107"/>
      <c r="D1689" s="107"/>
      <c r="E1689" s="107"/>
      <c r="F1689" s="107"/>
      <c r="G1689" s="107"/>
      <c r="H1689" s="107"/>
      <c r="I1689" s="107"/>
      <c r="J1689" s="107"/>
      <c r="K1689" s="107"/>
      <c r="L1689" s="76">
        <v>0</v>
      </c>
    </row>
    <row r="1690" spans="1:12" ht="15" customHeight="1" thickBot="1">
      <c r="A1690" s="184" t="str">
        <f t="shared" si="630"/>
        <v>Chalobah</v>
      </c>
      <c r="B1690" s="107"/>
      <c r="C1690" s="107"/>
      <c r="D1690" s="107"/>
      <c r="E1690" s="107"/>
      <c r="F1690" s="107"/>
      <c r="G1690" s="107"/>
      <c r="H1690" s="107"/>
      <c r="I1690" s="107"/>
      <c r="J1690" s="107"/>
      <c r="K1690" s="107"/>
      <c r="L1690" s="76">
        <v>0</v>
      </c>
    </row>
    <row r="1691" spans="1:12" ht="15" customHeight="1" thickBot="1">
      <c r="A1691" s="184" t="str">
        <f t="shared" si="630"/>
        <v>Haaland</v>
      </c>
      <c r="B1691" s="107"/>
      <c r="C1691" s="107"/>
      <c r="D1691" s="107"/>
      <c r="E1691" s="107"/>
      <c r="F1691" s="107"/>
      <c r="G1691" s="107"/>
      <c r="H1691" s="107"/>
      <c r="I1691" s="107"/>
      <c r="J1691" s="107"/>
      <c r="K1691" s="107"/>
      <c r="L1691" s="76">
        <v>1</v>
      </c>
    </row>
    <row r="1692" spans="1:12" ht="15" customHeight="1" thickBot="1">
      <c r="A1692" s="184" t="str">
        <f t="shared" si="630"/>
        <v>Kane</v>
      </c>
      <c r="B1692" s="107"/>
      <c r="C1692" s="107"/>
      <c r="D1692" s="107"/>
      <c r="E1692" s="107"/>
      <c r="F1692" s="107"/>
      <c r="G1692" s="107"/>
      <c r="H1692" s="107"/>
      <c r="I1692" s="107"/>
      <c r="J1692" s="107"/>
      <c r="K1692" s="107"/>
      <c r="L1692" s="76">
        <v>0</v>
      </c>
    </row>
    <row r="1693" spans="1:12" ht="15" customHeight="1" thickBot="1">
      <c r="A1693" s="184" t="str">
        <f t="shared" si="630"/>
        <v>Darwin</v>
      </c>
      <c r="B1693" s="107"/>
      <c r="C1693" s="107"/>
      <c r="D1693" s="107"/>
      <c r="E1693" s="107"/>
      <c r="F1693" s="107"/>
      <c r="G1693" s="107"/>
      <c r="H1693" s="107"/>
      <c r="I1693" s="107"/>
      <c r="J1693" s="107"/>
      <c r="K1693" s="107"/>
      <c r="L1693" s="76">
        <v>0</v>
      </c>
    </row>
    <row r="1694" spans="1:12" ht="15" customHeight="1" thickBot="1">
      <c r="A1694" s="184" t="str">
        <f t="shared" si="630"/>
        <v>Mitrović</v>
      </c>
      <c r="B1694" s="107"/>
      <c r="C1694" s="107"/>
      <c r="D1694" s="107"/>
      <c r="E1694" s="107"/>
      <c r="F1694" s="107"/>
      <c r="G1694" s="107"/>
      <c r="H1694" s="107"/>
      <c r="I1694" s="107"/>
      <c r="J1694" s="107"/>
      <c r="K1694" s="107"/>
      <c r="L1694" s="76">
        <v>0</v>
      </c>
    </row>
    <row r="1695" spans="1:12" ht="15" customHeight="1" thickBot="1">
      <c r="A1695" s="184" t="str">
        <f t="shared" si="630"/>
        <v>Nketiah</v>
      </c>
      <c r="B1695" s="107"/>
      <c r="C1695" s="107"/>
      <c r="D1695" s="107"/>
      <c r="E1695" s="107"/>
      <c r="F1695" s="107"/>
      <c r="G1695" s="107"/>
      <c r="H1695" s="107"/>
      <c r="I1695" s="107"/>
      <c r="J1695" s="107"/>
      <c r="K1695" s="107"/>
      <c r="L1695" s="76">
        <v>0</v>
      </c>
    </row>
    <row r="1696" spans="1:12" ht="15" customHeight="1" thickBot="1">
      <c r="A1696" s="184" t="str">
        <f t="shared" si="630"/>
        <v>Wilson</v>
      </c>
      <c r="B1696" s="107"/>
      <c r="C1696" s="107"/>
      <c r="D1696" s="107"/>
      <c r="E1696" s="107"/>
      <c r="F1696" s="107"/>
      <c r="G1696" s="107"/>
      <c r="H1696" s="107"/>
      <c r="I1696" s="107"/>
      <c r="J1696" s="107"/>
      <c r="K1696" s="107"/>
      <c r="L1696" s="76">
        <v>0</v>
      </c>
    </row>
    <row r="1697" spans="1:12" ht="15" customHeight="1" thickBot="1">
      <c r="A1697" s="184" t="str">
        <f t="shared" si="630"/>
        <v>Martial</v>
      </c>
      <c r="B1697" s="107"/>
      <c r="C1697" s="107"/>
      <c r="D1697" s="107"/>
      <c r="E1697" s="107"/>
      <c r="F1697" s="107"/>
      <c r="G1697" s="107"/>
      <c r="H1697" s="107"/>
      <c r="I1697" s="107"/>
      <c r="J1697" s="107"/>
      <c r="K1697" s="107"/>
      <c r="L1697" s="76">
        <v>0</v>
      </c>
    </row>
    <row r="1698" spans="1:12" ht="15" customHeight="1" thickBot="1">
      <c r="A1698" s="184" t="str">
        <f t="shared" si="630"/>
        <v>Watkins</v>
      </c>
      <c r="B1698" s="107"/>
      <c r="C1698" s="107"/>
      <c r="D1698" s="107"/>
      <c r="E1698" s="107"/>
      <c r="F1698" s="107"/>
      <c r="G1698" s="107"/>
      <c r="H1698" s="107"/>
      <c r="I1698" s="107"/>
      <c r="J1698" s="107"/>
      <c r="K1698" s="107"/>
      <c r="L1698" s="76">
        <v>0</v>
      </c>
    </row>
    <row r="1699" spans="1:12" ht="15" customHeight="1" thickBot="1">
      <c r="A1699" s="184" t="str">
        <f t="shared" si="630"/>
        <v>Havertz</v>
      </c>
      <c r="B1699" s="107"/>
      <c r="C1699" s="107"/>
      <c r="D1699" s="107"/>
      <c r="E1699" s="107"/>
      <c r="F1699" s="107"/>
      <c r="G1699" s="107"/>
      <c r="H1699" s="107"/>
      <c r="I1699" s="107"/>
      <c r="J1699" s="107"/>
      <c r="K1699" s="107"/>
      <c r="L1699" s="76">
        <v>0</v>
      </c>
    </row>
    <row r="1700" spans="1:12" ht="15" customHeight="1" thickBot="1">
      <c r="A1700" s="184" t="str">
        <f t="shared" si="630"/>
        <v>Aubameyang</v>
      </c>
      <c r="B1700" s="107"/>
      <c r="C1700" s="107"/>
      <c r="D1700" s="107"/>
      <c r="E1700" s="107"/>
      <c r="F1700" s="107"/>
      <c r="G1700" s="107"/>
      <c r="H1700" s="107"/>
      <c r="I1700" s="107"/>
      <c r="J1700" s="107"/>
      <c r="K1700" s="107"/>
      <c r="L1700" s="76">
        <v>0</v>
      </c>
    </row>
    <row r="1701" spans="1:12" ht="15" customHeight="1" thickBot="1">
      <c r="A1701" s="184" t="str">
        <f t="shared" si="630"/>
        <v>Solanke</v>
      </c>
      <c r="B1701" s="107"/>
      <c r="C1701" s="107"/>
      <c r="D1701" s="107"/>
      <c r="E1701" s="107"/>
      <c r="F1701" s="107"/>
      <c r="G1701" s="107"/>
      <c r="H1701" s="107"/>
      <c r="I1701" s="107"/>
      <c r="J1701" s="107"/>
      <c r="K1701" s="107"/>
      <c r="L1701" s="76">
        <v>0</v>
      </c>
    </row>
    <row r="1702" spans="1:12" ht="15" customHeight="1" thickBot="1">
      <c r="A1702" s="184" t="str">
        <f t="shared" si="630"/>
        <v>Bamford</v>
      </c>
      <c r="B1702" s="107"/>
      <c r="C1702" s="107"/>
      <c r="D1702" s="107"/>
      <c r="E1702" s="107"/>
      <c r="F1702" s="107"/>
      <c r="G1702" s="107"/>
      <c r="H1702" s="107"/>
      <c r="I1702" s="107"/>
      <c r="J1702" s="107"/>
      <c r="K1702" s="107"/>
      <c r="L1702" s="76">
        <v>0</v>
      </c>
    </row>
    <row r="1703" spans="1:12" ht="15" customHeight="1" thickBot="1">
      <c r="A1703" s="184" t="str">
        <f t="shared" si="630"/>
        <v>Mbeumo</v>
      </c>
      <c r="B1703" s="107"/>
      <c r="C1703" s="107"/>
      <c r="D1703" s="107"/>
      <c r="E1703" s="107"/>
      <c r="F1703" s="107"/>
      <c r="G1703" s="107"/>
      <c r="H1703" s="107"/>
      <c r="I1703" s="107"/>
      <c r="J1703" s="107"/>
      <c r="K1703" s="107"/>
      <c r="L1703" s="76">
        <v>0</v>
      </c>
    </row>
    <row r="1704" spans="1:12" ht="15" customHeight="1" thickBot="1">
      <c r="A1704" s="184" t="str">
        <f t="shared" si="630"/>
        <v>Adams</v>
      </c>
      <c r="B1704" s="107"/>
      <c r="C1704" s="107"/>
      <c r="D1704" s="107"/>
      <c r="E1704" s="107"/>
      <c r="F1704" s="107"/>
      <c r="G1704" s="107"/>
      <c r="H1704" s="107"/>
      <c r="I1704" s="107"/>
      <c r="J1704" s="107"/>
      <c r="K1704" s="107"/>
      <c r="L1704" s="76">
        <v>0</v>
      </c>
    </row>
    <row r="1705" spans="1:12" ht="15" customHeight="1" thickBot="1">
      <c r="A1705" s="184" t="str">
        <f t="shared" si="630"/>
        <v>Calvert-Lewin</v>
      </c>
      <c r="B1705" s="107"/>
      <c r="C1705" s="107"/>
      <c r="D1705" s="107"/>
      <c r="E1705" s="107"/>
      <c r="F1705" s="107"/>
      <c r="G1705" s="107"/>
      <c r="H1705" s="107"/>
      <c r="I1705" s="107"/>
      <c r="J1705" s="107"/>
      <c r="K1705" s="107"/>
      <c r="L1705" s="76">
        <v>0</v>
      </c>
    </row>
    <row r="1706" spans="1:12" ht="15" customHeight="1" thickBot="1">
      <c r="A1706" s="184" t="str">
        <f t="shared" ref="A1706:A1769" si="631">A826</f>
        <v>Scamacca</v>
      </c>
      <c r="B1706" s="107"/>
      <c r="C1706" s="107"/>
      <c r="D1706" s="107"/>
      <c r="E1706" s="107"/>
      <c r="F1706" s="107"/>
      <c r="G1706" s="107"/>
      <c r="H1706" s="107"/>
      <c r="I1706" s="107"/>
      <c r="J1706" s="107"/>
      <c r="K1706" s="107"/>
      <c r="L1706" s="76">
        <v>0</v>
      </c>
    </row>
    <row r="1707" spans="1:12" ht="15" customHeight="1" thickBot="1">
      <c r="A1707" s="184" t="str">
        <f t="shared" si="631"/>
        <v>Edouard</v>
      </c>
      <c r="B1707" s="107"/>
      <c r="C1707" s="107"/>
      <c r="D1707" s="107"/>
      <c r="E1707" s="107"/>
      <c r="F1707" s="107"/>
      <c r="G1707" s="107"/>
      <c r="H1707" s="107"/>
      <c r="I1707" s="107"/>
      <c r="J1707" s="107"/>
      <c r="K1707" s="107"/>
      <c r="L1707" s="76">
        <v>0</v>
      </c>
    </row>
    <row r="1708" spans="1:12" ht="15" customHeight="1" thickBot="1">
      <c r="A1708" s="184" t="str">
        <f t="shared" si="631"/>
        <v>Johnson</v>
      </c>
      <c r="B1708" s="107"/>
      <c r="C1708" s="107"/>
      <c r="D1708" s="107"/>
      <c r="E1708" s="107"/>
      <c r="F1708" s="107"/>
      <c r="G1708" s="107"/>
      <c r="H1708" s="107"/>
      <c r="I1708" s="107"/>
      <c r="J1708" s="107"/>
      <c r="K1708" s="107"/>
      <c r="L1708" s="76">
        <v>0</v>
      </c>
    </row>
    <row r="1709" spans="1:12" ht="15" customHeight="1" thickBot="1">
      <c r="A1709" s="184" t="str">
        <f t="shared" si="631"/>
        <v>Daka</v>
      </c>
      <c r="B1709" s="107"/>
      <c r="C1709" s="107"/>
      <c r="D1709" s="107"/>
      <c r="E1709" s="107"/>
      <c r="F1709" s="107"/>
      <c r="G1709" s="107"/>
      <c r="H1709" s="107"/>
      <c r="I1709" s="107"/>
      <c r="J1709" s="107"/>
      <c r="K1709" s="107"/>
      <c r="L1709" s="76">
        <v>0</v>
      </c>
    </row>
    <row r="1710" spans="1:12" ht="15" customHeight="1" thickBot="1">
      <c r="A1710" s="184" t="str">
        <f t="shared" si="631"/>
        <v>Greenwood</v>
      </c>
      <c r="B1710" s="107"/>
      <c r="C1710" s="107"/>
      <c r="D1710" s="107"/>
      <c r="E1710" s="107"/>
      <c r="F1710" s="107"/>
      <c r="G1710" s="107"/>
      <c r="H1710" s="107"/>
      <c r="I1710" s="107"/>
      <c r="J1710" s="107"/>
      <c r="K1710" s="107"/>
      <c r="L1710" s="76">
        <v>0</v>
      </c>
    </row>
    <row r="1711" spans="1:12" ht="15" customHeight="1" thickBot="1">
      <c r="A1711" s="184" t="str">
        <f t="shared" si="631"/>
        <v>Ederson</v>
      </c>
      <c r="B1711" s="107"/>
      <c r="C1711" s="107"/>
      <c r="D1711" s="107"/>
      <c r="E1711" s="107"/>
      <c r="F1711" s="107"/>
      <c r="G1711" s="107"/>
      <c r="H1711" s="107"/>
      <c r="I1711" s="107"/>
      <c r="J1711" s="107"/>
      <c r="K1711" s="107"/>
      <c r="L1711" s="76">
        <v>0</v>
      </c>
    </row>
    <row r="1712" spans="1:12" ht="15" customHeight="1" thickBot="1">
      <c r="A1712" s="184" t="str">
        <f t="shared" si="631"/>
        <v>Ramsdale</v>
      </c>
      <c r="B1712" s="107"/>
      <c r="C1712" s="107"/>
      <c r="D1712" s="107"/>
      <c r="E1712" s="107"/>
      <c r="F1712" s="107"/>
      <c r="G1712" s="107"/>
      <c r="H1712" s="107"/>
      <c r="I1712" s="107"/>
      <c r="J1712" s="107"/>
      <c r="K1712" s="107"/>
      <c r="L1712" s="76">
        <v>0</v>
      </c>
    </row>
    <row r="1713" spans="1:12" ht="15" customHeight="1" thickBot="1">
      <c r="A1713" s="184" t="str">
        <f t="shared" si="631"/>
        <v>Arrizabalaga</v>
      </c>
      <c r="B1713" s="107"/>
      <c r="C1713" s="107"/>
      <c r="D1713" s="107"/>
      <c r="E1713" s="107"/>
      <c r="F1713" s="107"/>
      <c r="G1713" s="107"/>
      <c r="H1713" s="107"/>
      <c r="I1713" s="107"/>
      <c r="J1713" s="107"/>
      <c r="K1713" s="107"/>
      <c r="L1713" s="76">
        <v>0</v>
      </c>
    </row>
    <row r="1714" spans="1:12" ht="15" customHeight="1" thickBot="1">
      <c r="A1714" s="184" t="str">
        <f t="shared" si="631"/>
        <v>Alisson</v>
      </c>
      <c r="B1714" s="107"/>
      <c r="C1714" s="107"/>
      <c r="D1714" s="107"/>
      <c r="E1714" s="107"/>
      <c r="F1714" s="107"/>
      <c r="G1714" s="107"/>
      <c r="H1714" s="107"/>
      <c r="I1714" s="107"/>
      <c r="J1714" s="107"/>
      <c r="K1714" s="107"/>
      <c r="L1714" s="76">
        <v>0</v>
      </c>
    </row>
    <row r="1715" spans="1:12" ht="15" customHeight="1" thickBot="1">
      <c r="A1715" s="184" t="str">
        <f t="shared" si="631"/>
        <v>Lloris</v>
      </c>
      <c r="B1715" s="107"/>
      <c r="C1715" s="107"/>
      <c r="D1715" s="107"/>
      <c r="E1715" s="107"/>
      <c r="F1715" s="107"/>
      <c r="G1715" s="107"/>
      <c r="H1715" s="107"/>
      <c r="I1715" s="107"/>
      <c r="J1715" s="107"/>
      <c r="K1715" s="107"/>
      <c r="L1715" s="76">
        <v>0</v>
      </c>
    </row>
    <row r="1716" spans="1:12" ht="15" customHeight="1" thickBot="1">
      <c r="A1716" s="184" t="str">
        <f t="shared" si="631"/>
        <v>Leno</v>
      </c>
      <c r="B1716" s="107"/>
      <c r="C1716" s="107"/>
      <c r="D1716" s="107"/>
      <c r="E1716" s="107"/>
      <c r="F1716" s="107"/>
      <c r="G1716" s="107"/>
      <c r="H1716" s="107"/>
      <c r="I1716" s="107"/>
      <c r="J1716" s="107"/>
      <c r="K1716" s="107"/>
      <c r="L1716" s="76">
        <v>0</v>
      </c>
    </row>
    <row r="1717" spans="1:12" ht="15" customHeight="1" thickBot="1">
      <c r="A1717" s="184" t="str">
        <f t="shared" si="631"/>
        <v>Pope</v>
      </c>
      <c r="B1717" s="107"/>
      <c r="C1717" s="107"/>
      <c r="D1717" s="107"/>
      <c r="E1717" s="107"/>
      <c r="F1717" s="107"/>
      <c r="G1717" s="107"/>
      <c r="H1717" s="107"/>
      <c r="I1717" s="107"/>
      <c r="J1717" s="107"/>
      <c r="K1717" s="107"/>
      <c r="L1717" s="76">
        <v>0</v>
      </c>
    </row>
    <row r="1718" spans="1:12" ht="15" customHeight="1" thickBot="1">
      <c r="A1718" s="184" t="str">
        <f t="shared" si="631"/>
        <v>Fabianski</v>
      </c>
      <c r="B1718" s="107"/>
      <c r="C1718" s="107"/>
      <c r="D1718" s="107"/>
      <c r="E1718" s="107"/>
      <c r="F1718" s="107"/>
      <c r="G1718" s="107"/>
      <c r="H1718" s="107"/>
      <c r="I1718" s="107"/>
      <c r="J1718" s="107"/>
      <c r="K1718" s="107"/>
      <c r="L1718" s="76">
        <v>0</v>
      </c>
    </row>
    <row r="1719" spans="1:12" ht="15" customHeight="1" thickBot="1">
      <c r="A1719" s="184" t="str">
        <f t="shared" si="631"/>
        <v>Sánchez</v>
      </c>
      <c r="B1719" s="107"/>
      <c r="C1719" s="107"/>
      <c r="D1719" s="107"/>
      <c r="E1719" s="107"/>
      <c r="F1719" s="107"/>
      <c r="G1719" s="107"/>
      <c r="H1719" s="107"/>
      <c r="I1719" s="107"/>
      <c r="J1719" s="107"/>
      <c r="K1719" s="107"/>
      <c r="L1719" s="76">
        <v>0</v>
      </c>
    </row>
    <row r="1720" spans="1:12" ht="15" customHeight="1" thickBot="1">
      <c r="A1720" s="184" t="str">
        <f t="shared" si="631"/>
        <v>Sá</v>
      </c>
      <c r="B1720" s="107"/>
      <c r="C1720" s="107"/>
      <c r="D1720" s="107"/>
      <c r="E1720" s="107"/>
      <c r="F1720" s="107"/>
      <c r="G1720" s="107"/>
      <c r="H1720" s="107"/>
      <c r="I1720" s="107"/>
      <c r="J1720" s="107"/>
      <c r="K1720" s="107"/>
      <c r="L1720" s="76">
        <v>0</v>
      </c>
    </row>
    <row r="1721" spans="1:12" ht="15" customHeight="1" thickBot="1">
      <c r="A1721" s="184" t="str">
        <f t="shared" si="631"/>
        <v>De Gea</v>
      </c>
      <c r="B1721" s="107"/>
      <c r="C1721" s="107"/>
      <c r="D1721" s="107"/>
      <c r="E1721" s="107"/>
      <c r="F1721" s="107"/>
      <c r="G1721" s="107"/>
      <c r="H1721" s="107"/>
      <c r="I1721" s="107"/>
      <c r="J1721" s="107"/>
      <c r="K1721" s="107"/>
      <c r="L1721" s="76">
        <v>0</v>
      </c>
    </row>
    <row r="1722" spans="1:12" ht="15" customHeight="1" thickBot="1">
      <c r="A1722" s="184" t="str">
        <f t="shared" si="631"/>
        <v>Pickford</v>
      </c>
      <c r="B1722" s="107"/>
      <c r="C1722" s="107"/>
      <c r="D1722" s="107"/>
      <c r="E1722" s="107"/>
      <c r="F1722" s="107"/>
      <c r="G1722" s="107"/>
      <c r="H1722" s="107"/>
      <c r="I1722" s="107"/>
      <c r="J1722" s="107"/>
      <c r="K1722" s="107"/>
      <c r="L1722" s="76">
        <v>0</v>
      </c>
    </row>
    <row r="1723" spans="1:12" ht="15" customHeight="1" thickBot="1">
      <c r="A1723" s="184" t="str">
        <f t="shared" si="631"/>
        <v>Henderson</v>
      </c>
      <c r="B1723" s="107"/>
      <c r="C1723" s="107"/>
      <c r="D1723" s="107"/>
      <c r="E1723" s="107"/>
      <c r="F1723" s="107"/>
      <c r="G1723" s="107"/>
      <c r="H1723" s="107"/>
      <c r="I1723" s="107"/>
      <c r="J1723" s="107"/>
      <c r="K1723" s="107"/>
      <c r="L1723" s="76">
        <v>0</v>
      </c>
    </row>
    <row r="1724" spans="1:12" ht="15" customHeight="1" thickBot="1">
      <c r="A1724" s="184" t="str">
        <f t="shared" si="631"/>
        <v>Meslier</v>
      </c>
      <c r="B1724" s="107"/>
      <c r="C1724" s="107"/>
      <c r="D1724" s="107"/>
      <c r="E1724" s="107"/>
      <c r="F1724" s="107"/>
      <c r="G1724" s="107"/>
      <c r="H1724" s="107"/>
      <c r="I1724" s="107"/>
      <c r="J1724" s="107"/>
      <c r="K1724" s="107"/>
      <c r="L1724" s="76">
        <v>0</v>
      </c>
    </row>
    <row r="1725" spans="1:12" ht="15" customHeight="1" thickBot="1">
      <c r="A1725" s="184" t="str">
        <f t="shared" si="631"/>
        <v>Guaita</v>
      </c>
      <c r="B1725" s="107"/>
      <c r="C1725" s="107"/>
      <c r="D1725" s="107"/>
      <c r="E1725" s="107"/>
      <c r="F1725" s="107"/>
      <c r="G1725" s="107"/>
      <c r="H1725" s="107"/>
      <c r="I1725" s="107"/>
      <c r="J1725" s="107"/>
      <c r="K1725" s="107"/>
      <c r="L1725" s="76">
        <v>0</v>
      </c>
    </row>
    <row r="1726" spans="1:12" ht="15" customHeight="1" thickBot="1">
      <c r="A1726" s="184" t="str">
        <f t="shared" si="631"/>
        <v>Salah</v>
      </c>
      <c r="B1726" s="107"/>
      <c r="C1726" s="107"/>
      <c r="D1726" s="107"/>
      <c r="E1726" s="107"/>
      <c r="F1726" s="107"/>
      <c r="G1726" s="107"/>
      <c r="H1726" s="107"/>
      <c r="I1726" s="107"/>
      <c r="J1726" s="107"/>
      <c r="K1726" s="107"/>
      <c r="L1726" s="76">
        <v>0</v>
      </c>
    </row>
    <row r="1727" spans="1:12" ht="15" customHeight="1" thickBot="1">
      <c r="A1727" s="184" t="str">
        <f t="shared" si="631"/>
        <v>De Bruyne</v>
      </c>
      <c r="B1727" s="107"/>
      <c r="C1727" s="107"/>
      <c r="D1727" s="107"/>
      <c r="E1727" s="107"/>
      <c r="F1727" s="107"/>
      <c r="G1727" s="107"/>
      <c r="H1727" s="107"/>
      <c r="I1727" s="107"/>
      <c r="J1727" s="107"/>
      <c r="K1727" s="107"/>
      <c r="L1727" s="76">
        <v>0</v>
      </c>
    </row>
    <row r="1728" spans="1:12" ht="15" customHeight="1" thickBot="1">
      <c r="A1728" s="184" t="str">
        <f t="shared" si="631"/>
        <v>Saka</v>
      </c>
      <c r="B1728" s="107"/>
      <c r="C1728" s="107"/>
      <c r="D1728" s="107"/>
      <c r="E1728" s="107"/>
      <c r="F1728" s="107"/>
      <c r="G1728" s="107"/>
      <c r="H1728" s="107"/>
      <c r="I1728" s="107"/>
      <c r="J1728" s="107"/>
      <c r="K1728" s="107"/>
      <c r="L1728" s="76">
        <v>0</v>
      </c>
    </row>
    <row r="1729" spans="1:12" ht="15" customHeight="1" thickBot="1">
      <c r="A1729" s="184" t="str">
        <f t="shared" si="631"/>
        <v>Son</v>
      </c>
      <c r="B1729" s="107"/>
      <c r="C1729" s="107"/>
      <c r="D1729" s="107"/>
      <c r="E1729" s="107"/>
      <c r="F1729" s="107"/>
      <c r="G1729" s="107"/>
      <c r="H1729" s="107"/>
      <c r="I1729" s="107"/>
      <c r="J1729" s="107"/>
      <c r="K1729" s="107"/>
      <c r="L1729" s="76">
        <v>0</v>
      </c>
    </row>
    <row r="1730" spans="1:12" ht="15" customHeight="1" thickBot="1">
      <c r="A1730" s="184" t="str">
        <f t="shared" si="631"/>
        <v>Martinelli</v>
      </c>
      <c r="B1730" s="107"/>
      <c r="C1730" s="107"/>
      <c r="D1730" s="107"/>
      <c r="E1730" s="107"/>
      <c r="F1730" s="107"/>
      <c r="G1730" s="107"/>
      <c r="H1730" s="107"/>
      <c r="I1730" s="107"/>
      <c r="J1730" s="107"/>
      <c r="K1730" s="107"/>
      <c r="L1730" s="76">
        <v>0</v>
      </c>
    </row>
    <row r="1731" spans="1:12" ht="15" customHeight="1" thickBot="1">
      <c r="A1731" s="184" t="str">
        <f t="shared" si="631"/>
        <v>Foden</v>
      </c>
      <c r="B1731" s="107"/>
      <c r="C1731" s="107"/>
      <c r="D1731" s="107"/>
      <c r="E1731" s="107"/>
      <c r="F1731" s="107"/>
      <c r="G1731" s="107"/>
      <c r="H1731" s="107"/>
      <c r="I1731" s="107"/>
      <c r="J1731" s="107"/>
      <c r="K1731" s="107"/>
      <c r="L1731" s="76">
        <v>0</v>
      </c>
    </row>
    <row r="1732" spans="1:12" ht="15" customHeight="1" thickBot="1">
      <c r="A1732" s="184" t="str">
        <f t="shared" si="631"/>
        <v>Mount</v>
      </c>
      <c r="B1732" s="107"/>
      <c r="C1732" s="107"/>
      <c r="D1732" s="107"/>
      <c r="E1732" s="107"/>
      <c r="F1732" s="107"/>
      <c r="G1732" s="107"/>
      <c r="H1732" s="107"/>
      <c r="I1732" s="107"/>
      <c r="J1732" s="107"/>
      <c r="K1732" s="107"/>
      <c r="L1732" s="76">
        <v>0</v>
      </c>
    </row>
    <row r="1733" spans="1:12" ht="15" customHeight="1" thickBot="1">
      <c r="A1733" s="184" t="str">
        <f t="shared" si="631"/>
        <v>Sterling</v>
      </c>
      <c r="B1733" s="107"/>
      <c r="C1733" s="107"/>
      <c r="D1733" s="107"/>
      <c r="E1733" s="107"/>
      <c r="F1733" s="107"/>
      <c r="G1733" s="107"/>
      <c r="H1733" s="107"/>
      <c r="I1733" s="107"/>
      <c r="J1733" s="107"/>
      <c r="K1733" s="107"/>
      <c r="L1733" s="76">
        <v>0</v>
      </c>
    </row>
    <row r="1734" spans="1:12" ht="15" customHeight="1" thickBot="1">
      <c r="A1734" s="184" t="str">
        <f t="shared" si="631"/>
        <v>Fernandes</v>
      </c>
      <c r="B1734" s="107"/>
      <c r="C1734" s="107"/>
      <c r="D1734" s="107"/>
      <c r="E1734" s="107"/>
      <c r="F1734" s="107"/>
      <c r="G1734" s="107"/>
      <c r="H1734" s="107"/>
      <c r="I1734" s="107"/>
      <c r="J1734" s="107"/>
      <c r="K1734" s="107"/>
      <c r="L1734" s="76">
        <v>0</v>
      </c>
    </row>
    <row r="1735" spans="1:12" ht="15" customHeight="1" thickBot="1">
      <c r="A1735" s="184" t="str">
        <f t="shared" si="631"/>
        <v>Ødegaard</v>
      </c>
      <c r="B1735" s="107"/>
      <c r="C1735" s="107"/>
      <c r="D1735" s="107"/>
      <c r="E1735" s="107"/>
      <c r="F1735" s="107"/>
      <c r="G1735" s="107"/>
      <c r="H1735" s="107"/>
      <c r="I1735" s="107"/>
      <c r="J1735" s="107"/>
      <c r="K1735" s="107"/>
      <c r="L1735" s="76">
        <v>0</v>
      </c>
    </row>
    <row r="1736" spans="1:12" ht="15" customHeight="1" thickBot="1">
      <c r="A1736" s="184" t="str">
        <f t="shared" si="631"/>
        <v>Trossard</v>
      </c>
      <c r="B1736" s="107"/>
      <c r="C1736" s="107"/>
      <c r="D1736" s="107"/>
      <c r="E1736" s="107"/>
      <c r="F1736" s="107"/>
      <c r="G1736" s="107"/>
      <c r="H1736" s="107"/>
      <c r="I1736" s="107"/>
      <c r="J1736" s="107"/>
      <c r="K1736" s="107"/>
      <c r="L1736" s="76">
        <v>0</v>
      </c>
    </row>
    <row r="1737" spans="1:12" ht="15" customHeight="1" thickBot="1">
      <c r="A1737" s="184" t="str">
        <f t="shared" si="631"/>
        <v>Grealish</v>
      </c>
      <c r="B1737" s="107"/>
      <c r="C1737" s="107"/>
      <c r="D1737" s="107"/>
      <c r="E1737" s="107"/>
      <c r="F1737" s="107"/>
      <c r="G1737" s="107"/>
      <c r="H1737" s="107"/>
      <c r="I1737" s="107"/>
      <c r="J1737" s="107"/>
      <c r="K1737" s="107"/>
      <c r="L1737" s="76">
        <v>0</v>
      </c>
    </row>
    <row r="1738" spans="1:12" ht="15" customHeight="1" thickBot="1">
      <c r="A1738" s="184" t="str">
        <f t="shared" si="631"/>
        <v>Rashford</v>
      </c>
      <c r="B1738" s="107"/>
      <c r="C1738" s="107"/>
      <c r="D1738" s="107"/>
      <c r="E1738" s="107"/>
      <c r="F1738" s="107"/>
      <c r="G1738" s="107"/>
      <c r="H1738" s="107"/>
      <c r="I1738" s="107"/>
      <c r="J1738" s="107"/>
      <c r="K1738" s="107"/>
      <c r="L1738" s="76">
        <v>0</v>
      </c>
    </row>
    <row r="1739" spans="1:12" ht="15" customHeight="1" thickBot="1">
      <c r="A1739" s="184" t="str">
        <f t="shared" si="631"/>
        <v>Zaha</v>
      </c>
      <c r="B1739" s="107"/>
      <c r="C1739" s="107"/>
      <c r="D1739" s="107"/>
      <c r="E1739" s="107"/>
      <c r="F1739" s="107"/>
      <c r="G1739" s="107"/>
      <c r="H1739" s="107"/>
      <c r="I1739" s="107"/>
      <c r="J1739" s="107"/>
      <c r="K1739" s="107"/>
      <c r="L1739" s="76">
        <v>0</v>
      </c>
    </row>
    <row r="1740" spans="1:12" ht="15" customHeight="1" thickBot="1">
      <c r="A1740" s="184" t="str">
        <f t="shared" si="631"/>
        <v>Bernardo</v>
      </c>
      <c r="B1740" s="107"/>
      <c r="C1740" s="107"/>
      <c r="D1740" s="107"/>
      <c r="E1740" s="107"/>
      <c r="F1740" s="107"/>
      <c r="G1740" s="107"/>
      <c r="H1740" s="107"/>
      <c r="I1740" s="107"/>
      <c r="J1740" s="107"/>
      <c r="K1740" s="107"/>
      <c r="L1740" s="76">
        <v>0</v>
      </c>
    </row>
    <row r="1741" spans="1:12" ht="15" customHeight="1" thickBot="1">
      <c r="A1741" s="184" t="str">
        <f t="shared" si="631"/>
        <v>Groß</v>
      </c>
      <c r="B1741" s="107"/>
      <c r="C1741" s="107"/>
      <c r="D1741" s="107"/>
      <c r="E1741" s="107"/>
      <c r="F1741" s="107"/>
      <c r="G1741" s="107"/>
      <c r="H1741" s="107"/>
      <c r="I1741" s="107"/>
      <c r="J1741" s="107"/>
      <c r="K1741" s="107"/>
      <c r="L1741" s="76">
        <v>0</v>
      </c>
    </row>
    <row r="1742" spans="1:12" ht="15" customHeight="1" thickBot="1">
      <c r="A1742" s="184" t="str">
        <f t="shared" si="631"/>
        <v>Bowen</v>
      </c>
      <c r="B1742" s="107"/>
      <c r="C1742" s="107"/>
      <c r="D1742" s="107"/>
      <c r="E1742" s="107"/>
      <c r="F1742" s="107"/>
      <c r="G1742" s="107"/>
      <c r="H1742" s="107"/>
      <c r="I1742" s="107"/>
      <c r="J1742" s="107"/>
      <c r="K1742" s="107"/>
      <c r="L1742" s="76">
        <v>0</v>
      </c>
    </row>
    <row r="1743" spans="1:12" ht="15" customHeight="1" thickBot="1">
      <c r="A1743" s="184" t="str">
        <f t="shared" si="631"/>
        <v>Andreas</v>
      </c>
      <c r="B1743" s="107"/>
      <c r="C1743" s="107"/>
      <c r="D1743" s="107"/>
      <c r="E1743" s="107"/>
      <c r="F1743" s="107"/>
      <c r="G1743" s="107"/>
      <c r="H1743" s="107"/>
      <c r="I1743" s="107"/>
      <c r="J1743" s="107"/>
      <c r="K1743" s="107"/>
      <c r="L1743" s="76">
        <v>0</v>
      </c>
    </row>
    <row r="1744" spans="1:12" ht="15" customHeight="1" thickBot="1">
      <c r="A1744" s="184" t="str">
        <f t="shared" si="631"/>
        <v>Ward-Prowse</v>
      </c>
      <c r="B1744" s="107"/>
      <c r="C1744" s="107"/>
      <c r="D1744" s="107"/>
      <c r="E1744" s="107"/>
      <c r="F1744" s="107"/>
      <c r="G1744" s="107"/>
      <c r="H1744" s="107"/>
      <c r="I1744" s="107"/>
      <c r="J1744" s="107"/>
      <c r="K1744" s="107"/>
      <c r="L1744" s="76">
        <v>0</v>
      </c>
    </row>
    <row r="1745" spans="1:12" ht="15" customHeight="1" thickBot="1">
      <c r="A1745" s="184" t="str">
        <f t="shared" si="631"/>
        <v>Barnes</v>
      </c>
      <c r="B1745" s="107"/>
      <c r="C1745" s="107"/>
      <c r="D1745" s="107"/>
      <c r="E1745" s="107"/>
      <c r="F1745" s="107"/>
      <c r="G1745" s="107"/>
      <c r="H1745" s="107"/>
      <c r="I1745" s="107"/>
      <c r="J1745" s="107"/>
      <c r="K1745" s="107"/>
      <c r="L1745" s="76">
        <v>0</v>
      </c>
    </row>
    <row r="1746" spans="1:12" ht="15" customHeight="1" thickBot="1">
      <c r="A1746" s="184" t="str">
        <f t="shared" si="631"/>
        <v>Almirón</v>
      </c>
      <c r="B1746" s="107"/>
      <c r="C1746" s="107"/>
      <c r="D1746" s="107"/>
      <c r="E1746" s="107"/>
      <c r="F1746" s="107"/>
      <c r="G1746" s="107"/>
      <c r="H1746" s="107"/>
      <c r="I1746" s="107"/>
      <c r="J1746" s="107"/>
      <c r="K1746" s="107"/>
      <c r="L1746" s="76">
        <v>0</v>
      </c>
    </row>
    <row r="1747" spans="1:12" ht="15" customHeight="1" thickBot="1">
      <c r="A1747" s="184" t="str">
        <f t="shared" si="631"/>
        <v>Willian</v>
      </c>
      <c r="B1747" s="107"/>
      <c r="C1747" s="107"/>
      <c r="D1747" s="107"/>
      <c r="E1747" s="107"/>
      <c r="F1747" s="107"/>
      <c r="G1747" s="107"/>
      <c r="H1747" s="107"/>
      <c r="I1747" s="107"/>
      <c r="J1747" s="107"/>
      <c r="K1747" s="107"/>
      <c r="L1747" s="76">
        <v>0</v>
      </c>
    </row>
    <row r="1748" spans="1:12" ht="15" customHeight="1" thickBot="1">
      <c r="A1748" s="184" t="str">
        <f t="shared" si="631"/>
        <v>Antony</v>
      </c>
      <c r="B1748" s="107"/>
      <c r="C1748" s="107"/>
      <c r="D1748" s="107"/>
      <c r="E1748" s="107"/>
      <c r="F1748" s="107"/>
      <c r="G1748" s="107"/>
      <c r="H1748" s="107"/>
      <c r="I1748" s="107"/>
      <c r="J1748" s="107"/>
      <c r="K1748" s="107"/>
      <c r="L1748" s="76">
        <v>0</v>
      </c>
    </row>
    <row r="1749" spans="1:12" ht="15" customHeight="1" thickBot="1">
      <c r="A1749" s="184" t="str">
        <f t="shared" si="631"/>
        <v>Saint-Maximin</v>
      </c>
      <c r="B1749" s="107"/>
      <c r="C1749" s="107"/>
      <c r="D1749" s="107"/>
      <c r="E1749" s="107"/>
      <c r="F1749" s="107"/>
      <c r="G1749" s="107"/>
      <c r="H1749" s="107"/>
      <c r="I1749" s="107"/>
      <c r="J1749" s="107"/>
      <c r="K1749" s="107"/>
      <c r="L1749" s="76">
        <v>0</v>
      </c>
    </row>
    <row r="1750" spans="1:12" ht="15" customHeight="1" thickBot="1">
      <c r="A1750" s="184" t="str">
        <f t="shared" si="631"/>
        <v>Gündogan</v>
      </c>
      <c r="B1750" s="107"/>
      <c r="C1750" s="107"/>
      <c r="D1750" s="107"/>
      <c r="E1750" s="107"/>
      <c r="F1750" s="107"/>
      <c r="G1750" s="107"/>
      <c r="H1750" s="107"/>
      <c r="I1750" s="107"/>
      <c r="J1750" s="107"/>
      <c r="K1750" s="107"/>
      <c r="L1750" s="76">
        <v>0</v>
      </c>
    </row>
    <row r="1751" spans="1:12" ht="15" customHeight="1" thickBot="1">
      <c r="A1751" s="184" t="str">
        <f t="shared" si="631"/>
        <v>Paquetá</v>
      </c>
      <c r="B1751" s="107"/>
      <c r="C1751" s="107"/>
      <c r="D1751" s="107"/>
      <c r="E1751" s="107"/>
      <c r="F1751" s="107"/>
      <c r="G1751" s="107"/>
      <c r="H1751" s="107"/>
      <c r="I1751" s="107"/>
      <c r="J1751" s="107"/>
      <c r="K1751" s="107"/>
      <c r="L1751" s="76">
        <v>0</v>
      </c>
    </row>
    <row r="1752" spans="1:12" ht="15" customHeight="1" thickBot="1">
      <c r="A1752" s="184" t="str">
        <f t="shared" si="631"/>
        <v>Rodrigo</v>
      </c>
      <c r="B1752" s="107"/>
      <c r="C1752" s="107"/>
      <c r="D1752" s="107"/>
      <c r="E1752" s="107"/>
      <c r="F1752" s="107"/>
      <c r="G1752" s="107"/>
      <c r="H1752" s="107"/>
      <c r="I1752" s="107"/>
      <c r="J1752" s="107"/>
      <c r="K1752" s="107"/>
      <c r="L1752" s="76">
        <v>0</v>
      </c>
    </row>
    <row r="1753" spans="1:12" ht="15" customHeight="1" thickBot="1">
      <c r="A1753" s="184" t="str">
        <f t="shared" si="631"/>
        <v>Aaronson</v>
      </c>
      <c r="B1753" s="107"/>
      <c r="C1753" s="107"/>
      <c r="D1753" s="107"/>
      <c r="E1753" s="107"/>
      <c r="F1753" s="107"/>
      <c r="G1753" s="107"/>
      <c r="H1753" s="107"/>
      <c r="I1753" s="107"/>
      <c r="J1753" s="107"/>
      <c r="K1753" s="107"/>
      <c r="L1753" s="76">
        <v>0</v>
      </c>
    </row>
    <row r="1754" spans="1:12" ht="15" customHeight="1" thickBot="1">
      <c r="A1754" s="184" t="str">
        <f t="shared" si="631"/>
        <v>Kulusevski</v>
      </c>
      <c r="B1754" s="107"/>
      <c r="C1754" s="107"/>
      <c r="D1754" s="107"/>
      <c r="E1754" s="107"/>
      <c r="F1754" s="107"/>
      <c r="G1754" s="107"/>
      <c r="H1754" s="107"/>
      <c r="I1754" s="107"/>
      <c r="J1754" s="107"/>
      <c r="K1754" s="107"/>
      <c r="L1754" s="76">
        <v>0</v>
      </c>
    </row>
    <row r="1755" spans="1:12" ht="15" customHeight="1" thickBot="1">
      <c r="A1755" s="184" t="str">
        <f t="shared" si="631"/>
        <v>Bailey</v>
      </c>
      <c r="B1755" s="107"/>
      <c r="C1755" s="107"/>
      <c r="D1755" s="107"/>
      <c r="E1755" s="107"/>
      <c r="F1755" s="107"/>
      <c r="G1755" s="107"/>
      <c r="H1755" s="107"/>
      <c r="I1755" s="107"/>
      <c r="J1755" s="107"/>
      <c r="K1755" s="107"/>
      <c r="L1755" s="76">
        <v>0</v>
      </c>
    </row>
    <row r="1756" spans="1:12" ht="15" customHeight="1" thickBot="1">
      <c r="A1756" s="184" t="str">
        <f t="shared" si="631"/>
        <v>March</v>
      </c>
      <c r="B1756" s="107"/>
      <c r="C1756" s="107"/>
      <c r="D1756" s="107"/>
      <c r="E1756" s="107"/>
      <c r="F1756" s="107"/>
      <c r="G1756" s="107"/>
      <c r="H1756" s="107"/>
      <c r="I1756" s="107"/>
      <c r="J1756" s="107"/>
      <c r="K1756" s="107"/>
      <c r="L1756" s="76">
        <v>0</v>
      </c>
    </row>
    <row r="1757" spans="1:12" ht="15" customHeight="1" thickBot="1">
      <c r="A1757" s="184" t="str">
        <f t="shared" si="631"/>
        <v>Mahrez</v>
      </c>
      <c r="B1757" s="107"/>
      <c r="C1757" s="107"/>
      <c r="D1757" s="107"/>
      <c r="E1757" s="107"/>
      <c r="F1757" s="107"/>
      <c r="G1757" s="107"/>
      <c r="H1757" s="107"/>
      <c r="I1757" s="107"/>
      <c r="J1757" s="107"/>
      <c r="K1757" s="107"/>
      <c r="L1757" s="76">
        <v>0</v>
      </c>
    </row>
    <row r="1758" spans="1:12" ht="15" customHeight="1" thickBot="1">
      <c r="A1758" s="184" t="str">
        <f t="shared" si="631"/>
        <v>Harrison</v>
      </c>
      <c r="B1758" s="107"/>
      <c r="C1758" s="107"/>
      <c r="D1758" s="107"/>
      <c r="E1758" s="107"/>
      <c r="F1758" s="107"/>
      <c r="G1758" s="107"/>
      <c r="H1758" s="107"/>
      <c r="I1758" s="107"/>
      <c r="J1758" s="107"/>
      <c r="K1758" s="107"/>
      <c r="L1758" s="76">
        <v>0</v>
      </c>
    </row>
    <row r="1759" spans="1:12" ht="15" customHeight="1" thickBot="1">
      <c r="A1759" s="184" t="str">
        <f t="shared" si="631"/>
        <v>Eriksen</v>
      </c>
      <c r="B1759" s="107"/>
      <c r="C1759" s="107"/>
      <c r="D1759" s="107"/>
      <c r="E1759" s="107"/>
      <c r="F1759" s="107"/>
      <c r="G1759" s="107"/>
      <c r="H1759" s="107"/>
      <c r="I1759" s="107"/>
      <c r="J1759" s="107"/>
      <c r="K1759" s="107"/>
      <c r="L1759" s="76">
        <v>0</v>
      </c>
    </row>
    <row r="1760" spans="1:12" ht="15" customHeight="1" thickBot="1">
      <c r="A1760" s="184" t="str">
        <f t="shared" si="631"/>
        <v>Eze</v>
      </c>
      <c r="B1760" s="107"/>
      <c r="C1760" s="107"/>
      <c r="D1760" s="107"/>
      <c r="E1760" s="107"/>
      <c r="F1760" s="107"/>
      <c r="G1760" s="107"/>
      <c r="H1760" s="107"/>
      <c r="I1760" s="107"/>
      <c r="J1760" s="107"/>
      <c r="K1760" s="107"/>
      <c r="L1760" s="76">
        <v>0</v>
      </c>
    </row>
    <row r="1761" spans="1:26" ht="15" customHeight="1" thickBot="1">
      <c r="A1761" s="184" t="str">
        <f t="shared" si="631"/>
        <v>Cancelo</v>
      </c>
      <c r="B1761" s="164"/>
      <c r="C1761" s="164"/>
      <c r="D1761" s="164"/>
      <c r="E1761" s="164"/>
      <c r="F1761" s="164"/>
      <c r="G1761" s="164"/>
      <c r="H1761" s="164"/>
      <c r="I1761" s="164"/>
      <c r="J1761" s="164"/>
      <c r="K1761" s="165"/>
      <c r="L1761" s="76">
        <v>0</v>
      </c>
      <c r="M1761" s="424" t="s">
        <v>195</v>
      </c>
      <c r="N1761" s="425"/>
      <c r="O1761" s="425"/>
      <c r="P1761" s="425"/>
      <c r="Q1761" s="425"/>
      <c r="R1761" s="425"/>
      <c r="S1761" s="425"/>
      <c r="T1761" s="425"/>
      <c r="U1761" s="425"/>
      <c r="V1761" s="425"/>
      <c r="W1761" s="425"/>
      <c r="X1761" s="425"/>
      <c r="Y1761" s="425"/>
      <c r="Z1761" s="426"/>
    </row>
    <row r="1762" spans="1:26" ht="15" customHeight="1" thickBot="1">
      <c r="A1762" s="184" t="str">
        <f t="shared" si="631"/>
        <v>Alexander-Arnold</v>
      </c>
      <c r="B1762" s="108"/>
      <c r="C1762" s="108"/>
      <c r="D1762" s="108"/>
      <c r="E1762" s="108"/>
      <c r="F1762" s="108"/>
      <c r="G1762" s="108"/>
      <c r="H1762" s="108"/>
      <c r="I1762" s="108"/>
      <c r="J1762" s="108"/>
      <c r="K1762" s="166"/>
      <c r="L1762" s="76">
        <v>0</v>
      </c>
      <c r="M1762" s="427"/>
      <c r="N1762" s="428"/>
      <c r="O1762" s="428"/>
      <c r="P1762" s="428"/>
      <c r="Q1762" s="428"/>
      <c r="R1762" s="428"/>
      <c r="S1762" s="428"/>
      <c r="T1762" s="428"/>
      <c r="U1762" s="428"/>
      <c r="V1762" s="428"/>
      <c r="W1762" s="428"/>
      <c r="X1762" s="428"/>
      <c r="Y1762" s="428"/>
      <c r="Z1762" s="429"/>
    </row>
    <row r="1763" spans="1:26" ht="15" customHeight="1" thickBot="1">
      <c r="A1763" s="184" t="str">
        <f t="shared" si="631"/>
        <v>Gabriel</v>
      </c>
      <c r="B1763" s="108"/>
      <c r="C1763" s="108"/>
      <c r="D1763" s="108"/>
      <c r="E1763" s="108"/>
      <c r="F1763" s="108"/>
      <c r="G1763" s="108"/>
      <c r="H1763" s="108"/>
      <c r="I1763" s="108"/>
      <c r="J1763" s="108"/>
      <c r="K1763" s="166"/>
      <c r="L1763" s="76">
        <v>0</v>
      </c>
      <c r="M1763" s="427"/>
      <c r="N1763" s="428"/>
      <c r="O1763" s="428"/>
      <c r="P1763" s="428"/>
      <c r="Q1763" s="428"/>
      <c r="R1763" s="428"/>
      <c r="S1763" s="428"/>
      <c r="T1763" s="428"/>
      <c r="U1763" s="428"/>
      <c r="V1763" s="428"/>
      <c r="W1763" s="428"/>
      <c r="X1763" s="428"/>
      <c r="Y1763" s="428"/>
      <c r="Z1763" s="429"/>
    </row>
    <row r="1764" spans="1:26" ht="15" customHeight="1" thickBot="1">
      <c r="A1764" s="184" t="str">
        <f t="shared" si="631"/>
        <v>Robertson</v>
      </c>
      <c r="B1764" s="108"/>
      <c r="C1764" s="108"/>
      <c r="D1764" s="108"/>
      <c r="E1764" s="108"/>
      <c r="F1764" s="108"/>
      <c r="G1764" s="108"/>
      <c r="H1764" s="108"/>
      <c r="I1764" s="108"/>
      <c r="J1764" s="108"/>
      <c r="K1764" s="166"/>
      <c r="L1764" s="76">
        <v>0</v>
      </c>
      <c r="M1764" s="427"/>
      <c r="N1764" s="428"/>
      <c r="O1764" s="428"/>
      <c r="P1764" s="428"/>
      <c r="Q1764" s="428"/>
      <c r="R1764" s="428"/>
      <c r="S1764" s="428"/>
      <c r="T1764" s="428"/>
      <c r="U1764" s="428"/>
      <c r="V1764" s="428"/>
      <c r="W1764" s="428"/>
      <c r="X1764" s="428"/>
      <c r="Y1764" s="428"/>
      <c r="Z1764" s="429"/>
    </row>
    <row r="1765" spans="1:26" ht="15" customHeight="1" thickBot="1">
      <c r="A1765" s="184" t="str">
        <f t="shared" si="631"/>
        <v>Trippier</v>
      </c>
      <c r="B1765" s="108"/>
      <c r="C1765" s="108"/>
      <c r="D1765" s="108"/>
      <c r="E1765" s="108"/>
      <c r="F1765" s="108"/>
      <c r="G1765" s="108"/>
      <c r="H1765" s="108"/>
      <c r="I1765" s="108"/>
      <c r="J1765" s="108"/>
      <c r="K1765" s="108"/>
      <c r="L1765" s="76">
        <v>0</v>
      </c>
      <c r="M1765" s="430"/>
      <c r="N1765" s="431"/>
      <c r="O1765" s="431"/>
      <c r="P1765" s="431"/>
      <c r="Q1765" s="431"/>
      <c r="R1765" s="431"/>
      <c r="S1765" s="431"/>
      <c r="T1765" s="431"/>
      <c r="U1765" s="431"/>
      <c r="V1765" s="431"/>
      <c r="W1765" s="431"/>
      <c r="X1765" s="431"/>
      <c r="Y1765" s="431"/>
      <c r="Z1765" s="432"/>
    </row>
    <row r="1766" spans="1:26" ht="14.45" customHeight="1" thickBot="1">
      <c r="A1766" s="184" t="str">
        <f t="shared" si="631"/>
        <v>Van Dijk</v>
      </c>
      <c r="B1766" s="108"/>
      <c r="C1766" s="108"/>
      <c r="D1766" s="108"/>
      <c r="E1766" s="108"/>
      <c r="F1766" s="108"/>
      <c r="G1766" s="108"/>
      <c r="H1766" s="108"/>
      <c r="I1766" s="108"/>
      <c r="J1766" s="108"/>
      <c r="K1766" s="108"/>
      <c r="L1766" s="76">
        <v>0</v>
      </c>
    </row>
    <row r="1767" spans="1:26" ht="14.45" customHeight="1" thickBot="1">
      <c r="A1767" s="184" t="str">
        <f t="shared" si="631"/>
        <v>White</v>
      </c>
      <c r="B1767" s="108"/>
      <c r="C1767" s="108"/>
      <c r="D1767" s="108"/>
      <c r="E1767" s="108"/>
      <c r="F1767" s="108"/>
      <c r="G1767" s="108"/>
      <c r="H1767" s="108"/>
      <c r="I1767" s="108"/>
      <c r="J1767" s="108"/>
      <c r="K1767" s="108"/>
      <c r="L1767" s="76">
        <v>0</v>
      </c>
    </row>
    <row r="1768" spans="1:26" ht="14.45" customHeight="1" thickBot="1">
      <c r="A1768" s="184" t="str">
        <f t="shared" si="631"/>
        <v>Laporte</v>
      </c>
      <c r="B1768" s="108"/>
      <c r="C1768" s="108"/>
      <c r="D1768" s="108"/>
      <c r="E1768" s="108"/>
      <c r="F1768" s="108"/>
      <c r="G1768" s="108"/>
      <c r="H1768" s="108"/>
      <c r="I1768" s="108"/>
      <c r="J1768" s="108"/>
      <c r="K1768" s="108"/>
      <c r="L1768" s="76">
        <v>0</v>
      </c>
    </row>
    <row r="1769" spans="1:26" ht="14.45" customHeight="1" thickBot="1">
      <c r="A1769" s="184" t="str">
        <f t="shared" si="631"/>
        <v>Dunk</v>
      </c>
      <c r="B1769" s="108"/>
      <c r="C1769" s="108"/>
      <c r="D1769" s="108"/>
      <c r="E1769" s="108"/>
      <c r="F1769" s="108"/>
      <c r="G1769" s="108"/>
      <c r="H1769" s="108"/>
      <c r="I1769" s="108"/>
      <c r="J1769" s="108"/>
      <c r="K1769" s="108"/>
      <c r="L1769" s="76">
        <v>0</v>
      </c>
    </row>
    <row r="1770" spans="1:26" ht="14.45" customHeight="1" thickBot="1">
      <c r="A1770" s="184" t="str">
        <f t="shared" ref="A1770:A1833" si="632">A890</f>
        <v>Saliba</v>
      </c>
      <c r="B1770" s="108"/>
      <c r="C1770" s="108"/>
      <c r="D1770" s="108"/>
      <c r="E1770" s="108"/>
      <c r="F1770" s="108"/>
      <c r="G1770" s="108"/>
      <c r="H1770" s="108"/>
      <c r="I1770" s="108"/>
      <c r="J1770" s="108"/>
      <c r="K1770" s="108"/>
      <c r="L1770" s="76">
        <v>0</v>
      </c>
    </row>
    <row r="1771" spans="1:26" ht="14.45" customHeight="1" thickBot="1">
      <c r="A1771" s="184" t="str">
        <f t="shared" si="632"/>
        <v>Burn</v>
      </c>
      <c r="B1771" s="108"/>
      <c r="C1771" s="108"/>
      <c r="D1771" s="108"/>
      <c r="E1771" s="108"/>
      <c r="F1771" s="108"/>
      <c r="G1771" s="108"/>
      <c r="H1771" s="108"/>
      <c r="I1771" s="108"/>
      <c r="J1771" s="108"/>
      <c r="K1771" s="108"/>
      <c r="L1771" s="76">
        <v>0</v>
      </c>
    </row>
    <row r="1772" spans="1:26" ht="14.45" customHeight="1" thickBot="1">
      <c r="A1772" s="184" t="str">
        <f t="shared" si="632"/>
        <v>Botman</v>
      </c>
      <c r="B1772" s="108"/>
      <c r="C1772" s="108"/>
      <c r="D1772" s="108"/>
      <c r="E1772" s="108"/>
      <c r="F1772" s="108"/>
      <c r="G1772" s="108"/>
      <c r="H1772" s="108"/>
      <c r="I1772" s="108"/>
      <c r="J1772" s="108"/>
      <c r="K1772" s="108"/>
      <c r="L1772" s="76">
        <v>0</v>
      </c>
    </row>
    <row r="1773" spans="1:26" ht="14.45" customHeight="1" thickBot="1">
      <c r="A1773" s="184" t="str">
        <f t="shared" si="632"/>
        <v>Dier</v>
      </c>
      <c r="B1773" s="108"/>
      <c r="C1773" s="108"/>
      <c r="D1773" s="108"/>
      <c r="E1773" s="108"/>
      <c r="F1773" s="108"/>
      <c r="G1773" s="108"/>
      <c r="H1773" s="108"/>
      <c r="I1773" s="108"/>
      <c r="J1773" s="108"/>
      <c r="K1773" s="108"/>
      <c r="L1773" s="76">
        <v>0</v>
      </c>
    </row>
    <row r="1774" spans="1:26" ht="14.45" customHeight="1" thickBot="1">
      <c r="A1774" s="184" t="str">
        <f t="shared" si="632"/>
        <v>Schär</v>
      </c>
      <c r="B1774" s="108"/>
      <c r="C1774" s="108"/>
      <c r="D1774" s="108"/>
      <c r="E1774" s="108"/>
      <c r="F1774" s="108"/>
      <c r="G1774" s="108"/>
      <c r="H1774" s="108"/>
      <c r="I1774" s="108"/>
      <c r="J1774" s="108"/>
      <c r="K1774" s="108"/>
      <c r="L1774" s="76">
        <v>0</v>
      </c>
    </row>
    <row r="1775" spans="1:26" ht="14.45" customHeight="1" thickBot="1">
      <c r="A1775" s="184" t="str">
        <f t="shared" si="632"/>
        <v>Zinchenko</v>
      </c>
      <c r="B1775" s="108"/>
      <c r="C1775" s="108"/>
      <c r="D1775" s="108"/>
      <c r="E1775" s="108"/>
      <c r="F1775" s="108"/>
      <c r="G1775" s="108"/>
      <c r="H1775" s="108"/>
      <c r="I1775" s="108"/>
      <c r="J1775" s="108"/>
      <c r="K1775" s="108"/>
      <c r="L1775" s="76">
        <v>0</v>
      </c>
    </row>
    <row r="1776" spans="1:26" ht="14.45" customHeight="1" thickBot="1">
      <c r="A1776" s="184" t="str">
        <f t="shared" si="632"/>
        <v>Walker</v>
      </c>
      <c r="B1776" s="108"/>
      <c r="C1776" s="108"/>
      <c r="D1776" s="108"/>
      <c r="E1776" s="108"/>
      <c r="F1776" s="108"/>
      <c r="G1776" s="108"/>
      <c r="H1776" s="108"/>
      <c r="I1776" s="108"/>
      <c r="J1776" s="108"/>
      <c r="K1776" s="108"/>
      <c r="L1776" s="76">
        <v>0</v>
      </c>
    </row>
    <row r="1777" spans="1:12" ht="14.45" customHeight="1" thickBot="1">
      <c r="A1777" s="184" t="str">
        <f t="shared" si="632"/>
        <v>Perišić</v>
      </c>
      <c r="B1777" s="108"/>
      <c r="C1777" s="108"/>
      <c r="D1777" s="108"/>
      <c r="E1777" s="108"/>
      <c r="F1777" s="108"/>
      <c r="G1777" s="108"/>
      <c r="H1777" s="108"/>
      <c r="I1777" s="108"/>
      <c r="J1777" s="108"/>
      <c r="K1777" s="108"/>
      <c r="L1777" s="76">
        <v>0</v>
      </c>
    </row>
    <row r="1778" spans="1:12" ht="14.45" customHeight="1" thickBot="1">
      <c r="A1778" s="184" t="str">
        <f t="shared" si="632"/>
        <v>Stones</v>
      </c>
      <c r="B1778" s="108"/>
      <c r="C1778" s="108"/>
      <c r="D1778" s="108"/>
      <c r="E1778" s="108"/>
      <c r="F1778" s="108"/>
      <c r="G1778" s="108"/>
      <c r="H1778" s="108"/>
      <c r="I1778" s="108"/>
      <c r="J1778" s="108"/>
      <c r="K1778" s="108"/>
      <c r="L1778" s="76">
        <v>0</v>
      </c>
    </row>
    <row r="1779" spans="1:12" ht="14.45" customHeight="1" thickBot="1">
      <c r="A1779" s="184" t="str">
        <f t="shared" si="632"/>
        <v>Shaw</v>
      </c>
      <c r="B1779" s="108"/>
      <c r="C1779" s="108"/>
      <c r="D1779" s="108"/>
      <c r="E1779" s="108"/>
      <c r="F1779" s="108"/>
      <c r="G1779" s="108"/>
      <c r="H1779" s="108"/>
      <c r="I1779" s="108"/>
      <c r="J1779" s="108"/>
      <c r="K1779" s="108"/>
      <c r="L1779" s="76">
        <v>0</v>
      </c>
    </row>
    <row r="1780" spans="1:12" ht="14.45" customHeight="1" thickBot="1">
      <c r="A1780" s="184" t="str">
        <f t="shared" si="632"/>
        <v>Cucurella</v>
      </c>
      <c r="B1780" s="108"/>
      <c r="C1780" s="108"/>
      <c r="D1780" s="108"/>
      <c r="E1780" s="108"/>
      <c r="F1780" s="108"/>
      <c r="G1780" s="108"/>
      <c r="H1780" s="108"/>
      <c r="I1780" s="108"/>
      <c r="J1780" s="108"/>
      <c r="K1780" s="108"/>
      <c r="L1780" s="76">
        <v>0</v>
      </c>
    </row>
    <row r="1781" spans="1:12" ht="14.45" customHeight="1" thickBot="1">
      <c r="A1781" s="184" t="str">
        <f t="shared" si="632"/>
        <v>Varane</v>
      </c>
      <c r="B1781" s="108"/>
      <c r="C1781" s="108"/>
      <c r="D1781" s="108"/>
      <c r="E1781" s="108"/>
      <c r="F1781" s="108"/>
      <c r="G1781" s="108"/>
      <c r="H1781" s="108"/>
      <c r="I1781" s="108"/>
      <c r="J1781" s="108"/>
      <c r="K1781" s="108"/>
      <c r="L1781" s="76">
        <v>0</v>
      </c>
    </row>
    <row r="1782" spans="1:12" ht="14.45" customHeight="1" thickBot="1">
      <c r="A1782" s="184" t="str">
        <f t="shared" si="632"/>
        <v>Estupiñán</v>
      </c>
      <c r="B1782" s="108"/>
      <c r="C1782" s="108"/>
      <c r="D1782" s="108"/>
      <c r="E1782" s="108"/>
      <c r="F1782" s="108"/>
      <c r="G1782" s="108"/>
      <c r="H1782" s="108"/>
      <c r="I1782" s="108"/>
      <c r="J1782" s="108"/>
      <c r="K1782" s="108"/>
      <c r="L1782" s="76">
        <v>0</v>
      </c>
    </row>
    <row r="1783" spans="1:12" ht="14.45" customHeight="1" thickBot="1">
      <c r="A1783" s="184" t="str">
        <f t="shared" si="632"/>
        <v>Matip</v>
      </c>
      <c r="B1783" s="108"/>
      <c r="C1783" s="108"/>
      <c r="D1783" s="108"/>
      <c r="E1783" s="108"/>
      <c r="F1783" s="108"/>
      <c r="G1783" s="108"/>
      <c r="H1783" s="108"/>
      <c r="I1783" s="108"/>
      <c r="J1783" s="108"/>
      <c r="K1783" s="108"/>
      <c r="L1783" s="76">
        <v>0</v>
      </c>
    </row>
    <row r="1784" spans="1:12" ht="14.45" customHeight="1" thickBot="1">
      <c r="A1784" s="184" t="str">
        <f t="shared" si="632"/>
        <v>Romero</v>
      </c>
      <c r="B1784" s="108"/>
      <c r="C1784" s="108"/>
      <c r="D1784" s="108"/>
      <c r="E1784" s="108"/>
      <c r="F1784" s="108"/>
      <c r="G1784" s="108"/>
      <c r="H1784" s="108"/>
      <c r="I1784" s="108"/>
      <c r="J1784" s="108"/>
      <c r="K1784" s="108"/>
      <c r="L1784" s="76">
        <v>0</v>
      </c>
    </row>
    <row r="1785" spans="1:12" ht="14.45" customHeight="1" thickBot="1">
      <c r="A1785" s="184" t="str">
        <f t="shared" si="632"/>
        <v>Koulibaly</v>
      </c>
      <c r="B1785" s="108"/>
      <c r="C1785" s="108"/>
      <c r="D1785" s="108"/>
      <c r="E1785" s="108"/>
      <c r="F1785" s="108"/>
      <c r="G1785" s="108"/>
      <c r="H1785" s="108"/>
      <c r="I1785" s="108"/>
      <c r="J1785" s="108"/>
      <c r="K1785" s="108"/>
      <c r="L1785" s="76">
        <v>0</v>
      </c>
    </row>
    <row r="1786" spans="1:12" ht="14.45" customHeight="1" thickBot="1">
      <c r="A1786" s="184" t="str">
        <f t="shared" si="632"/>
        <v>Digne</v>
      </c>
      <c r="B1786" s="108"/>
      <c r="C1786" s="108"/>
      <c r="D1786" s="108"/>
      <c r="E1786" s="108"/>
      <c r="F1786" s="108"/>
      <c r="G1786" s="108"/>
      <c r="H1786" s="108"/>
      <c r="I1786" s="108"/>
      <c r="J1786" s="108"/>
      <c r="K1786" s="108"/>
      <c r="L1786" s="76">
        <v>0</v>
      </c>
    </row>
    <row r="1787" spans="1:12" ht="14.45" customHeight="1" thickBot="1">
      <c r="A1787" s="184" t="str">
        <f t="shared" si="632"/>
        <v>Akanji</v>
      </c>
      <c r="B1787" s="108"/>
      <c r="C1787" s="108"/>
      <c r="D1787" s="108"/>
      <c r="E1787" s="108"/>
      <c r="F1787" s="108"/>
      <c r="G1787" s="108"/>
      <c r="H1787" s="108"/>
      <c r="I1787" s="108"/>
      <c r="J1787" s="108"/>
      <c r="K1787" s="108"/>
      <c r="L1787" s="76">
        <v>0</v>
      </c>
    </row>
    <row r="1788" spans="1:12" ht="14.45" customHeight="1" thickBot="1">
      <c r="A1788" s="184" t="str">
        <f t="shared" si="632"/>
        <v>Thiago Silva</v>
      </c>
      <c r="B1788" s="108"/>
      <c r="C1788" s="108"/>
      <c r="D1788" s="108"/>
      <c r="E1788" s="108"/>
      <c r="F1788" s="108"/>
      <c r="G1788" s="108"/>
      <c r="H1788" s="108"/>
      <c r="I1788" s="108"/>
      <c r="J1788" s="108"/>
      <c r="K1788" s="108"/>
      <c r="L1788" s="76">
        <v>0</v>
      </c>
    </row>
    <row r="1789" spans="1:12" ht="14.45" customHeight="1" thickBot="1">
      <c r="A1789" s="184" t="str">
        <f t="shared" si="632"/>
        <v>Martínez</v>
      </c>
      <c r="B1789" s="108"/>
      <c r="C1789" s="108"/>
      <c r="D1789" s="108"/>
      <c r="E1789" s="108"/>
      <c r="F1789" s="108"/>
      <c r="G1789" s="108"/>
      <c r="H1789" s="108"/>
      <c r="I1789" s="108"/>
      <c r="J1789" s="108"/>
      <c r="K1789" s="108"/>
      <c r="L1789" s="76">
        <v>0</v>
      </c>
    </row>
    <row r="1790" spans="1:12" ht="14.45" customHeight="1" thickBot="1">
      <c r="A1790" s="184" t="str">
        <f t="shared" si="632"/>
        <v>Mee</v>
      </c>
      <c r="B1790" s="108"/>
      <c r="C1790" s="108"/>
      <c r="D1790" s="108"/>
      <c r="E1790" s="108"/>
      <c r="F1790" s="108"/>
      <c r="G1790" s="108"/>
      <c r="H1790" s="108"/>
      <c r="I1790" s="108"/>
      <c r="J1790" s="108"/>
      <c r="K1790" s="108"/>
      <c r="L1790" s="76">
        <v>0</v>
      </c>
    </row>
    <row r="1791" spans="1:12" ht="14.45" customHeight="1" thickBot="1">
      <c r="A1791" s="184" t="str">
        <f t="shared" si="632"/>
        <v>Cresswell</v>
      </c>
      <c r="B1791" s="108"/>
      <c r="C1791" s="108"/>
      <c r="D1791" s="108"/>
      <c r="E1791" s="108"/>
      <c r="F1791" s="108"/>
      <c r="G1791" s="108"/>
      <c r="H1791" s="108"/>
      <c r="I1791" s="108"/>
      <c r="J1791" s="108"/>
      <c r="K1791" s="108"/>
      <c r="L1791" s="76">
        <v>0</v>
      </c>
    </row>
    <row r="1792" spans="1:12" ht="14.45" customHeight="1" thickBot="1">
      <c r="A1792" s="184" t="str">
        <f t="shared" si="632"/>
        <v>Konsa</v>
      </c>
      <c r="B1792" s="108"/>
      <c r="C1792" s="108"/>
      <c r="D1792" s="108"/>
      <c r="E1792" s="108"/>
      <c r="F1792" s="108"/>
      <c r="G1792" s="108"/>
      <c r="H1792" s="108"/>
      <c r="I1792" s="108"/>
      <c r="J1792" s="108"/>
      <c r="K1792" s="108"/>
      <c r="L1792" s="76">
        <v>0</v>
      </c>
    </row>
    <row r="1793" spans="1:12" ht="14.45" customHeight="1" thickBot="1">
      <c r="A1793" s="184" t="str">
        <f t="shared" si="632"/>
        <v>Perraud</v>
      </c>
      <c r="B1793" s="108"/>
      <c r="C1793" s="108"/>
      <c r="D1793" s="108"/>
      <c r="E1793" s="108"/>
      <c r="F1793" s="108"/>
      <c r="G1793" s="108"/>
      <c r="H1793" s="108"/>
      <c r="I1793" s="108"/>
      <c r="J1793" s="108"/>
      <c r="K1793" s="108"/>
      <c r="L1793" s="76">
        <v>0</v>
      </c>
    </row>
    <row r="1794" spans="1:12" ht="14.45" customHeight="1" thickBot="1">
      <c r="A1794" s="184" t="str">
        <f t="shared" si="632"/>
        <v>Kehrer</v>
      </c>
      <c r="B1794" s="108"/>
      <c r="C1794" s="108"/>
      <c r="D1794" s="108"/>
      <c r="E1794" s="108"/>
      <c r="F1794" s="108"/>
      <c r="G1794" s="108"/>
      <c r="H1794" s="108"/>
      <c r="I1794" s="108"/>
      <c r="J1794" s="108"/>
      <c r="K1794" s="108"/>
      <c r="L1794" s="76">
        <v>0</v>
      </c>
    </row>
    <row r="1795" spans="1:12" ht="14.45" customHeight="1" thickBot="1">
      <c r="A1795" s="184" t="str">
        <f t="shared" si="632"/>
        <v>Ream</v>
      </c>
      <c r="B1795" s="108"/>
      <c r="C1795" s="108"/>
      <c r="D1795" s="108"/>
      <c r="E1795" s="108"/>
      <c r="F1795" s="108"/>
      <c r="G1795" s="108"/>
      <c r="H1795" s="108"/>
      <c r="I1795" s="108"/>
      <c r="J1795" s="108"/>
      <c r="K1795" s="108"/>
      <c r="L1795" s="76">
        <v>0</v>
      </c>
    </row>
    <row r="1796" spans="1:12" ht="14.45" customHeight="1" thickBot="1">
      <c r="A1796" s="184" t="str">
        <f t="shared" si="632"/>
        <v>R.Sessegnon</v>
      </c>
      <c r="B1796" s="108"/>
      <c r="C1796" s="108"/>
      <c r="D1796" s="108"/>
      <c r="E1796" s="108"/>
      <c r="F1796" s="108"/>
      <c r="G1796" s="108"/>
      <c r="H1796" s="108"/>
      <c r="I1796" s="108"/>
      <c r="J1796" s="108"/>
      <c r="K1796" s="108"/>
      <c r="L1796" s="76">
        <v>0</v>
      </c>
    </row>
    <row r="1797" spans="1:12" ht="14.45" customHeight="1" thickBot="1">
      <c r="A1797" s="184" t="str">
        <f t="shared" si="632"/>
        <v>Aké</v>
      </c>
      <c r="B1797" s="108"/>
      <c r="C1797" s="108"/>
      <c r="D1797" s="108"/>
      <c r="E1797" s="108"/>
      <c r="F1797" s="108"/>
      <c r="G1797" s="108"/>
      <c r="H1797" s="108"/>
      <c r="I1797" s="108"/>
      <c r="J1797" s="108"/>
      <c r="K1797" s="108"/>
      <c r="L1797" s="76">
        <v>0</v>
      </c>
    </row>
    <row r="1798" spans="1:12" ht="14.45" customHeight="1" thickBot="1">
      <c r="A1798" s="184" t="str">
        <f t="shared" si="632"/>
        <v>Azpilicueta</v>
      </c>
      <c r="B1798" s="108"/>
      <c r="C1798" s="108"/>
      <c r="D1798" s="108"/>
      <c r="E1798" s="108"/>
      <c r="F1798" s="108"/>
      <c r="G1798" s="108"/>
      <c r="H1798" s="108"/>
      <c r="I1798" s="108"/>
      <c r="J1798" s="108"/>
      <c r="K1798" s="108"/>
      <c r="L1798" s="76">
        <v>0</v>
      </c>
    </row>
    <row r="1799" spans="1:12" ht="14.45" customHeight="1" thickBot="1">
      <c r="A1799" s="184" t="str">
        <f t="shared" si="632"/>
        <v>Collins</v>
      </c>
      <c r="B1799" s="108"/>
      <c r="C1799" s="108"/>
      <c r="D1799" s="108"/>
      <c r="E1799" s="108"/>
      <c r="F1799" s="108"/>
      <c r="G1799" s="108"/>
      <c r="H1799" s="108"/>
      <c r="I1799" s="108"/>
      <c r="J1799" s="108"/>
      <c r="K1799" s="108"/>
      <c r="L1799" s="76">
        <v>0</v>
      </c>
    </row>
    <row r="1800" spans="1:12" ht="14.45" customHeight="1" thickBot="1">
      <c r="A1800" s="184" t="str">
        <f t="shared" si="632"/>
        <v>Chalobah</v>
      </c>
      <c r="B1800" s="108"/>
      <c r="C1800" s="108"/>
      <c r="D1800" s="108"/>
      <c r="E1800" s="108"/>
      <c r="F1800" s="108"/>
      <c r="G1800" s="108"/>
      <c r="H1800" s="108"/>
      <c r="I1800" s="108"/>
      <c r="J1800" s="108"/>
      <c r="K1800" s="108"/>
      <c r="L1800" s="76">
        <v>0</v>
      </c>
    </row>
    <row r="1801" spans="1:12" ht="14.45" customHeight="1" thickBot="1">
      <c r="A1801" s="184" t="str">
        <f t="shared" si="632"/>
        <v>Haaland</v>
      </c>
      <c r="B1801" s="108"/>
      <c r="C1801" s="108"/>
      <c r="D1801" s="108"/>
      <c r="E1801" s="108"/>
      <c r="F1801" s="108"/>
      <c r="G1801" s="108"/>
      <c r="H1801" s="108"/>
      <c r="I1801" s="108"/>
      <c r="J1801" s="108"/>
      <c r="K1801" s="108"/>
      <c r="L1801" s="76">
        <v>0</v>
      </c>
    </row>
    <row r="1802" spans="1:12" ht="14.45" customHeight="1" thickBot="1">
      <c r="A1802" s="184" t="str">
        <f t="shared" si="632"/>
        <v>Kane</v>
      </c>
      <c r="B1802" s="108"/>
      <c r="C1802" s="108"/>
      <c r="D1802" s="108"/>
      <c r="E1802" s="108"/>
      <c r="F1802" s="108"/>
      <c r="G1802" s="108"/>
      <c r="H1802" s="108"/>
      <c r="I1802" s="108"/>
      <c r="J1802" s="108"/>
      <c r="K1802" s="108"/>
      <c r="L1802" s="76">
        <v>0</v>
      </c>
    </row>
    <row r="1803" spans="1:12" ht="14.45" customHeight="1" thickBot="1">
      <c r="A1803" s="184" t="str">
        <f t="shared" si="632"/>
        <v>Darwin</v>
      </c>
      <c r="B1803" s="108"/>
      <c r="C1803" s="108"/>
      <c r="D1803" s="108"/>
      <c r="E1803" s="108"/>
      <c r="F1803" s="108"/>
      <c r="G1803" s="108"/>
      <c r="H1803" s="108"/>
      <c r="I1803" s="108"/>
      <c r="J1803" s="108"/>
      <c r="K1803" s="108"/>
      <c r="L1803" s="76">
        <v>0</v>
      </c>
    </row>
    <row r="1804" spans="1:12" ht="14.45" customHeight="1" thickBot="1">
      <c r="A1804" s="184" t="str">
        <f t="shared" si="632"/>
        <v>Mitrović</v>
      </c>
      <c r="B1804" s="108"/>
      <c r="C1804" s="108"/>
      <c r="D1804" s="108"/>
      <c r="E1804" s="108"/>
      <c r="F1804" s="108"/>
      <c r="G1804" s="108"/>
      <c r="H1804" s="108"/>
      <c r="I1804" s="108"/>
      <c r="J1804" s="108"/>
      <c r="K1804" s="108"/>
      <c r="L1804" s="76">
        <v>0</v>
      </c>
    </row>
    <row r="1805" spans="1:12" ht="14.45" customHeight="1" thickBot="1">
      <c r="A1805" s="184" t="str">
        <f t="shared" si="632"/>
        <v>Nketiah</v>
      </c>
      <c r="B1805" s="108"/>
      <c r="C1805" s="108"/>
      <c r="D1805" s="108"/>
      <c r="E1805" s="108"/>
      <c r="F1805" s="108"/>
      <c r="G1805" s="108"/>
      <c r="H1805" s="108"/>
      <c r="I1805" s="108"/>
      <c r="J1805" s="108"/>
      <c r="K1805" s="108"/>
      <c r="L1805" s="76">
        <v>0</v>
      </c>
    </row>
    <row r="1806" spans="1:12" ht="14.45" customHeight="1" thickBot="1">
      <c r="A1806" s="184" t="str">
        <f t="shared" si="632"/>
        <v>Wilson</v>
      </c>
      <c r="B1806" s="108"/>
      <c r="C1806" s="108"/>
      <c r="D1806" s="108"/>
      <c r="E1806" s="108"/>
      <c r="F1806" s="108"/>
      <c r="G1806" s="108"/>
      <c r="H1806" s="108"/>
      <c r="I1806" s="108"/>
      <c r="J1806" s="108"/>
      <c r="K1806" s="108"/>
      <c r="L1806" s="76">
        <v>0</v>
      </c>
    </row>
    <row r="1807" spans="1:12" ht="14.45" customHeight="1" thickBot="1">
      <c r="A1807" s="184" t="str">
        <f t="shared" si="632"/>
        <v>Martial</v>
      </c>
      <c r="B1807" s="108"/>
      <c r="C1807" s="108"/>
      <c r="D1807" s="108"/>
      <c r="E1807" s="108"/>
      <c r="F1807" s="108"/>
      <c r="G1807" s="108"/>
      <c r="H1807" s="108"/>
      <c r="I1807" s="108"/>
      <c r="J1807" s="108"/>
      <c r="K1807" s="108"/>
      <c r="L1807" s="76">
        <v>0</v>
      </c>
    </row>
    <row r="1808" spans="1:12" ht="14.45" customHeight="1" thickBot="1">
      <c r="A1808" s="184" t="str">
        <f t="shared" si="632"/>
        <v>Watkins</v>
      </c>
      <c r="B1808" s="108"/>
      <c r="C1808" s="108"/>
      <c r="D1808" s="108"/>
      <c r="E1808" s="108"/>
      <c r="F1808" s="108"/>
      <c r="G1808" s="108"/>
      <c r="H1808" s="108"/>
      <c r="I1808" s="108"/>
      <c r="J1808" s="108"/>
      <c r="K1808" s="108"/>
      <c r="L1808" s="76">
        <v>0</v>
      </c>
    </row>
    <row r="1809" spans="1:12" ht="14.45" customHeight="1" thickBot="1">
      <c r="A1809" s="184" t="str">
        <f t="shared" si="632"/>
        <v>Havertz</v>
      </c>
      <c r="B1809" s="108"/>
      <c r="C1809" s="108"/>
      <c r="D1809" s="108"/>
      <c r="E1809" s="108"/>
      <c r="F1809" s="108"/>
      <c r="G1809" s="108"/>
      <c r="H1809" s="108"/>
      <c r="I1809" s="108"/>
      <c r="J1809" s="108"/>
      <c r="K1809" s="108"/>
      <c r="L1809" s="76">
        <v>0</v>
      </c>
    </row>
    <row r="1810" spans="1:12" ht="14.45" customHeight="1" thickBot="1">
      <c r="A1810" s="184" t="str">
        <f t="shared" si="632"/>
        <v>Aubameyang</v>
      </c>
      <c r="B1810" s="108"/>
      <c r="C1810" s="108"/>
      <c r="D1810" s="108"/>
      <c r="E1810" s="108"/>
      <c r="F1810" s="108"/>
      <c r="G1810" s="108"/>
      <c r="H1810" s="108"/>
      <c r="I1810" s="108"/>
      <c r="J1810" s="108"/>
      <c r="K1810" s="108"/>
      <c r="L1810" s="76">
        <v>0</v>
      </c>
    </row>
    <row r="1811" spans="1:12" ht="14.45" customHeight="1" thickBot="1">
      <c r="A1811" s="184" t="str">
        <f t="shared" si="632"/>
        <v>Solanke</v>
      </c>
      <c r="B1811" s="108"/>
      <c r="C1811" s="108"/>
      <c r="D1811" s="108"/>
      <c r="E1811" s="108"/>
      <c r="F1811" s="108"/>
      <c r="G1811" s="108"/>
      <c r="H1811" s="108"/>
      <c r="I1811" s="108"/>
      <c r="J1811" s="108"/>
      <c r="K1811" s="108"/>
      <c r="L1811" s="76">
        <v>0</v>
      </c>
    </row>
    <row r="1812" spans="1:12" ht="14.45" customHeight="1" thickBot="1">
      <c r="A1812" s="184" t="str">
        <f t="shared" si="632"/>
        <v>Bamford</v>
      </c>
      <c r="B1812" s="108"/>
      <c r="C1812" s="108"/>
      <c r="D1812" s="108"/>
      <c r="E1812" s="108"/>
      <c r="F1812" s="108"/>
      <c r="G1812" s="108"/>
      <c r="H1812" s="108"/>
      <c r="I1812" s="108"/>
      <c r="J1812" s="108"/>
      <c r="K1812" s="108"/>
      <c r="L1812" s="76">
        <v>0</v>
      </c>
    </row>
    <row r="1813" spans="1:12" ht="14.45" customHeight="1" thickBot="1">
      <c r="A1813" s="184" t="str">
        <f t="shared" si="632"/>
        <v>Mbeumo</v>
      </c>
      <c r="B1813" s="108"/>
      <c r="C1813" s="108"/>
      <c r="D1813" s="108"/>
      <c r="E1813" s="108"/>
      <c r="F1813" s="108"/>
      <c r="G1813" s="108"/>
      <c r="H1813" s="108"/>
      <c r="I1813" s="108"/>
      <c r="J1813" s="108"/>
      <c r="K1813" s="108"/>
      <c r="L1813" s="76">
        <v>0</v>
      </c>
    </row>
    <row r="1814" spans="1:12" ht="14.45" customHeight="1" thickBot="1">
      <c r="A1814" s="184" t="str">
        <f t="shared" si="632"/>
        <v>Adams</v>
      </c>
      <c r="B1814" s="108"/>
      <c r="C1814" s="108"/>
      <c r="D1814" s="108"/>
      <c r="E1814" s="108"/>
      <c r="F1814" s="108"/>
      <c r="G1814" s="108"/>
      <c r="H1814" s="108"/>
      <c r="I1814" s="108"/>
      <c r="J1814" s="108"/>
      <c r="K1814" s="108"/>
      <c r="L1814" s="76">
        <v>0</v>
      </c>
    </row>
    <row r="1815" spans="1:12" ht="14.45" customHeight="1" thickBot="1">
      <c r="A1815" s="184" t="str">
        <f t="shared" si="632"/>
        <v>Calvert-Lewin</v>
      </c>
      <c r="B1815" s="108"/>
      <c r="C1815" s="108"/>
      <c r="D1815" s="108"/>
      <c r="E1815" s="108"/>
      <c r="F1815" s="108"/>
      <c r="G1815" s="108"/>
      <c r="H1815" s="108"/>
      <c r="I1815" s="108"/>
      <c r="J1815" s="108"/>
      <c r="K1815" s="108"/>
      <c r="L1815" s="76">
        <v>0</v>
      </c>
    </row>
    <row r="1816" spans="1:12" ht="14.45" customHeight="1" thickBot="1">
      <c r="A1816" s="184" t="str">
        <f t="shared" si="632"/>
        <v>Scamacca</v>
      </c>
      <c r="B1816" s="108"/>
      <c r="C1816" s="108"/>
      <c r="D1816" s="108"/>
      <c r="E1816" s="108"/>
      <c r="F1816" s="108"/>
      <c r="G1816" s="108"/>
      <c r="H1816" s="108"/>
      <c r="I1816" s="108"/>
      <c r="J1816" s="108"/>
      <c r="K1816" s="108"/>
      <c r="L1816" s="76">
        <v>0</v>
      </c>
    </row>
    <row r="1817" spans="1:12" ht="14.45" customHeight="1" thickBot="1">
      <c r="A1817" s="184" t="str">
        <f t="shared" si="632"/>
        <v>Edouard</v>
      </c>
      <c r="B1817" s="108"/>
      <c r="C1817" s="108"/>
      <c r="D1817" s="108"/>
      <c r="E1817" s="108"/>
      <c r="F1817" s="108"/>
      <c r="G1817" s="108"/>
      <c r="H1817" s="108"/>
      <c r="I1817" s="108"/>
      <c r="J1817" s="108"/>
      <c r="K1817" s="108"/>
      <c r="L1817" s="76">
        <v>0</v>
      </c>
    </row>
    <row r="1818" spans="1:12" ht="14.45" customHeight="1" thickBot="1">
      <c r="A1818" s="184" t="str">
        <f t="shared" si="632"/>
        <v>Johnson</v>
      </c>
      <c r="B1818" s="108"/>
      <c r="C1818" s="108"/>
      <c r="D1818" s="108"/>
      <c r="E1818" s="108"/>
      <c r="F1818" s="108"/>
      <c r="G1818" s="108"/>
      <c r="H1818" s="108"/>
      <c r="I1818" s="108"/>
      <c r="J1818" s="108"/>
      <c r="K1818" s="108"/>
      <c r="L1818" s="76">
        <v>0</v>
      </c>
    </row>
    <row r="1819" spans="1:12" ht="14.45" customHeight="1" thickBot="1">
      <c r="A1819" s="184" t="str">
        <f t="shared" si="632"/>
        <v>Daka</v>
      </c>
      <c r="B1819" s="108"/>
      <c r="C1819" s="108"/>
      <c r="D1819" s="108"/>
      <c r="E1819" s="108"/>
      <c r="F1819" s="108"/>
      <c r="G1819" s="108"/>
      <c r="H1819" s="108"/>
      <c r="I1819" s="108"/>
      <c r="J1819" s="108"/>
      <c r="K1819" s="108"/>
      <c r="L1819" s="76">
        <v>0</v>
      </c>
    </row>
    <row r="1820" spans="1:12" ht="14.45" customHeight="1" thickBot="1">
      <c r="A1820" s="184" t="str">
        <f t="shared" si="632"/>
        <v>Greenwood</v>
      </c>
      <c r="B1820" s="108"/>
      <c r="C1820" s="108"/>
      <c r="D1820" s="108"/>
      <c r="E1820" s="108"/>
      <c r="F1820" s="108"/>
      <c r="G1820" s="108"/>
      <c r="H1820" s="108"/>
      <c r="I1820" s="108"/>
      <c r="J1820" s="108"/>
      <c r="K1820" s="108"/>
      <c r="L1820" s="76">
        <v>0</v>
      </c>
    </row>
    <row r="1821" spans="1:12" ht="14.45" customHeight="1" thickBot="1">
      <c r="A1821" s="184" t="str">
        <f t="shared" si="632"/>
        <v>Ederson</v>
      </c>
      <c r="B1821" s="108"/>
      <c r="C1821" s="108"/>
      <c r="D1821" s="108"/>
      <c r="E1821" s="108"/>
      <c r="F1821" s="108"/>
      <c r="G1821" s="108"/>
      <c r="H1821" s="108"/>
      <c r="I1821" s="108"/>
      <c r="J1821" s="108"/>
      <c r="K1821" s="108"/>
      <c r="L1821" s="76">
        <v>0</v>
      </c>
    </row>
    <row r="1822" spans="1:12" ht="14.45" customHeight="1" thickBot="1">
      <c r="A1822" s="184" t="str">
        <f t="shared" si="632"/>
        <v>Ramsdale</v>
      </c>
      <c r="B1822" s="108"/>
      <c r="C1822" s="108"/>
      <c r="D1822" s="108"/>
      <c r="E1822" s="108"/>
      <c r="F1822" s="108"/>
      <c r="G1822" s="108"/>
      <c r="H1822" s="108"/>
      <c r="I1822" s="108"/>
      <c r="J1822" s="108"/>
      <c r="K1822" s="108"/>
      <c r="L1822" s="76">
        <v>0</v>
      </c>
    </row>
    <row r="1823" spans="1:12" ht="14.45" customHeight="1" thickBot="1">
      <c r="A1823" s="184" t="str">
        <f t="shared" si="632"/>
        <v>Arrizabalaga</v>
      </c>
      <c r="B1823" s="108"/>
      <c r="C1823" s="108"/>
      <c r="D1823" s="108"/>
      <c r="E1823" s="108"/>
      <c r="F1823" s="108"/>
      <c r="G1823" s="108"/>
      <c r="H1823" s="108"/>
      <c r="I1823" s="108"/>
      <c r="J1823" s="108"/>
      <c r="K1823" s="108"/>
      <c r="L1823" s="76">
        <v>0</v>
      </c>
    </row>
    <row r="1824" spans="1:12" ht="14.45" customHeight="1" thickBot="1">
      <c r="A1824" s="184" t="str">
        <f t="shared" si="632"/>
        <v>Alisson</v>
      </c>
      <c r="B1824" s="108"/>
      <c r="C1824" s="108"/>
      <c r="D1824" s="108"/>
      <c r="E1824" s="108"/>
      <c r="F1824" s="108"/>
      <c r="G1824" s="108"/>
      <c r="H1824" s="108"/>
      <c r="I1824" s="108"/>
      <c r="J1824" s="108"/>
      <c r="K1824" s="108"/>
      <c r="L1824" s="76">
        <v>0</v>
      </c>
    </row>
    <row r="1825" spans="1:12" ht="14.45" customHeight="1" thickBot="1">
      <c r="A1825" s="184" t="str">
        <f t="shared" si="632"/>
        <v>Lloris</v>
      </c>
      <c r="B1825" s="108"/>
      <c r="C1825" s="108"/>
      <c r="D1825" s="108"/>
      <c r="E1825" s="108"/>
      <c r="F1825" s="108"/>
      <c r="G1825" s="108"/>
      <c r="H1825" s="108"/>
      <c r="I1825" s="108"/>
      <c r="J1825" s="108"/>
      <c r="K1825" s="108"/>
      <c r="L1825" s="76">
        <v>0</v>
      </c>
    </row>
    <row r="1826" spans="1:12" ht="14.45" customHeight="1" thickBot="1">
      <c r="A1826" s="184" t="str">
        <f t="shared" si="632"/>
        <v>Leno</v>
      </c>
      <c r="B1826" s="108"/>
      <c r="C1826" s="108"/>
      <c r="D1826" s="108"/>
      <c r="E1826" s="108"/>
      <c r="F1826" s="108"/>
      <c r="G1826" s="108"/>
      <c r="H1826" s="108"/>
      <c r="I1826" s="108"/>
      <c r="J1826" s="108"/>
      <c r="K1826" s="108"/>
      <c r="L1826" s="76">
        <v>0</v>
      </c>
    </row>
    <row r="1827" spans="1:12" ht="14.45" customHeight="1" thickBot="1">
      <c r="A1827" s="184" t="str">
        <f t="shared" si="632"/>
        <v>Pope</v>
      </c>
      <c r="B1827" s="108"/>
      <c r="C1827" s="108"/>
      <c r="D1827" s="108"/>
      <c r="E1827" s="108"/>
      <c r="F1827" s="108"/>
      <c r="G1827" s="108"/>
      <c r="H1827" s="108"/>
      <c r="I1827" s="108"/>
      <c r="J1827" s="108"/>
      <c r="K1827" s="108"/>
      <c r="L1827" s="76">
        <v>0</v>
      </c>
    </row>
    <row r="1828" spans="1:12" ht="14.45" customHeight="1" thickBot="1">
      <c r="A1828" s="184" t="str">
        <f t="shared" si="632"/>
        <v>Fabianski</v>
      </c>
      <c r="B1828" s="108"/>
      <c r="C1828" s="108"/>
      <c r="D1828" s="108"/>
      <c r="E1828" s="108"/>
      <c r="F1828" s="108"/>
      <c r="G1828" s="108"/>
      <c r="H1828" s="108"/>
      <c r="I1828" s="108"/>
      <c r="J1828" s="108"/>
      <c r="K1828" s="108"/>
      <c r="L1828" s="76">
        <v>0</v>
      </c>
    </row>
    <row r="1829" spans="1:12" ht="14.45" customHeight="1" thickBot="1">
      <c r="A1829" s="184" t="str">
        <f t="shared" si="632"/>
        <v>Sánchez</v>
      </c>
      <c r="B1829" s="108"/>
      <c r="C1829" s="108"/>
      <c r="D1829" s="108"/>
      <c r="E1829" s="108"/>
      <c r="F1829" s="108"/>
      <c r="G1829" s="108"/>
      <c r="H1829" s="108"/>
      <c r="I1829" s="108"/>
      <c r="J1829" s="108"/>
      <c r="K1829" s="108"/>
      <c r="L1829" s="76">
        <v>0</v>
      </c>
    </row>
    <row r="1830" spans="1:12" ht="14.45" customHeight="1" thickBot="1">
      <c r="A1830" s="184" t="str">
        <f t="shared" si="632"/>
        <v>Sá</v>
      </c>
      <c r="B1830" s="108"/>
      <c r="C1830" s="108"/>
      <c r="D1830" s="108"/>
      <c r="E1830" s="108"/>
      <c r="F1830" s="108"/>
      <c r="G1830" s="108"/>
      <c r="H1830" s="108"/>
      <c r="I1830" s="108"/>
      <c r="J1830" s="108"/>
      <c r="K1830" s="108"/>
      <c r="L1830" s="76">
        <v>0</v>
      </c>
    </row>
    <row r="1831" spans="1:12" ht="14.45" customHeight="1" thickBot="1">
      <c r="A1831" s="184" t="str">
        <f t="shared" si="632"/>
        <v>De Gea</v>
      </c>
      <c r="B1831" s="108"/>
      <c r="C1831" s="108"/>
      <c r="D1831" s="108"/>
      <c r="E1831" s="108"/>
      <c r="F1831" s="108"/>
      <c r="G1831" s="108"/>
      <c r="H1831" s="108"/>
      <c r="I1831" s="108"/>
      <c r="J1831" s="108"/>
      <c r="K1831" s="108"/>
      <c r="L1831" s="76">
        <v>0</v>
      </c>
    </row>
    <row r="1832" spans="1:12" ht="14.45" customHeight="1" thickBot="1">
      <c r="A1832" s="184" t="str">
        <f t="shared" si="632"/>
        <v>Pickford</v>
      </c>
      <c r="B1832" s="108"/>
      <c r="C1832" s="108"/>
      <c r="D1832" s="108"/>
      <c r="E1832" s="108"/>
      <c r="F1832" s="108"/>
      <c r="G1832" s="108"/>
      <c r="H1832" s="108"/>
      <c r="I1832" s="108"/>
      <c r="J1832" s="108"/>
      <c r="K1832" s="108"/>
      <c r="L1832" s="76">
        <v>0</v>
      </c>
    </row>
    <row r="1833" spans="1:12" ht="14.45" customHeight="1" thickBot="1">
      <c r="A1833" s="184" t="str">
        <f t="shared" si="632"/>
        <v>Henderson</v>
      </c>
      <c r="B1833" s="108"/>
      <c r="C1833" s="108"/>
      <c r="D1833" s="108"/>
      <c r="E1833" s="108"/>
      <c r="F1833" s="108"/>
      <c r="G1833" s="108"/>
      <c r="H1833" s="108"/>
      <c r="I1833" s="108"/>
      <c r="J1833" s="108"/>
      <c r="K1833" s="108"/>
      <c r="L1833" s="76">
        <v>0</v>
      </c>
    </row>
    <row r="1834" spans="1:12" ht="14.45" customHeight="1" thickBot="1">
      <c r="A1834" s="184" t="str">
        <f t="shared" ref="A1834:A1897" si="633">A954</f>
        <v>Meslier</v>
      </c>
      <c r="B1834" s="108"/>
      <c r="C1834" s="108"/>
      <c r="D1834" s="108"/>
      <c r="E1834" s="108"/>
      <c r="F1834" s="108"/>
      <c r="G1834" s="108"/>
      <c r="H1834" s="108"/>
      <c r="I1834" s="108"/>
      <c r="J1834" s="108"/>
      <c r="K1834" s="108"/>
      <c r="L1834" s="76">
        <v>0</v>
      </c>
    </row>
    <row r="1835" spans="1:12" ht="14.45" customHeight="1" thickBot="1">
      <c r="A1835" s="184" t="str">
        <f t="shared" si="633"/>
        <v>Guaita</v>
      </c>
      <c r="B1835" s="108"/>
      <c r="C1835" s="108"/>
      <c r="D1835" s="108"/>
      <c r="E1835" s="108"/>
      <c r="F1835" s="108"/>
      <c r="G1835" s="108"/>
      <c r="H1835" s="108"/>
      <c r="I1835" s="108"/>
      <c r="J1835" s="108"/>
      <c r="K1835" s="108"/>
      <c r="L1835" s="76">
        <v>0</v>
      </c>
    </row>
    <row r="1836" spans="1:12" ht="14.45" customHeight="1" thickBot="1">
      <c r="A1836" s="184" t="str">
        <f t="shared" si="633"/>
        <v>Salah</v>
      </c>
      <c r="B1836" s="108"/>
      <c r="C1836" s="108"/>
      <c r="D1836" s="108"/>
      <c r="E1836" s="108"/>
      <c r="F1836" s="108"/>
      <c r="G1836" s="108"/>
      <c r="H1836" s="108"/>
      <c r="I1836" s="108"/>
      <c r="J1836" s="108"/>
      <c r="K1836" s="108"/>
      <c r="L1836" s="76">
        <v>1</v>
      </c>
    </row>
    <row r="1837" spans="1:12" ht="14.45" customHeight="1" thickBot="1">
      <c r="A1837" s="184" t="str">
        <f t="shared" si="633"/>
        <v>De Bruyne</v>
      </c>
      <c r="B1837" s="108"/>
      <c r="C1837" s="108"/>
      <c r="D1837" s="108"/>
      <c r="E1837" s="108"/>
      <c r="F1837" s="108"/>
      <c r="G1837" s="108"/>
      <c r="H1837" s="108"/>
      <c r="I1837" s="108"/>
      <c r="J1837" s="108"/>
      <c r="K1837" s="108"/>
      <c r="L1837" s="76">
        <v>0</v>
      </c>
    </row>
    <row r="1838" spans="1:12" ht="14.45" customHeight="1" thickBot="1">
      <c r="A1838" s="184" t="str">
        <f t="shared" si="633"/>
        <v>Saka</v>
      </c>
      <c r="B1838" s="108"/>
      <c r="C1838" s="108"/>
      <c r="D1838" s="108"/>
      <c r="E1838" s="108"/>
      <c r="F1838" s="108"/>
      <c r="G1838" s="108"/>
      <c r="H1838" s="108"/>
      <c r="I1838" s="108"/>
      <c r="J1838" s="108"/>
      <c r="K1838" s="108"/>
      <c r="L1838" s="76">
        <v>0</v>
      </c>
    </row>
    <row r="1839" spans="1:12" ht="14.45" customHeight="1" thickBot="1">
      <c r="A1839" s="184" t="str">
        <f t="shared" si="633"/>
        <v>Son</v>
      </c>
      <c r="B1839" s="108"/>
      <c r="C1839" s="108"/>
      <c r="D1839" s="108"/>
      <c r="E1839" s="108"/>
      <c r="F1839" s="108"/>
      <c r="G1839" s="108"/>
      <c r="H1839" s="108"/>
      <c r="I1839" s="108"/>
      <c r="J1839" s="108"/>
      <c r="K1839" s="108"/>
      <c r="L1839" s="76">
        <v>0</v>
      </c>
    </row>
    <row r="1840" spans="1:12" ht="14.45" customHeight="1" thickBot="1">
      <c r="A1840" s="184" t="str">
        <f t="shared" si="633"/>
        <v>Martinelli</v>
      </c>
      <c r="B1840" s="108"/>
      <c r="C1840" s="108"/>
      <c r="D1840" s="108"/>
      <c r="E1840" s="108"/>
      <c r="F1840" s="108"/>
      <c r="G1840" s="108"/>
      <c r="H1840" s="108"/>
      <c r="I1840" s="108"/>
      <c r="J1840" s="108"/>
      <c r="K1840" s="108"/>
      <c r="L1840" s="76">
        <v>0</v>
      </c>
    </row>
    <row r="1841" spans="1:12" ht="14.45" customHeight="1" thickBot="1">
      <c r="A1841" s="184" t="str">
        <f t="shared" si="633"/>
        <v>Foden</v>
      </c>
      <c r="B1841" s="108"/>
      <c r="C1841" s="108"/>
      <c r="D1841" s="108"/>
      <c r="E1841" s="108"/>
      <c r="F1841" s="108"/>
      <c r="G1841" s="108"/>
      <c r="H1841" s="108"/>
      <c r="I1841" s="108"/>
      <c r="J1841" s="108"/>
      <c r="K1841" s="108"/>
      <c r="L1841" s="76">
        <v>0</v>
      </c>
    </row>
    <row r="1842" spans="1:12" ht="14.45" customHeight="1" thickBot="1">
      <c r="A1842" s="184" t="str">
        <f t="shared" si="633"/>
        <v>Mount</v>
      </c>
      <c r="B1842" s="108"/>
      <c r="C1842" s="108"/>
      <c r="D1842" s="108"/>
      <c r="E1842" s="108"/>
      <c r="F1842" s="108"/>
      <c r="G1842" s="108"/>
      <c r="H1842" s="108"/>
      <c r="I1842" s="108"/>
      <c r="J1842" s="108"/>
      <c r="K1842" s="108"/>
      <c r="L1842" s="76">
        <v>0</v>
      </c>
    </row>
    <row r="1843" spans="1:12" ht="14.45" customHeight="1" thickBot="1">
      <c r="A1843" s="184" t="str">
        <f t="shared" si="633"/>
        <v>Sterling</v>
      </c>
      <c r="B1843" s="108"/>
      <c r="C1843" s="108"/>
      <c r="D1843" s="108"/>
      <c r="E1843" s="108"/>
      <c r="F1843" s="108"/>
      <c r="G1843" s="108"/>
      <c r="H1843" s="108"/>
      <c r="I1843" s="108"/>
      <c r="J1843" s="108"/>
      <c r="K1843" s="108"/>
      <c r="L1843" s="76">
        <v>0</v>
      </c>
    </row>
    <row r="1844" spans="1:12" ht="14.45" customHeight="1" thickBot="1">
      <c r="A1844" s="184" t="str">
        <f t="shared" si="633"/>
        <v>Fernandes</v>
      </c>
      <c r="B1844" s="108"/>
      <c r="C1844" s="108"/>
      <c r="D1844" s="108"/>
      <c r="E1844" s="108"/>
      <c r="F1844" s="108"/>
      <c r="G1844" s="108"/>
      <c r="H1844" s="108"/>
      <c r="I1844" s="108"/>
      <c r="J1844" s="108"/>
      <c r="K1844" s="108"/>
      <c r="L1844" s="76">
        <v>0</v>
      </c>
    </row>
    <row r="1845" spans="1:12" ht="14.45" customHeight="1" thickBot="1">
      <c r="A1845" s="184" t="str">
        <f t="shared" si="633"/>
        <v>Ødegaard</v>
      </c>
      <c r="B1845" s="108"/>
      <c r="C1845" s="108"/>
      <c r="D1845" s="108"/>
      <c r="E1845" s="108"/>
      <c r="F1845" s="108"/>
      <c r="G1845" s="108"/>
      <c r="H1845" s="108"/>
      <c r="I1845" s="108"/>
      <c r="J1845" s="108"/>
      <c r="K1845" s="108"/>
      <c r="L1845" s="76">
        <v>0</v>
      </c>
    </row>
    <row r="1846" spans="1:12" ht="14.45" customHeight="1" thickBot="1">
      <c r="A1846" s="184" t="str">
        <f t="shared" si="633"/>
        <v>Trossard</v>
      </c>
      <c r="B1846" s="108"/>
      <c r="C1846" s="108"/>
      <c r="D1846" s="108"/>
      <c r="E1846" s="108"/>
      <c r="F1846" s="108"/>
      <c r="G1846" s="108"/>
      <c r="H1846" s="108"/>
      <c r="I1846" s="108"/>
      <c r="J1846" s="108"/>
      <c r="K1846" s="108"/>
      <c r="L1846" s="76">
        <v>0</v>
      </c>
    </row>
    <row r="1847" spans="1:12" ht="14.45" customHeight="1" thickBot="1">
      <c r="A1847" s="184" t="str">
        <f t="shared" si="633"/>
        <v>Grealish</v>
      </c>
      <c r="B1847" s="108"/>
      <c r="C1847" s="108"/>
      <c r="D1847" s="108"/>
      <c r="E1847" s="108"/>
      <c r="F1847" s="108"/>
      <c r="G1847" s="108"/>
      <c r="H1847" s="108"/>
      <c r="I1847" s="108"/>
      <c r="J1847" s="108"/>
      <c r="K1847" s="108"/>
      <c r="L1847" s="76">
        <v>0</v>
      </c>
    </row>
    <row r="1848" spans="1:12" ht="14.45" customHeight="1" thickBot="1">
      <c r="A1848" s="184" t="str">
        <f t="shared" si="633"/>
        <v>Rashford</v>
      </c>
      <c r="B1848" s="108"/>
      <c r="C1848" s="108"/>
      <c r="D1848" s="108"/>
      <c r="E1848" s="108"/>
      <c r="F1848" s="108"/>
      <c r="G1848" s="108"/>
      <c r="H1848" s="108"/>
      <c r="I1848" s="108"/>
      <c r="J1848" s="108"/>
      <c r="K1848" s="108"/>
      <c r="L1848" s="76">
        <v>0</v>
      </c>
    </row>
    <row r="1849" spans="1:12" ht="14.45" customHeight="1" thickBot="1">
      <c r="A1849" s="184" t="str">
        <f t="shared" si="633"/>
        <v>Zaha</v>
      </c>
      <c r="B1849" s="108"/>
      <c r="C1849" s="108"/>
      <c r="D1849" s="108"/>
      <c r="E1849" s="108"/>
      <c r="F1849" s="108"/>
      <c r="G1849" s="108"/>
      <c r="H1849" s="108"/>
      <c r="I1849" s="108"/>
      <c r="J1849" s="108"/>
      <c r="K1849" s="108"/>
      <c r="L1849" s="76">
        <v>0</v>
      </c>
    </row>
    <row r="1850" spans="1:12" ht="14.45" customHeight="1" thickBot="1">
      <c r="A1850" s="184" t="str">
        <f t="shared" si="633"/>
        <v>Bernardo</v>
      </c>
      <c r="B1850" s="108"/>
      <c r="C1850" s="108"/>
      <c r="D1850" s="108"/>
      <c r="E1850" s="108"/>
      <c r="F1850" s="108"/>
      <c r="G1850" s="108"/>
      <c r="H1850" s="108"/>
      <c r="I1850" s="108"/>
      <c r="J1850" s="108"/>
      <c r="K1850" s="108"/>
      <c r="L1850" s="76">
        <v>0</v>
      </c>
    </row>
    <row r="1851" spans="1:12" ht="14.45" customHeight="1" thickBot="1">
      <c r="A1851" s="184" t="str">
        <f t="shared" si="633"/>
        <v>Groß</v>
      </c>
      <c r="B1851" s="108"/>
      <c r="C1851" s="108"/>
      <c r="D1851" s="108"/>
      <c r="E1851" s="108"/>
      <c r="F1851" s="108"/>
      <c r="G1851" s="108"/>
      <c r="H1851" s="108"/>
      <c r="I1851" s="108"/>
      <c r="J1851" s="108"/>
      <c r="K1851" s="108"/>
      <c r="L1851" s="76">
        <v>0</v>
      </c>
    </row>
    <row r="1852" spans="1:12" ht="14.45" customHeight="1" thickBot="1">
      <c r="A1852" s="184" t="str">
        <f t="shared" si="633"/>
        <v>Bowen</v>
      </c>
      <c r="B1852" s="108"/>
      <c r="C1852" s="108"/>
      <c r="D1852" s="108"/>
      <c r="E1852" s="108"/>
      <c r="F1852" s="108"/>
      <c r="G1852" s="108"/>
      <c r="H1852" s="108"/>
      <c r="I1852" s="108"/>
      <c r="J1852" s="108"/>
      <c r="K1852" s="108"/>
      <c r="L1852" s="76">
        <v>0</v>
      </c>
    </row>
    <row r="1853" spans="1:12" ht="14.45" customHeight="1" thickBot="1">
      <c r="A1853" s="184" t="str">
        <f t="shared" si="633"/>
        <v>Andreas</v>
      </c>
      <c r="B1853" s="108"/>
      <c r="C1853" s="108"/>
      <c r="D1853" s="108"/>
      <c r="E1853" s="108"/>
      <c r="F1853" s="108"/>
      <c r="G1853" s="108"/>
      <c r="H1853" s="108"/>
      <c r="I1853" s="108"/>
      <c r="J1853" s="108"/>
      <c r="K1853" s="108"/>
      <c r="L1853" s="76">
        <v>0</v>
      </c>
    </row>
    <row r="1854" spans="1:12" ht="14.45" customHeight="1" thickBot="1">
      <c r="A1854" s="184" t="str">
        <f t="shared" si="633"/>
        <v>Ward-Prowse</v>
      </c>
      <c r="B1854" s="108"/>
      <c r="C1854" s="108"/>
      <c r="D1854" s="108"/>
      <c r="E1854" s="108"/>
      <c r="F1854" s="108"/>
      <c r="G1854" s="108"/>
      <c r="H1854" s="108"/>
      <c r="I1854" s="108"/>
      <c r="J1854" s="108"/>
      <c r="K1854" s="108"/>
      <c r="L1854" s="76">
        <v>0</v>
      </c>
    </row>
    <row r="1855" spans="1:12" ht="14.45" customHeight="1" thickBot="1">
      <c r="A1855" s="184" t="str">
        <f t="shared" si="633"/>
        <v>Barnes</v>
      </c>
      <c r="B1855" s="108"/>
      <c r="C1855" s="108"/>
      <c r="D1855" s="108"/>
      <c r="E1855" s="108"/>
      <c r="F1855" s="108"/>
      <c r="G1855" s="108"/>
      <c r="H1855" s="108"/>
      <c r="I1855" s="108"/>
      <c r="J1855" s="108"/>
      <c r="K1855" s="108"/>
      <c r="L1855" s="76">
        <v>0</v>
      </c>
    </row>
    <row r="1856" spans="1:12" ht="14.45" customHeight="1" thickBot="1">
      <c r="A1856" s="184" t="str">
        <f t="shared" si="633"/>
        <v>Almirón</v>
      </c>
      <c r="B1856" s="108"/>
      <c r="C1856" s="108"/>
      <c r="D1856" s="108"/>
      <c r="E1856" s="108"/>
      <c r="F1856" s="108"/>
      <c r="G1856" s="108"/>
      <c r="H1856" s="108"/>
      <c r="I1856" s="108"/>
      <c r="J1856" s="108"/>
      <c r="K1856" s="108"/>
      <c r="L1856" s="76">
        <v>0</v>
      </c>
    </row>
    <row r="1857" spans="1:26" ht="14.45" customHeight="1" thickBot="1">
      <c r="A1857" s="184" t="str">
        <f t="shared" si="633"/>
        <v>Willian</v>
      </c>
      <c r="B1857" s="108"/>
      <c r="C1857" s="108"/>
      <c r="D1857" s="108"/>
      <c r="E1857" s="108"/>
      <c r="F1857" s="108"/>
      <c r="G1857" s="108"/>
      <c r="H1857" s="108"/>
      <c r="I1857" s="108"/>
      <c r="J1857" s="108"/>
      <c r="K1857" s="108"/>
      <c r="L1857" s="76">
        <v>0</v>
      </c>
    </row>
    <row r="1858" spans="1:26" ht="14.45" customHeight="1" thickBot="1">
      <c r="A1858" s="184" t="str">
        <f t="shared" si="633"/>
        <v>Antony</v>
      </c>
      <c r="B1858" s="108"/>
      <c r="C1858" s="108"/>
      <c r="D1858" s="108"/>
      <c r="E1858" s="108"/>
      <c r="F1858" s="108"/>
      <c r="G1858" s="108"/>
      <c r="H1858" s="108"/>
      <c r="I1858" s="108"/>
      <c r="J1858" s="108"/>
      <c r="K1858" s="108"/>
      <c r="L1858" s="76">
        <v>0</v>
      </c>
    </row>
    <row r="1859" spans="1:26" ht="14.45" customHeight="1" thickBot="1">
      <c r="A1859" s="184" t="str">
        <f t="shared" si="633"/>
        <v>Saint-Maximin</v>
      </c>
      <c r="B1859" s="108"/>
      <c r="C1859" s="108"/>
      <c r="D1859" s="108"/>
      <c r="E1859" s="108"/>
      <c r="F1859" s="108"/>
      <c r="G1859" s="108"/>
      <c r="H1859" s="108"/>
      <c r="I1859" s="108"/>
      <c r="J1859" s="108"/>
      <c r="K1859" s="108"/>
      <c r="L1859" s="76">
        <v>0</v>
      </c>
    </row>
    <row r="1860" spans="1:26" ht="14.45" customHeight="1" thickBot="1">
      <c r="A1860" s="184" t="str">
        <f t="shared" si="633"/>
        <v>Gündogan</v>
      </c>
      <c r="B1860" s="108"/>
      <c r="C1860" s="108"/>
      <c r="D1860" s="108"/>
      <c r="E1860" s="108"/>
      <c r="F1860" s="108"/>
      <c r="G1860" s="108"/>
      <c r="H1860" s="108"/>
      <c r="I1860" s="108"/>
      <c r="J1860" s="108"/>
      <c r="K1860" s="108"/>
      <c r="L1860" s="76">
        <v>0</v>
      </c>
    </row>
    <row r="1861" spans="1:26" ht="14.45" customHeight="1" thickBot="1">
      <c r="A1861" s="184" t="str">
        <f t="shared" si="633"/>
        <v>Paquetá</v>
      </c>
      <c r="B1861" s="108"/>
      <c r="C1861" s="108"/>
      <c r="D1861" s="108"/>
      <c r="E1861" s="108"/>
      <c r="F1861" s="108"/>
      <c r="G1861" s="108"/>
      <c r="H1861" s="108"/>
      <c r="I1861" s="108"/>
      <c r="J1861" s="108"/>
      <c r="K1861" s="108"/>
      <c r="L1861" s="76">
        <v>0</v>
      </c>
    </row>
    <row r="1862" spans="1:26" ht="14.45" customHeight="1" thickBot="1">
      <c r="A1862" s="184" t="str">
        <f t="shared" si="633"/>
        <v>Rodrigo</v>
      </c>
      <c r="B1862" s="108"/>
      <c r="C1862" s="108"/>
      <c r="D1862" s="108"/>
      <c r="E1862" s="108"/>
      <c r="F1862" s="108"/>
      <c r="G1862" s="108"/>
      <c r="H1862" s="108"/>
      <c r="I1862" s="108"/>
      <c r="J1862" s="108"/>
      <c r="K1862" s="108"/>
      <c r="L1862" s="76">
        <v>0</v>
      </c>
    </row>
    <row r="1863" spans="1:26" ht="14.45" customHeight="1" thickBot="1">
      <c r="A1863" s="184" t="str">
        <f t="shared" si="633"/>
        <v>Aaronson</v>
      </c>
      <c r="B1863" s="108"/>
      <c r="C1863" s="108"/>
      <c r="D1863" s="108"/>
      <c r="E1863" s="108"/>
      <c r="F1863" s="108"/>
      <c r="G1863" s="108"/>
      <c r="H1863" s="108"/>
      <c r="I1863" s="108"/>
      <c r="J1863" s="108"/>
      <c r="K1863" s="108"/>
      <c r="L1863" s="76">
        <v>0</v>
      </c>
    </row>
    <row r="1864" spans="1:26" ht="14.45" customHeight="1" thickBot="1">
      <c r="A1864" s="184" t="str">
        <f t="shared" si="633"/>
        <v>Kulusevski</v>
      </c>
      <c r="B1864" s="108"/>
      <c r="C1864" s="108"/>
      <c r="D1864" s="108"/>
      <c r="E1864" s="108"/>
      <c r="F1864" s="108"/>
      <c r="G1864" s="108"/>
      <c r="H1864" s="108"/>
      <c r="I1864" s="108"/>
      <c r="J1864" s="108"/>
      <c r="K1864" s="108"/>
      <c r="L1864" s="76">
        <v>0</v>
      </c>
    </row>
    <row r="1865" spans="1:26" ht="14.45" customHeight="1" thickBot="1">
      <c r="A1865" s="184" t="str">
        <f t="shared" si="633"/>
        <v>Bailey</v>
      </c>
      <c r="B1865" s="108"/>
      <c r="C1865" s="108"/>
      <c r="D1865" s="108"/>
      <c r="E1865" s="108"/>
      <c r="F1865" s="108"/>
      <c r="G1865" s="108"/>
      <c r="H1865" s="108"/>
      <c r="I1865" s="108"/>
      <c r="J1865" s="108"/>
      <c r="K1865" s="108"/>
      <c r="L1865" s="76">
        <v>0</v>
      </c>
    </row>
    <row r="1866" spans="1:26" ht="14.45" customHeight="1" thickBot="1">
      <c r="A1866" s="184" t="str">
        <f t="shared" si="633"/>
        <v>March</v>
      </c>
      <c r="B1866" s="108"/>
      <c r="C1866" s="108"/>
      <c r="D1866" s="108"/>
      <c r="E1866" s="108"/>
      <c r="F1866" s="108"/>
      <c r="G1866" s="108"/>
      <c r="H1866" s="108"/>
      <c r="I1866" s="108"/>
      <c r="J1866" s="108"/>
      <c r="K1866" s="108"/>
      <c r="L1866" s="76">
        <v>0</v>
      </c>
    </row>
    <row r="1867" spans="1:26" ht="14.45" customHeight="1" thickBot="1">
      <c r="A1867" s="184" t="str">
        <f t="shared" si="633"/>
        <v>Mahrez</v>
      </c>
      <c r="B1867" s="108"/>
      <c r="C1867" s="108"/>
      <c r="D1867" s="108"/>
      <c r="E1867" s="108"/>
      <c r="F1867" s="108"/>
      <c r="G1867" s="108"/>
      <c r="H1867" s="108"/>
      <c r="I1867" s="108"/>
      <c r="J1867" s="108"/>
      <c r="K1867" s="108"/>
      <c r="L1867" s="76">
        <v>0</v>
      </c>
    </row>
    <row r="1868" spans="1:26" ht="14.45" customHeight="1" thickBot="1">
      <c r="A1868" s="184" t="str">
        <f t="shared" si="633"/>
        <v>Harrison</v>
      </c>
      <c r="B1868" s="108"/>
      <c r="C1868" s="108"/>
      <c r="D1868" s="108"/>
      <c r="E1868" s="108"/>
      <c r="F1868" s="108"/>
      <c r="G1868" s="108"/>
      <c r="H1868" s="108"/>
      <c r="I1868" s="108"/>
      <c r="J1868" s="108"/>
      <c r="K1868" s="108"/>
      <c r="L1868" s="76">
        <v>0</v>
      </c>
    </row>
    <row r="1869" spans="1:26" ht="14.45" customHeight="1" thickBot="1">
      <c r="A1869" s="184" t="str">
        <f t="shared" si="633"/>
        <v>Eriksen</v>
      </c>
      <c r="B1869" s="108"/>
      <c r="C1869" s="108"/>
      <c r="D1869" s="108"/>
      <c r="E1869" s="108"/>
      <c r="F1869" s="108"/>
      <c r="G1869" s="108"/>
      <c r="H1869" s="108"/>
      <c r="I1869" s="108"/>
      <c r="J1869" s="108"/>
      <c r="K1869" s="108"/>
      <c r="L1869" s="76">
        <v>0</v>
      </c>
    </row>
    <row r="1870" spans="1:26" ht="14.45" customHeight="1" thickBot="1">
      <c r="A1870" s="184" t="str">
        <f t="shared" si="633"/>
        <v>Eze</v>
      </c>
      <c r="B1870" s="108"/>
      <c r="C1870" s="108"/>
      <c r="D1870" s="108"/>
      <c r="E1870" s="108"/>
      <c r="F1870" s="108"/>
      <c r="G1870" s="108"/>
      <c r="H1870" s="108"/>
      <c r="I1870" s="108"/>
      <c r="J1870" s="108"/>
      <c r="K1870" s="108"/>
      <c r="L1870" s="76">
        <v>0</v>
      </c>
    </row>
    <row r="1871" spans="1:26" ht="14.45" customHeight="1" thickBot="1">
      <c r="A1871" s="184" t="str">
        <f t="shared" si="633"/>
        <v>Cancelo</v>
      </c>
      <c r="B1871" s="167"/>
      <c r="C1871" s="167"/>
      <c r="D1871" s="167"/>
      <c r="E1871" s="167"/>
      <c r="F1871" s="167"/>
      <c r="G1871" s="167"/>
      <c r="H1871" s="167"/>
      <c r="I1871" s="167"/>
      <c r="J1871" s="167"/>
      <c r="K1871" s="168"/>
      <c r="L1871" s="76">
        <v>0</v>
      </c>
      <c r="M1871" s="409" t="s">
        <v>196</v>
      </c>
      <c r="N1871" s="410"/>
      <c r="O1871" s="410"/>
      <c r="P1871" s="410"/>
      <c r="Q1871" s="410"/>
      <c r="R1871" s="410"/>
      <c r="S1871" s="410"/>
      <c r="T1871" s="410"/>
      <c r="U1871" s="410"/>
      <c r="V1871" s="410"/>
      <c r="W1871" s="410"/>
      <c r="X1871" s="410"/>
      <c r="Y1871" s="410"/>
      <c r="Z1871" s="411"/>
    </row>
    <row r="1872" spans="1:26" ht="14.45" customHeight="1" thickBot="1">
      <c r="A1872" s="184" t="str">
        <f t="shared" si="633"/>
        <v>Alexander-Arnold</v>
      </c>
      <c r="B1872" s="28"/>
      <c r="C1872" s="28"/>
      <c r="D1872" s="28"/>
      <c r="E1872" s="28"/>
      <c r="F1872" s="28"/>
      <c r="G1872" s="28"/>
      <c r="H1872" s="28"/>
      <c r="I1872" s="28"/>
      <c r="J1872" s="28"/>
      <c r="K1872" s="169"/>
      <c r="L1872" s="76">
        <v>0</v>
      </c>
      <c r="M1872" s="412"/>
      <c r="N1872" s="413"/>
      <c r="O1872" s="413"/>
      <c r="P1872" s="413"/>
      <c r="Q1872" s="413"/>
      <c r="R1872" s="413"/>
      <c r="S1872" s="413"/>
      <c r="T1872" s="413"/>
      <c r="U1872" s="413"/>
      <c r="V1872" s="413"/>
      <c r="W1872" s="413"/>
      <c r="X1872" s="413"/>
      <c r="Y1872" s="413"/>
      <c r="Z1872" s="414"/>
    </row>
    <row r="1873" spans="1:26" ht="14.45" customHeight="1" thickBot="1">
      <c r="A1873" s="184" t="str">
        <f t="shared" si="633"/>
        <v>Gabriel</v>
      </c>
      <c r="B1873" s="28"/>
      <c r="C1873" s="28"/>
      <c r="D1873" s="28"/>
      <c r="E1873" s="28"/>
      <c r="F1873" s="28"/>
      <c r="G1873" s="28"/>
      <c r="H1873" s="28"/>
      <c r="I1873" s="28"/>
      <c r="J1873" s="28"/>
      <c r="K1873" s="169"/>
      <c r="L1873" s="76">
        <v>1</v>
      </c>
      <c r="M1873" s="412"/>
      <c r="N1873" s="413"/>
      <c r="O1873" s="413"/>
      <c r="P1873" s="413"/>
      <c r="Q1873" s="413"/>
      <c r="R1873" s="413"/>
      <c r="S1873" s="413"/>
      <c r="T1873" s="413"/>
      <c r="U1873" s="413"/>
      <c r="V1873" s="413"/>
      <c r="W1873" s="413"/>
      <c r="X1873" s="413"/>
      <c r="Y1873" s="413"/>
      <c r="Z1873" s="414"/>
    </row>
    <row r="1874" spans="1:26" ht="14.45" customHeight="1" thickBot="1">
      <c r="A1874" s="184" t="str">
        <f t="shared" si="633"/>
        <v>Robertson</v>
      </c>
      <c r="B1874" s="28"/>
      <c r="C1874" s="28"/>
      <c r="D1874" s="28"/>
      <c r="E1874" s="28"/>
      <c r="F1874" s="28"/>
      <c r="G1874" s="28"/>
      <c r="H1874" s="28"/>
      <c r="I1874" s="28"/>
      <c r="J1874" s="28"/>
      <c r="K1874" s="169"/>
      <c r="L1874" s="76">
        <v>0</v>
      </c>
      <c r="M1874" s="412"/>
      <c r="N1874" s="413"/>
      <c r="O1874" s="413"/>
      <c r="P1874" s="413"/>
      <c r="Q1874" s="413"/>
      <c r="R1874" s="413"/>
      <c r="S1874" s="413"/>
      <c r="T1874" s="413"/>
      <c r="U1874" s="413"/>
      <c r="V1874" s="413"/>
      <c r="W1874" s="413"/>
      <c r="X1874" s="413"/>
      <c r="Y1874" s="413"/>
      <c r="Z1874" s="414"/>
    </row>
    <row r="1875" spans="1:26" ht="14.45" customHeight="1" thickBot="1">
      <c r="A1875" s="184" t="str">
        <f t="shared" si="633"/>
        <v>Trippier</v>
      </c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76">
        <v>1</v>
      </c>
      <c r="M1875" s="415"/>
      <c r="N1875" s="416"/>
      <c r="O1875" s="416"/>
      <c r="P1875" s="416"/>
      <c r="Q1875" s="416"/>
      <c r="R1875" s="416"/>
      <c r="S1875" s="416"/>
      <c r="T1875" s="416"/>
      <c r="U1875" s="416"/>
      <c r="V1875" s="416"/>
      <c r="W1875" s="416"/>
      <c r="X1875" s="416"/>
      <c r="Y1875" s="416"/>
      <c r="Z1875" s="417"/>
    </row>
    <row r="1876" spans="1:26" ht="14.45" customHeight="1" thickBot="1">
      <c r="A1876" s="184" t="str">
        <f t="shared" si="633"/>
        <v>Van Dijk</v>
      </c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76">
        <v>0</v>
      </c>
      <c r="O1876" s="55"/>
      <c r="W1876" s="59"/>
      <c r="X1876" s="64"/>
      <c r="Y1876" s="64"/>
      <c r="Z1876" s="64"/>
    </row>
    <row r="1877" spans="1:26" ht="15" customHeight="1" thickBot="1">
      <c r="A1877" s="184" t="str">
        <f t="shared" si="633"/>
        <v>White</v>
      </c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76">
        <v>0</v>
      </c>
      <c r="O1877" s="55"/>
      <c r="W1877" s="59"/>
      <c r="X1877" s="64"/>
      <c r="Y1877" s="64"/>
      <c r="Z1877" s="64"/>
    </row>
    <row r="1878" spans="1:26" ht="15" customHeight="1" thickBot="1">
      <c r="A1878" s="184" t="str">
        <f t="shared" si="633"/>
        <v>Laporte</v>
      </c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76">
        <v>0</v>
      </c>
      <c r="O1878" s="55"/>
      <c r="W1878" s="59"/>
      <c r="X1878" s="64"/>
      <c r="Y1878" s="64"/>
      <c r="Z1878" s="64"/>
    </row>
    <row r="1879" spans="1:26" ht="15" customHeight="1" thickBot="1">
      <c r="A1879" s="184" t="str">
        <f t="shared" si="633"/>
        <v>Dunk</v>
      </c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76">
        <v>1</v>
      </c>
      <c r="O1879" s="55"/>
      <c r="W1879" s="59"/>
      <c r="X1879" s="64"/>
      <c r="Y1879" s="64"/>
      <c r="Z1879" s="64"/>
    </row>
    <row r="1880" spans="1:26" ht="15" customHeight="1" thickBot="1">
      <c r="A1880" s="184" t="str">
        <f t="shared" si="633"/>
        <v>Saliba</v>
      </c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76">
        <v>0</v>
      </c>
      <c r="O1880" s="55"/>
      <c r="W1880" s="59"/>
      <c r="X1880" s="64"/>
      <c r="Y1880" s="64"/>
      <c r="Z1880" s="64"/>
    </row>
    <row r="1881" spans="1:26" ht="15" customHeight="1" thickBot="1">
      <c r="A1881" s="184" t="str">
        <f t="shared" si="633"/>
        <v>Burn</v>
      </c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76">
        <v>0</v>
      </c>
      <c r="O1881" s="55"/>
      <c r="W1881" s="59"/>
      <c r="X1881" s="64"/>
      <c r="Y1881" s="64"/>
      <c r="Z1881" s="64"/>
    </row>
    <row r="1882" spans="1:26" ht="15" customHeight="1" thickBot="1">
      <c r="A1882" s="184" t="str">
        <f t="shared" si="633"/>
        <v>Botman</v>
      </c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76">
        <v>0</v>
      </c>
      <c r="O1882" s="55"/>
      <c r="W1882" s="59"/>
      <c r="X1882" s="64"/>
      <c r="Y1882" s="64"/>
      <c r="Z1882" s="64"/>
    </row>
    <row r="1883" spans="1:26" ht="15" customHeight="1" thickBot="1">
      <c r="A1883" s="184" t="str">
        <f t="shared" si="633"/>
        <v>Dier</v>
      </c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76">
        <v>0</v>
      </c>
      <c r="O1883" s="55"/>
      <c r="W1883" s="59"/>
      <c r="X1883" s="64"/>
      <c r="Y1883" s="64"/>
      <c r="Z1883" s="64"/>
    </row>
    <row r="1884" spans="1:26" ht="15" customHeight="1" thickBot="1">
      <c r="A1884" s="184" t="str">
        <f t="shared" si="633"/>
        <v>Schär</v>
      </c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76">
        <v>0</v>
      </c>
      <c r="O1884" s="55"/>
      <c r="W1884" s="59"/>
      <c r="X1884" s="64"/>
      <c r="Y1884" s="64"/>
      <c r="Z1884" s="64"/>
    </row>
    <row r="1885" spans="1:26" ht="15" customHeight="1" thickBot="1">
      <c r="A1885" s="184" t="str">
        <f t="shared" si="633"/>
        <v>Zinchenko</v>
      </c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76">
        <v>0</v>
      </c>
      <c r="O1885" s="55"/>
      <c r="W1885" s="59"/>
      <c r="X1885" s="64"/>
      <c r="Y1885" s="64"/>
      <c r="Z1885" s="64"/>
    </row>
    <row r="1886" spans="1:26" ht="15" customHeight="1" thickBot="1">
      <c r="A1886" s="184" t="str">
        <f t="shared" si="633"/>
        <v>Walker</v>
      </c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76">
        <v>0</v>
      </c>
      <c r="O1886" s="55"/>
      <c r="W1886" s="59"/>
      <c r="X1886" s="64"/>
      <c r="Y1886" s="64"/>
      <c r="Z1886" s="64"/>
    </row>
    <row r="1887" spans="1:26" ht="15" customHeight="1" thickBot="1">
      <c r="A1887" s="184" t="str">
        <f t="shared" si="633"/>
        <v>Perišić</v>
      </c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76">
        <v>1</v>
      </c>
      <c r="O1887" s="55"/>
      <c r="W1887" s="59"/>
      <c r="X1887" s="64"/>
      <c r="Y1887" s="64"/>
      <c r="Z1887" s="64"/>
    </row>
    <row r="1888" spans="1:26" ht="15" customHeight="1" thickBot="1">
      <c r="A1888" s="184" t="str">
        <f t="shared" si="633"/>
        <v>Stones</v>
      </c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76">
        <v>0</v>
      </c>
      <c r="O1888" s="55"/>
      <c r="W1888" s="59"/>
      <c r="X1888" s="64"/>
      <c r="Y1888" s="64"/>
      <c r="Z1888" s="64"/>
    </row>
    <row r="1889" spans="1:26" ht="15" customHeight="1" thickBot="1">
      <c r="A1889" s="184" t="str">
        <f t="shared" si="633"/>
        <v>Shaw</v>
      </c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76">
        <v>0</v>
      </c>
      <c r="O1889" s="55"/>
      <c r="W1889" s="59"/>
      <c r="X1889" s="64"/>
      <c r="Y1889" s="64"/>
      <c r="Z1889" s="64"/>
    </row>
    <row r="1890" spans="1:26" ht="15" customHeight="1" thickBot="1">
      <c r="A1890" s="184" t="str">
        <f t="shared" si="633"/>
        <v>Cucurella</v>
      </c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76">
        <v>1</v>
      </c>
      <c r="O1890" s="55"/>
      <c r="W1890" s="59"/>
      <c r="X1890" s="64"/>
      <c r="Y1890" s="64"/>
      <c r="Z1890" s="64"/>
    </row>
    <row r="1891" spans="1:26" ht="15" customHeight="1" thickBot="1">
      <c r="A1891" s="184" t="str">
        <f t="shared" si="633"/>
        <v>Varane</v>
      </c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76">
        <v>0</v>
      </c>
      <c r="O1891" s="55"/>
      <c r="W1891" s="59"/>
      <c r="X1891" s="64"/>
      <c r="Y1891" s="64"/>
      <c r="Z1891" s="64"/>
    </row>
    <row r="1892" spans="1:26" ht="15" customHeight="1" thickBot="1">
      <c r="A1892" s="184" t="str">
        <f t="shared" si="633"/>
        <v>Estupiñán</v>
      </c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76">
        <v>0</v>
      </c>
      <c r="O1892" s="55"/>
      <c r="W1892" s="59"/>
      <c r="X1892" s="64"/>
      <c r="Y1892" s="64"/>
      <c r="Z1892" s="64"/>
    </row>
    <row r="1893" spans="1:26" ht="15" customHeight="1" thickBot="1">
      <c r="A1893" s="184" t="str">
        <f t="shared" si="633"/>
        <v>Matip</v>
      </c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76">
        <v>0</v>
      </c>
      <c r="O1893" s="55"/>
      <c r="W1893" s="59"/>
      <c r="X1893" s="64"/>
      <c r="Y1893" s="64"/>
      <c r="Z1893" s="64"/>
    </row>
    <row r="1894" spans="1:26" ht="15" customHeight="1" thickBot="1">
      <c r="A1894" s="184" t="str">
        <f t="shared" si="633"/>
        <v>Romero</v>
      </c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76">
        <v>0</v>
      </c>
      <c r="O1894" s="55"/>
      <c r="W1894" s="59"/>
      <c r="X1894" s="64"/>
      <c r="Y1894" s="64"/>
      <c r="Z1894" s="64"/>
    </row>
    <row r="1895" spans="1:26" ht="15" customHeight="1" thickBot="1">
      <c r="A1895" s="184" t="str">
        <f t="shared" si="633"/>
        <v>Koulibaly</v>
      </c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76">
        <v>0</v>
      </c>
      <c r="O1895" s="55"/>
      <c r="W1895" s="59"/>
      <c r="X1895" s="64"/>
      <c r="Y1895" s="64"/>
      <c r="Z1895" s="64"/>
    </row>
    <row r="1896" spans="1:26" ht="15" customHeight="1" thickBot="1">
      <c r="A1896" s="184" t="str">
        <f t="shared" si="633"/>
        <v>Digne</v>
      </c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76">
        <v>0</v>
      </c>
      <c r="O1896" s="55"/>
      <c r="W1896" s="59"/>
      <c r="X1896" s="64"/>
      <c r="Y1896" s="64"/>
      <c r="Z1896" s="64"/>
    </row>
    <row r="1897" spans="1:26" ht="15" customHeight="1" thickBot="1">
      <c r="A1897" s="184" t="str">
        <f t="shared" si="633"/>
        <v>Akanji</v>
      </c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76">
        <v>0</v>
      </c>
      <c r="O1897" s="55"/>
      <c r="W1897" s="59"/>
      <c r="X1897" s="64"/>
      <c r="Y1897" s="64"/>
      <c r="Z1897" s="64"/>
    </row>
    <row r="1898" spans="1:26" ht="15" customHeight="1" thickBot="1">
      <c r="A1898" s="184" t="str">
        <f t="shared" ref="A1898:A1961" si="634">A1018</f>
        <v>Thiago Silva</v>
      </c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76">
        <v>0</v>
      </c>
      <c r="O1898" s="55"/>
      <c r="W1898" s="59"/>
      <c r="X1898" s="64"/>
      <c r="Y1898" s="64"/>
      <c r="Z1898" s="64"/>
    </row>
    <row r="1899" spans="1:26" ht="15" customHeight="1" thickBot="1">
      <c r="A1899" s="184" t="str">
        <f t="shared" si="634"/>
        <v>Martínez</v>
      </c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76">
        <v>0</v>
      </c>
      <c r="O1899" s="55"/>
      <c r="W1899" s="59"/>
      <c r="X1899" s="64"/>
      <c r="Y1899" s="64"/>
      <c r="Z1899" s="64"/>
    </row>
    <row r="1900" spans="1:26" ht="15" customHeight="1" thickBot="1">
      <c r="A1900" s="184" t="str">
        <f t="shared" si="634"/>
        <v>Mee</v>
      </c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76">
        <v>0</v>
      </c>
      <c r="O1900" s="55"/>
      <c r="W1900" s="59"/>
      <c r="X1900" s="64"/>
      <c r="Y1900" s="64"/>
      <c r="Z1900" s="64"/>
    </row>
    <row r="1901" spans="1:26" ht="15" customHeight="1" thickBot="1">
      <c r="A1901" s="184" t="str">
        <f t="shared" si="634"/>
        <v>Cresswell</v>
      </c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76">
        <v>0</v>
      </c>
      <c r="O1901" s="55"/>
      <c r="W1901" s="59"/>
      <c r="X1901" s="64"/>
      <c r="Y1901" s="64"/>
      <c r="Z1901" s="64"/>
    </row>
    <row r="1902" spans="1:26" ht="15" customHeight="1" thickBot="1">
      <c r="A1902" s="184" t="str">
        <f t="shared" si="634"/>
        <v>Konsa</v>
      </c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76">
        <v>0</v>
      </c>
      <c r="O1902" s="55"/>
      <c r="W1902" s="59"/>
      <c r="X1902" s="64"/>
      <c r="Y1902" s="64"/>
      <c r="Z1902" s="64"/>
    </row>
    <row r="1903" spans="1:26" ht="15" customHeight="1" thickBot="1">
      <c r="A1903" s="184" t="str">
        <f t="shared" si="634"/>
        <v>Perraud</v>
      </c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76">
        <v>0</v>
      </c>
      <c r="O1903" s="55"/>
      <c r="W1903" s="59"/>
      <c r="X1903" s="64"/>
      <c r="Y1903" s="64"/>
      <c r="Z1903" s="64"/>
    </row>
    <row r="1904" spans="1:26" ht="15" customHeight="1" thickBot="1">
      <c r="A1904" s="184" t="str">
        <f t="shared" si="634"/>
        <v>Kehrer</v>
      </c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76">
        <v>0</v>
      </c>
      <c r="O1904" s="55"/>
      <c r="W1904" s="59"/>
      <c r="X1904" s="64"/>
      <c r="Y1904" s="64"/>
      <c r="Z1904" s="64"/>
    </row>
    <row r="1905" spans="1:26" ht="15" customHeight="1" thickBot="1">
      <c r="A1905" s="184" t="str">
        <f t="shared" si="634"/>
        <v>Ream</v>
      </c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76">
        <v>0</v>
      </c>
      <c r="O1905" s="55"/>
      <c r="W1905" s="59"/>
      <c r="X1905" s="64"/>
      <c r="Y1905" s="64"/>
      <c r="Z1905" s="64"/>
    </row>
    <row r="1906" spans="1:26" ht="15" customHeight="1" thickBot="1">
      <c r="A1906" s="184" t="str">
        <f t="shared" si="634"/>
        <v>R.Sessegnon</v>
      </c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76">
        <v>0</v>
      </c>
      <c r="O1906" s="55"/>
      <c r="W1906" s="59"/>
      <c r="X1906" s="64"/>
      <c r="Y1906" s="64"/>
      <c r="Z1906" s="64"/>
    </row>
    <row r="1907" spans="1:26" ht="15" customHeight="1" thickBot="1">
      <c r="A1907" s="184" t="str">
        <f t="shared" si="634"/>
        <v>Aké</v>
      </c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76">
        <v>0</v>
      </c>
      <c r="O1907" s="55"/>
      <c r="W1907" s="59"/>
      <c r="X1907" s="64"/>
      <c r="Y1907" s="64"/>
      <c r="Z1907" s="64"/>
    </row>
    <row r="1908" spans="1:26" ht="15" customHeight="1" thickBot="1">
      <c r="A1908" s="184" t="str">
        <f t="shared" si="634"/>
        <v>Azpilicueta</v>
      </c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76">
        <v>0</v>
      </c>
      <c r="O1908" s="55"/>
      <c r="W1908" s="59"/>
      <c r="X1908" s="64"/>
      <c r="Y1908" s="64"/>
      <c r="Z1908" s="64"/>
    </row>
    <row r="1909" spans="1:26" ht="15" customHeight="1" thickBot="1">
      <c r="A1909" s="184" t="str">
        <f t="shared" si="634"/>
        <v>Collins</v>
      </c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76">
        <v>0</v>
      </c>
      <c r="O1909" s="55"/>
      <c r="W1909" s="59"/>
      <c r="X1909" s="64"/>
      <c r="Y1909" s="64"/>
      <c r="Z1909" s="64"/>
    </row>
    <row r="1910" spans="1:26" ht="15" customHeight="1" thickBot="1">
      <c r="A1910" s="184" t="str">
        <f t="shared" si="634"/>
        <v>Chalobah</v>
      </c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76">
        <v>0</v>
      </c>
      <c r="O1910" s="55"/>
      <c r="W1910" s="59"/>
      <c r="X1910" s="64"/>
      <c r="Y1910" s="64"/>
      <c r="Z1910" s="64"/>
    </row>
    <row r="1911" spans="1:26" ht="15" customHeight="1" thickBot="1">
      <c r="A1911" s="184" t="str">
        <f t="shared" si="634"/>
        <v>Haaland</v>
      </c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76">
        <v>1</v>
      </c>
      <c r="O1911" s="55"/>
      <c r="W1911" s="59"/>
      <c r="X1911" s="64"/>
      <c r="Y1911" s="64"/>
      <c r="Z1911" s="64"/>
    </row>
    <row r="1912" spans="1:26" ht="15" customHeight="1" thickBot="1">
      <c r="A1912" s="184" t="str">
        <f t="shared" si="634"/>
        <v>Kane</v>
      </c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76">
        <v>0</v>
      </c>
      <c r="O1912" s="55"/>
      <c r="W1912" s="59"/>
      <c r="X1912" s="64"/>
      <c r="Y1912" s="64"/>
      <c r="Z1912" s="64"/>
    </row>
    <row r="1913" spans="1:26" ht="15" customHeight="1" thickBot="1">
      <c r="A1913" s="184" t="str">
        <f t="shared" si="634"/>
        <v>Darwin</v>
      </c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76">
        <v>0</v>
      </c>
      <c r="O1913" s="55"/>
      <c r="W1913" s="59"/>
      <c r="X1913" s="64"/>
      <c r="Y1913" s="64"/>
      <c r="Z1913" s="64"/>
    </row>
    <row r="1914" spans="1:26" ht="15" customHeight="1" thickBot="1">
      <c r="A1914" s="184" t="str">
        <f t="shared" si="634"/>
        <v>Mitrović</v>
      </c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76">
        <v>0</v>
      </c>
      <c r="O1914" s="55"/>
      <c r="W1914" s="59"/>
      <c r="X1914" s="64"/>
      <c r="Y1914" s="64"/>
      <c r="Z1914" s="64"/>
    </row>
    <row r="1915" spans="1:26" ht="15" customHeight="1" thickBot="1">
      <c r="A1915" s="184" t="str">
        <f t="shared" si="634"/>
        <v>Nketiah</v>
      </c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76">
        <v>0</v>
      </c>
      <c r="O1915" s="55"/>
      <c r="W1915" s="59"/>
      <c r="X1915" s="64"/>
      <c r="Y1915" s="64"/>
      <c r="Z1915" s="64"/>
    </row>
    <row r="1916" spans="1:26" ht="15" customHeight="1" thickBot="1">
      <c r="A1916" s="184" t="str">
        <f t="shared" si="634"/>
        <v>Wilson</v>
      </c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76">
        <v>1</v>
      </c>
      <c r="O1916" s="55"/>
      <c r="W1916" s="59"/>
      <c r="X1916" s="64"/>
      <c r="Y1916" s="64"/>
      <c r="Z1916" s="64"/>
    </row>
    <row r="1917" spans="1:26" ht="15" customHeight="1" thickBot="1">
      <c r="A1917" s="184" t="str">
        <f t="shared" si="634"/>
        <v>Martial</v>
      </c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76">
        <v>0</v>
      </c>
      <c r="O1917" s="55"/>
      <c r="W1917" s="59"/>
      <c r="X1917" s="64"/>
      <c r="Y1917" s="64"/>
      <c r="Z1917" s="64"/>
    </row>
    <row r="1918" spans="1:26" ht="15" customHeight="1" thickBot="1">
      <c r="A1918" s="184" t="str">
        <f t="shared" si="634"/>
        <v>Watkins</v>
      </c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76">
        <v>0</v>
      </c>
      <c r="O1918" s="55"/>
      <c r="W1918" s="59"/>
      <c r="X1918" s="64"/>
      <c r="Y1918" s="64"/>
      <c r="Z1918" s="64"/>
    </row>
    <row r="1919" spans="1:26" ht="15" customHeight="1" thickBot="1">
      <c r="A1919" s="184" t="str">
        <f t="shared" si="634"/>
        <v>Havertz</v>
      </c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76">
        <v>0</v>
      </c>
      <c r="O1919" s="55"/>
      <c r="W1919" s="59"/>
      <c r="X1919" s="64"/>
      <c r="Y1919" s="64"/>
      <c r="Z1919" s="64"/>
    </row>
    <row r="1920" spans="1:26" ht="15" customHeight="1" thickBot="1">
      <c r="A1920" s="184" t="str">
        <f t="shared" si="634"/>
        <v>Aubameyang</v>
      </c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76">
        <v>0</v>
      </c>
      <c r="O1920" s="55"/>
      <c r="W1920" s="59"/>
      <c r="X1920" s="64"/>
      <c r="Y1920" s="64"/>
      <c r="Z1920" s="64"/>
    </row>
    <row r="1921" spans="1:26" ht="15" customHeight="1" thickBot="1">
      <c r="A1921" s="184" t="str">
        <f t="shared" si="634"/>
        <v>Solanke</v>
      </c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76">
        <v>0</v>
      </c>
      <c r="O1921" s="55"/>
      <c r="W1921" s="59"/>
      <c r="X1921" s="64"/>
      <c r="Y1921" s="64"/>
      <c r="Z1921" s="64"/>
    </row>
    <row r="1922" spans="1:26" ht="15" customHeight="1" thickBot="1">
      <c r="A1922" s="184" t="str">
        <f t="shared" si="634"/>
        <v>Bamford</v>
      </c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76">
        <v>0</v>
      </c>
      <c r="O1922" s="55"/>
      <c r="W1922" s="59"/>
      <c r="X1922" s="64"/>
      <c r="Y1922" s="64"/>
      <c r="Z1922" s="64"/>
    </row>
    <row r="1923" spans="1:26" ht="15" customHeight="1" thickBot="1">
      <c r="A1923" s="184" t="str">
        <f t="shared" si="634"/>
        <v>Mbeumo</v>
      </c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76">
        <v>0</v>
      </c>
      <c r="O1923" s="55"/>
      <c r="W1923" s="59"/>
      <c r="X1923" s="64"/>
      <c r="Y1923" s="64"/>
      <c r="Z1923" s="64"/>
    </row>
    <row r="1924" spans="1:26" ht="15" customHeight="1" thickBot="1">
      <c r="A1924" s="184" t="str">
        <f t="shared" si="634"/>
        <v>Adams</v>
      </c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76">
        <v>0</v>
      </c>
      <c r="O1924" s="55"/>
      <c r="W1924" s="59"/>
      <c r="X1924" s="64"/>
      <c r="Y1924" s="64"/>
      <c r="Z1924" s="64"/>
    </row>
    <row r="1925" spans="1:26" ht="15" customHeight="1" thickBot="1">
      <c r="A1925" s="184" t="str">
        <f t="shared" si="634"/>
        <v>Calvert-Lewin</v>
      </c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76">
        <v>0</v>
      </c>
      <c r="O1925" s="55"/>
      <c r="W1925" s="59"/>
      <c r="X1925" s="64"/>
      <c r="Y1925" s="64"/>
      <c r="Z1925" s="64"/>
    </row>
    <row r="1926" spans="1:26" ht="15" customHeight="1" thickBot="1">
      <c r="A1926" s="184" t="str">
        <f t="shared" si="634"/>
        <v>Scamacca</v>
      </c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76">
        <v>0</v>
      </c>
      <c r="O1926" s="55"/>
      <c r="W1926" s="59"/>
      <c r="X1926" s="64"/>
      <c r="Y1926" s="64"/>
      <c r="Z1926" s="64"/>
    </row>
    <row r="1927" spans="1:26" ht="15" customHeight="1" thickBot="1">
      <c r="A1927" s="184" t="str">
        <f t="shared" si="634"/>
        <v>Edouard</v>
      </c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76">
        <v>0</v>
      </c>
      <c r="O1927" s="55"/>
      <c r="W1927" s="59"/>
      <c r="X1927" s="64"/>
      <c r="Y1927" s="64"/>
      <c r="Z1927" s="64"/>
    </row>
    <row r="1928" spans="1:26" ht="15" customHeight="1" thickBot="1">
      <c r="A1928" s="184" t="str">
        <f t="shared" si="634"/>
        <v>Johnson</v>
      </c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76">
        <v>0</v>
      </c>
      <c r="O1928" s="55"/>
      <c r="W1928" s="59"/>
      <c r="X1928" s="64"/>
      <c r="Y1928" s="64"/>
      <c r="Z1928" s="64"/>
    </row>
    <row r="1929" spans="1:26" ht="15" customHeight="1" thickBot="1">
      <c r="A1929" s="184" t="str">
        <f t="shared" si="634"/>
        <v>Daka</v>
      </c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76">
        <v>0</v>
      </c>
      <c r="O1929" s="55"/>
      <c r="W1929" s="59"/>
      <c r="X1929" s="64"/>
      <c r="Y1929" s="64"/>
      <c r="Z1929" s="64"/>
    </row>
    <row r="1930" spans="1:26" ht="15" customHeight="1" thickBot="1">
      <c r="A1930" s="184" t="str">
        <f t="shared" si="634"/>
        <v>Greenwood</v>
      </c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76">
        <v>1</v>
      </c>
      <c r="O1930" s="55"/>
      <c r="W1930" s="59"/>
      <c r="X1930" s="64"/>
      <c r="Y1930" s="64"/>
      <c r="Z1930" s="64"/>
    </row>
    <row r="1931" spans="1:26" ht="15" customHeight="1" thickBot="1">
      <c r="A1931" s="184" t="str">
        <f t="shared" si="634"/>
        <v>Ederson</v>
      </c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76">
        <v>1</v>
      </c>
      <c r="O1931" s="55"/>
      <c r="W1931" s="59"/>
      <c r="X1931" s="64"/>
      <c r="Y1931" s="64"/>
      <c r="Z1931" s="64"/>
    </row>
    <row r="1932" spans="1:26" ht="15" customHeight="1" thickBot="1">
      <c r="A1932" s="184" t="str">
        <f t="shared" si="634"/>
        <v>Ramsdale</v>
      </c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76">
        <v>0</v>
      </c>
      <c r="O1932" s="55"/>
      <c r="W1932" s="59"/>
      <c r="X1932" s="64"/>
      <c r="Y1932" s="64"/>
      <c r="Z1932" s="64"/>
    </row>
    <row r="1933" spans="1:26" ht="15" customHeight="1" thickBot="1">
      <c r="A1933" s="184" t="str">
        <f t="shared" si="634"/>
        <v>Arrizabalaga</v>
      </c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76">
        <v>0</v>
      </c>
      <c r="O1933" s="55"/>
      <c r="W1933" s="59"/>
      <c r="X1933" s="64"/>
      <c r="Y1933" s="64"/>
      <c r="Z1933" s="64"/>
    </row>
    <row r="1934" spans="1:26" ht="15" customHeight="1" thickBot="1">
      <c r="A1934" s="184" t="str">
        <f t="shared" si="634"/>
        <v>Alisson</v>
      </c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76">
        <v>0</v>
      </c>
      <c r="O1934" s="55"/>
      <c r="W1934" s="59"/>
      <c r="X1934" s="64"/>
      <c r="Y1934" s="64"/>
      <c r="Z1934" s="64"/>
    </row>
    <row r="1935" spans="1:26" ht="15" customHeight="1" thickBot="1">
      <c r="A1935" s="184" t="str">
        <f t="shared" si="634"/>
        <v>Lloris</v>
      </c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76">
        <v>0</v>
      </c>
      <c r="O1935" s="55"/>
      <c r="W1935" s="59"/>
      <c r="X1935" s="64"/>
      <c r="Y1935" s="64"/>
      <c r="Z1935" s="64"/>
    </row>
    <row r="1936" spans="1:26" ht="15" customHeight="1" thickBot="1">
      <c r="A1936" s="184" t="str">
        <f t="shared" si="634"/>
        <v>Leno</v>
      </c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76">
        <v>1</v>
      </c>
      <c r="O1936" s="55"/>
      <c r="W1936" s="59"/>
      <c r="X1936" s="64"/>
      <c r="Y1936" s="64"/>
      <c r="Z1936" s="64"/>
    </row>
    <row r="1937" spans="1:26" ht="15" customHeight="1" thickBot="1">
      <c r="A1937" s="184" t="str">
        <f t="shared" si="634"/>
        <v>Pope</v>
      </c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76">
        <v>0</v>
      </c>
      <c r="O1937" s="55"/>
      <c r="W1937" s="59"/>
      <c r="X1937" s="64"/>
      <c r="Y1937" s="64"/>
      <c r="Z1937" s="64"/>
    </row>
    <row r="1938" spans="1:26" ht="15" customHeight="1" thickBot="1">
      <c r="A1938" s="184" t="str">
        <f t="shared" si="634"/>
        <v>Fabianski</v>
      </c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76">
        <v>0</v>
      </c>
      <c r="O1938" s="55"/>
      <c r="W1938" s="59"/>
      <c r="X1938" s="64"/>
      <c r="Y1938" s="64"/>
      <c r="Z1938" s="64"/>
    </row>
    <row r="1939" spans="1:26" ht="15" customHeight="1" thickBot="1">
      <c r="A1939" s="184" t="str">
        <f t="shared" si="634"/>
        <v>Sánchez</v>
      </c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76">
        <v>0</v>
      </c>
      <c r="O1939" s="55"/>
      <c r="W1939" s="59"/>
      <c r="X1939" s="64"/>
      <c r="Y1939" s="64"/>
      <c r="Z1939" s="64"/>
    </row>
    <row r="1940" spans="1:26" ht="15" customHeight="1" thickBot="1">
      <c r="A1940" s="184" t="str">
        <f t="shared" si="634"/>
        <v>Sá</v>
      </c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76">
        <v>0</v>
      </c>
      <c r="O1940" s="55"/>
      <c r="W1940" s="59"/>
      <c r="X1940" s="64"/>
      <c r="Y1940" s="64"/>
      <c r="Z1940" s="64"/>
    </row>
    <row r="1941" spans="1:26" ht="15" customHeight="1" thickBot="1">
      <c r="A1941" s="184" t="str">
        <f t="shared" si="634"/>
        <v>De Gea</v>
      </c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76">
        <v>0</v>
      </c>
      <c r="O1941" s="55"/>
      <c r="W1941" s="59"/>
      <c r="X1941" s="64"/>
      <c r="Y1941" s="64"/>
      <c r="Z1941" s="64"/>
    </row>
    <row r="1942" spans="1:26" ht="15" customHeight="1" thickBot="1">
      <c r="A1942" s="184" t="str">
        <f t="shared" si="634"/>
        <v>Pickford</v>
      </c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76">
        <v>0</v>
      </c>
      <c r="O1942" s="55"/>
      <c r="W1942" s="59"/>
      <c r="X1942" s="64"/>
      <c r="Y1942" s="64"/>
      <c r="Z1942" s="64"/>
    </row>
    <row r="1943" spans="1:26" ht="15" customHeight="1" thickBot="1">
      <c r="A1943" s="184" t="str">
        <f t="shared" si="634"/>
        <v>Henderson</v>
      </c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76">
        <v>0</v>
      </c>
      <c r="O1943" s="55"/>
      <c r="W1943" s="59"/>
      <c r="X1943" s="64"/>
      <c r="Y1943" s="64"/>
      <c r="Z1943" s="64"/>
    </row>
    <row r="1944" spans="1:26" ht="15" customHeight="1" thickBot="1">
      <c r="A1944" s="184" t="str">
        <f t="shared" si="634"/>
        <v>Meslier</v>
      </c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76">
        <v>0</v>
      </c>
      <c r="O1944" s="55"/>
      <c r="W1944" s="59"/>
      <c r="X1944" s="64"/>
      <c r="Y1944" s="64"/>
      <c r="Z1944" s="64"/>
    </row>
    <row r="1945" spans="1:26" ht="15" customHeight="1" thickBot="1">
      <c r="A1945" s="184" t="str">
        <f t="shared" si="634"/>
        <v>Guaita</v>
      </c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76">
        <v>0</v>
      </c>
      <c r="O1945" s="55"/>
      <c r="W1945" s="59"/>
      <c r="X1945" s="64"/>
      <c r="Y1945" s="64"/>
      <c r="Z1945" s="64"/>
    </row>
    <row r="1946" spans="1:26" ht="15" customHeight="1" thickBot="1">
      <c r="A1946" s="184" t="str">
        <f t="shared" si="634"/>
        <v>Salah</v>
      </c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76">
        <v>1</v>
      </c>
      <c r="O1946" s="55"/>
      <c r="W1946" s="59"/>
      <c r="X1946" s="64"/>
      <c r="Y1946" s="64"/>
      <c r="Z1946" s="64"/>
    </row>
    <row r="1947" spans="1:26" ht="15" customHeight="1" thickBot="1">
      <c r="A1947" s="184" t="str">
        <f t="shared" si="634"/>
        <v>De Bruyne</v>
      </c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76">
        <v>0</v>
      </c>
      <c r="O1947" s="55"/>
      <c r="W1947" s="59"/>
      <c r="X1947" s="64"/>
      <c r="Y1947" s="64"/>
      <c r="Z1947" s="64"/>
    </row>
    <row r="1948" spans="1:26" ht="15" customHeight="1" thickBot="1">
      <c r="A1948" s="184" t="str">
        <f t="shared" si="634"/>
        <v>Saka</v>
      </c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76">
        <v>1</v>
      </c>
      <c r="O1948" s="55"/>
      <c r="W1948" s="59"/>
      <c r="X1948" s="64"/>
      <c r="Y1948" s="64"/>
      <c r="Z1948" s="64"/>
    </row>
    <row r="1949" spans="1:26" ht="15" customHeight="1" thickBot="1">
      <c r="A1949" s="184" t="str">
        <f t="shared" si="634"/>
        <v>Son</v>
      </c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76">
        <v>0</v>
      </c>
      <c r="O1949" s="55"/>
      <c r="W1949" s="59"/>
      <c r="X1949" s="64"/>
      <c r="Y1949" s="64"/>
      <c r="Z1949" s="64"/>
    </row>
    <row r="1950" spans="1:26" ht="15" customHeight="1" thickBot="1">
      <c r="A1950" s="184" t="str">
        <f t="shared" si="634"/>
        <v>Martinelli</v>
      </c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76">
        <v>1</v>
      </c>
      <c r="O1950" s="55"/>
      <c r="W1950" s="59"/>
      <c r="X1950" s="64"/>
      <c r="Y1950" s="64"/>
      <c r="Z1950" s="64"/>
    </row>
    <row r="1951" spans="1:26" ht="15" customHeight="1" thickBot="1">
      <c r="A1951" s="184" t="str">
        <f t="shared" si="634"/>
        <v>Foden</v>
      </c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76">
        <v>0</v>
      </c>
      <c r="O1951" s="55"/>
      <c r="W1951" s="59"/>
      <c r="X1951" s="64"/>
      <c r="Y1951" s="64"/>
      <c r="Z1951" s="64"/>
    </row>
    <row r="1952" spans="1:26" ht="15" customHeight="1" thickBot="1">
      <c r="A1952" s="184" t="str">
        <f t="shared" si="634"/>
        <v>Mount</v>
      </c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76">
        <v>1</v>
      </c>
      <c r="O1952" s="55"/>
      <c r="W1952" s="59"/>
      <c r="X1952" s="64"/>
      <c r="Y1952" s="64"/>
      <c r="Z1952" s="64"/>
    </row>
    <row r="1953" spans="1:26" ht="15" customHeight="1" thickBot="1">
      <c r="A1953" s="184" t="str">
        <f t="shared" si="634"/>
        <v>Sterling</v>
      </c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76">
        <v>0</v>
      </c>
      <c r="O1953" s="55"/>
      <c r="W1953" s="59"/>
      <c r="X1953" s="64"/>
      <c r="Y1953" s="64"/>
      <c r="Z1953" s="64"/>
    </row>
    <row r="1954" spans="1:26" ht="15" customHeight="1" thickBot="1">
      <c r="A1954" s="184" t="str">
        <f t="shared" si="634"/>
        <v>Fernandes</v>
      </c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76">
        <v>0</v>
      </c>
      <c r="O1954" s="55"/>
      <c r="W1954" s="59"/>
      <c r="X1954" s="64"/>
      <c r="Y1954" s="64"/>
      <c r="Z1954" s="64"/>
    </row>
    <row r="1955" spans="1:26" ht="15" customHeight="1" thickBot="1">
      <c r="A1955" s="184" t="str">
        <f t="shared" si="634"/>
        <v>Ødegaard</v>
      </c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76">
        <v>0</v>
      </c>
      <c r="O1955" s="55"/>
      <c r="W1955" s="59"/>
      <c r="X1955" s="64"/>
      <c r="Y1955" s="64"/>
      <c r="Z1955" s="64"/>
    </row>
    <row r="1956" spans="1:26" ht="15" customHeight="1" thickBot="1">
      <c r="A1956" s="184" t="str">
        <f t="shared" si="634"/>
        <v>Trossard</v>
      </c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76">
        <v>0</v>
      </c>
      <c r="O1956" s="55"/>
      <c r="W1956" s="59"/>
      <c r="X1956" s="64"/>
      <c r="Y1956" s="64"/>
      <c r="Z1956" s="64"/>
    </row>
    <row r="1957" spans="1:26" ht="15" customHeight="1" thickBot="1">
      <c r="A1957" s="184" t="str">
        <f t="shared" si="634"/>
        <v>Grealish</v>
      </c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76">
        <v>0</v>
      </c>
      <c r="O1957" s="55"/>
      <c r="W1957" s="59"/>
      <c r="X1957" s="64"/>
      <c r="Y1957" s="64"/>
      <c r="Z1957" s="64"/>
    </row>
    <row r="1958" spans="1:26" ht="15" customHeight="1" thickBot="1">
      <c r="A1958" s="184" t="str">
        <f t="shared" si="634"/>
        <v>Rashford</v>
      </c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76">
        <v>1</v>
      </c>
      <c r="O1958" s="55"/>
      <c r="W1958" s="59"/>
      <c r="X1958" s="64"/>
      <c r="Y1958" s="64"/>
      <c r="Z1958" s="64"/>
    </row>
    <row r="1959" spans="1:26" ht="15" customHeight="1" thickBot="1">
      <c r="A1959" s="184" t="str">
        <f t="shared" si="634"/>
        <v>Zaha</v>
      </c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76">
        <v>0</v>
      </c>
      <c r="O1959" s="55"/>
      <c r="W1959" s="59"/>
      <c r="X1959" s="64"/>
      <c r="Y1959" s="64"/>
      <c r="Z1959" s="64"/>
    </row>
    <row r="1960" spans="1:26" ht="15" customHeight="1" thickBot="1">
      <c r="A1960" s="184" t="str">
        <f t="shared" si="634"/>
        <v>Bernardo</v>
      </c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76">
        <v>0</v>
      </c>
      <c r="O1960" s="55"/>
      <c r="W1960" s="59"/>
      <c r="X1960" s="64"/>
      <c r="Y1960" s="64"/>
      <c r="Z1960" s="64"/>
    </row>
    <row r="1961" spans="1:26" ht="15" customHeight="1" thickBot="1">
      <c r="A1961" s="184" t="str">
        <f t="shared" si="634"/>
        <v>Groß</v>
      </c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76">
        <v>0</v>
      </c>
      <c r="O1961" s="55"/>
      <c r="W1961" s="59"/>
      <c r="X1961" s="64"/>
      <c r="Y1961" s="64"/>
      <c r="Z1961" s="64"/>
    </row>
    <row r="1962" spans="1:26" ht="15" customHeight="1" thickBot="1">
      <c r="A1962" s="184" t="str">
        <f t="shared" ref="A1962:A2025" si="635">A1082</f>
        <v>Bowen</v>
      </c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76">
        <v>0</v>
      </c>
      <c r="O1962" s="55"/>
      <c r="W1962" s="59"/>
      <c r="X1962" s="64"/>
      <c r="Y1962" s="64"/>
      <c r="Z1962" s="64"/>
    </row>
    <row r="1963" spans="1:26" ht="15" customHeight="1" thickBot="1">
      <c r="A1963" s="184" t="str">
        <f t="shared" si="635"/>
        <v>Andreas</v>
      </c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76">
        <v>0</v>
      </c>
      <c r="O1963" s="55"/>
      <c r="W1963" s="59"/>
      <c r="X1963" s="64"/>
      <c r="Y1963" s="64"/>
      <c r="Z1963" s="64"/>
    </row>
    <row r="1964" spans="1:26" ht="15" customHeight="1" thickBot="1">
      <c r="A1964" s="184" t="str">
        <f t="shared" si="635"/>
        <v>Ward-Prowse</v>
      </c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76">
        <v>0</v>
      </c>
      <c r="O1964" s="55"/>
      <c r="W1964" s="59"/>
      <c r="X1964" s="64"/>
      <c r="Y1964" s="64"/>
      <c r="Z1964" s="64"/>
    </row>
    <row r="1965" spans="1:26" ht="15" customHeight="1" thickBot="1">
      <c r="A1965" s="184" t="str">
        <f t="shared" si="635"/>
        <v>Barnes</v>
      </c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76">
        <v>0</v>
      </c>
      <c r="O1965" s="55"/>
      <c r="W1965" s="59"/>
      <c r="X1965" s="64"/>
      <c r="Y1965" s="64"/>
      <c r="Z1965" s="64"/>
    </row>
    <row r="1966" spans="1:26" ht="15" customHeight="1" thickBot="1">
      <c r="A1966" s="184" t="str">
        <f t="shared" si="635"/>
        <v>Almirón</v>
      </c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76">
        <v>0</v>
      </c>
      <c r="O1966" s="55"/>
      <c r="W1966" s="59"/>
      <c r="X1966" s="64"/>
      <c r="Y1966" s="64"/>
      <c r="Z1966" s="64"/>
    </row>
    <row r="1967" spans="1:26" ht="15" customHeight="1" thickBot="1">
      <c r="A1967" s="184" t="str">
        <f t="shared" si="635"/>
        <v>Willian</v>
      </c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76">
        <v>0</v>
      </c>
      <c r="O1967" s="55"/>
      <c r="W1967" s="59"/>
      <c r="X1967" s="64"/>
      <c r="Y1967" s="64"/>
      <c r="Z1967" s="64"/>
    </row>
    <row r="1968" spans="1:26" ht="15" customHeight="1" thickBot="1">
      <c r="A1968" s="184" t="str">
        <f t="shared" si="635"/>
        <v>Antony</v>
      </c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76">
        <v>0</v>
      </c>
      <c r="O1968" s="55"/>
      <c r="W1968" s="59"/>
      <c r="X1968" s="64"/>
      <c r="Y1968" s="64"/>
      <c r="Z1968" s="64"/>
    </row>
    <row r="1969" spans="1:26" ht="15" customHeight="1" thickBot="1">
      <c r="A1969" s="184" t="str">
        <f t="shared" si="635"/>
        <v>Saint-Maximin</v>
      </c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76">
        <v>0</v>
      </c>
      <c r="O1969" s="55"/>
      <c r="W1969" s="59"/>
      <c r="X1969" s="64"/>
      <c r="Y1969" s="64"/>
      <c r="Z1969" s="64"/>
    </row>
    <row r="1970" spans="1:26" ht="15" customHeight="1" thickBot="1">
      <c r="A1970" s="184" t="str">
        <f t="shared" si="635"/>
        <v>Gündogan</v>
      </c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76">
        <v>0</v>
      </c>
      <c r="O1970" s="55"/>
      <c r="W1970" s="59"/>
      <c r="X1970" s="64"/>
      <c r="Y1970" s="64"/>
      <c r="Z1970" s="64"/>
    </row>
    <row r="1971" spans="1:26" ht="15" customHeight="1" thickBot="1">
      <c r="A1971" s="184" t="str">
        <f t="shared" si="635"/>
        <v>Paquetá</v>
      </c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76">
        <v>0</v>
      </c>
      <c r="O1971" s="55"/>
      <c r="W1971" s="59"/>
      <c r="X1971" s="64"/>
      <c r="Y1971" s="64"/>
      <c r="Z1971" s="64"/>
    </row>
    <row r="1972" spans="1:26" ht="15" customHeight="1" thickBot="1">
      <c r="A1972" s="184" t="str">
        <f t="shared" si="635"/>
        <v>Rodrigo</v>
      </c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76">
        <v>0</v>
      </c>
      <c r="O1972" s="55"/>
      <c r="W1972" s="59"/>
      <c r="X1972" s="64"/>
      <c r="Y1972" s="64"/>
      <c r="Z1972" s="64"/>
    </row>
    <row r="1973" spans="1:26" ht="15" customHeight="1" thickBot="1">
      <c r="A1973" s="184" t="str">
        <f t="shared" si="635"/>
        <v>Aaronson</v>
      </c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76">
        <v>0</v>
      </c>
      <c r="O1973" s="55"/>
      <c r="W1973" s="59"/>
      <c r="X1973" s="64"/>
      <c r="Y1973" s="64"/>
      <c r="Z1973" s="64"/>
    </row>
    <row r="1974" spans="1:26" ht="15" customHeight="1" thickBot="1">
      <c r="A1974" s="184" t="str">
        <f t="shared" si="635"/>
        <v>Kulusevski</v>
      </c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76">
        <v>0</v>
      </c>
      <c r="O1974" s="55"/>
      <c r="W1974" s="59"/>
      <c r="X1974" s="64"/>
      <c r="Y1974" s="64"/>
      <c r="Z1974" s="64"/>
    </row>
    <row r="1975" spans="1:26" ht="15" customHeight="1" thickBot="1">
      <c r="A1975" s="184" t="str">
        <f t="shared" si="635"/>
        <v>Bailey</v>
      </c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76">
        <v>0</v>
      </c>
      <c r="O1975" s="55"/>
      <c r="W1975" s="59"/>
      <c r="X1975" s="64"/>
      <c r="Y1975" s="64"/>
      <c r="Z1975" s="64"/>
    </row>
    <row r="1976" spans="1:26" ht="15" customHeight="1" thickBot="1">
      <c r="A1976" s="184" t="str">
        <f t="shared" si="635"/>
        <v>March</v>
      </c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76">
        <v>0</v>
      </c>
      <c r="O1976" s="55"/>
      <c r="W1976" s="59"/>
      <c r="X1976" s="64"/>
      <c r="Y1976" s="64"/>
      <c r="Z1976" s="64"/>
    </row>
    <row r="1977" spans="1:26" ht="15" customHeight="1" thickBot="1">
      <c r="A1977" s="184" t="str">
        <f t="shared" si="635"/>
        <v>Mahrez</v>
      </c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76">
        <v>0</v>
      </c>
      <c r="O1977" s="55"/>
      <c r="W1977" s="59"/>
      <c r="X1977" s="64"/>
      <c r="Y1977" s="64"/>
      <c r="Z1977" s="64"/>
    </row>
    <row r="1978" spans="1:26" ht="15" customHeight="1" thickBot="1">
      <c r="A1978" s="184" t="str">
        <f t="shared" si="635"/>
        <v>Harrison</v>
      </c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76">
        <v>0</v>
      </c>
      <c r="O1978" s="55"/>
      <c r="W1978" s="59"/>
      <c r="X1978" s="64"/>
      <c r="Y1978" s="64"/>
      <c r="Z1978" s="64"/>
    </row>
    <row r="1979" spans="1:26" ht="15" customHeight="1" thickBot="1">
      <c r="A1979" s="184" t="str">
        <f t="shared" si="635"/>
        <v>Eriksen</v>
      </c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76">
        <v>0</v>
      </c>
      <c r="O1979" s="55"/>
      <c r="W1979" s="59"/>
      <c r="X1979" s="64"/>
      <c r="Y1979" s="64"/>
      <c r="Z1979" s="64"/>
    </row>
    <row r="1980" spans="1:26" ht="15" customHeight="1" thickBot="1">
      <c r="A1980" s="184" t="str">
        <f t="shared" si="635"/>
        <v>Eze</v>
      </c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76">
        <v>0</v>
      </c>
      <c r="O1980" s="55"/>
      <c r="W1980" s="59"/>
      <c r="X1980" s="64"/>
      <c r="Y1980" s="64"/>
      <c r="Z1980" s="64"/>
    </row>
    <row r="1981" spans="1:26" ht="15" customHeight="1" thickBot="1">
      <c r="A1981" s="184" t="str">
        <f t="shared" si="635"/>
        <v>Cancelo</v>
      </c>
      <c r="B1981" s="110"/>
      <c r="C1981" s="110"/>
      <c r="D1981" s="110"/>
      <c r="E1981" s="110"/>
      <c r="F1981" s="110"/>
      <c r="G1981" s="110"/>
      <c r="H1981" s="110"/>
      <c r="I1981" s="110"/>
      <c r="J1981" s="110"/>
      <c r="K1981" s="170"/>
      <c r="L1981" s="76">
        <v>0</v>
      </c>
      <c r="M1981" s="409" t="s">
        <v>188</v>
      </c>
      <c r="N1981" s="410"/>
      <c r="O1981" s="410"/>
      <c r="P1981" s="410"/>
      <c r="Q1981" s="410"/>
      <c r="R1981" s="410"/>
      <c r="S1981" s="410"/>
      <c r="T1981" s="410"/>
      <c r="U1981" s="410"/>
      <c r="V1981" s="410"/>
      <c r="W1981" s="410"/>
      <c r="X1981" s="410"/>
      <c r="Y1981" s="410"/>
      <c r="Z1981" s="411"/>
    </row>
    <row r="1982" spans="1:26" ht="15" customHeight="1" thickBot="1">
      <c r="A1982" s="184" t="str">
        <f t="shared" si="635"/>
        <v>Alexander-Arnold</v>
      </c>
      <c r="B1982" s="110"/>
      <c r="C1982" s="110"/>
      <c r="D1982" s="110"/>
      <c r="E1982" s="110"/>
      <c r="F1982" s="110"/>
      <c r="G1982" s="110"/>
      <c r="H1982" s="110"/>
      <c r="I1982" s="110"/>
      <c r="J1982" s="110"/>
      <c r="K1982" s="170"/>
      <c r="L1982" s="76">
        <v>0</v>
      </c>
      <c r="M1982" s="412"/>
      <c r="N1982" s="413"/>
      <c r="O1982" s="413"/>
      <c r="P1982" s="413"/>
      <c r="Q1982" s="413"/>
      <c r="R1982" s="413"/>
      <c r="S1982" s="413"/>
      <c r="T1982" s="413"/>
      <c r="U1982" s="413"/>
      <c r="V1982" s="413"/>
      <c r="W1982" s="413"/>
      <c r="X1982" s="413"/>
      <c r="Y1982" s="413"/>
      <c r="Z1982" s="414"/>
    </row>
    <row r="1983" spans="1:26" ht="15" customHeight="1" thickBot="1">
      <c r="A1983" s="184" t="str">
        <f t="shared" si="635"/>
        <v>Gabriel</v>
      </c>
      <c r="B1983" s="110"/>
      <c r="C1983" s="110"/>
      <c r="D1983" s="110"/>
      <c r="E1983" s="110"/>
      <c r="F1983" s="110"/>
      <c r="G1983" s="110"/>
      <c r="H1983" s="110"/>
      <c r="I1983" s="110"/>
      <c r="J1983" s="110"/>
      <c r="K1983" s="170"/>
      <c r="L1983" s="76">
        <v>1</v>
      </c>
      <c r="M1983" s="412"/>
      <c r="N1983" s="413"/>
      <c r="O1983" s="413"/>
      <c r="P1983" s="413"/>
      <c r="Q1983" s="413"/>
      <c r="R1983" s="413"/>
      <c r="S1983" s="413"/>
      <c r="T1983" s="413"/>
      <c r="U1983" s="413"/>
      <c r="V1983" s="413"/>
      <c r="W1983" s="413"/>
      <c r="X1983" s="413"/>
      <c r="Y1983" s="413"/>
      <c r="Z1983" s="414"/>
    </row>
    <row r="1984" spans="1:26" ht="15" customHeight="1" thickBot="1">
      <c r="A1984" s="184" t="str">
        <f t="shared" si="635"/>
        <v>Robertson</v>
      </c>
      <c r="B1984" s="110"/>
      <c r="C1984" s="110"/>
      <c r="D1984" s="110"/>
      <c r="E1984" s="110"/>
      <c r="F1984" s="110"/>
      <c r="G1984" s="110"/>
      <c r="H1984" s="110"/>
      <c r="I1984" s="110"/>
      <c r="J1984" s="110"/>
      <c r="K1984" s="170"/>
      <c r="L1984" s="76">
        <v>0</v>
      </c>
      <c r="M1984" s="412"/>
      <c r="N1984" s="413"/>
      <c r="O1984" s="413"/>
      <c r="P1984" s="413"/>
      <c r="Q1984" s="413"/>
      <c r="R1984" s="413"/>
      <c r="S1984" s="413"/>
      <c r="T1984" s="413"/>
      <c r="U1984" s="413"/>
      <c r="V1984" s="413"/>
      <c r="W1984" s="413"/>
      <c r="X1984" s="413"/>
      <c r="Y1984" s="413"/>
      <c r="Z1984" s="414"/>
    </row>
    <row r="1985" spans="1:26" ht="15" customHeight="1" thickBot="1">
      <c r="A1985" s="184" t="str">
        <f t="shared" si="635"/>
        <v>Trippier</v>
      </c>
      <c r="B1985" s="110"/>
      <c r="C1985" s="110"/>
      <c r="D1985" s="110"/>
      <c r="E1985" s="110"/>
      <c r="F1985" s="110"/>
      <c r="G1985" s="110"/>
      <c r="H1985" s="110"/>
      <c r="I1985" s="110"/>
      <c r="J1985" s="110"/>
      <c r="K1985" s="110"/>
      <c r="L1985" s="76">
        <v>1</v>
      </c>
      <c r="M1985" s="415"/>
      <c r="N1985" s="416"/>
      <c r="O1985" s="416"/>
      <c r="P1985" s="416"/>
      <c r="Q1985" s="416"/>
      <c r="R1985" s="416"/>
      <c r="S1985" s="416"/>
      <c r="T1985" s="416"/>
      <c r="U1985" s="416"/>
      <c r="V1985" s="416"/>
      <c r="W1985" s="416"/>
      <c r="X1985" s="416"/>
      <c r="Y1985" s="416"/>
      <c r="Z1985" s="417"/>
    </row>
    <row r="1986" spans="1:26" ht="15" customHeight="1" thickBot="1">
      <c r="A1986" s="184" t="str">
        <f t="shared" si="635"/>
        <v>Van Dijk</v>
      </c>
      <c r="B1986" s="110"/>
      <c r="C1986" s="110"/>
      <c r="D1986" s="110"/>
      <c r="E1986" s="110"/>
      <c r="F1986" s="110"/>
      <c r="G1986" s="110"/>
      <c r="H1986" s="110"/>
      <c r="I1986" s="110"/>
      <c r="J1986" s="110"/>
      <c r="K1986" s="110"/>
      <c r="L1986" s="76">
        <v>0</v>
      </c>
      <c r="O1986" s="55"/>
      <c r="W1986" s="59"/>
      <c r="X1986" s="64"/>
      <c r="Y1986" s="64"/>
      <c r="Z1986" s="64"/>
    </row>
    <row r="1987" spans="1:26" ht="15" customHeight="1" thickBot="1">
      <c r="A1987" s="184" t="str">
        <f t="shared" si="635"/>
        <v>White</v>
      </c>
      <c r="B1987" s="110"/>
      <c r="C1987" s="110"/>
      <c r="D1987" s="110"/>
      <c r="E1987" s="110"/>
      <c r="F1987" s="110"/>
      <c r="G1987" s="110"/>
      <c r="H1987" s="110"/>
      <c r="I1987" s="110"/>
      <c r="J1987" s="110"/>
      <c r="K1987" s="110"/>
      <c r="L1987" s="76">
        <v>0</v>
      </c>
      <c r="O1987" s="55"/>
      <c r="W1987" s="59"/>
      <c r="X1987" s="64"/>
      <c r="Y1987" s="64"/>
      <c r="Z1987" s="64"/>
    </row>
    <row r="1988" spans="1:26" ht="15" customHeight="1" thickBot="1">
      <c r="A1988" s="184" t="str">
        <f t="shared" si="635"/>
        <v>Laporte</v>
      </c>
      <c r="B1988" s="110"/>
      <c r="C1988" s="110"/>
      <c r="D1988" s="110"/>
      <c r="E1988" s="110"/>
      <c r="F1988" s="110"/>
      <c r="G1988" s="110"/>
      <c r="H1988" s="110"/>
      <c r="I1988" s="110"/>
      <c r="J1988" s="110"/>
      <c r="K1988" s="110"/>
      <c r="L1988" s="76">
        <v>0</v>
      </c>
      <c r="O1988" s="55"/>
      <c r="W1988" s="59"/>
      <c r="X1988" s="64"/>
      <c r="Y1988" s="64"/>
      <c r="Z1988" s="64"/>
    </row>
    <row r="1989" spans="1:26" ht="15" customHeight="1" thickBot="1">
      <c r="A1989" s="184" t="str">
        <f t="shared" si="635"/>
        <v>Dunk</v>
      </c>
      <c r="B1989" s="110"/>
      <c r="C1989" s="110"/>
      <c r="D1989" s="110"/>
      <c r="E1989" s="110"/>
      <c r="F1989" s="110"/>
      <c r="G1989" s="110"/>
      <c r="H1989" s="110"/>
      <c r="I1989" s="110"/>
      <c r="J1989" s="110"/>
      <c r="K1989" s="110"/>
      <c r="L1989" s="76">
        <v>1</v>
      </c>
      <c r="O1989" s="55"/>
      <c r="W1989" s="59"/>
      <c r="X1989" s="64"/>
      <c r="Y1989" s="64"/>
      <c r="Z1989" s="64"/>
    </row>
    <row r="1990" spans="1:26" ht="15" customHeight="1" thickBot="1">
      <c r="A1990" s="184" t="str">
        <f t="shared" si="635"/>
        <v>Saliba</v>
      </c>
      <c r="B1990" s="110"/>
      <c r="C1990" s="110"/>
      <c r="D1990" s="110"/>
      <c r="E1990" s="110"/>
      <c r="F1990" s="110"/>
      <c r="G1990" s="110"/>
      <c r="H1990" s="110"/>
      <c r="I1990" s="110"/>
      <c r="J1990" s="110"/>
      <c r="K1990" s="110"/>
      <c r="L1990" s="76">
        <v>0</v>
      </c>
      <c r="O1990" s="55"/>
      <c r="W1990" s="59"/>
      <c r="X1990" s="64"/>
      <c r="Y1990" s="64"/>
      <c r="Z1990" s="64"/>
    </row>
    <row r="1991" spans="1:26" ht="15" customHeight="1" thickBot="1">
      <c r="A1991" s="184" t="str">
        <f t="shared" si="635"/>
        <v>Burn</v>
      </c>
      <c r="B1991" s="110"/>
      <c r="C1991" s="110"/>
      <c r="D1991" s="110"/>
      <c r="E1991" s="110"/>
      <c r="F1991" s="110"/>
      <c r="G1991" s="110"/>
      <c r="H1991" s="110"/>
      <c r="I1991" s="110"/>
      <c r="J1991" s="110"/>
      <c r="K1991" s="110"/>
      <c r="L1991" s="76">
        <v>0</v>
      </c>
      <c r="O1991" s="55"/>
      <c r="W1991" s="59"/>
      <c r="X1991" s="64"/>
      <c r="Y1991" s="64"/>
      <c r="Z1991" s="64"/>
    </row>
    <row r="1992" spans="1:26" ht="15" customHeight="1" thickBot="1">
      <c r="A1992" s="184" t="str">
        <f t="shared" si="635"/>
        <v>Botman</v>
      </c>
      <c r="B1992" s="110"/>
      <c r="C1992" s="110"/>
      <c r="D1992" s="110"/>
      <c r="E1992" s="110"/>
      <c r="F1992" s="110"/>
      <c r="G1992" s="110"/>
      <c r="H1992" s="110"/>
      <c r="I1992" s="110"/>
      <c r="J1992" s="110"/>
      <c r="K1992" s="110"/>
      <c r="L1992" s="76">
        <v>0</v>
      </c>
      <c r="O1992" s="55"/>
      <c r="W1992" s="59"/>
      <c r="X1992" s="64"/>
      <c r="Y1992" s="64"/>
      <c r="Z1992" s="64"/>
    </row>
    <row r="1993" spans="1:26" ht="15" customHeight="1" thickBot="1">
      <c r="A1993" s="184" t="str">
        <f t="shared" si="635"/>
        <v>Dier</v>
      </c>
      <c r="B1993" s="110"/>
      <c r="C1993" s="110"/>
      <c r="D1993" s="110"/>
      <c r="E1993" s="110"/>
      <c r="F1993" s="110"/>
      <c r="G1993" s="110"/>
      <c r="H1993" s="110"/>
      <c r="I1993" s="110"/>
      <c r="J1993" s="110"/>
      <c r="K1993" s="110"/>
      <c r="L1993" s="76">
        <v>0</v>
      </c>
      <c r="O1993" s="55"/>
      <c r="W1993" s="59"/>
      <c r="X1993" s="64"/>
      <c r="Y1993" s="64"/>
      <c r="Z1993" s="64"/>
    </row>
    <row r="1994" spans="1:26" ht="15" customHeight="1" thickBot="1">
      <c r="A1994" s="184" t="str">
        <f t="shared" si="635"/>
        <v>Schär</v>
      </c>
      <c r="B1994" s="110"/>
      <c r="C1994" s="110"/>
      <c r="D1994" s="110"/>
      <c r="E1994" s="110"/>
      <c r="F1994" s="110"/>
      <c r="G1994" s="110"/>
      <c r="H1994" s="110"/>
      <c r="I1994" s="110"/>
      <c r="J1994" s="110"/>
      <c r="K1994" s="110"/>
      <c r="L1994" s="76">
        <v>0</v>
      </c>
      <c r="O1994" s="55"/>
      <c r="W1994" s="59"/>
      <c r="X1994" s="64"/>
      <c r="Y1994" s="64"/>
      <c r="Z1994" s="64"/>
    </row>
    <row r="1995" spans="1:26" ht="15" customHeight="1" thickBot="1">
      <c r="A1995" s="184" t="str">
        <f t="shared" si="635"/>
        <v>Zinchenko</v>
      </c>
      <c r="B1995" s="110"/>
      <c r="C1995" s="110"/>
      <c r="D1995" s="110"/>
      <c r="E1995" s="110"/>
      <c r="F1995" s="110"/>
      <c r="G1995" s="110"/>
      <c r="H1995" s="110"/>
      <c r="I1995" s="110"/>
      <c r="J1995" s="110"/>
      <c r="K1995" s="110"/>
      <c r="L1995" s="76">
        <v>0</v>
      </c>
      <c r="O1995" s="55"/>
      <c r="W1995" s="59"/>
      <c r="X1995" s="64"/>
      <c r="Y1995" s="64"/>
      <c r="Z1995" s="64"/>
    </row>
    <row r="1996" spans="1:26" ht="15" customHeight="1" thickBot="1">
      <c r="A1996" s="184" t="str">
        <f t="shared" si="635"/>
        <v>Walker</v>
      </c>
      <c r="B1996" s="110"/>
      <c r="C1996" s="110"/>
      <c r="D1996" s="110"/>
      <c r="E1996" s="110"/>
      <c r="F1996" s="110"/>
      <c r="G1996" s="110"/>
      <c r="H1996" s="110"/>
      <c r="I1996" s="110"/>
      <c r="J1996" s="110"/>
      <c r="K1996" s="110"/>
      <c r="L1996" s="76">
        <v>0</v>
      </c>
      <c r="O1996" s="55"/>
      <c r="W1996" s="59"/>
      <c r="X1996" s="64"/>
      <c r="Y1996" s="64"/>
      <c r="Z1996" s="64"/>
    </row>
    <row r="1997" spans="1:26" ht="15" customHeight="1" thickBot="1">
      <c r="A1997" s="184" t="str">
        <f t="shared" si="635"/>
        <v>Perišić</v>
      </c>
      <c r="B1997" s="110"/>
      <c r="C1997" s="110"/>
      <c r="D1997" s="110"/>
      <c r="E1997" s="110"/>
      <c r="F1997" s="110"/>
      <c r="G1997" s="110"/>
      <c r="H1997" s="110"/>
      <c r="I1997" s="110"/>
      <c r="J1997" s="110"/>
      <c r="K1997" s="110"/>
      <c r="L1997" s="76">
        <v>1</v>
      </c>
      <c r="O1997" s="55"/>
      <c r="W1997" s="59"/>
      <c r="X1997" s="64"/>
      <c r="Y1997" s="64"/>
      <c r="Z1997" s="64"/>
    </row>
    <row r="1998" spans="1:26" ht="15" customHeight="1" thickBot="1">
      <c r="A1998" s="184" t="str">
        <f t="shared" si="635"/>
        <v>Stones</v>
      </c>
      <c r="B1998" s="110"/>
      <c r="C1998" s="110"/>
      <c r="D1998" s="110"/>
      <c r="E1998" s="110"/>
      <c r="F1998" s="110"/>
      <c r="G1998" s="110"/>
      <c r="H1998" s="110"/>
      <c r="I1998" s="110"/>
      <c r="J1998" s="110"/>
      <c r="K1998" s="110"/>
      <c r="L1998" s="76">
        <v>0</v>
      </c>
      <c r="O1998" s="55"/>
      <c r="W1998" s="59"/>
      <c r="X1998" s="64"/>
      <c r="Y1998" s="64"/>
      <c r="Z1998" s="64"/>
    </row>
    <row r="1999" spans="1:26" ht="15" customHeight="1" thickBot="1">
      <c r="A1999" s="184" t="str">
        <f t="shared" si="635"/>
        <v>Shaw</v>
      </c>
      <c r="B1999" s="110"/>
      <c r="C1999" s="110"/>
      <c r="D1999" s="110"/>
      <c r="E1999" s="110"/>
      <c r="F1999" s="110"/>
      <c r="G1999" s="110"/>
      <c r="H1999" s="110"/>
      <c r="I1999" s="110"/>
      <c r="J1999" s="110"/>
      <c r="K1999" s="110"/>
      <c r="L1999" s="76">
        <v>0</v>
      </c>
      <c r="O1999" s="55"/>
      <c r="W1999" s="59"/>
      <c r="X1999" s="64"/>
      <c r="Y1999" s="64"/>
      <c r="Z1999" s="64"/>
    </row>
    <row r="2000" spans="1:26" ht="15" customHeight="1" thickBot="1">
      <c r="A2000" s="184" t="str">
        <f t="shared" si="635"/>
        <v>Cucurella</v>
      </c>
      <c r="B2000" s="110"/>
      <c r="C2000" s="110"/>
      <c r="D2000" s="110"/>
      <c r="E2000" s="110"/>
      <c r="F2000" s="110"/>
      <c r="G2000" s="110"/>
      <c r="H2000" s="110"/>
      <c r="I2000" s="110"/>
      <c r="J2000" s="110"/>
      <c r="K2000" s="110"/>
      <c r="L2000" s="76">
        <v>1</v>
      </c>
      <c r="O2000" s="55"/>
      <c r="W2000" s="59"/>
      <c r="X2000" s="64"/>
      <c r="Y2000" s="64"/>
      <c r="Z2000" s="64"/>
    </row>
    <row r="2001" spans="1:26" ht="15" customHeight="1" thickBot="1">
      <c r="A2001" s="184" t="str">
        <f t="shared" si="635"/>
        <v>Varane</v>
      </c>
      <c r="B2001" s="110"/>
      <c r="C2001" s="110"/>
      <c r="D2001" s="110"/>
      <c r="E2001" s="110"/>
      <c r="F2001" s="110"/>
      <c r="G2001" s="110"/>
      <c r="H2001" s="110"/>
      <c r="I2001" s="110"/>
      <c r="J2001" s="110"/>
      <c r="K2001" s="110"/>
      <c r="L2001" s="76">
        <v>0</v>
      </c>
      <c r="O2001" s="55"/>
      <c r="W2001" s="59"/>
      <c r="X2001" s="64"/>
      <c r="Y2001" s="64"/>
      <c r="Z2001" s="64"/>
    </row>
    <row r="2002" spans="1:26" ht="15" customHeight="1" thickBot="1">
      <c r="A2002" s="184" t="str">
        <f t="shared" si="635"/>
        <v>Estupiñán</v>
      </c>
      <c r="B2002" s="110"/>
      <c r="C2002" s="110"/>
      <c r="D2002" s="110"/>
      <c r="E2002" s="110"/>
      <c r="F2002" s="110"/>
      <c r="G2002" s="110"/>
      <c r="H2002" s="110"/>
      <c r="I2002" s="110"/>
      <c r="J2002" s="110"/>
      <c r="K2002" s="110"/>
      <c r="L2002" s="76">
        <v>0</v>
      </c>
      <c r="O2002" s="55"/>
      <c r="W2002" s="59"/>
      <c r="X2002" s="64"/>
      <c r="Y2002" s="64"/>
      <c r="Z2002" s="64"/>
    </row>
    <row r="2003" spans="1:26" ht="15" customHeight="1" thickBot="1">
      <c r="A2003" s="184" t="str">
        <f t="shared" si="635"/>
        <v>Matip</v>
      </c>
      <c r="B2003" s="110"/>
      <c r="C2003" s="110"/>
      <c r="D2003" s="110"/>
      <c r="E2003" s="110"/>
      <c r="F2003" s="110"/>
      <c r="G2003" s="110"/>
      <c r="H2003" s="110"/>
      <c r="I2003" s="110"/>
      <c r="J2003" s="110"/>
      <c r="K2003" s="110"/>
      <c r="L2003" s="76">
        <v>0</v>
      </c>
      <c r="O2003" s="55"/>
      <c r="W2003" s="59"/>
      <c r="X2003" s="64"/>
      <c r="Y2003" s="64"/>
      <c r="Z2003" s="64"/>
    </row>
    <row r="2004" spans="1:26" ht="15" customHeight="1" thickBot="1">
      <c r="A2004" s="184" t="str">
        <f t="shared" si="635"/>
        <v>Romero</v>
      </c>
      <c r="B2004" s="110"/>
      <c r="C2004" s="110"/>
      <c r="D2004" s="110"/>
      <c r="E2004" s="110"/>
      <c r="F2004" s="110"/>
      <c r="G2004" s="110"/>
      <c r="H2004" s="110"/>
      <c r="I2004" s="110"/>
      <c r="J2004" s="110"/>
      <c r="K2004" s="110"/>
      <c r="L2004" s="76">
        <v>0</v>
      </c>
      <c r="O2004" s="55"/>
      <c r="W2004" s="59"/>
      <c r="X2004" s="64"/>
      <c r="Y2004" s="64"/>
      <c r="Z2004" s="64"/>
    </row>
    <row r="2005" spans="1:26" ht="15" customHeight="1" thickBot="1">
      <c r="A2005" s="184" t="str">
        <f t="shared" si="635"/>
        <v>Koulibaly</v>
      </c>
      <c r="B2005" s="110"/>
      <c r="C2005" s="110"/>
      <c r="D2005" s="110"/>
      <c r="E2005" s="110"/>
      <c r="F2005" s="110"/>
      <c r="G2005" s="110"/>
      <c r="H2005" s="110"/>
      <c r="I2005" s="110"/>
      <c r="J2005" s="110"/>
      <c r="K2005" s="110"/>
      <c r="L2005" s="76">
        <v>0</v>
      </c>
      <c r="O2005" s="55"/>
      <c r="W2005" s="59"/>
      <c r="X2005" s="64"/>
      <c r="Y2005" s="64"/>
      <c r="Z2005" s="64"/>
    </row>
    <row r="2006" spans="1:26" ht="15" customHeight="1" thickBot="1">
      <c r="A2006" s="184" t="str">
        <f t="shared" si="635"/>
        <v>Digne</v>
      </c>
      <c r="B2006" s="110"/>
      <c r="C2006" s="110"/>
      <c r="D2006" s="110"/>
      <c r="E2006" s="110"/>
      <c r="F2006" s="110"/>
      <c r="G2006" s="110"/>
      <c r="H2006" s="110"/>
      <c r="I2006" s="110"/>
      <c r="J2006" s="110"/>
      <c r="K2006" s="110"/>
      <c r="L2006" s="76">
        <v>0</v>
      </c>
      <c r="O2006" s="55"/>
      <c r="W2006" s="59"/>
      <c r="X2006" s="64"/>
      <c r="Y2006" s="64"/>
      <c r="Z2006" s="64"/>
    </row>
    <row r="2007" spans="1:26" ht="15" customHeight="1" thickBot="1">
      <c r="A2007" s="184" t="str">
        <f t="shared" si="635"/>
        <v>Akanji</v>
      </c>
      <c r="B2007" s="110"/>
      <c r="C2007" s="110"/>
      <c r="D2007" s="110"/>
      <c r="E2007" s="110"/>
      <c r="F2007" s="110"/>
      <c r="G2007" s="110"/>
      <c r="H2007" s="110"/>
      <c r="I2007" s="110"/>
      <c r="J2007" s="110"/>
      <c r="K2007" s="110"/>
      <c r="L2007" s="76">
        <v>0</v>
      </c>
      <c r="O2007" s="55"/>
      <c r="W2007" s="59"/>
      <c r="X2007" s="64"/>
      <c r="Y2007" s="64"/>
      <c r="Z2007" s="64"/>
    </row>
    <row r="2008" spans="1:26" ht="15" customHeight="1" thickBot="1">
      <c r="A2008" s="184" t="str">
        <f t="shared" si="635"/>
        <v>Thiago Silva</v>
      </c>
      <c r="B2008" s="110"/>
      <c r="C2008" s="110"/>
      <c r="D2008" s="110"/>
      <c r="E2008" s="110"/>
      <c r="F2008" s="110"/>
      <c r="G2008" s="110"/>
      <c r="H2008" s="110"/>
      <c r="I2008" s="110"/>
      <c r="J2008" s="110"/>
      <c r="K2008" s="110"/>
      <c r="L2008" s="76">
        <v>0</v>
      </c>
      <c r="O2008" s="55"/>
      <c r="W2008" s="59"/>
      <c r="X2008" s="64"/>
      <c r="Y2008" s="64"/>
      <c r="Z2008" s="64"/>
    </row>
    <row r="2009" spans="1:26" ht="15" customHeight="1" thickBot="1">
      <c r="A2009" s="184" t="str">
        <f t="shared" si="635"/>
        <v>Martínez</v>
      </c>
      <c r="B2009" s="110"/>
      <c r="C2009" s="110"/>
      <c r="D2009" s="110"/>
      <c r="E2009" s="110"/>
      <c r="F2009" s="110"/>
      <c r="G2009" s="110"/>
      <c r="H2009" s="110"/>
      <c r="I2009" s="110"/>
      <c r="J2009" s="110"/>
      <c r="K2009" s="110"/>
      <c r="L2009" s="76">
        <v>0</v>
      </c>
      <c r="O2009" s="55"/>
      <c r="W2009" s="59"/>
      <c r="X2009" s="64"/>
      <c r="Y2009" s="64"/>
      <c r="Z2009" s="64"/>
    </row>
    <row r="2010" spans="1:26" ht="15" customHeight="1" thickBot="1">
      <c r="A2010" s="184" t="str">
        <f t="shared" si="635"/>
        <v>Mee</v>
      </c>
      <c r="B2010" s="110"/>
      <c r="C2010" s="110"/>
      <c r="D2010" s="110"/>
      <c r="E2010" s="110"/>
      <c r="F2010" s="110"/>
      <c r="G2010" s="110"/>
      <c r="H2010" s="110"/>
      <c r="I2010" s="110"/>
      <c r="J2010" s="110"/>
      <c r="K2010" s="110"/>
      <c r="L2010" s="76">
        <v>0</v>
      </c>
      <c r="O2010" s="55"/>
      <c r="W2010" s="59"/>
      <c r="X2010" s="64"/>
      <c r="Y2010" s="64"/>
      <c r="Z2010" s="64"/>
    </row>
    <row r="2011" spans="1:26" ht="15" customHeight="1" thickBot="1">
      <c r="A2011" s="184" t="str">
        <f t="shared" si="635"/>
        <v>Cresswell</v>
      </c>
      <c r="B2011" s="110"/>
      <c r="C2011" s="110"/>
      <c r="D2011" s="110"/>
      <c r="E2011" s="110"/>
      <c r="F2011" s="110"/>
      <c r="G2011" s="110"/>
      <c r="H2011" s="110"/>
      <c r="I2011" s="110"/>
      <c r="J2011" s="110"/>
      <c r="K2011" s="110"/>
      <c r="L2011" s="76">
        <v>0</v>
      </c>
      <c r="O2011" s="55"/>
      <c r="W2011" s="59"/>
      <c r="X2011" s="64"/>
      <c r="Y2011" s="64"/>
      <c r="Z2011" s="64"/>
    </row>
    <row r="2012" spans="1:26" ht="15" customHeight="1" thickBot="1">
      <c r="A2012" s="184" t="str">
        <f t="shared" si="635"/>
        <v>Konsa</v>
      </c>
      <c r="B2012" s="110"/>
      <c r="C2012" s="110"/>
      <c r="D2012" s="110"/>
      <c r="E2012" s="110"/>
      <c r="F2012" s="110"/>
      <c r="G2012" s="110"/>
      <c r="H2012" s="110"/>
      <c r="I2012" s="110"/>
      <c r="J2012" s="110"/>
      <c r="K2012" s="110"/>
      <c r="L2012" s="76">
        <v>0</v>
      </c>
      <c r="O2012" s="55"/>
      <c r="W2012" s="59"/>
      <c r="X2012" s="64"/>
      <c r="Y2012" s="64"/>
      <c r="Z2012" s="64"/>
    </row>
    <row r="2013" spans="1:26" ht="15" customHeight="1" thickBot="1">
      <c r="A2013" s="184" t="str">
        <f t="shared" si="635"/>
        <v>Perraud</v>
      </c>
      <c r="B2013" s="110"/>
      <c r="C2013" s="110"/>
      <c r="D2013" s="110"/>
      <c r="E2013" s="110"/>
      <c r="F2013" s="110"/>
      <c r="G2013" s="110"/>
      <c r="H2013" s="110"/>
      <c r="I2013" s="110"/>
      <c r="J2013" s="110"/>
      <c r="K2013" s="110"/>
      <c r="L2013" s="76">
        <v>0</v>
      </c>
      <c r="O2013" s="55"/>
      <c r="W2013" s="59"/>
      <c r="X2013" s="64"/>
      <c r="Y2013" s="64"/>
      <c r="Z2013" s="64"/>
    </row>
    <row r="2014" spans="1:26" ht="15" customHeight="1" thickBot="1">
      <c r="A2014" s="184" t="str">
        <f t="shared" si="635"/>
        <v>Kehrer</v>
      </c>
      <c r="B2014" s="110"/>
      <c r="C2014" s="110"/>
      <c r="D2014" s="110"/>
      <c r="E2014" s="110"/>
      <c r="F2014" s="110"/>
      <c r="G2014" s="110"/>
      <c r="H2014" s="110"/>
      <c r="I2014" s="110"/>
      <c r="J2014" s="110"/>
      <c r="K2014" s="110"/>
      <c r="L2014" s="76">
        <v>0</v>
      </c>
      <c r="O2014" s="55"/>
      <c r="W2014" s="59"/>
      <c r="X2014" s="64"/>
      <c r="Y2014" s="64"/>
      <c r="Z2014" s="64"/>
    </row>
    <row r="2015" spans="1:26" ht="15" customHeight="1" thickBot="1">
      <c r="A2015" s="184" t="str">
        <f t="shared" si="635"/>
        <v>Ream</v>
      </c>
      <c r="B2015" s="110"/>
      <c r="C2015" s="110"/>
      <c r="D2015" s="110"/>
      <c r="E2015" s="110"/>
      <c r="F2015" s="110"/>
      <c r="G2015" s="110"/>
      <c r="H2015" s="110"/>
      <c r="I2015" s="110"/>
      <c r="J2015" s="110"/>
      <c r="K2015" s="110"/>
      <c r="L2015" s="76">
        <v>0</v>
      </c>
      <c r="O2015" s="55"/>
      <c r="W2015" s="59"/>
      <c r="X2015" s="64"/>
      <c r="Y2015" s="64"/>
      <c r="Z2015" s="64"/>
    </row>
    <row r="2016" spans="1:26" ht="15" customHeight="1" thickBot="1">
      <c r="A2016" s="184" t="str">
        <f t="shared" si="635"/>
        <v>R.Sessegnon</v>
      </c>
      <c r="B2016" s="110"/>
      <c r="C2016" s="110"/>
      <c r="D2016" s="110"/>
      <c r="E2016" s="110"/>
      <c r="F2016" s="110"/>
      <c r="G2016" s="110"/>
      <c r="H2016" s="110"/>
      <c r="I2016" s="110"/>
      <c r="J2016" s="110"/>
      <c r="K2016" s="110"/>
      <c r="L2016" s="76">
        <v>0</v>
      </c>
      <c r="O2016" s="55"/>
      <c r="W2016" s="59"/>
      <c r="X2016" s="64"/>
      <c r="Y2016" s="64"/>
      <c r="Z2016" s="64"/>
    </row>
    <row r="2017" spans="1:26" ht="15" customHeight="1" thickBot="1">
      <c r="A2017" s="184" t="str">
        <f t="shared" si="635"/>
        <v>Aké</v>
      </c>
      <c r="B2017" s="110"/>
      <c r="C2017" s="110"/>
      <c r="D2017" s="110"/>
      <c r="E2017" s="110"/>
      <c r="F2017" s="110"/>
      <c r="G2017" s="110"/>
      <c r="H2017" s="110"/>
      <c r="I2017" s="110"/>
      <c r="J2017" s="110"/>
      <c r="K2017" s="110"/>
      <c r="L2017" s="76">
        <v>0</v>
      </c>
      <c r="O2017" s="55"/>
      <c r="W2017" s="59"/>
      <c r="X2017" s="64"/>
      <c r="Y2017" s="64"/>
      <c r="Z2017" s="64"/>
    </row>
    <row r="2018" spans="1:26" ht="15" customHeight="1" thickBot="1">
      <c r="A2018" s="184" t="str">
        <f t="shared" si="635"/>
        <v>Azpilicueta</v>
      </c>
      <c r="B2018" s="110"/>
      <c r="C2018" s="110"/>
      <c r="D2018" s="110"/>
      <c r="E2018" s="110"/>
      <c r="F2018" s="110"/>
      <c r="G2018" s="110"/>
      <c r="H2018" s="110"/>
      <c r="I2018" s="110"/>
      <c r="J2018" s="110"/>
      <c r="K2018" s="110"/>
      <c r="L2018" s="76">
        <v>0</v>
      </c>
      <c r="O2018" s="55"/>
      <c r="W2018" s="59"/>
      <c r="X2018" s="64"/>
      <c r="Y2018" s="64"/>
      <c r="Z2018" s="64"/>
    </row>
    <row r="2019" spans="1:26" ht="15" customHeight="1" thickBot="1">
      <c r="A2019" s="184" t="str">
        <f t="shared" si="635"/>
        <v>Collins</v>
      </c>
      <c r="B2019" s="110"/>
      <c r="C2019" s="110"/>
      <c r="D2019" s="110"/>
      <c r="E2019" s="110"/>
      <c r="F2019" s="110"/>
      <c r="G2019" s="110"/>
      <c r="H2019" s="110"/>
      <c r="I2019" s="110"/>
      <c r="J2019" s="110"/>
      <c r="K2019" s="110"/>
      <c r="L2019" s="76">
        <v>0</v>
      </c>
      <c r="O2019" s="55"/>
      <c r="W2019" s="59"/>
      <c r="X2019" s="64"/>
      <c r="Y2019" s="64"/>
      <c r="Z2019" s="64"/>
    </row>
    <row r="2020" spans="1:26" ht="15" customHeight="1" thickBot="1">
      <c r="A2020" s="184" t="str">
        <f t="shared" si="635"/>
        <v>Chalobah</v>
      </c>
      <c r="B2020" s="110"/>
      <c r="C2020" s="110"/>
      <c r="D2020" s="110"/>
      <c r="E2020" s="110"/>
      <c r="F2020" s="110"/>
      <c r="G2020" s="110"/>
      <c r="H2020" s="110"/>
      <c r="I2020" s="110"/>
      <c r="J2020" s="110"/>
      <c r="K2020" s="110"/>
      <c r="L2020" s="76">
        <v>0</v>
      </c>
      <c r="O2020" s="55"/>
      <c r="W2020" s="59"/>
      <c r="X2020" s="64"/>
      <c r="Y2020" s="64"/>
      <c r="Z2020" s="64"/>
    </row>
    <row r="2021" spans="1:26" ht="15" customHeight="1" thickBot="1">
      <c r="A2021" s="184" t="str">
        <f t="shared" si="635"/>
        <v>Haaland</v>
      </c>
      <c r="B2021" s="110"/>
      <c r="C2021" s="110"/>
      <c r="D2021" s="110"/>
      <c r="E2021" s="110"/>
      <c r="F2021" s="110"/>
      <c r="G2021" s="110"/>
      <c r="H2021" s="110"/>
      <c r="I2021" s="110"/>
      <c r="J2021" s="110"/>
      <c r="K2021" s="110"/>
      <c r="L2021" s="76">
        <v>1</v>
      </c>
      <c r="O2021" s="55"/>
      <c r="W2021" s="59"/>
      <c r="X2021" s="64"/>
      <c r="Y2021" s="64"/>
      <c r="Z2021" s="64"/>
    </row>
    <row r="2022" spans="1:26" ht="15" customHeight="1" thickBot="1">
      <c r="A2022" s="184" t="str">
        <f t="shared" si="635"/>
        <v>Kane</v>
      </c>
      <c r="B2022" s="110"/>
      <c r="C2022" s="110"/>
      <c r="D2022" s="110"/>
      <c r="E2022" s="110"/>
      <c r="F2022" s="110"/>
      <c r="G2022" s="110"/>
      <c r="H2022" s="110"/>
      <c r="I2022" s="110"/>
      <c r="J2022" s="110"/>
      <c r="K2022" s="110"/>
      <c r="L2022" s="76">
        <v>0</v>
      </c>
      <c r="O2022" s="55"/>
      <c r="W2022" s="59"/>
      <c r="X2022" s="64"/>
      <c r="Y2022" s="64"/>
      <c r="Z2022" s="64"/>
    </row>
    <row r="2023" spans="1:26" ht="15" customHeight="1" thickBot="1">
      <c r="A2023" s="184" t="str">
        <f t="shared" si="635"/>
        <v>Darwin</v>
      </c>
      <c r="B2023" s="110"/>
      <c r="C2023" s="110"/>
      <c r="D2023" s="110"/>
      <c r="E2023" s="110"/>
      <c r="F2023" s="110"/>
      <c r="G2023" s="110"/>
      <c r="H2023" s="110"/>
      <c r="I2023" s="110"/>
      <c r="J2023" s="110"/>
      <c r="K2023" s="110"/>
      <c r="L2023" s="76">
        <v>0</v>
      </c>
      <c r="O2023" s="55"/>
      <c r="W2023" s="59"/>
      <c r="X2023" s="64"/>
      <c r="Y2023" s="64"/>
      <c r="Z2023" s="64"/>
    </row>
    <row r="2024" spans="1:26" ht="15" customHeight="1" thickBot="1">
      <c r="A2024" s="184" t="str">
        <f t="shared" si="635"/>
        <v>Mitrović</v>
      </c>
      <c r="B2024" s="110"/>
      <c r="C2024" s="110"/>
      <c r="D2024" s="110"/>
      <c r="E2024" s="110"/>
      <c r="F2024" s="110"/>
      <c r="G2024" s="110"/>
      <c r="H2024" s="110"/>
      <c r="I2024" s="110"/>
      <c r="J2024" s="110"/>
      <c r="K2024" s="110"/>
      <c r="L2024" s="76">
        <v>0</v>
      </c>
      <c r="O2024" s="55"/>
      <c r="W2024" s="59"/>
      <c r="X2024" s="64"/>
      <c r="Y2024" s="64"/>
      <c r="Z2024" s="64"/>
    </row>
    <row r="2025" spans="1:26" ht="15" customHeight="1" thickBot="1">
      <c r="A2025" s="184" t="str">
        <f t="shared" si="635"/>
        <v>Nketiah</v>
      </c>
      <c r="B2025" s="110"/>
      <c r="C2025" s="110"/>
      <c r="D2025" s="110"/>
      <c r="E2025" s="110"/>
      <c r="F2025" s="110"/>
      <c r="G2025" s="110"/>
      <c r="H2025" s="110"/>
      <c r="I2025" s="110"/>
      <c r="J2025" s="110"/>
      <c r="K2025" s="110"/>
      <c r="L2025" s="76">
        <v>0</v>
      </c>
      <c r="O2025" s="55"/>
      <c r="W2025" s="59"/>
      <c r="X2025" s="64"/>
      <c r="Y2025" s="64"/>
      <c r="Z2025" s="64"/>
    </row>
    <row r="2026" spans="1:26" ht="15" customHeight="1" thickBot="1">
      <c r="A2026" s="184" t="str">
        <f t="shared" ref="A2026:A2089" si="636">A1146</f>
        <v>Wilson</v>
      </c>
      <c r="B2026" s="110"/>
      <c r="C2026" s="110"/>
      <c r="D2026" s="110"/>
      <c r="E2026" s="110"/>
      <c r="F2026" s="110"/>
      <c r="G2026" s="110"/>
      <c r="H2026" s="110"/>
      <c r="I2026" s="110"/>
      <c r="J2026" s="110"/>
      <c r="K2026" s="110"/>
      <c r="L2026" s="76">
        <v>0</v>
      </c>
      <c r="O2026" s="55"/>
      <c r="W2026" s="59"/>
      <c r="X2026" s="64"/>
      <c r="Y2026" s="64"/>
      <c r="Z2026" s="64"/>
    </row>
    <row r="2027" spans="1:26" ht="15" customHeight="1" thickBot="1">
      <c r="A2027" s="184" t="str">
        <f t="shared" si="636"/>
        <v>Martial</v>
      </c>
      <c r="B2027" s="110"/>
      <c r="C2027" s="110"/>
      <c r="D2027" s="110"/>
      <c r="E2027" s="110"/>
      <c r="F2027" s="110"/>
      <c r="G2027" s="110"/>
      <c r="H2027" s="110"/>
      <c r="I2027" s="110"/>
      <c r="J2027" s="110"/>
      <c r="K2027" s="110"/>
      <c r="L2027" s="76">
        <v>0</v>
      </c>
      <c r="O2027" s="55"/>
      <c r="W2027" s="59"/>
      <c r="X2027" s="64"/>
      <c r="Y2027" s="64"/>
      <c r="Z2027" s="64"/>
    </row>
    <row r="2028" spans="1:26" ht="15" customHeight="1" thickBot="1">
      <c r="A2028" s="184" t="str">
        <f t="shared" si="636"/>
        <v>Watkins</v>
      </c>
      <c r="B2028" s="110"/>
      <c r="C2028" s="110"/>
      <c r="D2028" s="110"/>
      <c r="E2028" s="110"/>
      <c r="F2028" s="110"/>
      <c r="G2028" s="110"/>
      <c r="H2028" s="110"/>
      <c r="I2028" s="110"/>
      <c r="J2028" s="110"/>
      <c r="K2028" s="110"/>
      <c r="L2028" s="76">
        <v>0</v>
      </c>
      <c r="O2028" s="55"/>
      <c r="W2028" s="59"/>
      <c r="X2028" s="64"/>
      <c r="Y2028" s="64"/>
      <c r="Z2028" s="64"/>
    </row>
    <row r="2029" spans="1:26" ht="15" customHeight="1" thickBot="1">
      <c r="A2029" s="184" t="str">
        <f t="shared" si="636"/>
        <v>Havertz</v>
      </c>
      <c r="B2029" s="110"/>
      <c r="C2029" s="110"/>
      <c r="D2029" s="110"/>
      <c r="E2029" s="110"/>
      <c r="F2029" s="110"/>
      <c r="G2029" s="110"/>
      <c r="H2029" s="110"/>
      <c r="I2029" s="110"/>
      <c r="J2029" s="110"/>
      <c r="K2029" s="110"/>
      <c r="L2029" s="76">
        <v>0</v>
      </c>
      <c r="O2029" s="55"/>
      <c r="W2029" s="59"/>
      <c r="X2029" s="64"/>
      <c r="Y2029" s="64"/>
      <c r="Z2029" s="64"/>
    </row>
    <row r="2030" spans="1:26" ht="15" customHeight="1" thickBot="1">
      <c r="A2030" s="184" t="str">
        <f t="shared" si="636"/>
        <v>Aubameyang</v>
      </c>
      <c r="B2030" s="110"/>
      <c r="C2030" s="110"/>
      <c r="D2030" s="110"/>
      <c r="E2030" s="110"/>
      <c r="F2030" s="110"/>
      <c r="G2030" s="110"/>
      <c r="H2030" s="110"/>
      <c r="I2030" s="110"/>
      <c r="J2030" s="110"/>
      <c r="K2030" s="110"/>
      <c r="L2030" s="76">
        <v>0</v>
      </c>
      <c r="O2030" s="55"/>
      <c r="W2030" s="59"/>
      <c r="X2030" s="64"/>
      <c r="Y2030" s="64"/>
      <c r="Z2030" s="64"/>
    </row>
    <row r="2031" spans="1:26" ht="15" customHeight="1" thickBot="1">
      <c r="A2031" s="184" t="str">
        <f t="shared" si="636"/>
        <v>Solanke</v>
      </c>
      <c r="B2031" s="110"/>
      <c r="C2031" s="110"/>
      <c r="D2031" s="110"/>
      <c r="E2031" s="110"/>
      <c r="F2031" s="110"/>
      <c r="G2031" s="110"/>
      <c r="H2031" s="110"/>
      <c r="I2031" s="110"/>
      <c r="J2031" s="110"/>
      <c r="K2031" s="110"/>
      <c r="L2031" s="76">
        <v>0</v>
      </c>
      <c r="O2031" s="55"/>
      <c r="W2031" s="59"/>
      <c r="X2031" s="64"/>
      <c r="Y2031" s="64"/>
      <c r="Z2031" s="64"/>
    </row>
    <row r="2032" spans="1:26" ht="15" customHeight="1" thickBot="1">
      <c r="A2032" s="184" t="str">
        <f t="shared" si="636"/>
        <v>Bamford</v>
      </c>
      <c r="B2032" s="110"/>
      <c r="C2032" s="110"/>
      <c r="D2032" s="110"/>
      <c r="E2032" s="110"/>
      <c r="F2032" s="110"/>
      <c r="G2032" s="110"/>
      <c r="H2032" s="110"/>
      <c r="I2032" s="110"/>
      <c r="J2032" s="110"/>
      <c r="K2032" s="110"/>
      <c r="L2032" s="76">
        <v>0</v>
      </c>
      <c r="O2032" s="55"/>
      <c r="W2032" s="59"/>
      <c r="X2032" s="64"/>
      <c r="Y2032" s="64"/>
      <c r="Z2032" s="64"/>
    </row>
    <row r="2033" spans="1:26" ht="15" customHeight="1" thickBot="1">
      <c r="A2033" s="184" t="str">
        <f t="shared" si="636"/>
        <v>Mbeumo</v>
      </c>
      <c r="B2033" s="110"/>
      <c r="C2033" s="110"/>
      <c r="D2033" s="110"/>
      <c r="E2033" s="110"/>
      <c r="F2033" s="110"/>
      <c r="G2033" s="110"/>
      <c r="H2033" s="110"/>
      <c r="I2033" s="110"/>
      <c r="J2033" s="110"/>
      <c r="K2033" s="110"/>
      <c r="L2033" s="76">
        <v>0</v>
      </c>
      <c r="O2033" s="55"/>
      <c r="W2033" s="59"/>
      <c r="X2033" s="64"/>
      <c r="Y2033" s="64"/>
      <c r="Z2033" s="64"/>
    </row>
    <row r="2034" spans="1:26" ht="15" customHeight="1" thickBot="1">
      <c r="A2034" s="184" t="str">
        <f t="shared" si="636"/>
        <v>Adams</v>
      </c>
      <c r="B2034" s="110"/>
      <c r="C2034" s="110"/>
      <c r="D2034" s="110"/>
      <c r="E2034" s="110"/>
      <c r="F2034" s="110"/>
      <c r="G2034" s="110"/>
      <c r="H2034" s="110"/>
      <c r="I2034" s="110"/>
      <c r="J2034" s="110"/>
      <c r="K2034" s="110"/>
      <c r="L2034" s="76">
        <v>0</v>
      </c>
      <c r="O2034" s="55"/>
      <c r="W2034" s="59"/>
      <c r="X2034" s="64"/>
      <c r="Y2034" s="64"/>
      <c r="Z2034" s="64"/>
    </row>
    <row r="2035" spans="1:26" ht="15" customHeight="1" thickBot="1">
      <c r="A2035" s="184" t="str">
        <f t="shared" si="636"/>
        <v>Calvert-Lewin</v>
      </c>
      <c r="B2035" s="110"/>
      <c r="C2035" s="110"/>
      <c r="D2035" s="110"/>
      <c r="E2035" s="110"/>
      <c r="F2035" s="110"/>
      <c r="G2035" s="110"/>
      <c r="H2035" s="110"/>
      <c r="I2035" s="110"/>
      <c r="J2035" s="110"/>
      <c r="K2035" s="110"/>
      <c r="L2035" s="76">
        <v>0</v>
      </c>
      <c r="O2035" s="55"/>
      <c r="W2035" s="59"/>
      <c r="X2035" s="64"/>
      <c r="Y2035" s="64"/>
      <c r="Z2035" s="64"/>
    </row>
    <row r="2036" spans="1:26" ht="15" customHeight="1" thickBot="1">
      <c r="A2036" s="184" t="str">
        <f t="shared" si="636"/>
        <v>Scamacca</v>
      </c>
      <c r="B2036" s="110"/>
      <c r="C2036" s="110"/>
      <c r="D2036" s="110"/>
      <c r="E2036" s="110"/>
      <c r="F2036" s="110"/>
      <c r="G2036" s="110"/>
      <c r="H2036" s="110"/>
      <c r="I2036" s="110"/>
      <c r="J2036" s="110"/>
      <c r="K2036" s="110"/>
      <c r="L2036" s="76">
        <v>0</v>
      </c>
      <c r="O2036" s="55"/>
      <c r="W2036" s="59"/>
      <c r="X2036" s="64"/>
      <c r="Y2036" s="64"/>
      <c r="Z2036" s="64"/>
    </row>
    <row r="2037" spans="1:26" ht="15" customHeight="1" thickBot="1">
      <c r="A2037" s="184" t="str">
        <f t="shared" si="636"/>
        <v>Edouard</v>
      </c>
      <c r="B2037" s="110"/>
      <c r="C2037" s="110"/>
      <c r="D2037" s="110"/>
      <c r="E2037" s="110"/>
      <c r="F2037" s="110"/>
      <c r="G2037" s="110"/>
      <c r="H2037" s="110"/>
      <c r="I2037" s="110"/>
      <c r="J2037" s="110"/>
      <c r="K2037" s="110"/>
      <c r="L2037" s="76">
        <v>0</v>
      </c>
      <c r="O2037" s="55"/>
      <c r="W2037" s="59"/>
      <c r="X2037" s="64"/>
      <c r="Y2037" s="64"/>
      <c r="Z2037" s="64"/>
    </row>
    <row r="2038" spans="1:26" ht="15" customHeight="1" thickBot="1">
      <c r="A2038" s="184" t="str">
        <f t="shared" si="636"/>
        <v>Johnson</v>
      </c>
      <c r="B2038" s="110"/>
      <c r="C2038" s="110"/>
      <c r="D2038" s="110"/>
      <c r="E2038" s="110"/>
      <c r="F2038" s="110"/>
      <c r="G2038" s="110"/>
      <c r="H2038" s="110"/>
      <c r="I2038" s="110"/>
      <c r="J2038" s="110"/>
      <c r="K2038" s="110"/>
      <c r="L2038" s="76">
        <v>0</v>
      </c>
      <c r="O2038" s="55"/>
      <c r="W2038" s="59"/>
      <c r="X2038" s="64"/>
      <c r="Y2038" s="64"/>
      <c r="Z2038" s="64"/>
    </row>
    <row r="2039" spans="1:26" ht="15" customHeight="1" thickBot="1">
      <c r="A2039" s="184" t="str">
        <f t="shared" si="636"/>
        <v>Daka</v>
      </c>
      <c r="B2039" s="110"/>
      <c r="C2039" s="110"/>
      <c r="D2039" s="110"/>
      <c r="E2039" s="110"/>
      <c r="F2039" s="110"/>
      <c r="G2039" s="110"/>
      <c r="H2039" s="110"/>
      <c r="I2039" s="110"/>
      <c r="J2039" s="110"/>
      <c r="K2039" s="110"/>
      <c r="L2039" s="76">
        <v>0</v>
      </c>
      <c r="O2039" s="55"/>
      <c r="W2039" s="59"/>
      <c r="X2039" s="64"/>
      <c r="Y2039" s="64"/>
      <c r="Z2039" s="64"/>
    </row>
    <row r="2040" spans="1:26" ht="15" customHeight="1" thickBot="1">
      <c r="A2040" s="184" t="str">
        <f t="shared" si="636"/>
        <v>Greenwood</v>
      </c>
      <c r="B2040" s="110"/>
      <c r="C2040" s="110"/>
      <c r="D2040" s="110"/>
      <c r="E2040" s="110"/>
      <c r="F2040" s="110"/>
      <c r="G2040" s="110"/>
      <c r="H2040" s="110"/>
      <c r="I2040" s="110"/>
      <c r="J2040" s="110"/>
      <c r="K2040" s="110"/>
      <c r="L2040" s="76">
        <v>1</v>
      </c>
      <c r="O2040" s="55"/>
      <c r="W2040" s="59"/>
      <c r="X2040" s="64"/>
      <c r="Y2040" s="64"/>
      <c r="Z2040" s="64"/>
    </row>
    <row r="2041" spans="1:26" ht="15" customHeight="1" thickBot="1">
      <c r="A2041" s="184" t="str">
        <f t="shared" si="636"/>
        <v>Ederson</v>
      </c>
      <c r="B2041" s="110"/>
      <c r="C2041" s="110"/>
      <c r="D2041" s="110"/>
      <c r="E2041" s="110"/>
      <c r="F2041" s="110"/>
      <c r="G2041" s="110"/>
      <c r="H2041" s="110"/>
      <c r="I2041" s="110"/>
      <c r="J2041" s="110"/>
      <c r="K2041" s="110"/>
      <c r="L2041" s="76">
        <v>1</v>
      </c>
      <c r="O2041" s="55"/>
      <c r="W2041" s="59"/>
      <c r="X2041" s="64"/>
      <c r="Y2041" s="64"/>
      <c r="Z2041" s="64"/>
    </row>
    <row r="2042" spans="1:26" ht="15" customHeight="1" thickBot="1">
      <c r="A2042" s="184" t="str">
        <f t="shared" si="636"/>
        <v>Ramsdale</v>
      </c>
      <c r="B2042" s="110"/>
      <c r="C2042" s="110"/>
      <c r="D2042" s="110"/>
      <c r="E2042" s="110"/>
      <c r="F2042" s="110"/>
      <c r="G2042" s="110"/>
      <c r="H2042" s="110"/>
      <c r="I2042" s="110"/>
      <c r="J2042" s="110"/>
      <c r="K2042" s="110"/>
      <c r="L2042" s="76">
        <v>0</v>
      </c>
      <c r="O2042" s="55"/>
      <c r="W2042" s="59"/>
      <c r="X2042" s="64"/>
      <c r="Y2042" s="64"/>
      <c r="Z2042" s="64"/>
    </row>
    <row r="2043" spans="1:26" ht="15" customHeight="1" thickBot="1">
      <c r="A2043" s="184" t="str">
        <f t="shared" si="636"/>
        <v>Arrizabalaga</v>
      </c>
      <c r="B2043" s="110"/>
      <c r="C2043" s="110"/>
      <c r="D2043" s="110"/>
      <c r="E2043" s="110"/>
      <c r="F2043" s="110"/>
      <c r="G2043" s="110"/>
      <c r="H2043" s="110"/>
      <c r="I2043" s="110"/>
      <c r="J2043" s="110"/>
      <c r="K2043" s="110"/>
      <c r="L2043" s="76">
        <v>0</v>
      </c>
      <c r="O2043" s="55"/>
      <c r="W2043" s="59"/>
      <c r="X2043" s="64"/>
      <c r="Y2043" s="64"/>
      <c r="Z2043" s="64"/>
    </row>
    <row r="2044" spans="1:26" ht="15" customHeight="1" thickBot="1">
      <c r="A2044" s="184" t="str">
        <f t="shared" si="636"/>
        <v>Alisson</v>
      </c>
      <c r="B2044" s="110"/>
      <c r="C2044" s="110"/>
      <c r="D2044" s="110"/>
      <c r="E2044" s="110"/>
      <c r="F2044" s="110"/>
      <c r="G2044" s="110"/>
      <c r="H2044" s="110"/>
      <c r="I2044" s="110"/>
      <c r="J2044" s="110"/>
      <c r="K2044" s="110"/>
      <c r="L2044" s="76">
        <v>0</v>
      </c>
      <c r="O2044" s="55"/>
      <c r="W2044" s="59"/>
      <c r="X2044" s="64"/>
      <c r="Y2044" s="64"/>
      <c r="Z2044" s="64"/>
    </row>
    <row r="2045" spans="1:26" ht="15" customHeight="1" thickBot="1">
      <c r="A2045" s="184" t="str">
        <f t="shared" si="636"/>
        <v>Lloris</v>
      </c>
      <c r="B2045" s="110"/>
      <c r="C2045" s="110"/>
      <c r="D2045" s="110"/>
      <c r="E2045" s="110"/>
      <c r="F2045" s="110"/>
      <c r="G2045" s="110"/>
      <c r="H2045" s="110"/>
      <c r="I2045" s="110"/>
      <c r="J2045" s="110"/>
      <c r="K2045" s="110"/>
      <c r="L2045" s="76">
        <v>0</v>
      </c>
      <c r="O2045" s="55"/>
      <c r="W2045" s="59"/>
      <c r="X2045" s="64"/>
      <c r="Y2045" s="64"/>
      <c r="Z2045" s="64"/>
    </row>
    <row r="2046" spans="1:26" ht="15" customHeight="1" thickBot="1">
      <c r="A2046" s="184" t="str">
        <f t="shared" si="636"/>
        <v>Leno</v>
      </c>
      <c r="B2046" s="110"/>
      <c r="C2046" s="110"/>
      <c r="D2046" s="110"/>
      <c r="E2046" s="110"/>
      <c r="F2046" s="110"/>
      <c r="G2046" s="110"/>
      <c r="H2046" s="110"/>
      <c r="I2046" s="110"/>
      <c r="J2046" s="110"/>
      <c r="K2046" s="110"/>
      <c r="L2046" s="76">
        <v>1</v>
      </c>
      <c r="O2046" s="55"/>
      <c r="W2046" s="59"/>
      <c r="X2046" s="64"/>
      <c r="Y2046" s="64"/>
      <c r="Z2046" s="64"/>
    </row>
    <row r="2047" spans="1:26" ht="15" customHeight="1" thickBot="1">
      <c r="A2047" s="184" t="str">
        <f t="shared" si="636"/>
        <v>Pope</v>
      </c>
      <c r="B2047" s="110"/>
      <c r="C2047" s="110"/>
      <c r="D2047" s="110"/>
      <c r="E2047" s="110"/>
      <c r="F2047" s="110"/>
      <c r="G2047" s="110"/>
      <c r="H2047" s="110"/>
      <c r="I2047" s="110"/>
      <c r="J2047" s="110"/>
      <c r="K2047" s="110"/>
      <c r="L2047" s="76">
        <v>0</v>
      </c>
      <c r="O2047" s="55"/>
      <c r="W2047" s="59"/>
      <c r="X2047" s="64"/>
      <c r="Y2047" s="64"/>
      <c r="Z2047" s="64"/>
    </row>
    <row r="2048" spans="1:26" ht="15" customHeight="1" thickBot="1">
      <c r="A2048" s="184" t="str">
        <f t="shared" si="636"/>
        <v>Fabianski</v>
      </c>
      <c r="B2048" s="110"/>
      <c r="C2048" s="110"/>
      <c r="D2048" s="110"/>
      <c r="E2048" s="110"/>
      <c r="F2048" s="110"/>
      <c r="G2048" s="110"/>
      <c r="H2048" s="110"/>
      <c r="I2048" s="110"/>
      <c r="J2048" s="110"/>
      <c r="K2048" s="110"/>
      <c r="L2048" s="76">
        <v>0</v>
      </c>
      <c r="O2048" s="55"/>
      <c r="W2048" s="59"/>
      <c r="X2048" s="64"/>
      <c r="Y2048" s="64"/>
      <c r="Z2048" s="64"/>
    </row>
    <row r="2049" spans="1:26" ht="15" customHeight="1" thickBot="1">
      <c r="A2049" s="184" t="str">
        <f t="shared" si="636"/>
        <v>Sánchez</v>
      </c>
      <c r="B2049" s="110"/>
      <c r="C2049" s="110"/>
      <c r="D2049" s="110"/>
      <c r="E2049" s="110"/>
      <c r="F2049" s="110"/>
      <c r="G2049" s="110"/>
      <c r="H2049" s="110"/>
      <c r="I2049" s="110"/>
      <c r="J2049" s="110"/>
      <c r="K2049" s="110"/>
      <c r="L2049" s="76">
        <v>0</v>
      </c>
      <c r="O2049" s="55"/>
      <c r="W2049" s="59"/>
      <c r="X2049" s="64"/>
      <c r="Y2049" s="64"/>
      <c r="Z2049" s="64"/>
    </row>
    <row r="2050" spans="1:26" ht="15" customHeight="1" thickBot="1">
      <c r="A2050" s="184" t="str">
        <f t="shared" si="636"/>
        <v>Sá</v>
      </c>
      <c r="B2050" s="110"/>
      <c r="C2050" s="110"/>
      <c r="D2050" s="110"/>
      <c r="E2050" s="110"/>
      <c r="F2050" s="110"/>
      <c r="G2050" s="110"/>
      <c r="H2050" s="110"/>
      <c r="I2050" s="110"/>
      <c r="J2050" s="110"/>
      <c r="K2050" s="110"/>
      <c r="L2050" s="76">
        <v>0</v>
      </c>
      <c r="O2050" s="55"/>
      <c r="W2050" s="59"/>
      <c r="X2050" s="64"/>
      <c r="Y2050" s="64"/>
      <c r="Z2050" s="64"/>
    </row>
    <row r="2051" spans="1:26" ht="15" customHeight="1" thickBot="1">
      <c r="A2051" s="184" t="str">
        <f t="shared" si="636"/>
        <v>De Gea</v>
      </c>
      <c r="B2051" s="110"/>
      <c r="C2051" s="110"/>
      <c r="D2051" s="110"/>
      <c r="E2051" s="110"/>
      <c r="F2051" s="110"/>
      <c r="G2051" s="110"/>
      <c r="H2051" s="110"/>
      <c r="I2051" s="110"/>
      <c r="J2051" s="110"/>
      <c r="K2051" s="110"/>
      <c r="L2051" s="76">
        <v>0</v>
      </c>
      <c r="O2051" s="55"/>
      <c r="W2051" s="59"/>
      <c r="X2051" s="64"/>
      <c r="Y2051" s="64"/>
      <c r="Z2051" s="64"/>
    </row>
    <row r="2052" spans="1:26" ht="15" customHeight="1" thickBot="1">
      <c r="A2052" s="184" t="str">
        <f t="shared" si="636"/>
        <v>Pickford</v>
      </c>
      <c r="B2052" s="110"/>
      <c r="C2052" s="110"/>
      <c r="D2052" s="110"/>
      <c r="E2052" s="110"/>
      <c r="F2052" s="110"/>
      <c r="G2052" s="110"/>
      <c r="H2052" s="110"/>
      <c r="I2052" s="110"/>
      <c r="J2052" s="110"/>
      <c r="K2052" s="110"/>
      <c r="L2052" s="76">
        <v>0</v>
      </c>
      <c r="O2052" s="55"/>
      <c r="W2052" s="59"/>
      <c r="X2052" s="64"/>
      <c r="Y2052" s="64"/>
      <c r="Z2052" s="64"/>
    </row>
    <row r="2053" spans="1:26" ht="15" customHeight="1" thickBot="1">
      <c r="A2053" s="184" t="str">
        <f t="shared" si="636"/>
        <v>Henderson</v>
      </c>
      <c r="B2053" s="110"/>
      <c r="C2053" s="110"/>
      <c r="D2053" s="110"/>
      <c r="E2053" s="110"/>
      <c r="F2053" s="110"/>
      <c r="G2053" s="110"/>
      <c r="H2053" s="110"/>
      <c r="I2053" s="110"/>
      <c r="J2053" s="110"/>
      <c r="K2053" s="110"/>
      <c r="L2053" s="76">
        <v>0</v>
      </c>
      <c r="O2053" s="55"/>
      <c r="W2053" s="59"/>
      <c r="X2053" s="64"/>
      <c r="Y2053" s="64"/>
      <c r="Z2053" s="64"/>
    </row>
    <row r="2054" spans="1:26" ht="15" customHeight="1" thickBot="1">
      <c r="A2054" s="184" t="str">
        <f t="shared" si="636"/>
        <v>Meslier</v>
      </c>
      <c r="B2054" s="110"/>
      <c r="C2054" s="110"/>
      <c r="D2054" s="110"/>
      <c r="E2054" s="110"/>
      <c r="F2054" s="110"/>
      <c r="G2054" s="110"/>
      <c r="H2054" s="110"/>
      <c r="I2054" s="110"/>
      <c r="J2054" s="110"/>
      <c r="K2054" s="110"/>
      <c r="L2054" s="76">
        <v>0</v>
      </c>
      <c r="O2054" s="55"/>
      <c r="W2054" s="59"/>
      <c r="X2054" s="64"/>
      <c r="Y2054" s="64"/>
      <c r="Z2054" s="64"/>
    </row>
    <row r="2055" spans="1:26" ht="15" customHeight="1" thickBot="1">
      <c r="A2055" s="184" t="str">
        <f t="shared" si="636"/>
        <v>Guaita</v>
      </c>
      <c r="B2055" s="110"/>
      <c r="C2055" s="110"/>
      <c r="D2055" s="110"/>
      <c r="E2055" s="110"/>
      <c r="F2055" s="110"/>
      <c r="G2055" s="110"/>
      <c r="H2055" s="110"/>
      <c r="I2055" s="110"/>
      <c r="J2055" s="110"/>
      <c r="K2055" s="110"/>
      <c r="L2055" s="76">
        <v>0</v>
      </c>
      <c r="O2055" s="55"/>
      <c r="W2055" s="59"/>
      <c r="X2055" s="64"/>
      <c r="Y2055" s="64"/>
      <c r="Z2055" s="64"/>
    </row>
    <row r="2056" spans="1:26" ht="15" customHeight="1" thickBot="1">
      <c r="A2056" s="184" t="str">
        <f t="shared" si="636"/>
        <v>Salah</v>
      </c>
      <c r="B2056" s="110"/>
      <c r="C2056" s="110"/>
      <c r="D2056" s="110"/>
      <c r="E2056" s="110"/>
      <c r="F2056" s="110"/>
      <c r="G2056" s="110"/>
      <c r="H2056" s="110"/>
      <c r="I2056" s="110"/>
      <c r="J2056" s="110"/>
      <c r="K2056" s="110"/>
      <c r="L2056" s="76">
        <v>1</v>
      </c>
      <c r="O2056" s="55"/>
      <c r="W2056" s="59"/>
      <c r="X2056" s="64"/>
      <c r="Y2056" s="64"/>
      <c r="Z2056" s="64"/>
    </row>
    <row r="2057" spans="1:26" ht="15" customHeight="1" thickBot="1">
      <c r="A2057" s="184" t="str">
        <f t="shared" si="636"/>
        <v>De Bruyne</v>
      </c>
      <c r="B2057" s="110"/>
      <c r="C2057" s="110"/>
      <c r="D2057" s="110"/>
      <c r="E2057" s="110"/>
      <c r="F2057" s="110"/>
      <c r="G2057" s="110"/>
      <c r="H2057" s="110"/>
      <c r="I2057" s="110"/>
      <c r="J2057" s="110"/>
      <c r="K2057" s="110"/>
      <c r="L2057" s="76">
        <v>0</v>
      </c>
      <c r="O2057" s="55"/>
      <c r="W2057" s="59"/>
      <c r="X2057" s="64"/>
      <c r="Y2057" s="64"/>
      <c r="Z2057" s="64"/>
    </row>
    <row r="2058" spans="1:26" ht="15" customHeight="1" thickBot="1">
      <c r="A2058" s="184" t="str">
        <f t="shared" si="636"/>
        <v>Saka</v>
      </c>
      <c r="B2058" s="110"/>
      <c r="C2058" s="110"/>
      <c r="D2058" s="110"/>
      <c r="E2058" s="110"/>
      <c r="F2058" s="110"/>
      <c r="G2058" s="110"/>
      <c r="H2058" s="110"/>
      <c r="I2058" s="110"/>
      <c r="J2058" s="110"/>
      <c r="K2058" s="110"/>
      <c r="L2058" s="76">
        <v>1</v>
      </c>
      <c r="O2058" s="55"/>
      <c r="W2058" s="59"/>
      <c r="X2058" s="64"/>
      <c r="Y2058" s="64"/>
      <c r="Z2058" s="64"/>
    </row>
    <row r="2059" spans="1:26" ht="15" customHeight="1" thickBot="1">
      <c r="A2059" s="184" t="str">
        <f t="shared" si="636"/>
        <v>Son</v>
      </c>
      <c r="B2059" s="110"/>
      <c r="C2059" s="110"/>
      <c r="D2059" s="110"/>
      <c r="E2059" s="110"/>
      <c r="F2059" s="110"/>
      <c r="G2059" s="110"/>
      <c r="H2059" s="110"/>
      <c r="I2059" s="110"/>
      <c r="J2059" s="110"/>
      <c r="K2059" s="110"/>
      <c r="L2059" s="76">
        <v>0</v>
      </c>
      <c r="O2059" s="55"/>
      <c r="W2059" s="59"/>
      <c r="X2059" s="64"/>
      <c r="Y2059" s="64"/>
      <c r="Z2059" s="64"/>
    </row>
    <row r="2060" spans="1:26" ht="15" customHeight="1" thickBot="1">
      <c r="A2060" s="184" t="str">
        <f t="shared" si="636"/>
        <v>Martinelli</v>
      </c>
      <c r="B2060" s="110"/>
      <c r="C2060" s="110"/>
      <c r="D2060" s="110"/>
      <c r="E2060" s="110"/>
      <c r="F2060" s="110"/>
      <c r="G2060" s="110"/>
      <c r="H2060" s="110"/>
      <c r="I2060" s="110"/>
      <c r="J2060" s="110"/>
      <c r="K2060" s="110"/>
      <c r="L2060" s="76">
        <v>1</v>
      </c>
      <c r="O2060" s="55"/>
      <c r="W2060" s="59"/>
      <c r="X2060" s="64"/>
      <c r="Y2060" s="64"/>
      <c r="Z2060" s="64"/>
    </row>
    <row r="2061" spans="1:26" ht="15" customHeight="1" thickBot="1">
      <c r="A2061" s="184" t="str">
        <f t="shared" si="636"/>
        <v>Foden</v>
      </c>
      <c r="B2061" s="110"/>
      <c r="C2061" s="110"/>
      <c r="D2061" s="110"/>
      <c r="E2061" s="110"/>
      <c r="F2061" s="110"/>
      <c r="G2061" s="110"/>
      <c r="H2061" s="110"/>
      <c r="I2061" s="110"/>
      <c r="J2061" s="110"/>
      <c r="K2061" s="110"/>
      <c r="L2061" s="76">
        <v>0</v>
      </c>
      <c r="O2061" s="55"/>
      <c r="W2061" s="59"/>
      <c r="X2061" s="64"/>
      <c r="Y2061" s="64"/>
      <c r="Z2061" s="64"/>
    </row>
    <row r="2062" spans="1:26" ht="15" customHeight="1" thickBot="1">
      <c r="A2062" s="184" t="str">
        <f t="shared" si="636"/>
        <v>Mount</v>
      </c>
      <c r="B2062" s="110"/>
      <c r="C2062" s="110"/>
      <c r="D2062" s="110"/>
      <c r="E2062" s="110"/>
      <c r="F2062" s="110"/>
      <c r="G2062" s="110"/>
      <c r="H2062" s="110"/>
      <c r="I2062" s="110"/>
      <c r="J2062" s="110"/>
      <c r="K2062" s="110"/>
      <c r="L2062" s="76">
        <v>1</v>
      </c>
      <c r="O2062" s="55"/>
      <c r="W2062" s="59"/>
      <c r="X2062" s="64"/>
      <c r="Y2062" s="64"/>
      <c r="Z2062" s="64"/>
    </row>
    <row r="2063" spans="1:26" ht="15" customHeight="1" thickBot="1">
      <c r="A2063" s="184" t="str">
        <f t="shared" si="636"/>
        <v>Sterling</v>
      </c>
      <c r="B2063" s="110"/>
      <c r="C2063" s="110"/>
      <c r="D2063" s="110"/>
      <c r="E2063" s="110"/>
      <c r="F2063" s="110"/>
      <c r="G2063" s="110"/>
      <c r="H2063" s="110"/>
      <c r="I2063" s="110"/>
      <c r="J2063" s="110"/>
      <c r="K2063" s="110"/>
      <c r="L2063" s="76">
        <v>0</v>
      </c>
      <c r="O2063" s="55"/>
      <c r="W2063" s="59"/>
      <c r="X2063" s="64"/>
      <c r="Y2063" s="64"/>
      <c r="Z2063" s="64"/>
    </row>
    <row r="2064" spans="1:26" ht="15" customHeight="1" thickBot="1">
      <c r="A2064" s="184" t="str">
        <f t="shared" si="636"/>
        <v>Fernandes</v>
      </c>
      <c r="B2064" s="110"/>
      <c r="C2064" s="110"/>
      <c r="D2064" s="110"/>
      <c r="E2064" s="110"/>
      <c r="F2064" s="110"/>
      <c r="G2064" s="110"/>
      <c r="H2064" s="110"/>
      <c r="I2064" s="110"/>
      <c r="J2064" s="110"/>
      <c r="K2064" s="110"/>
      <c r="L2064" s="76">
        <v>0</v>
      </c>
      <c r="O2064" s="55"/>
      <c r="W2064" s="59"/>
      <c r="X2064" s="64"/>
      <c r="Y2064" s="64"/>
      <c r="Z2064" s="64"/>
    </row>
    <row r="2065" spans="1:26" ht="15" customHeight="1" thickBot="1">
      <c r="A2065" s="184" t="str">
        <f t="shared" si="636"/>
        <v>Ødegaard</v>
      </c>
      <c r="B2065" s="110"/>
      <c r="C2065" s="110"/>
      <c r="D2065" s="110"/>
      <c r="E2065" s="110"/>
      <c r="F2065" s="110"/>
      <c r="G2065" s="110"/>
      <c r="H2065" s="110"/>
      <c r="I2065" s="110"/>
      <c r="J2065" s="110"/>
      <c r="K2065" s="110"/>
      <c r="L2065" s="76">
        <v>0</v>
      </c>
      <c r="O2065" s="55"/>
      <c r="W2065" s="59"/>
      <c r="X2065" s="64"/>
      <c r="Y2065" s="64"/>
      <c r="Z2065" s="64"/>
    </row>
    <row r="2066" spans="1:26" ht="15" customHeight="1" thickBot="1">
      <c r="A2066" s="184" t="str">
        <f t="shared" si="636"/>
        <v>Trossard</v>
      </c>
      <c r="B2066" s="110"/>
      <c r="C2066" s="110"/>
      <c r="D2066" s="110"/>
      <c r="E2066" s="110"/>
      <c r="F2066" s="110"/>
      <c r="G2066" s="110"/>
      <c r="H2066" s="110"/>
      <c r="I2066" s="110"/>
      <c r="J2066" s="110"/>
      <c r="K2066" s="110"/>
      <c r="L2066" s="76">
        <v>0</v>
      </c>
      <c r="O2066" s="55"/>
      <c r="W2066" s="59"/>
      <c r="X2066" s="64"/>
      <c r="Y2066" s="64"/>
      <c r="Z2066" s="64"/>
    </row>
    <row r="2067" spans="1:26" ht="15" customHeight="1" thickBot="1">
      <c r="A2067" s="184" t="str">
        <f t="shared" si="636"/>
        <v>Grealish</v>
      </c>
      <c r="B2067" s="110"/>
      <c r="C2067" s="110"/>
      <c r="D2067" s="110"/>
      <c r="E2067" s="110"/>
      <c r="F2067" s="110"/>
      <c r="G2067" s="110"/>
      <c r="H2067" s="110"/>
      <c r="I2067" s="110"/>
      <c r="J2067" s="110"/>
      <c r="K2067" s="110"/>
      <c r="L2067" s="76">
        <v>0</v>
      </c>
      <c r="O2067" s="55"/>
      <c r="W2067" s="59"/>
      <c r="X2067" s="64"/>
      <c r="Y2067" s="64"/>
      <c r="Z2067" s="64"/>
    </row>
    <row r="2068" spans="1:26" ht="15" customHeight="1" thickBot="1">
      <c r="A2068" s="184" t="str">
        <f t="shared" si="636"/>
        <v>Rashford</v>
      </c>
      <c r="B2068" s="110"/>
      <c r="C2068" s="110"/>
      <c r="D2068" s="110"/>
      <c r="E2068" s="110"/>
      <c r="F2068" s="110"/>
      <c r="G2068" s="110"/>
      <c r="H2068" s="110"/>
      <c r="I2068" s="110"/>
      <c r="J2068" s="110"/>
      <c r="K2068" s="110"/>
      <c r="L2068" s="76">
        <v>1</v>
      </c>
      <c r="O2068" s="55"/>
      <c r="W2068" s="59"/>
      <c r="X2068" s="64"/>
      <c r="Y2068" s="64"/>
      <c r="Z2068" s="64"/>
    </row>
    <row r="2069" spans="1:26" ht="15" customHeight="1" thickBot="1">
      <c r="A2069" s="184" t="str">
        <f t="shared" si="636"/>
        <v>Zaha</v>
      </c>
      <c r="B2069" s="110"/>
      <c r="C2069" s="110"/>
      <c r="D2069" s="110"/>
      <c r="E2069" s="110"/>
      <c r="F2069" s="110"/>
      <c r="G2069" s="110"/>
      <c r="H2069" s="110"/>
      <c r="I2069" s="110"/>
      <c r="J2069" s="110"/>
      <c r="K2069" s="110"/>
      <c r="L2069" s="76">
        <v>0</v>
      </c>
      <c r="O2069" s="55"/>
      <c r="W2069" s="59"/>
      <c r="X2069" s="64"/>
      <c r="Y2069" s="64"/>
      <c r="Z2069" s="64"/>
    </row>
    <row r="2070" spans="1:26" ht="15" customHeight="1" thickBot="1">
      <c r="A2070" s="184" t="str">
        <f t="shared" si="636"/>
        <v>Bernardo</v>
      </c>
      <c r="B2070" s="110"/>
      <c r="C2070" s="110"/>
      <c r="D2070" s="110"/>
      <c r="E2070" s="110"/>
      <c r="F2070" s="110"/>
      <c r="G2070" s="110"/>
      <c r="H2070" s="110"/>
      <c r="I2070" s="110"/>
      <c r="J2070" s="110"/>
      <c r="K2070" s="110"/>
      <c r="L2070" s="76">
        <v>0</v>
      </c>
      <c r="O2070" s="55"/>
      <c r="W2070" s="59"/>
      <c r="X2070" s="64"/>
      <c r="Y2070" s="64"/>
      <c r="Z2070" s="64"/>
    </row>
    <row r="2071" spans="1:26" ht="15" customHeight="1" thickBot="1">
      <c r="A2071" s="184" t="str">
        <f t="shared" si="636"/>
        <v>Groß</v>
      </c>
      <c r="B2071" s="110"/>
      <c r="C2071" s="110"/>
      <c r="D2071" s="110"/>
      <c r="E2071" s="110"/>
      <c r="F2071" s="110"/>
      <c r="G2071" s="110"/>
      <c r="H2071" s="110"/>
      <c r="I2071" s="110"/>
      <c r="J2071" s="110"/>
      <c r="K2071" s="110"/>
      <c r="L2071" s="76">
        <v>0</v>
      </c>
      <c r="O2071" s="55"/>
      <c r="W2071" s="59"/>
      <c r="X2071" s="64"/>
      <c r="Y2071" s="64"/>
      <c r="Z2071" s="64"/>
    </row>
    <row r="2072" spans="1:26" ht="15" customHeight="1" thickBot="1">
      <c r="A2072" s="184" t="str">
        <f t="shared" si="636"/>
        <v>Bowen</v>
      </c>
      <c r="B2072" s="110"/>
      <c r="C2072" s="110"/>
      <c r="D2072" s="110"/>
      <c r="E2072" s="110"/>
      <c r="F2072" s="110"/>
      <c r="G2072" s="110"/>
      <c r="H2072" s="110"/>
      <c r="I2072" s="110"/>
      <c r="J2072" s="110"/>
      <c r="K2072" s="110"/>
      <c r="L2072" s="76">
        <v>0</v>
      </c>
      <c r="O2072" s="55"/>
      <c r="W2072" s="59"/>
      <c r="X2072" s="64"/>
      <c r="Y2072" s="64"/>
      <c r="Z2072" s="64"/>
    </row>
    <row r="2073" spans="1:26" ht="15" customHeight="1" thickBot="1">
      <c r="A2073" s="184" t="str">
        <f t="shared" si="636"/>
        <v>Andreas</v>
      </c>
      <c r="B2073" s="110"/>
      <c r="C2073" s="110"/>
      <c r="D2073" s="110"/>
      <c r="E2073" s="110"/>
      <c r="F2073" s="110"/>
      <c r="G2073" s="110"/>
      <c r="H2073" s="110"/>
      <c r="I2073" s="110"/>
      <c r="J2073" s="110"/>
      <c r="K2073" s="110"/>
      <c r="L2073" s="76">
        <v>0</v>
      </c>
      <c r="O2073" s="55"/>
      <c r="W2073" s="59"/>
      <c r="X2073" s="64"/>
      <c r="Y2073" s="64"/>
      <c r="Z2073" s="64"/>
    </row>
    <row r="2074" spans="1:26" ht="15" customHeight="1" thickBot="1">
      <c r="A2074" s="184" t="str">
        <f t="shared" si="636"/>
        <v>Ward-Prowse</v>
      </c>
      <c r="B2074" s="110"/>
      <c r="C2074" s="110"/>
      <c r="D2074" s="110"/>
      <c r="E2074" s="110"/>
      <c r="F2074" s="110"/>
      <c r="G2074" s="110"/>
      <c r="H2074" s="110"/>
      <c r="I2074" s="110"/>
      <c r="J2074" s="110"/>
      <c r="K2074" s="110"/>
      <c r="L2074" s="76">
        <v>0</v>
      </c>
      <c r="O2074" s="55"/>
      <c r="W2074" s="59"/>
      <c r="X2074" s="64"/>
      <c r="Y2074" s="64"/>
      <c r="Z2074" s="64"/>
    </row>
    <row r="2075" spans="1:26" ht="15" customHeight="1" thickBot="1">
      <c r="A2075" s="184" t="str">
        <f t="shared" si="636"/>
        <v>Barnes</v>
      </c>
      <c r="B2075" s="110"/>
      <c r="C2075" s="110"/>
      <c r="D2075" s="110"/>
      <c r="E2075" s="110"/>
      <c r="F2075" s="110"/>
      <c r="G2075" s="110"/>
      <c r="H2075" s="110"/>
      <c r="I2075" s="110"/>
      <c r="J2075" s="110"/>
      <c r="K2075" s="110"/>
      <c r="L2075" s="76">
        <v>0</v>
      </c>
      <c r="O2075" s="55"/>
      <c r="W2075" s="59"/>
      <c r="X2075" s="64"/>
      <c r="Y2075" s="64"/>
      <c r="Z2075" s="64"/>
    </row>
    <row r="2076" spans="1:26" ht="15" customHeight="1" thickBot="1">
      <c r="A2076" s="184" t="str">
        <f t="shared" si="636"/>
        <v>Almirón</v>
      </c>
      <c r="B2076" s="110"/>
      <c r="C2076" s="110"/>
      <c r="D2076" s="110"/>
      <c r="E2076" s="110"/>
      <c r="F2076" s="110"/>
      <c r="G2076" s="110"/>
      <c r="H2076" s="110"/>
      <c r="I2076" s="110"/>
      <c r="J2076" s="110"/>
      <c r="K2076" s="110"/>
      <c r="L2076" s="76">
        <v>0</v>
      </c>
      <c r="O2076" s="55"/>
      <c r="W2076" s="59"/>
      <c r="X2076" s="64"/>
      <c r="Y2076" s="64"/>
      <c r="Z2076" s="64"/>
    </row>
    <row r="2077" spans="1:26" ht="15" customHeight="1" thickBot="1">
      <c r="A2077" s="184" t="str">
        <f t="shared" si="636"/>
        <v>Willian</v>
      </c>
      <c r="B2077" s="110"/>
      <c r="C2077" s="110"/>
      <c r="D2077" s="110"/>
      <c r="E2077" s="110"/>
      <c r="F2077" s="110"/>
      <c r="G2077" s="110"/>
      <c r="H2077" s="110"/>
      <c r="I2077" s="110"/>
      <c r="J2077" s="110"/>
      <c r="K2077" s="110"/>
      <c r="L2077" s="76">
        <v>0</v>
      </c>
      <c r="O2077" s="55"/>
      <c r="W2077" s="59"/>
      <c r="X2077" s="64"/>
      <c r="Y2077" s="64"/>
      <c r="Z2077" s="64"/>
    </row>
    <row r="2078" spans="1:26" ht="15" customHeight="1" thickBot="1">
      <c r="A2078" s="184" t="str">
        <f t="shared" si="636"/>
        <v>Antony</v>
      </c>
      <c r="B2078" s="110"/>
      <c r="C2078" s="110"/>
      <c r="D2078" s="110"/>
      <c r="E2078" s="110"/>
      <c r="F2078" s="110"/>
      <c r="G2078" s="110"/>
      <c r="H2078" s="110"/>
      <c r="I2078" s="110"/>
      <c r="J2078" s="110"/>
      <c r="K2078" s="110"/>
      <c r="L2078" s="76">
        <v>0</v>
      </c>
      <c r="O2078" s="55"/>
      <c r="W2078" s="59"/>
      <c r="X2078" s="64"/>
      <c r="Y2078" s="64"/>
      <c r="Z2078" s="64"/>
    </row>
    <row r="2079" spans="1:26" ht="15" customHeight="1" thickBot="1">
      <c r="A2079" s="184" t="str">
        <f t="shared" si="636"/>
        <v>Saint-Maximin</v>
      </c>
      <c r="B2079" s="110"/>
      <c r="C2079" s="110"/>
      <c r="D2079" s="110"/>
      <c r="E2079" s="110"/>
      <c r="F2079" s="110"/>
      <c r="G2079" s="110"/>
      <c r="H2079" s="110"/>
      <c r="I2079" s="110"/>
      <c r="J2079" s="110"/>
      <c r="K2079" s="110"/>
      <c r="L2079" s="76">
        <v>0</v>
      </c>
      <c r="O2079" s="55"/>
      <c r="W2079" s="59"/>
      <c r="X2079" s="64"/>
      <c r="Y2079" s="64"/>
      <c r="Z2079" s="64"/>
    </row>
    <row r="2080" spans="1:26" ht="15" customHeight="1" thickBot="1">
      <c r="A2080" s="184" t="str">
        <f t="shared" si="636"/>
        <v>Gündogan</v>
      </c>
      <c r="B2080" s="110"/>
      <c r="C2080" s="110"/>
      <c r="D2080" s="110"/>
      <c r="E2080" s="110"/>
      <c r="F2080" s="110"/>
      <c r="G2080" s="110"/>
      <c r="H2080" s="110"/>
      <c r="I2080" s="110"/>
      <c r="J2080" s="110"/>
      <c r="K2080" s="110"/>
      <c r="L2080" s="76">
        <v>0</v>
      </c>
      <c r="O2080" s="55"/>
      <c r="W2080" s="59"/>
      <c r="X2080" s="64"/>
      <c r="Y2080" s="64"/>
      <c r="Z2080" s="64"/>
    </row>
    <row r="2081" spans="1:26" ht="15" customHeight="1" thickBot="1">
      <c r="A2081" s="184" t="str">
        <f t="shared" si="636"/>
        <v>Paquetá</v>
      </c>
      <c r="B2081" s="110"/>
      <c r="C2081" s="110"/>
      <c r="D2081" s="110"/>
      <c r="E2081" s="110"/>
      <c r="F2081" s="110"/>
      <c r="G2081" s="110"/>
      <c r="H2081" s="110"/>
      <c r="I2081" s="110"/>
      <c r="J2081" s="110"/>
      <c r="K2081" s="110"/>
      <c r="L2081" s="76">
        <v>0</v>
      </c>
      <c r="O2081" s="55"/>
      <c r="W2081" s="59"/>
      <c r="X2081" s="64"/>
      <c r="Y2081" s="64"/>
      <c r="Z2081" s="64"/>
    </row>
    <row r="2082" spans="1:26" ht="15" customHeight="1" thickBot="1">
      <c r="A2082" s="184" t="str">
        <f t="shared" si="636"/>
        <v>Rodrigo</v>
      </c>
      <c r="B2082" s="110"/>
      <c r="C2082" s="110"/>
      <c r="D2082" s="110"/>
      <c r="E2082" s="110"/>
      <c r="F2082" s="110"/>
      <c r="G2082" s="110"/>
      <c r="H2082" s="110"/>
      <c r="I2082" s="110"/>
      <c r="J2082" s="110"/>
      <c r="K2082" s="110"/>
      <c r="L2082" s="76">
        <v>0</v>
      </c>
      <c r="O2082" s="55"/>
      <c r="W2082" s="59"/>
      <c r="X2082" s="64"/>
      <c r="Y2082" s="64"/>
      <c r="Z2082" s="64"/>
    </row>
    <row r="2083" spans="1:26" ht="15" customHeight="1" thickBot="1">
      <c r="A2083" s="184" t="str">
        <f t="shared" si="636"/>
        <v>Aaronson</v>
      </c>
      <c r="B2083" s="110"/>
      <c r="C2083" s="110"/>
      <c r="D2083" s="110"/>
      <c r="E2083" s="110"/>
      <c r="F2083" s="110"/>
      <c r="G2083" s="110"/>
      <c r="H2083" s="110"/>
      <c r="I2083" s="110"/>
      <c r="J2083" s="110"/>
      <c r="K2083" s="110"/>
      <c r="L2083" s="76">
        <v>0</v>
      </c>
      <c r="O2083" s="55"/>
      <c r="W2083" s="59"/>
      <c r="X2083" s="64"/>
      <c r="Y2083" s="64"/>
      <c r="Z2083" s="64"/>
    </row>
    <row r="2084" spans="1:26" ht="15" customHeight="1" thickBot="1">
      <c r="A2084" s="184" t="str">
        <f t="shared" si="636"/>
        <v>Kulusevski</v>
      </c>
      <c r="B2084" s="110"/>
      <c r="C2084" s="110"/>
      <c r="D2084" s="110"/>
      <c r="E2084" s="110"/>
      <c r="F2084" s="110"/>
      <c r="G2084" s="110"/>
      <c r="H2084" s="110"/>
      <c r="I2084" s="110"/>
      <c r="J2084" s="110"/>
      <c r="K2084" s="110"/>
      <c r="L2084" s="76">
        <v>0</v>
      </c>
      <c r="O2084" s="55"/>
      <c r="W2084" s="59"/>
      <c r="X2084" s="64"/>
      <c r="Y2084" s="64"/>
      <c r="Z2084" s="64"/>
    </row>
    <row r="2085" spans="1:26" ht="15" customHeight="1" thickBot="1">
      <c r="A2085" s="184" t="str">
        <f t="shared" si="636"/>
        <v>Bailey</v>
      </c>
      <c r="B2085" s="110"/>
      <c r="C2085" s="110"/>
      <c r="D2085" s="110"/>
      <c r="E2085" s="110"/>
      <c r="F2085" s="110"/>
      <c r="G2085" s="110"/>
      <c r="H2085" s="110"/>
      <c r="I2085" s="110"/>
      <c r="J2085" s="110"/>
      <c r="K2085" s="110"/>
      <c r="L2085" s="76">
        <v>0</v>
      </c>
      <c r="O2085" s="55"/>
      <c r="W2085" s="59"/>
      <c r="X2085" s="64"/>
      <c r="Y2085" s="64"/>
      <c r="Z2085" s="64"/>
    </row>
    <row r="2086" spans="1:26" ht="15" customHeight="1" thickBot="1">
      <c r="A2086" s="184" t="str">
        <f t="shared" si="636"/>
        <v>March</v>
      </c>
      <c r="B2086" s="110"/>
      <c r="C2086" s="110"/>
      <c r="D2086" s="110"/>
      <c r="E2086" s="110"/>
      <c r="F2086" s="110"/>
      <c r="G2086" s="110"/>
      <c r="H2086" s="110"/>
      <c r="I2086" s="110"/>
      <c r="J2086" s="110"/>
      <c r="K2086" s="110"/>
      <c r="L2086" s="76">
        <v>0</v>
      </c>
      <c r="O2086" s="55"/>
      <c r="W2086" s="59"/>
      <c r="X2086" s="64"/>
      <c r="Y2086" s="64"/>
      <c r="Z2086" s="64"/>
    </row>
    <row r="2087" spans="1:26" ht="15" customHeight="1" thickBot="1">
      <c r="A2087" s="184" t="str">
        <f t="shared" si="636"/>
        <v>Mahrez</v>
      </c>
      <c r="B2087" s="110"/>
      <c r="C2087" s="110"/>
      <c r="D2087" s="110"/>
      <c r="E2087" s="110"/>
      <c r="F2087" s="110"/>
      <c r="G2087" s="110"/>
      <c r="H2087" s="110"/>
      <c r="I2087" s="110"/>
      <c r="J2087" s="110"/>
      <c r="K2087" s="110"/>
      <c r="L2087" s="76">
        <v>0</v>
      </c>
      <c r="O2087" s="55"/>
      <c r="W2087" s="59"/>
      <c r="X2087" s="64"/>
      <c r="Y2087" s="64"/>
      <c r="Z2087" s="64"/>
    </row>
    <row r="2088" spans="1:26" ht="15" customHeight="1" thickBot="1">
      <c r="A2088" s="184" t="str">
        <f t="shared" si="636"/>
        <v>Harrison</v>
      </c>
      <c r="B2088" s="110"/>
      <c r="C2088" s="110"/>
      <c r="D2088" s="110"/>
      <c r="E2088" s="110"/>
      <c r="F2088" s="110"/>
      <c r="G2088" s="110"/>
      <c r="H2088" s="110"/>
      <c r="I2088" s="110"/>
      <c r="J2088" s="110"/>
      <c r="K2088" s="110"/>
      <c r="L2088" s="76">
        <v>0</v>
      </c>
      <c r="O2088" s="55"/>
      <c r="W2088" s="59"/>
      <c r="X2088" s="64"/>
      <c r="Y2088" s="64"/>
      <c r="Z2088" s="64"/>
    </row>
    <row r="2089" spans="1:26" ht="15" customHeight="1" thickBot="1">
      <c r="A2089" s="184" t="str">
        <f t="shared" si="636"/>
        <v>Eriksen</v>
      </c>
      <c r="B2089" s="110"/>
      <c r="C2089" s="110"/>
      <c r="D2089" s="110"/>
      <c r="E2089" s="110"/>
      <c r="F2089" s="110"/>
      <c r="G2089" s="110"/>
      <c r="H2089" s="110"/>
      <c r="I2089" s="110"/>
      <c r="J2089" s="110"/>
      <c r="K2089" s="110"/>
      <c r="L2089" s="76">
        <v>0</v>
      </c>
      <c r="O2089" s="55"/>
      <c r="W2089" s="59"/>
      <c r="X2089" s="64"/>
      <c r="Y2089" s="64"/>
      <c r="Z2089" s="64"/>
    </row>
    <row r="2090" spans="1:26" ht="15" customHeight="1" thickBot="1">
      <c r="A2090" s="184" t="str">
        <f t="shared" ref="A2090:A2153" si="637">A1210</f>
        <v>Eze</v>
      </c>
      <c r="B2090" s="110"/>
      <c r="C2090" s="110"/>
      <c r="D2090" s="110"/>
      <c r="E2090" s="110"/>
      <c r="F2090" s="110"/>
      <c r="G2090" s="110"/>
      <c r="H2090" s="110"/>
      <c r="I2090" s="110"/>
      <c r="J2090" s="110"/>
      <c r="K2090" s="110"/>
      <c r="L2090" s="76">
        <v>0</v>
      </c>
      <c r="O2090" s="55"/>
      <c r="W2090" s="59"/>
      <c r="X2090" s="64"/>
      <c r="Y2090" s="64"/>
      <c r="Z2090" s="64"/>
    </row>
    <row r="2091" spans="1:26" ht="15" customHeight="1" thickBot="1">
      <c r="A2091" s="184" t="str">
        <f t="shared" si="637"/>
        <v>Cancelo</v>
      </c>
      <c r="B2091" s="167"/>
      <c r="C2091" s="167"/>
      <c r="D2091" s="167"/>
      <c r="E2091" s="167"/>
      <c r="F2091" s="167"/>
      <c r="G2091" s="167"/>
      <c r="H2091" s="167"/>
      <c r="I2091" s="167"/>
      <c r="J2091" s="167"/>
      <c r="K2091" s="168"/>
      <c r="L2091" s="76">
        <v>0</v>
      </c>
      <c r="M2091" s="409" t="s">
        <v>189</v>
      </c>
      <c r="N2091" s="410"/>
      <c r="O2091" s="410"/>
      <c r="P2091" s="410"/>
      <c r="Q2091" s="410"/>
      <c r="R2091" s="410"/>
      <c r="S2091" s="410"/>
      <c r="T2091" s="410"/>
      <c r="U2091" s="410"/>
      <c r="V2091" s="410"/>
      <c r="W2091" s="410"/>
      <c r="X2091" s="410"/>
      <c r="Y2091" s="410"/>
      <c r="Z2091" s="411"/>
    </row>
    <row r="2092" spans="1:26" ht="15" customHeight="1" thickBot="1">
      <c r="A2092" s="184" t="str">
        <f t="shared" si="637"/>
        <v>Alexander-Arnold</v>
      </c>
      <c r="B2092" s="28"/>
      <c r="C2092" s="28"/>
      <c r="D2092" s="28"/>
      <c r="E2092" s="28"/>
      <c r="F2092" s="28"/>
      <c r="G2092" s="28"/>
      <c r="H2092" s="28"/>
      <c r="I2092" s="28"/>
      <c r="J2092" s="28"/>
      <c r="K2092" s="169"/>
      <c r="L2092" s="76">
        <v>0</v>
      </c>
      <c r="M2092" s="412"/>
      <c r="N2092" s="413"/>
      <c r="O2092" s="413"/>
      <c r="P2092" s="413"/>
      <c r="Q2092" s="413"/>
      <c r="R2092" s="413"/>
      <c r="S2092" s="413"/>
      <c r="T2092" s="413"/>
      <c r="U2092" s="413"/>
      <c r="V2092" s="413"/>
      <c r="W2092" s="413"/>
      <c r="X2092" s="413"/>
      <c r="Y2092" s="413"/>
      <c r="Z2092" s="414"/>
    </row>
    <row r="2093" spans="1:26" ht="15" customHeight="1" thickBot="1">
      <c r="A2093" s="184" t="str">
        <f t="shared" si="637"/>
        <v>Gabriel</v>
      </c>
      <c r="B2093" s="28"/>
      <c r="C2093" s="28"/>
      <c r="D2093" s="28"/>
      <c r="E2093" s="28"/>
      <c r="F2093" s="28"/>
      <c r="G2093" s="28"/>
      <c r="H2093" s="28"/>
      <c r="I2093" s="28"/>
      <c r="J2093" s="28"/>
      <c r="K2093" s="169"/>
      <c r="L2093" s="76">
        <v>1</v>
      </c>
      <c r="M2093" s="412"/>
      <c r="N2093" s="413"/>
      <c r="O2093" s="413"/>
      <c r="P2093" s="413"/>
      <c r="Q2093" s="413"/>
      <c r="R2093" s="413"/>
      <c r="S2093" s="413"/>
      <c r="T2093" s="413"/>
      <c r="U2093" s="413"/>
      <c r="V2093" s="413"/>
      <c r="W2093" s="413"/>
      <c r="X2093" s="413"/>
      <c r="Y2093" s="413"/>
      <c r="Z2093" s="414"/>
    </row>
    <row r="2094" spans="1:26" ht="15" customHeight="1" thickBot="1">
      <c r="A2094" s="184" t="str">
        <f t="shared" si="637"/>
        <v>Robertson</v>
      </c>
      <c r="B2094" s="28"/>
      <c r="C2094" s="28"/>
      <c r="D2094" s="28"/>
      <c r="E2094" s="28"/>
      <c r="F2094" s="28"/>
      <c r="G2094" s="28"/>
      <c r="H2094" s="28"/>
      <c r="I2094" s="28"/>
      <c r="J2094" s="28"/>
      <c r="K2094" s="169"/>
      <c r="L2094" s="76">
        <v>0</v>
      </c>
      <c r="M2094" s="412"/>
      <c r="N2094" s="413"/>
      <c r="O2094" s="413"/>
      <c r="P2094" s="413"/>
      <c r="Q2094" s="413"/>
      <c r="R2094" s="413"/>
      <c r="S2094" s="413"/>
      <c r="T2094" s="413"/>
      <c r="U2094" s="413"/>
      <c r="V2094" s="413"/>
      <c r="W2094" s="413"/>
      <c r="X2094" s="413"/>
      <c r="Y2094" s="413"/>
      <c r="Z2094" s="414"/>
    </row>
    <row r="2095" spans="1:26" ht="15" customHeight="1" thickBot="1">
      <c r="A2095" s="184" t="str">
        <f t="shared" si="637"/>
        <v>Trippier</v>
      </c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76">
        <v>1</v>
      </c>
      <c r="M2095" s="415"/>
      <c r="N2095" s="416"/>
      <c r="O2095" s="416"/>
      <c r="P2095" s="416"/>
      <c r="Q2095" s="416"/>
      <c r="R2095" s="416"/>
      <c r="S2095" s="416"/>
      <c r="T2095" s="416"/>
      <c r="U2095" s="416"/>
      <c r="V2095" s="416"/>
      <c r="W2095" s="416"/>
      <c r="X2095" s="416"/>
      <c r="Y2095" s="416"/>
      <c r="Z2095" s="417"/>
    </row>
    <row r="2096" spans="1:26" ht="15" customHeight="1" thickBot="1">
      <c r="A2096" s="184" t="str">
        <f t="shared" si="637"/>
        <v>Van Dijk</v>
      </c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76">
        <v>0</v>
      </c>
      <c r="O2096" s="55"/>
      <c r="W2096" s="59"/>
      <c r="X2096" s="64"/>
      <c r="Y2096" s="64"/>
      <c r="Z2096" s="64"/>
    </row>
    <row r="2097" spans="1:26" ht="15" customHeight="1" thickBot="1">
      <c r="A2097" s="184" t="str">
        <f t="shared" si="637"/>
        <v>White</v>
      </c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76">
        <v>0</v>
      </c>
      <c r="O2097" s="55"/>
      <c r="W2097" s="59"/>
      <c r="X2097" s="64"/>
      <c r="Y2097" s="64"/>
      <c r="Z2097" s="64"/>
    </row>
    <row r="2098" spans="1:26" ht="15" customHeight="1" thickBot="1">
      <c r="A2098" s="184" t="str">
        <f t="shared" si="637"/>
        <v>Laporte</v>
      </c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76">
        <v>0</v>
      </c>
      <c r="O2098" s="55"/>
      <c r="W2098" s="59"/>
      <c r="X2098" s="64"/>
      <c r="Y2098" s="64"/>
      <c r="Z2098" s="64"/>
    </row>
    <row r="2099" spans="1:26" ht="15" customHeight="1" thickBot="1">
      <c r="A2099" s="184" t="str">
        <f t="shared" si="637"/>
        <v>Dunk</v>
      </c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76">
        <v>1</v>
      </c>
      <c r="O2099" s="55"/>
      <c r="W2099" s="59"/>
      <c r="X2099" s="64"/>
      <c r="Y2099" s="64"/>
      <c r="Z2099" s="64"/>
    </row>
    <row r="2100" spans="1:26" ht="15" customHeight="1" thickBot="1">
      <c r="A2100" s="184" t="str">
        <f t="shared" si="637"/>
        <v>Saliba</v>
      </c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76">
        <v>0</v>
      </c>
      <c r="O2100" s="55"/>
      <c r="W2100" s="59"/>
      <c r="X2100" s="64"/>
      <c r="Y2100" s="64"/>
      <c r="Z2100" s="64"/>
    </row>
    <row r="2101" spans="1:26" ht="15" customHeight="1" thickBot="1">
      <c r="A2101" s="184" t="str">
        <f t="shared" si="637"/>
        <v>Burn</v>
      </c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76">
        <v>0</v>
      </c>
      <c r="O2101" s="55"/>
      <c r="W2101" s="59"/>
      <c r="X2101" s="64"/>
      <c r="Y2101" s="64"/>
      <c r="Z2101" s="64"/>
    </row>
    <row r="2102" spans="1:26" ht="15" customHeight="1" thickBot="1">
      <c r="A2102" s="184" t="str">
        <f t="shared" si="637"/>
        <v>Botman</v>
      </c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76">
        <v>0</v>
      </c>
      <c r="O2102" s="55"/>
      <c r="W2102" s="59"/>
      <c r="X2102" s="64"/>
      <c r="Y2102" s="64"/>
      <c r="Z2102" s="64"/>
    </row>
    <row r="2103" spans="1:26" ht="15" customHeight="1" thickBot="1">
      <c r="A2103" s="184" t="str">
        <f t="shared" si="637"/>
        <v>Dier</v>
      </c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76">
        <v>0</v>
      </c>
      <c r="O2103" s="55"/>
      <c r="W2103" s="59"/>
      <c r="X2103" s="64"/>
      <c r="Y2103" s="64"/>
      <c r="Z2103" s="64"/>
    </row>
    <row r="2104" spans="1:26" ht="15" customHeight="1" thickBot="1">
      <c r="A2104" s="184" t="str">
        <f t="shared" si="637"/>
        <v>Schär</v>
      </c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76">
        <v>0</v>
      </c>
      <c r="O2104" s="55"/>
      <c r="W2104" s="59"/>
      <c r="X2104" s="64"/>
      <c r="Y2104" s="64"/>
      <c r="Z2104" s="64"/>
    </row>
    <row r="2105" spans="1:26" ht="15" customHeight="1" thickBot="1">
      <c r="A2105" s="184" t="str">
        <f t="shared" si="637"/>
        <v>Zinchenko</v>
      </c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76">
        <v>0</v>
      </c>
      <c r="O2105" s="55"/>
      <c r="W2105" s="59"/>
      <c r="X2105" s="64"/>
      <c r="Y2105" s="64"/>
      <c r="Z2105" s="64"/>
    </row>
    <row r="2106" spans="1:26" ht="15" customHeight="1" thickBot="1">
      <c r="A2106" s="184" t="str">
        <f t="shared" si="637"/>
        <v>Walker</v>
      </c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76">
        <v>0</v>
      </c>
      <c r="O2106" s="55"/>
      <c r="W2106" s="59"/>
      <c r="X2106" s="64"/>
      <c r="Y2106" s="64"/>
      <c r="Z2106" s="64"/>
    </row>
    <row r="2107" spans="1:26" ht="15" customHeight="1" thickBot="1">
      <c r="A2107" s="184" t="str">
        <f t="shared" si="637"/>
        <v>Perišić</v>
      </c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76">
        <v>0</v>
      </c>
      <c r="O2107" s="55"/>
      <c r="W2107" s="59"/>
      <c r="X2107" s="64"/>
      <c r="Y2107" s="64"/>
      <c r="Z2107" s="64"/>
    </row>
    <row r="2108" spans="1:26" ht="15" customHeight="1" thickBot="1">
      <c r="A2108" s="184" t="str">
        <f t="shared" si="637"/>
        <v>Stones</v>
      </c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76">
        <v>0</v>
      </c>
      <c r="O2108" s="55"/>
      <c r="W2108" s="59"/>
      <c r="X2108" s="64"/>
      <c r="Y2108" s="64"/>
      <c r="Z2108" s="64"/>
    </row>
    <row r="2109" spans="1:26" ht="15" customHeight="1" thickBot="1">
      <c r="A2109" s="184" t="str">
        <f t="shared" si="637"/>
        <v>Shaw</v>
      </c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76">
        <v>0</v>
      </c>
      <c r="O2109" s="55"/>
      <c r="W2109" s="59"/>
      <c r="X2109" s="64"/>
      <c r="Y2109" s="64"/>
      <c r="Z2109" s="64"/>
    </row>
    <row r="2110" spans="1:26" ht="15" customHeight="1" thickBot="1">
      <c r="A2110" s="184" t="str">
        <f t="shared" si="637"/>
        <v>Cucurella</v>
      </c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76">
        <v>1</v>
      </c>
      <c r="O2110" s="55"/>
      <c r="W2110" s="59"/>
      <c r="X2110" s="64"/>
      <c r="Y2110" s="64"/>
      <c r="Z2110" s="64"/>
    </row>
    <row r="2111" spans="1:26" ht="15" customHeight="1" thickBot="1">
      <c r="A2111" s="184" t="str">
        <f t="shared" si="637"/>
        <v>Varane</v>
      </c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76">
        <v>0</v>
      </c>
      <c r="O2111" s="55"/>
      <c r="W2111" s="59"/>
      <c r="X2111" s="64"/>
      <c r="Y2111" s="64"/>
      <c r="Z2111" s="64"/>
    </row>
    <row r="2112" spans="1:26" ht="15" customHeight="1" thickBot="1">
      <c r="A2112" s="184" t="str">
        <f t="shared" si="637"/>
        <v>Estupiñán</v>
      </c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76">
        <v>0</v>
      </c>
      <c r="O2112" s="55"/>
      <c r="W2112" s="59"/>
      <c r="X2112" s="64"/>
      <c r="Y2112" s="64"/>
      <c r="Z2112" s="64"/>
    </row>
    <row r="2113" spans="1:26" ht="15" customHeight="1" thickBot="1">
      <c r="A2113" s="184" t="str">
        <f t="shared" si="637"/>
        <v>Matip</v>
      </c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76">
        <v>0</v>
      </c>
      <c r="O2113" s="55"/>
      <c r="W2113" s="59"/>
      <c r="X2113" s="64"/>
      <c r="Y2113" s="64"/>
      <c r="Z2113" s="64"/>
    </row>
    <row r="2114" spans="1:26" ht="15" customHeight="1" thickBot="1">
      <c r="A2114" s="184" t="str">
        <f t="shared" si="637"/>
        <v>Romero</v>
      </c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76">
        <v>0</v>
      </c>
      <c r="O2114" s="55"/>
      <c r="W2114" s="59"/>
      <c r="X2114" s="64"/>
      <c r="Y2114" s="64"/>
      <c r="Z2114" s="64"/>
    </row>
    <row r="2115" spans="1:26" ht="15" customHeight="1" thickBot="1">
      <c r="A2115" s="184" t="str">
        <f t="shared" si="637"/>
        <v>Koulibaly</v>
      </c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76">
        <v>0</v>
      </c>
      <c r="O2115" s="55"/>
      <c r="W2115" s="59"/>
      <c r="X2115" s="64"/>
      <c r="Y2115" s="64"/>
      <c r="Z2115" s="64"/>
    </row>
    <row r="2116" spans="1:26" ht="15" customHeight="1" thickBot="1">
      <c r="A2116" s="184" t="str">
        <f t="shared" si="637"/>
        <v>Digne</v>
      </c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76">
        <v>0</v>
      </c>
      <c r="O2116" s="55"/>
      <c r="W2116" s="59"/>
      <c r="X2116" s="64"/>
      <c r="Y2116" s="64"/>
      <c r="Z2116" s="64"/>
    </row>
    <row r="2117" spans="1:26" ht="15" customHeight="1" thickBot="1">
      <c r="A2117" s="184" t="str">
        <f t="shared" si="637"/>
        <v>Akanji</v>
      </c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76">
        <v>0</v>
      </c>
      <c r="O2117" s="55"/>
      <c r="W2117" s="59"/>
      <c r="X2117" s="64"/>
      <c r="Y2117" s="64"/>
      <c r="Z2117" s="64"/>
    </row>
    <row r="2118" spans="1:26" ht="15" customHeight="1" thickBot="1">
      <c r="A2118" s="184" t="str">
        <f t="shared" si="637"/>
        <v>Thiago Silva</v>
      </c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76">
        <v>0</v>
      </c>
      <c r="O2118" s="55"/>
      <c r="W2118" s="59"/>
      <c r="X2118" s="64"/>
      <c r="Y2118" s="64"/>
      <c r="Z2118" s="64"/>
    </row>
    <row r="2119" spans="1:26" ht="15" customHeight="1" thickBot="1">
      <c r="A2119" s="184" t="str">
        <f t="shared" si="637"/>
        <v>Martínez</v>
      </c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76">
        <v>0</v>
      </c>
      <c r="O2119" s="55"/>
      <c r="W2119" s="59"/>
      <c r="X2119" s="64"/>
      <c r="Y2119" s="64"/>
      <c r="Z2119" s="64"/>
    </row>
    <row r="2120" spans="1:26" ht="15" customHeight="1" thickBot="1">
      <c r="A2120" s="184" t="str">
        <f t="shared" si="637"/>
        <v>Mee</v>
      </c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76">
        <v>0</v>
      </c>
      <c r="O2120" s="55"/>
      <c r="W2120" s="59"/>
      <c r="X2120" s="64"/>
      <c r="Y2120" s="64"/>
      <c r="Z2120" s="64"/>
    </row>
    <row r="2121" spans="1:26" ht="15" customHeight="1" thickBot="1">
      <c r="A2121" s="184" t="str">
        <f t="shared" si="637"/>
        <v>Cresswell</v>
      </c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76">
        <v>0</v>
      </c>
      <c r="O2121" s="55"/>
      <c r="W2121" s="59"/>
      <c r="X2121" s="64"/>
      <c r="Y2121" s="64"/>
      <c r="Z2121" s="64"/>
    </row>
    <row r="2122" spans="1:26" ht="15" customHeight="1" thickBot="1">
      <c r="A2122" s="184" t="str">
        <f t="shared" si="637"/>
        <v>Konsa</v>
      </c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76">
        <v>0</v>
      </c>
      <c r="O2122" s="55"/>
      <c r="W2122" s="59"/>
      <c r="X2122" s="64"/>
      <c r="Y2122" s="64"/>
      <c r="Z2122" s="64"/>
    </row>
    <row r="2123" spans="1:26" ht="15" customHeight="1" thickBot="1">
      <c r="A2123" s="184" t="str">
        <f t="shared" si="637"/>
        <v>Perraud</v>
      </c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76">
        <v>0</v>
      </c>
      <c r="O2123" s="55"/>
      <c r="W2123" s="59"/>
      <c r="X2123" s="64"/>
      <c r="Y2123" s="64"/>
      <c r="Z2123" s="64"/>
    </row>
    <row r="2124" spans="1:26" ht="15" customHeight="1" thickBot="1">
      <c r="A2124" s="184" t="str">
        <f t="shared" si="637"/>
        <v>Kehrer</v>
      </c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76">
        <v>0</v>
      </c>
      <c r="O2124" s="55"/>
      <c r="W2124" s="59"/>
      <c r="X2124" s="64"/>
      <c r="Y2124" s="64"/>
      <c r="Z2124" s="64"/>
    </row>
    <row r="2125" spans="1:26" ht="15" customHeight="1" thickBot="1">
      <c r="A2125" s="184" t="str">
        <f t="shared" si="637"/>
        <v>Ream</v>
      </c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76">
        <v>0</v>
      </c>
      <c r="O2125" s="55"/>
      <c r="W2125" s="59"/>
      <c r="X2125" s="64"/>
      <c r="Y2125" s="64"/>
      <c r="Z2125" s="64"/>
    </row>
    <row r="2126" spans="1:26" ht="15" customHeight="1" thickBot="1">
      <c r="A2126" s="184" t="str">
        <f t="shared" si="637"/>
        <v>R.Sessegnon</v>
      </c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76">
        <v>0</v>
      </c>
      <c r="O2126" s="55"/>
      <c r="W2126" s="59"/>
      <c r="X2126" s="64"/>
      <c r="Y2126" s="64"/>
      <c r="Z2126" s="64"/>
    </row>
    <row r="2127" spans="1:26" ht="15" customHeight="1" thickBot="1">
      <c r="A2127" s="184" t="str">
        <f t="shared" si="637"/>
        <v>Aké</v>
      </c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76">
        <v>0</v>
      </c>
      <c r="O2127" s="55"/>
      <c r="W2127" s="59"/>
      <c r="X2127" s="64"/>
      <c r="Y2127" s="64"/>
      <c r="Z2127" s="64"/>
    </row>
    <row r="2128" spans="1:26" ht="15" customHeight="1" thickBot="1">
      <c r="A2128" s="184" t="str">
        <f t="shared" si="637"/>
        <v>Azpilicueta</v>
      </c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76">
        <v>0</v>
      </c>
      <c r="O2128" s="55"/>
      <c r="W2128" s="59"/>
      <c r="X2128" s="64"/>
      <c r="Y2128" s="64"/>
      <c r="Z2128" s="64"/>
    </row>
    <row r="2129" spans="1:26" ht="15" customHeight="1" thickBot="1">
      <c r="A2129" s="184" t="str">
        <f t="shared" si="637"/>
        <v>Collins</v>
      </c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76">
        <v>0</v>
      </c>
      <c r="O2129" s="55"/>
      <c r="W2129" s="59"/>
      <c r="X2129" s="64"/>
      <c r="Y2129" s="64"/>
      <c r="Z2129" s="64"/>
    </row>
    <row r="2130" spans="1:26" ht="15" customHeight="1" thickBot="1">
      <c r="A2130" s="184" t="str">
        <f t="shared" si="637"/>
        <v>Chalobah</v>
      </c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76">
        <v>0</v>
      </c>
      <c r="O2130" s="55"/>
      <c r="W2130" s="59"/>
      <c r="X2130" s="64"/>
      <c r="Y2130" s="64"/>
      <c r="Z2130" s="64"/>
    </row>
    <row r="2131" spans="1:26" ht="15" customHeight="1" thickBot="1">
      <c r="A2131" s="184" t="str">
        <f t="shared" si="637"/>
        <v>Haaland</v>
      </c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76">
        <v>1</v>
      </c>
      <c r="O2131" s="55"/>
      <c r="W2131" s="59"/>
      <c r="X2131" s="64"/>
      <c r="Y2131" s="64"/>
      <c r="Z2131" s="64"/>
    </row>
    <row r="2132" spans="1:26" ht="15" customHeight="1" thickBot="1">
      <c r="A2132" s="184" t="str">
        <f t="shared" si="637"/>
        <v>Kane</v>
      </c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76">
        <v>0</v>
      </c>
      <c r="O2132" s="55"/>
      <c r="W2132" s="59"/>
      <c r="X2132" s="64"/>
      <c r="Y2132" s="64"/>
      <c r="Z2132" s="64"/>
    </row>
    <row r="2133" spans="1:26" ht="15" customHeight="1" thickBot="1">
      <c r="A2133" s="184" t="str">
        <f t="shared" si="637"/>
        <v>Darwin</v>
      </c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76">
        <v>0</v>
      </c>
      <c r="O2133" s="55"/>
      <c r="W2133" s="59"/>
      <c r="X2133" s="64"/>
      <c r="Y2133" s="64"/>
      <c r="Z2133" s="64"/>
    </row>
    <row r="2134" spans="1:26" ht="15" customHeight="1" thickBot="1">
      <c r="A2134" s="184" t="str">
        <f t="shared" si="637"/>
        <v>Mitrović</v>
      </c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76">
        <v>1</v>
      </c>
      <c r="O2134" s="55"/>
      <c r="W2134" s="59"/>
      <c r="X2134" s="64"/>
      <c r="Y2134" s="64"/>
      <c r="Z2134" s="64"/>
    </row>
    <row r="2135" spans="1:26" ht="15" customHeight="1" thickBot="1">
      <c r="A2135" s="184" t="str">
        <f t="shared" si="637"/>
        <v>Nketiah</v>
      </c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76">
        <v>0</v>
      </c>
      <c r="O2135" s="55"/>
      <c r="W2135" s="59"/>
      <c r="X2135" s="64"/>
      <c r="Y2135" s="64"/>
      <c r="Z2135" s="64"/>
    </row>
    <row r="2136" spans="1:26" ht="15" customHeight="1" thickBot="1">
      <c r="A2136" s="184" t="str">
        <f t="shared" si="637"/>
        <v>Wilson</v>
      </c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76">
        <v>0</v>
      </c>
      <c r="O2136" s="55"/>
      <c r="W2136" s="59"/>
      <c r="X2136" s="64"/>
      <c r="Y2136" s="64"/>
      <c r="Z2136" s="64"/>
    </row>
    <row r="2137" spans="1:26" ht="15" customHeight="1" thickBot="1">
      <c r="A2137" s="184" t="str">
        <f t="shared" si="637"/>
        <v>Martial</v>
      </c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76">
        <v>0</v>
      </c>
      <c r="O2137" s="55"/>
      <c r="W2137" s="59"/>
      <c r="X2137" s="64"/>
      <c r="Y2137" s="64"/>
      <c r="Z2137" s="64"/>
    </row>
    <row r="2138" spans="1:26" ht="15" customHeight="1" thickBot="1">
      <c r="A2138" s="184" t="str">
        <f t="shared" si="637"/>
        <v>Watkins</v>
      </c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76">
        <v>0</v>
      </c>
      <c r="O2138" s="55"/>
      <c r="W2138" s="59"/>
      <c r="X2138" s="64"/>
      <c r="Y2138" s="64"/>
      <c r="Z2138" s="64"/>
    </row>
    <row r="2139" spans="1:26" ht="15" customHeight="1" thickBot="1">
      <c r="A2139" s="184" t="str">
        <f t="shared" si="637"/>
        <v>Havertz</v>
      </c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76">
        <v>0</v>
      </c>
      <c r="O2139" s="55"/>
      <c r="W2139" s="59"/>
      <c r="X2139" s="64"/>
      <c r="Y2139" s="64"/>
      <c r="Z2139" s="64"/>
    </row>
    <row r="2140" spans="1:26" ht="15" customHeight="1" thickBot="1">
      <c r="A2140" s="184" t="str">
        <f t="shared" si="637"/>
        <v>Aubameyang</v>
      </c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76">
        <v>0</v>
      </c>
      <c r="O2140" s="55"/>
      <c r="W2140" s="59"/>
      <c r="X2140" s="64"/>
      <c r="Y2140" s="64"/>
      <c r="Z2140" s="64"/>
    </row>
    <row r="2141" spans="1:26" ht="15" customHeight="1" thickBot="1">
      <c r="A2141" s="184" t="str">
        <f t="shared" si="637"/>
        <v>Solanke</v>
      </c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76">
        <v>0</v>
      </c>
      <c r="O2141" s="55"/>
      <c r="W2141" s="59"/>
      <c r="X2141" s="64"/>
      <c r="Y2141" s="64"/>
      <c r="Z2141" s="64"/>
    </row>
    <row r="2142" spans="1:26" ht="15" customHeight="1" thickBot="1">
      <c r="A2142" s="184" t="str">
        <f t="shared" si="637"/>
        <v>Bamford</v>
      </c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76">
        <v>0</v>
      </c>
      <c r="O2142" s="55"/>
      <c r="W2142" s="59"/>
      <c r="X2142" s="64"/>
      <c r="Y2142" s="64"/>
      <c r="Z2142" s="64"/>
    </row>
    <row r="2143" spans="1:26" ht="15" customHeight="1" thickBot="1">
      <c r="A2143" s="184" t="str">
        <f t="shared" si="637"/>
        <v>Mbeumo</v>
      </c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76">
        <v>0</v>
      </c>
      <c r="O2143" s="55"/>
      <c r="W2143" s="59"/>
      <c r="X2143" s="64"/>
      <c r="Y2143" s="64"/>
      <c r="Z2143" s="64"/>
    </row>
    <row r="2144" spans="1:26" ht="15" customHeight="1" thickBot="1">
      <c r="A2144" s="184" t="str">
        <f t="shared" si="637"/>
        <v>Adams</v>
      </c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76">
        <v>0</v>
      </c>
      <c r="O2144" s="55"/>
      <c r="W2144" s="59"/>
      <c r="X2144" s="64"/>
      <c r="Y2144" s="64"/>
      <c r="Z2144" s="64"/>
    </row>
    <row r="2145" spans="1:26" ht="15" customHeight="1" thickBot="1">
      <c r="A2145" s="184" t="str">
        <f t="shared" si="637"/>
        <v>Calvert-Lewin</v>
      </c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76">
        <v>0</v>
      </c>
      <c r="O2145" s="55"/>
      <c r="W2145" s="59"/>
      <c r="X2145" s="64"/>
      <c r="Y2145" s="64"/>
      <c r="Z2145" s="64"/>
    </row>
    <row r="2146" spans="1:26" ht="15" customHeight="1" thickBot="1">
      <c r="A2146" s="184" t="str">
        <f t="shared" si="637"/>
        <v>Scamacca</v>
      </c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76">
        <v>0</v>
      </c>
      <c r="O2146" s="55"/>
      <c r="W2146" s="59"/>
      <c r="X2146" s="64"/>
      <c r="Y2146" s="64"/>
      <c r="Z2146" s="64"/>
    </row>
    <row r="2147" spans="1:26" ht="15" customHeight="1" thickBot="1">
      <c r="A2147" s="184" t="str">
        <f t="shared" si="637"/>
        <v>Edouard</v>
      </c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76">
        <v>0</v>
      </c>
      <c r="O2147" s="55"/>
      <c r="W2147" s="59"/>
      <c r="X2147" s="64"/>
      <c r="Y2147" s="64"/>
      <c r="Z2147" s="64"/>
    </row>
    <row r="2148" spans="1:26" ht="15" customHeight="1" thickBot="1">
      <c r="A2148" s="184" t="str">
        <f t="shared" si="637"/>
        <v>Johnson</v>
      </c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76">
        <v>0</v>
      </c>
      <c r="O2148" s="55"/>
      <c r="W2148" s="59"/>
      <c r="X2148" s="64"/>
      <c r="Y2148" s="64"/>
      <c r="Z2148" s="64"/>
    </row>
    <row r="2149" spans="1:26" ht="15" customHeight="1" thickBot="1">
      <c r="A2149" s="184" t="str">
        <f t="shared" si="637"/>
        <v>Daka</v>
      </c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76">
        <v>0</v>
      </c>
      <c r="O2149" s="55"/>
      <c r="W2149" s="59"/>
      <c r="X2149" s="64"/>
      <c r="Y2149" s="64"/>
      <c r="Z2149" s="64"/>
    </row>
    <row r="2150" spans="1:26" ht="15" customHeight="1" thickBot="1">
      <c r="A2150" s="184" t="str">
        <f t="shared" si="637"/>
        <v>Greenwood</v>
      </c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76">
        <v>1</v>
      </c>
      <c r="O2150" s="55"/>
      <c r="W2150" s="59"/>
      <c r="X2150" s="64"/>
      <c r="Y2150" s="64"/>
      <c r="Z2150" s="64"/>
    </row>
    <row r="2151" spans="1:26" ht="15" customHeight="1" thickBot="1">
      <c r="A2151" s="184" t="str">
        <f t="shared" si="637"/>
        <v>Ederson</v>
      </c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76">
        <v>1</v>
      </c>
      <c r="O2151" s="55"/>
      <c r="W2151" s="59"/>
      <c r="X2151" s="64"/>
      <c r="Y2151" s="64"/>
      <c r="Z2151" s="64"/>
    </row>
    <row r="2152" spans="1:26" ht="15" customHeight="1" thickBot="1">
      <c r="A2152" s="184" t="str">
        <f t="shared" si="637"/>
        <v>Ramsdale</v>
      </c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76">
        <v>0</v>
      </c>
      <c r="O2152" s="55"/>
      <c r="W2152" s="59"/>
      <c r="X2152" s="64"/>
      <c r="Y2152" s="64"/>
      <c r="Z2152" s="64"/>
    </row>
    <row r="2153" spans="1:26" ht="15" customHeight="1" thickBot="1">
      <c r="A2153" s="184" t="str">
        <f t="shared" si="637"/>
        <v>Arrizabalaga</v>
      </c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76">
        <v>0</v>
      </c>
      <c r="O2153" s="55"/>
      <c r="W2153" s="59"/>
      <c r="X2153" s="64"/>
      <c r="Y2153" s="64"/>
      <c r="Z2153" s="64"/>
    </row>
    <row r="2154" spans="1:26" ht="15" customHeight="1" thickBot="1">
      <c r="A2154" s="184" t="str">
        <f t="shared" ref="A2154:A2217" si="638">A1274</f>
        <v>Alisson</v>
      </c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76">
        <v>0</v>
      </c>
      <c r="O2154" s="55"/>
      <c r="W2154" s="59"/>
      <c r="X2154" s="64"/>
      <c r="Y2154" s="64"/>
      <c r="Z2154" s="64"/>
    </row>
    <row r="2155" spans="1:26" ht="15" customHeight="1" thickBot="1">
      <c r="A2155" s="184" t="str">
        <f t="shared" si="638"/>
        <v>Lloris</v>
      </c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76">
        <v>0</v>
      </c>
      <c r="O2155" s="55"/>
      <c r="W2155" s="59"/>
      <c r="X2155" s="64"/>
      <c r="Y2155" s="64"/>
      <c r="Z2155" s="64"/>
    </row>
    <row r="2156" spans="1:26" ht="15" customHeight="1" thickBot="1">
      <c r="A2156" s="184" t="str">
        <f t="shared" si="638"/>
        <v>Leno</v>
      </c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76">
        <v>1</v>
      </c>
      <c r="O2156" s="55"/>
      <c r="W2156" s="59"/>
      <c r="X2156" s="64"/>
      <c r="Y2156" s="64"/>
      <c r="Z2156" s="64"/>
    </row>
    <row r="2157" spans="1:26" ht="15" customHeight="1" thickBot="1">
      <c r="A2157" s="184" t="str">
        <f t="shared" si="638"/>
        <v>Pope</v>
      </c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76">
        <v>0</v>
      </c>
      <c r="O2157" s="55"/>
      <c r="W2157" s="59"/>
      <c r="X2157" s="64"/>
      <c r="Y2157" s="64"/>
      <c r="Z2157" s="64"/>
    </row>
    <row r="2158" spans="1:26" ht="15" customHeight="1" thickBot="1">
      <c r="A2158" s="184" t="str">
        <f t="shared" si="638"/>
        <v>Fabianski</v>
      </c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76">
        <v>0</v>
      </c>
      <c r="O2158" s="55"/>
      <c r="W2158" s="59"/>
      <c r="X2158" s="64"/>
      <c r="Y2158" s="64"/>
      <c r="Z2158" s="64"/>
    </row>
    <row r="2159" spans="1:26" ht="15" customHeight="1" thickBot="1">
      <c r="A2159" s="184" t="str">
        <f t="shared" si="638"/>
        <v>Sánchez</v>
      </c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76">
        <v>0</v>
      </c>
      <c r="O2159" s="55"/>
      <c r="W2159" s="59"/>
      <c r="X2159" s="64"/>
      <c r="Y2159" s="64"/>
      <c r="Z2159" s="64"/>
    </row>
    <row r="2160" spans="1:26" ht="15" customHeight="1" thickBot="1">
      <c r="A2160" s="184" t="str">
        <f t="shared" si="638"/>
        <v>Sá</v>
      </c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76">
        <v>0</v>
      </c>
      <c r="O2160" s="55"/>
      <c r="W2160" s="59"/>
      <c r="X2160" s="64"/>
      <c r="Y2160" s="64"/>
      <c r="Z2160" s="64"/>
    </row>
    <row r="2161" spans="1:26" ht="15" customHeight="1" thickBot="1">
      <c r="A2161" s="184" t="str">
        <f t="shared" si="638"/>
        <v>De Gea</v>
      </c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76">
        <v>0</v>
      </c>
      <c r="O2161" s="55"/>
      <c r="W2161" s="59"/>
      <c r="X2161" s="64"/>
      <c r="Y2161" s="64"/>
      <c r="Z2161" s="64"/>
    </row>
    <row r="2162" spans="1:26" ht="15" customHeight="1" thickBot="1">
      <c r="A2162" s="184" t="str">
        <f t="shared" si="638"/>
        <v>Pickford</v>
      </c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76">
        <v>0</v>
      </c>
      <c r="O2162" s="55"/>
      <c r="W2162" s="59"/>
      <c r="X2162" s="64"/>
      <c r="Y2162" s="64"/>
      <c r="Z2162" s="64"/>
    </row>
    <row r="2163" spans="1:26" ht="15" customHeight="1" thickBot="1">
      <c r="A2163" s="184" t="str">
        <f t="shared" si="638"/>
        <v>Henderson</v>
      </c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76">
        <v>0</v>
      </c>
      <c r="O2163" s="55"/>
      <c r="W2163" s="59"/>
      <c r="X2163" s="64"/>
      <c r="Y2163" s="64"/>
      <c r="Z2163" s="64"/>
    </row>
    <row r="2164" spans="1:26" ht="15" customHeight="1" thickBot="1">
      <c r="A2164" s="184" t="str">
        <f t="shared" si="638"/>
        <v>Meslier</v>
      </c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76">
        <v>0</v>
      </c>
      <c r="O2164" s="55"/>
      <c r="W2164" s="59"/>
      <c r="X2164" s="64"/>
      <c r="Y2164" s="64"/>
      <c r="Z2164" s="64"/>
    </row>
    <row r="2165" spans="1:26" ht="15" customHeight="1" thickBot="1">
      <c r="A2165" s="184" t="str">
        <f t="shared" si="638"/>
        <v>Guaita</v>
      </c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76">
        <v>0</v>
      </c>
      <c r="O2165" s="55"/>
      <c r="W2165" s="59"/>
      <c r="X2165" s="64"/>
      <c r="Y2165" s="64"/>
      <c r="Z2165" s="64"/>
    </row>
    <row r="2166" spans="1:26" ht="15" customHeight="1" thickBot="1">
      <c r="A2166" s="184" t="str">
        <f t="shared" si="638"/>
        <v>Salah</v>
      </c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76">
        <v>1</v>
      </c>
      <c r="O2166" s="55"/>
      <c r="W2166" s="59"/>
      <c r="X2166" s="64"/>
      <c r="Y2166" s="64"/>
      <c r="Z2166" s="64"/>
    </row>
    <row r="2167" spans="1:26" ht="15" customHeight="1" thickBot="1">
      <c r="A2167" s="184" t="str">
        <f t="shared" si="638"/>
        <v>De Bruyne</v>
      </c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76">
        <v>0</v>
      </c>
      <c r="O2167" s="55"/>
      <c r="W2167" s="59"/>
      <c r="X2167" s="64"/>
      <c r="Y2167" s="64"/>
      <c r="Z2167" s="64"/>
    </row>
    <row r="2168" spans="1:26" ht="15" customHeight="1" thickBot="1">
      <c r="A2168" s="184" t="str">
        <f t="shared" si="638"/>
        <v>Saka</v>
      </c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76">
        <v>1</v>
      </c>
      <c r="O2168" s="55"/>
      <c r="W2168" s="59"/>
      <c r="X2168" s="64"/>
      <c r="Y2168" s="64"/>
      <c r="Z2168" s="64"/>
    </row>
    <row r="2169" spans="1:26" ht="15" customHeight="1" thickBot="1">
      <c r="A2169" s="184" t="str">
        <f t="shared" si="638"/>
        <v>Son</v>
      </c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76">
        <v>0</v>
      </c>
      <c r="O2169" s="55"/>
      <c r="W2169" s="59"/>
      <c r="X2169" s="64"/>
      <c r="Y2169" s="64"/>
      <c r="Z2169" s="64"/>
    </row>
    <row r="2170" spans="1:26" ht="15" customHeight="1" thickBot="1">
      <c r="A2170" s="184" t="str">
        <f t="shared" si="638"/>
        <v>Martinelli</v>
      </c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76">
        <v>1</v>
      </c>
      <c r="O2170" s="55"/>
      <c r="W2170" s="59"/>
      <c r="X2170" s="64"/>
      <c r="Y2170" s="64"/>
      <c r="Z2170" s="64"/>
    </row>
    <row r="2171" spans="1:26" ht="15" customHeight="1" thickBot="1">
      <c r="A2171" s="184" t="str">
        <f t="shared" si="638"/>
        <v>Foden</v>
      </c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76">
        <v>0</v>
      </c>
      <c r="O2171" s="55"/>
      <c r="W2171" s="59"/>
      <c r="X2171" s="64"/>
      <c r="Y2171" s="64"/>
      <c r="Z2171" s="64"/>
    </row>
    <row r="2172" spans="1:26" ht="15" customHeight="1" thickBot="1">
      <c r="A2172" s="184" t="str">
        <f t="shared" si="638"/>
        <v>Mount</v>
      </c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76">
        <v>1</v>
      </c>
      <c r="O2172" s="55"/>
      <c r="W2172" s="59"/>
      <c r="X2172" s="64"/>
      <c r="Y2172" s="64"/>
      <c r="Z2172" s="64"/>
    </row>
    <row r="2173" spans="1:26" ht="15" customHeight="1" thickBot="1">
      <c r="A2173" s="184" t="str">
        <f t="shared" si="638"/>
        <v>Sterling</v>
      </c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76">
        <v>0</v>
      </c>
      <c r="O2173" s="55"/>
      <c r="W2173" s="59"/>
      <c r="X2173" s="64"/>
      <c r="Y2173" s="64"/>
      <c r="Z2173" s="64"/>
    </row>
    <row r="2174" spans="1:26" ht="15" customHeight="1" thickBot="1">
      <c r="A2174" s="184" t="str">
        <f t="shared" si="638"/>
        <v>Fernandes</v>
      </c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76">
        <v>0</v>
      </c>
      <c r="O2174" s="55"/>
      <c r="W2174" s="59"/>
      <c r="X2174" s="64"/>
      <c r="Y2174" s="64"/>
      <c r="Z2174" s="64"/>
    </row>
    <row r="2175" spans="1:26" ht="15" customHeight="1" thickBot="1">
      <c r="A2175" s="184" t="str">
        <f t="shared" si="638"/>
        <v>Ødegaard</v>
      </c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76">
        <v>0</v>
      </c>
      <c r="O2175" s="55"/>
      <c r="W2175" s="59"/>
      <c r="X2175" s="64"/>
      <c r="Y2175" s="64"/>
      <c r="Z2175" s="64"/>
    </row>
    <row r="2176" spans="1:26" ht="15" customHeight="1" thickBot="1">
      <c r="A2176" s="184" t="str">
        <f t="shared" si="638"/>
        <v>Trossard</v>
      </c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76">
        <v>0</v>
      </c>
      <c r="O2176" s="55"/>
      <c r="W2176" s="59"/>
      <c r="X2176" s="64"/>
      <c r="Y2176" s="64"/>
      <c r="Z2176" s="64"/>
    </row>
    <row r="2177" spans="1:26" ht="15" customHeight="1" thickBot="1">
      <c r="A2177" s="184" t="str">
        <f t="shared" si="638"/>
        <v>Grealish</v>
      </c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76">
        <v>0</v>
      </c>
      <c r="O2177" s="55"/>
      <c r="W2177" s="59"/>
      <c r="X2177" s="64"/>
      <c r="Y2177" s="64"/>
      <c r="Z2177" s="64"/>
    </row>
    <row r="2178" spans="1:26" ht="15" customHeight="1" thickBot="1">
      <c r="A2178" s="184" t="str">
        <f t="shared" si="638"/>
        <v>Rashford</v>
      </c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76">
        <v>1</v>
      </c>
      <c r="O2178" s="55"/>
      <c r="W2178" s="59"/>
      <c r="X2178" s="64"/>
      <c r="Y2178" s="64"/>
      <c r="Z2178" s="64"/>
    </row>
    <row r="2179" spans="1:26" ht="15" customHeight="1" thickBot="1">
      <c r="A2179" s="184" t="str">
        <f t="shared" si="638"/>
        <v>Zaha</v>
      </c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76">
        <v>0</v>
      </c>
      <c r="O2179" s="55"/>
      <c r="W2179" s="59"/>
      <c r="X2179" s="64"/>
      <c r="Y2179" s="64"/>
      <c r="Z2179" s="64"/>
    </row>
    <row r="2180" spans="1:26" ht="15" customHeight="1" thickBot="1">
      <c r="A2180" s="184" t="str">
        <f t="shared" si="638"/>
        <v>Bernardo</v>
      </c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76">
        <v>0</v>
      </c>
      <c r="O2180" s="55"/>
      <c r="W2180" s="59"/>
      <c r="X2180" s="64"/>
      <c r="Y2180" s="64"/>
      <c r="Z2180" s="64"/>
    </row>
    <row r="2181" spans="1:26" ht="15" customHeight="1" thickBot="1">
      <c r="A2181" s="184" t="str">
        <f t="shared" si="638"/>
        <v>Groß</v>
      </c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76">
        <v>0</v>
      </c>
      <c r="O2181" s="55"/>
      <c r="W2181" s="59"/>
      <c r="X2181" s="64"/>
      <c r="Y2181" s="64"/>
      <c r="Z2181" s="64"/>
    </row>
    <row r="2182" spans="1:26" ht="15" customHeight="1" thickBot="1">
      <c r="A2182" s="184" t="str">
        <f t="shared" si="638"/>
        <v>Bowen</v>
      </c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76">
        <v>0</v>
      </c>
      <c r="O2182" s="55"/>
      <c r="W2182" s="59"/>
      <c r="X2182" s="64"/>
      <c r="Y2182" s="64"/>
      <c r="Z2182" s="64"/>
    </row>
    <row r="2183" spans="1:26" ht="15" customHeight="1" thickBot="1">
      <c r="A2183" s="184" t="str">
        <f t="shared" si="638"/>
        <v>Andreas</v>
      </c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76">
        <v>0</v>
      </c>
      <c r="O2183" s="55"/>
      <c r="W2183" s="59"/>
      <c r="X2183" s="64"/>
      <c r="Y2183" s="64"/>
      <c r="Z2183" s="64"/>
    </row>
    <row r="2184" spans="1:26" ht="15" customHeight="1" thickBot="1">
      <c r="A2184" s="184" t="str">
        <f t="shared" si="638"/>
        <v>Ward-Prowse</v>
      </c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76">
        <v>0</v>
      </c>
      <c r="O2184" s="55"/>
      <c r="W2184" s="59"/>
      <c r="X2184" s="64"/>
      <c r="Y2184" s="64"/>
      <c r="Z2184" s="64"/>
    </row>
    <row r="2185" spans="1:26" ht="15" customHeight="1" thickBot="1">
      <c r="A2185" s="184" t="str">
        <f t="shared" si="638"/>
        <v>Barnes</v>
      </c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76">
        <v>0</v>
      </c>
      <c r="O2185" s="55"/>
      <c r="W2185" s="59"/>
      <c r="X2185" s="64"/>
      <c r="Y2185" s="64"/>
      <c r="Z2185" s="64"/>
    </row>
    <row r="2186" spans="1:26" ht="15" customHeight="1" thickBot="1">
      <c r="A2186" s="184" t="str">
        <f t="shared" si="638"/>
        <v>Almirón</v>
      </c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76">
        <v>0</v>
      </c>
      <c r="O2186" s="55"/>
      <c r="W2186" s="59"/>
      <c r="X2186" s="64"/>
      <c r="Y2186" s="64"/>
      <c r="Z2186" s="64"/>
    </row>
    <row r="2187" spans="1:26" ht="15" customHeight="1" thickBot="1">
      <c r="A2187" s="184" t="str">
        <f t="shared" si="638"/>
        <v>Willian</v>
      </c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76">
        <v>0</v>
      </c>
      <c r="O2187" s="55"/>
      <c r="W2187" s="59"/>
      <c r="X2187" s="64"/>
      <c r="Y2187" s="64"/>
      <c r="Z2187" s="64"/>
    </row>
    <row r="2188" spans="1:26" ht="15" customHeight="1" thickBot="1">
      <c r="A2188" s="184" t="str">
        <f t="shared" si="638"/>
        <v>Antony</v>
      </c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76">
        <v>0</v>
      </c>
      <c r="O2188" s="55"/>
      <c r="W2188" s="59"/>
      <c r="X2188" s="64"/>
      <c r="Y2188" s="64"/>
      <c r="Z2188" s="64"/>
    </row>
    <row r="2189" spans="1:26" ht="15" customHeight="1" thickBot="1">
      <c r="A2189" s="184" t="str">
        <f t="shared" si="638"/>
        <v>Saint-Maximin</v>
      </c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76">
        <v>0</v>
      </c>
      <c r="O2189" s="55"/>
      <c r="W2189" s="59"/>
      <c r="X2189" s="64"/>
      <c r="Y2189" s="64"/>
      <c r="Z2189" s="64"/>
    </row>
    <row r="2190" spans="1:26" ht="15" customHeight="1" thickBot="1">
      <c r="A2190" s="184" t="str">
        <f t="shared" si="638"/>
        <v>Gündogan</v>
      </c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76">
        <v>0</v>
      </c>
      <c r="O2190" s="55"/>
      <c r="W2190" s="59"/>
      <c r="X2190" s="64"/>
      <c r="Y2190" s="64"/>
      <c r="Z2190" s="64"/>
    </row>
    <row r="2191" spans="1:26" ht="15" customHeight="1" thickBot="1">
      <c r="A2191" s="184" t="str">
        <f t="shared" si="638"/>
        <v>Paquetá</v>
      </c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76">
        <v>0</v>
      </c>
      <c r="O2191" s="55"/>
      <c r="W2191" s="59"/>
      <c r="X2191" s="64"/>
      <c r="Y2191" s="64"/>
      <c r="Z2191" s="64"/>
    </row>
    <row r="2192" spans="1:26" ht="15" customHeight="1" thickBot="1">
      <c r="A2192" s="184" t="str">
        <f t="shared" si="638"/>
        <v>Rodrigo</v>
      </c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76">
        <v>0</v>
      </c>
      <c r="O2192" s="55"/>
      <c r="W2192" s="59"/>
      <c r="X2192" s="64"/>
      <c r="Y2192" s="64"/>
      <c r="Z2192" s="64"/>
    </row>
    <row r="2193" spans="1:26" ht="15" customHeight="1" thickBot="1">
      <c r="A2193" s="184" t="str">
        <f t="shared" si="638"/>
        <v>Aaronson</v>
      </c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76">
        <v>0</v>
      </c>
      <c r="O2193" s="55"/>
      <c r="W2193" s="59"/>
      <c r="X2193" s="64"/>
      <c r="Y2193" s="64"/>
      <c r="Z2193" s="64"/>
    </row>
    <row r="2194" spans="1:26" ht="15" customHeight="1" thickBot="1">
      <c r="A2194" s="184" t="str">
        <f t="shared" si="638"/>
        <v>Kulusevski</v>
      </c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76">
        <v>0</v>
      </c>
      <c r="O2194" s="55"/>
      <c r="W2194" s="59"/>
      <c r="X2194" s="64"/>
      <c r="Y2194" s="64"/>
      <c r="Z2194" s="64"/>
    </row>
    <row r="2195" spans="1:26" ht="15" customHeight="1" thickBot="1">
      <c r="A2195" s="184" t="str">
        <f t="shared" si="638"/>
        <v>Bailey</v>
      </c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76">
        <v>0</v>
      </c>
      <c r="O2195" s="55"/>
      <c r="W2195" s="59"/>
      <c r="X2195" s="64"/>
      <c r="Y2195" s="64"/>
      <c r="Z2195" s="64"/>
    </row>
    <row r="2196" spans="1:26" ht="15" customHeight="1" thickBot="1">
      <c r="A2196" s="184" t="str">
        <f t="shared" si="638"/>
        <v>March</v>
      </c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76">
        <v>0</v>
      </c>
      <c r="O2196" s="55"/>
      <c r="W2196" s="59"/>
      <c r="X2196" s="64"/>
      <c r="Y2196" s="64"/>
      <c r="Z2196" s="64"/>
    </row>
    <row r="2197" spans="1:26" ht="15" customHeight="1" thickBot="1">
      <c r="A2197" s="184" t="str">
        <f t="shared" si="638"/>
        <v>Mahrez</v>
      </c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76">
        <v>0</v>
      </c>
      <c r="O2197" s="55"/>
      <c r="W2197" s="59"/>
      <c r="X2197" s="64"/>
      <c r="Y2197" s="64"/>
      <c r="Z2197" s="64"/>
    </row>
    <row r="2198" spans="1:26" ht="15" customHeight="1" thickBot="1">
      <c r="A2198" s="184" t="str">
        <f t="shared" si="638"/>
        <v>Harrison</v>
      </c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76">
        <v>0</v>
      </c>
      <c r="O2198" s="55"/>
      <c r="W2198" s="59"/>
      <c r="X2198" s="64"/>
      <c r="Y2198" s="64"/>
      <c r="Z2198" s="64"/>
    </row>
    <row r="2199" spans="1:26" ht="15" customHeight="1" thickBot="1">
      <c r="A2199" s="184" t="str">
        <f t="shared" si="638"/>
        <v>Eriksen</v>
      </c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76">
        <v>0</v>
      </c>
      <c r="O2199" s="55"/>
      <c r="W2199" s="59"/>
      <c r="X2199" s="64"/>
      <c r="Y2199" s="64"/>
      <c r="Z2199" s="64"/>
    </row>
    <row r="2200" spans="1:26" ht="15" customHeight="1" thickBot="1">
      <c r="A2200" s="184" t="str">
        <f t="shared" si="638"/>
        <v>Eze</v>
      </c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76">
        <v>0</v>
      </c>
      <c r="O2200" s="55"/>
      <c r="W2200" s="59"/>
      <c r="X2200" s="64"/>
      <c r="Y2200" s="64"/>
      <c r="Z2200" s="64"/>
    </row>
    <row r="2201" spans="1:26" ht="15" customHeight="1" thickBot="1">
      <c r="A2201" s="184" t="str">
        <f t="shared" si="638"/>
        <v>Cancelo</v>
      </c>
      <c r="B2201" s="110"/>
      <c r="C2201" s="110"/>
      <c r="D2201" s="110"/>
      <c r="E2201" s="110"/>
      <c r="F2201" s="110"/>
      <c r="G2201" s="110"/>
      <c r="H2201" s="110"/>
      <c r="I2201" s="110"/>
      <c r="J2201" s="110"/>
      <c r="K2201" s="170"/>
      <c r="L2201" s="76">
        <v>0</v>
      </c>
      <c r="M2201" s="409" t="s">
        <v>190</v>
      </c>
      <c r="N2201" s="410"/>
      <c r="O2201" s="410"/>
      <c r="P2201" s="410"/>
      <c r="Q2201" s="410"/>
      <c r="R2201" s="410"/>
      <c r="S2201" s="410"/>
      <c r="T2201" s="410"/>
      <c r="U2201" s="410"/>
      <c r="V2201" s="410"/>
      <c r="W2201" s="410"/>
      <c r="X2201" s="410"/>
      <c r="Y2201" s="410"/>
      <c r="Z2201" s="411"/>
    </row>
    <row r="2202" spans="1:26" ht="15" customHeight="1" thickBot="1">
      <c r="A2202" s="184" t="str">
        <f t="shared" si="638"/>
        <v>Alexander-Arnold</v>
      </c>
      <c r="B2202" s="110"/>
      <c r="C2202" s="110"/>
      <c r="D2202" s="110"/>
      <c r="E2202" s="110"/>
      <c r="F2202" s="110"/>
      <c r="G2202" s="110"/>
      <c r="H2202" s="110"/>
      <c r="I2202" s="110"/>
      <c r="J2202" s="110"/>
      <c r="K2202" s="170"/>
      <c r="L2202" s="76">
        <v>0</v>
      </c>
      <c r="M2202" s="412"/>
      <c r="N2202" s="413"/>
      <c r="O2202" s="413"/>
      <c r="P2202" s="413"/>
      <c r="Q2202" s="413"/>
      <c r="R2202" s="413"/>
      <c r="S2202" s="413"/>
      <c r="T2202" s="413"/>
      <c r="U2202" s="413"/>
      <c r="V2202" s="413"/>
      <c r="W2202" s="413"/>
      <c r="X2202" s="413"/>
      <c r="Y2202" s="413"/>
      <c r="Z2202" s="414"/>
    </row>
    <row r="2203" spans="1:26" ht="15" customHeight="1" thickBot="1">
      <c r="A2203" s="184" t="str">
        <f t="shared" si="638"/>
        <v>Gabriel</v>
      </c>
      <c r="B2203" s="110"/>
      <c r="C2203" s="110"/>
      <c r="D2203" s="110"/>
      <c r="E2203" s="110"/>
      <c r="F2203" s="110"/>
      <c r="G2203" s="110"/>
      <c r="H2203" s="110"/>
      <c r="I2203" s="110"/>
      <c r="J2203" s="110"/>
      <c r="K2203" s="170"/>
      <c r="L2203" s="76">
        <v>1</v>
      </c>
      <c r="M2203" s="412"/>
      <c r="N2203" s="413"/>
      <c r="O2203" s="413"/>
      <c r="P2203" s="413"/>
      <c r="Q2203" s="413"/>
      <c r="R2203" s="413"/>
      <c r="S2203" s="413"/>
      <c r="T2203" s="413"/>
      <c r="U2203" s="413"/>
      <c r="V2203" s="413"/>
      <c r="W2203" s="413"/>
      <c r="X2203" s="413"/>
      <c r="Y2203" s="413"/>
      <c r="Z2203" s="414"/>
    </row>
    <row r="2204" spans="1:26" ht="15" customHeight="1" thickBot="1">
      <c r="A2204" s="184" t="str">
        <f t="shared" si="638"/>
        <v>Robertson</v>
      </c>
      <c r="B2204" s="110"/>
      <c r="C2204" s="110"/>
      <c r="D2204" s="110"/>
      <c r="E2204" s="110"/>
      <c r="F2204" s="110"/>
      <c r="G2204" s="110"/>
      <c r="H2204" s="110"/>
      <c r="I2204" s="110"/>
      <c r="J2204" s="110"/>
      <c r="K2204" s="170"/>
      <c r="L2204" s="76">
        <v>0</v>
      </c>
      <c r="M2204" s="412"/>
      <c r="N2204" s="413"/>
      <c r="O2204" s="413"/>
      <c r="P2204" s="413"/>
      <c r="Q2204" s="413"/>
      <c r="R2204" s="413"/>
      <c r="S2204" s="413"/>
      <c r="T2204" s="413"/>
      <c r="U2204" s="413"/>
      <c r="V2204" s="413"/>
      <c r="W2204" s="413"/>
      <c r="X2204" s="413"/>
      <c r="Y2204" s="413"/>
      <c r="Z2204" s="414"/>
    </row>
    <row r="2205" spans="1:26" ht="15" customHeight="1" thickBot="1">
      <c r="A2205" s="184" t="str">
        <f t="shared" si="638"/>
        <v>Trippier</v>
      </c>
      <c r="B2205" s="110"/>
      <c r="C2205" s="110"/>
      <c r="D2205" s="110"/>
      <c r="E2205" s="110"/>
      <c r="F2205" s="110"/>
      <c r="G2205" s="110"/>
      <c r="H2205" s="110"/>
      <c r="I2205" s="110"/>
      <c r="J2205" s="110"/>
      <c r="K2205" s="110"/>
      <c r="L2205" s="76">
        <v>1</v>
      </c>
      <c r="M2205" s="415"/>
      <c r="N2205" s="416"/>
      <c r="O2205" s="416"/>
      <c r="P2205" s="416"/>
      <c r="Q2205" s="416"/>
      <c r="R2205" s="416"/>
      <c r="S2205" s="416"/>
      <c r="T2205" s="416"/>
      <c r="U2205" s="416"/>
      <c r="V2205" s="416"/>
      <c r="W2205" s="416"/>
      <c r="X2205" s="416"/>
      <c r="Y2205" s="416"/>
      <c r="Z2205" s="417"/>
    </row>
    <row r="2206" spans="1:26" ht="15" customHeight="1" thickBot="1">
      <c r="A2206" s="184" t="str">
        <f t="shared" si="638"/>
        <v>Van Dijk</v>
      </c>
      <c r="B2206" s="110"/>
      <c r="C2206" s="110"/>
      <c r="D2206" s="110"/>
      <c r="E2206" s="110"/>
      <c r="F2206" s="110"/>
      <c r="G2206" s="110"/>
      <c r="H2206" s="110"/>
      <c r="I2206" s="110"/>
      <c r="J2206" s="110"/>
      <c r="K2206" s="110"/>
      <c r="L2206" s="76">
        <v>0</v>
      </c>
      <c r="O2206" s="55"/>
      <c r="W2206" s="59"/>
      <c r="X2206" s="64"/>
      <c r="Y2206" s="64"/>
      <c r="Z2206" s="64"/>
    </row>
    <row r="2207" spans="1:26" ht="15" customHeight="1" thickBot="1">
      <c r="A2207" s="184" t="str">
        <f t="shared" si="638"/>
        <v>White</v>
      </c>
      <c r="B2207" s="110"/>
      <c r="C2207" s="110"/>
      <c r="D2207" s="110"/>
      <c r="E2207" s="110"/>
      <c r="F2207" s="110"/>
      <c r="G2207" s="110"/>
      <c r="H2207" s="110"/>
      <c r="I2207" s="110"/>
      <c r="J2207" s="110"/>
      <c r="K2207" s="110"/>
      <c r="L2207" s="76">
        <v>0</v>
      </c>
      <c r="O2207" s="55"/>
      <c r="W2207" s="59"/>
      <c r="X2207" s="64"/>
      <c r="Y2207" s="64"/>
      <c r="Z2207" s="64"/>
    </row>
    <row r="2208" spans="1:26" ht="15" customHeight="1" thickBot="1">
      <c r="A2208" s="184" t="str">
        <f t="shared" si="638"/>
        <v>Laporte</v>
      </c>
      <c r="B2208" s="110"/>
      <c r="C2208" s="110"/>
      <c r="D2208" s="110"/>
      <c r="E2208" s="110"/>
      <c r="F2208" s="110"/>
      <c r="G2208" s="110"/>
      <c r="H2208" s="110"/>
      <c r="I2208" s="110"/>
      <c r="J2208" s="110"/>
      <c r="K2208" s="110"/>
      <c r="L2208" s="76">
        <v>0</v>
      </c>
      <c r="O2208" s="55"/>
      <c r="W2208" s="59"/>
      <c r="X2208" s="64"/>
      <c r="Y2208" s="64"/>
      <c r="Z2208" s="64"/>
    </row>
    <row r="2209" spans="1:26" ht="15" customHeight="1" thickBot="1">
      <c r="A2209" s="184" t="str">
        <f t="shared" si="638"/>
        <v>Dunk</v>
      </c>
      <c r="B2209" s="110"/>
      <c r="C2209" s="110"/>
      <c r="D2209" s="110"/>
      <c r="E2209" s="110"/>
      <c r="F2209" s="110"/>
      <c r="G2209" s="110"/>
      <c r="H2209" s="110"/>
      <c r="I2209" s="110"/>
      <c r="J2209" s="110"/>
      <c r="K2209" s="110"/>
      <c r="L2209" s="76">
        <v>1</v>
      </c>
      <c r="O2209" s="55"/>
      <c r="W2209" s="59"/>
      <c r="X2209" s="64"/>
      <c r="Y2209" s="64"/>
      <c r="Z2209" s="64"/>
    </row>
    <row r="2210" spans="1:26" ht="15" customHeight="1" thickBot="1">
      <c r="A2210" s="184" t="str">
        <f t="shared" si="638"/>
        <v>Saliba</v>
      </c>
      <c r="B2210" s="110"/>
      <c r="C2210" s="110"/>
      <c r="D2210" s="110"/>
      <c r="E2210" s="110"/>
      <c r="F2210" s="110"/>
      <c r="G2210" s="110"/>
      <c r="H2210" s="110"/>
      <c r="I2210" s="110"/>
      <c r="J2210" s="110"/>
      <c r="K2210" s="110"/>
      <c r="L2210" s="76">
        <v>0</v>
      </c>
      <c r="O2210" s="55"/>
      <c r="W2210" s="59"/>
      <c r="X2210" s="64"/>
      <c r="Y2210" s="64"/>
      <c r="Z2210" s="64"/>
    </row>
    <row r="2211" spans="1:26" ht="15" customHeight="1" thickBot="1">
      <c r="A2211" s="184" t="str">
        <f t="shared" si="638"/>
        <v>Burn</v>
      </c>
      <c r="B2211" s="110"/>
      <c r="C2211" s="110"/>
      <c r="D2211" s="110"/>
      <c r="E2211" s="110"/>
      <c r="F2211" s="110"/>
      <c r="G2211" s="110"/>
      <c r="H2211" s="110"/>
      <c r="I2211" s="110"/>
      <c r="J2211" s="110"/>
      <c r="K2211" s="110"/>
      <c r="L2211" s="76">
        <v>0</v>
      </c>
      <c r="O2211" s="55"/>
      <c r="W2211" s="59"/>
      <c r="X2211" s="64"/>
      <c r="Y2211" s="64"/>
      <c r="Z2211" s="64"/>
    </row>
    <row r="2212" spans="1:26" ht="15" customHeight="1" thickBot="1">
      <c r="A2212" s="184" t="str">
        <f t="shared" si="638"/>
        <v>Botman</v>
      </c>
      <c r="B2212" s="110"/>
      <c r="C2212" s="110"/>
      <c r="D2212" s="110"/>
      <c r="E2212" s="110"/>
      <c r="F2212" s="110"/>
      <c r="G2212" s="110"/>
      <c r="H2212" s="110"/>
      <c r="I2212" s="110"/>
      <c r="J2212" s="110"/>
      <c r="K2212" s="110"/>
      <c r="L2212" s="76">
        <v>1</v>
      </c>
      <c r="O2212" s="55"/>
      <c r="W2212" s="59"/>
      <c r="X2212" s="64"/>
      <c r="Y2212" s="64"/>
      <c r="Z2212" s="64"/>
    </row>
    <row r="2213" spans="1:26" ht="15" customHeight="1" thickBot="1">
      <c r="A2213" s="184" t="str">
        <f t="shared" si="638"/>
        <v>Dier</v>
      </c>
      <c r="B2213" s="110"/>
      <c r="C2213" s="110"/>
      <c r="D2213" s="110"/>
      <c r="E2213" s="110"/>
      <c r="F2213" s="110"/>
      <c r="G2213" s="110"/>
      <c r="H2213" s="110"/>
      <c r="I2213" s="110"/>
      <c r="J2213" s="110"/>
      <c r="K2213" s="110"/>
      <c r="L2213" s="76">
        <v>0</v>
      </c>
      <c r="O2213" s="55"/>
      <c r="W2213" s="59"/>
      <c r="X2213" s="64"/>
      <c r="Y2213" s="64"/>
      <c r="Z2213" s="64"/>
    </row>
    <row r="2214" spans="1:26" ht="15" customHeight="1" thickBot="1">
      <c r="A2214" s="184" t="str">
        <f t="shared" si="638"/>
        <v>Schär</v>
      </c>
      <c r="B2214" s="110"/>
      <c r="C2214" s="110"/>
      <c r="D2214" s="110"/>
      <c r="E2214" s="110"/>
      <c r="F2214" s="110"/>
      <c r="G2214" s="110"/>
      <c r="H2214" s="110"/>
      <c r="I2214" s="110"/>
      <c r="J2214" s="110"/>
      <c r="K2214" s="110"/>
      <c r="L2214" s="76">
        <v>0</v>
      </c>
      <c r="O2214" s="55"/>
      <c r="W2214" s="59"/>
      <c r="X2214" s="64"/>
      <c r="Y2214" s="64"/>
      <c r="Z2214" s="64"/>
    </row>
    <row r="2215" spans="1:26" ht="15" customHeight="1" thickBot="1">
      <c r="A2215" s="184" t="str">
        <f t="shared" si="638"/>
        <v>Zinchenko</v>
      </c>
      <c r="B2215" s="110"/>
      <c r="C2215" s="110"/>
      <c r="D2215" s="110"/>
      <c r="E2215" s="110"/>
      <c r="F2215" s="110"/>
      <c r="G2215" s="110"/>
      <c r="H2215" s="110"/>
      <c r="I2215" s="110"/>
      <c r="J2215" s="110"/>
      <c r="K2215" s="110"/>
      <c r="L2215" s="76">
        <v>0</v>
      </c>
      <c r="O2215" s="55"/>
      <c r="W2215" s="59"/>
      <c r="X2215" s="64"/>
      <c r="Y2215" s="64"/>
      <c r="Z2215" s="64"/>
    </row>
    <row r="2216" spans="1:26" ht="15" customHeight="1" thickBot="1">
      <c r="A2216" s="184" t="str">
        <f t="shared" si="638"/>
        <v>Walker</v>
      </c>
      <c r="B2216" s="110"/>
      <c r="C2216" s="110"/>
      <c r="D2216" s="110"/>
      <c r="E2216" s="110"/>
      <c r="F2216" s="110"/>
      <c r="G2216" s="110"/>
      <c r="H2216" s="110"/>
      <c r="I2216" s="110"/>
      <c r="J2216" s="110"/>
      <c r="K2216" s="110"/>
      <c r="L2216" s="76">
        <v>0</v>
      </c>
      <c r="O2216" s="55"/>
      <c r="W2216" s="59"/>
      <c r="X2216" s="64"/>
      <c r="Y2216" s="64"/>
      <c r="Z2216" s="64"/>
    </row>
    <row r="2217" spans="1:26" ht="15" customHeight="1" thickBot="1">
      <c r="A2217" s="184" t="str">
        <f t="shared" si="638"/>
        <v>Perišić</v>
      </c>
      <c r="B2217" s="110"/>
      <c r="C2217" s="110"/>
      <c r="D2217" s="110"/>
      <c r="E2217" s="110"/>
      <c r="F2217" s="110"/>
      <c r="G2217" s="110"/>
      <c r="H2217" s="110"/>
      <c r="I2217" s="110"/>
      <c r="J2217" s="110"/>
      <c r="K2217" s="110"/>
      <c r="L2217" s="76">
        <v>0</v>
      </c>
      <c r="O2217" s="55"/>
      <c r="W2217" s="59"/>
      <c r="X2217" s="64"/>
      <c r="Y2217" s="64"/>
      <c r="Z2217" s="64"/>
    </row>
    <row r="2218" spans="1:26" ht="15" customHeight="1" thickBot="1">
      <c r="A2218" s="184" t="str">
        <f t="shared" ref="A2218:A2281" si="639">A1338</f>
        <v>Stones</v>
      </c>
      <c r="B2218" s="110"/>
      <c r="C2218" s="110"/>
      <c r="D2218" s="110"/>
      <c r="E2218" s="110"/>
      <c r="F2218" s="110"/>
      <c r="G2218" s="110"/>
      <c r="H2218" s="110"/>
      <c r="I2218" s="110"/>
      <c r="J2218" s="110"/>
      <c r="K2218" s="110"/>
      <c r="L2218" s="76">
        <v>0</v>
      </c>
      <c r="O2218" s="55"/>
      <c r="W2218" s="59"/>
      <c r="X2218" s="64"/>
      <c r="Y2218" s="64"/>
      <c r="Z2218" s="64"/>
    </row>
    <row r="2219" spans="1:26" ht="15" customHeight="1" thickBot="1">
      <c r="A2219" s="184" t="str">
        <f t="shared" si="639"/>
        <v>Shaw</v>
      </c>
      <c r="B2219" s="110"/>
      <c r="C2219" s="110"/>
      <c r="D2219" s="110"/>
      <c r="E2219" s="110"/>
      <c r="F2219" s="110"/>
      <c r="G2219" s="110"/>
      <c r="H2219" s="110"/>
      <c r="I2219" s="110"/>
      <c r="J2219" s="110"/>
      <c r="K2219" s="110"/>
      <c r="L2219" s="76">
        <v>0</v>
      </c>
      <c r="O2219" s="55"/>
      <c r="W2219" s="59"/>
      <c r="X2219" s="64"/>
      <c r="Y2219" s="64"/>
      <c r="Z2219" s="64"/>
    </row>
    <row r="2220" spans="1:26" ht="15" customHeight="1" thickBot="1">
      <c r="A2220" s="184" t="str">
        <f t="shared" si="639"/>
        <v>Cucurella</v>
      </c>
      <c r="B2220" s="110"/>
      <c r="C2220" s="110"/>
      <c r="D2220" s="110"/>
      <c r="E2220" s="110"/>
      <c r="F2220" s="110"/>
      <c r="G2220" s="110"/>
      <c r="H2220" s="110"/>
      <c r="I2220" s="110"/>
      <c r="J2220" s="110"/>
      <c r="K2220" s="110"/>
      <c r="L2220" s="76">
        <v>0</v>
      </c>
      <c r="O2220" s="55"/>
      <c r="W2220" s="59"/>
      <c r="X2220" s="64"/>
      <c r="Y2220" s="64"/>
      <c r="Z2220" s="64"/>
    </row>
    <row r="2221" spans="1:26" ht="15" customHeight="1" thickBot="1">
      <c r="A2221" s="184" t="str">
        <f t="shared" si="639"/>
        <v>Varane</v>
      </c>
      <c r="B2221" s="110"/>
      <c r="C2221" s="110"/>
      <c r="D2221" s="110"/>
      <c r="E2221" s="110"/>
      <c r="F2221" s="110"/>
      <c r="G2221" s="110"/>
      <c r="H2221" s="110"/>
      <c r="I2221" s="110"/>
      <c r="J2221" s="110"/>
      <c r="K2221" s="110"/>
      <c r="L2221" s="76">
        <v>0</v>
      </c>
      <c r="O2221" s="55"/>
      <c r="W2221" s="59"/>
      <c r="X2221" s="64"/>
      <c r="Y2221" s="64"/>
      <c r="Z2221" s="64"/>
    </row>
    <row r="2222" spans="1:26" ht="15" customHeight="1" thickBot="1">
      <c r="A2222" s="184" t="str">
        <f t="shared" si="639"/>
        <v>Estupiñán</v>
      </c>
      <c r="B2222" s="110"/>
      <c r="C2222" s="110"/>
      <c r="D2222" s="110"/>
      <c r="E2222" s="110"/>
      <c r="F2222" s="110"/>
      <c r="G2222" s="110"/>
      <c r="H2222" s="110"/>
      <c r="I2222" s="110"/>
      <c r="J2222" s="110"/>
      <c r="K2222" s="110"/>
      <c r="L2222" s="76">
        <v>0</v>
      </c>
      <c r="O2222" s="55"/>
      <c r="W2222" s="59"/>
      <c r="X2222" s="64"/>
      <c r="Y2222" s="64"/>
      <c r="Z2222" s="64"/>
    </row>
    <row r="2223" spans="1:26" ht="15" customHeight="1" thickBot="1">
      <c r="A2223" s="184" t="str">
        <f t="shared" si="639"/>
        <v>Matip</v>
      </c>
      <c r="B2223" s="110"/>
      <c r="C2223" s="110"/>
      <c r="D2223" s="110"/>
      <c r="E2223" s="110"/>
      <c r="F2223" s="110"/>
      <c r="G2223" s="110"/>
      <c r="H2223" s="110"/>
      <c r="I2223" s="110"/>
      <c r="J2223" s="110"/>
      <c r="K2223" s="110"/>
      <c r="L2223" s="76">
        <v>0</v>
      </c>
      <c r="O2223" s="55"/>
      <c r="W2223" s="59"/>
      <c r="X2223" s="64"/>
      <c r="Y2223" s="64"/>
      <c r="Z2223" s="64"/>
    </row>
    <row r="2224" spans="1:26" ht="15" customHeight="1" thickBot="1">
      <c r="A2224" s="184" t="str">
        <f t="shared" si="639"/>
        <v>Romero</v>
      </c>
      <c r="B2224" s="110"/>
      <c r="C2224" s="110"/>
      <c r="D2224" s="110"/>
      <c r="E2224" s="110"/>
      <c r="F2224" s="110"/>
      <c r="G2224" s="110"/>
      <c r="H2224" s="110"/>
      <c r="I2224" s="110"/>
      <c r="J2224" s="110"/>
      <c r="K2224" s="110"/>
      <c r="L2224" s="76">
        <v>0</v>
      </c>
      <c r="O2224" s="55"/>
      <c r="W2224" s="59"/>
      <c r="X2224" s="64"/>
      <c r="Y2224" s="64"/>
      <c r="Z2224" s="64"/>
    </row>
    <row r="2225" spans="1:26" ht="15" customHeight="1" thickBot="1">
      <c r="A2225" s="184" t="str">
        <f t="shared" si="639"/>
        <v>Koulibaly</v>
      </c>
      <c r="B2225" s="110"/>
      <c r="C2225" s="110"/>
      <c r="D2225" s="110"/>
      <c r="E2225" s="110"/>
      <c r="F2225" s="110"/>
      <c r="G2225" s="110"/>
      <c r="H2225" s="110"/>
      <c r="I2225" s="110"/>
      <c r="J2225" s="110"/>
      <c r="K2225" s="110"/>
      <c r="L2225" s="76">
        <v>0</v>
      </c>
      <c r="O2225" s="55"/>
      <c r="W2225" s="59"/>
      <c r="X2225" s="64"/>
      <c r="Y2225" s="64"/>
      <c r="Z2225" s="64"/>
    </row>
    <row r="2226" spans="1:26" ht="15" customHeight="1" thickBot="1">
      <c r="A2226" s="184" t="str">
        <f t="shared" si="639"/>
        <v>Digne</v>
      </c>
      <c r="B2226" s="110"/>
      <c r="C2226" s="110"/>
      <c r="D2226" s="110"/>
      <c r="E2226" s="110"/>
      <c r="F2226" s="110"/>
      <c r="G2226" s="110"/>
      <c r="H2226" s="110"/>
      <c r="I2226" s="110"/>
      <c r="J2226" s="110"/>
      <c r="K2226" s="110"/>
      <c r="L2226" s="76">
        <v>0</v>
      </c>
      <c r="O2226" s="55"/>
      <c r="W2226" s="59"/>
      <c r="X2226" s="64"/>
      <c r="Y2226" s="64"/>
      <c r="Z2226" s="64"/>
    </row>
    <row r="2227" spans="1:26" ht="15" customHeight="1" thickBot="1">
      <c r="A2227" s="184" t="str">
        <f t="shared" si="639"/>
        <v>Akanji</v>
      </c>
      <c r="B2227" s="110"/>
      <c r="C2227" s="110"/>
      <c r="D2227" s="110"/>
      <c r="E2227" s="110"/>
      <c r="F2227" s="110"/>
      <c r="G2227" s="110"/>
      <c r="H2227" s="110"/>
      <c r="I2227" s="110"/>
      <c r="J2227" s="110"/>
      <c r="K2227" s="110"/>
      <c r="L2227" s="76">
        <v>0</v>
      </c>
      <c r="O2227" s="55"/>
      <c r="W2227" s="59"/>
      <c r="X2227" s="64"/>
      <c r="Y2227" s="64"/>
      <c r="Z2227" s="64"/>
    </row>
    <row r="2228" spans="1:26" ht="15" customHeight="1" thickBot="1">
      <c r="A2228" s="184" t="str">
        <f t="shared" si="639"/>
        <v>Thiago Silva</v>
      </c>
      <c r="B2228" s="110"/>
      <c r="C2228" s="110"/>
      <c r="D2228" s="110"/>
      <c r="E2228" s="110"/>
      <c r="F2228" s="110"/>
      <c r="G2228" s="110"/>
      <c r="H2228" s="110"/>
      <c r="I2228" s="110"/>
      <c r="J2228" s="110"/>
      <c r="K2228" s="110"/>
      <c r="L2228" s="76">
        <v>0</v>
      </c>
      <c r="O2228" s="55"/>
      <c r="W2228" s="59"/>
      <c r="X2228" s="64"/>
      <c r="Y2228" s="64"/>
      <c r="Z2228" s="64"/>
    </row>
    <row r="2229" spans="1:26" ht="15" customHeight="1" thickBot="1">
      <c r="A2229" s="184" t="str">
        <f t="shared" si="639"/>
        <v>Martínez</v>
      </c>
      <c r="B2229" s="110"/>
      <c r="C2229" s="110"/>
      <c r="D2229" s="110"/>
      <c r="E2229" s="110"/>
      <c r="F2229" s="110"/>
      <c r="G2229" s="110"/>
      <c r="H2229" s="110"/>
      <c r="I2229" s="110"/>
      <c r="J2229" s="110"/>
      <c r="K2229" s="110"/>
      <c r="L2229" s="76">
        <v>0</v>
      </c>
      <c r="O2229" s="55"/>
      <c r="W2229" s="59"/>
      <c r="X2229" s="64"/>
      <c r="Y2229" s="64"/>
      <c r="Z2229" s="64"/>
    </row>
    <row r="2230" spans="1:26" ht="15" customHeight="1" thickBot="1">
      <c r="A2230" s="184" t="str">
        <f t="shared" si="639"/>
        <v>Mee</v>
      </c>
      <c r="B2230" s="110"/>
      <c r="C2230" s="110"/>
      <c r="D2230" s="110"/>
      <c r="E2230" s="110"/>
      <c r="F2230" s="110"/>
      <c r="G2230" s="110"/>
      <c r="H2230" s="110"/>
      <c r="I2230" s="110"/>
      <c r="J2230" s="110"/>
      <c r="K2230" s="110"/>
      <c r="L2230" s="76">
        <v>0</v>
      </c>
      <c r="O2230" s="55"/>
      <c r="W2230" s="59"/>
      <c r="X2230" s="64"/>
      <c r="Y2230" s="64"/>
      <c r="Z2230" s="64"/>
    </row>
    <row r="2231" spans="1:26" ht="15" customHeight="1" thickBot="1">
      <c r="A2231" s="184" t="str">
        <f t="shared" si="639"/>
        <v>Cresswell</v>
      </c>
      <c r="B2231" s="110"/>
      <c r="C2231" s="110"/>
      <c r="D2231" s="110"/>
      <c r="E2231" s="110"/>
      <c r="F2231" s="110"/>
      <c r="G2231" s="110"/>
      <c r="H2231" s="110"/>
      <c r="I2231" s="110"/>
      <c r="J2231" s="110"/>
      <c r="K2231" s="110"/>
      <c r="L2231" s="76">
        <v>0</v>
      </c>
      <c r="O2231" s="55"/>
      <c r="W2231" s="59"/>
      <c r="X2231" s="64"/>
      <c r="Y2231" s="64"/>
      <c r="Z2231" s="64"/>
    </row>
    <row r="2232" spans="1:26" ht="15" customHeight="1" thickBot="1">
      <c r="A2232" s="184" t="str">
        <f t="shared" si="639"/>
        <v>Konsa</v>
      </c>
      <c r="B2232" s="110"/>
      <c r="C2232" s="110"/>
      <c r="D2232" s="110"/>
      <c r="E2232" s="110"/>
      <c r="F2232" s="110"/>
      <c r="G2232" s="110"/>
      <c r="H2232" s="110"/>
      <c r="I2232" s="110"/>
      <c r="J2232" s="110"/>
      <c r="K2232" s="110"/>
      <c r="L2232" s="76">
        <v>0</v>
      </c>
      <c r="O2232" s="55"/>
      <c r="W2232" s="59"/>
      <c r="X2232" s="64"/>
      <c r="Y2232" s="64"/>
      <c r="Z2232" s="64"/>
    </row>
    <row r="2233" spans="1:26" ht="15" customHeight="1" thickBot="1">
      <c r="A2233" s="184" t="str">
        <f t="shared" si="639"/>
        <v>Perraud</v>
      </c>
      <c r="B2233" s="110"/>
      <c r="C2233" s="110"/>
      <c r="D2233" s="110"/>
      <c r="E2233" s="110"/>
      <c r="F2233" s="110"/>
      <c r="G2233" s="110"/>
      <c r="H2233" s="110"/>
      <c r="I2233" s="110"/>
      <c r="J2233" s="110"/>
      <c r="K2233" s="110"/>
      <c r="L2233" s="76">
        <v>0</v>
      </c>
      <c r="O2233" s="55"/>
      <c r="W2233" s="59"/>
      <c r="X2233" s="64"/>
      <c r="Y2233" s="64"/>
      <c r="Z2233" s="64"/>
    </row>
    <row r="2234" spans="1:26" ht="15" customHeight="1" thickBot="1">
      <c r="A2234" s="184" t="str">
        <f t="shared" si="639"/>
        <v>Kehrer</v>
      </c>
      <c r="B2234" s="110"/>
      <c r="C2234" s="110"/>
      <c r="D2234" s="110"/>
      <c r="E2234" s="110"/>
      <c r="F2234" s="110"/>
      <c r="G2234" s="110"/>
      <c r="H2234" s="110"/>
      <c r="I2234" s="110"/>
      <c r="J2234" s="110"/>
      <c r="K2234" s="110"/>
      <c r="L2234" s="76">
        <v>0</v>
      </c>
      <c r="O2234" s="55"/>
      <c r="W2234" s="59"/>
      <c r="X2234" s="64"/>
      <c r="Y2234" s="64"/>
      <c r="Z2234" s="64"/>
    </row>
    <row r="2235" spans="1:26" ht="15" customHeight="1" thickBot="1">
      <c r="A2235" s="184" t="str">
        <f t="shared" si="639"/>
        <v>Ream</v>
      </c>
      <c r="B2235" s="110"/>
      <c r="C2235" s="110"/>
      <c r="D2235" s="110"/>
      <c r="E2235" s="110"/>
      <c r="F2235" s="110"/>
      <c r="G2235" s="110"/>
      <c r="H2235" s="110"/>
      <c r="I2235" s="110"/>
      <c r="J2235" s="110"/>
      <c r="K2235" s="110"/>
      <c r="L2235" s="76">
        <v>0</v>
      </c>
      <c r="O2235" s="55"/>
      <c r="W2235" s="59"/>
      <c r="X2235" s="64"/>
      <c r="Y2235" s="64"/>
      <c r="Z2235" s="64"/>
    </row>
    <row r="2236" spans="1:26" ht="15" customHeight="1" thickBot="1">
      <c r="A2236" s="184" t="str">
        <f t="shared" si="639"/>
        <v>R.Sessegnon</v>
      </c>
      <c r="B2236" s="110"/>
      <c r="C2236" s="110"/>
      <c r="D2236" s="110"/>
      <c r="E2236" s="110"/>
      <c r="F2236" s="110"/>
      <c r="G2236" s="110"/>
      <c r="H2236" s="110"/>
      <c r="I2236" s="110"/>
      <c r="J2236" s="110"/>
      <c r="K2236" s="110"/>
      <c r="L2236" s="76">
        <v>0</v>
      </c>
      <c r="O2236" s="55"/>
      <c r="W2236" s="59"/>
      <c r="X2236" s="64"/>
      <c r="Y2236" s="64"/>
      <c r="Z2236" s="64"/>
    </row>
    <row r="2237" spans="1:26" ht="15" customHeight="1" thickBot="1">
      <c r="A2237" s="184" t="str">
        <f t="shared" si="639"/>
        <v>Aké</v>
      </c>
      <c r="B2237" s="110"/>
      <c r="C2237" s="110"/>
      <c r="D2237" s="110"/>
      <c r="E2237" s="110"/>
      <c r="F2237" s="110"/>
      <c r="G2237" s="110"/>
      <c r="H2237" s="110"/>
      <c r="I2237" s="110"/>
      <c r="J2237" s="110"/>
      <c r="K2237" s="110"/>
      <c r="L2237" s="76">
        <v>0</v>
      </c>
      <c r="O2237" s="55"/>
      <c r="W2237" s="59"/>
      <c r="X2237" s="64"/>
      <c r="Y2237" s="64"/>
      <c r="Z2237" s="64"/>
    </row>
    <row r="2238" spans="1:26" ht="15" customHeight="1" thickBot="1">
      <c r="A2238" s="184" t="str">
        <f t="shared" si="639"/>
        <v>Azpilicueta</v>
      </c>
      <c r="B2238" s="110"/>
      <c r="C2238" s="110"/>
      <c r="D2238" s="110"/>
      <c r="E2238" s="110"/>
      <c r="F2238" s="110"/>
      <c r="G2238" s="110"/>
      <c r="H2238" s="110"/>
      <c r="I2238" s="110"/>
      <c r="J2238" s="110"/>
      <c r="K2238" s="110"/>
      <c r="L2238" s="76">
        <v>0</v>
      </c>
      <c r="O2238" s="55"/>
      <c r="W2238" s="59"/>
      <c r="X2238" s="64"/>
      <c r="Y2238" s="64"/>
      <c r="Z2238" s="64"/>
    </row>
    <row r="2239" spans="1:26" ht="15" customHeight="1" thickBot="1">
      <c r="A2239" s="184" t="str">
        <f t="shared" si="639"/>
        <v>Collins</v>
      </c>
      <c r="B2239" s="110"/>
      <c r="C2239" s="110"/>
      <c r="D2239" s="110"/>
      <c r="E2239" s="110"/>
      <c r="F2239" s="110"/>
      <c r="G2239" s="110"/>
      <c r="H2239" s="110"/>
      <c r="I2239" s="110"/>
      <c r="J2239" s="110"/>
      <c r="K2239" s="110"/>
      <c r="L2239" s="76">
        <v>0</v>
      </c>
      <c r="O2239" s="55"/>
      <c r="W2239" s="59"/>
      <c r="X2239" s="64"/>
      <c r="Y2239" s="64"/>
      <c r="Z2239" s="64"/>
    </row>
    <row r="2240" spans="1:26" ht="15" customHeight="1" thickBot="1">
      <c r="A2240" s="184" t="str">
        <f t="shared" si="639"/>
        <v>Chalobah</v>
      </c>
      <c r="B2240" s="110"/>
      <c r="C2240" s="110"/>
      <c r="D2240" s="110"/>
      <c r="E2240" s="110"/>
      <c r="F2240" s="110"/>
      <c r="G2240" s="110"/>
      <c r="H2240" s="110"/>
      <c r="I2240" s="110"/>
      <c r="J2240" s="110"/>
      <c r="K2240" s="110"/>
      <c r="L2240" s="76">
        <v>0</v>
      </c>
      <c r="O2240" s="55"/>
      <c r="W2240" s="59"/>
      <c r="X2240" s="64"/>
      <c r="Y2240" s="64"/>
      <c r="Z2240" s="64"/>
    </row>
    <row r="2241" spans="1:26" ht="15" customHeight="1" thickBot="1">
      <c r="A2241" s="184" t="str">
        <f t="shared" si="639"/>
        <v>Haaland</v>
      </c>
      <c r="B2241" s="110"/>
      <c r="C2241" s="110"/>
      <c r="D2241" s="110"/>
      <c r="E2241" s="110"/>
      <c r="F2241" s="110"/>
      <c r="G2241" s="110"/>
      <c r="H2241" s="110"/>
      <c r="I2241" s="110"/>
      <c r="J2241" s="110"/>
      <c r="K2241" s="110"/>
      <c r="L2241" s="76">
        <v>1</v>
      </c>
      <c r="O2241" s="55"/>
      <c r="W2241" s="59"/>
      <c r="X2241" s="64"/>
      <c r="Y2241" s="64"/>
      <c r="Z2241" s="64"/>
    </row>
    <row r="2242" spans="1:26" ht="15" customHeight="1" thickBot="1">
      <c r="A2242" s="184" t="str">
        <f t="shared" si="639"/>
        <v>Kane</v>
      </c>
      <c r="B2242" s="110"/>
      <c r="C2242" s="110"/>
      <c r="D2242" s="110"/>
      <c r="E2242" s="110"/>
      <c r="F2242" s="110"/>
      <c r="G2242" s="110"/>
      <c r="H2242" s="110"/>
      <c r="I2242" s="110"/>
      <c r="J2242" s="110"/>
      <c r="K2242" s="110"/>
      <c r="L2242" s="76">
        <v>0</v>
      </c>
      <c r="O2242" s="55"/>
      <c r="W2242" s="59"/>
      <c r="X2242" s="64"/>
      <c r="Y2242" s="64"/>
      <c r="Z2242" s="64"/>
    </row>
    <row r="2243" spans="1:26" ht="15" customHeight="1" thickBot="1">
      <c r="A2243" s="184" t="str">
        <f t="shared" si="639"/>
        <v>Darwin</v>
      </c>
      <c r="B2243" s="110"/>
      <c r="C2243" s="110"/>
      <c r="D2243" s="110"/>
      <c r="E2243" s="110"/>
      <c r="F2243" s="110"/>
      <c r="G2243" s="110"/>
      <c r="H2243" s="110"/>
      <c r="I2243" s="110"/>
      <c r="J2243" s="110"/>
      <c r="K2243" s="110"/>
      <c r="L2243" s="76">
        <v>0</v>
      </c>
      <c r="O2243" s="55"/>
      <c r="W2243" s="59"/>
      <c r="X2243" s="64"/>
      <c r="Y2243" s="64"/>
      <c r="Z2243" s="64"/>
    </row>
    <row r="2244" spans="1:26" ht="15" customHeight="1" thickBot="1">
      <c r="A2244" s="184" t="str">
        <f t="shared" si="639"/>
        <v>Mitrović</v>
      </c>
      <c r="B2244" s="110"/>
      <c r="C2244" s="110"/>
      <c r="D2244" s="110"/>
      <c r="E2244" s="110"/>
      <c r="F2244" s="110"/>
      <c r="G2244" s="110"/>
      <c r="H2244" s="110"/>
      <c r="I2244" s="110"/>
      <c r="J2244" s="110"/>
      <c r="K2244" s="110"/>
      <c r="L2244" s="76">
        <v>1</v>
      </c>
      <c r="O2244" s="55"/>
      <c r="W2244" s="59"/>
      <c r="X2244" s="64"/>
      <c r="Y2244" s="64"/>
      <c r="Z2244" s="64"/>
    </row>
    <row r="2245" spans="1:26" ht="15" customHeight="1" thickBot="1">
      <c r="A2245" s="184" t="str">
        <f t="shared" si="639"/>
        <v>Nketiah</v>
      </c>
      <c r="B2245" s="110"/>
      <c r="C2245" s="110"/>
      <c r="D2245" s="110"/>
      <c r="E2245" s="110"/>
      <c r="F2245" s="110"/>
      <c r="G2245" s="110"/>
      <c r="H2245" s="110"/>
      <c r="I2245" s="110"/>
      <c r="J2245" s="110"/>
      <c r="K2245" s="110"/>
      <c r="L2245" s="76">
        <v>0</v>
      </c>
      <c r="O2245" s="55"/>
      <c r="W2245" s="59"/>
      <c r="X2245" s="64"/>
      <c r="Y2245" s="64"/>
      <c r="Z2245" s="64"/>
    </row>
    <row r="2246" spans="1:26" ht="15" customHeight="1" thickBot="1">
      <c r="A2246" s="184" t="str">
        <f t="shared" si="639"/>
        <v>Wilson</v>
      </c>
      <c r="B2246" s="110"/>
      <c r="C2246" s="110"/>
      <c r="D2246" s="110"/>
      <c r="E2246" s="110"/>
      <c r="F2246" s="110"/>
      <c r="G2246" s="110"/>
      <c r="H2246" s="110"/>
      <c r="I2246" s="110"/>
      <c r="J2246" s="110"/>
      <c r="K2246" s="110"/>
      <c r="L2246" s="76">
        <v>0</v>
      </c>
      <c r="O2246" s="55"/>
      <c r="W2246" s="59"/>
      <c r="X2246" s="64"/>
      <c r="Y2246" s="64"/>
      <c r="Z2246" s="64"/>
    </row>
    <row r="2247" spans="1:26" ht="15" customHeight="1" thickBot="1">
      <c r="A2247" s="184" t="str">
        <f t="shared" si="639"/>
        <v>Martial</v>
      </c>
      <c r="B2247" s="110"/>
      <c r="C2247" s="110"/>
      <c r="D2247" s="110"/>
      <c r="E2247" s="110"/>
      <c r="F2247" s="110"/>
      <c r="G2247" s="110"/>
      <c r="H2247" s="110"/>
      <c r="I2247" s="110"/>
      <c r="J2247" s="110"/>
      <c r="K2247" s="110"/>
      <c r="L2247" s="76">
        <v>0</v>
      </c>
      <c r="O2247" s="55"/>
      <c r="W2247" s="59"/>
      <c r="X2247" s="64"/>
      <c r="Y2247" s="64"/>
      <c r="Z2247" s="64"/>
    </row>
    <row r="2248" spans="1:26" ht="15" customHeight="1" thickBot="1">
      <c r="A2248" s="184" t="str">
        <f t="shared" si="639"/>
        <v>Watkins</v>
      </c>
      <c r="B2248" s="110"/>
      <c r="C2248" s="110"/>
      <c r="D2248" s="110"/>
      <c r="E2248" s="110"/>
      <c r="F2248" s="110"/>
      <c r="G2248" s="110"/>
      <c r="H2248" s="110"/>
      <c r="I2248" s="110"/>
      <c r="J2248" s="110"/>
      <c r="K2248" s="110"/>
      <c r="L2248" s="76">
        <v>0</v>
      </c>
      <c r="O2248" s="55"/>
      <c r="W2248" s="59"/>
      <c r="X2248" s="64"/>
      <c r="Y2248" s="64"/>
      <c r="Z2248" s="64"/>
    </row>
    <row r="2249" spans="1:26" ht="15" customHeight="1" thickBot="1">
      <c r="A2249" s="184" t="str">
        <f t="shared" si="639"/>
        <v>Havertz</v>
      </c>
      <c r="B2249" s="110"/>
      <c r="C2249" s="110"/>
      <c r="D2249" s="110"/>
      <c r="E2249" s="110"/>
      <c r="F2249" s="110"/>
      <c r="G2249" s="110"/>
      <c r="H2249" s="110"/>
      <c r="I2249" s="110"/>
      <c r="J2249" s="110"/>
      <c r="K2249" s="110"/>
      <c r="L2249" s="76">
        <v>0</v>
      </c>
      <c r="O2249" s="55"/>
      <c r="W2249" s="59"/>
      <c r="X2249" s="64"/>
      <c r="Y2249" s="64"/>
      <c r="Z2249" s="64"/>
    </row>
    <row r="2250" spans="1:26" ht="15" customHeight="1" thickBot="1">
      <c r="A2250" s="184" t="str">
        <f t="shared" si="639"/>
        <v>Aubameyang</v>
      </c>
      <c r="B2250" s="110"/>
      <c r="C2250" s="110"/>
      <c r="D2250" s="110"/>
      <c r="E2250" s="110"/>
      <c r="F2250" s="110"/>
      <c r="G2250" s="110"/>
      <c r="H2250" s="110"/>
      <c r="I2250" s="110"/>
      <c r="J2250" s="110"/>
      <c r="K2250" s="110"/>
      <c r="L2250" s="76">
        <v>0</v>
      </c>
      <c r="O2250" s="55"/>
      <c r="W2250" s="59"/>
      <c r="X2250" s="64"/>
      <c r="Y2250" s="64"/>
      <c r="Z2250" s="64"/>
    </row>
    <row r="2251" spans="1:26" ht="15" customHeight="1" thickBot="1">
      <c r="A2251" s="184" t="str">
        <f t="shared" si="639"/>
        <v>Solanke</v>
      </c>
      <c r="B2251" s="110"/>
      <c r="C2251" s="110"/>
      <c r="D2251" s="110"/>
      <c r="E2251" s="110"/>
      <c r="F2251" s="110"/>
      <c r="G2251" s="110"/>
      <c r="H2251" s="110"/>
      <c r="I2251" s="110"/>
      <c r="J2251" s="110"/>
      <c r="K2251" s="110"/>
      <c r="L2251" s="76">
        <v>0</v>
      </c>
      <c r="O2251" s="55"/>
      <c r="W2251" s="59"/>
      <c r="X2251" s="64"/>
      <c r="Y2251" s="64"/>
      <c r="Z2251" s="64"/>
    </row>
    <row r="2252" spans="1:26" ht="15" customHeight="1" thickBot="1">
      <c r="A2252" s="184" t="str">
        <f t="shared" si="639"/>
        <v>Bamford</v>
      </c>
      <c r="B2252" s="110"/>
      <c r="C2252" s="110"/>
      <c r="D2252" s="110"/>
      <c r="E2252" s="110"/>
      <c r="F2252" s="110"/>
      <c r="G2252" s="110"/>
      <c r="H2252" s="110"/>
      <c r="I2252" s="110"/>
      <c r="J2252" s="110"/>
      <c r="K2252" s="110"/>
      <c r="L2252" s="76">
        <v>0</v>
      </c>
      <c r="O2252" s="55"/>
      <c r="W2252" s="59"/>
      <c r="X2252" s="64"/>
      <c r="Y2252" s="64"/>
      <c r="Z2252" s="64"/>
    </row>
    <row r="2253" spans="1:26" ht="15" customHeight="1" thickBot="1">
      <c r="A2253" s="184" t="str">
        <f t="shared" si="639"/>
        <v>Mbeumo</v>
      </c>
      <c r="B2253" s="110"/>
      <c r="C2253" s="110"/>
      <c r="D2253" s="110"/>
      <c r="E2253" s="110"/>
      <c r="F2253" s="110"/>
      <c r="G2253" s="110"/>
      <c r="H2253" s="110"/>
      <c r="I2253" s="110"/>
      <c r="J2253" s="110"/>
      <c r="K2253" s="110"/>
      <c r="L2253" s="76">
        <v>0</v>
      </c>
      <c r="O2253" s="55"/>
      <c r="W2253" s="59"/>
      <c r="X2253" s="64"/>
      <c r="Y2253" s="64"/>
      <c r="Z2253" s="64"/>
    </row>
    <row r="2254" spans="1:26" ht="15" customHeight="1" thickBot="1">
      <c r="A2254" s="184" t="str">
        <f t="shared" si="639"/>
        <v>Adams</v>
      </c>
      <c r="B2254" s="110"/>
      <c r="C2254" s="110"/>
      <c r="D2254" s="110"/>
      <c r="E2254" s="110"/>
      <c r="F2254" s="110"/>
      <c r="G2254" s="110"/>
      <c r="H2254" s="110"/>
      <c r="I2254" s="110"/>
      <c r="J2254" s="110"/>
      <c r="K2254" s="110"/>
      <c r="L2254" s="76">
        <v>0</v>
      </c>
      <c r="O2254" s="55"/>
      <c r="W2254" s="59"/>
      <c r="X2254" s="64"/>
      <c r="Y2254" s="64"/>
      <c r="Z2254" s="64"/>
    </row>
    <row r="2255" spans="1:26" ht="15" customHeight="1" thickBot="1">
      <c r="A2255" s="184" t="str">
        <f t="shared" si="639"/>
        <v>Calvert-Lewin</v>
      </c>
      <c r="B2255" s="110"/>
      <c r="C2255" s="110"/>
      <c r="D2255" s="110"/>
      <c r="E2255" s="110"/>
      <c r="F2255" s="110"/>
      <c r="G2255" s="110"/>
      <c r="H2255" s="110"/>
      <c r="I2255" s="110"/>
      <c r="J2255" s="110"/>
      <c r="K2255" s="110"/>
      <c r="L2255" s="76">
        <v>0</v>
      </c>
      <c r="O2255" s="55"/>
      <c r="W2255" s="59"/>
      <c r="X2255" s="64"/>
      <c r="Y2255" s="64"/>
      <c r="Z2255" s="64"/>
    </row>
    <row r="2256" spans="1:26" ht="15" customHeight="1" thickBot="1">
      <c r="A2256" s="184" t="str">
        <f t="shared" si="639"/>
        <v>Scamacca</v>
      </c>
      <c r="B2256" s="110"/>
      <c r="C2256" s="110"/>
      <c r="D2256" s="110"/>
      <c r="E2256" s="110"/>
      <c r="F2256" s="110"/>
      <c r="G2256" s="110"/>
      <c r="H2256" s="110"/>
      <c r="I2256" s="110"/>
      <c r="J2256" s="110"/>
      <c r="K2256" s="110"/>
      <c r="L2256" s="76">
        <v>0</v>
      </c>
      <c r="O2256" s="55"/>
      <c r="W2256" s="59"/>
      <c r="X2256" s="64"/>
      <c r="Y2256" s="64"/>
      <c r="Z2256" s="64"/>
    </row>
    <row r="2257" spans="1:26" ht="15" customHeight="1" thickBot="1">
      <c r="A2257" s="184" t="str">
        <f t="shared" si="639"/>
        <v>Edouard</v>
      </c>
      <c r="B2257" s="110"/>
      <c r="C2257" s="110"/>
      <c r="D2257" s="110"/>
      <c r="E2257" s="110"/>
      <c r="F2257" s="110"/>
      <c r="G2257" s="110"/>
      <c r="H2257" s="110"/>
      <c r="I2257" s="110"/>
      <c r="J2257" s="110"/>
      <c r="K2257" s="110"/>
      <c r="L2257" s="76">
        <v>0</v>
      </c>
      <c r="O2257" s="55"/>
      <c r="W2257" s="59"/>
      <c r="X2257" s="64"/>
      <c r="Y2257" s="64"/>
      <c r="Z2257" s="64"/>
    </row>
    <row r="2258" spans="1:26" ht="15" customHeight="1" thickBot="1">
      <c r="A2258" s="184" t="str">
        <f t="shared" si="639"/>
        <v>Johnson</v>
      </c>
      <c r="B2258" s="110"/>
      <c r="C2258" s="110"/>
      <c r="D2258" s="110"/>
      <c r="E2258" s="110"/>
      <c r="F2258" s="110"/>
      <c r="G2258" s="110"/>
      <c r="H2258" s="110"/>
      <c r="I2258" s="110"/>
      <c r="J2258" s="110"/>
      <c r="K2258" s="110"/>
      <c r="L2258" s="76">
        <v>0</v>
      </c>
      <c r="O2258" s="55"/>
      <c r="W2258" s="59"/>
      <c r="X2258" s="64"/>
      <c r="Y2258" s="64"/>
      <c r="Z2258" s="64"/>
    </row>
    <row r="2259" spans="1:26" ht="15" customHeight="1" thickBot="1">
      <c r="A2259" s="184" t="str">
        <f t="shared" si="639"/>
        <v>Daka</v>
      </c>
      <c r="B2259" s="110"/>
      <c r="C2259" s="110"/>
      <c r="D2259" s="110"/>
      <c r="E2259" s="110"/>
      <c r="F2259" s="110"/>
      <c r="G2259" s="110"/>
      <c r="H2259" s="110"/>
      <c r="I2259" s="110"/>
      <c r="J2259" s="110"/>
      <c r="K2259" s="110"/>
      <c r="L2259" s="76">
        <v>0</v>
      </c>
      <c r="O2259" s="55"/>
      <c r="W2259" s="59"/>
      <c r="X2259" s="64"/>
      <c r="Y2259" s="64"/>
      <c r="Z2259" s="64"/>
    </row>
    <row r="2260" spans="1:26" ht="15" customHeight="1" thickBot="1">
      <c r="A2260" s="184" t="str">
        <f t="shared" si="639"/>
        <v>Greenwood</v>
      </c>
      <c r="B2260" s="110"/>
      <c r="C2260" s="110"/>
      <c r="D2260" s="110"/>
      <c r="E2260" s="110"/>
      <c r="F2260" s="110"/>
      <c r="G2260" s="110"/>
      <c r="H2260" s="110"/>
      <c r="I2260" s="110"/>
      <c r="J2260" s="110"/>
      <c r="K2260" s="110"/>
      <c r="L2260" s="76">
        <v>1</v>
      </c>
      <c r="O2260" s="55"/>
      <c r="W2260" s="59"/>
      <c r="X2260" s="64"/>
      <c r="Y2260" s="64"/>
      <c r="Z2260" s="64"/>
    </row>
    <row r="2261" spans="1:26" ht="15" customHeight="1" thickBot="1">
      <c r="A2261" s="184" t="str">
        <f t="shared" si="639"/>
        <v>Ederson</v>
      </c>
      <c r="B2261" s="110"/>
      <c r="C2261" s="110"/>
      <c r="D2261" s="110"/>
      <c r="E2261" s="110"/>
      <c r="F2261" s="110"/>
      <c r="G2261" s="110"/>
      <c r="H2261" s="110"/>
      <c r="I2261" s="110"/>
      <c r="J2261" s="110"/>
      <c r="K2261" s="110"/>
      <c r="L2261" s="76">
        <v>1</v>
      </c>
      <c r="O2261" s="55"/>
      <c r="W2261" s="59"/>
      <c r="X2261" s="64"/>
      <c r="Y2261" s="64"/>
      <c r="Z2261" s="64"/>
    </row>
    <row r="2262" spans="1:26" ht="15" customHeight="1" thickBot="1">
      <c r="A2262" s="184" t="str">
        <f t="shared" si="639"/>
        <v>Ramsdale</v>
      </c>
      <c r="B2262" s="110"/>
      <c r="C2262" s="110"/>
      <c r="D2262" s="110"/>
      <c r="E2262" s="110"/>
      <c r="F2262" s="110"/>
      <c r="G2262" s="110"/>
      <c r="H2262" s="110"/>
      <c r="I2262" s="110"/>
      <c r="J2262" s="110"/>
      <c r="K2262" s="110"/>
      <c r="L2262" s="76">
        <v>0</v>
      </c>
      <c r="O2262" s="55"/>
      <c r="W2262" s="59"/>
      <c r="X2262" s="64"/>
      <c r="Y2262" s="64"/>
      <c r="Z2262" s="64"/>
    </row>
    <row r="2263" spans="1:26" ht="15" customHeight="1" thickBot="1">
      <c r="A2263" s="184" t="str">
        <f t="shared" si="639"/>
        <v>Arrizabalaga</v>
      </c>
      <c r="B2263" s="110"/>
      <c r="C2263" s="110"/>
      <c r="D2263" s="110"/>
      <c r="E2263" s="110"/>
      <c r="F2263" s="110"/>
      <c r="G2263" s="110"/>
      <c r="H2263" s="110"/>
      <c r="I2263" s="110"/>
      <c r="J2263" s="110"/>
      <c r="K2263" s="110"/>
      <c r="L2263" s="76">
        <v>0</v>
      </c>
      <c r="O2263" s="55"/>
      <c r="W2263" s="59"/>
      <c r="X2263" s="64"/>
      <c r="Y2263" s="64"/>
      <c r="Z2263" s="64"/>
    </row>
    <row r="2264" spans="1:26" ht="15" customHeight="1" thickBot="1">
      <c r="A2264" s="184" t="str">
        <f t="shared" si="639"/>
        <v>Alisson</v>
      </c>
      <c r="B2264" s="110"/>
      <c r="C2264" s="110"/>
      <c r="D2264" s="110"/>
      <c r="E2264" s="110"/>
      <c r="F2264" s="110"/>
      <c r="G2264" s="110"/>
      <c r="H2264" s="110"/>
      <c r="I2264" s="110"/>
      <c r="J2264" s="110"/>
      <c r="K2264" s="110"/>
      <c r="L2264" s="76">
        <v>0</v>
      </c>
      <c r="O2264" s="55"/>
      <c r="W2264" s="59"/>
      <c r="X2264" s="64"/>
      <c r="Y2264" s="64"/>
      <c r="Z2264" s="64"/>
    </row>
    <row r="2265" spans="1:26" ht="15" customHeight="1" thickBot="1">
      <c r="A2265" s="184" t="str">
        <f t="shared" si="639"/>
        <v>Lloris</v>
      </c>
      <c r="B2265" s="110"/>
      <c r="C2265" s="110"/>
      <c r="D2265" s="110"/>
      <c r="E2265" s="110"/>
      <c r="F2265" s="110"/>
      <c r="G2265" s="110"/>
      <c r="H2265" s="110"/>
      <c r="I2265" s="110"/>
      <c r="J2265" s="110"/>
      <c r="K2265" s="110"/>
      <c r="L2265" s="76">
        <v>0</v>
      </c>
      <c r="O2265" s="55"/>
      <c r="W2265" s="59"/>
      <c r="X2265" s="64"/>
      <c r="Y2265" s="64"/>
      <c r="Z2265" s="64"/>
    </row>
    <row r="2266" spans="1:26" ht="15" customHeight="1" thickBot="1">
      <c r="A2266" s="184" t="str">
        <f t="shared" si="639"/>
        <v>Leno</v>
      </c>
      <c r="B2266" s="110"/>
      <c r="C2266" s="110"/>
      <c r="D2266" s="110"/>
      <c r="E2266" s="110"/>
      <c r="F2266" s="110"/>
      <c r="G2266" s="110"/>
      <c r="H2266" s="110"/>
      <c r="I2266" s="110"/>
      <c r="J2266" s="110"/>
      <c r="K2266" s="110"/>
      <c r="L2266" s="76">
        <v>1</v>
      </c>
      <c r="O2266" s="55"/>
      <c r="W2266" s="59"/>
      <c r="X2266" s="64"/>
      <c r="Y2266" s="64"/>
      <c r="Z2266" s="64"/>
    </row>
    <row r="2267" spans="1:26" ht="15" customHeight="1" thickBot="1">
      <c r="A2267" s="184" t="str">
        <f t="shared" si="639"/>
        <v>Pope</v>
      </c>
      <c r="B2267" s="110"/>
      <c r="C2267" s="110"/>
      <c r="D2267" s="110"/>
      <c r="E2267" s="110"/>
      <c r="F2267" s="110"/>
      <c r="G2267" s="110"/>
      <c r="H2267" s="110"/>
      <c r="I2267" s="110"/>
      <c r="J2267" s="110"/>
      <c r="K2267" s="110"/>
      <c r="L2267" s="76">
        <v>0</v>
      </c>
      <c r="O2267" s="55"/>
      <c r="W2267" s="59"/>
      <c r="X2267" s="64"/>
      <c r="Y2267" s="64"/>
      <c r="Z2267" s="64"/>
    </row>
    <row r="2268" spans="1:26" ht="15" customHeight="1" thickBot="1">
      <c r="A2268" s="184" t="str">
        <f t="shared" si="639"/>
        <v>Fabianski</v>
      </c>
      <c r="B2268" s="110"/>
      <c r="C2268" s="110"/>
      <c r="D2268" s="110"/>
      <c r="E2268" s="110"/>
      <c r="F2268" s="110"/>
      <c r="G2268" s="110"/>
      <c r="H2268" s="110"/>
      <c r="I2268" s="110"/>
      <c r="J2268" s="110"/>
      <c r="K2268" s="110"/>
      <c r="L2268" s="76">
        <v>0</v>
      </c>
      <c r="O2268" s="55"/>
      <c r="W2268" s="59"/>
      <c r="X2268" s="64"/>
      <c r="Y2268" s="64"/>
      <c r="Z2268" s="64"/>
    </row>
    <row r="2269" spans="1:26" ht="15" customHeight="1" thickBot="1">
      <c r="A2269" s="184" t="str">
        <f t="shared" si="639"/>
        <v>Sánchez</v>
      </c>
      <c r="B2269" s="110"/>
      <c r="C2269" s="110"/>
      <c r="D2269" s="110"/>
      <c r="E2269" s="110"/>
      <c r="F2269" s="110"/>
      <c r="G2269" s="110"/>
      <c r="H2269" s="110"/>
      <c r="I2269" s="110"/>
      <c r="J2269" s="110"/>
      <c r="K2269" s="110"/>
      <c r="L2269" s="76">
        <v>0</v>
      </c>
      <c r="O2269" s="55"/>
      <c r="W2269" s="59"/>
      <c r="X2269" s="64"/>
      <c r="Y2269" s="64"/>
      <c r="Z2269" s="64"/>
    </row>
    <row r="2270" spans="1:26" ht="15" customHeight="1" thickBot="1">
      <c r="A2270" s="184" t="str">
        <f t="shared" si="639"/>
        <v>Sá</v>
      </c>
      <c r="B2270" s="110"/>
      <c r="C2270" s="110"/>
      <c r="D2270" s="110"/>
      <c r="E2270" s="110"/>
      <c r="F2270" s="110"/>
      <c r="G2270" s="110"/>
      <c r="H2270" s="110"/>
      <c r="I2270" s="110"/>
      <c r="J2270" s="110"/>
      <c r="K2270" s="110"/>
      <c r="L2270" s="76">
        <v>0</v>
      </c>
      <c r="O2270" s="55"/>
      <c r="W2270" s="59"/>
      <c r="X2270" s="64"/>
      <c r="Y2270" s="64"/>
      <c r="Z2270" s="64"/>
    </row>
    <row r="2271" spans="1:26" ht="15" customHeight="1" thickBot="1">
      <c r="A2271" s="184" t="str">
        <f t="shared" si="639"/>
        <v>De Gea</v>
      </c>
      <c r="B2271" s="110"/>
      <c r="C2271" s="110"/>
      <c r="D2271" s="110"/>
      <c r="E2271" s="110"/>
      <c r="F2271" s="110"/>
      <c r="G2271" s="110"/>
      <c r="H2271" s="110"/>
      <c r="I2271" s="110"/>
      <c r="J2271" s="110"/>
      <c r="K2271" s="110"/>
      <c r="L2271" s="76">
        <v>0</v>
      </c>
      <c r="O2271" s="55"/>
      <c r="W2271" s="59"/>
      <c r="X2271" s="64"/>
      <c r="Y2271" s="64"/>
      <c r="Z2271" s="64"/>
    </row>
    <row r="2272" spans="1:26" ht="15" customHeight="1" thickBot="1">
      <c r="A2272" s="184" t="str">
        <f t="shared" si="639"/>
        <v>Pickford</v>
      </c>
      <c r="B2272" s="110"/>
      <c r="C2272" s="110"/>
      <c r="D2272" s="110"/>
      <c r="E2272" s="110"/>
      <c r="F2272" s="110"/>
      <c r="G2272" s="110"/>
      <c r="H2272" s="110"/>
      <c r="I2272" s="110"/>
      <c r="J2272" s="110"/>
      <c r="K2272" s="110"/>
      <c r="L2272" s="76">
        <v>0</v>
      </c>
      <c r="O2272" s="55"/>
      <c r="W2272" s="59"/>
      <c r="X2272" s="64"/>
      <c r="Y2272" s="64"/>
      <c r="Z2272" s="64"/>
    </row>
    <row r="2273" spans="1:26" ht="15" customHeight="1" thickBot="1">
      <c r="A2273" s="184" t="str">
        <f t="shared" si="639"/>
        <v>Henderson</v>
      </c>
      <c r="B2273" s="110"/>
      <c r="C2273" s="110"/>
      <c r="D2273" s="110"/>
      <c r="E2273" s="110"/>
      <c r="F2273" s="110"/>
      <c r="G2273" s="110"/>
      <c r="H2273" s="110"/>
      <c r="I2273" s="110"/>
      <c r="J2273" s="110"/>
      <c r="K2273" s="110"/>
      <c r="L2273" s="76">
        <v>0</v>
      </c>
      <c r="O2273" s="55"/>
      <c r="W2273" s="59"/>
      <c r="X2273" s="64"/>
      <c r="Y2273" s="64"/>
      <c r="Z2273" s="64"/>
    </row>
    <row r="2274" spans="1:26" ht="15" customHeight="1" thickBot="1">
      <c r="A2274" s="184" t="str">
        <f t="shared" si="639"/>
        <v>Meslier</v>
      </c>
      <c r="B2274" s="110"/>
      <c r="C2274" s="110"/>
      <c r="D2274" s="110"/>
      <c r="E2274" s="110"/>
      <c r="F2274" s="110"/>
      <c r="G2274" s="110"/>
      <c r="H2274" s="110"/>
      <c r="I2274" s="110"/>
      <c r="J2274" s="110"/>
      <c r="K2274" s="110"/>
      <c r="L2274" s="76">
        <v>0</v>
      </c>
      <c r="O2274" s="55"/>
      <c r="W2274" s="59"/>
      <c r="X2274" s="64"/>
      <c r="Y2274" s="64"/>
      <c r="Z2274" s="64"/>
    </row>
    <row r="2275" spans="1:26" ht="15" customHeight="1" thickBot="1">
      <c r="A2275" s="184" t="str">
        <f t="shared" si="639"/>
        <v>Guaita</v>
      </c>
      <c r="B2275" s="110"/>
      <c r="C2275" s="110"/>
      <c r="D2275" s="110"/>
      <c r="E2275" s="110"/>
      <c r="F2275" s="110"/>
      <c r="G2275" s="110"/>
      <c r="H2275" s="110"/>
      <c r="I2275" s="110"/>
      <c r="J2275" s="110"/>
      <c r="K2275" s="110"/>
      <c r="L2275" s="76">
        <v>0</v>
      </c>
      <c r="O2275" s="55"/>
      <c r="W2275" s="59"/>
      <c r="X2275" s="64"/>
      <c r="Y2275" s="64"/>
      <c r="Z2275" s="64"/>
    </row>
    <row r="2276" spans="1:26" ht="15" customHeight="1" thickBot="1">
      <c r="A2276" s="184" t="str">
        <f t="shared" si="639"/>
        <v>Salah</v>
      </c>
      <c r="B2276" s="110"/>
      <c r="C2276" s="110"/>
      <c r="D2276" s="110"/>
      <c r="E2276" s="110"/>
      <c r="F2276" s="110"/>
      <c r="G2276" s="110"/>
      <c r="H2276" s="110"/>
      <c r="I2276" s="110"/>
      <c r="J2276" s="110"/>
      <c r="K2276" s="110"/>
      <c r="L2276" s="76">
        <v>1</v>
      </c>
      <c r="O2276" s="55"/>
      <c r="W2276" s="59"/>
      <c r="X2276" s="64"/>
      <c r="Y2276" s="64"/>
      <c r="Z2276" s="64"/>
    </row>
    <row r="2277" spans="1:26" ht="15" customHeight="1" thickBot="1">
      <c r="A2277" s="184" t="str">
        <f t="shared" si="639"/>
        <v>De Bruyne</v>
      </c>
      <c r="B2277" s="110"/>
      <c r="C2277" s="110"/>
      <c r="D2277" s="110"/>
      <c r="E2277" s="110"/>
      <c r="F2277" s="110"/>
      <c r="G2277" s="110"/>
      <c r="H2277" s="110"/>
      <c r="I2277" s="110"/>
      <c r="J2277" s="110"/>
      <c r="K2277" s="110"/>
      <c r="L2277" s="76">
        <v>0</v>
      </c>
      <c r="O2277" s="55"/>
      <c r="W2277" s="59"/>
      <c r="X2277" s="64"/>
      <c r="Y2277" s="64"/>
      <c r="Z2277" s="64"/>
    </row>
    <row r="2278" spans="1:26" ht="15" customHeight="1" thickBot="1">
      <c r="A2278" s="184" t="str">
        <f t="shared" si="639"/>
        <v>Saka</v>
      </c>
      <c r="B2278" s="110"/>
      <c r="C2278" s="110"/>
      <c r="D2278" s="110"/>
      <c r="E2278" s="110"/>
      <c r="F2278" s="110"/>
      <c r="G2278" s="110"/>
      <c r="H2278" s="110"/>
      <c r="I2278" s="110"/>
      <c r="J2278" s="110"/>
      <c r="K2278" s="110"/>
      <c r="L2278" s="76">
        <v>1</v>
      </c>
      <c r="O2278" s="55"/>
      <c r="W2278" s="59"/>
      <c r="X2278" s="64"/>
      <c r="Y2278" s="64"/>
      <c r="Z2278" s="64"/>
    </row>
    <row r="2279" spans="1:26" ht="15" customHeight="1" thickBot="1">
      <c r="A2279" s="184" t="str">
        <f t="shared" si="639"/>
        <v>Son</v>
      </c>
      <c r="B2279" s="110"/>
      <c r="C2279" s="110"/>
      <c r="D2279" s="110"/>
      <c r="E2279" s="110"/>
      <c r="F2279" s="110"/>
      <c r="G2279" s="110"/>
      <c r="H2279" s="110"/>
      <c r="I2279" s="110"/>
      <c r="J2279" s="110"/>
      <c r="K2279" s="110"/>
      <c r="L2279" s="76">
        <v>0</v>
      </c>
      <c r="O2279" s="55"/>
      <c r="W2279" s="59"/>
      <c r="X2279" s="64"/>
      <c r="Y2279" s="64"/>
      <c r="Z2279" s="64"/>
    </row>
    <row r="2280" spans="1:26" ht="15" customHeight="1" thickBot="1">
      <c r="A2280" s="184" t="str">
        <f t="shared" si="639"/>
        <v>Martinelli</v>
      </c>
      <c r="B2280" s="110"/>
      <c r="C2280" s="110"/>
      <c r="D2280" s="110"/>
      <c r="E2280" s="110"/>
      <c r="F2280" s="110"/>
      <c r="G2280" s="110"/>
      <c r="H2280" s="110"/>
      <c r="I2280" s="110"/>
      <c r="J2280" s="110"/>
      <c r="K2280" s="110"/>
      <c r="L2280" s="76">
        <v>1</v>
      </c>
      <c r="O2280" s="55"/>
      <c r="W2280" s="59"/>
      <c r="X2280" s="64"/>
      <c r="Y2280" s="64"/>
      <c r="Z2280" s="64"/>
    </row>
    <row r="2281" spans="1:26" ht="15" customHeight="1" thickBot="1">
      <c r="A2281" s="184" t="str">
        <f t="shared" si="639"/>
        <v>Foden</v>
      </c>
      <c r="B2281" s="110"/>
      <c r="C2281" s="110"/>
      <c r="D2281" s="110"/>
      <c r="E2281" s="110"/>
      <c r="F2281" s="110"/>
      <c r="G2281" s="110"/>
      <c r="H2281" s="110"/>
      <c r="I2281" s="110"/>
      <c r="J2281" s="110"/>
      <c r="K2281" s="110"/>
      <c r="L2281" s="76">
        <v>0</v>
      </c>
      <c r="O2281" s="55"/>
      <c r="W2281" s="59"/>
      <c r="X2281" s="64"/>
      <c r="Y2281" s="64"/>
      <c r="Z2281" s="64"/>
    </row>
    <row r="2282" spans="1:26" ht="15" customHeight="1" thickBot="1">
      <c r="A2282" s="184" t="str">
        <f t="shared" ref="A2282:A2345" si="640">A1402</f>
        <v>Mount</v>
      </c>
      <c r="B2282" s="110"/>
      <c r="C2282" s="110"/>
      <c r="D2282" s="110"/>
      <c r="E2282" s="110"/>
      <c r="F2282" s="110"/>
      <c r="G2282" s="110"/>
      <c r="H2282" s="110"/>
      <c r="I2282" s="110"/>
      <c r="J2282" s="110"/>
      <c r="K2282" s="110"/>
      <c r="L2282" s="76">
        <v>1</v>
      </c>
      <c r="O2282" s="55"/>
      <c r="W2282" s="59"/>
      <c r="X2282" s="64"/>
      <c r="Y2282" s="64"/>
      <c r="Z2282" s="64"/>
    </row>
    <row r="2283" spans="1:26" ht="15" customHeight="1" thickBot="1">
      <c r="A2283" s="184" t="str">
        <f t="shared" si="640"/>
        <v>Sterling</v>
      </c>
      <c r="B2283" s="110"/>
      <c r="C2283" s="110"/>
      <c r="D2283" s="110"/>
      <c r="E2283" s="110"/>
      <c r="F2283" s="110"/>
      <c r="G2283" s="110"/>
      <c r="H2283" s="110"/>
      <c r="I2283" s="110"/>
      <c r="J2283" s="110"/>
      <c r="K2283" s="110"/>
      <c r="L2283" s="76">
        <v>0</v>
      </c>
      <c r="O2283" s="55"/>
      <c r="W2283" s="59"/>
      <c r="X2283" s="64"/>
      <c r="Y2283" s="64"/>
      <c r="Z2283" s="64"/>
    </row>
    <row r="2284" spans="1:26" ht="15" customHeight="1" thickBot="1">
      <c r="A2284" s="184" t="str">
        <f t="shared" si="640"/>
        <v>Fernandes</v>
      </c>
      <c r="B2284" s="110"/>
      <c r="C2284" s="110"/>
      <c r="D2284" s="110"/>
      <c r="E2284" s="110"/>
      <c r="F2284" s="110"/>
      <c r="G2284" s="110"/>
      <c r="H2284" s="110"/>
      <c r="I2284" s="110"/>
      <c r="J2284" s="110"/>
      <c r="K2284" s="110"/>
      <c r="L2284" s="76">
        <v>0</v>
      </c>
      <c r="O2284" s="55"/>
      <c r="W2284" s="59"/>
      <c r="X2284" s="64"/>
      <c r="Y2284" s="64"/>
      <c r="Z2284" s="64"/>
    </row>
    <row r="2285" spans="1:26" ht="15" customHeight="1" thickBot="1">
      <c r="A2285" s="184" t="str">
        <f t="shared" si="640"/>
        <v>Ødegaard</v>
      </c>
      <c r="B2285" s="110"/>
      <c r="C2285" s="110"/>
      <c r="D2285" s="110"/>
      <c r="E2285" s="110"/>
      <c r="F2285" s="110"/>
      <c r="G2285" s="110"/>
      <c r="H2285" s="110"/>
      <c r="I2285" s="110"/>
      <c r="J2285" s="110"/>
      <c r="K2285" s="110"/>
      <c r="L2285" s="76">
        <v>0</v>
      </c>
      <c r="O2285" s="55"/>
      <c r="W2285" s="59"/>
      <c r="X2285" s="64"/>
      <c r="Y2285" s="64"/>
      <c r="Z2285" s="64"/>
    </row>
    <row r="2286" spans="1:26" ht="15" customHeight="1" thickBot="1">
      <c r="A2286" s="184" t="str">
        <f t="shared" si="640"/>
        <v>Trossard</v>
      </c>
      <c r="B2286" s="110"/>
      <c r="C2286" s="110"/>
      <c r="D2286" s="110"/>
      <c r="E2286" s="110"/>
      <c r="F2286" s="110"/>
      <c r="G2286" s="110"/>
      <c r="H2286" s="110"/>
      <c r="I2286" s="110"/>
      <c r="J2286" s="110"/>
      <c r="K2286" s="110"/>
      <c r="L2286" s="76">
        <v>0</v>
      </c>
      <c r="O2286" s="55"/>
      <c r="W2286" s="59"/>
      <c r="X2286" s="64"/>
      <c r="Y2286" s="64"/>
      <c r="Z2286" s="64"/>
    </row>
    <row r="2287" spans="1:26" ht="15" customHeight="1" thickBot="1">
      <c r="A2287" s="184" t="str">
        <f t="shared" si="640"/>
        <v>Grealish</v>
      </c>
      <c r="B2287" s="110"/>
      <c r="C2287" s="110"/>
      <c r="D2287" s="110"/>
      <c r="E2287" s="110"/>
      <c r="F2287" s="110"/>
      <c r="G2287" s="110"/>
      <c r="H2287" s="110"/>
      <c r="I2287" s="110"/>
      <c r="J2287" s="110"/>
      <c r="K2287" s="110"/>
      <c r="L2287" s="76">
        <v>0</v>
      </c>
      <c r="O2287" s="55"/>
      <c r="W2287" s="59"/>
      <c r="X2287" s="64"/>
      <c r="Y2287" s="64"/>
      <c r="Z2287" s="64"/>
    </row>
    <row r="2288" spans="1:26" ht="15" customHeight="1" thickBot="1">
      <c r="A2288" s="184" t="str">
        <f t="shared" si="640"/>
        <v>Rashford</v>
      </c>
      <c r="B2288" s="110"/>
      <c r="C2288" s="110"/>
      <c r="D2288" s="110"/>
      <c r="E2288" s="110"/>
      <c r="F2288" s="110"/>
      <c r="G2288" s="110"/>
      <c r="H2288" s="110"/>
      <c r="I2288" s="110"/>
      <c r="J2288" s="110"/>
      <c r="K2288" s="110"/>
      <c r="L2288" s="76">
        <v>1</v>
      </c>
      <c r="O2288" s="55"/>
      <c r="W2288" s="59"/>
      <c r="X2288" s="64"/>
      <c r="Y2288" s="64"/>
      <c r="Z2288" s="64"/>
    </row>
    <row r="2289" spans="1:26" ht="15" customHeight="1" thickBot="1">
      <c r="A2289" s="184" t="str">
        <f t="shared" si="640"/>
        <v>Zaha</v>
      </c>
      <c r="B2289" s="110"/>
      <c r="C2289" s="110"/>
      <c r="D2289" s="110"/>
      <c r="E2289" s="110"/>
      <c r="F2289" s="110"/>
      <c r="G2289" s="110"/>
      <c r="H2289" s="110"/>
      <c r="I2289" s="110"/>
      <c r="J2289" s="110"/>
      <c r="K2289" s="110"/>
      <c r="L2289" s="76">
        <v>0</v>
      </c>
      <c r="O2289" s="55"/>
      <c r="W2289" s="59"/>
      <c r="X2289" s="64"/>
      <c r="Y2289" s="64"/>
      <c r="Z2289" s="64"/>
    </row>
    <row r="2290" spans="1:26" ht="15" customHeight="1" thickBot="1">
      <c r="A2290" s="184" t="str">
        <f t="shared" si="640"/>
        <v>Bernardo</v>
      </c>
      <c r="B2290" s="110"/>
      <c r="C2290" s="110"/>
      <c r="D2290" s="110"/>
      <c r="E2290" s="110"/>
      <c r="F2290" s="110"/>
      <c r="G2290" s="110"/>
      <c r="H2290" s="110"/>
      <c r="I2290" s="110"/>
      <c r="J2290" s="110"/>
      <c r="K2290" s="110"/>
      <c r="L2290" s="76">
        <v>0</v>
      </c>
      <c r="O2290" s="55"/>
      <c r="W2290" s="59"/>
      <c r="X2290" s="64"/>
      <c r="Y2290" s="64"/>
      <c r="Z2290" s="64"/>
    </row>
    <row r="2291" spans="1:26" ht="15" customHeight="1" thickBot="1">
      <c r="A2291" s="184" t="str">
        <f t="shared" si="640"/>
        <v>Groß</v>
      </c>
      <c r="B2291" s="110"/>
      <c r="C2291" s="110"/>
      <c r="D2291" s="110"/>
      <c r="E2291" s="110"/>
      <c r="F2291" s="110"/>
      <c r="G2291" s="110"/>
      <c r="H2291" s="110"/>
      <c r="I2291" s="110"/>
      <c r="J2291" s="110"/>
      <c r="K2291" s="110"/>
      <c r="L2291" s="76">
        <v>0</v>
      </c>
      <c r="O2291" s="55"/>
      <c r="W2291" s="59"/>
      <c r="X2291" s="64"/>
      <c r="Y2291" s="64"/>
      <c r="Z2291" s="64"/>
    </row>
    <row r="2292" spans="1:26" ht="15" customHeight="1" thickBot="1">
      <c r="A2292" s="184" t="str">
        <f t="shared" si="640"/>
        <v>Bowen</v>
      </c>
      <c r="B2292" s="110"/>
      <c r="C2292" s="110"/>
      <c r="D2292" s="110"/>
      <c r="E2292" s="110"/>
      <c r="F2292" s="110"/>
      <c r="G2292" s="110"/>
      <c r="H2292" s="110"/>
      <c r="I2292" s="110"/>
      <c r="J2292" s="110"/>
      <c r="K2292" s="110"/>
      <c r="L2292" s="76">
        <v>0</v>
      </c>
      <c r="O2292" s="55"/>
      <c r="W2292" s="59"/>
      <c r="X2292" s="64"/>
      <c r="Y2292" s="64"/>
      <c r="Z2292" s="64"/>
    </row>
    <row r="2293" spans="1:26" ht="15" customHeight="1" thickBot="1">
      <c r="A2293" s="184" t="str">
        <f t="shared" si="640"/>
        <v>Andreas</v>
      </c>
      <c r="B2293" s="110"/>
      <c r="C2293" s="110"/>
      <c r="D2293" s="110"/>
      <c r="E2293" s="110"/>
      <c r="F2293" s="110"/>
      <c r="G2293" s="110"/>
      <c r="H2293" s="110"/>
      <c r="I2293" s="110"/>
      <c r="J2293" s="110"/>
      <c r="K2293" s="110"/>
      <c r="L2293" s="76">
        <v>0</v>
      </c>
      <c r="O2293" s="55"/>
      <c r="W2293" s="59"/>
      <c r="X2293" s="64"/>
      <c r="Y2293" s="64"/>
      <c r="Z2293" s="64"/>
    </row>
    <row r="2294" spans="1:26" ht="15" customHeight="1" thickBot="1">
      <c r="A2294" s="184" t="str">
        <f t="shared" si="640"/>
        <v>Ward-Prowse</v>
      </c>
      <c r="B2294" s="110"/>
      <c r="C2294" s="110"/>
      <c r="D2294" s="110"/>
      <c r="E2294" s="110"/>
      <c r="F2294" s="110"/>
      <c r="G2294" s="110"/>
      <c r="H2294" s="110"/>
      <c r="I2294" s="110"/>
      <c r="J2294" s="110"/>
      <c r="K2294" s="110"/>
      <c r="L2294" s="76">
        <v>0</v>
      </c>
      <c r="O2294" s="55"/>
      <c r="W2294" s="59"/>
      <c r="X2294" s="64"/>
      <c r="Y2294" s="64"/>
      <c r="Z2294" s="64"/>
    </row>
    <row r="2295" spans="1:26" ht="15" customHeight="1" thickBot="1">
      <c r="A2295" s="184" t="str">
        <f t="shared" si="640"/>
        <v>Barnes</v>
      </c>
      <c r="B2295" s="110"/>
      <c r="C2295" s="110"/>
      <c r="D2295" s="110"/>
      <c r="E2295" s="110"/>
      <c r="F2295" s="110"/>
      <c r="G2295" s="110"/>
      <c r="H2295" s="110"/>
      <c r="I2295" s="110"/>
      <c r="J2295" s="110"/>
      <c r="K2295" s="110"/>
      <c r="L2295" s="76">
        <v>0</v>
      </c>
      <c r="O2295" s="55"/>
      <c r="W2295" s="59"/>
      <c r="X2295" s="64"/>
      <c r="Y2295" s="64"/>
      <c r="Z2295" s="64"/>
    </row>
    <row r="2296" spans="1:26" ht="15" customHeight="1" thickBot="1">
      <c r="A2296" s="184" t="str">
        <f t="shared" si="640"/>
        <v>Almirón</v>
      </c>
      <c r="B2296" s="110"/>
      <c r="C2296" s="110"/>
      <c r="D2296" s="110"/>
      <c r="E2296" s="110"/>
      <c r="F2296" s="110"/>
      <c r="G2296" s="110"/>
      <c r="H2296" s="110"/>
      <c r="I2296" s="110"/>
      <c r="J2296" s="110"/>
      <c r="K2296" s="110"/>
      <c r="L2296" s="76">
        <v>0</v>
      </c>
      <c r="O2296" s="55"/>
      <c r="W2296" s="59"/>
      <c r="X2296" s="64"/>
      <c r="Y2296" s="64"/>
      <c r="Z2296" s="64"/>
    </row>
    <row r="2297" spans="1:26" ht="15" customHeight="1" thickBot="1">
      <c r="A2297" s="184" t="str">
        <f t="shared" si="640"/>
        <v>Willian</v>
      </c>
      <c r="B2297" s="110"/>
      <c r="C2297" s="110"/>
      <c r="D2297" s="110"/>
      <c r="E2297" s="110"/>
      <c r="F2297" s="110"/>
      <c r="G2297" s="110"/>
      <c r="H2297" s="110"/>
      <c r="I2297" s="110"/>
      <c r="J2297" s="110"/>
      <c r="K2297" s="110"/>
      <c r="L2297" s="76">
        <v>0</v>
      </c>
      <c r="O2297" s="55"/>
      <c r="W2297" s="59"/>
      <c r="X2297" s="64"/>
      <c r="Y2297" s="64"/>
      <c r="Z2297" s="64"/>
    </row>
    <row r="2298" spans="1:26" ht="15" customHeight="1" thickBot="1">
      <c r="A2298" s="184" t="str">
        <f t="shared" si="640"/>
        <v>Antony</v>
      </c>
      <c r="B2298" s="110"/>
      <c r="C2298" s="110"/>
      <c r="D2298" s="110"/>
      <c r="E2298" s="110"/>
      <c r="F2298" s="110"/>
      <c r="G2298" s="110"/>
      <c r="H2298" s="110"/>
      <c r="I2298" s="110"/>
      <c r="J2298" s="110"/>
      <c r="K2298" s="110"/>
      <c r="L2298" s="76">
        <v>0</v>
      </c>
      <c r="O2298" s="55"/>
      <c r="W2298" s="59"/>
      <c r="X2298" s="64"/>
      <c r="Y2298" s="64"/>
      <c r="Z2298" s="64"/>
    </row>
    <row r="2299" spans="1:26" ht="15" customHeight="1" thickBot="1">
      <c r="A2299" s="184" t="str">
        <f t="shared" si="640"/>
        <v>Saint-Maximin</v>
      </c>
      <c r="B2299" s="110"/>
      <c r="C2299" s="110"/>
      <c r="D2299" s="110"/>
      <c r="E2299" s="110"/>
      <c r="F2299" s="110"/>
      <c r="G2299" s="110"/>
      <c r="H2299" s="110"/>
      <c r="I2299" s="110"/>
      <c r="J2299" s="110"/>
      <c r="K2299" s="110"/>
      <c r="L2299" s="76">
        <v>0</v>
      </c>
      <c r="O2299" s="55"/>
      <c r="W2299" s="59"/>
      <c r="X2299" s="64"/>
      <c r="Y2299" s="64"/>
      <c r="Z2299" s="64"/>
    </row>
    <row r="2300" spans="1:26" ht="15" customHeight="1" thickBot="1">
      <c r="A2300" s="184" t="str">
        <f t="shared" si="640"/>
        <v>Gündogan</v>
      </c>
      <c r="B2300" s="110"/>
      <c r="C2300" s="110"/>
      <c r="D2300" s="110"/>
      <c r="E2300" s="110"/>
      <c r="F2300" s="110"/>
      <c r="G2300" s="110"/>
      <c r="H2300" s="110"/>
      <c r="I2300" s="110"/>
      <c r="J2300" s="110"/>
      <c r="K2300" s="110"/>
      <c r="L2300" s="76">
        <v>0</v>
      </c>
      <c r="O2300" s="55"/>
      <c r="W2300" s="59"/>
      <c r="X2300" s="64"/>
      <c r="Y2300" s="64"/>
      <c r="Z2300" s="64"/>
    </row>
    <row r="2301" spans="1:26" ht="15" customHeight="1" thickBot="1">
      <c r="A2301" s="184" t="str">
        <f t="shared" si="640"/>
        <v>Paquetá</v>
      </c>
      <c r="B2301" s="110"/>
      <c r="C2301" s="110"/>
      <c r="D2301" s="110"/>
      <c r="E2301" s="110"/>
      <c r="F2301" s="110"/>
      <c r="G2301" s="110"/>
      <c r="H2301" s="110"/>
      <c r="I2301" s="110"/>
      <c r="J2301" s="110"/>
      <c r="K2301" s="110"/>
      <c r="L2301" s="76">
        <v>0</v>
      </c>
      <c r="O2301" s="55"/>
      <c r="W2301" s="59"/>
      <c r="X2301" s="64"/>
      <c r="Y2301" s="64"/>
      <c r="Z2301" s="64"/>
    </row>
    <row r="2302" spans="1:26" ht="15" customHeight="1" thickBot="1">
      <c r="A2302" s="184" t="str">
        <f t="shared" si="640"/>
        <v>Rodrigo</v>
      </c>
      <c r="B2302" s="110"/>
      <c r="C2302" s="110"/>
      <c r="D2302" s="110"/>
      <c r="E2302" s="110"/>
      <c r="F2302" s="110"/>
      <c r="G2302" s="110"/>
      <c r="H2302" s="110"/>
      <c r="I2302" s="110"/>
      <c r="J2302" s="110"/>
      <c r="K2302" s="110"/>
      <c r="L2302" s="76">
        <v>0</v>
      </c>
      <c r="O2302" s="55"/>
      <c r="W2302" s="59"/>
      <c r="X2302" s="64"/>
      <c r="Y2302" s="64"/>
      <c r="Z2302" s="64"/>
    </row>
    <row r="2303" spans="1:26" ht="15" customHeight="1" thickBot="1">
      <c r="A2303" s="184" t="str">
        <f t="shared" si="640"/>
        <v>Aaronson</v>
      </c>
      <c r="B2303" s="110"/>
      <c r="C2303" s="110"/>
      <c r="D2303" s="110"/>
      <c r="E2303" s="110"/>
      <c r="F2303" s="110"/>
      <c r="G2303" s="110"/>
      <c r="H2303" s="110"/>
      <c r="I2303" s="110"/>
      <c r="J2303" s="110"/>
      <c r="K2303" s="110"/>
      <c r="L2303" s="76">
        <v>0</v>
      </c>
      <c r="O2303" s="55"/>
      <c r="W2303" s="59"/>
      <c r="X2303" s="64"/>
      <c r="Y2303" s="64"/>
      <c r="Z2303" s="64"/>
    </row>
    <row r="2304" spans="1:26" ht="15" customHeight="1" thickBot="1">
      <c r="A2304" s="184" t="str">
        <f t="shared" si="640"/>
        <v>Kulusevski</v>
      </c>
      <c r="B2304" s="110"/>
      <c r="C2304" s="110"/>
      <c r="D2304" s="110"/>
      <c r="E2304" s="110"/>
      <c r="F2304" s="110"/>
      <c r="G2304" s="110"/>
      <c r="H2304" s="110"/>
      <c r="I2304" s="110"/>
      <c r="J2304" s="110"/>
      <c r="K2304" s="110"/>
      <c r="L2304" s="76">
        <v>0</v>
      </c>
      <c r="O2304" s="55"/>
      <c r="W2304" s="59"/>
      <c r="X2304" s="64"/>
      <c r="Y2304" s="64"/>
      <c r="Z2304" s="64"/>
    </row>
    <row r="2305" spans="1:26" ht="15" customHeight="1" thickBot="1">
      <c r="A2305" s="184" t="str">
        <f t="shared" si="640"/>
        <v>Bailey</v>
      </c>
      <c r="B2305" s="110"/>
      <c r="C2305" s="110"/>
      <c r="D2305" s="110"/>
      <c r="E2305" s="110"/>
      <c r="F2305" s="110"/>
      <c r="G2305" s="110"/>
      <c r="H2305" s="110"/>
      <c r="I2305" s="110"/>
      <c r="J2305" s="110"/>
      <c r="K2305" s="110"/>
      <c r="L2305" s="76">
        <v>0</v>
      </c>
      <c r="O2305" s="55"/>
      <c r="W2305" s="59"/>
      <c r="X2305" s="64"/>
      <c r="Y2305" s="64"/>
      <c r="Z2305" s="64"/>
    </row>
    <row r="2306" spans="1:26" ht="15" customHeight="1" thickBot="1">
      <c r="A2306" s="184" t="str">
        <f t="shared" si="640"/>
        <v>March</v>
      </c>
      <c r="B2306" s="110"/>
      <c r="C2306" s="110"/>
      <c r="D2306" s="110"/>
      <c r="E2306" s="110"/>
      <c r="F2306" s="110"/>
      <c r="G2306" s="110"/>
      <c r="H2306" s="110"/>
      <c r="I2306" s="110"/>
      <c r="J2306" s="110"/>
      <c r="K2306" s="110"/>
      <c r="L2306" s="76">
        <v>0</v>
      </c>
      <c r="O2306" s="55"/>
      <c r="W2306" s="59"/>
      <c r="X2306" s="64"/>
      <c r="Y2306" s="64"/>
      <c r="Z2306" s="64"/>
    </row>
    <row r="2307" spans="1:26" ht="15" customHeight="1" thickBot="1">
      <c r="A2307" s="184" t="str">
        <f t="shared" si="640"/>
        <v>Mahrez</v>
      </c>
      <c r="B2307" s="110"/>
      <c r="C2307" s="110"/>
      <c r="D2307" s="110"/>
      <c r="E2307" s="110"/>
      <c r="F2307" s="110"/>
      <c r="G2307" s="110"/>
      <c r="H2307" s="110"/>
      <c r="I2307" s="110"/>
      <c r="J2307" s="110"/>
      <c r="K2307" s="110"/>
      <c r="L2307" s="76">
        <v>0</v>
      </c>
      <c r="O2307" s="55"/>
      <c r="W2307" s="59"/>
      <c r="X2307" s="64"/>
      <c r="Y2307" s="64"/>
      <c r="Z2307" s="64"/>
    </row>
    <row r="2308" spans="1:26" ht="15" customHeight="1" thickBot="1">
      <c r="A2308" s="184" t="str">
        <f t="shared" si="640"/>
        <v>Harrison</v>
      </c>
      <c r="B2308" s="110"/>
      <c r="C2308" s="110"/>
      <c r="D2308" s="110"/>
      <c r="E2308" s="110"/>
      <c r="F2308" s="110"/>
      <c r="G2308" s="110"/>
      <c r="H2308" s="110"/>
      <c r="I2308" s="110"/>
      <c r="J2308" s="110"/>
      <c r="K2308" s="110"/>
      <c r="L2308" s="76">
        <v>0</v>
      </c>
      <c r="O2308" s="55"/>
      <c r="W2308" s="59"/>
      <c r="X2308" s="64"/>
      <c r="Y2308" s="64"/>
      <c r="Z2308" s="64"/>
    </row>
    <row r="2309" spans="1:26" ht="15" customHeight="1" thickBot="1">
      <c r="A2309" s="184" t="str">
        <f t="shared" si="640"/>
        <v>Eriksen</v>
      </c>
      <c r="B2309" s="110"/>
      <c r="C2309" s="110"/>
      <c r="D2309" s="110"/>
      <c r="E2309" s="110"/>
      <c r="F2309" s="110"/>
      <c r="G2309" s="110"/>
      <c r="H2309" s="110"/>
      <c r="I2309" s="110"/>
      <c r="J2309" s="110"/>
      <c r="K2309" s="110"/>
      <c r="L2309" s="76">
        <v>0</v>
      </c>
      <c r="O2309" s="55"/>
      <c r="W2309" s="59"/>
      <c r="X2309" s="64"/>
      <c r="Y2309" s="64"/>
      <c r="Z2309" s="64"/>
    </row>
    <row r="2310" spans="1:26" ht="15" customHeight="1" thickBot="1">
      <c r="A2310" s="184" t="str">
        <f t="shared" si="640"/>
        <v>Eze</v>
      </c>
      <c r="B2310" s="110"/>
      <c r="C2310" s="110"/>
      <c r="D2310" s="110"/>
      <c r="E2310" s="110"/>
      <c r="F2310" s="110"/>
      <c r="G2310" s="110"/>
      <c r="H2310" s="110"/>
      <c r="I2310" s="110"/>
      <c r="J2310" s="110"/>
      <c r="K2310" s="110"/>
      <c r="L2310" s="76">
        <v>0</v>
      </c>
      <c r="O2310" s="55"/>
      <c r="W2310" s="59"/>
      <c r="X2310" s="64"/>
      <c r="Y2310" s="64"/>
      <c r="Z2310" s="64"/>
    </row>
    <row r="2311" spans="1:26" ht="15" customHeight="1" thickBot="1">
      <c r="A2311" s="184" t="str">
        <f t="shared" si="640"/>
        <v>Cancelo</v>
      </c>
      <c r="B2311" s="167"/>
      <c r="C2311" s="167"/>
      <c r="D2311" s="167"/>
      <c r="E2311" s="167"/>
      <c r="F2311" s="167"/>
      <c r="G2311" s="167"/>
      <c r="H2311" s="167"/>
      <c r="I2311" s="167"/>
      <c r="J2311" s="167"/>
      <c r="K2311" s="168"/>
      <c r="L2311" s="76">
        <v>0</v>
      </c>
      <c r="M2311" s="409" t="s">
        <v>191</v>
      </c>
      <c r="N2311" s="410"/>
      <c r="O2311" s="410"/>
      <c r="P2311" s="410"/>
      <c r="Q2311" s="410"/>
      <c r="R2311" s="410"/>
      <c r="S2311" s="410"/>
      <c r="T2311" s="410"/>
      <c r="U2311" s="410"/>
      <c r="V2311" s="410"/>
      <c r="W2311" s="410"/>
      <c r="X2311" s="410"/>
      <c r="Y2311" s="410"/>
      <c r="Z2311" s="411"/>
    </row>
    <row r="2312" spans="1:26" ht="15" customHeight="1" thickBot="1">
      <c r="A2312" s="184" t="str">
        <f t="shared" si="640"/>
        <v>Alexander-Arnold</v>
      </c>
      <c r="B2312" s="28"/>
      <c r="C2312" s="28"/>
      <c r="D2312" s="28"/>
      <c r="E2312" s="28"/>
      <c r="F2312" s="28"/>
      <c r="G2312" s="28"/>
      <c r="H2312" s="28"/>
      <c r="I2312" s="28"/>
      <c r="J2312" s="28"/>
      <c r="K2312" s="169"/>
      <c r="L2312" s="76">
        <v>1</v>
      </c>
      <c r="M2312" s="412"/>
      <c r="N2312" s="413"/>
      <c r="O2312" s="413"/>
      <c r="P2312" s="413"/>
      <c r="Q2312" s="413"/>
      <c r="R2312" s="413"/>
      <c r="S2312" s="413"/>
      <c r="T2312" s="413"/>
      <c r="U2312" s="413"/>
      <c r="V2312" s="413"/>
      <c r="W2312" s="413"/>
      <c r="X2312" s="413"/>
      <c r="Y2312" s="413"/>
      <c r="Z2312" s="414"/>
    </row>
    <row r="2313" spans="1:26" ht="15" customHeight="1" thickBot="1">
      <c r="A2313" s="184" t="str">
        <f t="shared" si="640"/>
        <v>Gabriel</v>
      </c>
      <c r="B2313" s="28"/>
      <c r="C2313" s="28"/>
      <c r="D2313" s="28"/>
      <c r="E2313" s="28"/>
      <c r="F2313" s="28"/>
      <c r="G2313" s="28"/>
      <c r="H2313" s="28"/>
      <c r="I2313" s="28"/>
      <c r="J2313" s="28"/>
      <c r="K2313" s="169"/>
      <c r="L2313" s="76">
        <v>1</v>
      </c>
      <c r="M2313" s="412"/>
      <c r="N2313" s="413"/>
      <c r="O2313" s="413"/>
      <c r="P2313" s="413"/>
      <c r="Q2313" s="413"/>
      <c r="R2313" s="413"/>
      <c r="S2313" s="413"/>
      <c r="T2313" s="413"/>
      <c r="U2313" s="413"/>
      <c r="V2313" s="413"/>
      <c r="W2313" s="413"/>
      <c r="X2313" s="413"/>
      <c r="Y2313" s="413"/>
      <c r="Z2313" s="414"/>
    </row>
    <row r="2314" spans="1:26" ht="15" customHeight="1" thickBot="1">
      <c r="A2314" s="184" t="str">
        <f t="shared" si="640"/>
        <v>Robertson</v>
      </c>
      <c r="B2314" s="28"/>
      <c r="C2314" s="28"/>
      <c r="D2314" s="28"/>
      <c r="E2314" s="28"/>
      <c r="F2314" s="28"/>
      <c r="G2314" s="28"/>
      <c r="H2314" s="28"/>
      <c r="I2314" s="28"/>
      <c r="J2314" s="28"/>
      <c r="K2314" s="169"/>
      <c r="L2314" s="76">
        <v>0</v>
      </c>
      <c r="M2314" s="412"/>
      <c r="N2314" s="413"/>
      <c r="O2314" s="413"/>
      <c r="P2314" s="413"/>
      <c r="Q2314" s="413"/>
      <c r="R2314" s="413"/>
      <c r="S2314" s="413"/>
      <c r="T2314" s="413"/>
      <c r="U2314" s="413"/>
      <c r="V2314" s="413"/>
      <c r="W2314" s="413"/>
      <c r="X2314" s="413"/>
      <c r="Y2314" s="413"/>
      <c r="Z2314" s="414"/>
    </row>
    <row r="2315" spans="1:26" ht="15" customHeight="1" thickBot="1">
      <c r="A2315" s="184" t="str">
        <f t="shared" si="640"/>
        <v>Trippier</v>
      </c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76">
        <v>1</v>
      </c>
      <c r="M2315" s="415"/>
      <c r="N2315" s="416"/>
      <c r="O2315" s="416"/>
      <c r="P2315" s="416"/>
      <c r="Q2315" s="416"/>
      <c r="R2315" s="416"/>
      <c r="S2315" s="416"/>
      <c r="T2315" s="416"/>
      <c r="U2315" s="416"/>
      <c r="V2315" s="416"/>
      <c r="W2315" s="416"/>
      <c r="X2315" s="416"/>
      <c r="Y2315" s="416"/>
      <c r="Z2315" s="417"/>
    </row>
    <row r="2316" spans="1:26" ht="15" customHeight="1" thickBot="1">
      <c r="A2316" s="184" t="str">
        <f t="shared" si="640"/>
        <v>Van Dijk</v>
      </c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76">
        <v>0</v>
      </c>
      <c r="O2316" s="55"/>
      <c r="W2316" s="59"/>
      <c r="X2316" s="64"/>
      <c r="Y2316" s="64"/>
      <c r="Z2316" s="64"/>
    </row>
    <row r="2317" spans="1:26" ht="15" customHeight="1" thickBot="1">
      <c r="A2317" s="184" t="str">
        <f t="shared" si="640"/>
        <v>White</v>
      </c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76">
        <v>0</v>
      </c>
      <c r="O2317" s="55"/>
      <c r="W2317" s="59"/>
      <c r="X2317" s="64"/>
      <c r="Y2317" s="64"/>
      <c r="Z2317" s="64"/>
    </row>
    <row r="2318" spans="1:26" ht="15" customHeight="1" thickBot="1">
      <c r="A2318" s="184" t="str">
        <f t="shared" si="640"/>
        <v>Laporte</v>
      </c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76">
        <v>0</v>
      </c>
      <c r="O2318" s="55"/>
      <c r="W2318" s="59"/>
      <c r="X2318" s="64"/>
      <c r="Y2318" s="64"/>
      <c r="Z2318" s="64"/>
    </row>
    <row r="2319" spans="1:26" ht="15" customHeight="1" thickBot="1">
      <c r="A2319" s="184" t="str">
        <f t="shared" si="640"/>
        <v>Dunk</v>
      </c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76">
        <v>1</v>
      </c>
      <c r="O2319" s="55"/>
      <c r="W2319" s="59"/>
      <c r="X2319" s="64"/>
      <c r="Y2319" s="64"/>
      <c r="Z2319" s="64"/>
    </row>
    <row r="2320" spans="1:26" ht="15" customHeight="1" thickBot="1">
      <c r="A2320" s="184" t="str">
        <f t="shared" si="640"/>
        <v>Saliba</v>
      </c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76">
        <v>0</v>
      </c>
      <c r="O2320" s="55"/>
      <c r="W2320" s="59"/>
      <c r="X2320" s="64"/>
      <c r="Y2320" s="64"/>
      <c r="Z2320" s="64"/>
    </row>
    <row r="2321" spans="1:26" ht="15" customHeight="1" thickBot="1">
      <c r="A2321" s="184" t="str">
        <f t="shared" si="640"/>
        <v>Burn</v>
      </c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76">
        <v>0</v>
      </c>
      <c r="O2321" s="55"/>
      <c r="W2321" s="59"/>
      <c r="X2321" s="64"/>
      <c r="Y2321" s="64"/>
      <c r="Z2321" s="64"/>
    </row>
    <row r="2322" spans="1:26" ht="15" customHeight="1" thickBot="1">
      <c r="A2322" s="184" t="str">
        <f t="shared" si="640"/>
        <v>Botman</v>
      </c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76">
        <v>1</v>
      </c>
      <c r="O2322" s="55"/>
      <c r="W2322" s="59"/>
      <c r="X2322" s="64"/>
      <c r="Y2322" s="64"/>
      <c r="Z2322" s="64"/>
    </row>
    <row r="2323" spans="1:26" ht="15" customHeight="1" thickBot="1">
      <c r="A2323" s="184" t="str">
        <f t="shared" si="640"/>
        <v>Dier</v>
      </c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76">
        <v>0</v>
      </c>
      <c r="O2323" s="55"/>
      <c r="W2323" s="59"/>
      <c r="X2323" s="64"/>
      <c r="Y2323" s="64"/>
      <c r="Z2323" s="64"/>
    </row>
    <row r="2324" spans="1:26" ht="15" customHeight="1" thickBot="1">
      <c r="A2324" s="184" t="str">
        <f t="shared" si="640"/>
        <v>Schär</v>
      </c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76">
        <v>0</v>
      </c>
      <c r="O2324" s="55"/>
      <c r="W2324" s="59"/>
      <c r="X2324" s="64"/>
      <c r="Y2324" s="64"/>
      <c r="Z2324" s="64"/>
    </row>
    <row r="2325" spans="1:26" ht="15" customHeight="1" thickBot="1">
      <c r="A2325" s="184" t="str">
        <f t="shared" si="640"/>
        <v>Zinchenko</v>
      </c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76">
        <v>0</v>
      </c>
      <c r="O2325" s="55"/>
      <c r="W2325" s="59"/>
      <c r="X2325" s="64"/>
      <c r="Y2325" s="64"/>
      <c r="Z2325" s="64"/>
    </row>
    <row r="2326" spans="1:26" ht="15" customHeight="1" thickBot="1">
      <c r="A2326" s="184" t="str">
        <f t="shared" si="640"/>
        <v>Walker</v>
      </c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76">
        <v>0</v>
      </c>
      <c r="O2326" s="55"/>
      <c r="W2326" s="59"/>
      <c r="X2326" s="64"/>
      <c r="Y2326" s="64"/>
      <c r="Z2326" s="64"/>
    </row>
    <row r="2327" spans="1:26" ht="15" customHeight="1" thickBot="1">
      <c r="A2327" s="184" t="str">
        <f t="shared" si="640"/>
        <v>Perišić</v>
      </c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76">
        <v>0</v>
      </c>
      <c r="O2327" s="55"/>
      <c r="W2327" s="59"/>
      <c r="X2327" s="64"/>
      <c r="Y2327" s="64"/>
      <c r="Z2327" s="64"/>
    </row>
    <row r="2328" spans="1:26" ht="15" customHeight="1" thickBot="1">
      <c r="A2328" s="184" t="str">
        <f t="shared" si="640"/>
        <v>Stones</v>
      </c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76">
        <v>0</v>
      </c>
      <c r="O2328" s="55"/>
      <c r="W2328" s="59"/>
      <c r="X2328" s="64"/>
      <c r="Y2328" s="64"/>
      <c r="Z2328" s="64"/>
    </row>
    <row r="2329" spans="1:26" ht="15" customHeight="1" thickBot="1">
      <c r="A2329" s="184" t="str">
        <f t="shared" si="640"/>
        <v>Shaw</v>
      </c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76">
        <v>0</v>
      </c>
      <c r="O2329" s="55"/>
      <c r="W2329" s="59"/>
      <c r="X2329" s="64"/>
      <c r="Y2329" s="64"/>
      <c r="Z2329" s="64"/>
    </row>
    <row r="2330" spans="1:26" ht="15" customHeight="1" thickBot="1">
      <c r="A2330" s="184" t="str">
        <f t="shared" si="640"/>
        <v>Cucurella</v>
      </c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76">
        <v>0</v>
      </c>
      <c r="O2330" s="55"/>
      <c r="W2330" s="59"/>
      <c r="X2330" s="64"/>
      <c r="Y2330" s="64"/>
      <c r="Z2330" s="64"/>
    </row>
    <row r="2331" spans="1:26" ht="15" customHeight="1" thickBot="1">
      <c r="A2331" s="184" t="str">
        <f t="shared" si="640"/>
        <v>Varane</v>
      </c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76">
        <v>0</v>
      </c>
      <c r="O2331" s="55"/>
      <c r="W2331" s="59"/>
      <c r="X2331" s="64"/>
      <c r="Y2331" s="64"/>
      <c r="Z2331" s="64"/>
    </row>
    <row r="2332" spans="1:26" ht="15" customHeight="1" thickBot="1">
      <c r="A2332" s="184" t="str">
        <f t="shared" si="640"/>
        <v>Estupiñán</v>
      </c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76">
        <v>0</v>
      </c>
      <c r="O2332" s="55"/>
      <c r="W2332" s="59"/>
      <c r="X2332" s="64"/>
      <c r="Y2332" s="64"/>
      <c r="Z2332" s="64"/>
    </row>
    <row r="2333" spans="1:26" ht="15" customHeight="1" thickBot="1">
      <c r="A2333" s="184" t="str">
        <f t="shared" si="640"/>
        <v>Matip</v>
      </c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76">
        <v>0</v>
      </c>
      <c r="O2333" s="55"/>
      <c r="W2333" s="59"/>
      <c r="X2333" s="64"/>
      <c r="Y2333" s="64"/>
      <c r="Z2333" s="64"/>
    </row>
    <row r="2334" spans="1:26" ht="15" customHeight="1" thickBot="1">
      <c r="A2334" s="184" t="str">
        <f t="shared" si="640"/>
        <v>Romero</v>
      </c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76">
        <v>0</v>
      </c>
      <c r="O2334" s="55"/>
      <c r="W2334" s="59"/>
      <c r="X2334" s="64"/>
      <c r="Y2334" s="64"/>
      <c r="Z2334" s="64"/>
    </row>
    <row r="2335" spans="1:26" ht="15" customHeight="1" thickBot="1">
      <c r="A2335" s="184" t="str">
        <f t="shared" si="640"/>
        <v>Koulibaly</v>
      </c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76">
        <v>0</v>
      </c>
      <c r="O2335" s="55"/>
      <c r="W2335" s="59"/>
      <c r="X2335" s="64"/>
      <c r="Y2335" s="64"/>
      <c r="Z2335" s="64"/>
    </row>
    <row r="2336" spans="1:26" ht="15" customHeight="1" thickBot="1">
      <c r="A2336" s="184" t="str">
        <f t="shared" si="640"/>
        <v>Digne</v>
      </c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76">
        <v>0</v>
      </c>
      <c r="O2336" s="55"/>
      <c r="W2336" s="59"/>
      <c r="X2336" s="64"/>
      <c r="Y2336" s="64"/>
      <c r="Z2336" s="64"/>
    </row>
    <row r="2337" spans="1:26" ht="15" customHeight="1" thickBot="1">
      <c r="A2337" s="184" t="str">
        <f t="shared" si="640"/>
        <v>Akanji</v>
      </c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76">
        <v>0</v>
      </c>
      <c r="O2337" s="55"/>
      <c r="W2337" s="59"/>
      <c r="X2337" s="64"/>
      <c r="Y2337" s="64"/>
      <c r="Z2337" s="64"/>
    </row>
    <row r="2338" spans="1:26" ht="15" customHeight="1" thickBot="1">
      <c r="A2338" s="184" t="str">
        <f t="shared" si="640"/>
        <v>Thiago Silva</v>
      </c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76">
        <v>0</v>
      </c>
      <c r="O2338" s="55"/>
      <c r="W2338" s="59"/>
      <c r="X2338" s="64"/>
      <c r="Y2338" s="64"/>
      <c r="Z2338" s="64"/>
    </row>
    <row r="2339" spans="1:26" ht="15" customHeight="1" thickBot="1">
      <c r="A2339" s="184" t="str">
        <f t="shared" si="640"/>
        <v>Martínez</v>
      </c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76">
        <v>0</v>
      </c>
      <c r="O2339" s="55"/>
      <c r="W2339" s="59"/>
      <c r="X2339" s="64"/>
      <c r="Y2339" s="64"/>
      <c r="Z2339" s="64"/>
    </row>
    <row r="2340" spans="1:26" ht="15" customHeight="1" thickBot="1">
      <c r="A2340" s="184" t="str">
        <f t="shared" si="640"/>
        <v>Mee</v>
      </c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76">
        <v>0</v>
      </c>
      <c r="O2340" s="55"/>
      <c r="W2340" s="59"/>
      <c r="X2340" s="64"/>
      <c r="Y2340" s="64"/>
      <c r="Z2340" s="64"/>
    </row>
    <row r="2341" spans="1:26" ht="15" customHeight="1" thickBot="1">
      <c r="A2341" s="184" t="str">
        <f t="shared" si="640"/>
        <v>Cresswell</v>
      </c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76">
        <v>0</v>
      </c>
      <c r="O2341" s="55"/>
      <c r="W2341" s="59"/>
      <c r="X2341" s="64"/>
      <c r="Y2341" s="64"/>
      <c r="Z2341" s="64"/>
    </row>
    <row r="2342" spans="1:26" ht="15" customHeight="1" thickBot="1">
      <c r="A2342" s="184" t="str">
        <f t="shared" si="640"/>
        <v>Konsa</v>
      </c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76">
        <v>0</v>
      </c>
      <c r="O2342" s="55"/>
      <c r="W2342" s="59"/>
      <c r="X2342" s="64"/>
      <c r="Y2342" s="64"/>
      <c r="Z2342" s="64"/>
    </row>
    <row r="2343" spans="1:26" ht="15" customHeight="1" thickBot="1">
      <c r="A2343" s="184" t="str">
        <f t="shared" si="640"/>
        <v>Perraud</v>
      </c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76">
        <v>0</v>
      </c>
      <c r="O2343" s="55"/>
      <c r="W2343" s="59"/>
      <c r="X2343" s="64"/>
      <c r="Y2343" s="64"/>
      <c r="Z2343" s="64"/>
    </row>
    <row r="2344" spans="1:26" ht="15" customHeight="1" thickBot="1">
      <c r="A2344" s="184" t="str">
        <f t="shared" si="640"/>
        <v>Kehrer</v>
      </c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76">
        <v>0</v>
      </c>
      <c r="O2344" s="55"/>
      <c r="W2344" s="59"/>
      <c r="X2344" s="64"/>
      <c r="Y2344" s="64"/>
      <c r="Z2344" s="64"/>
    </row>
    <row r="2345" spans="1:26" ht="15" customHeight="1" thickBot="1">
      <c r="A2345" s="184" t="str">
        <f t="shared" si="640"/>
        <v>Ream</v>
      </c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76">
        <v>0</v>
      </c>
      <c r="O2345" s="55"/>
      <c r="W2345" s="59"/>
      <c r="X2345" s="64"/>
      <c r="Y2345" s="64"/>
      <c r="Z2345" s="64"/>
    </row>
    <row r="2346" spans="1:26" ht="15" customHeight="1" thickBot="1">
      <c r="A2346" s="184" t="str">
        <f t="shared" ref="A2346:A2409" si="641">A1466</f>
        <v>R.Sessegnon</v>
      </c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76">
        <v>0</v>
      </c>
      <c r="O2346" s="55"/>
      <c r="W2346" s="59"/>
      <c r="X2346" s="64"/>
      <c r="Y2346" s="64"/>
      <c r="Z2346" s="64"/>
    </row>
    <row r="2347" spans="1:26" ht="15" customHeight="1" thickBot="1">
      <c r="A2347" s="184" t="str">
        <f t="shared" si="641"/>
        <v>Aké</v>
      </c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76">
        <v>0</v>
      </c>
      <c r="O2347" s="55"/>
      <c r="W2347" s="59"/>
      <c r="X2347" s="64"/>
      <c r="Y2347" s="64"/>
      <c r="Z2347" s="64"/>
    </row>
    <row r="2348" spans="1:26" ht="15" customHeight="1" thickBot="1">
      <c r="A2348" s="184" t="str">
        <f t="shared" si="641"/>
        <v>Azpilicueta</v>
      </c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76">
        <v>0</v>
      </c>
      <c r="O2348" s="55"/>
      <c r="W2348" s="59"/>
      <c r="X2348" s="64"/>
      <c r="Y2348" s="64"/>
      <c r="Z2348" s="64"/>
    </row>
    <row r="2349" spans="1:26" ht="15" customHeight="1" thickBot="1">
      <c r="A2349" s="184" t="str">
        <f t="shared" si="641"/>
        <v>Collins</v>
      </c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76">
        <v>0</v>
      </c>
      <c r="O2349" s="55"/>
      <c r="W2349" s="59"/>
      <c r="X2349" s="64"/>
      <c r="Y2349" s="64"/>
      <c r="Z2349" s="64"/>
    </row>
    <row r="2350" spans="1:26" ht="15" customHeight="1" thickBot="1">
      <c r="A2350" s="184" t="str">
        <f t="shared" si="641"/>
        <v>Chalobah</v>
      </c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76">
        <v>0</v>
      </c>
      <c r="O2350" s="55"/>
      <c r="W2350" s="59"/>
      <c r="X2350" s="64"/>
      <c r="Y2350" s="64"/>
      <c r="Z2350" s="64"/>
    </row>
    <row r="2351" spans="1:26" ht="15" customHeight="1" thickBot="1">
      <c r="A2351" s="184" t="str">
        <f t="shared" si="641"/>
        <v>Haaland</v>
      </c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76">
        <v>1</v>
      </c>
      <c r="O2351" s="55"/>
      <c r="W2351" s="59"/>
      <c r="X2351" s="64"/>
      <c r="Y2351" s="64"/>
      <c r="Z2351" s="64"/>
    </row>
    <row r="2352" spans="1:26" ht="15" customHeight="1" thickBot="1">
      <c r="A2352" s="184" t="str">
        <f t="shared" si="641"/>
        <v>Kane</v>
      </c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76">
        <v>0</v>
      </c>
      <c r="O2352" s="55"/>
      <c r="W2352" s="59"/>
      <c r="X2352" s="64"/>
      <c r="Y2352" s="64"/>
      <c r="Z2352" s="64"/>
    </row>
    <row r="2353" spans="1:26" ht="15" customHeight="1" thickBot="1">
      <c r="A2353" s="184" t="str">
        <f t="shared" si="641"/>
        <v>Darwin</v>
      </c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76">
        <v>0</v>
      </c>
      <c r="O2353" s="55"/>
      <c r="W2353" s="59"/>
      <c r="X2353" s="64"/>
      <c r="Y2353" s="64"/>
      <c r="Z2353" s="64"/>
    </row>
    <row r="2354" spans="1:26" ht="15" customHeight="1" thickBot="1">
      <c r="A2354" s="184" t="str">
        <f t="shared" si="641"/>
        <v>Mitrović</v>
      </c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76">
        <v>1</v>
      </c>
      <c r="O2354" s="55"/>
      <c r="W2354" s="59"/>
      <c r="X2354" s="64"/>
      <c r="Y2354" s="64"/>
      <c r="Z2354" s="64"/>
    </row>
    <row r="2355" spans="1:26" ht="15" customHeight="1" thickBot="1">
      <c r="A2355" s="184" t="str">
        <f t="shared" si="641"/>
        <v>Nketiah</v>
      </c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76">
        <v>0</v>
      </c>
      <c r="O2355" s="55"/>
      <c r="W2355" s="59"/>
      <c r="X2355" s="64"/>
      <c r="Y2355" s="64"/>
      <c r="Z2355" s="64"/>
    </row>
    <row r="2356" spans="1:26" ht="15" customHeight="1" thickBot="1">
      <c r="A2356" s="184" t="str">
        <f t="shared" si="641"/>
        <v>Wilson</v>
      </c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76">
        <v>0</v>
      </c>
      <c r="O2356" s="55"/>
      <c r="W2356" s="59"/>
      <c r="X2356" s="64"/>
      <c r="Y2356" s="64"/>
      <c r="Z2356" s="64"/>
    </row>
    <row r="2357" spans="1:26" ht="15" customHeight="1" thickBot="1">
      <c r="A2357" s="184" t="str">
        <f t="shared" si="641"/>
        <v>Martial</v>
      </c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76">
        <v>0</v>
      </c>
      <c r="O2357" s="55"/>
      <c r="W2357" s="59"/>
      <c r="X2357" s="64"/>
      <c r="Y2357" s="64"/>
      <c r="Z2357" s="64"/>
    </row>
    <row r="2358" spans="1:26" ht="15" customHeight="1" thickBot="1">
      <c r="A2358" s="184" t="str">
        <f t="shared" si="641"/>
        <v>Watkins</v>
      </c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76">
        <v>0</v>
      </c>
      <c r="O2358" s="55"/>
      <c r="W2358" s="59"/>
      <c r="X2358" s="64"/>
      <c r="Y2358" s="64"/>
      <c r="Z2358" s="64"/>
    </row>
    <row r="2359" spans="1:26" ht="15" customHeight="1" thickBot="1">
      <c r="A2359" s="184" t="str">
        <f t="shared" si="641"/>
        <v>Havertz</v>
      </c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76">
        <v>0</v>
      </c>
      <c r="O2359" s="55"/>
      <c r="W2359" s="59"/>
      <c r="X2359" s="64"/>
      <c r="Y2359" s="64"/>
      <c r="Z2359" s="64"/>
    </row>
    <row r="2360" spans="1:26" ht="15" customHeight="1" thickBot="1">
      <c r="A2360" s="184" t="str">
        <f t="shared" si="641"/>
        <v>Aubameyang</v>
      </c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76">
        <v>0</v>
      </c>
      <c r="O2360" s="55"/>
      <c r="W2360" s="59"/>
      <c r="X2360" s="64"/>
      <c r="Y2360" s="64"/>
      <c r="Z2360" s="64"/>
    </row>
    <row r="2361" spans="1:26" ht="15" customHeight="1" thickBot="1">
      <c r="A2361" s="184" t="str">
        <f t="shared" si="641"/>
        <v>Solanke</v>
      </c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76">
        <v>0</v>
      </c>
      <c r="O2361" s="55"/>
      <c r="W2361" s="59"/>
      <c r="X2361" s="64"/>
      <c r="Y2361" s="64"/>
      <c r="Z2361" s="64"/>
    </row>
    <row r="2362" spans="1:26" ht="15" customHeight="1" thickBot="1">
      <c r="A2362" s="184" t="str">
        <f t="shared" si="641"/>
        <v>Bamford</v>
      </c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76">
        <v>0</v>
      </c>
      <c r="O2362" s="55"/>
      <c r="W2362" s="59"/>
      <c r="X2362" s="64"/>
      <c r="Y2362" s="64"/>
      <c r="Z2362" s="64"/>
    </row>
    <row r="2363" spans="1:26" ht="15" customHeight="1" thickBot="1">
      <c r="A2363" s="184" t="str">
        <f t="shared" si="641"/>
        <v>Mbeumo</v>
      </c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76">
        <v>0</v>
      </c>
      <c r="O2363" s="55"/>
      <c r="W2363" s="59"/>
      <c r="X2363" s="64"/>
      <c r="Y2363" s="64"/>
      <c r="Z2363" s="64"/>
    </row>
    <row r="2364" spans="1:26" ht="15" customHeight="1" thickBot="1">
      <c r="A2364" s="184" t="str">
        <f t="shared" si="641"/>
        <v>Adams</v>
      </c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76">
        <v>0</v>
      </c>
      <c r="O2364" s="55"/>
      <c r="W2364" s="59"/>
      <c r="X2364" s="64"/>
      <c r="Y2364" s="64"/>
      <c r="Z2364" s="64"/>
    </row>
    <row r="2365" spans="1:26" ht="15" customHeight="1" thickBot="1">
      <c r="A2365" s="184" t="str">
        <f t="shared" si="641"/>
        <v>Calvert-Lewin</v>
      </c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76">
        <v>0</v>
      </c>
      <c r="O2365" s="55"/>
      <c r="W2365" s="59"/>
      <c r="X2365" s="64"/>
      <c r="Y2365" s="64"/>
      <c r="Z2365" s="64"/>
    </row>
    <row r="2366" spans="1:26" ht="15" customHeight="1" thickBot="1">
      <c r="A2366" s="184" t="str">
        <f t="shared" si="641"/>
        <v>Scamacca</v>
      </c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76">
        <v>0</v>
      </c>
      <c r="O2366" s="55"/>
      <c r="W2366" s="59"/>
      <c r="X2366" s="64"/>
      <c r="Y2366" s="64"/>
      <c r="Z2366" s="64"/>
    </row>
    <row r="2367" spans="1:26" ht="15" customHeight="1" thickBot="1">
      <c r="A2367" s="184" t="str">
        <f t="shared" si="641"/>
        <v>Edouard</v>
      </c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76">
        <v>0</v>
      </c>
      <c r="O2367" s="55"/>
      <c r="W2367" s="59"/>
      <c r="X2367" s="64"/>
      <c r="Y2367" s="64"/>
      <c r="Z2367" s="64"/>
    </row>
    <row r="2368" spans="1:26" ht="15" customHeight="1" thickBot="1">
      <c r="A2368" s="184" t="str">
        <f t="shared" si="641"/>
        <v>Johnson</v>
      </c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76">
        <v>0</v>
      </c>
      <c r="O2368" s="55"/>
      <c r="W2368" s="59"/>
      <c r="X2368" s="64"/>
      <c r="Y2368" s="64"/>
      <c r="Z2368" s="64"/>
    </row>
    <row r="2369" spans="1:26" ht="15" customHeight="1" thickBot="1">
      <c r="A2369" s="184" t="str">
        <f t="shared" si="641"/>
        <v>Daka</v>
      </c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76">
        <v>0</v>
      </c>
      <c r="O2369" s="55"/>
      <c r="W2369" s="59"/>
      <c r="X2369" s="64"/>
      <c r="Y2369" s="64"/>
      <c r="Z2369" s="64"/>
    </row>
    <row r="2370" spans="1:26" ht="15" customHeight="1" thickBot="1">
      <c r="A2370" s="184" t="str">
        <f t="shared" si="641"/>
        <v>Greenwood</v>
      </c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76">
        <v>1</v>
      </c>
      <c r="O2370" s="55"/>
      <c r="W2370" s="59"/>
      <c r="X2370" s="64"/>
      <c r="Y2370" s="64"/>
      <c r="Z2370" s="64"/>
    </row>
    <row r="2371" spans="1:26" ht="15" customHeight="1" thickBot="1">
      <c r="A2371" s="184" t="str">
        <f t="shared" si="641"/>
        <v>Ederson</v>
      </c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76">
        <v>1</v>
      </c>
      <c r="O2371" s="55"/>
      <c r="W2371" s="59"/>
      <c r="X2371" s="64"/>
      <c r="Y2371" s="64"/>
      <c r="Z2371" s="64"/>
    </row>
    <row r="2372" spans="1:26" ht="15" customHeight="1" thickBot="1">
      <c r="A2372" s="184" t="str">
        <f t="shared" si="641"/>
        <v>Ramsdale</v>
      </c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76">
        <v>0</v>
      </c>
      <c r="O2372" s="55"/>
      <c r="W2372" s="59"/>
      <c r="X2372" s="64"/>
      <c r="Y2372" s="64"/>
      <c r="Z2372" s="64"/>
    </row>
    <row r="2373" spans="1:26" ht="15" customHeight="1" thickBot="1">
      <c r="A2373" s="184" t="str">
        <f t="shared" si="641"/>
        <v>Arrizabalaga</v>
      </c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76">
        <v>0</v>
      </c>
      <c r="O2373" s="55"/>
      <c r="W2373" s="59"/>
      <c r="X2373" s="64"/>
      <c r="Y2373" s="64"/>
      <c r="Z2373" s="64"/>
    </row>
    <row r="2374" spans="1:26" ht="15" customHeight="1" thickBot="1">
      <c r="A2374" s="184" t="str">
        <f t="shared" si="641"/>
        <v>Alisson</v>
      </c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76">
        <v>0</v>
      </c>
      <c r="O2374" s="55"/>
      <c r="W2374" s="59"/>
      <c r="X2374" s="64"/>
      <c r="Y2374" s="64"/>
      <c r="Z2374" s="64"/>
    </row>
    <row r="2375" spans="1:26" ht="15" customHeight="1" thickBot="1">
      <c r="A2375" s="184" t="str">
        <f t="shared" si="641"/>
        <v>Lloris</v>
      </c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76">
        <v>0</v>
      </c>
      <c r="O2375" s="55"/>
      <c r="W2375" s="59"/>
      <c r="X2375" s="64"/>
      <c r="Y2375" s="64"/>
      <c r="Z2375" s="64"/>
    </row>
    <row r="2376" spans="1:26" ht="15" customHeight="1" thickBot="1">
      <c r="A2376" s="184" t="str">
        <f t="shared" si="641"/>
        <v>Leno</v>
      </c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76">
        <v>1</v>
      </c>
      <c r="O2376" s="55"/>
      <c r="W2376" s="59"/>
      <c r="X2376" s="64"/>
      <c r="Y2376" s="64"/>
      <c r="Z2376" s="64"/>
    </row>
    <row r="2377" spans="1:26" ht="15" customHeight="1" thickBot="1">
      <c r="A2377" s="184" t="str">
        <f t="shared" si="641"/>
        <v>Pope</v>
      </c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76">
        <v>0</v>
      </c>
      <c r="O2377" s="55"/>
      <c r="W2377" s="59"/>
      <c r="X2377" s="64"/>
      <c r="Y2377" s="64"/>
      <c r="Z2377" s="64"/>
    </row>
    <row r="2378" spans="1:26" ht="15" customHeight="1" thickBot="1">
      <c r="A2378" s="184" t="str">
        <f t="shared" si="641"/>
        <v>Fabianski</v>
      </c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76">
        <v>0</v>
      </c>
      <c r="O2378" s="55"/>
      <c r="W2378" s="59"/>
      <c r="X2378" s="64"/>
      <c r="Y2378" s="64"/>
      <c r="Z2378" s="64"/>
    </row>
    <row r="2379" spans="1:26" ht="15" customHeight="1" thickBot="1">
      <c r="A2379" s="184" t="str">
        <f t="shared" si="641"/>
        <v>Sánchez</v>
      </c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76">
        <v>0</v>
      </c>
      <c r="O2379" s="55"/>
      <c r="W2379" s="59"/>
      <c r="X2379" s="64"/>
      <c r="Y2379" s="64"/>
      <c r="Z2379" s="64"/>
    </row>
    <row r="2380" spans="1:26" ht="15" customHeight="1" thickBot="1">
      <c r="A2380" s="184" t="str">
        <f t="shared" si="641"/>
        <v>Sá</v>
      </c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76">
        <v>0</v>
      </c>
      <c r="O2380" s="55"/>
      <c r="W2380" s="59"/>
      <c r="X2380" s="64"/>
      <c r="Y2380" s="64"/>
      <c r="Z2380" s="64"/>
    </row>
    <row r="2381" spans="1:26" ht="15" customHeight="1" thickBot="1">
      <c r="A2381" s="184" t="str">
        <f t="shared" si="641"/>
        <v>De Gea</v>
      </c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76">
        <v>0</v>
      </c>
      <c r="O2381" s="55"/>
      <c r="W2381" s="59"/>
      <c r="X2381" s="64"/>
      <c r="Y2381" s="64"/>
      <c r="Z2381" s="64"/>
    </row>
    <row r="2382" spans="1:26" ht="15" customHeight="1" thickBot="1">
      <c r="A2382" s="184" t="str">
        <f t="shared" si="641"/>
        <v>Pickford</v>
      </c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76">
        <v>0</v>
      </c>
      <c r="O2382" s="55"/>
      <c r="W2382" s="59"/>
      <c r="X2382" s="64"/>
      <c r="Y2382" s="64"/>
      <c r="Z2382" s="64"/>
    </row>
    <row r="2383" spans="1:26" ht="15" customHeight="1" thickBot="1">
      <c r="A2383" s="184" t="str">
        <f t="shared" si="641"/>
        <v>Henderson</v>
      </c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76">
        <v>0</v>
      </c>
      <c r="O2383" s="55"/>
      <c r="W2383" s="59"/>
      <c r="X2383" s="64"/>
      <c r="Y2383" s="64"/>
      <c r="Z2383" s="64"/>
    </row>
    <row r="2384" spans="1:26" ht="15" customHeight="1" thickBot="1">
      <c r="A2384" s="184" t="str">
        <f t="shared" si="641"/>
        <v>Meslier</v>
      </c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76">
        <v>0</v>
      </c>
      <c r="O2384" s="55"/>
      <c r="W2384" s="59"/>
      <c r="X2384" s="64"/>
      <c r="Y2384" s="64"/>
      <c r="Z2384" s="64"/>
    </row>
    <row r="2385" spans="1:26" ht="15" customHeight="1" thickBot="1">
      <c r="A2385" s="184" t="str">
        <f t="shared" si="641"/>
        <v>Guaita</v>
      </c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76">
        <v>0</v>
      </c>
      <c r="O2385" s="55"/>
      <c r="W2385" s="59"/>
      <c r="X2385" s="64"/>
      <c r="Y2385" s="64"/>
      <c r="Z2385" s="64"/>
    </row>
    <row r="2386" spans="1:26" ht="15" customHeight="1" thickBot="1">
      <c r="A2386" s="184" t="str">
        <f t="shared" si="641"/>
        <v>Salah</v>
      </c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76">
        <v>1</v>
      </c>
      <c r="O2386" s="55"/>
      <c r="W2386" s="59"/>
      <c r="X2386" s="64"/>
      <c r="Y2386" s="64"/>
      <c r="Z2386" s="64"/>
    </row>
    <row r="2387" spans="1:26" ht="15" customHeight="1" thickBot="1">
      <c r="A2387" s="184" t="str">
        <f t="shared" si="641"/>
        <v>De Bruyne</v>
      </c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76">
        <v>0</v>
      </c>
      <c r="O2387" s="55"/>
      <c r="W2387" s="59"/>
      <c r="X2387" s="64"/>
      <c r="Y2387" s="64"/>
      <c r="Z2387" s="64"/>
    </row>
    <row r="2388" spans="1:26" ht="15" customHeight="1" thickBot="1">
      <c r="A2388" s="184" t="str">
        <f t="shared" si="641"/>
        <v>Saka</v>
      </c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76">
        <v>1</v>
      </c>
      <c r="O2388" s="55"/>
      <c r="W2388" s="59"/>
      <c r="X2388" s="64"/>
      <c r="Y2388" s="64"/>
      <c r="Z2388" s="64"/>
    </row>
    <row r="2389" spans="1:26" ht="15" customHeight="1" thickBot="1">
      <c r="A2389" s="184" t="str">
        <f t="shared" si="641"/>
        <v>Son</v>
      </c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76">
        <v>0</v>
      </c>
      <c r="O2389" s="55"/>
      <c r="W2389" s="59"/>
      <c r="X2389" s="64"/>
      <c r="Y2389" s="64"/>
      <c r="Z2389" s="64"/>
    </row>
    <row r="2390" spans="1:26" ht="15" customHeight="1" thickBot="1">
      <c r="A2390" s="184" t="str">
        <f t="shared" si="641"/>
        <v>Martinelli</v>
      </c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76">
        <v>1</v>
      </c>
      <c r="O2390" s="55"/>
      <c r="W2390" s="59"/>
      <c r="X2390" s="64"/>
      <c r="Y2390" s="64"/>
      <c r="Z2390" s="64"/>
    </row>
    <row r="2391" spans="1:26" ht="15" customHeight="1" thickBot="1">
      <c r="A2391" s="184" t="str">
        <f t="shared" si="641"/>
        <v>Foden</v>
      </c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76">
        <v>0</v>
      </c>
      <c r="O2391" s="55"/>
      <c r="W2391" s="59"/>
      <c r="X2391" s="64"/>
      <c r="Y2391" s="64"/>
      <c r="Z2391" s="64"/>
    </row>
    <row r="2392" spans="1:26" ht="15" customHeight="1" thickBot="1">
      <c r="A2392" s="184" t="str">
        <f t="shared" si="641"/>
        <v>Mount</v>
      </c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76">
        <v>1</v>
      </c>
      <c r="O2392" s="55"/>
      <c r="W2392" s="59"/>
      <c r="X2392" s="64"/>
      <c r="Y2392" s="64"/>
      <c r="Z2392" s="64"/>
    </row>
    <row r="2393" spans="1:26" ht="15" customHeight="1" thickBot="1">
      <c r="A2393" s="184" t="str">
        <f t="shared" si="641"/>
        <v>Sterling</v>
      </c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76">
        <v>0</v>
      </c>
      <c r="O2393" s="55"/>
      <c r="W2393" s="59"/>
      <c r="X2393" s="64"/>
      <c r="Y2393" s="64"/>
      <c r="Z2393" s="64"/>
    </row>
    <row r="2394" spans="1:26" ht="15" customHeight="1" thickBot="1">
      <c r="A2394" s="184" t="str">
        <f t="shared" si="641"/>
        <v>Fernandes</v>
      </c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76">
        <v>0</v>
      </c>
      <c r="O2394" s="55"/>
      <c r="W2394" s="59"/>
      <c r="X2394" s="64"/>
      <c r="Y2394" s="64"/>
      <c r="Z2394" s="64"/>
    </row>
    <row r="2395" spans="1:26" ht="15" customHeight="1" thickBot="1">
      <c r="A2395" s="184" t="str">
        <f t="shared" si="641"/>
        <v>Ødegaard</v>
      </c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76">
        <v>0</v>
      </c>
      <c r="O2395" s="55"/>
      <c r="W2395" s="59"/>
      <c r="X2395" s="64"/>
      <c r="Y2395" s="64"/>
      <c r="Z2395" s="64"/>
    </row>
    <row r="2396" spans="1:26" ht="15" customHeight="1" thickBot="1">
      <c r="A2396" s="184" t="str">
        <f t="shared" si="641"/>
        <v>Trossard</v>
      </c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76">
        <v>0</v>
      </c>
      <c r="O2396" s="55"/>
      <c r="W2396" s="59"/>
      <c r="X2396" s="64"/>
      <c r="Y2396" s="64"/>
      <c r="Z2396" s="64"/>
    </row>
    <row r="2397" spans="1:26" ht="15" customHeight="1" thickBot="1">
      <c r="A2397" s="184" t="str">
        <f t="shared" si="641"/>
        <v>Grealish</v>
      </c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76">
        <v>0</v>
      </c>
      <c r="O2397" s="55"/>
      <c r="W2397" s="59"/>
      <c r="X2397" s="64"/>
      <c r="Y2397" s="64"/>
      <c r="Z2397" s="64"/>
    </row>
    <row r="2398" spans="1:26" ht="15" customHeight="1" thickBot="1">
      <c r="A2398" s="184" t="str">
        <f t="shared" si="641"/>
        <v>Rashford</v>
      </c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76">
        <v>1</v>
      </c>
      <c r="O2398" s="55"/>
      <c r="W2398" s="59"/>
      <c r="X2398" s="64"/>
      <c r="Y2398" s="64"/>
      <c r="Z2398" s="64"/>
    </row>
    <row r="2399" spans="1:26" ht="15" customHeight="1" thickBot="1">
      <c r="A2399" s="184" t="str">
        <f t="shared" si="641"/>
        <v>Zaha</v>
      </c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76">
        <v>0</v>
      </c>
      <c r="O2399" s="55"/>
      <c r="W2399" s="59"/>
      <c r="X2399" s="64"/>
      <c r="Y2399" s="64"/>
      <c r="Z2399" s="64"/>
    </row>
    <row r="2400" spans="1:26" ht="15" customHeight="1" thickBot="1">
      <c r="A2400" s="184" t="str">
        <f t="shared" si="641"/>
        <v>Bernardo</v>
      </c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76">
        <v>0</v>
      </c>
      <c r="O2400" s="55"/>
      <c r="W2400" s="59"/>
      <c r="X2400" s="64"/>
      <c r="Y2400" s="64"/>
      <c r="Z2400" s="64"/>
    </row>
    <row r="2401" spans="1:26" ht="15" customHeight="1" thickBot="1">
      <c r="A2401" s="184" t="str">
        <f t="shared" si="641"/>
        <v>Groß</v>
      </c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76">
        <v>0</v>
      </c>
      <c r="O2401" s="55"/>
      <c r="W2401" s="59"/>
      <c r="X2401" s="64"/>
      <c r="Y2401" s="64"/>
      <c r="Z2401" s="64"/>
    </row>
    <row r="2402" spans="1:26" ht="15" customHeight="1" thickBot="1">
      <c r="A2402" s="184" t="str">
        <f t="shared" si="641"/>
        <v>Bowen</v>
      </c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76">
        <v>0</v>
      </c>
      <c r="O2402" s="55"/>
      <c r="W2402" s="59"/>
      <c r="X2402" s="64"/>
      <c r="Y2402" s="64"/>
      <c r="Z2402" s="64"/>
    </row>
    <row r="2403" spans="1:26" ht="15" customHeight="1" thickBot="1">
      <c r="A2403" s="184" t="str">
        <f t="shared" si="641"/>
        <v>Andreas</v>
      </c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76">
        <v>0</v>
      </c>
      <c r="O2403" s="55"/>
      <c r="W2403" s="59"/>
      <c r="X2403" s="64"/>
      <c r="Y2403" s="64"/>
      <c r="Z2403" s="64"/>
    </row>
    <row r="2404" spans="1:26" ht="15" customHeight="1" thickBot="1">
      <c r="A2404" s="184" t="str">
        <f t="shared" si="641"/>
        <v>Ward-Prowse</v>
      </c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76">
        <v>0</v>
      </c>
      <c r="O2404" s="55"/>
      <c r="W2404" s="59"/>
      <c r="X2404" s="64"/>
      <c r="Y2404" s="64"/>
      <c r="Z2404" s="64"/>
    </row>
    <row r="2405" spans="1:26" ht="15" customHeight="1" thickBot="1">
      <c r="A2405" s="184" t="str">
        <f t="shared" si="641"/>
        <v>Barnes</v>
      </c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76">
        <v>0</v>
      </c>
      <c r="O2405" s="55"/>
      <c r="W2405" s="59"/>
      <c r="X2405" s="64"/>
      <c r="Y2405" s="64"/>
      <c r="Z2405" s="64"/>
    </row>
    <row r="2406" spans="1:26" ht="15" customHeight="1" thickBot="1">
      <c r="A2406" s="184" t="str">
        <f t="shared" si="641"/>
        <v>Almirón</v>
      </c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76">
        <v>0</v>
      </c>
      <c r="O2406" s="55"/>
      <c r="W2406" s="59"/>
      <c r="X2406" s="64"/>
      <c r="Y2406" s="64"/>
      <c r="Z2406" s="64"/>
    </row>
    <row r="2407" spans="1:26" ht="15" customHeight="1" thickBot="1">
      <c r="A2407" s="184" t="str">
        <f t="shared" si="641"/>
        <v>Willian</v>
      </c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76">
        <v>0</v>
      </c>
      <c r="O2407" s="55"/>
      <c r="W2407" s="59"/>
      <c r="X2407" s="64"/>
      <c r="Y2407" s="64"/>
      <c r="Z2407" s="64"/>
    </row>
    <row r="2408" spans="1:26" ht="15" customHeight="1" thickBot="1">
      <c r="A2408" s="184" t="str">
        <f t="shared" si="641"/>
        <v>Antony</v>
      </c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76">
        <v>0</v>
      </c>
      <c r="O2408" s="55"/>
      <c r="W2408" s="59"/>
      <c r="X2408" s="64"/>
      <c r="Y2408" s="64"/>
      <c r="Z2408" s="64"/>
    </row>
    <row r="2409" spans="1:26" ht="15" customHeight="1" thickBot="1">
      <c r="A2409" s="184" t="str">
        <f t="shared" si="641"/>
        <v>Saint-Maximin</v>
      </c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76">
        <v>0</v>
      </c>
      <c r="O2409" s="55"/>
      <c r="W2409" s="59"/>
      <c r="X2409" s="64"/>
      <c r="Y2409" s="64"/>
      <c r="Z2409" s="64"/>
    </row>
    <row r="2410" spans="1:26" ht="15" customHeight="1" thickBot="1">
      <c r="A2410" s="184" t="str">
        <f t="shared" ref="A2410:A2473" si="642">A1530</f>
        <v>Gündogan</v>
      </c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76">
        <v>0</v>
      </c>
      <c r="O2410" s="55"/>
      <c r="W2410" s="59"/>
      <c r="X2410" s="64"/>
      <c r="Y2410" s="64"/>
      <c r="Z2410" s="64"/>
    </row>
    <row r="2411" spans="1:26" ht="15" customHeight="1" thickBot="1">
      <c r="A2411" s="184" t="str">
        <f t="shared" si="642"/>
        <v>Paquetá</v>
      </c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76">
        <v>0</v>
      </c>
      <c r="O2411" s="55"/>
      <c r="W2411" s="59"/>
      <c r="X2411" s="64"/>
      <c r="Y2411" s="64"/>
      <c r="Z2411" s="64"/>
    </row>
    <row r="2412" spans="1:26" ht="15" customHeight="1" thickBot="1">
      <c r="A2412" s="184" t="str">
        <f t="shared" si="642"/>
        <v>Rodrigo</v>
      </c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76">
        <v>0</v>
      </c>
      <c r="O2412" s="55"/>
      <c r="W2412" s="59"/>
      <c r="X2412" s="64"/>
      <c r="Y2412" s="64"/>
      <c r="Z2412" s="64"/>
    </row>
    <row r="2413" spans="1:26" ht="15" customHeight="1" thickBot="1">
      <c r="A2413" s="184" t="str">
        <f t="shared" si="642"/>
        <v>Aaronson</v>
      </c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76">
        <v>0</v>
      </c>
      <c r="O2413" s="55"/>
      <c r="W2413" s="59"/>
      <c r="X2413" s="64"/>
      <c r="Y2413" s="64"/>
      <c r="Z2413" s="64"/>
    </row>
    <row r="2414" spans="1:26" ht="15" customHeight="1" thickBot="1">
      <c r="A2414" s="184" t="str">
        <f t="shared" si="642"/>
        <v>Kulusevski</v>
      </c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76">
        <v>0</v>
      </c>
      <c r="O2414" s="55"/>
      <c r="W2414" s="59"/>
      <c r="X2414" s="64"/>
      <c r="Y2414" s="64"/>
      <c r="Z2414" s="64"/>
    </row>
    <row r="2415" spans="1:26" ht="15" customHeight="1" thickBot="1">
      <c r="A2415" s="184" t="str">
        <f t="shared" si="642"/>
        <v>Bailey</v>
      </c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76">
        <v>0</v>
      </c>
      <c r="O2415" s="55"/>
      <c r="W2415" s="59"/>
      <c r="X2415" s="64"/>
      <c r="Y2415" s="64"/>
      <c r="Z2415" s="64"/>
    </row>
    <row r="2416" spans="1:26" ht="15" customHeight="1" thickBot="1">
      <c r="A2416" s="184" t="str">
        <f t="shared" si="642"/>
        <v>March</v>
      </c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76">
        <v>0</v>
      </c>
      <c r="O2416" s="55"/>
      <c r="W2416" s="59"/>
      <c r="X2416" s="64"/>
      <c r="Y2416" s="64"/>
      <c r="Z2416" s="64"/>
    </row>
    <row r="2417" spans="1:26" ht="15" customHeight="1" thickBot="1">
      <c r="A2417" s="184" t="str">
        <f t="shared" si="642"/>
        <v>Mahrez</v>
      </c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76">
        <v>0</v>
      </c>
      <c r="O2417" s="55"/>
      <c r="W2417" s="59"/>
      <c r="X2417" s="64"/>
      <c r="Y2417" s="64"/>
      <c r="Z2417" s="64"/>
    </row>
    <row r="2418" spans="1:26" ht="15" customHeight="1" thickBot="1">
      <c r="A2418" s="184" t="str">
        <f t="shared" si="642"/>
        <v>Harrison</v>
      </c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76">
        <v>0</v>
      </c>
      <c r="O2418" s="55"/>
      <c r="W2418" s="59"/>
      <c r="X2418" s="64"/>
      <c r="Y2418" s="64"/>
      <c r="Z2418" s="64"/>
    </row>
    <row r="2419" spans="1:26" ht="15" customHeight="1" thickBot="1">
      <c r="A2419" s="184" t="str">
        <f t="shared" si="642"/>
        <v>Eriksen</v>
      </c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76">
        <v>0</v>
      </c>
      <c r="O2419" s="55"/>
      <c r="W2419" s="59"/>
      <c r="X2419" s="64"/>
      <c r="Y2419" s="64"/>
      <c r="Z2419" s="64"/>
    </row>
    <row r="2420" spans="1:26" ht="15" customHeight="1" thickBot="1">
      <c r="A2420" s="184" t="str">
        <f t="shared" si="642"/>
        <v>Eze</v>
      </c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76">
        <v>0</v>
      </c>
      <c r="O2420" s="55"/>
      <c r="W2420" s="59"/>
      <c r="X2420" s="64"/>
      <c r="Y2420" s="64"/>
      <c r="Z2420" s="64"/>
    </row>
    <row r="2421" spans="1:26" ht="15" customHeight="1" thickBot="1">
      <c r="A2421" s="184" t="str">
        <f t="shared" si="642"/>
        <v>Cancelo</v>
      </c>
      <c r="B2421" s="110"/>
      <c r="C2421" s="110"/>
      <c r="D2421" s="110"/>
      <c r="E2421" s="110"/>
      <c r="F2421" s="110"/>
      <c r="G2421" s="110"/>
      <c r="H2421" s="110"/>
      <c r="I2421" s="110"/>
      <c r="J2421" s="110"/>
      <c r="K2421" s="170"/>
      <c r="L2421" s="76">
        <v>0</v>
      </c>
      <c r="M2421" s="409" t="s">
        <v>192</v>
      </c>
      <c r="N2421" s="410"/>
      <c r="O2421" s="410"/>
      <c r="P2421" s="410"/>
      <c r="Q2421" s="410"/>
      <c r="R2421" s="410"/>
      <c r="S2421" s="410"/>
      <c r="T2421" s="410"/>
      <c r="U2421" s="410"/>
      <c r="V2421" s="410"/>
      <c r="W2421" s="410"/>
      <c r="X2421" s="410"/>
      <c r="Y2421" s="410"/>
      <c r="Z2421" s="411"/>
    </row>
    <row r="2422" spans="1:26" ht="15" customHeight="1" thickBot="1">
      <c r="A2422" s="184" t="str">
        <f t="shared" si="642"/>
        <v>Alexander-Arnold</v>
      </c>
      <c r="B2422" s="110"/>
      <c r="C2422" s="110"/>
      <c r="D2422" s="110"/>
      <c r="E2422" s="110"/>
      <c r="F2422" s="110"/>
      <c r="G2422" s="110"/>
      <c r="H2422" s="110"/>
      <c r="I2422" s="110"/>
      <c r="J2422" s="110"/>
      <c r="K2422" s="170"/>
      <c r="L2422" s="76">
        <v>1</v>
      </c>
      <c r="M2422" s="412"/>
      <c r="N2422" s="413"/>
      <c r="O2422" s="413"/>
      <c r="P2422" s="413"/>
      <c r="Q2422" s="413"/>
      <c r="R2422" s="413"/>
      <c r="S2422" s="413"/>
      <c r="T2422" s="413"/>
      <c r="U2422" s="413"/>
      <c r="V2422" s="413"/>
      <c r="W2422" s="413"/>
      <c r="X2422" s="413"/>
      <c r="Y2422" s="413"/>
      <c r="Z2422" s="414"/>
    </row>
    <row r="2423" spans="1:26" ht="15" customHeight="1" thickBot="1">
      <c r="A2423" s="184" t="str">
        <f t="shared" si="642"/>
        <v>Gabriel</v>
      </c>
      <c r="B2423" s="110"/>
      <c r="C2423" s="110"/>
      <c r="D2423" s="110"/>
      <c r="E2423" s="110"/>
      <c r="F2423" s="110"/>
      <c r="G2423" s="110"/>
      <c r="H2423" s="110"/>
      <c r="I2423" s="110"/>
      <c r="J2423" s="110"/>
      <c r="K2423" s="170"/>
      <c r="L2423" s="76">
        <v>1</v>
      </c>
      <c r="M2423" s="412"/>
      <c r="N2423" s="413"/>
      <c r="O2423" s="413"/>
      <c r="P2423" s="413"/>
      <c r="Q2423" s="413"/>
      <c r="R2423" s="413"/>
      <c r="S2423" s="413"/>
      <c r="T2423" s="413"/>
      <c r="U2423" s="413"/>
      <c r="V2423" s="413"/>
      <c r="W2423" s="413"/>
      <c r="X2423" s="413"/>
      <c r="Y2423" s="413"/>
      <c r="Z2423" s="414"/>
    </row>
    <row r="2424" spans="1:26" ht="15" customHeight="1" thickBot="1">
      <c r="A2424" s="184" t="str">
        <f t="shared" si="642"/>
        <v>Robertson</v>
      </c>
      <c r="B2424" s="110"/>
      <c r="C2424" s="110"/>
      <c r="D2424" s="110"/>
      <c r="E2424" s="110"/>
      <c r="F2424" s="110"/>
      <c r="G2424" s="110"/>
      <c r="H2424" s="110"/>
      <c r="I2424" s="110"/>
      <c r="J2424" s="110"/>
      <c r="K2424" s="170"/>
      <c r="L2424" s="76">
        <v>0</v>
      </c>
      <c r="M2424" s="412"/>
      <c r="N2424" s="413"/>
      <c r="O2424" s="413"/>
      <c r="P2424" s="413"/>
      <c r="Q2424" s="413"/>
      <c r="R2424" s="413"/>
      <c r="S2424" s="413"/>
      <c r="T2424" s="413"/>
      <c r="U2424" s="413"/>
      <c r="V2424" s="413"/>
      <c r="W2424" s="413"/>
      <c r="X2424" s="413"/>
      <c r="Y2424" s="413"/>
      <c r="Z2424" s="414"/>
    </row>
    <row r="2425" spans="1:26" ht="15" customHeight="1" thickBot="1">
      <c r="A2425" s="184" t="str">
        <f t="shared" si="642"/>
        <v>Trippier</v>
      </c>
      <c r="B2425" s="110"/>
      <c r="C2425" s="110"/>
      <c r="D2425" s="110"/>
      <c r="E2425" s="110"/>
      <c r="F2425" s="110"/>
      <c r="G2425" s="110"/>
      <c r="H2425" s="110"/>
      <c r="I2425" s="110"/>
      <c r="J2425" s="110"/>
      <c r="K2425" s="110"/>
      <c r="L2425" s="76">
        <v>1</v>
      </c>
      <c r="M2425" s="415"/>
      <c r="N2425" s="416"/>
      <c r="O2425" s="416"/>
      <c r="P2425" s="416"/>
      <c r="Q2425" s="416"/>
      <c r="R2425" s="416"/>
      <c r="S2425" s="416"/>
      <c r="T2425" s="416"/>
      <c r="U2425" s="416"/>
      <c r="V2425" s="416"/>
      <c r="W2425" s="416"/>
      <c r="X2425" s="416"/>
      <c r="Y2425" s="416"/>
      <c r="Z2425" s="417"/>
    </row>
    <row r="2426" spans="1:26" ht="15" customHeight="1" thickBot="1">
      <c r="A2426" s="184" t="str">
        <f t="shared" si="642"/>
        <v>Van Dijk</v>
      </c>
      <c r="B2426" s="110"/>
      <c r="C2426" s="110"/>
      <c r="D2426" s="110"/>
      <c r="E2426" s="110"/>
      <c r="F2426" s="110"/>
      <c r="G2426" s="110"/>
      <c r="H2426" s="110"/>
      <c r="I2426" s="110"/>
      <c r="J2426" s="110"/>
      <c r="K2426" s="110"/>
      <c r="L2426" s="76">
        <v>0</v>
      </c>
      <c r="O2426" s="55"/>
      <c r="W2426" s="59"/>
      <c r="X2426" s="64"/>
      <c r="Y2426" s="64"/>
      <c r="Z2426" s="64"/>
    </row>
    <row r="2427" spans="1:26" ht="15" customHeight="1" thickBot="1">
      <c r="A2427" s="184" t="str">
        <f t="shared" si="642"/>
        <v>White</v>
      </c>
      <c r="B2427" s="110"/>
      <c r="C2427" s="110"/>
      <c r="D2427" s="110"/>
      <c r="E2427" s="110"/>
      <c r="F2427" s="110"/>
      <c r="G2427" s="110"/>
      <c r="H2427" s="110"/>
      <c r="I2427" s="110"/>
      <c r="J2427" s="110"/>
      <c r="K2427" s="110"/>
      <c r="L2427" s="76">
        <v>0</v>
      </c>
      <c r="O2427" s="55"/>
      <c r="W2427" s="59"/>
      <c r="X2427" s="64"/>
      <c r="Y2427" s="64"/>
      <c r="Z2427" s="64"/>
    </row>
    <row r="2428" spans="1:26" ht="15" customHeight="1" thickBot="1">
      <c r="A2428" s="184" t="str">
        <f t="shared" si="642"/>
        <v>Laporte</v>
      </c>
      <c r="B2428" s="110"/>
      <c r="C2428" s="110"/>
      <c r="D2428" s="110"/>
      <c r="E2428" s="110"/>
      <c r="F2428" s="110"/>
      <c r="G2428" s="110"/>
      <c r="H2428" s="110"/>
      <c r="I2428" s="110"/>
      <c r="J2428" s="110"/>
      <c r="K2428" s="110"/>
      <c r="L2428" s="76">
        <v>0</v>
      </c>
      <c r="O2428" s="55"/>
      <c r="W2428" s="59"/>
      <c r="X2428" s="64"/>
      <c r="Y2428" s="64"/>
      <c r="Z2428" s="64"/>
    </row>
    <row r="2429" spans="1:26" ht="15" customHeight="1" thickBot="1">
      <c r="A2429" s="184" t="str">
        <f t="shared" si="642"/>
        <v>Dunk</v>
      </c>
      <c r="B2429" s="110"/>
      <c r="C2429" s="110"/>
      <c r="D2429" s="110"/>
      <c r="E2429" s="110"/>
      <c r="F2429" s="110"/>
      <c r="G2429" s="110"/>
      <c r="H2429" s="110"/>
      <c r="I2429" s="110"/>
      <c r="J2429" s="110"/>
      <c r="K2429" s="110"/>
      <c r="L2429" s="76">
        <v>1</v>
      </c>
      <c r="O2429" s="55"/>
      <c r="W2429" s="59"/>
      <c r="X2429" s="64"/>
      <c r="Y2429" s="64"/>
      <c r="Z2429" s="64"/>
    </row>
    <row r="2430" spans="1:26" ht="15" customHeight="1" thickBot="1">
      <c r="A2430" s="184" t="str">
        <f t="shared" si="642"/>
        <v>Saliba</v>
      </c>
      <c r="B2430" s="110"/>
      <c r="C2430" s="110"/>
      <c r="D2430" s="110"/>
      <c r="E2430" s="110"/>
      <c r="F2430" s="110"/>
      <c r="G2430" s="110"/>
      <c r="H2430" s="110"/>
      <c r="I2430" s="110"/>
      <c r="J2430" s="110"/>
      <c r="K2430" s="110"/>
      <c r="L2430" s="76">
        <v>0</v>
      </c>
      <c r="O2430" s="55"/>
      <c r="W2430" s="59"/>
      <c r="X2430" s="64"/>
      <c r="Y2430" s="64"/>
      <c r="Z2430" s="64"/>
    </row>
    <row r="2431" spans="1:26" ht="15" customHeight="1" thickBot="1">
      <c r="A2431" s="184" t="str">
        <f t="shared" si="642"/>
        <v>Burn</v>
      </c>
      <c r="B2431" s="110"/>
      <c r="C2431" s="110"/>
      <c r="D2431" s="110"/>
      <c r="E2431" s="110"/>
      <c r="F2431" s="110"/>
      <c r="G2431" s="110"/>
      <c r="H2431" s="110"/>
      <c r="I2431" s="110"/>
      <c r="J2431" s="110"/>
      <c r="K2431" s="110"/>
      <c r="L2431" s="76">
        <v>0</v>
      </c>
      <c r="O2431" s="55"/>
      <c r="W2431" s="59"/>
      <c r="X2431" s="64"/>
      <c r="Y2431" s="64"/>
      <c r="Z2431" s="64"/>
    </row>
    <row r="2432" spans="1:26" ht="15" customHeight="1" thickBot="1">
      <c r="A2432" s="184" t="str">
        <f t="shared" si="642"/>
        <v>Botman</v>
      </c>
      <c r="B2432" s="110"/>
      <c r="C2432" s="110"/>
      <c r="D2432" s="110"/>
      <c r="E2432" s="110"/>
      <c r="F2432" s="110"/>
      <c r="G2432" s="110"/>
      <c r="H2432" s="110"/>
      <c r="I2432" s="110"/>
      <c r="J2432" s="110"/>
      <c r="K2432" s="110"/>
      <c r="L2432" s="76">
        <v>1</v>
      </c>
      <c r="O2432" s="55"/>
      <c r="W2432" s="59"/>
      <c r="X2432" s="64"/>
      <c r="Y2432" s="64"/>
      <c r="Z2432" s="64"/>
    </row>
    <row r="2433" spans="1:26" ht="15" customHeight="1" thickBot="1">
      <c r="A2433" s="184" t="str">
        <f t="shared" si="642"/>
        <v>Dier</v>
      </c>
      <c r="B2433" s="110"/>
      <c r="C2433" s="110"/>
      <c r="D2433" s="110"/>
      <c r="E2433" s="110"/>
      <c r="F2433" s="110"/>
      <c r="G2433" s="110"/>
      <c r="H2433" s="110"/>
      <c r="I2433" s="110"/>
      <c r="J2433" s="110"/>
      <c r="K2433" s="110"/>
      <c r="L2433" s="76">
        <v>0</v>
      </c>
      <c r="O2433" s="55"/>
      <c r="W2433" s="59"/>
      <c r="X2433" s="64"/>
      <c r="Y2433" s="64"/>
      <c r="Z2433" s="64"/>
    </row>
    <row r="2434" spans="1:26" ht="15" customHeight="1" thickBot="1">
      <c r="A2434" s="184" t="str">
        <f t="shared" si="642"/>
        <v>Schär</v>
      </c>
      <c r="B2434" s="110"/>
      <c r="C2434" s="110"/>
      <c r="D2434" s="110"/>
      <c r="E2434" s="110"/>
      <c r="F2434" s="110"/>
      <c r="G2434" s="110"/>
      <c r="H2434" s="110"/>
      <c r="I2434" s="110"/>
      <c r="J2434" s="110"/>
      <c r="K2434" s="110"/>
      <c r="L2434" s="76">
        <v>0</v>
      </c>
      <c r="O2434" s="55"/>
      <c r="W2434" s="59"/>
      <c r="X2434" s="64"/>
      <c r="Y2434" s="64"/>
      <c r="Z2434" s="64"/>
    </row>
    <row r="2435" spans="1:26" ht="15" customHeight="1" thickBot="1">
      <c r="A2435" s="184" t="str">
        <f t="shared" si="642"/>
        <v>Zinchenko</v>
      </c>
      <c r="B2435" s="110"/>
      <c r="C2435" s="110"/>
      <c r="D2435" s="110"/>
      <c r="E2435" s="110"/>
      <c r="F2435" s="110"/>
      <c r="G2435" s="110"/>
      <c r="H2435" s="110"/>
      <c r="I2435" s="110"/>
      <c r="J2435" s="110"/>
      <c r="K2435" s="110"/>
      <c r="L2435" s="76">
        <v>0</v>
      </c>
      <c r="O2435" s="55"/>
      <c r="W2435" s="59"/>
      <c r="X2435" s="64"/>
      <c r="Y2435" s="64"/>
      <c r="Z2435" s="64"/>
    </row>
    <row r="2436" spans="1:26" ht="15" customHeight="1" thickBot="1">
      <c r="A2436" s="184" t="str">
        <f t="shared" si="642"/>
        <v>Walker</v>
      </c>
      <c r="B2436" s="110"/>
      <c r="C2436" s="110"/>
      <c r="D2436" s="110"/>
      <c r="E2436" s="110"/>
      <c r="F2436" s="110"/>
      <c r="G2436" s="110"/>
      <c r="H2436" s="110"/>
      <c r="I2436" s="110"/>
      <c r="J2436" s="110"/>
      <c r="K2436" s="110"/>
      <c r="L2436" s="76">
        <v>0</v>
      </c>
      <c r="O2436" s="55"/>
      <c r="W2436" s="59"/>
      <c r="X2436" s="64"/>
      <c r="Y2436" s="64"/>
      <c r="Z2436" s="64"/>
    </row>
    <row r="2437" spans="1:26" ht="15" customHeight="1" thickBot="1">
      <c r="A2437" s="184" t="str">
        <f t="shared" si="642"/>
        <v>Perišić</v>
      </c>
      <c r="B2437" s="110"/>
      <c r="C2437" s="110"/>
      <c r="D2437" s="110"/>
      <c r="E2437" s="110"/>
      <c r="F2437" s="110"/>
      <c r="G2437" s="110"/>
      <c r="H2437" s="110"/>
      <c r="I2437" s="110"/>
      <c r="J2437" s="110"/>
      <c r="K2437" s="110"/>
      <c r="L2437" s="76">
        <v>0</v>
      </c>
      <c r="O2437" s="55"/>
      <c r="W2437" s="59"/>
      <c r="X2437" s="64"/>
      <c r="Y2437" s="64"/>
      <c r="Z2437" s="64"/>
    </row>
    <row r="2438" spans="1:26" ht="15" customHeight="1" thickBot="1">
      <c r="A2438" s="184" t="str">
        <f t="shared" si="642"/>
        <v>Stones</v>
      </c>
      <c r="B2438" s="110"/>
      <c r="C2438" s="110"/>
      <c r="D2438" s="110"/>
      <c r="E2438" s="110"/>
      <c r="F2438" s="110"/>
      <c r="G2438" s="110"/>
      <c r="H2438" s="110"/>
      <c r="I2438" s="110"/>
      <c r="J2438" s="110"/>
      <c r="K2438" s="110"/>
      <c r="L2438" s="76">
        <v>0</v>
      </c>
      <c r="O2438" s="55"/>
      <c r="W2438" s="59"/>
      <c r="X2438" s="64"/>
      <c r="Y2438" s="64"/>
      <c r="Z2438" s="64"/>
    </row>
    <row r="2439" spans="1:26" ht="15" customHeight="1" thickBot="1">
      <c r="A2439" s="184" t="str">
        <f t="shared" si="642"/>
        <v>Shaw</v>
      </c>
      <c r="B2439" s="110"/>
      <c r="C2439" s="110"/>
      <c r="D2439" s="110"/>
      <c r="E2439" s="110"/>
      <c r="F2439" s="110"/>
      <c r="G2439" s="110"/>
      <c r="H2439" s="110"/>
      <c r="I2439" s="110"/>
      <c r="J2439" s="110"/>
      <c r="K2439" s="110"/>
      <c r="L2439" s="76">
        <v>0</v>
      </c>
      <c r="O2439" s="55"/>
      <c r="W2439" s="59"/>
      <c r="X2439" s="64"/>
      <c r="Y2439" s="64"/>
      <c r="Z2439" s="64"/>
    </row>
    <row r="2440" spans="1:26" ht="15" customHeight="1" thickBot="1">
      <c r="A2440" s="184" t="str">
        <f t="shared" si="642"/>
        <v>Cucurella</v>
      </c>
      <c r="B2440" s="110"/>
      <c r="C2440" s="110"/>
      <c r="D2440" s="110"/>
      <c r="E2440" s="110"/>
      <c r="F2440" s="110"/>
      <c r="G2440" s="110"/>
      <c r="H2440" s="110"/>
      <c r="I2440" s="110"/>
      <c r="J2440" s="110"/>
      <c r="K2440" s="110"/>
      <c r="L2440" s="76">
        <v>0</v>
      </c>
      <c r="O2440" s="55"/>
      <c r="W2440" s="59"/>
      <c r="X2440" s="64"/>
      <c r="Y2440" s="64"/>
      <c r="Z2440" s="64"/>
    </row>
    <row r="2441" spans="1:26" ht="15" customHeight="1" thickBot="1">
      <c r="A2441" s="184" t="str">
        <f t="shared" si="642"/>
        <v>Varane</v>
      </c>
      <c r="B2441" s="110"/>
      <c r="C2441" s="110"/>
      <c r="D2441" s="110"/>
      <c r="E2441" s="110"/>
      <c r="F2441" s="110"/>
      <c r="G2441" s="110"/>
      <c r="H2441" s="110"/>
      <c r="I2441" s="110"/>
      <c r="J2441" s="110"/>
      <c r="K2441" s="110"/>
      <c r="L2441" s="76">
        <v>0</v>
      </c>
      <c r="O2441" s="55"/>
      <c r="W2441" s="59"/>
      <c r="X2441" s="64"/>
      <c r="Y2441" s="64"/>
      <c r="Z2441" s="64"/>
    </row>
    <row r="2442" spans="1:26" ht="15" customHeight="1" thickBot="1">
      <c r="A2442" s="184" t="str">
        <f t="shared" si="642"/>
        <v>Estupiñán</v>
      </c>
      <c r="B2442" s="110"/>
      <c r="C2442" s="110"/>
      <c r="D2442" s="110"/>
      <c r="E2442" s="110"/>
      <c r="F2442" s="110"/>
      <c r="G2442" s="110"/>
      <c r="H2442" s="110"/>
      <c r="I2442" s="110"/>
      <c r="J2442" s="110"/>
      <c r="K2442" s="110"/>
      <c r="L2442" s="76">
        <v>0</v>
      </c>
      <c r="O2442" s="55"/>
      <c r="W2442" s="59"/>
      <c r="X2442" s="64"/>
      <c r="Y2442" s="64"/>
      <c r="Z2442" s="64"/>
    </row>
    <row r="2443" spans="1:26" ht="15" customHeight="1" thickBot="1">
      <c r="A2443" s="184" t="str">
        <f t="shared" si="642"/>
        <v>Matip</v>
      </c>
      <c r="B2443" s="110"/>
      <c r="C2443" s="110"/>
      <c r="D2443" s="110"/>
      <c r="E2443" s="110"/>
      <c r="F2443" s="110"/>
      <c r="G2443" s="110"/>
      <c r="H2443" s="110"/>
      <c r="I2443" s="110"/>
      <c r="J2443" s="110"/>
      <c r="K2443" s="110"/>
      <c r="L2443" s="76">
        <v>0</v>
      </c>
      <c r="O2443" s="55"/>
      <c r="W2443" s="59"/>
      <c r="X2443" s="64"/>
      <c r="Y2443" s="64"/>
      <c r="Z2443" s="64"/>
    </row>
    <row r="2444" spans="1:26" ht="15" customHeight="1" thickBot="1">
      <c r="A2444" s="184" t="str">
        <f t="shared" si="642"/>
        <v>Romero</v>
      </c>
      <c r="B2444" s="110"/>
      <c r="C2444" s="110"/>
      <c r="D2444" s="110"/>
      <c r="E2444" s="110"/>
      <c r="F2444" s="110"/>
      <c r="G2444" s="110"/>
      <c r="H2444" s="110"/>
      <c r="I2444" s="110"/>
      <c r="J2444" s="110"/>
      <c r="K2444" s="110"/>
      <c r="L2444" s="76">
        <v>0</v>
      </c>
      <c r="O2444" s="55"/>
      <c r="W2444" s="59"/>
      <c r="X2444" s="64"/>
      <c r="Y2444" s="64"/>
      <c r="Z2444" s="64"/>
    </row>
    <row r="2445" spans="1:26" ht="15" customHeight="1" thickBot="1">
      <c r="A2445" s="184" t="str">
        <f t="shared" si="642"/>
        <v>Koulibaly</v>
      </c>
      <c r="B2445" s="110"/>
      <c r="C2445" s="110"/>
      <c r="D2445" s="110"/>
      <c r="E2445" s="110"/>
      <c r="F2445" s="110"/>
      <c r="G2445" s="110"/>
      <c r="H2445" s="110"/>
      <c r="I2445" s="110"/>
      <c r="J2445" s="110"/>
      <c r="K2445" s="110"/>
      <c r="L2445" s="76">
        <v>0</v>
      </c>
      <c r="O2445" s="55"/>
      <c r="W2445" s="59"/>
      <c r="X2445" s="64"/>
      <c r="Y2445" s="64"/>
      <c r="Z2445" s="64"/>
    </row>
    <row r="2446" spans="1:26" ht="15" customHeight="1" thickBot="1">
      <c r="A2446" s="184" t="str">
        <f t="shared" si="642"/>
        <v>Digne</v>
      </c>
      <c r="B2446" s="110"/>
      <c r="C2446" s="110"/>
      <c r="D2446" s="110"/>
      <c r="E2446" s="110"/>
      <c r="F2446" s="110"/>
      <c r="G2446" s="110"/>
      <c r="H2446" s="110"/>
      <c r="I2446" s="110"/>
      <c r="J2446" s="110"/>
      <c r="K2446" s="110"/>
      <c r="L2446" s="76">
        <v>0</v>
      </c>
      <c r="O2446" s="55"/>
      <c r="W2446" s="59"/>
      <c r="X2446" s="64"/>
      <c r="Y2446" s="64"/>
      <c r="Z2446" s="64"/>
    </row>
    <row r="2447" spans="1:26" ht="15" customHeight="1" thickBot="1">
      <c r="A2447" s="184" t="str">
        <f t="shared" si="642"/>
        <v>Akanji</v>
      </c>
      <c r="B2447" s="110"/>
      <c r="C2447" s="110"/>
      <c r="D2447" s="110"/>
      <c r="E2447" s="110"/>
      <c r="F2447" s="110"/>
      <c r="G2447" s="110"/>
      <c r="H2447" s="110"/>
      <c r="I2447" s="110"/>
      <c r="J2447" s="110"/>
      <c r="K2447" s="110"/>
      <c r="L2447" s="76">
        <v>0</v>
      </c>
      <c r="O2447" s="55"/>
      <c r="W2447" s="59"/>
      <c r="X2447" s="64"/>
      <c r="Y2447" s="64"/>
      <c r="Z2447" s="64"/>
    </row>
    <row r="2448" spans="1:26" ht="15" customHeight="1" thickBot="1">
      <c r="A2448" s="184" t="str">
        <f t="shared" si="642"/>
        <v>Thiago Silva</v>
      </c>
      <c r="B2448" s="110"/>
      <c r="C2448" s="110"/>
      <c r="D2448" s="110"/>
      <c r="E2448" s="110"/>
      <c r="F2448" s="110"/>
      <c r="G2448" s="110"/>
      <c r="H2448" s="110"/>
      <c r="I2448" s="110"/>
      <c r="J2448" s="110"/>
      <c r="K2448" s="110"/>
      <c r="L2448" s="76">
        <v>0</v>
      </c>
      <c r="O2448" s="55"/>
      <c r="W2448" s="59"/>
      <c r="X2448" s="64"/>
      <c r="Y2448" s="64"/>
      <c r="Z2448" s="64"/>
    </row>
    <row r="2449" spans="1:26" ht="15" customHeight="1" thickBot="1">
      <c r="A2449" s="184" t="str">
        <f t="shared" si="642"/>
        <v>Martínez</v>
      </c>
      <c r="B2449" s="110"/>
      <c r="C2449" s="110"/>
      <c r="D2449" s="110"/>
      <c r="E2449" s="110"/>
      <c r="F2449" s="110"/>
      <c r="G2449" s="110"/>
      <c r="H2449" s="110"/>
      <c r="I2449" s="110"/>
      <c r="J2449" s="110"/>
      <c r="K2449" s="110"/>
      <c r="L2449" s="76">
        <v>0</v>
      </c>
      <c r="O2449" s="55"/>
      <c r="W2449" s="59"/>
      <c r="X2449" s="64"/>
      <c r="Y2449" s="64"/>
      <c r="Z2449" s="64"/>
    </row>
    <row r="2450" spans="1:26" ht="15" customHeight="1" thickBot="1">
      <c r="A2450" s="184" t="str">
        <f t="shared" si="642"/>
        <v>Mee</v>
      </c>
      <c r="B2450" s="110"/>
      <c r="C2450" s="110"/>
      <c r="D2450" s="110"/>
      <c r="E2450" s="110"/>
      <c r="F2450" s="110"/>
      <c r="G2450" s="110"/>
      <c r="H2450" s="110"/>
      <c r="I2450" s="110"/>
      <c r="J2450" s="110"/>
      <c r="K2450" s="110"/>
      <c r="L2450" s="76">
        <v>0</v>
      </c>
      <c r="O2450" s="55"/>
      <c r="W2450" s="59"/>
      <c r="X2450" s="64"/>
      <c r="Y2450" s="64"/>
      <c r="Z2450" s="64"/>
    </row>
    <row r="2451" spans="1:26" ht="15" customHeight="1" thickBot="1">
      <c r="A2451" s="184" t="str">
        <f t="shared" si="642"/>
        <v>Cresswell</v>
      </c>
      <c r="B2451" s="110"/>
      <c r="C2451" s="110"/>
      <c r="D2451" s="110"/>
      <c r="E2451" s="110"/>
      <c r="F2451" s="110"/>
      <c r="G2451" s="110"/>
      <c r="H2451" s="110"/>
      <c r="I2451" s="110"/>
      <c r="J2451" s="110"/>
      <c r="K2451" s="110"/>
      <c r="L2451" s="76">
        <v>0</v>
      </c>
      <c r="O2451" s="55"/>
      <c r="W2451" s="59"/>
      <c r="X2451" s="64"/>
      <c r="Y2451" s="64"/>
      <c r="Z2451" s="64"/>
    </row>
    <row r="2452" spans="1:26" ht="15" customHeight="1" thickBot="1">
      <c r="A2452" s="184" t="str">
        <f t="shared" si="642"/>
        <v>Konsa</v>
      </c>
      <c r="B2452" s="110"/>
      <c r="C2452" s="110"/>
      <c r="D2452" s="110"/>
      <c r="E2452" s="110"/>
      <c r="F2452" s="110"/>
      <c r="G2452" s="110"/>
      <c r="H2452" s="110"/>
      <c r="I2452" s="110"/>
      <c r="J2452" s="110"/>
      <c r="K2452" s="110"/>
      <c r="L2452" s="76">
        <v>0</v>
      </c>
      <c r="O2452" s="55"/>
      <c r="W2452" s="59"/>
      <c r="X2452" s="64"/>
      <c r="Y2452" s="64"/>
      <c r="Z2452" s="64"/>
    </row>
    <row r="2453" spans="1:26" ht="15" customHeight="1" thickBot="1">
      <c r="A2453" s="184" t="str">
        <f t="shared" si="642"/>
        <v>Perraud</v>
      </c>
      <c r="B2453" s="110"/>
      <c r="C2453" s="110"/>
      <c r="D2453" s="110"/>
      <c r="E2453" s="110"/>
      <c r="F2453" s="110"/>
      <c r="G2453" s="110"/>
      <c r="H2453" s="110"/>
      <c r="I2453" s="110"/>
      <c r="J2453" s="110"/>
      <c r="K2453" s="110"/>
      <c r="L2453" s="76">
        <v>0</v>
      </c>
      <c r="O2453" s="55"/>
      <c r="W2453" s="59"/>
      <c r="X2453" s="64"/>
      <c r="Y2453" s="64"/>
      <c r="Z2453" s="64"/>
    </row>
    <row r="2454" spans="1:26" ht="15" customHeight="1" thickBot="1">
      <c r="A2454" s="184" t="str">
        <f t="shared" si="642"/>
        <v>Kehrer</v>
      </c>
      <c r="B2454" s="110"/>
      <c r="C2454" s="110"/>
      <c r="D2454" s="110"/>
      <c r="E2454" s="110"/>
      <c r="F2454" s="110"/>
      <c r="G2454" s="110"/>
      <c r="H2454" s="110"/>
      <c r="I2454" s="110"/>
      <c r="J2454" s="110"/>
      <c r="K2454" s="110"/>
      <c r="L2454" s="76">
        <v>0</v>
      </c>
      <c r="O2454" s="55"/>
      <c r="W2454" s="59"/>
      <c r="X2454" s="64"/>
      <c r="Y2454" s="64"/>
      <c r="Z2454" s="64"/>
    </row>
    <row r="2455" spans="1:26" ht="15" customHeight="1" thickBot="1">
      <c r="A2455" s="184" t="str">
        <f t="shared" si="642"/>
        <v>Ream</v>
      </c>
      <c r="B2455" s="110"/>
      <c r="C2455" s="110"/>
      <c r="D2455" s="110"/>
      <c r="E2455" s="110"/>
      <c r="F2455" s="110"/>
      <c r="G2455" s="110"/>
      <c r="H2455" s="110"/>
      <c r="I2455" s="110"/>
      <c r="J2455" s="110"/>
      <c r="K2455" s="110"/>
      <c r="L2455" s="76">
        <v>0</v>
      </c>
      <c r="O2455" s="55"/>
      <c r="W2455" s="59"/>
      <c r="X2455" s="64"/>
      <c r="Y2455" s="64"/>
      <c r="Z2455" s="64"/>
    </row>
    <row r="2456" spans="1:26" ht="15" customHeight="1" thickBot="1">
      <c r="A2456" s="184" t="str">
        <f t="shared" si="642"/>
        <v>R.Sessegnon</v>
      </c>
      <c r="B2456" s="110"/>
      <c r="C2456" s="110"/>
      <c r="D2456" s="110"/>
      <c r="E2456" s="110"/>
      <c r="F2456" s="110"/>
      <c r="G2456" s="110"/>
      <c r="H2456" s="110"/>
      <c r="I2456" s="110"/>
      <c r="J2456" s="110"/>
      <c r="K2456" s="110"/>
      <c r="L2456" s="76">
        <v>0</v>
      </c>
      <c r="O2456" s="55"/>
      <c r="W2456" s="59"/>
      <c r="X2456" s="64"/>
      <c r="Y2456" s="64"/>
      <c r="Z2456" s="64"/>
    </row>
    <row r="2457" spans="1:26" ht="15" customHeight="1" thickBot="1">
      <c r="A2457" s="184" t="str">
        <f t="shared" si="642"/>
        <v>Aké</v>
      </c>
      <c r="B2457" s="110"/>
      <c r="C2457" s="110"/>
      <c r="D2457" s="110"/>
      <c r="E2457" s="110"/>
      <c r="F2457" s="110"/>
      <c r="G2457" s="110"/>
      <c r="H2457" s="110"/>
      <c r="I2457" s="110"/>
      <c r="J2457" s="110"/>
      <c r="K2457" s="110"/>
      <c r="L2457" s="76">
        <v>0</v>
      </c>
      <c r="O2457" s="55"/>
      <c r="W2457" s="59"/>
      <c r="X2457" s="64"/>
      <c r="Y2457" s="64"/>
      <c r="Z2457" s="64"/>
    </row>
    <row r="2458" spans="1:26" ht="15" customHeight="1" thickBot="1">
      <c r="A2458" s="184" t="str">
        <f t="shared" si="642"/>
        <v>Azpilicueta</v>
      </c>
      <c r="B2458" s="110"/>
      <c r="C2458" s="110"/>
      <c r="D2458" s="110"/>
      <c r="E2458" s="110"/>
      <c r="F2458" s="110"/>
      <c r="G2458" s="110"/>
      <c r="H2458" s="110"/>
      <c r="I2458" s="110"/>
      <c r="J2458" s="110"/>
      <c r="K2458" s="110"/>
      <c r="L2458" s="76">
        <v>0</v>
      </c>
      <c r="O2458" s="55"/>
      <c r="W2458" s="59"/>
      <c r="X2458" s="64"/>
      <c r="Y2458" s="64"/>
      <c r="Z2458" s="64"/>
    </row>
    <row r="2459" spans="1:26" ht="15" customHeight="1" thickBot="1">
      <c r="A2459" s="184" t="str">
        <f t="shared" si="642"/>
        <v>Collins</v>
      </c>
      <c r="B2459" s="110"/>
      <c r="C2459" s="110"/>
      <c r="D2459" s="110"/>
      <c r="E2459" s="110"/>
      <c r="F2459" s="110"/>
      <c r="G2459" s="110"/>
      <c r="H2459" s="110"/>
      <c r="I2459" s="110"/>
      <c r="J2459" s="110"/>
      <c r="K2459" s="110"/>
      <c r="L2459" s="76">
        <v>0</v>
      </c>
      <c r="O2459" s="55"/>
      <c r="W2459" s="59"/>
      <c r="X2459" s="64"/>
      <c r="Y2459" s="64"/>
      <c r="Z2459" s="64"/>
    </row>
    <row r="2460" spans="1:26" ht="15" customHeight="1" thickBot="1">
      <c r="A2460" s="184" t="str">
        <f t="shared" si="642"/>
        <v>Chalobah</v>
      </c>
      <c r="B2460" s="110"/>
      <c r="C2460" s="110"/>
      <c r="D2460" s="110"/>
      <c r="E2460" s="110"/>
      <c r="F2460" s="110"/>
      <c r="G2460" s="110"/>
      <c r="H2460" s="110"/>
      <c r="I2460" s="110"/>
      <c r="J2460" s="110"/>
      <c r="K2460" s="110"/>
      <c r="L2460" s="76">
        <v>0</v>
      </c>
      <c r="O2460" s="55"/>
      <c r="W2460" s="59"/>
      <c r="X2460" s="64"/>
      <c r="Y2460" s="64"/>
      <c r="Z2460" s="64"/>
    </row>
    <row r="2461" spans="1:26" ht="15" customHeight="1" thickBot="1">
      <c r="A2461" s="184" t="str">
        <f t="shared" si="642"/>
        <v>Haaland</v>
      </c>
      <c r="B2461" s="110"/>
      <c r="C2461" s="110"/>
      <c r="D2461" s="110"/>
      <c r="E2461" s="110"/>
      <c r="F2461" s="110"/>
      <c r="G2461" s="110"/>
      <c r="H2461" s="110"/>
      <c r="I2461" s="110"/>
      <c r="J2461" s="110"/>
      <c r="K2461" s="110"/>
      <c r="L2461" s="76">
        <v>1</v>
      </c>
      <c r="O2461" s="55"/>
      <c r="W2461" s="59"/>
      <c r="X2461" s="64"/>
      <c r="Y2461" s="64"/>
      <c r="Z2461" s="64"/>
    </row>
    <row r="2462" spans="1:26" ht="15" customHeight="1" thickBot="1">
      <c r="A2462" s="184" t="str">
        <f t="shared" si="642"/>
        <v>Kane</v>
      </c>
      <c r="B2462" s="110"/>
      <c r="C2462" s="110"/>
      <c r="D2462" s="110"/>
      <c r="E2462" s="110"/>
      <c r="F2462" s="110"/>
      <c r="G2462" s="110"/>
      <c r="H2462" s="110"/>
      <c r="I2462" s="110"/>
      <c r="J2462" s="110"/>
      <c r="K2462" s="110"/>
      <c r="L2462" s="76">
        <v>0</v>
      </c>
      <c r="O2462" s="55"/>
      <c r="W2462" s="59"/>
      <c r="X2462" s="64"/>
      <c r="Y2462" s="64"/>
      <c r="Z2462" s="64"/>
    </row>
    <row r="2463" spans="1:26" ht="15" customHeight="1" thickBot="1">
      <c r="A2463" s="184" t="str">
        <f t="shared" si="642"/>
        <v>Darwin</v>
      </c>
      <c r="B2463" s="110"/>
      <c r="C2463" s="110"/>
      <c r="D2463" s="110"/>
      <c r="E2463" s="110"/>
      <c r="F2463" s="110"/>
      <c r="G2463" s="110"/>
      <c r="H2463" s="110"/>
      <c r="I2463" s="110"/>
      <c r="J2463" s="110"/>
      <c r="K2463" s="110"/>
      <c r="L2463" s="76">
        <v>0</v>
      </c>
      <c r="O2463" s="55"/>
      <c r="W2463" s="59"/>
      <c r="X2463" s="64"/>
      <c r="Y2463" s="64"/>
      <c r="Z2463" s="64"/>
    </row>
    <row r="2464" spans="1:26" ht="15" customHeight="1" thickBot="1">
      <c r="A2464" s="184" t="str">
        <f t="shared" si="642"/>
        <v>Mitrović</v>
      </c>
      <c r="B2464" s="110"/>
      <c r="C2464" s="110"/>
      <c r="D2464" s="110"/>
      <c r="E2464" s="110"/>
      <c r="F2464" s="110"/>
      <c r="G2464" s="110"/>
      <c r="H2464" s="110"/>
      <c r="I2464" s="110"/>
      <c r="J2464" s="110"/>
      <c r="K2464" s="110"/>
      <c r="L2464" s="76">
        <v>1</v>
      </c>
      <c r="O2464" s="55"/>
      <c r="W2464" s="59"/>
      <c r="X2464" s="64"/>
      <c r="Y2464" s="64"/>
      <c r="Z2464" s="64"/>
    </row>
    <row r="2465" spans="1:26" ht="15" customHeight="1" thickBot="1">
      <c r="A2465" s="184" t="str">
        <f t="shared" si="642"/>
        <v>Nketiah</v>
      </c>
      <c r="B2465" s="110"/>
      <c r="C2465" s="110"/>
      <c r="D2465" s="110"/>
      <c r="E2465" s="110"/>
      <c r="F2465" s="110"/>
      <c r="G2465" s="110"/>
      <c r="H2465" s="110"/>
      <c r="I2465" s="110"/>
      <c r="J2465" s="110"/>
      <c r="K2465" s="110"/>
      <c r="L2465" s="76">
        <v>0</v>
      </c>
      <c r="O2465" s="55"/>
      <c r="W2465" s="59"/>
      <c r="X2465" s="64"/>
      <c r="Y2465" s="64"/>
      <c r="Z2465" s="64"/>
    </row>
    <row r="2466" spans="1:26" ht="15" customHeight="1" thickBot="1">
      <c r="A2466" s="184" t="str">
        <f t="shared" si="642"/>
        <v>Wilson</v>
      </c>
      <c r="B2466" s="110"/>
      <c r="C2466" s="110"/>
      <c r="D2466" s="110"/>
      <c r="E2466" s="110"/>
      <c r="F2466" s="110"/>
      <c r="G2466" s="110"/>
      <c r="H2466" s="110"/>
      <c r="I2466" s="110"/>
      <c r="J2466" s="110"/>
      <c r="K2466" s="110"/>
      <c r="L2466" s="76">
        <v>0</v>
      </c>
      <c r="O2466" s="55"/>
      <c r="W2466" s="59"/>
      <c r="X2466" s="64"/>
      <c r="Y2466" s="64"/>
      <c r="Z2466" s="64"/>
    </row>
    <row r="2467" spans="1:26" ht="15" customHeight="1" thickBot="1">
      <c r="A2467" s="184" t="str">
        <f t="shared" si="642"/>
        <v>Martial</v>
      </c>
      <c r="B2467" s="110"/>
      <c r="C2467" s="110"/>
      <c r="D2467" s="110"/>
      <c r="E2467" s="110"/>
      <c r="F2467" s="110"/>
      <c r="G2467" s="110"/>
      <c r="H2467" s="110"/>
      <c r="I2467" s="110"/>
      <c r="J2467" s="110"/>
      <c r="K2467" s="110"/>
      <c r="L2467" s="76">
        <v>0</v>
      </c>
      <c r="O2467" s="55"/>
      <c r="W2467" s="59"/>
      <c r="X2467" s="64"/>
      <c r="Y2467" s="64"/>
      <c r="Z2467" s="64"/>
    </row>
    <row r="2468" spans="1:26" ht="15" customHeight="1" thickBot="1">
      <c r="A2468" s="184" t="str">
        <f t="shared" si="642"/>
        <v>Watkins</v>
      </c>
      <c r="B2468" s="110"/>
      <c r="C2468" s="110"/>
      <c r="D2468" s="110"/>
      <c r="E2468" s="110"/>
      <c r="F2468" s="110"/>
      <c r="G2468" s="110"/>
      <c r="H2468" s="110"/>
      <c r="I2468" s="110"/>
      <c r="J2468" s="110"/>
      <c r="K2468" s="110"/>
      <c r="L2468" s="76">
        <v>0</v>
      </c>
      <c r="O2468" s="55"/>
      <c r="W2468" s="59"/>
      <c r="X2468" s="64"/>
      <c r="Y2468" s="64"/>
      <c r="Z2468" s="64"/>
    </row>
    <row r="2469" spans="1:26" ht="15" customHeight="1" thickBot="1">
      <c r="A2469" s="184" t="str">
        <f t="shared" si="642"/>
        <v>Havertz</v>
      </c>
      <c r="B2469" s="110"/>
      <c r="C2469" s="110"/>
      <c r="D2469" s="110"/>
      <c r="E2469" s="110"/>
      <c r="F2469" s="110"/>
      <c r="G2469" s="110"/>
      <c r="H2469" s="110"/>
      <c r="I2469" s="110"/>
      <c r="J2469" s="110"/>
      <c r="K2469" s="110"/>
      <c r="L2469" s="76">
        <v>0</v>
      </c>
      <c r="O2469" s="55"/>
      <c r="W2469" s="59"/>
      <c r="X2469" s="64"/>
      <c r="Y2469" s="64"/>
      <c r="Z2469" s="64"/>
    </row>
    <row r="2470" spans="1:26" ht="15" customHeight="1" thickBot="1">
      <c r="A2470" s="184" t="str">
        <f t="shared" si="642"/>
        <v>Aubameyang</v>
      </c>
      <c r="B2470" s="110"/>
      <c r="C2470" s="110"/>
      <c r="D2470" s="110"/>
      <c r="E2470" s="110"/>
      <c r="F2470" s="110"/>
      <c r="G2470" s="110"/>
      <c r="H2470" s="110"/>
      <c r="I2470" s="110"/>
      <c r="J2470" s="110"/>
      <c r="K2470" s="110"/>
      <c r="L2470" s="76">
        <v>0</v>
      </c>
      <c r="O2470" s="55"/>
      <c r="W2470" s="59"/>
      <c r="X2470" s="64"/>
      <c r="Y2470" s="64"/>
      <c r="Z2470" s="64"/>
    </row>
    <row r="2471" spans="1:26" ht="15" customHeight="1" thickBot="1">
      <c r="A2471" s="184" t="str">
        <f t="shared" si="642"/>
        <v>Solanke</v>
      </c>
      <c r="B2471" s="110"/>
      <c r="C2471" s="110"/>
      <c r="D2471" s="110"/>
      <c r="E2471" s="110"/>
      <c r="F2471" s="110"/>
      <c r="G2471" s="110"/>
      <c r="H2471" s="110"/>
      <c r="I2471" s="110"/>
      <c r="J2471" s="110"/>
      <c r="K2471" s="110"/>
      <c r="L2471" s="76">
        <v>0</v>
      </c>
      <c r="O2471" s="55"/>
      <c r="W2471" s="59"/>
      <c r="X2471" s="64"/>
      <c r="Y2471" s="64"/>
      <c r="Z2471" s="64"/>
    </row>
    <row r="2472" spans="1:26" ht="15" customHeight="1" thickBot="1">
      <c r="A2472" s="184" t="str">
        <f t="shared" si="642"/>
        <v>Bamford</v>
      </c>
      <c r="B2472" s="110"/>
      <c r="C2472" s="110"/>
      <c r="D2472" s="110"/>
      <c r="E2472" s="110"/>
      <c r="F2472" s="110"/>
      <c r="G2472" s="110"/>
      <c r="H2472" s="110"/>
      <c r="I2472" s="110"/>
      <c r="J2472" s="110"/>
      <c r="K2472" s="110"/>
      <c r="L2472" s="76">
        <v>0</v>
      </c>
      <c r="O2472" s="55"/>
      <c r="W2472" s="59"/>
      <c r="X2472" s="64"/>
      <c r="Y2472" s="64"/>
      <c r="Z2472" s="64"/>
    </row>
    <row r="2473" spans="1:26" ht="15" customHeight="1" thickBot="1">
      <c r="A2473" s="184" t="str">
        <f t="shared" si="642"/>
        <v>Mbeumo</v>
      </c>
      <c r="B2473" s="110"/>
      <c r="C2473" s="110"/>
      <c r="D2473" s="110"/>
      <c r="E2473" s="110"/>
      <c r="F2473" s="110"/>
      <c r="G2473" s="110"/>
      <c r="H2473" s="110"/>
      <c r="I2473" s="110"/>
      <c r="J2473" s="110"/>
      <c r="K2473" s="110"/>
      <c r="L2473" s="76">
        <v>0</v>
      </c>
      <c r="O2473" s="55"/>
      <c r="W2473" s="59"/>
      <c r="X2473" s="64"/>
      <c r="Y2473" s="64"/>
      <c r="Z2473" s="64"/>
    </row>
    <row r="2474" spans="1:26" ht="15" customHeight="1" thickBot="1">
      <c r="A2474" s="184" t="str">
        <f t="shared" ref="A2474:A2537" si="643">A1594</f>
        <v>Adams</v>
      </c>
      <c r="B2474" s="110"/>
      <c r="C2474" s="110"/>
      <c r="D2474" s="110"/>
      <c r="E2474" s="110"/>
      <c r="F2474" s="110"/>
      <c r="G2474" s="110"/>
      <c r="H2474" s="110"/>
      <c r="I2474" s="110"/>
      <c r="J2474" s="110"/>
      <c r="K2474" s="110"/>
      <c r="L2474" s="76">
        <v>0</v>
      </c>
      <c r="O2474" s="55"/>
      <c r="W2474" s="59"/>
      <c r="X2474" s="64"/>
      <c r="Y2474" s="64"/>
      <c r="Z2474" s="64"/>
    </row>
    <row r="2475" spans="1:26" ht="15" customHeight="1" thickBot="1">
      <c r="A2475" s="184" t="str">
        <f t="shared" si="643"/>
        <v>Calvert-Lewin</v>
      </c>
      <c r="B2475" s="110"/>
      <c r="C2475" s="110"/>
      <c r="D2475" s="110"/>
      <c r="E2475" s="110"/>
      <c r="F2475" s="110"/>
      <c r="G2475" s="110"/>
      <c r="H2475" s="110"/>
      <c r="I2475" s="110"/>
      <c r="J2475" s="110"/>
      <c r="K2475" s="110"/>
      <c r="L2475" s="76">
        <v>0</v>
      </c>
      <c r="O2475" s="55"/>
      <c r="W2475" s="59"/>
      <c r="X2475" s="64"/>
      <c r="Y2475" s="64"/>
      <c r="Z2475" s="64"/>
    </row>
    <row r="2476" spans="1:26" ht="15" customHeight="1" thickBot="1">
      <c r="A2476" s="184" t="str">
        <f t="shared" si="643"/>
        <v>Scamacca</v>
      </c>
      <c r="B2476" s="110"/>
      <c r="C2476" s="110"/>
      <c r="D2476" s="110"/>
      <c r="E2476" s="110"/>
      <c r="F2476" s="110"/>
      <c r="G2476" s="110"/>
      <c r="H2476" s="110"/>
      <c r="I2476" s="110"/>
      <c r="J2476" s="110"/>
      <c r="K2476" s="110"/>
      <c r="L2476" s="76">
        <v>0</v>
      </c>
      <c r="O2476" s="55"/>
      <c r="W2476" s="59"/>
      <c r="X2476" s="64"/>
      <c r="Y2476" s="64"/>
      <c r="Z2476" s="64"/>
    </row>
    <row r="2477" spans="1:26" ht="15" customHeight="1" thickBot="1">
      <c r="A2477" s="184" t="str">
        <f t="shared" si="643"/>
        <v>Edouard</v>
      </c>
      <c r="B2477" s="110"/>
      <c r="C2477" s="110"/>
      <c r="D2477" s="110"/>
      <c r="E2477" s="110"/>
      <c r="F2477" s="110"/>
      <c r="G2477" s="110"/>
      <c r="H2477" s="110"/>
      <c r="I2477" s="110"/>
      <c r="J2477" s="110"/>
      <c r="K2477" s="110"/>
      <c r="L2477" s="76">
        <v>0</v>
      </c>
      <c r="O2477" s="55"/>
      <c r="W2477" s="59"/>
      <c r="X2477" s="64"/>
      <c r="Y2477" s="64"/>
      <c r="Z2477" s="64"/>
    </row>
    <row r="2478" spans="1:26" ht="15" customHeight="1" thickBot="1">
      <c r="A2478" s="184" t="str">
        <f t="shared" si="643"/>
        <v>Johnson</v>
      </c>
      <c r="B2478" s="110"/>
      <c r="C2478" s="110"/>
      <c r="D2478" s="110"/>
      <c r="E2478" s="110"/>
      <c r="F2478" s="110"/>
      <c r="G2478" s="110"/>
      <c r="H2478" s="110"/>
      <c r="I2478" s="110"/>
      <c r="J2478" s="110"/>
      <c r="K2478" s="110"/>
      <c r="L2478" s="76">
        <v>0</v>
      </c>
      <c r="O2478" s="55"/>
      <c r="W2478" s="59"/>
      <c r="X2478" s="64"/>
      <c r="Y2478" s="64"/>
      <c r="Z2478" s="64"/>
    </row>
    <row r="2479" spans="1:26" ht="15" customHeight="1" thickBot="1">
      <c r="A2479" s="184" t="str">
        <f t="shared" si="643"/>
        <v>Daka</v>
      </c>
      <c r="B2479" s="110"/>
      <c r="C2479" s="110"/>
      <c r="D2479" s="110"/>
      <c r="E2479" s="110"/>
      <c r="F2479" s="110"/>
      <c r="G2479" s="110"/>
      <c r="H2479" s="110"/>
      <c r="I2479" s="110"/>
      <c r="J2479" s="110"/>
      <c r="K2479" s="110"/>
      <c r="L2479" s="76">
        <v>0</v>
      </c>
      <c r="O2479" s="55"/>
      <c r="W2479" s="59"/>
      <c r="X2479" s="64"/>
      <c r="Y2479" s="64"/>
      <c r="Z2479" s="64"/>
    </row>
    <row r="2480" spans="1:26" ht="15" customHeight="1" thickBot="1">
      <c r="A2480" s="184" t="str">
        <f t="shared" si="643"/>
        <v>Greenwood</v>
      </c>
      <c r="B2480" s="110"/>
      <c r="C2480" s="110"/>
      <c r="D2480" s="110"/>
      <c r="E2480" s="110"/>
      <c r="F2480" s="110"/>
      <c r="G2480" s="110"/>
      <c r="H2480" s="110"/>
      <c r="I2480" s="110"/>
      <c r="J2480" s="110"/>
      <c r="K2480" s="110"/>
      <c r="L2480" s="76">
        <v>1</v>
      </c>
      <c r="O2480" s="55"/>
      <c r="W2480" s="59"/>
      <c r="X2480" s="64"/>
      <c r="Y2480" s="64"/>
      <c r="Z2480" s="64"/>
    </row>
    <row r="2481" spans="1:26" ht="15" customHeight="1" thickBot="1">
      <c r="A2481" s="184" t="str">
        <f t="shared" si="643"/>
        <v>Ederson</v>
      </c>
      <c r="B2481" s="110"/>
      <c r="C2481" s="110"/>
      <c r="D2481" s="110"/>
      <c r="E2481" s="110"/>
      <c r="F2481" s="110"/>
      <c r="G2481" s="110"/>
      <c r="H2481" s="110"/>
      <c r="I2481" s="110"/>
      <c r="J2481" s="110"/>
      <c r="K2481" s="110"/>
      <c r="L2481" s="76">
        <v>1</v>
      </c>
      <c r="O2481" s="55"/>
      <c r="W2481" s="59"/>
      <c r="X2481" s="64"/>
      <c r="Y2481" s="64"/>
      <c r="Z2481" s="64"/>
    </row>
    <row r="2482" spans="1:26" ht="15" customHeight="1" thickBot="1">
      <c r="A2482" s="184" t="str">
        <f t="shared" si="643"/>
        <v>Ramsdale</v>
      </c>
      <c r="B2482" s="110"/>
      <c r="C2482" s="110"/>
      <c r="D2482" s="110"/>
      <c r="E2482" s="110"/>
      <c r="F2482" s="110"/>
      <c r="G2482" s="110"/>
      <c r="H2482" s="110"/>
      <c r="I2482" s="110"/>
      <c r="J2482" s="110"/>
      <c r="K2482" s="110"/>
      <c r="L2482" s="76">
        <v>0</v>
      </c>
      <c r="O2482" s="55"/>
      <c r="W2482" s="59"/>
      <c r="X2482" s="64"/>
      <c r="Y2482" s="64"/>
      <c r="Z2482" s="64"/>
    </row>
    <row r="2483" spans="1:26" ht="15" customHeight="1" thickBot="1">
      <c r="A2483" s="184" t="str">
        <f t="shared" si="643"/>
        <v>Arrizabalaga</v>
      </c>
      <c r="B2483" s="110"/>
      <c r="C2483" s="110"/>
      <c r="D2483" s="110"/>
      <c r="E2483" s="110"/>
      <c r="F2483" s="110"/>
      <c r="G2483" s="110"/>
      <c r="H2483" s="110"/>
      <c r="I2483" s="110"/>
      <c r="J2483" s="110"/>
      <c r="K2483" s="110"/>
      <c r="L2483" s="76">
        <v>0</v>
      </c>
      <c r="O2483" s="55"/>
      <c r="W2483" s="59"/>
      <c r="X2483" s="64"/>
      <c r="Y2483" s="64"/>
      <c r="Z2483" s="64"/>
    </row>
    <row r="2484" spans="1:26" ht="15" customHeight="1" thickBot="1">
      <c r="A2484" s="184" t="str">
        <f t="shared" si="643"/>
        <v>Alisson</v>
      </c>
      <c r="B2484" s="110"/>
      <c r="C2484" s="110"/>
      <c r="D2484" s="110"/>
      <c r="E2484" s="110"/>
      <c r="F2484" s="110"/>
      <c r="G2484" s="110"/>
      <c r="H2484" s="110"/>
      <c r="I2484" s="110"/>
      <c r="J2484" s="110"/>
      <c r="K2484" s="110"/>
      <c r="L2484" s="76">
        <v>0</v>
      </c>
      <c r="O2484" s="55"/>
      <c r="W2484" s="59"/>
      <c r="X2484" s="64"/>
      <c r="Y2484" s="64"/>
      <c r="Z2484" s="64"/>
    </row>
    <row r="2485" spans="1:26" ht="15" customHeight="1" thickBot="1">
      <c r="A2485" s="184" t="str">
        <f t="shared" si="643"/>
        <v>Lloris</v>
      </c>
      <c r="B2485" s="110"/>
      <c r="C2485" s="110"/>
      <c r="D2485" s="110"/>
      <c r="E2485" s="110"/>
      <c r="F2485" s="110"/>
      <c r="G2485" s="110"/>
      <c r="H2485" s="110"/>
      <c r="I2485" s="110"/>
      <c r="J2485" s="110"/>
      <c r="K2485" s="110"/>
      <c r="L2485" s="76">
        <v>0</v>
      </c>
      <c r="O2485" s="55"/>
      <c r="W2485" s="59"/>
      <c r="X2485" s="64"/>
      <c r="Y2485" s="64"/>
      <c r="Z2485" s="64"/>
    </row>
    <row r="2486" spans="1:26" ht="15" customHeight="1" thickBot="1">
      <c r="A2486" s="184" t="str">
        <f t="shared" si="643"/>
        <v>Leno</v>
      </c>
      <c r="B2486" s="110"/>
      <c r="C2486" s="110"/>
      <c r="D2486" s="110"/>
      <c r="E2486" s="110"/>
      <c r="F2486" s="110"/>
      <c r="G2486" s="110"/>
      <c r="H2486" s="110"/>
      <c r="I2486" s="110"/>
      <c r="J2486" s="110"/>
      <c r="K2486" s="110"/>
      <c r="L2486" s="76">
        <v>1</v>
      </c>
      <c r="O2486" s="55"/>
      <c r="W2486" s="59"/>
      <c r="X2486" s="64"/>
      <c r="Y2486" s="64"/>
      <c r="Z2486" s="64"/>
    </row>
    <row r="2487" spans="1:26" ht="15" customHeight="1" thickBot="1">
      <c r="A2487" s="184" t="str">
        <f t="shared" si="643"/>
        <v>Pope</v>
      </c>
      <c r="B2487" s="110"/>
      <c r="C2487" s="110"/>
      <c r="D2487" s="110"/>
      <c r="E2487" s="110"/>
      <c r="F2487" s="110"/>
      <c r="G2487" s="110"/>
      <c r="H2487" s="110"/>
      <c r="I2487" s="110"/>
      <c r="J2487" s="110"/>
      <c r="K2487" s="110"/>
      <c r="L2487" s="76">
        <v>0</v>
      </c>
      <c r="O2487" s="55"/>
      <c r="W2487" s="59"/>
      <c r="X2487" s="64"/>
      <c r="Y2487" s="64"/>
      <c r="Z2487" s="64"/>
    </row>
    <row r="2488" spans="1:26" ht="15" customHeight="1" thickBot="1">
      <c r="A2488" s="184" t="str">
        <f t="shared" si="643"/>
        <v>Fabianski</v>
      </c>
      <c r="B2488" s="110"/>
      <c r="C2488" s="110"/>
      <c r="D2488" s="110"/>
      <c r="E2488" s="110"/>
      <c r="F2488" s="110"/>
      <c r="G2488" s="110"/>
      <c r="H2488" s="110"/>
      <c r="I2488" s="110"/>
      <c r="J2488" s="110"/>
      <c r="K2488" s="110"/>
      <c r="L2488" s="76">
        <v>0</v>
      </c>
      <c r="O2488" s="55"/>
      <c r="W2488" s="59"/>
      <c r="X2488" s="64"/>
      <c r="Y2488" s="64"/>
      <c r="Z2488" s="64"/>
    </row>
    <row r="2489" spans="1:26" ht="15" customHeight="1" thickBot="1">
      <c r="A2489" s="184" t="str">
        <f t="shared" si="643"/>
        <v>Sánchez</v>
      </c>
      <c r="B2489" s="110"/>
      <c r="C2489" s="110"/>
      <c r="D2489" s="110"/>
      <c r="E2489" s="110"/>
      <c r="F2489" s="110"/>
      <c r="G2489" s="110"/>
      <c r="H2489" s="110"/>
      <c r="I2489" s="110"/>
      <c r="J2489" s="110"/>
      <c r="K2489" s="110"/>
      <c r="L2489" s="76">
        <v>0</v>
      </c>
      <c r="O2489" s="55"/>
      <c r="W2489" s="59"/>
      <c r="X2489" s="64"/>
      <c r="Y2489" s="64"/>
      <c r="Z2489" s="64"/>
    </row>
    <row r="2490" spans="1:26" ht="15" customHeight="1" thickBot="1">
      <c r="A2490" s="184" t="str">
        <f t="shared" si="643"/>
        <v>Sá</v>
      </c>
      <c r="B2490" s="110"/>
      <c r="C2490" s="110"/>
      <c r="D2490" s="110"/>
      <c r="E2490" s="110"/>
      <c r="F2490" s="110"/>
      <c r="G2490" s="110"/>
      <c r="H2490" s="110"/>
      <c r="I2490" s="110"/>
      <c r="J2490" s="110"/>
      <c r="K2490" s="110"/>
      <c r="L2490" s="76">
        <v>0</v>
      </c>
      <c r="O2490" s="55"/>
      <c r="W2490" s="59"/>
      <c r="X2490" s="64"/>
      <c r="Y2490" s="64"/>
      <c r="Z2490" s="64"/>
    </row>
    <row r="2491" spans="1:26" ht="15" customHeight="1" thickBot="1">
      <c r="A2491" s="184" t="str">
        <f t="shared" si="643"/>
        <v>De Gea</v>
      </c>
      <c r="B2491" s="110"/>
      <c r="C2491" s="110"/>
      <c r="D2491" s="110"/>
      <c r="E2491" s="110"/>
      <c r="F2491" s="110"/>
      <c r="G2491" s="110"/>
      <c r="H2491" s="110"/>
      <c r="I2491" s="110"/>
      <c r="J2491" s="110"/>
      <c r="K2491" s="110"/>
      <c r="L2491" s="76">
        <v>0</v>
      </c>
      <c r="O2491" s="55"/>
      <c r="W2491" s="59"/>
      <c r="X2491" s="64"/>
      <c r="Y2491" s="64"/>
      <c r="Z2491" s="64"/>
    </row>
    <row r="2492" spans="1:26" ht="15" customHeight="1" thickBot="1">
      <c r="A2492" s="184" t="str">
        <f t="shared" si="643"/>
        <v>Pickford</v>
      </c>
      <c r="B2492" s="110"/>
      <c r="C2492" s="110"/>
      <c r="D2492" s="110"/>
      <c r="E2492" s="110"/>
      <c r="F2492" s="110"/>
      <c r="G2492" s="110"/>
      <c r="H2492" s="110"/>
      <c r="I2492" s="110"/>
      <c r="J2492" s="110"/>
      <c r="K2492" s="110"/>
      <c r="L2492" s="76">
        <v>0</v>
      </c>
      <c r="O2492" s="55"/>
      <c r="W2492" s="59"/>
      <c r="X2492" s="64"/>
      <c r="Y2492" s="64"/>
      <c r="Z2492" s="64"/>
    </row>
    <row r="2493" spans="1:26" ht="15" customHeight="1" thickBot="1">
      <c r="A2493" s="184" t="str">
        <f t="shared" si="643"/>
        <v>Henderson</v>
      </c>
      <c r="B2493" s="110"/>
      <c r="C2493" s="110"/>
      <c r="D2493" s="110"/>
      <c r="E2493" s="110"/>
      <c r="F2493" s="110"/>
      <c r="G2493" s="110"/>
      <c r="H2493" s="110"/>
      <c r="I2493" s="110"/>
      <c r="J2493" s="110"/>
      <c r="K2493" s="110"/>
      <c r="L2493" s="76">
        <v>0</v>
      </c>
      <c r="O2493" s="55"/>
      <c r="W2493" s="59"/>
      <c r="X2493" s="64"/>
      <c r="Y2493" s="64"/>
      <c r="Z2493" s="64"/>
    </row>
    <row r="2494" spans="1:26" ht="15" customHeight="1" thickBot="1">
      <c r="A2494" s="184" t="str">
        <f t="shared" si="643"/>
        <v>Meslier</v>
      </c>
      <c r="B2494" s="110"/>
      <c r="C2494" s="110"/>
      <c r="D2494" s="110"/>
      <c r="E2494" s="110"/>
      <c r="F2494" s="110"/>
      <c r="G2494" s="110"/>
      <c r="H2494" s="110"/>
      <c r="I2494" s="110"/>
      <c r="J2494" s="110"/>
      <c r="K2494" s="110"/>
      <c r="L2494" s="76">
        <v>0</v>
      </c>
      <c r="O2494" s="55"/>
      <c r="W2494" s="59"/>
      <c r="X2494" s="64"/>
      <c r="Y2494" s="64"/>
      <c r="Z2494" s="64"/>
    </row>
    <row r="2495" spans="1:26" ht="15" customHeight="1" thickBot="1">
      <c r="A2495" s="184" t="str">
        <f t="shared" si="643"/>
        <v>Guaita</v>
      </c>
      <c r="B2495" s="110"/>
      <c r="C2495" s="110"/>
      <c r="D2495" s="110"/>
      <c r="E2495" s="110"/>
      <c r="F2495" s="110"/>
      <c r="G2495" s="110"/>
      <c r="H2495" s="110"/>
      <c r="I2495" s="110"/>
      <c r="J2495" s="110"/>
      <c r="K2495" s="110"/>
      <c r="L2495" s="76">
        <v>0</v>
      </c>
      <c r="O2495" s="55"/>
      <c r="W2495" s="59"/>
      <c r="X2495" s="64"/>
      <c r="Y2495" s="64"/>
      <c r="Z2495" s="64"/>
    </row>
    <row r="2496" spans="1:26" ht="15" customHeight="1" thickBot="1">
      <c r="A2496" s="184" t="str">
        <f t="shared" si="643"/>
        <v>Salah</v>
      </c>
      <c r="B2496" s="110"/>
      <c r="C2496" s="110"/>
      <c r="D2496" s="110"/>
      <c r="E2496" s="110"/>
      <c r="F2496" s="110"/>
      <c r="G2496" s="110"/>
      <c r="H2496" s="110"/>
      <c r="I2496" s="110"/>
      <c r="J2496" s="110"/>
      <c r="K2496" s="110"/>
      <c r="L2496" s="76">
        <v>1</v>
      </c>
      <c r="O2496" s="55"/>
      <c r="W2496" s="59"/>
      <c r="X2496" s="64"/>
      <c r="Y2496" s="64"/>
      <c r="Z2496" s="64"/>
    </row>
    <row r="2497" spans="1:26" ht="15" customHeight="1" thickBot="1">
      <c r="A2497" s="184" t="str">
        <f t="shared" si="643"/>
        <v>De Bruyne</v>
      </c>
      <c r="B2497" s="110"/>
      <c r="C2497" s="110"/>
      <c r="D2497" s="110"/>
      <c r="E2497" s="110"/>
      <c r="F2497" s="110"/>
      <c r="G2497" s="110"/>
      <c r="H2497" s="110"/>
      <c r="I2497" s="110"/>
      <c r="J2497" s="110"/>
      <c r="K2497" s="110"/>
      <c r="L2497" s="76">
        <v>0</v>
      </c>
      <c r="O2497" s="55"/>
      <c r="W2497" s="59"/>
      <c r="X2497" s="64"/>
      <c r="Y2497" s="64"/>
      <c r="Z2497" s="64"/>
    </row>
    <row r="2498" spans="1:26" ht="15" customHeight="1" thickBot="1">
      <c r="A2498" s="184" t="str">
        <f t="shared" si="643"/>
        <v>Saka</v>
      </c>
      <c r="B2498" s="110"/>
      <c r="C2498" s="110"/>
      <c r="D2498" s="110"/>
      <c r="E2498" s="110"/>
      <c r="F2498" s="110"/>
      <c r="G2498" s="110"/>
      <c r="H2498" s="110"/>
      <c r="I2498" s="110"/>
      <c r="J2498" s="110"/>
      <c r="K2498" s="110"/>
      <c r="L2498" s="76">
        <v>1</v>
      </c>
      <c r="O2498" s="55"/>
      <c r="W2498" s="59"/>
      <c r="X2498" s="64"/>
      <c r="Y2498" s="64"/>
      <c r="Z2498" s="64"/>
    </row>
    <row r="2499" spans="1:26" ht="15" customHeight="1" thickBot="1">
      <c r="A2499" s="184" t="str">
        <f t="shared" si="643"/>
        <v>Son</v>
      </c>
      <c r="B2499" s="110"/>
      <c r="C2499" s="110"/>
      <c r="D2499" s="110"/>
      <c r="E2499" s="110"/>
      <c r="F2499" s="110"/>
      <c r="G2499" s="110"/>
      <c r="H2499" s="110"/>
      <c r="I2499" s="110"/>
      <c r="J2499" s="110"/>
      <c r="K2499" s="110"/>
      <c r="L2499" s="76">
        <v>0</v>
      </c>
      <c r="O2499" s="55"/>
      <c r="W2499" s="59"/>
      <c r="X2499" s="64"/>
      <c r="Y2499" s="64"/>
      <c r="Z2499" s="64"/>
    </row>
    <row r="2500" spans="1:26" ht="15" customHeight="1" thickBot="1">
      <c r="A2500" s="184" t="str">
        <f t="shared" si="643"/>
        <v>Martinelli</v>
      </c>
      <c r="B2500" s="110"/>
      <c r="C2500" s="110"/>
      <c r="D2500" s="110"/>
      <c r="E2500" s="110"/>
      <c r="F2500" s="110"/>
      <c r="G2500" s="110"/>
      <c r="H2500" s="110"/>
      <c r="I2500" s="110"/>
      <c r="J2500" s="110"/>
      <c r="K2500" s="110"/>
      <c r="L2500" s="76">
        <v>1</v>
      </c>
      <c r="O2500" s="55"/>
      <c r="W2500" s="59"/>
      <c r="X2500" s="64"/>
      <c r="Y2500" s="64"/>
      <c r="Z2500" s="64"/>
    </row>
    <row r="2501" spans="1:26" ht="15" customHeight="1" thickBot="1">
      <c r="A2501" s="184" t="str">
        <f t="shared" si="643"/>
        <v>Foden</v>
      </c>
      <c r="B2501" s="110"/>
      <c r="C2501" s="110"/>
      <c r="D2501" s="110"/>
      <c r="E2501" s="110"/>
      <c r="F2501" s="110"/>
      <c r="G2501" s="110"/>
      <c r="H2501" s="110"/>
      <c r="I2501" s="110"/>
      <c r="J2501" s="110"/>
      <c r="K2501" s="110"/>
      <c r="L2501" s="76">
        <v>0</v>
      </c>
      <c r="O2501" s="55"/>
      <c r="W2501" s="59"/>
      <c r="X2501" s="64"/>
      <c r="Y2501" s="64"/>
      <c r="Z2501" s="64"/>
    </row>
    <row r="2502" spans="1:26" ht="15" customHeight="1" thickBot="1">
      <c r="A2502" s="184" t="str">
        <f t="shared" si="643"/>
        <v>Mount</v>
      </c>
      <c r="B2502" s="110"/>
      <c r="C2502" s="110"/>
      <c r="D2502" s="110"/>
      <c r="E2502" s="110"/>
      <c r="F2502" s="110"/>
      <c r="G2502" s="110"/>
      <c r="H2502" s="110"/>
      <c r="I2502" s="110"/>
      <c r="J2502" s="110"/>
      <c r="K2502" s="110"/>
      <c r="L2502" s="76">
        <v>1</v>
      </c>
      <c r="O2502" s="55"/>
      <c r="W2502" s="59"/>
      <c r="X2502" s="64"/>
      <c r="Y2502" s="64"/>
      <c r="Z2502" s="64"/>
    </row>
    <row r="2503" spans="1:26" ht="15" customHeight="1" thickBot="1">
      <c r="A2503" s="184" t="str">
        <f t="shared" si="643"/>
        <v>Sterling</v>
      </c>
      <c r="B2503" s="110"/>
      <c r="C2503" s="110"/>
      <c r="D2503" s="110"/>
      <c r="E2503" s="110"/>
      <c r="F2503" s="110"/>
      <c r="G2503" s="110"/>
      <c r="H2503" s="110"/>
      <c r="I2503" s="110"/>
      <c r="J2503" s="110"/>
      <c r="K2503" s="110"/>
      <c r="L2503" s="76">
        <v>0</v>
      </c>
      <c r="O2503" s="55"/>
      <c r="W2503" s="59"/>
      <c r="X2503" s="64"/>
      <c r="Y2503" s="64"/>
      <c r="Z2503" s="64"/>
    </row>
    <row r="2504" spans="1:26" ht="15" customHeight="1" thickBot="1">
      <c r="A2504" s="184" t="str">
        <f t="shared" si="643"/>
        <v>Fernandes</v>
      </c>
      <c r="B2504" s="110"/>
      <c r="C2504" s="110"/>
      <c r="D2504" s="110"/>
      <c r="E2504" s="110"/>
      <c r="F2504" s="110"/>
      <c r="G2504" s="110"/>
      <c r="H2504" s="110"/>
      <c r="I2504" s="110"/>
      <c r="J2504" s="110"/>
      <c r="K2504" s="110"/>
      <c r="L2504" s="76">
        <v>0</v>
      </c>
      <c r="O2504" s="55"/>
      <c r="W2504" s="59"/>
      <c r="X2504" s="64"/>
      <c r="Y2504" s="64"/>
      <c r="Z2504" s="64"/>
    </row>
    <row r="2505" spans="1:26" ht="15" customHeight="1" thickBot="1">
      <c r="A2505" s="184" t="str">
        <f t="shared" si="643"/>
        <v>Ødegaard</v>
      </c>
      <c r="B2505" s="110"/>
      <c r="C2505" s="110"/>
      <c r="D2505" s="110"/>
      <c r="E2505" s="110"/>
      <c r="F2505" s="110"/>
      <c r="G2505" s="110"/>
      <c r="H2505" s="110"/>
      <c r="I2505" s="110"/>
      <c r="J2505" s="110"/>
      <c r="K2505" s="110"/>
      <c r="L2505" s="76">
        <v>0</v>
      </c>
      <c r="O2505" s="55"/>
      <c r="W2505" s="59"/>
      <c r="X2505" s="64"/>
      <c r="Y2505" s="64"/>
      <c r="Z2505" s="64"/>
    </row>
    <row r="2506" spans="1:26" ht="15" customHeight="1" thickBot="1">
      <c r="A2506" s="184" t="str">
        <f t="shared" si="643"/>
        <v>Trossard</v>
      </c>
      <c r="B2506" s="110"/>
      <c r="C2506" s="110"/>
      <c r="D2506" s="110"/>
      <c r="E2506" s="110"/>
      <c r="F2506" s="110"/>
      <c r="G2506" s="110"/>
      <c r="H2506" s="110"/>
      <c r="I2506" s="110"/>
      <c r="J2506" s="110"/>
      <c r="K2506" s="110"/>
      <c r="L2506" s="76">
        <v>0</v>
      </c>
      <c r="O2506" s="55"/>
      <c r="W2506" s="59"/>
      <c r="X2506" s="64"/>
      <c r="Y2506" s="64"/>
      <c r="Z2506" s="64"/>
    </row>
    <row r="2507" spans="1:26" ht="15" customHeight="1" thickBot="1">
      <c r="A2507" s="184" t="str">
        <f t="shared" si="643"/>
        <v>Grealish</v>
      </c>
      <c r="B2507" s="110"/>
      <c r="C2507" s="110"/>
      <c r="D2507" s="110"/>
      <c r="E2507" s="110"/>
      <c r="F2507" s="110"/>
      <c r="G2507" s="110"/>
      <c r="H2507" s="110"/>
      <c r="I2507" s="110"/>
      <c r="J2507" s="110"/>
      <c r="K2507" s="110"/>
      <c r="L2507" s="76">
        <v>0</v>
      </c>
      <c r="O2507" s="55"/>
      <c r="W2507" s="59"/>
      <c r="X2507" s="64"/>
      <c r="Y2507" s="64"/>
      <c r="Z2507" s="64"/>
    </row>
    <row r="2508" spans="1:26" ht="15" customHeight="1" thickBot="1">
      <c r="A2508" s="184" t="str">
        <f t="shared" si="643"/>
        <v>Rashford</v>
      </c>
      <c r="B2508" s="110"/>
      <c r="C2508" s="110"/>
      <c r="D2508" s="110"/>
      <c r="E2508" s="110"/>
      <c r="F2508" s="110"/>
      <c r="G2508" s="110"/>
      <c r="H2508" s="110"/>
      <c r="I2508" s="110"/>
      <c r="J2508" s="110"/>
      <c r="K2508" s="110"/>
      <c r="L2508" s="76">
        <v>1</v>
      </c>
      <c r="O2508" s="55"/>
      <c r="W2508" s="59"/>
      <c r="X2508" s="64"/>
      <c r="Y2508" s="64"/>
      <c r="Z2508" s="64"/>
    </row>
    <row r="2509" spans="1:26" ht="15" customHeight="1" thickBot="1">
      <c r="A2509" s="184" t="str">
        <f t="shared" si="643"/>
        <v>Zaha</v>
      </c>
      <c r="B2509" s="110"/>
      <c r="C2509" s="110"/>
      <c r="D2509" s="110"/>
      <c r="E2509" s="110"/>
      <c r="F2509" s="110"/>
      <c r="G2509" s="110"/>
      <c r="H2509" s="110"/>
      <c r="I2509" s="110"/>
      <c r="J2509" s="110"/>
      <c r="K2509" s="110"/>
      <c r="L2509" s="76">
        <v>0</v>
      </c>
      <c r="O2509" s="55"/>
      <c r="W2509" s="59"/>
      <c r="X2509" s="64"/>
      <c r="Y2509" s="64"/>
      <c r="Z2509" s="64"/>
    </row>
    <row r="2510" spans="1:26" ht="15" customHeight="1" thickBot="1">
      <c r="A2510" s="184" t="str">
        <f t="shared" si="643"/>
        <v>Bernardo</v>
      </c>
      <c r="B2510" s="110"/>
      <c r="C2510" s="110"/>
      <c r="D2510" s="110"/>
      <c r="E2510" s="110"/>
      <c r="F2510" s="110"/>
      <c r="G2510" s="110"/>
      <c r="H2510" s="110"/>
      <c r="I2510" s="110"/>
      <c r="J2510" s="110"/>
      <c r="K2510" s="110"/>
      <c r="L2510" s="76">
        <v>0</v>
      </c>
      <c r="O2510" s="55"/>
      <c r="W2510" s="59"/>
      <c r="X2510" s="64"/>
      <c r="Y2510" s="64"/>
      <c r="Z2510" s="64"/>
    </row>
    <row r="2511" spans="1:26" ht="15" customHeight="1" thickBot="1">
      <c r="A2511" s="184" t="str">
        <f t="shared" si="643"/>
        <v>Groß</v>
      </c>
      <c r="B2511" s="110"/>
      <c r="C2511" s="110"/>
      <c r="D2511" s="110"/>
      <c r="E2511" s="110"/>
      <c r="F2511" s="110"/>
      <c r="G2511" s="110"/>
      <c r="H2511" s="110"/>
      <c r="I2511" s="110"/>
      <c r="J2511" s="110"/>
      <c r="K2511" s="110"/>
      <c r="L2511" s="76">
        <v>0</v>
      </c>
      <c r="O2511" s="55"/>
      <c r="W2511" s="59"/>
      <c r="X2511" s="64"/>
      <c r="Y2511" s="64"/>
      <c r="Z2511" s="64"/>
    </row>
    <row r="2512" spans="1:26" ht="15" customHeight="1" thickBot="1">
      <c r="A2512" s="184" t="str">
        <f t="shared" si="643"/>
        <v>Bowen</v>
      </c>
      <c r="B2512" s="110"/>
      <c r="C2512" s="110"/>
      <c r="D2512" s="110"/>
      <c r="E2512" s="110"/>
      <c r="F2512" s="110"/>
      <c r="G2512" s="110"/>
      <c r="H2512" s="110"/>
      <c r="I2512" s="110"/>
      <c r="J2512" s="110"/>
      <c r="K2512" s="110"/>
      <c r="L2512" s="76">
        <v>0</v>
      </c>
      <c r="O2512" s="55"/>
      <c r="W2512" s="59"/>
      <c r="X2512" s="64"/>
      <c r="Y2512" s="64"/>
      <c r="Z2512" s="64"/>
    </row>
    <row r="2513" spans="1:26" ht="15" customHeight="1" thickBot="1">
      <c r="A2513" s="184" t="str">
        <f t="shared" si="643"/>
        <v>Andreas</v>
      </c>
      <c r="B2513" s="110"/>
      <c r="C2513" s="110"/>
      <c r="D2513" s="110"/>
      <c r="E2513" s="110"/>
      <c r="F2513" s="110"/>
      <c r="G2513" s="110"/>
      <c r="H2513" s="110"/>
      <c r="I2513" s="110"/>
      <c r="J2513" s="110"/>
      <c r="K2513" s="110"/>
      <c r="L2513" s="76">
        <v>0</v>
      </c>
      <c r="O2513" s="55"/>
      <c r="W2513" s="59"/>
      <c r="X2513" s="64"/>
      <c r="Y2513" s="64"/>
      <c r="Z2513" s="64"/>
    </row>
    <row r="2514" spans="1:26" ht="15" customHeight="1" thickBot="1">
      <c r="A2514" s="184" t="str">
        <f t="shared" si="643"/>
        <v>Ward-Prowse</v>
      </c>
      <c r="B2514" s="110"/>
      <c r="C2514" s="110"/>
      <c r="D2514" s="110"/>
      <c r="E2514" s="110"/>
      <c r="F2514" s="110"/>
      <c r="G2514" s="110"/>
      <c r="H2514" s="110"/>
      <c r="I2514" s="110"/>
      <c r="J2514" s="110"/>
      <c r="K2514" s="110"/>
      <c r="L2514" s="76">
        <v>0</v>
      </c>
      <c r="O2514" s="55"/>
      <c r="W2514" s="59"/>
      <c r="X2514" s="64"/>
      <c r="Y2514" s="64"/>
      <c r="Z2514" s="64"/>
    </row>
    <row r="2515" spans="1:26" ht="15" customHeight="1" thickBot="1">
      <c r="A2515" s="184" t="str">
        <f t="shared" si="643"/>
        <v>Barnes</v>
      </c>
      <c r="B2515" s="110"/>
      <c r="C2515" s="110"/>
      <c r="D2515" s="110"/>
      <c r="E2515" s="110"/>
      <c r="F2515" s="110"/>
      <c r="G2515" s="110"/>
      <c r="H2515" s="110"/>
      <c r="I2515" s="110"/>
      <c r="J2515" s="110"/>
      <c r="K2515" s="110"/>
      <c r="L2515" s="76">
        <v>0</v>
      </c>
      <c r="O2515" s="55"/>
      <c r="W2515" s="59"/>
      <c r="X2515" s="64"/>
      <c r="Y2515" s="64"/>
      <c r="Z2515" s="64"/>
    </row>
    <row r="2516" spans="1:26" ht="15" customHeight="1" thickBot="1">
      <c r="A2516" s="184" t="str">
        <f t="shared" si="643"/>
        <v>Almirón</v>
      </c>
      <c r="B2516" s="110"/>
      <c r="C2516" s="110"/>
      <c r="D2516" s="110"/>
      <c r="E2516" s="110"/>
      <c r="F2516" s="110"/>
      <c r="G2516" s="110"/>
      <c r="H2516" s="110"/>
      <c r="I2516" s="110"/>
      <c r="J2516" s="110"/>
      <c r="K2516" s="110"/>
      <c r="L2516" s="76">
        <v>0</v>
      </c>
      <c r="O2516" s="55"/>
      <c r="W2516" s="59"/>
      <c r="X2516" s="64"/>
      <c r="Y2516" s="64"/>
      <c r="Z2516" s="64"/>
    </row>
    <row r="2517" spans="1:26" ht="15" customHeight="1" thickBot="1">
      <c r="A2517" s="184" t="str">
        <f t="shared" si="643"/>
        <v>Willian</v>
      </c>
      <c r="B2517" s="110"/>
      <c r="C2517" s="110"/>
      <c r="D2517" s="110"/>
      <c r="E2517" s="110"/>
      <c r="F2517" s="110"/>
      <c r="G2517" s="110"/>
      <c r="H2517" s="110"/>
      <c r="I2517" s="110"/>
      <c r="J2517" s="110"/>
      <c r="K2517" s="110"/>
      <c r="L2517" s="76">
        <v>0</v>
      </c>
      <c r="O2517" s="55"/>
      <c r="W2517" s="59"/>
      <c r="X2517" s="64"/>
      <c r="Y2517" s="64"/>
      <c r="Z2517" s="64"/>
    </row>
    <row r="2518" spans="1:26" ht="15" customHeight="1" thickBot="1">
      <c r="A2518" s="184" t="str">
        <f t="shared" si="643"/>
        <v>Antony</v>
      </c>
      <c r="B2518" s="110"/>
      <c r="C2518" s="110"/>
      <c r="D2518" s="110"/>
      <c r="E2518" s="110"/>
      <c r="F2518" s="110"/>
      <c r="G2518" s="110"/>
      <c r="H2518" s="110"/>
      <c r="I2518" s="110"/>
      <c r="J2518" s="110"/>
      <c r="K2518" s="110"/>
      <c r="L2518" s="76">
        <v>0</v>
      </c>
      <c r="O2518" s="55"/>
      <c r="W2518" s="59"/>
      <c r="X2518" s="64"/>
      <c r="Y2518" s="64"/>
      <c r="Z2518" s="64"/>
    </row>
    <row r="2519" spans="1:26" ht="15" customHeight="1" thickBot="1">
      <c r="A2519" s="184" t="str">
        <f t="shared" si="643"/>
        <v>Saint-Maximin</v>
      </c>
      <c r="B2519" s="110"/>
      <c r="C2519" s="110"/>
      <c r="D2519" s="110"/>
      <c r="E2519" s="110"/>
      <c r="F2519" s="110"/>
      <c r="G2519" s="110"/>
      <c r="H2519" s="110"/>
      <c r="I2519" s="110"/>
      <c r="J2519" s="110"/>
      <c r="K2519" s="110"/>
      <c r="L2519" s="76">
        <v>0</v>
      </c>
      <c r="O2519" s="55"/>
      <c r="W2519" s="59"/>
      <c r="X2519" s="64"/>
      <c r="Y2519" s="64"/>
      <c r="Z2519" s="64"/>
    </row>
    <row r="2520" spans="1:26" ht="15" customHeight="1" thickBot="1">
      <c r="A2520" s="184" t="str">
        <f t="shared" si="643"/>
        <v>Gündogan</v>
      </c>
      <c r="B2520" s="110"/>
      <c r="C2520" s="110"/>
      <c r="D2520" s="110"/>
      <c r="E2520" s="110"/>
      <c r="F2520" s="110"/>
      <c r="G2520" s="110"/>
      <c r="H2520" s="110"/>
      <c r="I2520" s="110"/>
      <c r="J2520" s="110"/>
      <c r="K2520" s="110"/>
      <c r="L2520" s="76">
        <v>0</v>
      </c>
      <c r="O2520" s="55"/>
      <c r="W2520" s="59"/>
      <c r="X2520" s="64"/>
      <c r="Y2520" s="64"/>
      <c r="Z2520" s="64"/>
    </row>
    <row r="2521" spans="1:26" ht="15" customHeight="1" thickBot="1">
      <c r="A2521" s="184" t="str">
        <f t="shared" si="643"/>
        <v>Paquetá</v>
      </c>
      <c r="B2521" s="110"/>
      <c r="C2521" s="110"/>
      <c r="D2521" s="110"/>
      <c r="E2521" s="110"/>
      <c r="F2521" s="110"/>
      <c r="G2521" s="110"/>
      <c r="H2521" s="110"/>
      <c r="I2521" s="110"/>
      <c r="J2521" s="110"/>
      <c r="K2521" s="110"/>
      <c r="L2521" s="76">
        <v>0</v>
      </c>
      <c r="O2521" s="55"/>
      <c r="W2521" s="59"/>
      <c r="X2521" s="64"/>
      <c r="Y2521" s="64"/>
      <c r="Z2521" s="64"/>
    </row>
    <row r="2522" spans="1:26" ht="15" customHeight="1" thickBot="1">
      <c r="A2522" s="184" t="str">
        <f t="shared" si="643"/>
        <v>Rodrigo</v>
      </c>
      <c r="B2522" s="110"/>
      <c r="C2522" s="110"/>
      <c r="D2522" s="110"/>
      <c r="E2522" s="110"/>
      <c r="F2522" s="110"/>
      <c r="G2522" s="110"/>
      <c r="H2522" s="110"/>
      <c r="I2522" s="110"/>
      <c r="J2522" s="110"/>
      <c r="K2522" s="110"/>
      <c r="L2522" s="76">
        <v>0</v>
      </c>
      <c r="O2522" s="55"/>
      <c r="W2522" s="59"/>
      <c r="X2522" s="64"/>
      <c r="Y2522" s="64"/>
      <c r="Z2522" s="64"/>
    </row>
    <row r="2523" spans="1:26" ht="15" customHeight="1" thickBot="1">
      <c r="A2523" s="184" t="str">
        <f t="shared" si="643"/>
        <v>Aaronson</v>
      </c>
      <c r="B2523" s="110"/>
      <c r="C2523" s="110"/>
      <c r="D2523" s="110"/>
      <c r="E2523" s="110"/>
      <c r="F2523" s="110"/>
      <c r="G2523" s="110"/>
      <c r="H2523" s="110"/>
      <c r="I2523" s="110"/>
      <c r="J2523" s="110"/>
      <c r="K2523" s="110"/>
      <c r="L2523" s="76">
        <v>0</v>
      </c>
      <c r="O2523" s="55"/>
      <c r="W2523" s="59"/>
      <c r="X2523" s="64"/>
      <c r="Y2523" s="64"/>
      <c r="Z2523" s="64"/>
    </row>
    <row r="2524" spans="1:26" ht="15" customHeight="1" thickBot="1">
      <c r="A2524" s="184" t="str">
        <f t="shared" si="643"/>
        <v>Kulusevski</v>
      </c>
      <c r="B2524" s="110"/>
      <c r="C2524" s="110"/>
      <c r="D2524" s="110"/>
      <c r="E2524" s="110"/>
      <c r="F2524" s="110"/>
      <c r="G2524" s="110"/>
      <c r="H2524" s="110"/>
      <c r="I2524" s="110"/>
      <c r="J2524" s="110"/>
      <c r="K2524" s="110"/>
      <c r="L2524" s="76">
        <v>0</v>
      </c>
      <c r="O2524" s="55"/>
      <c r="W2524" s="59"/>
      <c r="X2524" s="64"/>
      <c r="Y2524" s="64"/>
      <c r="Z2524" s="64"/>
    </row>
    <row r="2525" spans="1:26" ht="15" customHeight="1" thickBot="1">
      <c r="A2525" s="184" t="str">
        <f t="shared" si="643"/>
        <v>Bailey</v>
      </c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76">
        <v>0</v>
      </c>
      <c r="O2525" s="55"/>
      <c r="W2525" s="59"/>
      <c r="X2525" s="64"/>
      <c r="Y2525" s="64"/>
      <c r="Z2525" s="64"/>
    </row>
    <row r="2526" spans="1:26" ht="15" customHeight="1" thickBot="1">
      <c r="A2526" s="184" t="str">
        <f t="shared" si="643"/>
        <v>March</v>
      </c>
      <c r="B2526" s="110"/>
      <c r="C2526" s="110"/>
      <c r="D2526" s="110"/>
      <c r="E2526" s="110"/>
      <c r="F2526" s="110"/>
      <c r="G2526" s="110"/>
      <c r="H2526" s="110"/>
      <c r="I2526" s="110"/>
      <c r="J2526" s="110"/>
      <c r="K2526" s="110"/>
      <c r="L2526" s="76">
        <v>0</v>
      </c>
      <c r="O2526" s="55"/>
      <c r="W2526" s="59"/>
      <c r="X2526" s="64"/>
      <c r="Y2526" s="64"/>
      <c r="Z2526" s="64"/>
    </row>
    <row r="2527" spans="1:26" ht="15" customHeight="1" thickBot="1">
      <c r="A2527" s="184" t="str">
        <f t="shared" si="643"/>
        <v>Mahrez</v>
      </c>
      <c r="B2527" s="110"/>
      <c r="C2527" s="110"/>
      <c r="D2527" s="110"/>
      <c r="E2527" s="110"/>
      <c r="F2527" s="110"/>
      <c r="G2527" s="110"/>
      <c r="H2527" s="110"/>
      <c r="I2527" s="110"/>
      <c r="J2527" s="110"/>
      <c r="K2527" s="110"/>
      <c r="L2527" s="76">
        <v>0</v>
      </c>
      <c r="O2527" s="55"/>
      <c r="W2527" s="59"/>
      <c r="X2527" s="64"/>
      <c r="Y2527" s="64"/>
      <c r="Z2527" s="64"/>
    </row>
    <row r="2528" spans="1:26" ht="15" customHeight="1" thickBot="1">
      <c r="A2528" s="184" t="str">
        <f t="shared" si="643"/>
        <v>Harrison</v>
      </c>
      <c r="B2528" s="110"/>
      <c r="C2528" s="110"/>
      <c r="D2528" s="110"/>
      <c r="E2528" s="110"/>
      <c r="F2528" s="110"/>
      <c r="G2528" s="110"/>
      <c r="H2528" s="110"/>
      <c r="I2528" s="110"/>
      <c r="J2528" s="110"/>
      <c r="K2528" s="110"/>
      <c r="L2528" s="76">
        <v>0</v>
      </c>
      <c r="O2528" s="55"/>
      <c r="W2528" s="59"/>
      <c r="X2528" s="64"/>
      <c r="Y2528" s="64"/>
      <c r="Z2528" s="64"/>
    </row>
    <row r="2529" spans="1:26" ht="15" customHeight="1" thickBot="1">
      <c r="A2529" s="184" t="str">
        <f t="shared" si="643"/>
        <v>Eriksen</v>
      </c>
      <c r="B2529" s="110"/>
      <c r="C2529" s="110"/>
      <c r="D2529" s="110"/>
      <c r="E2529" s="110"/>
      <c r="F2529" s="110"/>
      <c r="G2529" s="110"/>
      <c r="H2529" s="110"/>
      <c r="I2529" s="110"/>
      <c r="J2529" s="110"/>
      <c r="K2529" s="110"/>
      <c r="L2529" s="76">
        <v>0</v>
      </c>
      <c r="O2529" s="55"/>
      <c r="W2529" s="59"/>
      <c r="X2529" s="64"/>
      <c r="Y2529" s="64"/>
      <c r="Z2529" s="64"/>
    </row>
    <row r="2530" spans="1:26" ht="15" customHeight="1" thickBot="1">
      <c r="A2530" s="184" t="str">
        <f t="shared" si="643"/>
        <v>Eze</v>
      </c>
      <c r="B2530" s="110"/>
      <c r="C2530" s="110"/>
      <c r="D2530" s="110"/>
      <c r="E2530" s="110"/>
      <c r="F2530" s="110"/>
      <c r="G2530" s="110"/>
      <c r="H2530" s="110"/>
      <c r="I2530" s="110"/>
      <c r="J2530" s="110"/>
      <c r="K2530" s="110"/>
      <c r="L2530" s="76">
        <v>0</v>
      </c>
      <c r="O2530" s="55"/>
      <c r="W2530" s="59"/>
      <c r="X2530" s="64"/>
      <c r="Y2530" s="64"/>
      <c r="Z2530" s="64"/>
    </row>
    <row r="2531" spans="1:26" ht="15" customHeight="1" thickBot="1">
      <c r="A2531" s="184" t="str">
        <f t="shared" si="643"/>
        <v>Cancelo</v>
      </c>
      <c r="B2531" s="171"/>
      <c r="C2531" s="171"/>
      <c r="D2531" s="171"/>
      <c r="E2531" s="171"/>
      <c r="F2531" s="171"/>
      <c r="G2531" s="171"/>
      <c r="H2531" s="171"/>
      <c r="I2531" s="171"/>
      <c r="J2531" s="171"/>
      <c r="K2531" s="172"/>
      <c r="L2531" s="76">
        <v>0</v>
      </c>
      <c r="M2531" s="409" t="s">
        <v>193</v>
      </c>
      <c r="N2531" s="410"/>
      <c r="O2531" s="410"/>
      <c r="P2531" s="410"/>
      <c r="Q2531" s="410"/>
      <c r="R2531" s="410"/>
      <c r="S2531" s="410"/>
      <c r="T2531" s="410"/>
      <c r="U2531" s="410"/>
      <c r="V2531" s="410"/>
      <c r="W2531" s="410"/>
      <c r="X2531" s="410"/>
      <c r="Y2531" s="410"/>
      <c r="Z2531" s="411"/>
    </row>
    <row r="2532" spans="1:26" ht="15" customHeight="1" thickBot="1">
      <c r="A2532" s="184" t="str">
        <f t="shared" si="643"/>
        <v>Alexander-Arnold</v>
      </c>
      <c r="B2532" s="173"/>
      <c r="C2532" s="173"/>
      <c r="D2532" s="173"/>
      <c r="E2532" s="173"/>
      <c r="F2532" s="173"/>
      <c r="G2532" s="173"/>
      <c r="H2532" s="173"/>
      <c r="I2532" s="173"/>
      <c r="J2532" s="173"/>
      <c r="K2532" s="174"/>
      <c r="L2532" s="76">
        <v>1</v>
      </c>
      <c r="M2532" s="412"/>
      <c r="N2532" s="413"/>
      <c r="O2532" s="413"/>
      <c r="P2532" s="413"/>
      <c r="Q2532" s="413"/>
      <c r="R2532" s="413"/>
      <c r="S2532" s="413"/>
      <c r="T2532" s="413"/>
      <c r="U2532" s="413"/>
      <c r="V2532" s="413"/>
      <c r="W2532" s="413"/>
      <c r="X2532" s="413"/>
      <c r="Y2532" s="413"/>
      <c r="Z2532" s="414"/>
    </row>
    <row r="2533" spans="1:26" ht="15" customHeight="1" thickBot="1">
      <c r="A2533" s="184" t="str">
        <f t="shared" si="643"/>
        <v>Gabriel</v>
      </c>
      <c r="B2533" s="173"/>
      <c r="C2533" s="173"/>
      <c r="D2533" s="173"/>
      <c r="E2533" s="173"/>
      <c r="F2533" s="173"/>
      <c r="G2533" s="173"/>
      <c r="H2533" s="173"/>
      <c r="I2533" s="173"/>
      <c r="J2533" s="173"/>
      <c r="K2533" s="174"/>
      <c r="L2533" s="76">
        <v>1</v>
      </c>
      <c r="M2533" s="412"/>
      <c r="N2533" s="413"/>
      <c r="O2533" s="413"/>
      <c r="P2533" s="413"/>
      <c r="Q2533" s="413"/>
      <c r="R2533" s="413"/>
      <c r="S2533" s="413"/>
      <c r="T2533" s="413"/>
      <c r="U2533" s="413"/>
      <c r="V2533" s="413"/>
      <c r="W2533" s="413"/>
      <c r="X2533" s="413"/>
      <c r="Y2533" s="413"/>
      <c r="Z2533" s="414"/>
    </row>
    <row r="2534" spans="1:26" ht="15" customHeight="1" thickBot="1">
      <c r="A2534" s="184" t="str">
        <f t="shared" si="643"/>
        <v>Robertson</v>
      </c>
      <c r="B2534" s="173"/>
      <c r="C2534" s="173"/>
      <c r="D2534" s="173"/>
      <c r="E2534" s="173"/>
      <c r="F2534" s="173"/>
      <c r="G2534" s="173"/>
      <c r="H2534" s="173"/>
      <c r="I2534" s="173"/>
      <c r="J2534" s="173"/>
      <c r="K2534" s="174"/>
      <c r="L2534" s="76">
        <v>0</v>
      </c>
      <c r="M2534" s="412"/>
      <c r="N2534" s="413"/>
      <c r="O2534" s="413"/>
      <c r="P2534" s="413"/>
      <c r="Q2534" s="413"/>
      <c r="R2534" s="413"/>
      <c r="S2534" s="413"/>
      <c r="T2534" s="413"/>
      <c r="U2534" s="413"/>
      <c r="V2534" s="413"/>
      <c r="W2534" s="413"/>
      <c r="X2534" s="413"/>
      <c r="Y2534" s="413"/>
      <c r="Z2534" s="414"/>
    </row>
    <row r="2535" spans="1:26" ht="15" customHeight="1" thickBot="1">
      <c r="A2535" s="184" t="str">
        <f t="shared" si="643"/>
        <v>Trippier</v>
      </c>
      <c r="B2535" s="77"/>
      <c r="C2535" s="78"/>
      <c r="D2535" s="77"/>
      <c r="E2535" s="77"/>
      <c r="F2535" s="77"/>
      <c r="G2535" s="77"/>
      <c r="H2535" s="77"/>
      <c r="I2535" s="77"/>
      <c r="J2535" s="77"/>
      <c r="K2535" s="77"/>
      <c r="L2535" s="76">
        <v>1</v>
      </c>
      <c r="M2535" s="415"/>
      <c r="N2535" s="416"/>
      <c r="O2535" s="416"/>
      <c r="P2535" s="416"/>
      <c r="Q2535" s="416"/>
      <c r="R2535" s="416"/>
      <c r="S2535" s="416"/>
      <c r="T2535" s="416"/>
      <c r="U2535" s="416"/>
      <c r="V2535" s="416"/>
      <c r="W2535" s="416"/>
      <c r="X2535" s="416"/>
      <c r="Y2535" s="416"/>
      <c r="Z2535" s="417"/>
    </row>
    <row r="2536" spans="1:26" ht="15" customHeight="1" thickBot="1">
      <c r="A2536" s="184" t="str">
        <f t="shared" si="643"/>
        <v>Van Dijk</v>
      </c>
      <c r="B2536" s="77"/>
      <c r="C2536" s="78"/>
      <c r="D2536" s="77"/>
      <c r="E2536" s="77"/>
      <c r="F2536" s="77"/>
      <c r="G2536" s="77"/>
      <c r="H2536" s="77"/>
      <c r="I2536" s="77"/>
      <c r="J2536" s="77"/>
      <c r="K2536" s="77"/>
      <c r="L2536" s="76">
        <v>0</v>
      </c>
      <c r="O2536" s="55"/>
      <c r="W2536" s="59"/>
      <c r="X2536" s="64"/>
      <c r="Y2536" s="64"/>
      <c r="Z2536" s="64"/>
    </row>
    <row r="2537" spans="1:26" ht="15" customHeight="1" thickBot="1">
      <c r="A2537" s="184" t="str">
        <f t="shared" si="643"/>
        <v>White</v>
      </c>
      <c r="B2537" s="77"/>
      <c r="C2537" s="78"/>
      <c r="D2537" s="77"/>
      <c r="E2537" s="77"/>
      <c r="F2537" s="77"/>
      <c r="G2537" s="77"/>
      <c r="H2537" s="77"/>
      <c r="I2537" s="77"/>
      <c r="J2537" s="77"/>
      <c r="K2537" s="77"/>
      <c r="L2537" s="76">
        <v>0</v>
      </c>
      <c r="O2537" s="55"/>
      <c r="W2537" s="59"/>
      <c r="X2537" s="64"/>
      <c r="Y2537" s="64"/>
      <c r="Z2537" s="64"/>
    </row>
    <row r="2538" spans="1:26" ht="15" customHeight="1" thickBot="1">
      <c r="A2538" s="184" t="str">
        <f t="shared" ref="A2538:A2601" si="644">A1658</f>
        <v>Laporte</v>
      </c>
      <c r="B2538" s="77"/>
      <c r="C2538" s="78"/>
      <c r="D2538" s="77"/>
      <c r="E2538" s="77"/>
      <c r="F2538" s="77"/>
      <c r="G2538" s="77"/>
      <c r="H2538" s="77"/>
      <c r="I2538" s="77"/>
      <c r="J2538" s="77"/>
      <c r="K2538" s="77"/>
      <c r="L2538" s="76">
        <v>0</v>
      </c>
      <c r="O2538" s="55"/>
      <c r="W2538" s="59"/>
      <c r="X2538" s="64"/>
      <c r="Y2538" s="64"/>
      <c r="Z2538" s="64"/>
    </row>
    <row r="2539" spans="1:26" ht="15" customHeight="1" thickBot="1">
      <c r="A2539" s="184" t="str">
        <f t="shared" si="644"/>
        <v>Dunk</v>
      </c>
      <c r="B2539" s="77"/>
      <c r="C2539" s="78"/>
      <c r="D2539" s="77"/>
      <c r="E2539" s="77"/>
      <c r="F2539" s="77"/>
      <c r="G2539" s="77"/>
      <c r="H2539" s="77"/>
      <c r="I2539" s="77"/>
      <c r="J2539" s="77"/>
      <c r="K2539" s="77"/>
      <c r="L2539" s="76">
        <v>1</v>
      </c>
      <c r="O2539" s="55"/>
      <c r="W2539" s="59"/>
      <c r="X2539" s="64"/>
      <c r="Y2539" s="64"/>
      <c r="Z2539" s="64"/>
    </row>
    <row r="2540" spans="1:26" ht="15" customHeight="1" thickBot="1">
      <c r="A2540" s="184" t="str">
        <f t="shared" si="644"/>
        <v>Saliba</v>
      </c>
      <c r="B2540" s="77"/>
      <c r="C2540" s="78"/>
      <c r="D2540" s="77"/>
      <c r="E2540" s="77"/>
      <c r="F2540" s="77"/>
      <c r="G2540" s="77"/>
      <c r="H2540" s="77"/>
      <c r="I2540" s="77"/>
      <c r="J2540" s="77"/>
      <c r="K2540" s="77"/>
      <c r="L2540" s="76">
        <v>0</v>
      </c>
      <c r="O2540" s="55"/>
      <c r="W2540" s="59"/>
      <c r="X2540" s="64"/>
      <c r="Y2540" s="64"/>
      <c r="Z2540" s="64"/>
    </row>
    <row r="2541" spans="1:26" ht="15" customHeight="1" thickBot="1">
      <c r="A2541" s="184" t="str">
        <f t="shared" si="644"/>
        <v>Burn</v>
      </c>
      <c r="B2541" s="77"/>
      <c r="C2541" s="78"/>
      <c r="D2541" s="77"/>
      <c r="E2541" s="77"/>
      <c r="F2541" s="77"/>
      <c r="G2541" s="77"/>
      <c r="H2541" s="77"/>
      <c r="I2541" s="77"/>
      <c r="J2541" s="77"/>
      <c r="K2541" s="77"/>
      <c r="L2541" s="76">
        <v>0</v>
      </c>
      <c r="O2541" s="55"/>
      <c r="W2541" s="59"/>
      <c r="X2541" s="64"/>
      <c r="Y2541" s="64"/>
      <c r="Z2541" s="64"/>
    </row>
    <row r="2542" spans="1:26" ht="15" customHeight="1" thickBot="1">
      <c r="A2542" s="184" t="str">
        <f t="shared" si="644"/>
        <v>Botman</v>
      </c>
      <c r="B2542" s="77"/>
      <c r="C2542" s="78"/>
      <c r="D2542" s="77"/>
      <c r="E2542" s="77"/>
      <c r="F2542" s="77"/>
      <c r="G2542" s="77"/>
      <c r="H2542" s="77"/>
      <c r="I2542" s="77"/>
      <c r="J2542" s="77"/>
      <c r="K2542" s="77"/>
      <c r="L2542" s="76">
        <v>1</v>
      </c>
      <c r="O2542" s="55"/>
      <c r="W2542" s="59"/>
      <c r="X2542" s="64"/>
      <c r="Y2542" s="64"/>
      <c r="Z2542" s="64"/>
    </row>
    <row r="2543" spans="1:26" ht="15" customHeight="1" thickBot="1">
      <c r="A2543" s="184" t="str">
        <f t="shared" si="644"/>
        <v>Dier</v>
      </c>
      <c r="B2543" s="77"/>
      <c r="C2543" s="78"/>
      <c r="D2543" s="77"/>
      <c r="E2543" s="77"/>
      <c r="F2543" s="77"/>
      <c r="G2543" s="77"/>
      <c r="H2543" s="77"/>
      <c r="I2543" s="77"/>
      <c r="J2543" s="77"/>
      <c r="K2543" s="77"/>
      <c r="L2543" s="76">
        <v>0</v>
      </c>
      <c r="O2543" s="55"/>
      <c r="W2543" s="59"/>
      <c r="X2543" s="64"/>
      <c r="Y2543" s="64"/>
      <c r="Z2543" s="64"/>
    </row>
    <row r="2544" spans="1:26" ht="15" customHeight="1" thickBot="1">
      <c r="A2544" s="184" t="str">
        <f t="shared" si="644"/>
        <v>Schär</v>
      </c>
      <c r="B2544" s="77"/>
      <c r="C2544" s="78"/>
      <c r="D2544" s="77"/>
      <c r="E2544" s="77"/>
      <c r="F2544" s="77"/>
      <c r="G2544" s="77"/>
      <c r="H2544" s="77"/>
      <c r="I2544" s="77"/>
      <c r="J2544" s="77"/>
      <c r="K2544" s="77"/>
      <c r="L2544" s="76">
        <v>0</v>
      </c>
      <c r="O2544" s="55"/>
      <c r="W2544" s="59"/>
      <c r="X2544" s="64"/>
      <c r="Y2544" s="64"/>
      <c r="Z2544" s="64"/>
    </row>
    <row r="2545" spans="1:26" ht="15" customHeight="1" thickBot="1">
      <c r="A2545" s="184" t="str">
        <f t="shared" si="644"/>
        <v>Zinchenko</v>
      </c>
      <c r="B2545" s="77"/>
      <c r="C2545" s="78"/>
      <c r="D2545" s="77"/>
      <c r="E2545" s="77"/>
      <c r="F2545" s="77"/>
      <c r="G2545" s="77"/>
      <c r="H2545" s="77"/>
      <c r="I2545" s="77"/>
      <c r="J2545" s="77"/>
      <c r="K2545" s="77"/>
      <c r="L2545" s="76">
        <v>0</v>
      </c>
      <c r="O2545" s="55"/>
      <c r="W2545" s="59"/>
      <c r="X2545" s="64"/>
      <c r="Y2545" s="64"/>
      <c r="Z2545" s="64"/>
    </row>
    <row r="2546" spans="1:26" ht="15" customHeight="1" thickBot="1">
      <c r="A2546" s="184" t="str">
        <f t="shared" si="644"/>
        <v>Walker</v>
      </c>
      <c r="B2546" s="77"/>
      <c r="C2546" s="78"/>
      <c r="D2546" s="77"/>
      <c r="E2546" s="77"/>
      <c r="F2546" s="77"/>
      <c r="G2546" s="77"/>
      <c r="H2546" s="77"/>
      <c r="I2546" s="77"/>
      <c r="J2546" s="77"/>
      <c r="K2546" s="77"/>
      <c r="L2546" s="76">
        <v>0</v>
      </c>
      <c r="O2546" s="55"/>
      <c r="W2546" s="59"/>
      <c r="X2546" s="64"/>
      <c r="Y2546" s="64"/>
      <c r="Z2546" s="64"/>
    </row>
    <row r="2547" spans="1:26" ht="15" customHeight="1" thickBot="1">
      <c r="A2547" s="184" t="str">
        <f t="shared" si="644"/>
        <v>Perišić</v>
      </c>
      <c r="B2547" s="77"/>
      <c r="C2547" s="78"/>
      <c r="D2547" s="77"/>
      <c r="E2547" s="77"/>
      <c r="F2547" s="77"/>
      <c r="G2547" s="77"/>
      <c r="H2547" s="77"/>
      <c r="I2547" s="77"/>
      <c r="J2547" s="77"/>
      <c r="K2547" s="77"/>
      <c r="L2547" s="76">
        <v>0</v>
      </c>
      <c r="O2547" s="55"/>
      <c r="W2547" s="59"/>
      <c r="X2547" s="64"/>
      <c r="Y2547" s="64"/>
      <c r="Z2547" s="64"/>
    </row>
    <row r="2548" spans="1:26" ht="15" customHeight="1" thickBot="1">
      <c r="A2548" s="184" t="str">
        <f t="shared" si="644"/>
        <v>Stones</v>
      </c>
      <c r="B2548" s="77"/>
      <c r="C2548" s="78"/>
      <c r="D2548" s="77"/>
      <c r="E2548" s="77"/>
      <c r="F2548" s="77"/>
      <c r="G2548" s="77"/>
      <c r="H2548" s="77"/>
      <c r="I2548" s="77"/>
      <c r="J2548" s="77"/>
      <c r="K2548" s="77"/>
      <c r="L2548" s="76">
        <v>0</v>
      </c>
      <c r="O2548" s="55"/>
      <c r="W2548" s="59"/>
      <c r="X2548" s="64"/>
      <c r="Y2548" s="64"/>
      <c r="Z2548" s="64"/>
    </row>
    <row r="2549" spans="1:26" ht="15" customHeight="1" thickBot="1">
      <c r="A2549" s="184" t="str">
        <f t="shared" si="644"/>
        <v>Shaw</v>
      </c>
      <c r="B2549" s="77"/>
      <c r="C2549" s="78"/>
      <c r="D2549" s="77"/>
      <c r="E2549" s="77"/>
      <c r="F2549" s="77"/>
      <c r="G2549" s="77"/>
      <c r="H2549" s="77"/>
      <c r="I2549" s="77"/>
      <c r="J2549" s="77"/>
      <c r="K2549" s="77"/>
      <c r="L2549" s="76">
        <v>0</v>
      </c>
      <c r="O2549" s="55"/>
      <c r="W2549" s="59"/>
      <c r="X2549" s="64"/>
      <c r="Y2549" s="64"/>
      <c r="Z2549" s="64"/>
    </row>
    <row r="2550" spans="1:26" ht="15" customHeight="1" thickBot="1">
      <c r="A2550" s="184" t="str">
        <f t="shared" si="644"/>
        <v>Cucurella</v>
      </c>
      <c r="B2550" s="77"/>
      <c r="C2550" s="78"/>
      <c r="D2550" s="77"/>
      <c r="E2550" s="77"/>
      <c r="F2550" s="77"/>
      <c r="G2550" s="77"/>
      <c r="H2550" s="77"/>
      <c r="I2550" s="77"/>
      <c r="J2550" s="77"/>
      <c r="K2550" s="77"/>
      <c r="L2550" s="76">
        <v>0</v>
      </c>
      <c r="O2550" s="55"/>
      <c r="W2550" s="59"/>
      <c r="X2550" s="64"/>
      <c r="Y2550" s="64"/>
      <c r="Z2550" s="64"/>
    </row>
    <row r="2551" spans="1:26" ht="15" customHeight="1" thickBot="1">
      <c r="A2551" s="184" t="str">
        <f t="shared" si="644"/>
        <v>Varane</v>
      </c>
      <c r="B2551" s="77"/>
      <c r="C2551" s="78"/>
      <c r="D2551" s="77"/>
      <c r="E2551" s="77"/>
      <c r="F2551" s="77"/>
      <c r="G2551" s="77"/>
      <c r="H2551" s="77"/>
      <c r="I2551" s="77"/>
      <c r="J2551" s="77"/>
      <c r="K2551" s="77"/>
      <c r="L2551" s="76">
        <v>0</v>
      </c>
      <c r="O2551" s="55"/>
      <c r="W2551" s="59"/>
      <c r="X2551" s="64"/>
      <c r="Y2551" s="64"/>
      <c r="Z2551" s="64"/>
    </row>
    <row r="2552" spans="1:26" ht="15" customHeight="1" thickBot="1">
      <c r="A2552" s="184" t="str">
        <f t="shared" si="644"/>
        <v>Estupiñán</v>
      </c>
      <c r="B2552" s="77"/>
      <c r="C2552" s="78"/>
      <c r="D2552" s="77"/>
      <c r="E2552" s="77"/>
      <c r="F2552" s="77"/>
      <c r="G2552" s="77"/>
      <c r="H2552" s="77"/>
      <c r="I2552" s="77"/>
      <c r="J2552" s="77"/>
      <c r="K2552" s="77"/>
      <c r="L2552" s="76">
        <v>0</v>
      </c>
      <c r="O2552" s="55"/>
      <c r="W2552" s="59"/>
      <c r="X2552" s="64"/>
      <c r="Y2552" s="64"/>
      <c r="Z2552" s="64"/>
    </row>
    <row r="2553" spans="1:26" ht="15" customHeight="1" thickBot="1">
      <c r="A2553" s="184" t="str">
        <f t="shared" si="644"/>
        <v>Matip</v>
      </c>
      <c r="B2553" s="77"/>
      <c r="C2553" s="78"/>
      <c r="D2553" s="77"/>
      <c r="E2553" s="77"/>
      <c r="F2553" s="77"/>
      <c r="G2553" s="77"/>
      <c r="H2553" s="77"/>
      <c r="I2553" s="77"/>
      <c r="J2553" s="77"/>
      <c r="K2553" s="77"/>
      <c r="L2553" s="76">
        <v>0</v>
      </c>
      <c r="O2553" s="55"/>
      <c r="W2553" s="59"/>
      <c r="X2553" s="64"/>
      <c r="Y2553" s="64"/>
      <c r="Z2553" s="64"/>
    </row>
    <row r="2554" spans="1:26" ht="15" customHeight="1" thickBot="1">
      <c r="A2554" s="184" t="str">
        <f t="shared" si="644"/>
        <v>Romero</v>
      </c>
      <c r="B2554" s="77"/>
      <c r="C2554" s="78"/>
      <c r="D2554" s="77"/>
      <c r="E2554" s="77"/>
      <c r="F2554" s="77"/>
      <c r="G2554" s="77"/>
      <c r="H2554" s="77"/>
      <c r="I2554" s="77"/>
      <c r="J2554" s="77"/>
      <c r="K2554" s="77"/>
      <c r="L2554" s="76">
        <v>0</v>
      </c>
      <c r="O2554" s="55"/>
      <c r="W2554" s="59"/>
      <c r="X2554" s="64"/>
      <c r="Y2554" s="64"/>
      <c r="Z2554" s="64"/>
    </row>
    <row r="2555" spans="1:26" ht="15" customHeight="1" thickBot="1">
      <c r="A2555" s="184" t="str">
        <f t="shared" si="644"/>
        <v>Koulibaly</v>
      </c>
      <c r="B2555" s="77"/>
      <c r="C2555" s="78"/>
      <c r="D2555" s="77"/>
      <c r="E2555" s="77"/>
      <c r="F2555" s="77"/>
      <c r="G2555" s="77"/>
      <c r="H2555" s="77"/>
      <c r="I2555" s="77"/>
      <c r="J2555" s="77"/>
      <c r="K2555" s="77"/>
      <c r="L2555" s="76">
        <v>0</v>
      </c>
      <c r="O2555" s="55"/>
      <c r="W2555" s="59"/>
      <c r="X2555" s="64"/>
      <c r="Y2555" s="64"/>
      <c r="Z2555" s="64"/>
    </row>
    <row r="2556" spans="1:26" ht="15" customHeight="1" thickBot="1">
      <c r="A2556" s="184" t="str">
        <f t="shared" si="644"/>
        <v>Digne</v>
      </c>
      <c r="B2556" s="77"/>
      <c r="C2556" s="78"/>
      <c r="D2556" s="77"/>
      <c r="E2556" s="77"/>
      <c r="F2556" s="77"/>
      <c r="G2556" s="77"/>
      <c r="H2556" s="77"/>
      <c r="I2556" s="77"/>
      <c r="J2556" s="77"/>
      <c r="K2556" s="77"/>
      <c r="L2556" s="76">
        <v>0</v>
      </c>
      <c r="O2556" s="55"/>
      <c r="W2556" s="59"/>
      <c r="X2556" s="64"/>
      <c r="Y2556" s="64"/>
      <c r="Z2556" s="64"/>
    </row>
    <row r="2557" spans="1:26" ht="15" customHeight="1" thickBot="1">
      <c r="A2557" s="184" t="str">
        <f t="shared" si="644"/>
        <v>Akanji</v>
      </c>
      <c r="B2557" s="77"/>
      <c r="C2557" s="78"/>
      <c r="D2557" s="77"/>
      <c r="E2557" s="77"/>
      <c r="F2557" s="77"/>
      <c r="G2557" s="77"/>
      <c r="H2557" s="77"/>
      <c r="I2557" s="77"/>
      <c r="J2557" s="77"/>
      <c r="K2557" s="77"/>
      <c r="L2557" s="76">
        <v>0</v>
      </c>
      <c r="O2557" s="55"/>
      <c r="W2557" s="59"/>
      <c r="X2557" s="64"/>
      <c r="Y2557" s="64"/>
      <c r="Z2557" s="64"/>
    </row>
    <row r="2558" spans="1:26" ht="15" customHeight="1" thickBot="1">
      <c r="A2558" s="184" t="str">
        <f t="shared" si="644"/>
        <v>Thiago Silva</v>
      </c>
      <c r="B2558" s="77"/>
      <c r="C2558" s="78"/>
      <c r="D2558" s="77"/>
      <c r="E2558" s="77"/>
      <c r="F2558" s="77"/>
      <c r="G2558" s="77"/>
      <c r="H2558" s="77"/>
      <c r="I2558" s="77"/>
      <c r="J2558" s="77"/>
      <c r="K2558" s="77"/>
      <c r="L2558" s="76">
        <v>0</v>
      </c>
      <c r="O2558" s="55"/>
      <c r="W2558" s="59"/>
      <c r="X2558" s="64"/>
      <c r="Y2558" s="64"/>
      <c r="Z2558" s="64"/>
    </row>
    <row r="2559" spans="1:26" ht="15" customHeight="1" thickBot="1">
      <c r="A2559" s="184" t="str">
        <f t="shared" si="644"/>
        <v>Martínez</v>
      </c>
      <c r="B2559" s="77"/>
      <c r="C2559" s="78"/>
      <c r="D2559" s="77"/>
      <c r="E2559" s="77"/>
      <c r="F2559" s="77"/>
      <c r="G2559" s="77"/>
      <c r="H2559" s="77"/>
      <c r="I2559" s="77"/>
      <c r="J2559" s="77"/>
      <c r="K2559" s="77"/>
      <c r="L2559" s="76">
        <v>0</v>
      </c>
      <c r="O2559" s="55"/>
      <c r="W2559" s="59"/>
      <c r="X2559" s="64"/>
      <c r="Y2559" s="64"/>
      <c r="Z2559" s="64"/>
    </row>
    <row r="2560" spans="1:26" ht="15" customHeight="1" thickBot="1">
      <c r="A2560" s="184" t="str">
        <f t="shared" si="644"/>
        <v>Mee</v>
      </c>
      <c r="B2560" s="77"/>
      <c r="C2560" s="78"/>
      <c r="D2560" s="77"/>
      <c r="E2560" s="77"/>
      <c r="F2560" s="77"/>
      <c r="G2560" s="77"/>
      <c r="H2560" s="77"/>
      <c r="I2560" s="77"/>
      <c r="J2560" s="77"/>
      <c r="K2560" s="77"/>
      <c r="L2560" s="76">
        <v>0</v>
      </c>
      <c r="O2560" s="55"/>
      <c r="W2560" s="59"/>
      <c r="X2560" s="64"/>
      <c r="Y2560" s="64"/>
      <c r="Z2560" s="64"/>
    </row>
    <row r="2561" spans="1:26" ht="15" customHeight="1" thickBot="1">
      <c r="A2561" s="184" t="str">
        <f t="shared" si="644"/>
        <v>Cresswell</v>
      </c>
      <c r="B2561" s="77"/>
      <c r="C2561" s="78"/>
      <c r="D2561" s="77"/>
      <c r="E2561" s="77"/>
      <c r="F2561" s="77"/>
      <c r="G2561" s="77"/>
      <c r="H2561" s="77"/>
      <c r="I2561" s="77"/>
      <c r="J2561" s="77"/>
      <c r="K2561" s="77"/>
      <c r="L2561" s="76">
        <v>0</v>
      </c>
      <c r="O2561" s="55"/>
      <c r="W2561" s="59"/>
      <c r="X2561" s="64"/>
      <c r="Y2561" s="64"/>
      <c r="Z2561" s="64"/>
    </row>
    <row r="2562" spans="1:26" ht="15" customHeight="1" thickBot="1">
      <c r="A2562" s="184" t="str">
        <f t="shared" si="644"/>
        <v>Konsa</v>
      </c>
      <c r="B2562" s="77"/>
      <c r="C2562" s="78"/>
      <c r="D2562" s="77"/>
      <c r="E2562" s="77"/>
      <c r="F2562" s="77"/>
      <c r="G2562" s="77"/>
      <c r="H2562" s="77"/>
      <c r="I2562" s="77"/>
      <c r="J2562" s="77"/>
      <c r="K2562" s="77"/>
      <c r="L2562" s="76">
        <v>0</v>
      </c>
      <c r="O2562" s="55"/>
      <c r="W2562" s="59"/>
      <c r="X2562" s="64"/>
      <c r="Y2562" s="64"/>
      <c r="Z2562" s="64"/>
    </row>
    <row r="2563" spans="1:26" ht="15" customHeight="1" thickBot="1">
      <c r="A2563" s="184" t="str">
        <f t="shared" si="644"/>
        <v>Perraud</v>
      </c>
      <c r="B2563" s="77"/>
      <c r="C2563" s="78"/>
      <c r="D2563" s="77"/>
      <c r="E2563" s="77"/>
      <c r="F2563" s="77"/>
      <c r="G2563" s="77"/>
      <c r="H2563" s="77"/>
      <c r="I2563" s="77"/>
      <c r="J2563" s="77"/>
      <c r="K2563" s="77"/>
      <c r="L2563" s="76">
        <v>0</v>
      </c>
      <c r="O2563" s="55"/>
      <c r="W2563" s="59"/>
      <c r="X2563" s="64"/>
      <c r="Y2563" s="64"/>
      <c r="Z2563" s="64"/>
    </row>
    <row r="2564" spans="1:26" ht="15" customHeight="1" thickBot="1">
      <c r="A2564" s="184" t="str">
        <f t="shared" si="644"/>
        <v>Kehrer</v>
      </c>
      <c r="B2564" s="77"/>
      <c r="C2564" s="78"/>
      <c r="D2564" s="77"/>
      <c r="E2564" s="77"/>
      <c r="F2564" s="77"/>
      <c r="G2564" s="77"/>
      <c r="H2564" s="77"/>
      <c r="I2564" s="77"/>
      <c r="J2564" s="77"/>
      <c r="K2564" s="77"/>
      <c r="L2564" s="76">
        <v>0</v>
      </c>
      <c r="O2564" s="55"/>
      <c r="W2564" s="59"/>
      <c r="X2564" s="64"/>
      <c r="Y2564" s="64"/>
      <c r="Z2564" s="64"/>
    </row>
    <row r="2565" spans="1:26" ht="15" customHeight="1" thickBot="1">
      <c r="A2565" s="184" t="str">
        <f t="shared" si="644"/>
        <v>Ream</v>
      </c>
      <c r="B2565" s="77"/>
      <c r="C2565" s="78"/>
      <c r="D2565" s="77"/>
      <c r="E2565" s="77"/>
      <c r="F2565" s="77"/>
      <c r="G2565" s="77"/>
      <c r="H2565" s="77"/>
      <c r="I2565" s="77"/>
      <c r="J2565" s="77"/>
      <c r="K2565" s="77"/>
      <c r="L2565" s="76">
        <v>0</v>
      </c>
      <c r="O2565" s="55"/>
      <c r="W2565" s="59"/>
      <c r="X2565" s="64"/>
      <c r="Y2565" s="64"/>
      <c r="Z2565" s="64"/>
    </row>
    <row r="2566" spans="1:26" ht="15" customHeight="1" thickBot="1">
      <c r="A2566" s="184" t="str">
        <f t="shared" si="644"/>
        <v>R.Sessegnon</v>
      </c>
      <c r="B2566" s="77"/>
      <c r="C2566" s="78"/>
      <c r="D2566" s="77"/>
      <c r="E2566" s="77"/>
      <c r="F2566" s="77"/>
      <c r="G2566" s="77"/>
      <c r="H2566" s="77"/>
      <c r="I2566" s="77"/>
      <c r="J2566" s="77"/>
      <c r="K2566" s="77"/>
      <c r="L2566" s="76">
        <v>0</v>
      </c>
      <c r="O2566" s="55"/>
      <c r="W2566" s="59"/>
      <c r="X2566" s="64"/>
      <c r="Y2566" s="64"/>
      <c r="Z2566" s="64"/>
    </row>
    <row r="2567" spans="1:26" ht="15" customHeight="1" thickBot="1">
      <c r="A2567" s="184" t="str">
        <f t="shared" si="644"/>
        <v>Aké</v>
      </c>
      <c r="B2567" s="77"/>
      <c r="C2567" s="78"/>
      <c r="D2567" s="77"/>
      <c r="E2567" s="77"/>
      <c r="F2567" s="77"/>
      <c r="G2567" s="77"/>
      <c r="H2567" s="77"/>
      <c r="I2567" s="77"/>
      <c r="J2567" s="77"/>
      <c r="K2567" s="77"/>
      <c r="L2567" s="76">
        <v>0</v>
      </c>
      <c r="O2567" s="55"/>
      <c r="W2567" s="59"/>
      <c r="X2567" s="64"/>
      <c r="Y2567" s="64"/>
      <c r="Z2567" s="64"/>
    </row>
    <row r="2568" spans="1:26" ht="15" customHeight="1" thickBot="1">
      <c r="A2568" s="184" t="str">
        <f t="shared" si="644"/>
        <v>Azpilicueta</v>
      </c>
      <c r="B2568" s="77"/>
      <c r="C2568" s="78"/>
      <c r="D2568" s="77"/>
      <c r="E2568" s="77"/>
      <c r="F2568" s="77"/>
      <c r="G2568" s="77"/>
      <c r="H2568" s="77"/>
      <c r="I2568" s="77"/>
      <c r="J2568" s="77"/>
      <c r="K2568" s="77"/>
      <c r="L2568" s="76">
        <v>0</v>
      </c>
      <c r="O2568" s="55"/>
      <c r="W2568" s="59"/>
      <c r="X2568" s="64"/>
      <c r="Y2568" s="64"/>
      <c r="Z2568" s="64"/>
    </row>
    <row r="2569" spans="1:26" ht="15" customHeight="1" thickBot="1">
      <c r="A2569" s="184" t="str">
        <f t="shared" si="644"/>
        <v>Collins</v>
      </c>
      <c r="B2569" s="77"/>
      <c r="C2569" s="78"/>
      <c r="D2569" s="77"/>
      <c r="E2569" s="77"/>
      <c r="F2569" s="77"/>
      <c r="G2569" s="77"/>
      <c r="H2569" s="77"/>
      <c r="I2569" s="77"/>
      <c r="J2569" s="77"/>
      <c r="K2569" s="77"/>
      <c r="L2569" s="76">
        <v>0</v>
      </c>
      <c r="O2569" s="55"/>
      <c r="W2569" s="59"/>
      <c r="X2569" s="64"/>
      <c r="Y2569" s="64"/>
      <c r="Z2569" s="64"/>
    </row>
    <row r="2570" spans="1:26" ht="15" customHeight="1" thickBot="1">
      <c r="A2570" s="184" t="str">
        <f t="shared" si="644"/>
        <v>Chalobah</v>
      </c>
      <c r="B2570" s="77"/>
      <c r="C2570" s="78"/>
      <c r="D2570" s="77"/>
      <c r="E2570" s="77"/>
      <c r="F2570" s="77"/>
      <c r="G2570" s="77"/>
      <c r="H2570" s="77"/>
      <c r="I2570" s="77"/>
      <c r="J2570" s="77"/>
      <c r="K2570" s="77"/>
      <c r="L2570" s="76">
        <v>0</v>
      </c>
      <c r="O2570" s="55"/>
      <c r="W2570" s="59"/>
      <c r="X2570" s="64"/>
      <c r="Y2570" s="64"/>
      <c r="Z2570" s="64"/>
    </row>
    <row r="2571" spans="1:26" ht="15" customHeight="1" thickBot="1">
      <c r="A2571" s="184" t="str">
        <f t="shared" si="644"/>
        <v>Haaland</v>
      </c>
      <c r="B2571" s="77"/>
      <c r="C2571" s="78"/>
      <c r="D2571" s="77"/>
      <c r="E2571" s="77"/>
      <c r="F2571" s="77"/>
      <c r="G2571" s="77"/>
      <c r="H2571" s="77"/>
      <c r="I2571" s="77"/>
      <c r="J2571" s="77"/>
      <c r="K2571" s="77"/>
      <c r="L2571" s="76">
        <v>1</v>
      </c>
      <c r="O2571" s="55"/>
      <c r="W2571" s="59"/>
      <c r="X2571" s="64"/>
      <c r="Y2571" s="64"/>
      <c r="Z2571" s="64"/>
    </row>
    <row r="2572" spans="1:26" ht="15" customHeight="1" thickBot="1">
      <c r="A2572" s="184" t="str">
        <f t="shared" si="644"/>
        <v>Kane</v>
      </c>
      <c r="B2572" s="77"/>
      <c r="C2572" s="78"/>
      <c r="D2572" s="77"/>
      <c r="E2572" s="77"/>
      <c r="F2572" s="77"/>
      <c r="G2572" s="77"/>
      <c r="H2572" s="77"/>
      <c r="I2572" s="77"/>
      <c r="J2572" s="77"/>
      <c r="K2572" s="77"/>
      <c r="L2572" s="76">
        <v>0</v>
      </c>
      <c r="O2572" s="55"/>
      <c r="W2572" s="59"/>
      <c r="X2572" s="64"/>
      <c r="Y2572" s="64"/>
      <c r="Z2572" s="64"/>
    </row>
    <row r="2573" spans="1:26" ht="15" customHeight="1" thickBot="1">
      <c r="A2573" s="184" t="str">
        <f t="shared" si="644"/>
        <v>Darwin</v>
      </c>
      <c r="B2573" s="77"/>
      <c r="C2573" s="78"/>
      <c r="D2573" s="77"/>
      <c r="E2573" s="77"/>
      <c r="F2573" s="77"/>
      <c r="G2573" s="77"/>
      <c r="H2573" s="77"/>
      <c r="I2573" s="77"/>
      <c r="J2573" s="77"/>
      <c r="K2573" s="77"/>
      <c r="L2573" s="76">
        <v>0</v>
      </c>
      <c r="O2573" s="55"/>
      <c r="W2573" s="59"/>
      <c r="X2573" s="64"/>
      <c r="Y2573" s="64"/>
      <c r="Z2573" s="64"/>
    </row>
    <row r="2574" spans="1:26" ht="15" customHeight="1" thickBot="1">
      <c r="A2574" s="184" t="str">
        <f t="shared" si="644"/>
        <v>Mitrović</v>
      </c>
      <c r="B2574" s="77"/>
      <c r="C2574" s="78"/>
      <c r="D2574" s="77"/>
      <c r="E2574" s="77"/>
      <c r="F2574" s="77"/>
      <c r="G2574" s="77"/>
      <c r="H2574" s="77"/>
      <c r="I2574" s="77"/>
      <c r="J2574" s="77"/>
      <c r="K2574" s="77"/>
      <c r="L2574" s="76">
        <v>1</v>
      </c>
      <c r="O2574" s="55"/>
      <c r="W2574" s="59"/>
      <c r="X2574" s="64"/>
      <c r="Y2574" s="64"/>
      <c r="Z2574" s="64"/>
    </row>
    <row r="2575" spans="1:26" ht="15" customHeight="1" thickBot="1">
      <c r="A2575" s="184" t="str">
        <f t="shared" si="644"/>
        <v>Nketiah</v>
      </c>
      <c r="B2575" s="77"/>
      <c r="C2575" s="78"/>
      <c r="D2575" s="77"/>
      <c r="E2575" s="77"/>
      <c r="F2575" s="77"/>
      <c r="G2575" s="77"/>
      <c r="H2575" s="77"/>
      <c r="I2575" s="77"/>
      <c r="J2575" s="77"/>
      <c r="K2575" s="77"/>
      <c r="L2575" s="76">
        <v>0</v>
      </c>
      <c r="O2575" s="55"/>
      <c r="W2575" s="59"/>
      <c r="X2575" s="64"/>
      <c r="Y2575" s="64"/>
      <c r="Z2575" s="64"/>
    </row>
    <row r="2576" spans="1:26" ht="15" customHeight="1" thickBot="1">
      <c r="A2576" s="184" t="str">
        <f t="shared" si="644"/>
        <v>Wilson</v>
      </c>
      <c r="B2576" s="77"/>
      <c r="C2576" s="78"/>
      <c r="D2576" s="77"/>
      <c r="E2576" s="77"/>
      <c r="F2576" s="77"/>
      <c r="G2576" s="77"/>
      <c r="H2576" s="77"/>
      <c r="I2576" s="77"/>
      <c r="J2576" s="77"/>
      <c r="K2576" s="77"/>
      <c r="L2576" s="76">
        <v>0</v>
      </c>
      <c r="O2576" s="55"/>
      <c r="W2576" s="59"/>
      <c r="X2576" s="64"/>
      <c r="Y2576" s="64"/>
      <c r="Z2576" s="64"/>
    </row>
    <row r="2577" spans="1:26" ht="15" customHeight="1" thickBot="1">
      <c r="A2577" s="184" t="str">
        <f t="shared" si="644"/>
        <v>Martial</v>
      </c>
      <c r="B2577" s="77"/>
      <c r="C2577" s="78"/>
      <c r="D2577" s="77"/>
      <c r="E2577" s="77"/>
      <c r="F2577" s="77"/>
      <c r="G2577" s="77"/>
      <c r="H2577" s="77"/>
      <c r="I2577" s="77"/>
      <c r="J2577" s="77"/>
      <c r="K2577" s="77"/>
      <c r="L2577" s="76">
        <v>0</v>
      </c>
      <c r="O2577" s="55"/>
      <c r="W2577" s="59"/>
      <c r="X2577" s="64"/>
      <c r="Y2577" s="64"/>
      <c r="Z2577" s="64"/>
    </row>
    <row r="2578" spans="1:26" ht="15" customHeight="1" thickBot="1">
      <c r="A2578" s="184" t="str">
        <f t="shared" si="644"/>
        <v>Watkins</v>
      </c>
      <c r="B2578" s="77"/>
      <c r="C2578" s="78"/>
      <c r="D2578" s="77"/>
      <c r="E2578" s="77"/>
      <c r="F2578" s="77"/>
      <c r="G2578" s="77"/>
      <c r="H2578" s="77"/>
      <c r="I2578" s="77"/>
      <c r="J2578" s="77"/>
      <c r="K2578" s="77"/>
      <c r="L2578" s="76">
        <v>0</v>
      </c>
      <c r="O2578" s="55"/>
      <c r="W2578" s="59"/>
      <c r="X2578" s="64"/>
      <c r="Y2578" s="64"/>
      <c r="Z2578" s="64"/>
    </row>
    <row r="2579" spans="1:26" ht="15" customHeight="1" thickBot="1">
      <c r="A2579" s="184" t="str">
        <f t="shared" si="644"/>
        <v>Havertz</v>
      </c>
      <c r="B2579" s="77"/>
      <c r="C2579" s="78"/>
      <c r="D2579" s="77"/>
      <c r="E2579" s="77"/>
      <c r="F2579" s="77"/>
      <c r="G2579" s="77"/>
      <c r="H2579" s="77"/>
      <c r="I2579" s="77"/>
      <c r="J2579" s="77"/>
      <c r="K2579" s="77"/>
      <c r="L2579" s="76">
        <v>0</v>
      </c>
      <c r="O2579" s="55"/>
      <c r="W2579" s="59"/>
      <c r="X2579" s="64"/>
      <c r="Y2579" s="64"/>
      <c r="Z2579" s="64"/>
    </row>
    <row r="2580" spans="1:26" ht="15" customHeight="1" thickBot="1">
      <c r="A2580" s="184" t="str">
        <f t="shared" si="644"/>
        <v>Aubameyang</v>
      </c>
      <c r="B2580" s="77"/>
      <c r="C2580" s="78"/>
      <c r="D2580" s="77"/>
      <c r="E2580" s="77"/>
      <c r="F2580" s="77"/>
      <c r="G2580" s="77"/>
      <c r="H2580" s="77"/>
      <c r="I2580" s="77"/>
      <c r="J2580" s="77"/>
      <c r="K2580" s="77"/>
      <c r="L2580" s="76">
        <v>0</v>
      </c>
      <c r="O2580" s="55"/>
      <c r="W2580" s="59"/>
      <c r="X2580" s="64"/>
      <c r="Y2580" s="64"/>
      <c r="Z2580" s="64"/>
    </row>
    <row r="2581" spans="1:26" ht="15" customHeight="1" thickBot="1">
      <c r="A2581" s="184" t="str">
        <f t="shared" si="644"/>
        <v>Solanke</v>
      </c>
      <c r="B2581" s="77"/>
      <c r="C2581" s="78"/>
      <c r="D2581" s="77"/>
      <c r="E2581" s="77"/>
      <c r="F2581" s="77"/>
      <c r="G2581" s="77"/>
      <c r="H2581" s="77"/>
      <c r="I2581" s="77"/>
      <c r="J2581" s="77"/>
      <c r="K2581" s="77"/>
      <c r="L2581" s="76">
        <v>0</v>
      </c>
      <c r="O2581" s="55"/>
      <c r="W2581" s="59"/>
      <c r="X2581" s="64"/>
      <c r="Y2581" s="64"/>
      <c r="Z2581" s="64"/>
    </row>
    <row r="2582" spans="1:26" ht="15" customHeight="1" thickBot="1">
      <c r="A2582" s="184" t="str">
        <f t="shared" si="644"/>
        <v>Bamford</v>
      </c>
      <c r="B2582" s="77"/>
      <c r="C2582" s="78"/>
      <c r="D2582" s="77"/>
      <c r="E2582" s="77"/>
      <c r="F2582" s="77"/>
      <c r="G2582" s="77"/>
      <c r="H2582" s="77"/>
      <c r="I2582" s="77"/>
      <c r="J2582" s="77"/>
      <c r="K2582" s="77"/>
      <c r="L2582" s="76">
        <v>0</v>
      </c>
      <c r="O2582" s="55"/>
      <c r="W2582" s="59"/>
      <c r="X2582" s="64"/>
      <c r="Y2582" s="64"/>
      <c r="Z2582" s="64"/>
    </row>
    <row r="2583" spans="1:26" ht="15" customHeight="1" thickBot="1">
      <c r="A2583" s="184" t="str">
        <f t="shared" si="644"/>
        <v>Mbeumo</v>
      </c>
      <c r="B2583" s="77"/>
      <c r="C2583" s="78"/>
      <c r="D2583" s="77"/>
      <c r="E2583" s="77"/>
      <c r="F2583" s="77"/>
      <c r="G2583" s="77"/>
      <c r="H2583" s="77"/>
      <c r="I2583" s="77"/>
      <c r="J2583" s="77"/>
      <c r="K2583" s="77"/>
      <c r="L2583" s="76">
        <v>0</v>
      </c>
      <c r="O2583" s="55"/>
      <c r="W2583" s="59"/>
      <c r="X2583" s="64"/>
      <c r="Y2583" s="64"/>
      <c r="Z2583" s="64"/>
    </row>
    <row r="2584" spans="1:26" ht="15" customHeight="1" thickBot="1">
      <c r="A2584" s="184" t="str">
        <f t="shared" si="644"/>
        <v>Adams</v>
      </c>
      <c r="B2584" s="77"/>
      <c r="C2584" s="78"/>
      <c r="D2584" s="77"/>
      <c r="E2584" s="77"/>
      <c r="F2584" s="77"/>
      <c r="G2584" s="77"/>
      <c r="H2584" s="77"/>
      <c r="I2584" s="77"/>
      <c r="J2584" s="77"/>
      <c r="K2584" s="77"/>
      <c r="L2584" s="76">
        <v>0</v>
      </c>
      <c r="O2584" s="55"/>
      <c r="W2584" s="59"/>
      <c r="X2584" s="64"/>
      <c r="Y2584" s="64"/>
      <c r="Z2584" s="64"/>
    </row>
    <row r="2585" spans="1:26" ht="15" customHeight="1" thickBot="1">
      <c r="A2585" s="184" t="str">
        <f t="shared" si="644"/>
        <v>Calvert-Lewin</v>
      </c>
      <c r="B2585" s="77"/>
      <c r="C2585" s="78"/>
      <c r="D2585" s="77"/>
      <c r="E2585" s="77"/>
      <c r="F2585" s="77"/>
      <c r="G2585" s="77"/>
      <c r="H2585" s="77"/>
      <c r="I2585" s="77"/>
      <c r="J2585" s="77"/>
      <c r="K2585" s="77"/>
      <c r="L2585" s="76">
        <v>0</v>
      </c>
      <c r="O2585" s="55"/>
      <c r="W2585" s="59"/>
      <c r="X2585" s="64"/>
      <c r="Y2585" s="64"/>
      <c r="Z2585" s="64"/>
    </row>
    <row r="2586" spans="1:26" ht="15" customHeight="1" thickBot="1">
      <c r="A2586" s="184" t="str">
        <f t="shared" si="644"/>
        <v>Scamacca</v>
      </c>
      <c r="B2586" s="77"/>
      <c r="C2586" s="78"/>
      <c r="D2586" s="77"/>
      <c r="E2586" s="77"/>
      <c r="F2586" s="77"/>
      <c r="G2586" s="77"/>
      <c r="H2586" s="77"/>
      <c r="I2586" s="77"/>
      <c r="J2586" s="77"/>
      <c r="K2586" s="77"/>
      <c r="L2586" s="76">
        <v>0</v>
      </c>
      <c r="O2586" s="55"/>
      <c r="W2586" s="59"/>
      <c r="X2586" s="64"/>
      <c r="Y2586" s="64"/>
      <c r="Z2586" s="64"/>
    </row>
    <row r="2587" spans="1:26" ht="15" customHeight="1" thickBot="1">
      <c r="A2587" s="184" t="str">
        <f t="shared" si="644"/>
        <v>Edouard</v>
      </c>
      <c r="B2587" s="77"/>
      <c r="C2587" s="78"/>
      <c r="D2587" s="77"/>
      <c r="E2587" s="77"/>
      <c r="F2587" s="77"/>
      <c r="G2587" s="77"/>
      <c r="H2587" s="77"/>
      <c r="I2587" s="77"/>
      <c r="J2587" s="77"/>
      <c r="K2587" s="77"/>
      <c r="L2587" s="76">
        <v>0</v>
      </c>
      <c r="O2587" s="55"/>
      <c r="W2587" s="59"/>
      <c r="X2587" s="64"/>
      <c r="Y2587" s="64"/>
      <c r="Z2587" s="64"/>
    </row>
    <row r="2588" spans="1:26" ht="15" customHeight="1" thickBot="1">
      <c r="A2588" s="184" t="str">
        <f t="shared" si="644"/>
        <v>Johnson</v>
      </c>
      <c r="B2588" s="77"/>
      <c r="C2588" s="78"/>
      <c r="D2588" s="77"/>
      <c r="E2588" s="77"/>
      <c r="F2588" s="77"/>
      <c r="G2588" s="77"/>
      <c r="H2588" s="77"/>
      <c r="I2588" s="77"/>
      <c r="J2588" s="77"/>
      <c r="K2588" s="77"/>
      <c r="L2588" s="76">
        <v>0</v>
      </c>
      <c r="O2588" s="55"/>
      <c r="W2588" s="59"/>
      <c r="X2588" s="64"/>
      <c r="Y2588" s="64"/>
      <c r="Z2588" s="64"/>
    </row>
    <row r="2589" spans="1:26" ht="15" customHeight="1" thickBot="1">
      <c r="A2589" s="184" t="str">
        <f t="shared" si="644"/>
        <v>Daka</v>
      </c>
      <c r="B2589" s="77"/>
      <c r="C2589" s="78"/>
      <c r="D2589" s="77"/>
      <c r="E2589" s="77"/>
      <c r="F2589" s="77"/>
      <c r="G2589" s="77"/>
      <c r="H2589" s="77"/>
      <c r="I2589" s="77"/>
      <c r="J2589" s="77"/>
      <c r="K2589" s="77"/>
      <c r="L2589" s="76">
        <v>0</v>
      </c>
      <c r="O2589" s="55"/>
      <c r="W2589" s="59"/>
      <c r="X2589" s="64"/>
      <c r="Y2589" s="64"/>
      <c r="Z2589" s="64"/>
    </row>
    <row r="2590" spans="1:26" ht="15" customHeight="1" thickBot="1">
      <c r="A2590" s="184" t="str">
        <f t="shared" si="644"/>
        <v>Greenwood</v>
      </c>
      <c r="B2590" s="77"/>
      <c r="C2590" s="78"/>
      <c r="D2590" s="77"/>
      <c r="E2590" s="77"/>
      <c r="F2590" s="77"/>
      <c r="G2590" s="77"/>
      <c r="H2590" s="77"/>
      <c r="I2590" s="77"/>
      <c r="J2590" s="77"/>
      <c r="K2590" s="77"/>
      <c r="L2590" s="76">
        <v>1</v>
      </c>
      <c r="O2590" s="55"/>
      <c r="W2590" s="59"/>
      <c r="X2590" s="64"/>
      <c r="Y2590" s="64"/>
      <c r="Z2590" s="64"/>
    </row>
    <row r="2591" spans="1:26" ht="15" customHeight="1" thickBot="1">
      <c r="A2591" s="184" t="str">
        <f t="shared" si="644"/>
        <v>Ederson</v>
      </c>
      <c r="B2591" s="77"/>
      <c r="C2591" s="78"/>
      <c r="D2591" s="77"/>
      <c r="E2591" s="77"/>
      <c r="F2591" s="77"/>
      <c r="G2591" s="77"/>
      <c r="H2591" s="77"/>
      <c r="I2591" s="77"/>
      <c r="J2591" s="77"/>
      <c r="K2591" s="77"/>
      <c r="L2591" s="76">
        <v>1</v>
      </c>
      <c r="O2591" s="55"/>
      <c r="W2591" s="59"/>
      <c r="X2591" s="64"/>
      <c r="Y2591" s="64"/>
      <c r="Z2591" s="64"/>
    </row>
    <row r="2592" spans="1:26" ht="15" customHeight="1" thickBot="1">
      <c r="A2592" s="184" t="str">
        <f t="shared" si="644"/>
        <v>Ramsdale</v>
      </c>
      <c r="B2592" s="77"/>
      <c r="C2592" s="78"/>
      <c r="D2592" s="77"/>
      <c r="E2592" s="77"/>
      <c r="F2592" s="77"/>
      <c r="G2592" s="77"/>
      <c r="H2592" s="77"/>
      <c r="I2592" s="77"/>
      <c r="J2592" s="77"/>
      <c r="K2592" s="77"/>
      <c r="L2592" s="76">
        <v>0</v>
      </c>
      <c r="O2592" s="55"/>
      <c r="W2592" s="59"/>
      <c r="X2592" s="64"/>
      <c r="Y2592" s="64"/>
      <c r="Z2592" s="64"/>
    </row>
    <row r="2593" spans="1:26" ht="15" customHeight="1" thickBot="1">
      <c r="A2593" s="184" t="str">
        <f t="shared" si="644"/>
        <v>Arrizabalaga</v>
      </c>
      <c r="B2593" s="77"/>
      <c r="C2593" s="78"/>
      <c r="D2593" s="77"/>
      <c r="E2593" s="77"/>
      <c r="F2593" s="77"/>
      <c r="G2593" s="77"/>
      <c r="H2593" s="77"/>
      <c r="I2593" s="77"/>
      <c r="J2593" s="77"/>
      <c r="K2593" s="77"/>
      <c r="L2593" s="76">
        <v>0</v>
      </c>
      <c r="O2593" s="55"/>
      <c r="W2593" s="59"/>
      <c r="X2593" s="64"/>
      <c r="Y2593" s="64"/>
      <c r="Z2593" s="64"/>
    </row>
    <row r="2594" spans="1:26" ht="15" customHeight="1" thickBot="1">
      <c r="A2594" s="184" t="str">
        <f t="shared" si="644"/>
        <v>Alisson</v>
      </c>
      <c r="B2594" s="77"/>
      <c r="C2594" s="78"/>
      <c r="D2594" s="77"/>
      <c r="E2594" s="77"/>
      <c r="F2594" s="77"/>
      <c r="G2594" s="77"/>
      <c r="H2594" s="77"/>
      <c r="I2594" s="77"/>
      <c r="J2594" s="77"/>
      <c r="K2594" s="77"/>
      <c r="L2594" s="76">
        <v>0</v>
      </c>
      <c r="O2594" s="55"/>
      <c r="W2594" s="59"/>
      <c r="X2594" s="64"/>
      <c r="Y2594" s="64"/>
      <c r="Z2594" s="64"/>
    </row>
    <row r="2595" spans="1:26" ht="15" customHeight="1" thickBot="1">
      <c r="A2595" s="184" t="str">
        <f t="shared" si="644"/>
        <v>Lloris</v>
      </c>
      <c r="B2595" s="77"/>
      <c r="C2595" s="78"/>
      <c r="D2595" s="77"/>
      <c r="E2595" s="77"/>
      <c r="F2595" s="77"/>
      <c r="G2595" s="77"/>
      <c r="H2595" s="77"/>
      <c r="I2595" s="77"/>
      <c r="J2595" s="77"/>
      <c r="K2595" s="77"/>
      <c r="L2595" s="76">
        <v>0</v>
      </c>
      <c r="O2595" s="55"/>
      <c r="W2595" s="59"/>
      <c r="X2595" s="64"/>
      <c r="Y2595" s="64"/>
      <c r="Z2595" s="64"/>
    </row>
    <row r="2596" spans="1:26" ht="15" customHeight="1" thickBot="1">
      <c r="A2596" s="184" t="str">
        <f t="shared" si="644"/>
        <v>Leno</v>
      </c>
      <c r="B2596" s="77"/>
      <c r="C2596" s="78"/>
      <c r="D2596" s="77"/>
      <c r="E2596" s="77"/>
      <c r="F2596" s="77"/>
      <c r="G2596" s="77"/>
      <c r="H2596" s="77"/>
      <c r="I2596" s="77"/>
      <c r="J2596" s="77"/>
      <c r="K2596" s="77"/>
      <c r="L2596" s="76">
        <v>1</v>
      </c>
      <c r="O2596" s="55"/>
      <c r="W2596" s="59"/>
      <c r="X2596" s="64"/>
      <c r="Y2596" s="64"/>
      <c r="Z2596" s="64"/>
    </row>
    <row r="2597" spans="1:26" ht="15" customHeight="1" thickBot="1">
      <c r="A2597" s="184" t="str">
        <f t="shared" si="644"/>
        <v>Pope</v>
      </c>
      <c r="B2597" s="77"/>
      <c r="C2597" s="78"/>
      <c r="D2597" s="77"/>
      <c r="E2597" s="77"/>
      <c r="F2597" s="77"/>
      <c r="G2597" s="77"/>
      <c r="H2597" s="77"/>
      <c r="I2597" s="77"/>
      <c r="J2597" s="77"/>
      <c r="K2597" s="77"/>
      <c r="L2597" s="76">
        <v>0</v>
      </c>
      <c r="O2597" s="55"/>
      <c r="W2597" s="59"/>
      <c r="X2597" s="64"/>
      <c r="Y2597" s="64"/>
      <c r="Z2597" s="64"/>
    </row>
    <row r="2598" spans="1:26" ht="15" customHeight="1" thickBot="1">
      <c r="A2598" s="184" t="str">
        <f t="shared" si="644"/>
        <v>Fabianski</v>
      </c>
      <c r="B2598" s="77"/>
      <c r="C2598" s="78"/>
      <c r="D2598" s="77"/>
      <c r="E2598" s="77"/>
      <c r="F2598" s="77"/>
      <c r="G2598" s="77"/>
      <c r="H2598" s="77"/>
      <c r="I2598" s="77"/>
      <c r="J2598" s="77"/>
      <c r="K2598" s="77"/>
      <c r="L2598" s="76">
        <v>0</v>
      </c>
      <c r="O2598" s="55"/>
      <c r="W2598" s="59"/>
      <c r="X2598" s="64"/>
      <c r="Y2598" s="64"/>
      <c r="Z2598" s="64"/>
    </row>
    <row r="2599" spans="1:26" ht="15" customHeight="1" thickBot="1">
      <c r="A2599" s="184" t="str">
        <f t="shared" si="644"/>
        <v>Sánchez</v>
      </c>
      <c r="B2599" s="77"/>
      <c r="C2599" s="78"/>
      <c r="D2599" s="77"/>
      <c r="E2599" s="77"/>
      <c r="F2599" s="77"/>
      <c r="G2599" s="77"/>
      <c r="H2599" s="77"/>
      <c r="I2599" s="77"/>
      <c r="J2599" s="77"/>
      <c r="K2599" s="77"/>
      <c r="L2599" s="76">
        <v>0</v>
      </c>
      <c r="O2599" s="55"/>
      <c r="W2599" s="59"/>
      <c r="X2599" s="64"/>
      <c r="Y2599" s="64"/>
      <c r="Z2599" s="64"/>
    </row>
    <row r="2600" spans="1:26" ht="15" customHeight="1" thickBot="1">
      <c r="A2600" s="184" t="str">
        <f t="shared" si="644"/>
        <v>Sá</v>
      </c>
      <c r="B2600" s="77"/>
      <c r="C2600" s="78"/>
      <c r="D2600" s="77"/>
      <c r="E2600" s="77"/>
      <c r="F2600" s="77"/>
      <c r="G2600" s="77"/>
      <c r="H2600" s="77"/>
      <c r="I2600" s="77"/>
      <c r="J2600" s="77"/>
      <c r="K2600" s="77"/>
      <c r="L2600" s="76">
        <v>0</v>
      </c>
      <c r="O2600" s="55"/>
      <c r="W2600" s="59"/>
      <c r="X2600" s="64"/>
      <c r="Y2600" s="64"/>
      <c r="Z2600" s="64"/>
    </row>
    <row r="2601" spans="1:26" ht="15" customHeight="1" thickBot="1">
      <c r="A2601" s="184" t="str">
        <f t="shared" si="644"/>
        <v>De Gea</v>
      </c>
      <c r="B2601" s="77"/>
      <c r="C2601" s="78"/>
      <c r="D2601" s="77"/>
      <c r="E2601" s="77"/>
      <c r="F2601" s="77"/>
      <c r="G2601" s="77"/>
      <c r="H2601" s="77"/>
      <c r="I2601" s="77"/>
      <c r="J2601" s="77"/>
      <c r="K2601" s="77"/>
      <c r="L2601" s="76">
        <v>0</v>
      </c>
      <c r="O2601" s="55"/>
      <c r="W2601" s="59"/>
      <c r="X2601" s="64"/>
      <c r="Y2601" s="64"/>
      <c r="Z2601" s="64"/>
    </row>
    <row r="2602" spans="1:26" ht="15" customHeight="1" thickBot="1">
      <c r="A2602" s="184" t="str">
        <f t="shared" ref="A2602:A2665" si="645">A1722</f>
        <v>Pickford</v>
      </c>
      <c r="B2602" s="77"/>
      <c r="C2602" s="78"/>
      <c r="D2602" s="77"/>
      <c r="E2602" s="77"/>
      <c r="F2602" s="77"/>
      <c r="G2602" s="77"/>
      <c r="H2602" s="77"/>
      <c r="I2602" s="77"/>
      <c r="J2602" s="77"/>
      <c r="K2602" s="77"/>
      <c r="L2602" s="76">
        <v>0</v>
      </c>
      <c r="O2602" s="55"/>
      <c r="W2602" s="59"/>
      <c r="X2602" s="64"/>
      <c r="Y2602" s="64"/>
      <c r="Z2602" s="64"/>
    </row>
    <row r="2603" spans="1:26" ht="15" customHeight="1" thickBot="1">
      <c r="A2603" s="184" t="str">
        <f t="shared" si="645"/>
        <v>Henderson</v>
      </c>
      <c r="B2603" s="77"/>
      <c r="C2603" s="78"/>
      <c r="D2603" s="77"/>
      <c r="E2603" s="77"/>
      <c r="F2603" s="77"/>
      <c r="G2603" s="77"/>
      <c r="H2603" s="77"/>
      <c r="I2603" s="77"/>
      <c r="J2603" s="77"/>
      <c r="K2603" s="77"/>
      <c r="L2603" s="76">
        <v>0</v>
      </c>
      <c r="O2603" s="55"/>
      <c r="W2603" s="59"/>
      <c r="X2603" s="64"/>
      <c r="Y2603" s="64"/>
      <c r="Z2603" s="64"/>
    </row>
    <row r="2604" spans="1:26" ht="15" customHeight="1" thickBot="1">
      <c r="A2604" s="184" t="str">
        <f t="shared" si="645"/>
        <v>Meslier</v>
      </c>
      <c r="B2604" s="77"/>
      <c r="C2604" s="78"/>
      <c r="D2604" s="77"/>
      <c r="E2604" s="77"/>
      <c r="F2604" s="77"/>
      <c r="G2604" s="77"/>
      <c r="H2604" s="77"/>
      <c r="I2604" s="77"/>
      <c r="J2604" s="77"/>
      <c r="K2604" s="77"/>
      <c r="L2604" s="76">
        <v>0</v>
      </c>
      <c r="O2604" s="55"/>
      <c r="W2604" s="59"/>
      <c r="X2604" s="64"/>
      <c r="Y2604" s="64"/>
      <c r="Z2604" s="64"/>
    </row>
    <row r="2605" spans="1:26" ht="15" customHeight="1" thickBot="1">
      <c r="A2605" s="184" t="str">
        <f t="shared" si="645"/>
        <v>Guaita</v>
      </c>
      <c r="B2605" s="77"/>
      <c r="C2605" s="78"/>
      <c r="D2605" s="77"/>
      <c r="E2605" s="77"/>
      <c r="F2605" s="77"/>
      <c r="G2605" s="77"/>
      <c r="H2605" s="77"/>
      <c r="I2605" s="77"/>
      <c r="J2605" s="77"/>
      <c r="K2605" s="77"/>
      <c r="L2605" s="76">
        <v>0</v>
      </c>
      <c r="O2605" s="55"/>
      <c r="W2605" s="59"/>
      <c r="X2605" s="64"/>
      <c r="Y2605" s="64"/>
      <c r="Z2605" s="64"/>
    </row>
    <row r="2606" spans="1:26" ht="15" customHeight="1" thickBot="1">
      <c r="A2606" s="184" t="str">
        <f t="shared" si="645"/>
        <v>Salah</v>
      </c>
      <c r="B2606" s="77"/>
      <c r="C2606" s="78"/>
      <c r="D2606" s="77"/>
      <c r="E2606" s="77"/>
      <c r="F2606" s="77"/>
      <c r="G2606" s="77"/>
      <c r="H2606" s="77"/>
      <c r="I2606" s="77"/>
      <c r="J2606" s="77"/>
      <c r="K2606" s="77"/>
      <c r="L2606" s="76">
        <v>1</v>
      </c>
      <c r="O2606" s="55"/>
      <c r="W2606" s="59"/>
      <c r="X2606" s="64"/>
      <c r="Y2606" s="64"/>
      <c r="Z2606" s="64"/>
    </row>
    <row r="2607" spans="1:26" ht="15" customHeight="1" thickBot="1">
      <c r="A2607" s="184" t="str">
        <f t="shared" si="645"/>
        <v>De Bruyne</v>
      </c>
      <c r="B2607" s="77"/>
      <c r="C2607" s="78"/>
      <c r="D2607" s="77"/>
      <c r="E2607" s="77"/>
      <c r="F2607" s="77"/>
      <c r="G2607" s="77"/>
      <c r="H2607" s="77"/>
      <c r="I2607" s="77"/>
      <c r="J2607" s="77"/>
      <c r="K2607" s="77"/>
      <c r="L2607" s="76">
        <v>0</v>
      </c>
      <c r="O2607" s="55"/>
      <c r="W2607" s="59"/>
      <c r="X2607" s="64"/>
      <c r="Y2607" s="64"/>
      <c r="Z2607" s="64"/>
    </row>
    <row r="2608" spans="1:26" ht="15" customHeight="1" thickBot="1">
      <c r="A2608" s="184" t="str">
        <f t="shared" si="645"/>
        <v>Saka</v>
      </c>
      <c r="B2608" s="77"/>
      <c r="C2608" s="78"/>
      <c r="D2608" s="77"/>
      <c r="E2608" s="77"/>
      <c r="F2608" s="77"/>
      <c r="G2608" s="77"/>
      <c r="H2608" s="77"/>
      <c r="I2608" s="77"/>
      <c r="J2608" s="77"/>
      <c r="K2608" s="77"/>
      <c r="L2608" s="76">
        <v>1</v>
      </c>
      <c r="O2608" s="55"/>
      <c r="W2608" s="59"/>
      <c r="X2608" s="64"/>
      <c r="Y2608" s="64"/>
      <c r="Z2608" s="64"/>
    </row>
    <row r="2609" spans="1:26" ht="15" customHeight="1" thickBot="1">
      <c r="A2609" s="184" t="str">
        <f t="shared" si="645"/>
        <v>Son</v>
      </c>
      <c r="B2609" s="77"/>
      <c r="C2609" s="78"/>
      <c r="D2609" s="77"/>
      <c r="E2609" s="77"/>
      <c r="F2609" s="77"/>
      <c r="G2609" s="77"/>
      <c r="H2609" s="77"/>
      <c r="I2609" s="77"/>
      <c r="J2609" s="77"/>
      <c r="K2609" s="77"/>
      <c r="L2609" s="76">
        <v>0</v>
      </c>
      <c r="O2609" s="55"/>
      <c r="W2609" s="59"/>
      <c r="X2609" s="64"/>
      <c r="Y2609" s="64"/>
      <c r="Z2609" s="64"/>
    </row>
    <row r="2610" spans="1:26" ht="15" customHeight="1" thickBot="1">
      <c r="A2610" s="184" t="str">
        <f t="shared" si="645"/>
        <v>Martinelli</v>
      </c>
      <c r="B2610" s="77"/>
      <c r="C2610" s="78"/>
      <c r="D2610" s="77"/>
      <c r="E2610" s="77"/>
      <c r="F2610" s="77"/>
      <c r="G2610" s="77"/>
      <c r="H2610" s="77"/>
      <c r="I2610" s="77"/>
      <c r="J2610" s="77"/>
      <c r="K2610" s="77"/>
      <c r="L2610" s="76">
        <v>1</v>
      </c>
      <c r="O2610" s="55"/>
      <c r="W2610" s="59"/>
      <c r="X2610" s="64"/>
      <c r="Y2610" s="64"/>
      <c r="Z2610" s="64"/>
    </row>
    <row r="2611" spans="1:26" ht="15" customHeight="1" thickBot="1">
      <c r="A2611" s="184" t="str">
        <f t="shared" si="645"/>
        <v>Foden</v>
      </c>
      <c r="B2611" s="77"/>
      <c r="C2611" s="78"/>
      <c r="D2611" s="77"/>
      <c r="E2611" s="77"/>
      <c r="F2611" s="77"/>
      <c r="G2611" s="77"/>
      <c r="H2611" s="77"/>
      <c r="I2611" s="77"/>
      <c r="J2611" s="77"/>
      <c r="K2611" s="77"/>
      <c r="L2611" s="76">
        <v>0</v>
      </c>
      <c r="O2611" s="55"/>
      <c r="W2611" s="59"/>
      <c r="X2611" s="64"/>
      <c r="Y2611" s="64"/>
      <c r="Z2611" s="64"/>
    </row>
    <row r="2612" spans="1:26" ht="15" customHeight="1" thickBot="1">
      <c r="A2612" s="184" t="str">
        <f t="shared" si="645"/>
        <v>Mount</v>
      </c>
      <c r="B2612" s="77"/>
      <c r="C2612" s="78"/>
      <c r="D2612" s="77"/>
      <c r="E2612" s="77"/>
      <c r="F2612" s="77"/>
      <c r="G2612" s="77"/>
      <c r="H2612" s="77"/>
      <c r="I2612" s="77"/>
      <c r="J2612" s="77"/>
      <c r="K2612" s="77"/>
      <c r="L2612" s="76">
        <v>1</v>
      </c>
      <c r="O2612" s="55"/>
      <c r="W2612" s="59"/>
      <c r="X2612" s="64"/>
      <c r="Y2612" s="64"/>
      <c r="Z2612" s="64"/>
    </row>
    <row r="2613" spans="1:26" ht="15" customHeight="1" thickBot="1">
      <c r="A2613" s="184" t="str">
        <f t="shared" si="645"/>
        <v>Sterling</v>
      </c>
      <c r="B2613" s="77"/>
      <c r="C2613" s="78"/>
      <c r="D2613" s="77"/>
      <c r="E2613" s="77"/>
      <c r="F2613" s="77"/>
      <c r="G2613" s="77"/>
      <c r="H2613" s="77"/>
      <c r="I2613" s="77"/>
      <c r="J2613" s="77"/>
      <c r="K2613" s="77"/>
      <c r="L2613" s="76">
        <v>0</v>
      </c>
      <c r="O2613" s="55"/>
      <c r="W2613" s="59"/>
      <c r="X2613" s="64"/>
      <c r="Y2613" s="64"/>
      <c r="Z2613" s="64"/>
    </row>
    <row r="2614" spans="1:26" ht="15" customHeight="1" thickBot="1">
      <c r="A2614" s="184" t="str">
        <f t="shared" si="645"/>
        <v>Fernandes</v>
      </c>
      <c r="B2614" s="77"/>
      <c r="C2614" s="78"/>
      <c r="D2614" s="77"/>
      <c r="E2614" s="77"/>
      <c r="F2614" s="77"/>
      <c r="G2614" s="77"/>
      <c r="H2614" s="77"/>
      <c r="I2614" s="77"/>
      <c r="J2614" s="77"/>
      <c r="K2614" s="77"/>
      <c r="L2614" s="76">
        <v>0</v>
      </c>
      <c r="O2614" s="55"/>
      <c r="W2614" s="59"/>
      <c r="X2614" s="64"/>
      <c r="Y2614" s="64"/>
      <c r="Z2614" s="64"/>
    </row>
    <row r="2615" spans="1:26" ht="15" customHeight="1" thickBot="1">
      <c r="A2615" s="184" t="str">
        <f t="shared" si="645"/>
        <v>Ødegaard</v>
      </c>
      <c r="B2615" s="77"/>
      <c r="C2615" s="78"/>
      <c r="D2615" s="77"/>
      <c r="E2615" s="77"/>
      <c r="F2615" s="77"/>
      <c r="G2615" s="77"/>
      <c r="H2615" s="77"/>
      <c r="I2615" s="77"/>
      <c r="J2615" s="77"/>
      <c r="K2615" s="77"/>
      <c r="L2615" s="76">
        <v>0</v>
      </c>
      <c r="O2615" s="55"/>
      <c r="W2615" s="59"/>
      <c r="X2615" s="64"/>
      <c r="Y2615" s="64"/>
      <c r="Z2615" s="64"/>
    </row>
    <row r="2616" spans="1:26" ht="15" customHeight="1" thickBot="1">
      <c r="A2616" s="184" t="str">
        <f t="shared" si="645"/>
        <v>Trossard</v>
      </c>
      <c r="B2616" s="77"/>
      <c r="C2616" s="78"/>
      <c r="D2616" s="77"/>
      <c r="E2616" s="77"/>
      <c r="F2616" s="77"/>
      <c r="G2616" s="77"/>
      <c r="H2616" s="77"/>
      <c r="I2616" s="77"/>
      <c r="J2616" s="77"/>
      <c r="K2616" s="77"/>
      <c r="L2616" s="76">
        <v>0</v>
      </c>
      <c r="O2616" s="55"/>
      <c r="W2616" s="59"/>
      <c r="X2616" s="64"/>
      <c r="Y2616" s="64"/>
      <c r="Z2616" s="64"/>
    </row>
    <row r="2617" spans="1:26" ht="15" customHeight="1" thickBot="1">
      <c r="A2617" s="184" t="str">
        <f t="shared" si="645"/>
        <v>Grealish</v>
      </c>
      <c r="B2617" s="77"/>
      <c r="C2617" s="78"/>
      <c r="D2617" s="77"/>
      <c r="E2617" s="77"/>
      <c r="F2617" s="77"/>
      <c r="G2617" s="77"/>
      <c r="H2617" s="77"/>
      <c r="I2617" s="77"/>
      <c r="J2617" s="77"/>
      <c r="K2617" s="77"/>
      <c r="L2617" s="76">
        <v>0</v>
      </c>
      <c r="O2617" s="55"/>
      <c r="W2617" s="59"/>
      <c r="X2617" s="64"/>
      <c r="Y2617" s="64"/>
      <c r="Z2617" s="64"/>
    </row>
    <row r="2618" spans="1:26" ht="15" customHeight="1" thickBot="1">
      <c r="A2618" s="184" t="str">
        <f t="shared" si="645"/>
        <v>Rashford</v>
      </c>
      <c r="B2618" s="77"/>
      <c r="C2618" s="78"/>
      <c r="D2618" s="77"/>
      <c r="E2618" s="77"/>
      <c r="F2618" s="77"/>
      <c r="G2618" s="77"/>
      <c r="H2618" s="77"/>
      <c r="I2618" s="77"/>
      <c r="J2618" s="77"/>
      <c r="K2618" s="77"/>
      <c r="L2618" s="76">
        <v>1</v>
      </c>
      <c r="O2618" s="55"/>
      <c r="W2618" s="59"/>
      <c r="X2618" s="64"/>
      <c r="Y2618" s="64"/>
      <c r="Z2618" s="64"/>
    </row>
    <row r="2619" spans="1:26" ht="15" customHeight="1" thickBot="1">
      <c r="A2619" s="184" t="str">
        <f t="shared" si="645"/>
        <v>Zaha</v>
      </c>
      <c r="B2619" s="77"/>
      <c r="C2619" s="78"/>
      <c r="D2619" s="77"/>
      <c r="E2619" s="77"/>
      <c r="F2619" s="77"/>
      <c r="G2619" s="77"/>
      <c r="H2619" s="77"/>
      <c r="I2619" s="77"/>
      <c r="J2619" s="77"/>
      <c r="K2619" s="77"/>
      <c r="L2619" s="76">
        <v>0</v>
      </c>
      <c r="O2619" s="55"/>
      <c r="W2619" s="59"/>
      <c r="X2619" s="64"/>
      <c r="Y2619" s="64"/>
      <c r="Z2619" s="64"/>
    </row>
    <row r="2620" spans="1:26" ht="15" customHeight="1" thickBot="1">
      <c r="A2620" s="184" t="str">
        <f t="shared" si="645"/>
        <v>Bernardo</v>
      </c>
      <c r="B2620" s="77"/>
      <c r="C2620" s="78"/>
      <c r="D2620" s="77"/>
      <c r="E2620" s="77"/>
      <c r="F2620" s="77"/>
      <c r="G2620" s="77"/>
      <c r="H2620" s="77"/>
      <c r="I2620" s="77"/>
      <c r="J2620" s="77"/>
      <c r="K2620" s="77"/>
      <c r="L2620" s="76">
        <v>0</v>
      </c>
      <c r="O2620" s="55"/>
      <c r="W2620" s="59"/>
      <c r="X2620" s="64"/>
      <c r="Y2620" s="64"/>
      <c r="Z2620" s="64"/>
    </row>
    <row r="2621" spans="1:26" ht="15" customHeight="1" thickBot="1">
      <c r="A2621" s="184" t="str">
        <f t="shared" si="645"/>
        <v>Groß</v>
      </c>
      <c r="B2621" s="77"/>
      <c r="C2621" s="78"/>
      <c r="D2621" s="77"/>
      <c r="E2621" s="77"/>
      <c r="F2621" s="77"/>
      <c r="G2621" s="77"/>
      <c r="H2621" s="77"/>
      <c r="I2621" s="77"/>
      <c r="J2621" s="77"/>
      <c r="K2621" s="77"/>
      <c r="L2621" s="76">
        <v>0</v>
      </c>
      <c r="O2621" s="55"/>
      <c r="W2621" s="59"/>
      <c r="X2621" s="64"/>
      <c r="Y2621" s="64"/>
      <c r="Z2621" s="64"/>
    </row>
    <row r="2622" spans="1:26" ht="15" customHeight="1" thickBot="1">
      <c r="A2622" s="184" t="str">
        <f t="shared" si="645"/>
        <v>Bowen</v>
      </c>
      <c r="B2622" s="77"/>
      <c r="C2622" s="78"/>
      <c r="D2622" s="77"/>
      <c r="E2622" s="77"/>
      <c r="F2622" s="77"/>
      <c r="G2622" s="77"/>
      <c r="H2622" s="77"/>
      <c r="I2622" s="77"/>
      <c r="J2622" s="77"/>
      <c r="K2622" s="77"/>
      <c r="L2622" s="76">
        <v>0</v>
      </c>
      <c r="O2622" s="55"/>
      <c r="W2622" s="59"/>
      <c r="X2622" s="64"/>
      <c r="Y2622" s="64"/>
      <c r="Z2622" s="64"/>
    </row>
    <row r="2623" spans="1:26" ht="15" customHeight="1" thickBot="1">
      <c r="A2623" s="184" t="str">
        <f t="shared" si="645"/>
        <v>Andreas</v>
      </c>
      <c r="B2623" s="77"/>
      <c r="C2623" s="78"/>
      <c r="D2623" s="77"/>
      <c r="E2623" s="77"/>
      <c r="F2623" s="77"/>
      <c r="G2623" s="77"/>
      <c r="H2623" s="77"/>
      <c r="I2623" s="77"/>
      <c r="J2623" s="77"/>
      <c r="K2623" s="77"/>
      <c r="L2623" s="76">
        <v>0</v>
      </c>
      <c r="O2623" s="55"/>
      <c r="W2623" s="59"/>
      <c r="X2623" s="64"/>
      <c r="Y2623" s="64"/>
      <c r="Z2623" s="64"/>
    </row>
    <row r="2624" spans="1:26" ht="15" customHeight="1" thickBot="1">
      <c r="A2624" s="184" t="str">
        <f t="shared" si="645"/>
        <v>Ward-Prowse</v>
      </c>
      <c r="B2624" s="77"/>
      <c r="C2624" s="78"/>
      <c r="D2624" s="77"/>
      <c r="E2624" s="77"/>
      <c r="F2624" s="77"/>
      <c r="G2624" s="77"/>
      <c r="H2624" s="77"/>
      <c r="I2624" s="77"/>
      <c r="J2624" s="77"/>
      <c r="K2624" s="77"/>
      <c r="L2624" s="76">
        <v>0</v>
      </c>
      <c r="O2624" s="55"/>
      <c r="W2624" s="59"/>
      <c r="X2624" s="64"/>
      <c r="Y2624" s="64"/>
      <c r="Z2624" s="64"/>
    </row>
    <row r="2625" spans="1:26" ht="15" customHeight="1" thickBot="1">
      <c r="A2625" s="184" t="str">
        <f t="shared" si="645"/>
        <v>Barnes</v>
      </c>
      <c r="B2625" s="77"/>
      <c r="C2625" s="78"/>
      <c r="D2625" s="77"/>
      <c r="E2625" s="77"/>
      <c r="F2625" s="77"/>
      <c r="G2625" s="77"/>
      <c r="H2625" s="77"/>
      <c r="I2625" s="77"/>
      <c r="J2625" s="77"/>
      <c r="K2625" s="77"/>
      <c r="L2625" s="76">
        <v>0</v>
      </c>
      <c r="O2625" s="55"/>
      <c r="W2625" s="59"/>
      <c r="X2625" s="64"/>
      <c r="Y2625" s="64"/>
      <c r="Z2625" s="64"/>
    </row>
    <row r="2626" spans="1:26" ht="15" customHeight="1" thickBot="1">
      <c r="A2626" s="184" t="str">
        <f t="shared" si="645"/>
        <v>Almirón</v>
      </c>
      <c r="B2626" s="77"/>
      <c r="C2626" s="78"/>
      <c r="D2626" s="77"/>
      <c r="E2626" s="77"/>
      <c r="F2626" s="77"/>
      <c r="G2626" s="77"/>
      <c r="H2626" s="77"/>
      <c r="I2626" s="77"/>
      <c r="J2626" s="77"/>
      <c r="K2626" s="77"/>
      <c r="L2626" s="76">
        <v>0</v>
      </c>
      <c r="O2626" s="55"/>
      <c r="W2626" s="59"/>
      <c r="X2626" s="64"/>
      <c r="Y2626" s="64"/>
      <c r="Z2626" s="64"/>
    </row>
    <row r="2627" spans="1:26" ht="15" customHeight="1" thickBot="1">
      <c r="A2627" s="184" t="str">
        <f t="shared" si="645"/>
        <v>Willian</v>
      </c>
      <c r="B2627" s="77"/>
      <c r="C2627" s="78"/>
      <c r="D2627" s="77"/>
      <c r="E2627" s="77"/>
      <c r="F2627" s="77"/>
      <c r="G2627" s="77"/>
      <c r="H2627" s="77"/>
      <c r="I2627" s="77"/>
      <c r="J2627" s="77"/>
      <c r="K2627" s="77"/>
      <c r="L2627" s="76">
        <v>0</v>
      </c>
      <c r="O2627" s="55"/>
      <c r="W2627" s="59"/>
      <c r="X2627" s="64"/>
      <c r="Y2627" s="64"/>
      <c r="Z2627" s="64"/>
    </row>
    <row r="2628" spans="1:26" ht="15" customHeight="1" thickBot="1">
      <c r="A2628" s="184" t="str">
        <f t="shared" si="645"/>
        <v>Antony</v>
      </c>
      <c r="B2628" s="77"/>
      <c r="C2628" s="78"/>
      <c r="D2628" s="77"/>
      <c r="E2628" s="77"/>
      <c r="F2628" s="77"/>
      <c r="G2628" s="77"/>
      <c r="H2628" s="77"/>
      <c r="I2628" s="77"/>
      <c r="J2628" s="77"/>
      <c r="K2628" s="77"/>
      <c r="L2628" s="76">
        <v>0</v>
      </c>
      <c r="O2628" s="55"/>
      <c r="W2628" s="59"/>
      <c r="X2628" s="64"/>
      <c r="Y2628" s="64"/>
      <c r="Z2628" s="64"/>
    </row>
    <row r="2629" spans="1:26" ht="15" customHeight="1" thickBot="1">
      <c r="A2629" s="184" t="str">
        <f t="shared" si="645"/>
        <v>Saint-Maximin</v>
      </c>
      <c r="B2629" s="77"/>
      <c r="C2629" s="78"/>
      <c r="D2629" s="77"/>
      <c r="E2629" s="77"/>
      <c r="F2629" s="77"/>
      <c r="G2629" s="77"/>
      <c r="H2629" s="77"/>
      <c r="I2629" s="77"/>
      <c r="J2629" s="77"/>
      <c r="K2629" s="77"/>
      <c r="L2629" s="76">
        <v>0</v>
      </c>
      <c r="O2629" s="55"/>
      <c r="W2629" s="59"/>
      <c r="X2629" s="64"/>
      <c r="Y2629" s="64"/>
      <c r="Z2629" s="64"/>
    </row>
    <row r="2630" spans="1:26" ht="15" customHeight="1" thickBot="1">
      <c r="A2630" s="184" t="str">
        <f t="shared" si="645"/>
        <v>Gündogan</v>
      </c>
      <c r="B2630" s="77"/>
      <c r="C2630" s="78"/>
      <c r="D2630" s="77"/>
      <c r="E2630" s="77"/>
      <c r="F2630" s="77"/>
      <c r="G2630" s="77"/>
      <c r="H2630" s="77"/>
      <c r="I2630" s="77"/>
      <c r="J2630" s="77"/>
      <c r="K2630" s="77"/>
      <c r="L2630" s="76">
        <v>0</v>
      </c>
      <c r="O2630" s="55"/>
      <c r="W2630" s="59"/>
      <c r="X2630" s="64"/>
      <c r="Y2630" s="64"/>
      <c r="Z2630" s="64"/>
    </row>
    <row r="2631" spans="1:26" ht="15" customHeight="1" thickBot="1">
      <c r="A2631" s="184" t="str">
        <f t="shared" si="645"/>
        <v>Paquetá</v>
      </c>
      <c r="B2631" s="77"/>
      <c r="C2631" s="78"/>
      <c r="D2631" s="77"/>
      <c r="E2631" s="77"/>
      <c r="F2631" s="77"/>
      <c r="G2631" s="77"/>
      <c r="H2631" s="77"/>
      <c r="I2631" s="77"/>
      <c r="J2631" s="77"/>
      <c r="K2631" s="77"/>
      <c r="L2631" s="76">
        <v>0</v>
      </c>
      <c r="O2631" s="55"/>
      <c r="W2631" s="59"/>
      <c r="X2631" s="64"/>
      <c r="Y2631" s="64"/>
      <c r="Z2631" s="64"/>
    </row>
    <row r="2632" spans="1:26" ht="15" customHeight="1" thickBot="1">
      <c r="A2632" s="184" t="str">
        <f t="shared" si="645"/>
        <v>Rodrigo</v>
      </c>
      <c r="B2632" s="77"/>
      <c r="C2632" s="78"/>
      <c r="D2632" s="77"/>
      <c r="E2632" s="77"/>
      <c r="F2632" s="77"/>
      <c r="G2632" s="77"/>
      <c r="H2632" s="77"/>
      <c r="I2632" s="77"/>
      <c r="J2632" s="77"/>
      <c r="K2632" s="77"/>
      <c r="L2632" s="76">
        <v>0</v>
      </c>
      <c r="O2632" s="55"/>
      <c r="W2632" s="59"/>
      <c r="X2632" s="64"/>
      <c r="Y2632" s="64"/>
      <c r="Z2632" s="64"/>
    </row>
    <row r="2633" spans="1:26" ht="15" customHeight="1" thickBot="1">
      <c r="A2633" s="184" t="str">
        <f t="shared" si="645"/>
        <v>Aaronson</v>
      </c>
      <c r="B2633" s="77"/>
      <c r="C2633" s="78"/>
      <c r="D2633" s="77"/>
      <c r="E2633" s="77"/>
      <c r="F2633" s="77"/>
      <c r="G2633" s="77"/>
      <c r="H2633" s="77"/>
      <c r="I2633" s="77"/>
      <c r="J2633" s="77"/>
      <c r="K2633" s="77"/>
      <c r="L2633" s="76">
        <v>0</v>
      </c>
      <c r="O2633" s="55"/>
      <c r="W2633" s="59"/>
      <c r="X2633" s="64"/>
      <c r="Y2633" s="64"/>
      <c r="Z2633" s="64"/>
    </row>
    <row r="2634" spans="1:26" ht="15" customHeight="1" thickBot="1">
      <c r="A2634" s="184" t="str">
        <f t="shared" si="645"/>
        <v>Kulusevski</v>
      </c>
      <c r="B2634" s="77"/>
      <c r="C2634" s="78"/>
      <c r="D2634" s="77"/>
      <c r="E2634" s="77"/>
      <c r="F2634" s="77"/>
      <c r="G2634" s="77"/>
      <c r="H2634" s="77"/>
      <c r="I2634" s="77"/>
      <c r="J2634" s="77"/>
      <c r="K2634" s="77"/>
      <c r="L2634" s="76">
        <v>0</v>
      </c>
      <c r="O2634" s="55"/>
      <c r="W2634" s="59"/>
      <c r="X2634" s="64"/>
      <c r="Y2634" s="64"/>
      <c r="Z2634" s="64"/>
    </row>
    <row r="2635" spans="1:26" ht="15" customHeight="1" thickBot="1">
      <c r="A2635" s="184" t="str">
        <f t="shared" si="645"/>
        <v>Bailey</v>
      </c>
      <c r="B2635" s="77"/>
      <c r="C2635" s="78"/>
      <c r="D2635" s="77"/>
      <c r="E2635" s="77"/>
      <c r="F2635" s="77"/>
      <c r="G2635" s="77"/>
      <c r="H2635" s="77"/>
      <c r="I2635" s="77"/>
      <c r="J2635" s="77"/>
      <c r="K2635" s="77"/>
      <c r="L2635" s="76">
        <v>0</v>
      </c>
      <c r="O2635" s="55"/>
      <c r="W2635" s="59"/>
      <c r="X2635" s="64"/>
      <c r="Y2635" s="64"/>
      <c r="Z2635" s="64"/>
    </row>
    <row r="2636" spans="1:26" ht="15" customHeight="1" thickBot="1">
      <c r="A2636" s="184" t="str">
        <f t="shared" si="645"/>
        <v>March</v>
      </c>
      <c r="B2636" s="77"/>
      <c r="C2636" s="78"/>
      <c r="D2636" s="77"/>
      <c r="E2636" s="77"/>
      <c r="F2636" s="77"/>
      <c r="G2636" s="77"/>
      <c r="H2636" s="77"/>
      <c r="I2636" s="77"/>
      <c r="J2636" s="77"/>
      <c r="K2636" s="77"/>
      <c r="L2636" s="76">
        <v>0</v>
      </c>
      <c r="O2636" s="55"/>
      <c r="W2636" s="59"/>
      <c r="X2636" s="64"/>
      <c r="Y2636" s="64"/>
      <c r="Z2636" s="64"/>
    </row>
    <row r="2637" spans="1:26" ht="15" customHeight="1" thickBot="1">
      <c r="A2637" s="184" t="str">
        <f t="shared" si="645"/>
        <v>Mahrez</v>
      </c>
      <c r="B2637" s="77"/>
      <c r="C2637" s="78"/>
      <c r="D2637" s="77"/>
      <c r="E2637" s="77"/>
      <c r="F2637" s="77"/>
      <c r="G2637" s="77"/>
      <c r="H2637" s="77"/>
      <c r="I2637" s="77"/>
      <c r="J2637" s="77"/>
      <c r="K2637" s="77"/>
      <c r="L2637" s="76">
        <v>0</v>
      </c>
      <c r="O2637" s="55"/>
      <c r="W2637" s="59"/>
      <c r="X2637" s="64"/>
      <c r="Y2637" s="64"/>
      <c r="Z2637" s="64"/>
    </row>
    <row r="2638" spans="1:26" ht="15" customHeight="1" thickBot="1">
      <c r="A2638" s="184" t="str">
        <f t="shared" si="645"/>
        <v>Harrison</v>
      </c>
      <c r="B2638" s="77"/>
      <c r="C2638" s="78"/>
      <c r="D2638" s="77"/>
      <c r="E2638" s="77"/>
      <c r="F2638" s="77"/>
      <c r="G2638" s="77"/>
      <c r="H2638" s="77"/>
      <c r="I2638" s="77"/>
      <c r="J2638" s="77"/>
      <c r="K2638" s="77"/>
      <c r="L2638" s="76">
        <v>0</v>
      </c>
      <c r="O2638" s="55"/>
      <c r="W2638" s="59"/>
      <c r="X2638" s="64"/>
      <c r="Y2638" s="64"/>
      <c r="Z2638" s="64"/>
    </row>
    <row r="2639" spans="1:26" ht="15" customHeight="1" thickBot="1">
      <c r="A2639" s="184" t="str">
        <f t="shared" si="645"/>
        <v>Eriksen</v>
      </c>
      <c r="B2639" s="77"/>
      <c r="C2639" s="78"/>
      <c r="D2639" s="77"/>
      <c r="E2639" s="77"/>
      <c r="F2639" s="77"/>
      <c r="G2639" s="77"/>
      <c r="H2639" s="77"/>
      <c r="I2639" s="77"/>
      <c r="J2639" s="77"/>
      <c r="K2639" s="77"/>
      <c r="L2639" s="76">
        <v>0</v>
      </c>
      <c r="O2639" s="55"/>
      <c r="W2639" s="59"/>
      <c r="X2639" s="64"/>
      <c r="Y2639" s="64"/>
      <c r="Z2639" s="64"/>
    </row>
    <row r="2640" spans="1:26" ht="15" customHeight="1" thickBot="1">
      <c r="A2640" s="184" t="str">
        <f t="shared" si="645"/>
        <v>Eze</v>
      </c>
      <c r="B2640" s="77"/>
      <c r="C2640" s="78"/>
      <c r="D2640" s="77"/>
      <c r="E2640" s="77"/>
      <c r="F2640" s="77"/>
      <c r="G2640" s="77"/>
      <c r="H2640" s="77"/>
      <c r="I2640" s="77"/>
      <c r="J2640" s="77"/>
      <c r="K2640" s="77"/>
      <c r="L2640" s="76">
        <v>0</v>
      </c>
      <c r="O2640" s="55"/>
      <c r="W2640" s="59"/>
      <c r="X2640" s="64"/>
      <c r="Y2640" s="64"/>
      <c r="Z2640" s="64"/>
    </row>
    <row r="2641" spans="1:26" ht="15" customHeight="1" thickBot="1">
      <c r="A2641" s="184" t="str">
        <f t="shared" si="645"/>
        <v>Cancelo</v>
      </c>
      <c r="B2641" s="79"/>
      <c r="C2641" s="80"/>
      <c r="D2641" s="79"/>
      <c r="E2641" s="79"/>
      <c r="F2641" s="79"/>
      <c r="G2641" s="79"/>
      <c r="H2641" s="79"/>
      <c r="I2641" s="79"/>
      <c r="J2641" s="79"/>
      <c r="K2641" s="79"/>
      <c r="L2641" s="76">
        <v>0</v>
      </c>
      <c r="M2641" s="409" t="s">
        <v>194</v>
      </c>
      <c r="N2641" s="410"/>
      <c r="O2641" s="410"/>
      <c r="P2641" s="410"/>
      <c r="Q2641" s="410"/>
      <c r="R2641" s="410"/>
      <c r="S2641" s="410"/>
      <c r="T2641" s="410"/>
      <c r="U2641" s="410"/>
      <c r="V2641" s="410"/>
      <c r="W2641" s="410"/>
      <c r="X2641" s="410"/>
      <c r="Y2641" s="410"/>
      <c r="Z2641" s="411"/>
    </row>
    <row r="2642" spans="1:26" ht="15" customHeight="1" thickBot="1">
      <c r="A2642" s="184" t="str">
        <f t="shared" si="645"/>
        <v>Alexander-Arnold</v>
      </c>
      <c r="B2642" s="79"/>
      <c r="C2642" s="80"/>
      <c r="D2642" s="79"/>
      <c r="E2642" s="79"/>
      <c r="F2642" s="79"/>
      <c r="G2642" s="79"/>
      <c r="H2642" s="79"/>
      <c r="I2642" s="79"/>
      <c r="J2642" s="79"/>
      <c r="K2642" s="79"/>
      <c r="L2642" s="76">
        <v>1</v>
      </c>
      <c r="M2642" s="412"/>
      <c r="N2642" s="413"/>
      <c r="O2642" s="413"/>
      <c r="P2642" s="413"/>
      <c r="Q2642" s="413"/>
      <c r="R2642" s="413"/>
      <c r="S2642" s="413"/>
      <c r="T2642" s="413"/>
      <c r="U2642" s="413"/>
      <c r="V2642" s="413"/>
      <c r="W2642" s="413"/>
      <c r="X2642" s="413"/>
      <c r="Y2642" s="413"/>
      <c r="Z2642" s="414"/>
    </row>
    <row r="2643" spans="1:26" ht="15" customHeight="1" thickBot="1">
      <c r="A2643" s="184" t="str">
        <f t="shared" si="645"/>
        <v>Gabriel</v>
      </c>
      <c r="B2643" s="79"/>
      <c r="C2643" s="80"/>
      <c r="D2643" s="79"/>
      <c r="E2643" s="79"/>
      <c r="F2643" s="79"/>
      <c r="G2643" s="79"/>
      <c r="H2643" s="79"/>
      <c r="I2643" s="79"/>
      <c r="J2643" s="79"/>
      <c r="K2643" s="79"/>
      <c r="L2643" s="76">
        <v>1</v>
      </c>
      <c r="M2643" s="412"/>
      <c r="N2643" s="413"/>
      <c r="O2643" s="413"/>
      <c r="P2643" s="413"/>
      <c r="Q2643" s="413"/>
      <c r="R2643" s="413"/>
      <c r="S2643" s="413"/>
      <c r="T2643" s="413"/>
      <c r="U2643" s="413"/>
      <c r="V2643" s="413"/>
      <c r="W2643" s="413"/>
      <c r="X2643" s="413"/>
      <c r="Y2643" s="413"/>
      <c r="Z2643" s="414"/>
    </row>
    <row r="2644" spans="1:26" ht="15" customHeight="1" thickBot="1">
      <c r="A2644" s="184" t="str">
        <f t="shared" si="645"/>
        <v>Robertson</v>
      </c>
      <c r="B2644" s="79"/>
      <c r="C2644" s="80"/>
      <c r="D2644" s="79"/>
      <c r="E2644" s="79"/>
      <c r="F2644" s="79"/>
      <c r="G2644" s="79"/>
      <c r="H2644" s="79"/>
      <c r="I2644" s="79"/>
      <c r="J2644" s="79"/>
      <c r="K2644" s="79"/>
      <c r="L2644" s="76">
        <v>0</v>
      </c>
      <c r="M2644" s="412"/>
      <c r="N2644" s="413"/>
      <c r="O2644" s="413"/>
      <c r="P2644" s="413"/>
      <c r="Q2644" s="413"/>
      <c r="R2644" s="413"/>
      <c r="S2644" s="413"/>
      <c r="T2644" s="413"/>
      <c r="U2644" s="413"/>
      <c r="V2644" s="413"/>
      <c r="W2644" s="413"/>
      <c r="X2644" s="413"/>
      <c r="Y2644" s="413"/>
      <c r="Z2644" s="414"/>
    </row>
    <row r="2645" spans="1:26" ht="15" customHeight="1" thickBot="1">
      <c r="A2645" s="184" t="str">
        <f t="shared" si="645"/>
        <v>Trippier</v>
      </c>
      <c r="B2645" s="79"/>
      <c r="C2645" s="80"/>
      <c r="D2645" s="79"/>
      <c r="E2645" s="79"/>
      <c r="F2645" s="79"/>
      <c r="G2645" s="79"/>
      <c r="H2645" s="79"/>
      <c r="I2645" s="79"/>
      <c r="J2645" s="79"/>
      <c r="K2645" s="79"/>
      <c r="L2645" s="76">
        <v>1</v>
      </c>
      <c r="M2645" s="415"/>
      <c r="N2645" s="416"/>
      <c r="O2645" s="416"/>
      <c r="P2645" s="416"/>
      <c r="Q2645" s="416"/>
      <c r="R2645" s="416"/>
      <c r="S2645" s="416"/>
      <c r="T2645" s="416"/>
      <c r="U2645" s="416"/>
      <c r="V2645" s="416"/>
      <c r="W2645" s="416"/>
      <c r="X2645" s="416"/>
      <c r="Y2645" s="416"/>
      <c r="Z2645" s="417"/>
    </row>
    <row r="2646" spans="1:26" ht="15" customHeight="1" thickBot="1">
      <c r="A2646" s="184" t="str">
        <f t="shared" si="645"/>
        <v>Van Dijk</v>
      </c>
      <c r="B2646" s="79"/>
      <c r="C2646" s="80"/>
      <c r="D2646" s="79"/>
      <c r="E2646" s="79"/>
      <c r="F2646" s="79"/>
      <c r="G2646" s="79"/>
      <c r="H2646" s="79"/>
      <c r="I2646" s="79"/>
      <c r="J2646" s="79"/>
      <c r="K2646" s="79"/>
      <c r="L2646" s="76">
        <v>0</v>
      </c>
      <c r="O2646" s="55"/>
      <c r="W2646" s="59"/>
      <c r="X2646" s="64"/>
      <c r="Y2646" s="64"/>
      <c r="Z2646" s="64"/>
    </row>
    <row r="2647" spans="1:26" ht="15" customHeight="1" thickBot="1">
      <c r="A2647" s="184" t="str">
        <f t="shared" si="645"/>
        <v>White</v>
      </c>
      <c r="B2647" s="79"/>
      <c r="C2647" s="80"/>
      <c r="D2647" s="79"/>
      <c r="E2647" s="79"/>
      <c r="F2647" s="79"/>
      <c r="G2647" s="79"/>
      <c r="H2647" s="79"/>
      <c r="I2647" s="79"/>
      <c r="J2647" s="79"/>
      <c r="K2647" s="79"/>
      <c r="L2647" s="76">
        <v>0</v>
      </c>
      <c r="O2647" s="55"/>
      <c r="W2647" s="59"/>
      <c r="X2647" s="64"/>
      <c r="Y2647" s="64"/>
      <c r="Z2647" s="64"/>
    </row>
    <row r="2648" spans="1:26" ht="15" customHeight="1" thickBot="1">
      <c r="A2648" s="184" t="str">
        <f t="shared" si="645"/>
        <v>Laporte</v>
      </c>
      <c r="B2648" s="79"/>
      <c r="C2648" s="80"/>
      <c r="D2648" s="79"/>
      <c r="E2648" s="79"/>
      <c r="F2648" s="79"/>
      <c r="G2648" s="79"/>
      <c r="H2648" s="79"/>
      <c r="I2648" s="79"/>
      <c r="J2648" s="79"/>
      <c r="K2648" s="79"/>
      <c r="L2648" s="76">
        <v>0</v>
      </c>
      <c r="O2648" s="55"/>
      <c r="W2648" s="59"/>
      <c r="X2648" s="64"/>
      <c r="Y2648" s="64"/>
      <c r="Z2648" s="64"/>
    </row>
    <row r="2649" spans="1:26" ht="15" customHeight="1" thickBot="1">
      <c r="A2649" s="184" t="str">
        <f t="shared" si="645"/>
        <v>Dunk</v>
      </c>
      <c r="B2649" s="79"/>
      <c r="C2649" s="80"/>
      <c r="D2649" s="79"/>
      <c r="E2649" s="79"/>
      <c r="F2649" s="79"/>
      <c r="G2649" s="79"/>
      <c r="H2649" s="79"/>
      <c r="I2649" s="79"/>
      <c r="J2649" s="79"/>
      <c r="K2649" s="79"/>
      <c r="L2649" s="76">
        <v>1</v>
      </c>
      <c r="O2649" s="55"/>
      <c r="W2649" s="59"/>
      <c r="X2649" s="64"/>
      <c r="Y2649" s="64"/>
      <c r="Z2649" s="64"/>
    </row>
    <row r="2650" spans="1:26" ht="15" customHeight="1" thickBot="1">
      <c r="A2650" s="184" t="str">
        <f t="shared" si="645"/>
        <v>Saliba</v>
      </c>
      <c r="B2650" s="79"/>
      <c r="C2650" s="80"/>
      <c r="D2650" s="79"/>
      <c r="E2650" s="79"/>
      <c r="F2650" s="79"/>
      <c r="G2650" s="79"/>
      <c r="H2650" s="79"/>
      <c r="I2650" s="79"/>
      <c r="J2650" s="79"/>
      <c r="K2650" s="79"/>
      <c r="L2650" s="76">
        <v>0</v>
      </c>
      <c r="O2650" s="55"/>
      <c r="W2650" s="59"/>
      <c r="X2650" s="64"/>
      <c r="Y2650" s="64"/>
      <c r="Z2650" s="64"/>
    </row>
    <row r="2651" spans="1:26" ht="15" customHeight="1" thickBot="1">
      <c r="A2651" s="184" t="str">
        <f t="shared" si="645"/>
        <v>Burn</v>
      </c>
      <c r="B2651" s="79"/>
      <c r="C2651" s="80"/>
      <c r="D2651" s="79"/>
      <c r="E2651" s="79"/>
      <c r="F2651" s="79"/>
      <c r="G2651" s="79"/>
      <c r="H2651" s="79"/>
      <c r="I2651" s="79"/>
      <c r="J2651" s="79"/>
      <c r="K2651" s="79"/>
      <c r="L2651" s="76">
        <v>0</v>
      </c>
      <c r="O2651" s="55"/>
      <c r="W2651" s="59"/>
      <c r="X2651" s="64"/>
      <c r="Y2651" s="64"/>
      <c r="Z2651" s="64"/>
    </row>
    <row r="2652" spans="1:26" ht="15" customHeight="1" thickBot="1">
      <c r="A2652" s="184" t="str">
        <f t="shared" si="645"/>
        <v>Botman</v>
      </c>
      <c r="B2652" s="79"/>
      <c r="C2652" s="80"/>
      <c r="D2652" s="79"/>
      <c r="E2652" s="79"/>
      <c r="F2652" s="79"/>
      <c r="G2652" s="79"/>
      <c r="H2652" s="79"/>
      <c r="I2652" s="79"/>
      <c r="J2652" s="79"/>
      <c r="K2652" s="79"/>
      <c r="L2652" s="76">
        <v>1</v>
      </c>
      <c r="O2652" s="55"/>
      <c r="W2652" s="59"/>
      <c r="X2652" s="64"/>
      <c r="Y2652" s="64"/>
      <c r="Z2652" s="64"/>
    </row>
    <row r="2653" spans="1:26" ht="15" customHeight="1" thickBot="1">
      <c r="A2653" s="184" t="str">
        <f t="shared" si="645"/>
        <v>Dier</v>
      </c>
      <c r="B2653" s="79"/>
      <c r="C2653" s="80"/>
      <c r="D2653" s="79"/>
      <c r="E2653" s="79"/>
      <c r="F2653" s="79"/>
      <c r="G2653" s="79"/>
      <c r="H2653" s="79"/>
      <c r="I2653" s="79"/>
      <c r="J2653" s="79"/>
      <c r="K2653" s="79"/>
      <c r="L2653" s="76">
        <v>0</v>
      </c>
      <c r="O2653" s="55"/>
      <c r="W2653" s="59"/>
      <c r="X2653" s="64"/>
      <c r="Y2653" s="64"/>
      <c r="Z2653" s="64"/>
    </row>
    <row r="2654" spans="1:26" ht="15" customHeight="1" thickBot="1">
      <c r="A2654" s="184" t="str">
        <f t="shared" si="645"/>
        <v>Schär</v>
      </c>
      <c r="B2654" s="79"/>
      <c r="C2654" s="80"/>
      <c r="D2654" s="79"/>
      <c r="E2654" s="79"/>
      <c r="F2654" s="79"/>
      <c r="G2654" s="79"/>
      <c r="H2654" s="79"/>
      <c r="I2654" s="79"/>
      <c r="J2654" s="79"/>
      <c r="K2654" s="79"/>
      <c r="L2654" s="76">
        <v>0</v>
      </c>
      <c r="O2654" s="55"/>
      <c r="W2654" s="59"/>
      <c r="X2654" s="64"/>
      <c r="Y2654" s="64"/>
      <c r="Z2654" s="64"/>
    </row>
    <row r="2655" spans="1:26" ht="15" customHeight="1" thickBot="1">
      <c r="A2655" s="184" t="str">
        <f t="shared" si="645"/>
        <v>Zinchenko</v>
      </c>
      <c r="B2655" s="79"/>
      <c r="C2655" s="80"/>
      <c r="D2655" s="79"/>
      <c r="E2655" s="79"/>
      <c r="F2655" s="79"/>
      <c r="G2655" s="79"/>
      <c r="H2655" s="79"/>
      <c r="I2655" s="79"/>
      <c r="J2655" s="79"/>
      <c r="K2655" s="79"/>
      <c r="L2655" s="76">
        <v>0</v>
      </c>
      <c r="O2655" s="55"/>
      <c r="W2655" s="59"/>
      <c r="X2655" s="64"/>
      <c r="Y2655" s="64"/>
      <c r="Z2655" s="64"/>
    </row>
    <row r="2656" spans="1:26" ht="15" customHeight="1" thickBot="1">
      <c r="A2656" s="184" t="str">
        <f t="shared" si="645"/>
        <v>Walker</v>
      </c>
      <c r="B2656" s="79"/>
      <c r="C2656" s="80"/>
      <c r="D2656" s="79"/>
      <c r="E2656" s="79"/>
      <c r="F2656" s="79"/>
      <c r="G2656" s="79"/>
      <c r="H2656" s="79"/>
      <c r="I2656" s="79"/>
      <c r="J2656" s="79"/>
      <c r="K2656" s="79"/>
      <c r="L2656" s="76">
        <v>0</v>
      </c>
      <c r="O2656" s="55"/>
      <c r="W2656" s="59"/>
      <c r="X2656" s="64"/>
      <c r="Y2656" s="64"/>
      <c r="Z2656" s="64"/>
    </row>
    <row r="2657" spans="1:26" ht="15" customHeight="1" thickBot="1">
      <c r="A2657" s="184" t="str">
        <f t="shared" si="645"/>
        <v>Perišić</v>
      </c>
      <c r="B2657" s="79"/>
      <c r="C2657" s="80"/>
      <c r="D2657" s="79"/>
      <c r="E2657" s="79"/>
      <c r="F2657" s="79"/>
      <c r="G2657" s="79"/>
      <c r="H2657" s="79"/>
      <c r="I2657" s="79"/>
      <c r="J2657" s="79"/>
      <c r="K2657" s="79"/>
      <c r="L2657" s="76">
        <v>0</v>
      </c>
      <c r="O2657" s="55"/>
      <c r="W2657" s="59"/>
      <c r="X2657" s="64"/>
      <c r="Y2657" s="64"/>
      <c r="Z2657" s="64"/>
    </row>
    <row r="2658" spans="1:26" ht="15" customHeight="1" thickBot="1">
      <c r="A2658" s="184" t="str">
        <f t="shared" si="645"/>
        <v>Stones</v>
      </c>
      <c r="B2658" s="79"/>
      <c r="C2658" s="80"/>
      <c r="D2658" s="79"/>
      <c r="E2658" s="79"/>
      <c r="F2658" s="79"/>
      <c r="G2658" s="79"/>
      <c r="H2658" s="79"/>
      <c r="I2658" s="79"/>
      <c r="J2658" s="79"/>
      <c r="K2658" s="79"/>
      <c r="L2658" s="76">
        <v>0</v>
      </c>
      <c r="O2658" s="55"/>
      <c r="W2658" s="59"/>
      <c r="X2658" s="64"/>
      <c r="Y2658" s="64"/>
      <c r="Z2658" s="64"/>
    </row>
    <row r="2659" spans="1:26" ht="15" customHeight="1" thickBot="1">
      <c r="A2659" s="184" t="str">
        <f t="shared" si="645"/>
        <v>Shaw</v>
      </c>
      <c r="B2659" s="79"/>
      <c r="C2659" s="80"/>
      <c r="D2659" s="79"/>
      <c r="E2659" s="79"/>
      <c r="F2659" s="79"/>
      <c r="G2659" s="79"/>
      <c r="H2659" s="79"/>
      <c r="I2659" s="79"/>
      <c r="J2659" s="79"/>
      <c r="K2659" s="79"/>
      <c r="L2659" s="76">
        <v>0</v>
      </c>
      <c r="O2659" s="55"/>
      <c r="W2659" s="59"/>
      <c r="X2659" s="64"/>
      <c r="Y2659" s="64"/>
      <c r="Z2659" s="64"/>
    </row>
    <row r="2660" spans="1:26" ht="15" customHeight="1" thickBot="1">
      <c r="A2660" s="184" t="str">
        <f t="shared" si="645"/>
        <v>Cucurella</v>
      </c>
      <c r="B2660" s="79"/>
      <c r="C2660" s="80"/>
      <c r="D2660" s="79"/>
      <c r="E2660" s="79"/>
      <c r="F2660" s="79"/>
      <c r="G2660" s="79"/>
      <c r="H2660" s="79"/>
      <c r="I2660" s="79"/>
      <c r="J2660" s="79"/>
      <c r="K2660" s="79"/>
      <c r="L2660" s="76">
        <v>0</v>
      </c>
      <c r="O2660" s="55"/>
      <c r="W2660" s="59"/>
      <c r="X2660" s="64"/>
      <c r="Y2660" s="64"/>
      <c r="Z2660" s="64"/>
    </row>
    <row r="2661" spans="1:26" ht="15" customHeight="1" thickBot="1">
      <c r="A2661" s="184" t="str">
        <f t="shared" si="645"/>
        <v>Varane</v>
      </c>
      <c r="B2661" s="79"/>
      <c r="C2661" s="80"/>
      <c r="D2661" s="79"/>
      <c r="E2661" s="79"/>
      <c r="F2661" s="79"/>
      <c r="G2661" s="79"/>
      <c r="H2661" s="79"/>
      <c r="I2661" s="79"/>
      <c r="J2661" s="79"/>
      <c r="K2661" s="79"/>
      <c r="L2661" s="76">
        <v>0</v>
      </c>
      <c r="O2661" s="55"/>
      <c r="W2661" s="59"/>
      <c r="X2661" s="64"/>
      <c r="Y2661" s="64"/>
      <c r="Z2661" s="64"/>
    </row>
    <row r="2662" spans="1:26" ht="15" customHeight="1" thickBot="1">
      <c r="A2662" s="184" t="str">
        <f t="shared" si="645"/>
        <v>Estupiñán</v>
      </c>
      <c r="B2662" s="79"/>
      <c r="C2662" s="80"/>
      <c r="D2662" s="79"/>
      <c r="E2662" s="79"/>
      <c r="F2662" s="79"/>
      <c r="G2662" s="79"/>
      <c r="H2662" s="79"/>
      <c r="I2662" s="79"/>
      <c r="J2662" s="79"/>
      <c r="K2662" s="79"/>
      <c r="L2662" s="76">
        <v>0</v>
      </c>
      <c r="O2662" s="55"/>
      <c r="W2662" s="59"/>
      <c r="X2662" s="64"/>
      <c r="Y2662" s="64"/>
      <c r="Z2662" s="64"/>
    </row>
    <row r="2663" spans="1:26" ht="15" customHeight="1" thickBot="1">
      <c r="A2663" s="184" t="str">
        <f t="shared" si="645"/>
        <v>Matip</v>
      </c>
      <c r="B2663" s="79"/>
      <c r="C2663" s="80"/>
      <c r="D2663" s="79"/>
      <c r="E2663" s="79"/>
      <c r="F2663" s="79"/>
      <c r="G2663" s="79"/>
      <c r="H2663" s="79"/>
      <c r="I2663" s="79"/>
      <c r="J2663" s="79"/>
      <c r="K2663" s="79"/>
      <c r="L2663" s="76">
        <v>0</v>
      </c>
      <c r="O2663" s="55"/>
      <c r="W2663" s="59"/>
      <c r="X2663" s="64"/>
      <c r="Y2663" s="64"/>
      <c r="Z2663" s="64"/>
    </row>
    <row r="2664" spans="1:26" ht="15" customHeight="1" thickBot="1">
      <c r="A2664" s="184" t="str">
        <f t="shared" si="645"/>
        <v>Romero</v>
      </c>
      <c r="B2664" s="79"/>
      <c r="C2664" s="80"/>
      <c r="D2664" s="79"/>
      <c r="E2664" s="79"/>
      <c r="F2664" s="79"/>
      <c r="G2664" s="79"/>
      <c r="H2664" s="79"/>
      <c r="I2664" s="79"/>
      <c r="J2664" s="79"/>
      <c r="K2664" s="79"/>
      <c r="L2664" s="76">
        <v>0</v>
      </c>
      <c r="O2664" s="55"/>
      <c r="W2664" s="59"/>
      <c r="X2664" s="64"/>
      <c r="Y2664" s="64"/>
      <c r="Z2664" s="64"/>
    </row>
    <row r="2665" spans="1:26" ht="15" customHeight="1" thickBot="1">
      <c r="A2665" s="184" t="str">
        <f t="shared" si="645"/>
        <v>Koulibaly</v>
      </c>
      <c r="B2665" s="79"/>
      <c r="C2665" s="80"/>
      <c r="D2665" s="79"/>
      <c r="E2665" s="79"/>
      <c r="F2665" s="79"/>
      <c r="G2665" s="79"/>
      <c r="H2665" s="79"/>
      <c r="I2665" s="79"/>
      <c r="J2665" s="79"/>
      <c r="K2665" s="79"/>
      <c r="L2665" s="76">
        <v>0</v>
      </c>
      <c r="O2665" s="55"/>
      <c r="W2665" s="59"/>
      <c r="X2665" s="64"/>
      <c r="Y2665" s="64"/>
      <c r="Z2665" s="64"/>
    </row>
    <row r="2666" spans="1:26" ht="15" customHeight="1" thickBot="1">
      <c r="A2666" s="184" t="str">
        <f t="shared" ref="A2666:A2729" si="646">A1786</f>
        <v>Digne</v>
      </c>
      <c r="B2666" s="79"/>
      <c r="C2666" s="80"/>
      <c r="D2666" s="79"/>
      <c r="E2666" s="79"/>
      <c r="F2666" s="79"/>
      <c r="G2666" s="79"/>
      <c r="H2666" s="79"/>
      <c r="I2666" s="79"/>
      <c r="J2666" s="79"/>
      <c r="K2666" s="79"/>
      <c r="L2666" s="76">
        <v>0</v>
      </c>
      <c r="O2666" s="55"/>
      <c r="W2666" s="59"/>
      <c r="X2666" s="64"/>
      <c r="Y2666" s="64"/>
      <c r="Z2666" s="64"/>
    </row>
    <row r="2667" spans="1:26" ht="15" customHeight="1" thickBot="1">
      <c r="A2667" s="184" t="str">
        <f t="shared" si="646"/>
        <v>Akanji</v>
      </c>
      <c r="B2667" s="79"/>
      <c r="C2667" s="80"/>
      <c r="D2667" s="79"/>
      <c r="E2667" s="79"/>
      <c r="F2667" s="79"/>
      <c r="G2667" s="79"/>
      <c r="H2667" s="79"/>
      <c r="I2667" s="79"/>
      <c r="J2667" s="79"/>
      <c r="K2667" s="79"/>
      <c r="L2667" s="76">
        <v>0</v>
      </c>
      <c r="O2667" s="55"/>
      <c r="W2667" s="59"/>
      <c r="X2667" s="64"/>
      <c r="Y2667" s="64"/>
      <c r="Z2667" s="64"/>
    </row>
    <row r="2668" spans="1:26" ht="15" customHeight="1" thickBot="1">
      <c r="A2668" s="184" t="str">
        <f t="shared" si="646"/>
        <v>Thiago Silva</v>
      </c>
      <c r="B2668" s="79"/>
      <c r="C2668" s="80"/>
      <c r="D2668" s="79"/>
      <c r="E2668" s="79"/>
      <c r="F2668" s="79"/>
      <c r="G2668" s="79"/>
      <c r="H2668" s="79"/>
      <c r="I2668" s="79"/>
      <c r="J2668" s="79"/>
      <c r="K2668" s="79"/>
      <c r="L2668" s="76">
        <v>0</v>
      </c>
      <c r="O2668" s="55"/>
      <c r="W2668" s="59"/>
      <c r="X2668" s="64"/>
      <c r="Y2668" s="64"/>
      <c r="Z2668" s="64"/>
    </row>
    <row r="2669" spans="1:26" ht="15" customHeight="1" thickBot="1">
      <c r="A2669" s="184" t="str">
        <f t="shared" si="646"/>
        <v>Martínez</v>
      </c>
      <c r="B2669" s="79"/>
      <c r="C2669" s="80"/>
      <c r="D2669" s="79"/>
      <c r="E2669" s="79"/>
      <c r="F2669" s="79"/>
      <c r="G2669" s="79"/>
      <c r="H2669" s="79"/>
      <c r="I2669" s="79"/>
      <c r="J2669" s="79"/>
      <c r="K2669" s="79"/>
      <c r="L2669" s="76">
        <v>0</v>
      </c>
      <c r="O2669" s="55"/>
      <c r="W2669" s="59"/>
      <c r="X2669" s="64"/>
      <c r="Y2669" s="64"/>
      <c r="Z2669" s="64"/>
    </row>
    <row r="2670" spans="1:26" ht="15" customHeight="1" thickBot="1">
      <c r="A2670" s="184" t="str">
        <f t="shared" si="646"/>
        <v>Mee</v>
      </c>
      <c r="B2670" s="79"/>
      <c r="C2670" s="80"/>
      <c r="D2670" s="79"/>
      <c r="E2670" s="79"/>
      <c r="F2670" s="79"/>
      <c r="G2670" s="79"/>
      <c r="H2670" s="79"/>
      <c r="I2670" s="79"/>
      <c r="J2670" s="79"/>
      <c r="K2670" s="79"/>
      <c r="L2670" s="76">
        <v>0</v>
      </c>
      <c r="O2670" s="55"/>
      <c r="W2670" s="59"/>
      <c r="X2670" s="64"/>
      <c r="Y2670" s="64"/>
      <c r="Z2670" s="64"/>
    </row>
    <row r="2671" spans="1:26" ht="15" customHeight="1" thickBot="1">
      <c r="A2671" s="184" t="str">
        <f t="shared" si="646"/>
        <v>Cresswell</v>
      </c>
      <c r="B2671" s="79"/>
      <c r="C2671" s="80"/>
      <c r="D2671" s="79"/>
      <c r="E2671" s="79"/>
      <c r="F2671" s="79"/>
      <c r="G2671" s="79"/>
      <c r="H2671" s="79"/>
      <c r="I2671" s="79"/>
      <c r="J2671" s="79"/>
      <c r="K2671" s="79"/>
      <c r="L2671" s="76">
        <v>0</v>
      </c>
      <c r="O2671" s="55"/>
      <c r="W2671" s="59"/>
      <c r="X2671" s="64"/>
      <c r="Y2671" s="64"/>
      <c r="Z2671" s="64"/>
    </row>
    <row r="2672" spans="1:26" ht="15" customHeight="1" thickBot="1">
      <c r="A2672" s="184" t="str">
        <f t="shared" si="646"/>
        <v>Konsa</v>
      </c>
      <c r="B2672" s="79"/>
      <c r="C2672" s="80"/>
      <c r="D2672" s="79"/>
      <c r="E2672" s="79"/>
      <c r="F2672" s="79"/>
      <c r="G2672" s="79"/>
      <c r="H2672" s="79"/>
      <c r="I2672" s="79"/>
      <c r="J2672" s="79"/>
      <c r="K2672" s="79"/>
      <c r="L2672" s="76">
        <v>0</v>
      </c>
      <c r="O2672" s="55"/>
      <c r="W2672" s="59"/>
      <c r="X2672" s="64"/>
      <c r="Y2672" s="64"/>
      <c r="Z2672" s="64"/>
    </row>
    <row r="2673" spans="1:26" ht="15" customHeight="1" thickBot="1">
      <c r="A2673" s="184" t="str">
        <f t="shared" si="646"/>
        <v>Perraud</v>
      </c>
      <c r="B2673" s="79"/>
      <c r="C2673" s="80"/>
      <c r="D2673" s="79"/>
      <c r="E2673" s="79"/>
      <c r="F2673" s="79"/>
      <c r="G2673" s="79"/>
      <c r="H2673" s="79"/>
      <c r="I2673" s="79"/>
      <c r="J2673" s="79"/>
      <c r="K2673" s="79"/>
      <c r="L2673" s="76">
        <v>0</v>
      </c>
      <c r="O2673" s="55"/>
      <c r="W2673" s="59"/>
      <c r="X2673" s="64"/>
      <c r="Y2673" s="64"/>
      <c r="Z2673" s="64"/>
    </row>
    <row r="2674" spans="1:26" ht="15" customHeight="1" thickBot="1">
      <c r="A2674" s="184" t="str">
        <f t="shared" si="646"/>
        <v>Kehrer</v>
      </c>
      <c r="B2674" s="79"/>
      <c r="C2674" s="80"/>
      <c r="D2674" s="79"/>
      <c r="E2674" s="79"/>
      <c r="F2674" s="79"/>
      <c r="G2674" s="79"/>
      <c r="H2674" s="79"/>
      <c r="I2674" s="79"/>
      <c r="J2674" s="79"/>
      <c r="K2674" s="79"/>
      <c r="L2674" s="76">
        <v>0</v>
      </c>
      <c r="O2674" s="55"/>
      <c r="W2674" s="59"/>
      <c r="X2674" s="64"/>
      <c r="Y2674" s="64"/>
      <c r="Z2674" s="64"/>
    </row>
    <row r="2675" spans="1:26" ht="15" customHeight="1" thickBot="1">
      <c r="A2675" s="184" t="str">
        <f t="shared" si="646"/>
        <v>Ream</v>
      </c>
      <c r="B2675" s="79"/>
      <c r="C2675" s="80"/>
      <c r="D2675" s="79"/>
      <c r="E2675" s="79"/>
      <c r="F2675" s="79"/>
      <c r="G2675" s="79"/>
      <c r="H2675" s="79"/>
      <c r="I2675" s="79"/>
      <c r="J2675" s="79"/>
      <c r="K2675" s="79"/>
      <c r="L2675" s="76">
        <v>0</v>
      </c>
      <c r="O2675" s="55"/>
      <c r="W2675" s="59"/>
      <c r="X2675" s="64"/>
      <c r="Y2675" s="64"/>
      <c r="Z2675" s="64"/>
    </row>
    <row r="2676" spans="1:26" ht="15" customHeight="1" thickBot="1">
      <c r="A2676" s="184" t="str">
        <f t="shared" si="646"/>
        <v>R.Sessegnon</v>
      </c>
      <c r="B2676" s="79"/>
      <c r="C2676" s="80"/>
      <c r="D2676" s="79"/>
      <c r="E2676" s="79"/>
      <c r="F2676" s="79"/>
      <c r="G2676" s="79"/>
      <c r="H2676" s="79"/>
      <c r="I2676" s="79"/>
      <c r="J2676" s="79"/>
      <c r="K2676" s="79"/>
      <c r="L2676" s="76">
        <v>0</v>
      </c>
      <c r="O2676" s="55"/>
      <c r="W2676" s="59"/>
      <c r="X2676" s="64"/>
      <c r="Y2676" s="64"/>
      <c r="Z2676" s="64"/>
    </row>
    <row r="2677" spans="1:26" ht="15" customHeight="1" thickBot="1">
      <c r="A2677" s="184" t="str">
        <f t="shared" si="646"/>
        <v>Aké</v>
      </c>
      <c r="B2677" s="79"/>
      <c r="C2677" s="80"/>
      <c r="D2677" s="79"/>
      <c r="E2677" s="79"/>
      <c r="F2677" s="79"/>
      <c r="G2677" s="79"/>
      <c r="H2677" s="79"/>
      <c r="I2677" s="79"/>
      <c r="J2677" s="79"/>
      <c r="K2677" s="79"/>
      <c r="L2677" s="76">
        <v>0</v>
      </c>
      <c r="O2677" s="55"/>
      <c r="W2677" s="59"/>
      <c r="X2677" s="64"/>
      <c r="Y2677" s="64"/>
      <c r="Z2677" s="64"/>
    </row>
    <row r="2678" spans="1:26" ht="15" customHeight="1" thickBot="1">
      <c r="A2678" s="184" t="str">
        <f t="shared" si="646"/>
        <v>Azpilicueta</v>
      </c>
      <c r="B2678" s="79"/>
      <c r="C2678" s="80"/>
      <c r="D2678" s="79"/>
      <c r="E2678" s="79"/>
      <c r="F2678" s="79"/>
      <c r="G2678" s="79"/>
      <c r="H2678" s="79"/>
      <c r="I2678" s="79"/>
      <c r="J2678" s="79"/>
      <c r="K2678" s="79"/>
      <c r="L2678" s="76">
        <v>0</v>
      </c>
      <c r="O2678" s="55"/>
      <c r="W2678" s="59"/>
      <c r="X2678" s="64"/>
      <c r="Y2678" s="64"/>
      <c r="Z2678" s="64"/>
    </row>
    <row r="2679" spans="1:26" ht="15" customHeight="1" thickBot="1">
      <c r="A2679" s="184" t="str">
        <f t="shared" si="646"/>
        <v>Collins</v>
      </c>
      <c r="B2679" s="79"/>
      <c r="C2679" s="80"/>
      <c r="D2679" s="79"/>
      <c r="E2679" s="79"/>
      <c r="F2679" s="79"/>
      <c r="G2679" s="79"/>
      <c r="H2679" s="79"/>
      <c r="I2679" s="79"/>
      <c r="J2679" s="79"/>
      <c r="K2679" s="79"/>
      <c r="L2679" s="76">
        <v>0</v>
      </c>
      <c r="O2679" s="55"/>
      <c r="W2679" s="59"/>
      <c r="X2679" s="64"/>
      <c r="Y2679" s="64"/>
      <c r="Z2679" s="64"/>
    </row>
    <row r="2680" spans="1:26" ht="15" customHeight="1" thickBot="1">
      <c r="A2680" s="184" t="str">
        <f t="shared" si="646"/>
        <v>Chalobah</v>
      </c>
      <c r="B2680" s="79"/>
      <c r="C2680" s="80"/>
      <c r="D2680" s="79"/>
      <c r="E2680" s="79"/>
      <c r="F2680" s="79"/>
      <c r="G2680" s="79"/>
      <c r="H2680" s="79"/>
      <c r="I2680" s="79"/>
      <c r="J2680" s="79"/>
      <c r="K2680" s="79"/>
      <c r="L2680" s="76">
        <v>0</v>
      </c>
      <c r="O2680" s="55"/>
      <c r="W2680" s="59"/>
      <c r="X2680" s="64"/>
      <c r="Y2680" s="64"/>
      <c r="Z2680" s="64"/>
    </row>
    <row r="2681" spans="1:26" ht="15" customHeight="1" thickBot="1">
      <c r="A2681" s="184" t="str">
        <f t="shared" si="646"/>
        <v>Haaland</v>
      </c>
      <c r="B2681" s="79"/>
      <c r="C2681" s="80"/>
      <c r="D2681" s="79"/>
      <c r="E2681" s="79"/>
      <c r="F2681" s="79"/>
      <c r="G2681" s="79"/>
      <c r="H2681" s="79"/>
      <c r="I2681" s="79"/>
      <c r="J2681" s="79"/>
      <c r="K2681" s="79"/>
      <c r="L2681" s="76">
        <v>1</v>
      </c>
      <c r="O2681" s="55"/>
      <c r="W2681" s="59"/>
      <c r="X2681" s="64"/>
      <c r="Y2681" s="64"/>
      <c r="Z2681" s="64"/>
    </row>
    <row r="2682" spans="1:26" ht="15" customHeight="1" thickBot="1">
      <c r="A2682" s="184" t="str">
        <f t="shared" si="646"/>
        <v>Kane</v>
      </c>
      <c r="B2682" s="79"/>
      <c r="C2682" s="80"/>
      <c r="D2682" s="79"/>
      <c r="E2682" s="79"/>
      <c r="F2682" s="79"/>
      <c r="G2682" s="79"/>
      <c r="H2682" s="79"/>
      <c r="I2682" s="79"/>
      <c r="J2682" s="79"/>
      <c r="K2682" s="79"/>
      <c r="L2682" s="76">
        <v>0</v>
      </c>
      <c r="O2682" s="55"/>
      <c r="W2682" s="59"/>
      <c r="X2682" s="64"/>
      <c r="Y2682" s="64"/>
      <c r="Z2682" s="64"/>
    </row>
    <row r="2683" spans="1:26" ht="15" customHeight="1" thickBot="1">
      <c r="A2683" s="184" t="str">
        <f t="shared" si="646"/>
        <v>Darwin</v>
      </c>
      <c r="B2683" s="79"/>
      <c r="C2683" s="80"/>
      <c r="D2683" s="79"/>
      <c r="E2683" s="79"/>
      <c r="F2683" s="79"/>
      <c r="G2683" s="79"/>
      <c r="H2683" s="79"/>
      <c r="I2683" s="79"/>
      <c r="J2683" s="79"/>
      <c r="K2683" s="79"/>
      <c r="L2683" s="76">
        <v>0</v>
      </c>
      <c r="O2683" s="55"/>
      <c r="W2683" s="59"/>
      <c r="X2683" s="64"/>
      <c r="Y2683" s="64"/>
      <c r="Z2683" s="64"/>
    </row>
    <row r="2684" spans="1:26" ht="15" customHeight="1" thickBot="1">
      <c r="A2684" s="184" t="str">
        <f t="shared" si="646"/>
        <v>Mitrović</v>
      </c>
      <c r="B2684" s="79"/>
      <c r="C2684" s="80"/>
      <c r="D2684" s="79"/>
      <c r="E2684" s="79"/>
      <c r="F2684" s="79"/>
      <c r="G2684" s="79"/>
      <c r="H2684" s="79"/>
      <c r="I2684" s="79"/>
      <c r="J2684" s="79"/>
      <c r="K2684" s="79"/>
      <c r="L2684" s="76">
        <v>1</v>
      </c>
      <c r="O2684" s="55"/>
      <c r="W2684" s="59"/>
      <c r="X2684" s="64"/>
      <c r="Y2684" s="64"/>
      <c r="Z2684" s="64"/>
    </row>
    <row r="2685" spans="1:26" ht="15" customHeight="1" thickBot="1">
      <c r="A2685" s="184" t="str">
        <f t="shared" si="646"/>
        <v>Nketiah</v>
      </c>
      <c r="B2685" s="79"/>
      <c r="C2685" s="80"/>
      <c r="D2685" s="79"/>
      <c r="E2685" s="79"/>
      <c r="F2685" s="79"/>
      <c r="G2685" s="79"/>
      <c r="H2685" s="79"/>
      <c r="I2685" s="79"/>
      <c r="J2685" s="79"/>
      <c r="K2685" s="79"/>
      <c r="L2685" s="76">
        <v>0</v>
      </c>
      <c r="O2685" s="55"/>
      <c r="W2685" s="59"/>
      <c r="X2685" s="64"/>
      <c r="Y2685" s="64"/>
      <c r="Z2685" s="64"/>
    </row>
    <row r="2686" spans="1:26" ht="15" customHeight="1" thickBot="1">
      <c r="A2686" s="184" t="str">
        <f t="shared" si="646"/>
        <v>Wilson</v>
      </c>
      <c r="B2686" s="79"/>
      <c r="C2686" s="80"/>
      <c r="D2686" s="79"/>
      <c r="E2686" s="79"/>
      <c r="F2686" s="79"/>
      <c r="G2686" s="79"/>
      <c r="H2686" s="79"/>
      <c r="I2686" s="79"/>
      <c r="J2686" s="79"/>
      <c r="K2686" s="79"/>
      <c r="L2686" s="76">
        <v>0</v>
      </c>
      <c r="O2686" s="55"/>
      <c r="W2686" s="59"/>
      <c r="X2686" s="64"/>
      <c r="Y2686" s="64"/>
      <c r="Z2686" s="64"/>
    </row>
    <row r="2687" spans="1:26" ht="15" customHeight="1" thickBot="1">
      <c r="A2687" s="184" t="str">
        <f t="shared" si="646"/>
        <v>Martial</v>
      </c>
      <c r="B2687" s="79"/>
      <c r="C2687" s="80"/>
      <c r="D2687" s="79"/>
      <c r="E2687" s="79"/>
      <c r="F2687" s="79"/>
      <c r="G2687" s="79"/>
      <c r="H2687" s="79"/>
      <c r="I2687" s="79"/>
      <c r="J2687" s="79"/>
      <c r="K2687" s="79"/>
      <c r="L2687" s="76">
        <v>0</v>
      </c>
      <c r="O2687" s="55"/>
      <c r="W2687" s="59"/>
      <c r="X2687" s="64"/>
      <c r="Y2687" s="64"/>
      <c r="Z2687" s="64"/>
    </row>
    <row r="2688" spans="1:26" ht="15" customHeight="1" thickBot="1">
      <c r="A2688" s="184" t="str">
        <f t="shared" si="646"/>
        <v>Watkins</v>
      </c>
      <c r="B2688" s="79"/>
      <c r="C2688" s="80"/>
      <c r="D2688" s="79"/>
      <c r="E2688" s="79"/>
      <c r="F2688" s="79"/>
      <c r="G2688" s="79"/>
      <c r="H2688" s="79"/>
      <c r="I2688" s="79"/>
      <c r="J2688" s="79"/>
      <c r="K2688" s="79"/>
      <c r="L2688" s="76">
        <v>0</v>
      </c>
      <c r="O2688" s="55"/>
      <c r="W2688" s="59"/>
      <c r="X2688" s="64"/>
      <c r="Y2688" s="64"/>
      <c r="Z2688" s="64"/>
    </row>
    <row r="2689" spans="1:26" ht="15" customHeight="1" thickBot="1">
      <c r="A2689" s="184" t="str">
        <f t="shared" si="646"/>
        <v>Havertz</v>
      </c>
      <c r="B2689" s="79"/>
      <c r="C2689" s="80"/>
      <c r="D2689" s="79"/>
      <c r="E2689" s="79"/>
      <c r="F2689" s="79"/>
      <c r="G2689" s="79"/>
      <c r="H2689" s="79"/>
      <c r="I2689" s="79"/>
      <c r="J2689" s="79"/>
      <c r="K2689" s="79"/>
      <c r="L2689" s="76">
        <v>0</v>
      </c>
      <c r="O2689" s="55"/>
      <c r="W2689" s="59"/>
      <c r="X2689" s="64"/>
      <c r="Y2689" s="64"/>
      <c r="Z2689" s="64"/>
    </row>
    <row r="2690" spans="1:26" ht="15" customHeight="1" thickBot="1">
      <c r="A2690" s="184" t="str">
        <f t="shared" si="646"/>
        <v>Aubameyang</v>
      </c>
      <c r="B2690" s="79"/>
      <c r="C2690" s="80"/>
      <c r="D2690" s="79"/>
      <c r="E2690" s="79"/>
      <c r="F2690" s="79"/>
      <c r="G2690" s="79"/>
      <c r="H2690" s="79"/>
      <c r="I2690" s="79"/>
      <c r="J2690" s="79"/>
      <c r="K2690" s="79"/>
      <c r="L2690" s="76">
        <v>0</v>
      </c>
      <c r="O2690" s="55"/>
      <c r="W2690" s="59"/>
      <c r="X2690" s="64"/>
      <c r="Y2690" s="64"/>
      <c r="Z2690" s="64"/>
    </row>
    <row r="2691" spans="1:26" ht="15" customHeight="1" thickBot="1">
      <c r="A2691" s="184" t="str">
        <f t="shared" si="646"/>
        <v>Solanke</v>
      </c>
      <c r="B2691" s="79"/>
      <c r="C2691" s="80"/>
      <c r="D2691" s="79"/>
      <c r="E2691" s="79"/>
      <c r="F2691" s="79"/>
      <c r="G2691" s="79"/>
      <c r="H2691" s="79"/>
      <c r="I2691" s="79"/>
      <c r="J2691" s="79"/>
      <c r="K2691" s="79"/>
      <c r="L2691" s="76">
        <v>0</v>
      </c>
      <c r="O2691" s="55"/>
      <c r="W2691" s="59"/>
      <c r="X2691" s="64"/>
      <c r="Y2691" s="64"/>
      <c r="Z2691" s="64"/>
    </row>
    <row r="2692" spans="1:26" ht="15" customHeight="1" thickBot="1">
      <c r="A2692" s="184" t="str">
        <f t="shared" si="646"/>
        <v>Bamford</v>
      </c>
      <c r="B2692" s="79"/>
      <c r="C2692" s="80"/>
      <c r="D2692" s="79"/>
      <c r="E2692" s="79"/>
      <c r="F2692" s="79"/>
      <c r="G2692" s="79"/>
      <c r="H2692" s="79"/>
      <c r="I2692" s="79"/>
      <c r="J2692" s="79"/>
      <c r="K2692" s="79"/>
      <c r="L2692" s="76">
        <v>0</v>
      </c>
      <c r="O2692" s="55"/>
      <c r="W2692" s="59"/>
      <c r="X2692" s="64"/>
      <c r="Y2692" s="64"/>
      <c r="Z2692" s="64"/>
    </row>
    <row r="2693" spans="1:26" ht="15" customHeight="1" thickBot="1">
      <c r="A2693" s="184" t="str">
        <f t="shared" si="646"/>
        <v>Mbeumo</v>
      </c>
      <c r="B2693" s="79"/>
      <c r="C2693" s="80"/>
      <c r="D2693" s="79"/>
      <c r="E2693" s="79"/>
      <c r="F2693" s="79"/>
      <c r="G2693" s="79"/>
      <c r="H2693" s="79"/>
      <c r="I2693" s="79"/>
      <c r="J2693" s="79"/>
      <c r="K2693" s="79"/>
      <c r="L2693" s="76">
        <v>0</v>
      </c>
      <c r="O2693" s="55"/>
      <c r="W2693" s="59"/>
      <c r="X2693" s="64"/>
      <c r="Y2693" s="64"/>
      <c r="Z2693" s="64"/>
    </row>
    <row r="2694" spans="1:26" ht="15" customHeight="1" thickBot="1">
      <c r="A2694" s="184" t="str">
        <f t="shared" si="646"/>
        <v>Adams</v>
      </c>
      <c r="B2694" s="79"/>
      <c r="C2694" s="80"/>
      <c r="D2694" s="79"/>
      <c r="E2694" s="79"/>
      <c r="F2694" s="79"/>
      <c r="G2694" s="79"/>
      <c r="H2694" s="79"/>
      <c r="I2694" s="79"/>
      <c r="J2694" s="79"/>
      <c r="K2694" s="79"/>
      <c r="L2694" s="76">
        <v>0</v>
      </c>
      <c r="O2694" s="55"/>
      <c r="W2694" s="59"/>
      <c r="X2694" s="64"/>
      <c r="Y2694" s="64"/>
      <c r="Z2694" s="64"/>
    </row>
    <row r="2695" spans="1:26" ht="15" customHeight="1" thickBot="1">
      <c r="A2695" s="184" t="str">
        <f t="shared" si="646"/>
        <v>Calvert-Lewin</v>
      </c>
      <c r="B2695" s="79"/>
      <c r="C2695" s="80"/>
      <c r="D2695" s="79"/>
      <c r="E2695" s="79"/>
      <c r="F2695" s="79"/>
      <c r="G2695" s="79"/>
      <c r="H2695" s="79"/>
      <c r="I2695" s="79"/>
      <c r="J2695" s="79"/>
      <c r="K2695" s="79"/>
      <c r="L2695" s="76">
        <v>0</v>
      </c>
      <c r="O2695" s="55"/>
      <c r="W2695" s="59"/>
      <c r="X2695" s="64"/>
      <c r="Y2695" s="64"/>
      <c r="Z2695" s="64"/>
    </row>
    <row r="2696" spans="1:26" ht="15" customHeight="1" thickBot="1">
      <c r="A2696" s="184" t="str">
        <f t="shared" si="646"/>
        <v>Scamacca</v>
      </c>
      <c r="B2696" s="79"/>
      <c r="C2696" s="80"/>
      <c r="D2696" s="79"/>
      <c r="E2696" s="79"/>
      <c r="F2696" s="79"/>
      <c r="G2696" s="79"/>
      <c r="H2696" s="79"/>
      <c r="I2696" s="79"/>
      <c r="J2696" s="79"/>
      <c r="K2696" s="79"/>
      <c r="L2696" s="76">
        <v>0</v>
      </c>
      <c r="O2696" s="55"/>
      <c r="W2696" s="59"/>
      <c r="X2696" s="64"/>
      <c r="Y2696" s="64"/>
      <c r="Z2696" s="64"/>
    </row>
    <row r="2697" spans="1:26" ht="15" customHeight="1" thickBot="1">
      <c r="A2697" s="184" t="str">
        <f t="shared" si="646"/>
        <v>Edouard</v>
      </c>
      <c r="B2697" s="79"/>
      <c r="C2697" s="80"/>
      <c r="D2697" s="79"/>
      <c r="E2697" s="79"/>
      <c r="F2697" s="79"/>
      <c r="G2697" s="79"/>
      <c r="H2697" s="79"/>
      <c r="I2697" s="79"/>
      <c r="J2697" s="79"/>
      <c r="K2697" s="79"/>
      <c r="L2697" s="76">
        <v>0</v>
      </c>
      <c r="O2697" s="55"/>
      <c r="W2697" s="59"/>
      <c r="X2697" s="64"/>
      <c r="Y2697" s="64"/>
      <c r="Z2697" s="64"/>
    </row>
    <row r="2698" spans="1:26" ht="15" customHeight="1" thickBot="1">
      <c r="A2698" s="184" t="str">
        <f t="shared" si="646"/>
        <v>Johnson</v>
      </c>
      <c r="B2698" s="79"/>
      <c r="C2698" s="80"/>
      <c r="D2698" s="79"/>
      <c r="E2698" s="79"/>
      <c r="F2698" s="79"/>
      <c r="G2698" s="79"/>
      <c r="H2698" s="79"/>
      <c r="I2698" s="79"/>
      <c r="J2698" s="79"/>
      <c r="K2698" s="79"/>
      <c r="L2698" s="76">
        <v>0</v>
      </c>
      <c r="O2698" s="55"/>
      <c r="W2698" s="59"/>
      <c r="X2698" s="64"/>
      <c r="Y2698" s="64"/>
      <c r="Z2698" s="64"/>
    </row>
    <row r="2699" spans="1:26" ht="15" customHeight="1" thickBot="1">
      <c r="A2699" s="184" t="str">
        <f t="shared" si="646"/>
        <v>Daka</v>
      </c>
      <c r="B2699" s="79"/>
      <c r="C2699" s="80"/>
      <c r="D2699" s="79"/>
      <c r="E2699" s="79"/>
      <c r="F2699" s="79"/>
      <c r="G2699" s="79"/>
      <c r="H2699" s="79"/>
      <c r="I2699" s="79"/>
      <c r="J2699" s="79"/>
      <c r="K2699" s="79"/>
      <c r="L2699" s="76">
        <v>0</v>
      </c>
      <c r="O2699" s="55"/>
      <c r="W2699" s="59"/>
      <c r="X2699" s="64"/>
      <c r="Y2699" s="64"/>
      <c r="Z2699" s="64"/>
    </row>
    <row r="2700" spans="1:26" ht="15" customHeight="1" thickBot="1">
      <c r="A2700" s="184" t="str">
        <f t="shared" si="646"/>
        <v>Greenwood</v>
      </c>
      <c r="B2700" s="79"/>
      <c r="C2700" s="80"/>
      <c r="D2700" s="79"/>
      <c r="E2700" s="79"/>
      <c r="F2700" s="79"/>
      <c r="G2700" s="79"/>
      <c r="H2700" s="79"/>
      <c r="I2700" s="79"/>
      <c r="J2700" s="79"/>
      <c r="K2700" s="79"/>
      <c r="L2700" s="76">
        <v>1</v>
      </c>
      <c r="O2700" s="55"/>
      <c r="W2700" s="59"/>
      <c r="X2700" s="64"/>
      <c r="Y2700" s="64"/>
      <c r="Z2700" s="64"/>
    </row>
    <row r="2701" spans="1:26" ht="15" customHeight="1" thickBot="1">
      <c r="A2701" s="184" t="str">
        <f t="shared" si="646"/>
        <v>Ederson</v>
      </c>
      <c r="B2701" s="79"/>
      <c r="C2701" s="80"/>
      <c r="D2701" s="79"/>
      <c r="E2701" s="79"/>
      <c r="F2701" s="79"/>
      <c r="G2701" s="79"/>
      <c r="H2701" s="79"/>
      <c r="I2701" s="79"/>
      <c r="J2701" s="79"/>
      <c r="K2701" s="79"/>
      <c r="L2701" s="76">
        <v>1</v>
      </c>
      <c r="O2701" s="55"/>
      <c r="W2701" s="59"/>
      <c r="X2701" s="64"/>
      <c r="Y2701" s="64"/>
      <c r="Z2701" s="64"/>
    </row>
    <row r="2702" spans="1:26" ht="15" customHeight="1" thickBot="1">
      <c r="A2702" s="184" t="str">
        <f t="shared" si="646"/>
        <v>Ramsdale</v>
      </c>
      <c r="B2702" s="79"/>
      <c r="C2702" s="80"/>
      <c r="D2702" s="79"/>
      <c r="E2702" s="79"/>
      <c r="F2702" s="79"/>
      <c r="G2702" s="79"/>
      <c r="H2702" s="79"/>
      <c r="I2702" s="79"/>
      <c r="J2702" s="79"/>
      <c r="K2702" s="79"/>
      <c r="L2702" s="76">
        <v>0</v>
      </c>
      <c r="O2702" s="55"/>
      <c r="W2702" s="59"/>
      <c r="X2702" s="64"/>
      <c r="Y2702" s="64"/>
      <c r="Z2702" s="64"/>
    </row>
    <row r="2703" spans="1:26" ht="15" customHeight="1" thickBot="1">
      <c r="A2703" s="184" t="str">
        <f t="shared" si="646"/>
        <v>Arrizabalaga</v>
      </c>
      <c r="B2703" s="79"/>
      <c r="C2703" s="80"/>
      <c r="D2703" s="79"/>
      <c r="E2703" s="79"/>
      <c r="F2703" s="79"/>
      <c r="G2703" s="79"/>
      <c r="H2703" s="79"/>
      <c r="I2703" s="79"/>
      <c r="J2703" s="79"/>
      <c r="K2703" s="79"/>
      <c r="L2703" s="76">
        <v>0</v>
      </c>
      <c r="O2703" s="55"/>
      <c r="W2703" s="59"/>
      <c r="X2703" s="64"/>
      <c r="Y2703" s="64"/>
      <c r="Z2703" s="64"/>
    </row>
    <row r="2704" spans="1:26" ht="15" customHeight="1" thickBot="1">
      <c r="A2704" s="184" t="str">
        <f t="shared" si="646"/>
        <v>Alisson</v>
      </c>
      <c r="B2704" s="79"/>
      <c r="C2704" s="80"/>
      <c r="D2704" s="79"/>
      <c r="E2704" s="79"/>
      <c r="F2704" s="79"/>
      <c r="G2704" s="79"/>
      <c r="H2704" s="79"/>
      <c r="I2704" s="79"/>
      <c r="J2704" s="79"/>
      <c r="K2704" s="79"/>
      <c r="L2704" s="76">
        <v>0</v>
      </c>
      <c r="O2704" s="55"/>
      <c r="W2704" s="59"/>
      <c r="X2704" s="64"/>
      <c r="Y2704" s="64"/>
      <c r="Z2704" s="64"/>
    </row>
    <row r="2705" spans="1:26" ht="15" customHeight="1" thickBot="1">
      <c r="A2705" s="184" t="str">
        <f t="shared" si="646"/>
        <v>Lloris</v>
      </c>
      <c r="B2705" s="79"/>
      <c r="C2705" s="80"/>
      <c r="D2705" s="79"/>
      <c r="E2705" s="79"/>
      <c r="F2705" s="79"/>
      <c r="G2705" s="79"/>
      <c r="H2705" s="79"/>
      <c r="I2705" s="79"/>
      <c r="J2705" s="79"/>
      <c r="K2705" s="79"/>
      <c r="L2705" s="76">
        <v>0</v>
      </c>
      <c r="O2705" s="55"/>
      <c r="W2705" s="59"/>
      <c r="X2705" s="64"/>
      <c r="Y2705" s="64"/>
      <c r="Z2705" s="64"/>
    </row>
    <row r="2706" spans="1:26" ht="15" customHeight="1" thickBot="1">
      <c r="A2706" s="184" t="str">
        <f t="shared" si="646"/>
        <v>Leno</v>
      </c>
      <c r="B2706" s="79"/>
      <c r="C2706" s="80"/>
      <c r="D2706" s="79"/>
      <c r="E2706" s="79"/>
      <c r="F2706" s="79"/>
      <c r="G2706" s="79"/>
      <c r="H2706" s="79"/>
      <c r="I2706" s="79"/>
      <c r="J2706" s="79"/>
      <c r="K2706" s="79"/>
      <c r="L2706" s="76">
        <v>1</v>
      </c>
      <c r="O2706" s="55"/>
      <c r="W2706" s="59"/>
      <c r="X2706" s="64"/>
      <c r="Y2706" s="64"/>
      <c r="Z2706" s="64"/>
    </row>
    <row r="2707" spans="1:26" ht="15" customHeight="1" thickBot="1">
      <c r="A2707" s="184" t="str">
        <f t="shared" si="646"/>
        <v>Pope</v>
      </c>
      <c r="B2707" s="79"/>
      <c r="C2707" s="80"/>
      <c r="D2707" s="79"/>
      <c r="E2707" s="79"/>
      <c r="F2707" s="79"/>
      <c r="G2707" s="79"/>
      <c r="H2707" s="79"/>
      <c r="I2707" s="79"/>
      <c r="J2707" s="79"/>
      <c r="K2707" s="79"/>
      <c r="L2707" s="76">
        <v>0</v>
      </c>
      <c r="O2707" s="55"/>
      <c r="W2707" s="59"/>
      <c r="X2707" s="64"/>
      <c r="Y2707" s="64"/>
      <c r="Z2707" s="64"/>
    </row>
    <row r="2708" spans="1:26" ht="15" customHeight="1" thickBot="1">
      <c r="A2708" s="184" t="str">
        <f t="shared" si="646"/>
        <v>Fabianski</v>
      </c>
      <c r="B2708" s="79"/>
      <c r="C2708" s="80"/>
      <c r="D2708" s="79"/>
      <c r="E2708" s="79"/>
      <c r="F2708" s="79"/>
      <c r="G2708" s="79"/>
      <c r="H2708" s="79"/>
      <c r="I2708" s="79"/>
      <c r="J2708" s="79"/>
      <c r="K2708" s="79"/>
      <c r="L2708" s="76">
        <v>0</v>
      </c>
      <c r="O2708" s="55"/>
      <c r="W2708" s="59"/>
      <c r="X2708" s="64"/>
      <c r="Y2708" s="64"/>
      <c r="Z2708" s="64"/>
    </row>
    <row r="2709" spans="1:26" ht="15" customHeight="1" thickBot="1">
      <c r="A2709" s="184" t="str">
        <f t="shared" si="646"/>
        <v>Sánchez</v>
      </c>
      <c r="B2709" s="79"/>
      <c r="C2709" s="80"/>
      <c r="D2709" s="79"/>
      <c r="E2709" s="79"/>
      <c r="F2709" s="79"/>
      <c r="G2709" s="79"/>
      <c r="H2709" s="79"/>
      <c r="I2709" s="79"/>
      <c r="J2709" s="79"/>
      <c r="K2709" s="79"/>
      <c r="L2709" s="76">
        <v>0</v>
      </c>
      <c r="O2709" s="55"/>
      <c r="W2709" s="59"/>
      <c r="X2709" s="64"/>
      <c r="Y2709" s="64"/>
      <c r="Z2709" s="64"/>
    </row>
    <row r="2710" spans="1:26" ht="15" customHeight="1" thickBot="1">
      <c r="A2710" s="184" t="str">
        <f t="shared" si="646"/>
        <v>Sá</v>
      </c>
      <c r="B2710" s="79"/>
      <c r="C2710" s="80"/>
      <c r="D2710" s="79"/>
      <c r="E2710" s="79"/>
      <c r="F2710" s="79"/>
      <c r="G2710" s="79"/>
      <c r="H2710" s="79"/>
      <c r="I2710" s="79"/>
      <c r="J2710" s="79"/>
      <c r="K2710" s="79"/>
      <c r="L2710" s="76">
        <v>0</v>
      </c>
      <c r="O2710" s="55"/>
      <c r="W2710" s="59"/>
      <c r="X2710" s="64"/>
      <c r="Y2710" s="64"/>
      <c r="Z2710" s="64"/>
    </row>
    <row r="2711" spans="1:26" ht="15" customHeight="1" thickBot="1">
      <c r="A2711" s="184" t="str">
        <f t="shared" si="646"/>
        <v>De Gea</v>
      </c>
      <c r="B2711" s="79"/>
      <c r="C2711" s="80"/>
      <c r="D2711" s="79"/>
      <c r="E2711" s="79"/>
      <c r="F2711" s="79"/>
      <c r="G2711" s="79"/>
      <c r="H2711" s="79"/>
      <c r="I2711" s="79"/>
      <c r="J2711" s="79"/>
      <c r="K2711" s="79"/>
      <c r="L2711" s="76">
        <v>0</v>
      </c>
      <c r="O2711" s="55"/>
      <c r="W2711" s="59"/>
      <c r="X2711" s="64"/>
      <c r="Y2711" s="64"/>
      <c r="Z2711" s="64"/>
    </row>
    <row r="2712" spans="1:26" ht="15" customHeight="1" thickBot="1">
      <c r="A2712" s="184" t="str">
        <f t="shared" si="646"/>
        <v>Pickford</v>
      </c>
      <c r="B2712" s="79"/>
      <c r="C2712" s="80"/>
      <c r="D2712" s="79"/>
      <c r="E2712" s="79"/>
      <c r="F2712" s="79"/>
      <c r="G2712" s="79"/>
      <c r="H2712" s="79"/>
      <c r="I2712" s="79"/>
      <c r="J2712" s="79"/>
      <c r="K2712" s="79"/>
      <c r="L2712" s="76">
        <v>0</v>
      </c>
      <c r="O2712" s="55"/>
      <c r="W2712" s="59"/>
      <c r="X2712" s="64"/>
      <c r="Y2712" s="64"/>
      <c r="Z2712" s="64"/>
    </row>
    <row r="2713" spans="1:26" ht="15" customHeight="1" thickBot="1">
      <c r="A2713" s="184" t="str">
        <f t="shared" si="646"/>
        <v>Henderson</v>
      </c>
      <c r="B2713" s="79"/>
      <c r="C2713" s="80"/>
      <c r="D2713" s="79"/>
      <c r="E2713" s="79"/>
      <c r="F2713" s="79"/>
      <c r="G2713" s="79"/>
      <c r="H2713" s="79"/>
      <c r="I2713" s="79"/>
      <c r="J2713" s="79"/>
      <c r="K2713" s="79"/>
      <c r="L2713" s="76">
        <v>0</v>
      </c>
      <c r="O2713" s="55"/>
      <c r="W2713" s="59"/>
      <c r="X2713" s="64"/>
      <c r="Y2713" s="64"/>
      <c r="Z2713" s="64"/>
    </row>
    <row r="2714" spans="1:26" ht="15" customHeight="1" thickBot="1">
      <c r="A2714" s="184" t="str">
        <f t="shared" si="646"/>
        <v>Meslier</v>
      </c>
      <c r="B2714" s="79"/>
      <c r="C2714" s="80"/>
      <c r="D2714" s="79"/>
      <c r="E2714" s="79"/>
      <c r="F2714" s="79"/>
      <c r="G2714" s="79"/>
      <c r="H2714" s="79"/>
      <c r="I2714" s="79"/>
      <c r="J2714" s="79"/>
      <c r="K2714" s="79"/>
      <c r="L2714" s="76">
        <v>0</v>
      </c>
      <c r="O2714" s="55"/>
      <c r="W2714" s="59"/>
      <c r="X2714" s="64"/>
      <c r="Y2714" s="64"/>
      <c r="Z2714" s="64"/>
    </row>
    <row r="2715" spans="1:26" ht="15" customHeight="1" thickBot="1">
      <c r="A2715" s="184" t="str">
        <f t="shared" si="646"/>
        <v>Guaita</v>
      </c>
      <c r="B2715" s="79"/>
      <c r="C2715" s="80"/>
      <c r="D2715" s="79"/>
      <c r="E2715" s="79"/>
      <c r="F2715" s="79"/>
      <c r="G2715" s="79"/>
      <c r="H2715" s="79"/>
      <c r="I2715" s="79"/>
      <c r="J2715" s="79"/>
      <c r="K2715" s="79"/>
      <c r="L2715" s="76">
        <v>0</v>
      </c>
      <c r="O2715" s="55"/>
      <c r="W2715" s="59"/>
      <c r="X2715" s="64"/>
      <c r="Y2715" s="64"/>
      <c r="Z2715" s="64"/>
    </row>
    <row r="2716" spans="1:26" ht="15" customHeight="1" thickBot="1">
      <c r="A2716" s="184" t="str">
        <f t="shared" si="646"/>
        <v>Salah</v>
      </c>
      <c r="B2716" s="79"/>
      <c r="C2716" s="80"/>
      <c r="D2716" s="79"/>
      <c r="E2716" s="79"/>
      <c r="F2716" s="79"/>
      <c r="G2716" s="79"/>
      <c r="H2716" s="79"/>
      <c r="I2716" s="79"/>
      <c r="J2716" s="79"/>
      <c r="K2716" s="79"/>
      <c r="L2716" s="76">
        <v>1</v>
      </c>
      <c r="O2716" s="55"/>
      <c r="W2716" s="59"/>
      <c r="X2716" s="64"/>
      <c r="Y2716" s="64"/>
      <c r="Z2716" s="64"/>
    </row>
    <row r="2717" spans="1:26" ht="15" customHeight="1" thickBot="1">
      <c r="A2717" s="184" t="str">
        <f t="shared" si="646"/>
        <v>De Bruyne</v>
      </c>
      <c r="B2717" s="79"/>
      <c r="C2717" s="80"/>
      <c r="D2717" s="79"/>
      <c r="E2717" s="79"/>
      <c r="F2717" s="79"/>
      <c r="G2717" s="79"/>
      <c r="H2717" s="79"/>
      <c r="I2717" s="79"/>
      <c r="J2717" s="79"/>
      <c r="K2717" s="79"/>
      <c r="L2717" s="76">
        <v>0</v>
      </c>
      <c r="O2717" s="55"/>
      <c r="W2717" s="59"/>
      <c r="X2717" s="64"/>
      <c r="Y2717" s="64"/>
      <c r="Z2717" s="64"/>
    </row>
    <row r="2718" spans="1:26" ht="15" customHeight="1" thickBot="1">
      <c r="A2718" s="184" t="str">
        <f t="shared" si="646"/>
        <v>Saka</v>
      </c>
      <c r="B2718" s="79"/>
      <c r="C2718" s="80"/>
      <c r="D2718" s="79"/>
      <c r="E2718" s="79"/>
      <c r="F2718" s="79"/>
      <c r="G2718" s="79"/>
      <c r="H2718" s="79"/>
      <c r="I2718" s="79"/>
      <c r="J2718" s="79"/>
      <c r="K2718" s="79"/>
      <c r="L2718" s="76">
        <v>1</v>
      </c>
      <c r="O2718" s="55"/>
      <c r="W2718" s="59"/>
      <c r="X2718" s="64"/>
      <c r="Y2718" s="64"/>
      <c r="Z2718" s="64"/>
    </row>
    <row r="2719" spans="1:26" ht="15" customHeight="1" thickBot="1">
      <c r="A2719" s="184" t="str">
        <f t="shared" si="646"/>
        <v>Son</v>
      </c>
      <c r="B2719" s="79"/>
      <c r="C2719" s="80"/>
      <c r="D2719" s="79"/>
      <c r="E2719" s="79"/>
      <c r="F2719" s="79"/>
      <c r="G2719" s="79"/>
      <c r="H2719" s="79"/>
      <c r="I2719" s="79"/>
      <c r="J2719" s="79"/>
      <c r="K2719" s="79"/>
      <c r="L2719" s="76">
        <v>0</v>
      </c>
      <c r="O2719" s="55"/>
      <c r="W2719" s="59"/>
      <c r="X2719" s="64"/>
      <c r="Y2719" s="64"/>
      <c r="Z2719" s="64"/>
    </row>
    <row r="2720" spans="1:26" ht="15" customHeight="1" thickBot="1">
      <c r="A2720" s="184" t="str">
        <f t="shared" si="646"/>
        <v>Martinelli</v>
      </c>
      <c r="B2720" s="79"/>
      <c r="C2720" s="80"/>
      <c r="D2720" s="79"/>
      <c r="E2720" s="79"/>
      <c r="F2720" s="79"/>
      <c r="G2720" s="79"/>
      <c r="H2720" s="79"/>
      <c r="I2720" s="79"/>
      <c r="J2720" s="79"/>
      <c r="K2720" s="79"/>
      <c r="L2720" s="76">
        <v>1</v>
      </c>
      <c r="O2720" s="55"/>
      <c r="W2720" s="59"/>
      <c r="X2720" s="64"/>
      <c r="Y2720" s="64"/>
      <c r="Z2720" s="64"/>
    </row>
    <row r="2721" spans="1:26" ht="15" customHeight="1" thickBot="1">
      <c r="A2721" s="184" t="str">
        <f t="shared" si="646"/>
        <v>Foden</v>
      </c>
      <c r="B2721" s="79"/>
      <c r="C2721" s="80"/>
      <c r="D2721" s="79"/>
      <c r="E2721" s="79"/>
      <c r="F2721" s="79"/>
      <c r="G2721" s="79"/>
      <c r="H2721" s="79"/>
      <c r="I2721" s="79"/>
      <c r="J2721" s="79"/>
      <c r="K2721" s="79"/>
      <c r="L2721" s="76">
        <v>0</v>
      </c>
      <c r="O2721" s="55"/>
      <c r="W2721" s="59"/>
      <c r="X2721" s="64"/>
      <c r="Y2721" s="64"/>
      <c r="Z2721" s="64"/>
    </row>
    <row r="2722" spans="1:26" ht="15" customHeight="1" thickBot="1">
      <c r="A2722" s="184" t="str">
        <f t="shared" si="646"/>
        <v>Mount</v>
      </c>
      <c r="B2722" s="79"/>
      <c r="C2722" s="80"/>
      <c r="D2722" s="79"/>
      <c r="E2722" s="79"/>
      <c r="F2722" s="79"/>
      <c r="G2722" s="79"/>
      <c r="H2722" s="79"/>
      <c r="I2722" s="79"/>
      <c r="J2722" s="79"/>
      <c r="K2722" s="79"/>
      <c r="L2722" s="76">
        <v>1</v>
      </c>
      <c r="O2722" s="55"/>
      <c r="W2722" s="59"/>
      <c r="X2722" s="64"/>
      <c r="Y2722" s="64"/>
      <c r="Z2722" s="64"/>
    </row>
    <row r="2723" spans="1:26" ht="15" customHeight="1" thickBot="1">
      <c r="A2723" s="184" t="str">
        <f t="shared" si="646"/>
        <v>Sterling</v>
      </c>
      <c r="B2723" s="79"/>
      <c r="C2723" s="80"/>
      <c r="D2723" s="79"/>
      <c r="E2723" s="79"/>
      <c r="F2723" s="79"/>
      <c r="G2723" s="79"/>
      <c r="H2723" s="79"/>
      <c r="I2723" s="79"/>
      <c r="J2723" s="79"/>
      <c r="K2723" s="79"/>
      <c r="L2723" s="76">
        <v>0</v>
      </c>
      <c r="O2723" s="55"/>
      <c r="W2723" s="59"/>
      <c r="X2723" s="64"/>
      <c r="Y2723" s="64"/>
      <c r="Z2723" s="64"/>
    </row>
    <row r="2724" spans="1:26" ht="15" customHeight="1" thickBot="1">
      <c r="A2724" s="184" t="str">
        <f t="shared" si="646"/>
        <v>Fernandes</v>
      </c>
      <c r="B2724" s="79"/>
      <c r="C2724" s="80"/>
      <c r="D2724" s="79"/>
      <c r="E2724" s="79"/>
      <c r="F2724" s="79"/>
      <c r="G2724" s="79"/>
      <c r="H2724" s="79"/>
      <c r="I2724" s="79"/>
      <c r="J2724" s="79"/>
      <c r="K2724" s="79"/>
      <c r="L2724" s="76">
        <v>0</v>
      </c>
      <c r="O2724" s="55"/>
      <c r="W2724" s="59"/>
      <c r="X2724" s="64"/>
      <c r="Y2724" s="64"/>
      <c r="Z2724" s="64"/>
    </row>
    <row r="2725" spans="1:26" ht="15" customHeight="1" thickBot="1">
      <c r="A2725" s="184" t="str">
        <f t="shared" si="646"/>
        <v>Ødegaard</v>
      </c>
      <c r="B2725" s="79"/>
      <c r="C2725" s="80"/>
      <c r="D2725" s="79"/>
      <c r="E2725" s="79"/>
      <c r="F2725" s="79"/>
      <c r="G2725" s="79"/>
      <c r="H2725" s="79"/>
      <c r="I2725" s="79"/>
      <c r="J2725" s="79"/>
      <c r="K2725" s="79"/>
      <c r="L2725" s="76">
        <v>0</v>
      </c>
      <c r="O2725" s="55"/>
      <c r="W2725" s="59"/>
      <c r="X2725" s="64"/>
      <c r="Y2725" s="64"/>
      <c r="Z2725" s="64"/>
    </row>
    <row r="2726" spans="1:26" ht="15" customHeight="1" thickBot="1">
      <c r="A2726" s="184" t="str">
        <f t="shared" si="646"/>
        <v>Trossard</v>
      </c>
      <c r="B2726" s="79"/>
      <c r="C2726" s="80"/>
      <c r="D2726" s="79"/>
      <c r="E2726" s="79"/>
      <c r="F2726" s="79"/>
      <c r="G2726" s="79"/>
      <c r="H2726" s="79"/>
      <c r="I2726" s="79"/>
      <c r="J2726" s="79"/>
      <c r="K2726" s="79"/>
      <c r="L2726" s="76">
        <v>0</v>
      </c>
      <c r="O2726" s="55"/>
      <c r="W2726" s="59"/>
      <c r="X2726" s="64"/>
      <c r="Y2726" s="64"/>
      <c r="Z2726" s="64"/>
    </row>
    <row r="2727" spans="1:26" ht="15" customHeight="1" thickBot="1">
      <c r="A2727" s="184" t="str">
        <f t="shared" si="646"/>
        <v>Grealish</v>
      </c>
      <c r="B2727" s="79"/>
      <c r="C2727" s="80"/>
      <c r="D2727" s="79"/>
      <c r="E2727" s="79"/>
      <c r="F2727" s="79"/>
      <c r="G2727" s="79"/>
      <c r="H2727" s="79"/>
      <c r="I2727" s="79"/>
      <c r="J2727" s="79"/>
      <c r="K2727" s="79"/>
      <c r="L2727" s="76">
        <v>0</v>
      </c>
      <c r="O2727" s="55"/>
      <c r="W2727" s="59"/>
      <c r="X2727" s="64"/>
      <c r="Y2727" s="64"/>
      <c r="Z2727" s="64"/>
    </row>
    <row r="2728" spans="1:26" ht="15" customHeight="1" thickBot="1">
      <c r="A2728" s="184" t="str">
        <f t="shared" si="646"/>
        <v>Rashford</v>
      </c>
      <c r="B2728" s="79"/>
      <c r="C2728" s="80"/>
      <c r="D2728" s="79"/>
      <c r="E2728" s="79"/>
      <c r="F2728" s="79"/>
      <c r="G2728" s="79"/>
      <c r="H2728" s="79"/>
      <c r="I2728" s="79"/>
      <c r="J2728" s="79"/>
      <c r="K2728" s="79"/>
      <c r="L2728" s="76">
        <v>1</v>
      </c>
      <c r="O2728" s="55"/>
      <c r="W2728" s="59"/>
      <c r="X2728" s="64"/>
      <c r="Y2728" s="64"/>
      <c r="Z2728" s="64"/>
    </row>
    <row r="2729" spans="1:26" ht="15" customHeight="1" thickBot="1">
      <c r="A2729" s="184" t="str">
        <f t="shared" si="646"/>
        <v>Zaha</v>
      </c>
      <c r="B2729" s="79"/>
      <c r="C2729" s="80"/>
      <c r="D2729" s="79"/>
      <c r="E2729" s="79"/>
      <c r="F2729" s="79"/>
      <c r="G2729" s="79"/>
      <c r="H2729" s="79"/>
      <c r="I2729" s="79"/>
      <c r="J2729" s="79"/>
      <c r="K2729" s="79"/>
      <c r="L2729" s="76">
        <v>0</v>
      </c>
      <c r="O2729" s="55"/>
      <c r="W2729" s="59"/>
      <c r="X2729" s="64"/>
      <c r="Y2729" s="64"/>
      <c r="Z2729" s="64"/>
    </row>
    <row r="2730" spans="1:26" ht="15" customHeight="1" thickBot="1">
      <c r="A2730" s="184" t="str">
        <f t="shared" ref="A2730:A2793" si="647">A1850</f>
        <v>Bernardo</v>
      </c>
      <c r="B2730" s="79"/>
      <c r="C2730" s="80"/>
      <c r="D2730" s="79"/>
      <c r="E2730" s="79"/>
      <c r="F2730" s="79"/>
      <c r="G2730" s="79"/>
      <c r="H2730" s="79"/>
      <c r="I2730" s="79"/>
      <c r="J2730" s="79"/>
      <c r="K2730" s="79"/>
      <c r="L2730" s="76">
        <v>0</v>
      </c>
      <c r="O2730" s="55"/>
      <c r="W2730" s="59"/>
      <c r="X2730" s="64"/>
      <c r="Y2730" s="64"/>
      <c r="Z2730" s="64"/>
    </row>
    <row r="2731" spans="1:26" ht="15" customHeight="1" thickBot="1">
      <c r="A2731" s="184" t="str">
        <f t="shared" si="647"/>
        <v>Groß</v>
      </c>
      <c r="B2731" s="79"/>
      <c r="C2731" s="80"/>
      <c r="D2731" s="79"/>
      <c r="E2731" s="79"/>
      <c r="F2731" s="79"/>
      <c r="G2731" s="79"/>
      <c r="H2731" s="79"/>
      <c r="I2731" s="79"/>
      <c r="J2731" s="79"/>
      <c r="K2731" s="79"/>
      <c r="L2731" s="76">
        <v>0</v>
      </c>
      <c r="O2731" s="55"/>
      <c r="W2731" s="59"/>
      <c r="X2731" s="64"/>
      <c r="Y2731" s="64"/>
      <c r="Z2731" s="64"/>
    </row>
    <row r="2732" spans="1:26" ht="15" customHeight="1" thickBot="1">
      <c r="A2732" s="184" t="str">
        <f t="shared" si="647"/>
        <v>Bowen</v>
      </c>
      <c r="B2732" s="79"/>
      <c r="C2732" s="80"/>
      <c r="D2732" s="79"/>
      <c r="E2732" s="79"/>
      <c r="F2732" s="79"/>
      <c r="G2732" s="79"/>
      <c r="H2732" s="79"/>
      <c r="I2732" s="79"/>
      <c r="J2732" s="79"/>
      <c r="K2732" s="79"/>
      <c r="L2732" s="76">
        <v>0</v>
      </c>
      <c r="O2732" s="55"/>
      <c r="W2732" s="59"/>
      <c r="X2732" s="64"/>
      <c r="Y2732" s="64"/>
      <c r="Z2732" s="64"/>
    </row>
    <row r="2733" spans="1:26" ht="15" customHeight="1" thickBot="1">
      <c r="A2733" s="184" t="str">
        <f t="shared" si="647"/>
        <v>Andreas</v>
      </c>
      <c r="B2733" s="79"/>
      <c r="C2733" s="80"/>
      <c r="D2733" s="79"/>
      <c r="E2733" s="79"/>
      <c r="F2733" s="79"/>
      <c r="G2733" s="79"/>
      <c r="H2733" s="79"/>
      <c r="I2733" s="79"/>
      <c r="J2733" s="79"/>
      <c r="K2733" s="79"/>
      <c r="L2733" s="76">
        <v>0</v>
      </c>
      <c r="O2733" s="55"/>
      <c r="W2733" s="59"/>
      <c r="X2733" s="64"/>
      <c r="Y2733" s="64"/>
      <c r="Z2733" s="64"/>
    </row>
    <row r="2734" spans="1:26" ht="15" customHeight="1" thickBot="1">
      <c r="A2734" s="184" t="str">
        <f t="shared" si="647"/>
        <v>Ward-Prowse</v>
      </c>
      <c r="B2734" s="79"/>
      <c r="C2734" s="80"/>
      <c r="D2734" s="79"/>
      <c r="E2734" s="79"/>
      <c r="F2734" s="79"/>
      <c r="G2734" s="79"/>
      <c r="H2734" s="79"/>
      <c r="I2734" s="79"/>
      <c r="J2734" s="79"/>
      <c r="K2734" s="79"/>
      <c r="L2734" s="76">
        <v>0</v>
      </c>
      <c r="O2734" s="55"/>
      <c r="W2734" s="59"/>
      <c r="X2734" s="64"/>
      <c r="Y2734" s="64"/>
      <c r="Z2734" s="64"/>
    </row>
    <row r="2735" spans="1:26" ht="15" customHeight="1" thickBot="1">
      <c r="A2735" s="184" t="str">
        <f t="shared" si="647"/>
        <v>Barnes</v>
      </c>
      <c r="B2735" s="79"/>
      <c r="C2735" s="80"/>
      <c r="D2735" s="79"/>
      <c r="E2735" s="79"/>
      <c r="F2735" s="79"/>
      <c r="G2735" s="79"/>
      <c r="H2735" s="79"/>
      <c r="I2735" s="79"/>
      <c r="J2735" s="79"/>
      <c r="K2735" s="79"/>
      <c r="L2735" s="76">
        <v>0</v>
      </c>
      <c r="O2735" s="55"/>
      <c r="W2735" s="59"/>
      <c r="X2735" s="64"/>
      <c r="Y2735" s="64"/>
      <c r="Z2735" s="64"/>
    </row>
    <row r="2736" spans="1:26" ht="15" customHeight="1" thickBot="1">
      <c r="A2736" s="184" t="str">
        <f t="shared" si="647"/>
        <v>Almirón</v>
      </c>
      <c r="B2736" s="79"/>
      <c r="C2736" s="80"/>
      <c r="D2736" s="79"/>
      <c r="E2736" s="79"/>
      <c r="F2736" s="79"/>
      <c r="G2736" s="79"/>
      <c r="H2736" s="79"/>
      <c r="I2736" s="79"/>
      <c r="J2736" s="79"/>
      <c r="K2736" s="79"/>
      <c r="L2736" s="76">
        <v>0</v>
      </c>
      <c r="O2736" s="55"/>
      <c r="W2736" s="59"/>
      <c r="X2736" s="64"/>
      <c r="Y2736" s="64"/>
      <c r="Z2736" s="64"/>
    </row>
    <row r="2737" spans="1:59" ht="15" customHeight="1" thickBot="1">
      <c r="A2737" s="184" t="str">
        <f t="shared" si="647"/>
        <v>Willian</v>
      </c>
      <c r="B2737" s="79"/>
      <c r="C2737" s="80"/>
      <c r="D2737" s="79"/>
      <c r="E2737" s="79"/>
      <c r="F2737" s="79"/>
      <c r="G2737" s="79"/>
      <c r="H2737" s="79"/>
      <c r="I2737" s="79"/>
      <c r="J2737" s="79"/>
      <c r="K2737" s="79"/>
      <c r="L2737" s="76">
        <v>0</v>
      </c>
      <c r="O2737" s="55"/>
      <c r="W2737" s="59"/>
      <c r="X2737" s="64"/>
      <c r="Y2737" s="64"/>
      <c r="Z2737" s="64"/>
    </row>
    <row r="2738" spans="1:59" ht="15" customHeight="1" thickBot="1">
      <c r="A2738" s="184" t="str">
        <f t="shared" si="647"/>
        <v>Antony</v>
      </c>
      <c r="B2738" s="79"/>
      <c r="C2738" s="80"/>
      <c r="D2738" s="79"/>
      <c r="E2738" s="79"/>
      <c r="F2738" s="79"/>
      <c r="G2738" s="79"/>
      <c r="H2738" s="79"/>
      <c r="I2738" s="79"/>
      <c r="J2738" s="79"/>
      <c r="K2738" s="79"/>
      <c r="L2738" s="76">
        <v>0</v>
      </c>
      <c r="O2738" s="55"/>
      <c r="W2738" s="59"/>
      <c r="X2738" s="64"/>
      <c r="Y2738" s="64"/>
      <c r="Z2738" s="64"/>
    </row>
    <row r="2739" spans="1:59" ht="15" customHeight="1" thickBot="1">
      <c r="A2739" s="184" t="str">
        <f t="shared" si="647"/>
        <v>Saint-Maximin</v>
      </c>
      <c r="B2739" s="79"/>
      <c r="C2739" s="80"/>
      <c r="D2739" s="79"/>
      <c r="E2739" s="79"/>
      <c r="F2739" s="79"/>
      <c r="G2739" s="79"/>
      <c r="H2739" s="79"/>
      <c r="I2739" s="79"/>
      <c r="J2739" s="79"/>
      <c r="K2739" s="79"/>
      <c r="L2739" s="76">
        <v>0</v>
      </c>
      <c r="O2739" s="55"/>
      <c r="W2739" s="59"/>
      <c r="X2739" s="64"/>
      <c r="Y2739" s="64"/>
      <c r="Z2739" s="64"/>
    </row>
    <row r="2740" spans="1:59" ht="15" customHeight="1" thickBot="1">
      <c r="A2740" s="184" t="str">
        <f t="shared" si="647"/>
        <v>Gündogan</v>
      </c>
      <c r="B2740" s="79"/>
      <c r="C2740" s="80"/>
      <c r="D2740" s="79"/>
      <c r="E2740" s="79"/>
      <c r="F2740" s="79"/>
      <c r="G2740" s="79"/>
      <c r="H2740" s="79"/>
      <c r="I2740" s="79"/>
      <c r="J2740" s="79"/>
      <c r="K2740" s="79"/>
      <c r="L2740" s="76">
        <v>0</v>
      </c>
      <c r="W2740" s="59"/>
      <c r="X2740" s="64"/>
      <c r="Y2740" s="64"/>
      <c r="Z2740" s="64"/>
    </row>
    <row r="2741" spans="1:59" ht="15" customHeight="1" thickBot="1">
      <c r="A2741" s="184" t="str">
        <f t="shared" si="647"/>
        <v>Paquetá</v>
      </c>
      <c r="B2741" s="79"/>
      <c r="C2741" s="80"/>
      <c r="D2741" s="79"/>
      <c r="E2741" s="79"/>
      <c r="F2741" s="79"/>
      <c r="G2741" s="79"/>
      <c r="H2741" s="79"/>
      <c r="I2741" s="79"/>
      <c r="J2741" s="79"/>
      <c r="K2741" s="79"/>
      <c r="L2741" s="74">
        <v>0</v>
      </c>
      <c r="M2741" s="99"/>
      <c r="N2741" s="99"/>
      <c r="O2741" s="99"/>
      <c r="P2741" s="99"/>
      <c r="W2741" s="59"/>
      <c r="X2741" s="64"/>
      <c r="Y2741" s="64"/>
      <c r="Z2741" s="64"/>
    </row>
    <row r="2742" spans="1:59" ht="15" customHeight="1" thickBot="1">
      <c r="A2742" s="184" t="str">
        <f t="shared" si="647"/>
        <v>Rodrigo</v>
      </c>
      <c r="B2742" s="79"/>
      <c r="C2742" s="80"/>
      <c r="D2742" s="79"/>
      <c r="E2742" s="79"/>
      <c r="F2742" s="79"/>
      <c r="G2742" s="79"/>
      <c r="H2742" s="79"/>
      <c r="I2742" s="79"/>
      <c r="J2742" s="79"/>
      <c r="K2742" s="79"/>
      <c r="L2742" s="75">
        <v>0</v>
      </c>
      <c r="M2742" s="99"/>
      <c r="N2742" s="99"/>
      <c r="O2742" s="99"/>
      <c r="P2742" s="99"/>
      <c r="W2742" s="59"/>
      <c r="X2742" s="64"/>
      <c r="Y2742" s="64"/>
      <c r="Z2742" s="64"/>
    </row>
    <row r="2743" spans="1:59" ht="15" customHeight="1" thickBot="1">
      <c r="A2743" s="184" t="str">
        <f t="shared" si="647"/>
        <v>Aaronson</v>
      </c>
      <c r="B2743" s="79"/>
      <c r="C2743" s="80"/>
      <c r="D2743" s="79"/>
      <c r="E2743" s="79"/>
      <c r="F2743" s="79"/>
      <c r="G2743" s="79"/>
      <c r="H2743" s="79"/>
      <c r="I2743" s="79"/>
      <c r="J2743" s="79"/>
      <c r="K2743" s="79"/>
      <c r="L2743" s="74">
        <v>0</v>
      </c>
      <c r="M2743" s="99"/>
      <c r="N2743" s="99"/>
      <c r="O2743" s="99"/>
      <c r="P2743" s="99"/>
      <c r="W2743" s="59"/>
      <c r="X2743" s="64"/>
      <c r="Y2743" s="64"/>
      <c r="Z2743" s="64"/>
    </row>
    <row r="2744" spans="1:59" ht="15" customHeight="1" thickBot="1">
      <c r="A2744" s="184" t="str">
        <f t="shared" si="647"/>
        <v>Kulusevski</v>
      </c>
      <c r="B2744" s="79"/>
      <c r="C2744" s="80"/>
      <c r="D2744" s="79"/>
      <c r="E2744" s="79"/>
      <c r="F2744" s="79"/>
      <c r="G2744" s="79"/>
      <c r="H2744" s="79"/>
      <c r="I2744" s="79"/>
      <c r="J2744" s="79"/>
      <c r="K2744" s="79"/>
      <c r="L2744" s="75">
        <v>0</v>
      </c>
      <c r="M2744" s="99"/>
      <c r="N2744" s="99"/>
      <c r="O2744" s="99"/>
      <c r="P2744" s="99"/>
      <c r="W2744" s="59"/>
      <c r="X2744" s="64"/>
      <c r="Y2744" s="64"/>
      <c r="Z2744" s="64"/>
    </row>
    <row r="2745" spans="1:59" ht="15" customHeight="1" thickBot="1">
      <c r="A2745" s="184" t="str">
        <f t="shared" si="647"/>
        <v>Bailey</v>
      </c>
      <c r="B2745" s="79"/>
      <c r="C2745" s="80"/>
      <c r="D2745" s="79"/>
      <c r="E2745" s="79"/>
      <c r="F2745" s="79"/>
      <c r="G2745" s="79"/>
      <c r="H2745" s="79"/>
      <c r="I2745" s="79"/>
      <c r="J2745" s="79"/>
      <c r="K2745" s="79"/>
      <c r="L2745" s="74">
        <v>0</v>
      </c>
      <c r="M2745" s="99"/>
      <c r="N2745" s="99"/>
      <c r="O2745" s="99"/>
      <c r="P2745" s="99"/>
      <c r="W2745" s="59"/>
      <c r="X2745" s="64"/>
      <c r="Y2745" s="64"/>
      <c r="Z2745" s="64"/>
    </row>
    <row r="2746" spans="1:59" ht="15" customHeight="1" thickBot="1">
      <c r="A2746" s="184" t="str">
        <f t="shared" si="647"/>
        <v>March</v>
      </c>
      <c r="B2746" s="79"/>
      <c r="C2746" s="80"/>
      <c r="D2746" s="79"/>
      <c r="E2746" s="79"/>
      <c r="F2746" s="79"/>
      <c r="G2746" s="79"/>
      <c r="H2746" s="79"/>
      <c r="I2746" s="79"/>
      <c r="J2746" s="79"/>
      <c r="K2746" s="79"/>
      <c r="L2746" s="75">
        <v>0</v>
      </c>
      <c r="M2746" s="99"/>
      <c r="N2746" s="99"/>
      <c r="O2746" s="99"/>
      <c r="P2746" s="99"/>
      <c r="W2746" s="59"/>
      <c r="X2746" s="64"/>
      <c r="Y2746" s="64"/>
      <c r="Z2746" s="64"/>
    </row>
    <row r="2747" spans="1:59" ht="15" customHeight="1" thickBot="1">
      <c r="A2747" s="184" t="str">
        <f t="shared" si="647"/>
        <v>Mahrez</v>
      </c>
      <c r="B2747" s="79"/>
      <c r="C2747" s="80"/>
      <c r="D2747" s="79"/>
      <c r="E2747" s="79"/>
      <c r="F2747" s="79"/>
      <c r="G2747" s="79"/>
      <c r="H2747" s="79"/>
      <c r="I2747" s="79"/>
      <c r="J2747" s="79"/>
      <c r="K2747" s="79"/>
      <c r="L2747" s="74">
        <v>0</v>
      </c>
      <c r="M2747" s="99"/>
      <c r="N2747" s="99"/>
      <c r="O2747" s="99"/>
      <c r="P2747" s="99"/>
      <c r="W2747" s="59"/>
      <c r="X2747" s="64"/>
      <c r="Y2747" s="64"/>
      <c r="Z2747" s="64"/>
    </row>
    <row r="2748" spans="1:59" ht="15" customHeight="1" thickBot="1">
      <c r="A2748" s="184" t="str">
        <f t="shared" si="647"/>
        <v>Harrison</v>
      </c>
      <c r="B2748" s="79"/>
      <c r="C2748" s="80"/>
      <c r="D2748" s="79"/>
      <c r="E2748" s="79"/>
      <c r="F2748" s="79"/>
      <c r="G2748" s="79"/>
      <c r="H2748" s="79"/>
      <c r="I2748" s="79"/>
      <c r="J2748" s="79"/>
      <c r="K2748" s="79"/>
      <c r="L2748" s="75">
        <v>0</v>
      </c>
      <c r="M2748" s="99"/>
      <c r="N2748" s="99"/>
      <c r="O2748" s="99"/>
      <c r="P2748" s="99"/>
      <c r="W2748" s="59"/>
      <c r="X2748" s="64"/>
      <c r="Y2748" s="64"/>
      <c r="Z2748" s="64"/>
    </row>
    <row r="2749" spans="1:59" ht="15" customHeight="1" thickBot="1">
      <c r="A2749" s="184" t="str">
        <f t="shared" si="647"/>
        <v>Eriksen</v>
      </c>
      <c r="B2749" s="79"/>
      <c r="C2749" s="80"/>
      <c r="D2749" s="79"/>
      <c r="E2749" s="79"/>
      <c r="F2749" s="79"/>
      <c r="G2749" s="79"/>
      <c r="H2749" s="79"/>
      <c r="I2749" s="79"/>
      <c r="J2749" s="79"/>
      <c r="K2749" s="79"/>
      <c r="L2749" s="74">
        <v>0</v>
      </c>
      <c r="M2749" s="99"/>
      <c r="N2749" s="99"/>
      <c r="O2749" s="99"/>
      <c r="P2749" s="99"/>
      <c r="W2749" s="59"/>
      <c r="X2749" s="64"/>
      <c r="Y2749" s="64"/>
      <c r="Z2749" s="64"/>
    </row>
    <row r="2750" spans="1:59" ht="15" customHeight="1" thickBot="1">
      <c r="A2750" s="184" t="str">
        <f t="shared" si="647"/>
        <v>Eze</v>
      </c>
      <c r="B2750" s="79"/>
      <c r="C2750" s="80"/>
      <c r="D2750" s="79"/>
      <c r="E2750" s="79"/>
      <c r="F2750" s="79"/>
      <c r="G2750" s="79"/>
      <c r="H2750" s="79"/>
      <c r="I2750" s="79"/>
      <c r="J2750" s="79"/>
      <c r="K2750" s="79"/>
      <c r="L2750" s="74">
        <v>0</v>
      </c>
      <c r="M2750" s="119" t="s">
        <v>141</v>
      </c>
      <c r="N2750" s="119">
        <v>1</v>
      </c>
      <c r="O2750" s="119" t="s">
        <v>142</v>
      </c>
      <c r="P2750" s="119">
        <v>2</v>
      </c>
      <c r="Q2750" s="330">
        <v>3</v>
      </c>
      <c r="R2750" s="433" t="s">
        <v>278</v>
      </c>
      <c r="S2750" s="434"/>
      <c r="T2750" s="435"/>
      <c r="W2750" s="59"/>
      <c r="X2750" s="64"/>
      <c r="Y2750" s="64"/>
      <c r="Z2750" s="64"/>
    </row>
    <row r="2751" spans="1:59" ht="15" customHeight="1" thickBot="1">
      <c r="A2751" s="184" t="str">
        <f t="shared" si="647"/>
        <v>Cancelo</v>
      </c>
      <c r="B2751" s="111"/>
      <c r="C2751" s="111"/>
      <c r="D2751" s="111"/>
      <c r="E2751" s="111"/>
      <c r="F2751" s="111"/>
      <c r="G2751" s="111"/>
      <c r="H2751" s="111"/>
      <c r="I2751" s="111"/>
      <c r="J2751" s="111"/>
      <c r="K2751" s="112"/>
      <c r="L2751" s="75">
        <v>0</v>
      </c>
      <c r="M2751" s="59">
        <f>L111-L2751</f>
        <v>0</v>
      </c>
      <c r="N2751" s="59">
        <v>0</v>
      </c>
      <c r="O2751" s="59">
        <f>M2751-N2751</f>
        <v>0</v>
      </c>
      <c r="P2751" s="59">
        <v>0</v>
      </c>
      <c r="Q2751" s="59">
        <f>M2751-N2751-P2751</f>
        <v>0</v>
      </c>
      <c r="R2751" s="436"/>
      <c r="S2751" s="437"/>
      <c r="T2751" s="438"/>
      <c r="U2751" s="59"/>
      <c r="V2751" s="59"/>
      <c r="W2751" s="59"/>
      <c r="X2751" s="59"/>
      <c r="Y2751" s="59"/>
      <c r="Z2751" s="59"/>
      <c r="AA2751" s="59"/>
      <c r="AW2751"/>
      <c r="AX2751"/>
      <c r="AY2751"/>
      <c r="AZ2751"/>
      <c r="BA2751"/>
      <c r="BB2751"/>
      <c r="BC2751"/>
      <c r="BD2751"/>
      <c r="BE2751"/>
      <c r="BF2751"/>
      <c r="BG2751"/>
    </row>
    <row r="2752" spans="1:59" ht="15" customHeight="1" thickBot="1">
      <c r="A2752" s="184" t="str">
        <f t="shared" si="647"/>
        <v>Alexander-Arnold</v>
      </c>
      <c r="B2752" s="111"/>
      <c r="C2752" s="111"/>
      <c r="D2752" s="111"/>
      <c r="E2752" s="111"/>
      <c r="F2752" s="111"/>
      <c r="G2752" s="111"/>
      <c r="H2752" s="111"/>
      <c r="I2752" s="111"/>
      <c r="J2752" s="111"/>
      <c r="K2752" s="112"/>
      <c r="L2752" s="76">
        <v>0</v>
      </c>
      <c r="M2752" s="59">
        <f t="shared" ref="M2752:M2782" si="648">L112-L2752</f>
        <v>0</v>
      </c>
      <c r="N2752" s="59">
        <v>0</v>
      </c>
      <c r="O2752" s="59">
        <f t="shared" ref="O2752:O2815" si="649">M2752-N2752</f>
        <v>0</v>
      </c>
      <c r="P2752" s="59">
        <v>0</v>
      </c>
      <c r="Q2752" s="59">
        <f t="shared" ref="Q2752:Q2815" si="650">M2752-N2752-P2752</f>
        <v>0</v>
      </c>
      <c r="R2752" s="59"/>
      <c r="S2752" s="59"/>
      <c r="T2752" s="59"/>
      <c r="U2752" s="59"/>
      <c r="V2752" s="59"/>
      <c r="W2752" s="59"/>
      <c r="X2752" s="59"/>
      <c r="Y2752" s="59"/>
      <c r="Z2752" s="59"/>
      <c r="AA2752" s="59"/>
      <c r="AW2752"/>
      <c r="AX2752"/>
      <c r="AY2752"/>
      <c r="AZ2752"/>
      <c r="BA2752"/>
      <c r="BB2752"/>
      <c r="BC2752"/>
      <c r="BD2752"/>
      <c r="BE2752"/>
      <c r="BF2752"/>
      <c r="BG2752"/>
    </row>
    <row r="2753" spans="1:59" ht="15" customHeight="1" thickBot="1">
      <c r="A2753" s="184" t="str">
        <f t="shared" si="647"/>
        <v>Gabriel</v>
      </c>
      <c r="B2753" s="111"/>
      <c r="C2753" s="111"/>
      <c r="D2753" s="111"/>
      <c r="E2753" s="111"/>
      <c r="F2753" s="111"/>
      <c r="G2753" s="111"/>
      <c r="H2753" s="111"/>
      <c r="I2753" s="111"/>
      <c r="J2753" s="111"/>
      <c r="K2753" s="112"/>
      <c r="L2753" s="76">
        <v>1</v>
      </c>
      <c r="M2753" s="59">
        <f t="shared" si="648"/>
        <v>0</v>
      </c>
      <c r="N2753" s="59">
        <v>0</v>
      </c>
      <c r="O2753" s="59">
        <f t="shared" si="649"/>
        <v>0</v>
      </c>
      <c r="P2753" s="59">
        <v>0</v>
      </c>
      <c r="Q2753" s="59">
        <f t="shared" si="650"/>
        <v>0</v>
      </c>
      <c r="R2753" s="59"/>
      <c r="S2753" s="59"/>
      <c r="T2753" s="59"/>
      <c r="U2753" s="59"/>
      <c r="V2753" s="59"/>
      <c r="W2753" s="59"/>
      <c r="X2753" s="59"/>
      <c r="Y2753" s="59"/>
      <c r="Z2753" s="59"/>
      <c r="AA2753" s="59"/>
      <c r="AW2753"/>
      <c r="AX2753"/>
      <c r="AY2753"/>
      <c r="AZ2753"/>
      <c r="BA2753"/>
      <c r="BB2753"/>
      <c r="BC2753"/>
      <c r="BD2753"/>
      <c r="BE2753"/>
      <c r="BF2753"/>
      <c r="BG2753"/>
    </row>
    <row r="2754" spans="1:59" ht="15" customHeight="1" thickBot="1">
      <c r="A2754" s="184" t="str">
        <f t="shared" si="647"/>
        <v>Robertson</v>
      </c>
      <c r="B2754" s="111"/>
      <c r="C2754" s="111"/>
      <c r="D2754" s="111"/>
      <c r="E2754" s="111"/>
      <c r="F2754" s="111"/>
      <c r="G2754" s="111"/>
      <c r="H2754" s="111"/>
      <c r="I2754" s="111"/>
      <c r="J2754" s="111"/>
      <c r="K2754" s="112"/>
      <c r="L2754" s="76">
        <v>0</v>
      </c>
      <c r="M2754" s="59">
        <f t="shared" si="648"/>
        <v>0</v>
      </c>
      <c r="N2754" s="59">
        <v>0</v>
      </c>
      <c r="O2754" s="59">
        <f t="shared" si="649"/>
        <v>0</v>
      </c>
      <c r="P2754" s="59">
        <v>0</v>
      </c>
      <c r="Q2754" s="59">
        <f t="shared" si="650"/>
        <v>0</v>
      </c>
      <c r="R2754" s="59"/>
      <c r="S2754" s="59"/>
      <c r="T2754" s="59"/>
      <c r="U2754" s="59"/>
      <c r="V2754" s="59"/>
      <c r="W2754" s="59"/>
      <c r="X2754" s="59"/>
      <c r="Y2754" s="59"/>
      <c r="Z2754" s="59"/>
      <c r="AA2754" s="59"/>
      <c r="AW2754"/>
      <c r="AX2754"/>
      <c r="AY2754"/>
      <c r="AZ2754"/>
      <c r="BA2754"/>
      <c r="BB2754"/>
      <c r="BC2754"/>
      <c r="BD2754"/>
      <c r="BE2754"/>
      <c r="BF2754"/>
      <c r="BG2754"/>
    </row>
    <row r="2755" spans="1:59" ht="15" customHeight="1" thickBot="1">
      <c r="A2755" s="184" t="str">
        <f t="shared" si="647"/>
        <v>Trippier</v>
      </c>
      <c r="B2755" s="111"/>
      <c r="C2755" s="111"/>
      <c r="D2755" s="111"/>
      <c r="E2755" s="111"/>
      <c r="F2755" s="111"/>
      <c r="G2755" s="111"/>
      <c r="H2755" s="111"/>
      <c r="I2755" s="111"/>
      <c r="J2755" s="111"/>
      <c r="K2755" s="112"/>
      <c r="L2755" s="76">
        <v>1</v>
      </c>
      <c r="M2755" s="59">
        <f t="shared" si="648"/>
        <v>0</v>
      </c>
      <c r="N2755" s="59">
        <v>0</v>
      </c>
      <c r="O2755" s="59">
        <f t="shared" si="649"/>
        <v>0</v>
      </c>
      <c r="P2755" s="59">
        <v>0</v>
      </c>
      <c r="Q2755" s="59">
        <f t="shared" si="650"/>
        <v>0</v>
      </c>
      <c r="R2755" s="59"/>
      <c r="S2755" s="59"/>
      <c r="T2755" s="59"/>
      <c r="U2755" s="59"/>
      <c r="V2755" s="59"/>
      <c r="W2755" s="59"/>
      <c r="X2755" s="59"/>
      <c r="Y2755" s="59"/>
      <c r="Z2755" s="59"/>
      <c r="AA2755" s="59"/>
      <c r="AW2755"/>
      <c r="AX2755"/>
      <c r="AY2755"/>
      <c r="AZ2755"/>
      <c r="BA2755"/>
      <c r="BB2755"/>
      <c r="BC2755"/>
      <c r="BD2755"/>
      <c r="BE2755"/>
      <c r="BF2755"/>
      <c r="BG2755"/>
    </row>
    <row r="2756" spans="1:59" ht="15" customHeight="1" thickBot="1">
      <c r="A2756" s="184" t="str">
        <f t="shared" si="647"/>
        <v>Van Dijk</v>
      </c>
      <c r="B2756" s="111"/>
      <c r="C2756" s="111"/>
      <c r="D2756" s="111"/>
      <c r="E2756" s="111"/>
      <c r="F2756" s="111"/>
      <c r="G2756" s="111"/>
      <c r="H2756" s="111"/>
      <c r="I2756" s="111"/>
      <c r="J2756" s="111"/>
      <c r="K2756" s="112"/>
      <c r="L2756" s="76">
        <v>0</v>
      </c>
      <c r="M2756" s="59">
        <f t="shared" si="648"/>
        <v>0</v>
      </c>
      <c r="N2756" s="59">
        <v>0</v>
      </c>
      <c r="O2756" s="59">
        <f t="shared" si="649"/>
        <v>0</v>
      </c>
      <c r="P2756" s="59">
        <v>0</v>
      </c>
      <c r="Q2756" s="59">
        <f t="shared" si="650"/>
        <v>0</v>
      </c>
      <c r="W2756" s="59"/>
      <c r="X2756" s="64"/>
      <c r="Y2756" s="64"/>
      <c r="Z2756" s="64"/>
    </row>
    <row r="2757" spans="1:59" ht="15" customHeight="1" thickBot="1">
      <c r="A2757" s="184" t="str">
        <f t="shared" si="647"/>
        <v>White</v>
      </c>
      <c r="B2757" s="111"/>
      <c r="C2757" s="111"/>
      <c r="D2757" s="111"/>
      <c r="E2757" s="111"/>
      <c r="F2757" s="111"/>
      <c r="G2757" s="111"/>
      <c r="H2757" s="111"/>
      <c r="I2757" s="111"/>
      <c r="J2757" s="111"/>
      <c r="K2757" s="112"/>
      <c r="L2757" s="76">
        <v>0</v>
      </c>
      <c r="M2757" s="59">
        <f t="shared" si="648"/>
        <v>0</v>
      </c>
      <c r="N2757" s="59">
        <v>0</v>
      </c>
      <c r="O2757" s="59">
        <f t="shared" si="649"/>
        <v>0</v>
      </c>
      <c r="P2757" s="59">
        <v>0</v>
      </c>
      <c r="Q2757" s="59">
        <f t="shared" si="650"/>
        <v>0</v>
      </c>
      <c r="W2757" s="59"/>
      <c r="X2757" s="64"/>
      <c r="Y2757" s="64"/>
      <c r="Z2757" s="64"/>
    </row>
    <row r="2758" spans="1:59" ht="15" customHeight="1" thickBot="1">
      <c r="A2758" s="184" t="str">
        <f t="shared" si="647"/>
        <v>Laporte</v>
      </c>
      <c r="B2758" s="111"/>
      <c r="C2758" s="111"/>
      <c r="D2758" s="111"/>
      <c r="E2758" s="111"/>
      <c r="F2758" s="111"/>
      <c r="G2758" s="111"/>
      <c r="H2758" s="111"/>
      <c r="I2758" s="111"/>
      <c r="J2758" s="111"/>
      <c r="K2758" s="112"/>
      <c r="L2758" s="76">
        <v>0</v>
      </c>
      <c r="M2758" s="59">
        <f t="shared" si="648"/>
        <v>0</v>
      </c>
      <c r="N2758" s="59">
        <v>0</v>
      </c>
      <c r="O2758" s="59">
        <f t="shared" si="649"/>
        <v>0</v>
      </c>
      <c r="P2758" s="59">
        <v>0</v>
      </c>
      <c r="Q2758" s="59">
        <f t="shared" si="650"/>
        <v>0</v>
      </c>
      <c r="W2758" s="59"/>
      <c r="X2758" s="64"/>
      <c r="Y2758" s="64"/>
      <c r="Z2758" s="64"/>
    </row>
    <row r="2759" spans="1:59" ht="15" customHeight="1" thickBot="1">
      <c r="A2759" s="184" t="str">
        <f t="shared" si="647"/>
        <v>Dunk</v>
      </c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2"/>
      <c r="L2759" s="76">
        <v>0</v>
      </c>
      <c r="M2759" s="59">
        <f t="shared" si="648"/>
        <v>1</v>
      </c>
      <c r="N2759" s="59">
        <v>1</v>
      </c>
      <c r="O2759" s="59">
        <f t="shared" si="649"/>
        <v>0</v>
      </c>
      <c r="P2759" s="59">
        <v>0</v>
      </c>
      <c r="Q2759" s="59">
        <f t="shared" si="650"/>
        <v>0</v>
      </c>
      <c r="W2759" s="59"/>
      <c r="X2759" s="64"/>
      <c r="Y2759" s="64"/>
      <c r="Z2759" s="64"/>
    </row>
    <row r="2760" spans="1:59" ht="15" customHeight="1" thickBot="1">
      <c r="A2760" s="184" t="str">
        <f t="shared" si="647"/>
        <v>Saliba</v>
      </c>
      <c r="B2760" s="111"/>
      <c r="C2760" s="111"/>
      <c r="D2760" s="111"/>
      <c r="E2760" s="111"/>
      <c r="F2760" s="111"/>
      <c r="G2760" s="111"/>
      <c r="H2760" s="111"/>
      <c r="I2760" s="111"/>
      <c r="J2760" s="111"/>
      <c r="K2760" s="112"/>
      <c r="L2760" s="76">
        <v>0</v>
      </c>
      <c r="M2760" s="59">
        <f t="shared" si="648"/>
        <v>0</v>
      </c>
      <c r="N2760" s="59">
        <v>0</v>
      </c>
      <c r="O2760" s="59">
        <f t="shared" si="649"/>
        <v>0</v>
      </c>
      <c r="P2760" s="59">
        <v>0</v>
      </c>
      <c r="Q2760" s="59">
        <f t="shared" si="650"/>
        <v>0</v>
      </c>
      <c r="W2760" s="59"/>
      <c r="X2760" s="64"/>
      <c r="Y2760" s="64"/>
      <c r="Z2760" s="64"/>
    </row>
    <row r="2761" spans="1:59" ht="15" customHeight="1" thickBot="1">
      <c r="A2761" s="184" t="str">
        <f t="shared" si="647"/>
        <v>Burn</v>
      </c>
      <c r="B2761" s="111"/>
      <c r="C2761" s="111"/>
      <c r="D2761" s="111"/>
      <c r="E2761" s="111"/>
      <c r="F2761" s="111"/>
      <c r="G2761" s="111"/>
      <c r="H2761" s="111"/>
      <c r="I2761" s="111"/>
      <c r="J2761" s="111"/>
      <c r="K2761" s="112"/>
      <c r="L2761" s="76">
        <v>0</v>
      </c>
      <c r="M2761" s="59">
        <f t="shared" si="648"/>
        <v>0</v>
      </c>
      <c r="N2761" s="59">
        <v>0</v>
      </c>
      <c r="O2761" s="59">
        <f t="shared" si="649"/>
        <v>0</v>
      </c>
      <c r="P2761" s="59">
        <v>0</v>
      </c>
      <c r="Q2761" s="59">
        <f t="shared" si="650"/>
        <v>0</v>
      </c>
      <c r="W2761" s="59"/>
      <c r="X2761" s="64"/>
      <c r="Y2761" s="64"/>
      <c r="Z2761" s="64"/>
    </row>
    <row r="2762" spans="1:59" ht="15" customHeight="1" thickBot="1">
      <c r="A2762" s="184" t="str">
        <f t="shared" si="647"/>
        <v>Botman</v>
      </c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2"/>
      <c r="L2762" s="76">
        <v>0</v>
      </c>
      <c r="M2762" s="59">
        <f t="shared" si="648"/>
        <v>0</v>
      </c>
      <c r="N2762" s="59">
        <v>0</v>
      </c>
      <c r="O2762" s="59">
        <f t="shared" si="649"/>
        <v>0</v>
      </c>
      <c r="P2762" s="59">
        <v>0</v>
      </c>
      <c r="Q2762" s="59">
        <f t="shared" si="650"/>
        <v>0</v>
      </c>
      <c r="W2762" s="59"/>
      <c r="X2762" s="64"/>
      <c r="Y2762" s="64"/>
      <c r="Z2762" s="64"/>
    </row>
    <row r="2763" spans="1:59" ht="15" customHeight="1" thickBot="1">
      <c r="A2763" s="184" t="str">
        <f t="shared" si="647"/>
        <v>Dier</v>
      </c>
      <c r="B2763" s="111"/>
      <c r="C2763" s="111"/>
      <c r="D2763" s="111"/>
      <c r="E2763" s="111"/>
      <c r="F2763" s="111"/>
      <c r="G2763" s="111"/>
      <c r="H2763" s="111"/>
      <c r="I2763" s="111"/>
      <c r="J2763" s="111"/>
      <c r="K2763" s="112"/>
      <c r="L2763" s="76">
        <v>0</v>
      </c>
      <c r="M2763" s="59">
        <f t="shared" si="648"/>
        <v>0</v>
      </c>
      <c r="N2763" s="59">
        <v>0</v>
      </c>
      <c r="O2763" s="59">
        <f t="shared" si="649"/>
        <v>0</v>
      </c>
      <c r="P2763" s="59">
        <v>0</v>
      </c>
      <c r="Q2763" s="59">
        <f t="shared" si="650"/>
        <v>0</v>
      </c>
      <c r="W2763" s="59"/>
      <c r="X2763" s="64"/>
      <c r="Y2763" s="64"/>
      <c r="Z2763" s="64"/>
    </row>
    <row r="2764" spans="1:59" ht="15" customHeight="1" thickBot="1">
      <c r="A2764" s="184" t="str">
        <f t="shared" si="647"/>
        <v>Schär</v>
      </c>
      <c r="B2764" s="111"/>
      <c r="C2764" s="111"/>
      <c r="D2764" s="111"/>
      <c r="E2764" s="111"/>
      <c r="F2764" s="111"/>
      <c r="G2764" s="111"/>
      <c r="H2764" s="111"/>
      <c r="I2764" s="111"/>
      <c r="J2764" s="111"/>
      <c r="K2764" s="112"/>
      <c r="L2764" s="76">
        <v>0</v>
      </c>
      <c r="M2764" s="59">
        <f t="shared" si="648"/>
        <v>0</v>
      </c>
      <c r="N2764" s="59">
        <v>0</v>
      </c>
      <c r="O2764" s="59">
        <f t="shared" si="649"/>
        <v>0</v>
      </c>
      <c r="P2764" s="59">
        <v>0</v>
      </c>
      <c r="Q2764" s="59">
        <f t="shared" si="650"/>
        <v>0</v>
      </c>
      <c r="W2764" s="59"/>
      <c r="X2764" s="64"/>
      <c r="Y2764" s="64"/>
      <c r="Z2764" s="64"/>
    </row>
    <row r="2765" spans="1:59" ht="15" customHeight="1" thickBot="1">
      <c r="A2765" s="184" t="str">
        <f t="shared" si="647"/>
        <v>Zinchenko</v>
      </c>
      <c r="B2765" s="111"/>
      <c r="C2765" s="111"/>
      <c r="D2765" s="111"/>
      <c r="E2765" s="111"/>
      <c r="F2765" s="111"/>
      <c r="G2765" s="111"/>
      <c r="H2765" s="111"/>
      <c r="I2765" s="111"/>
      <c r="J2765" s="111"/>
      <c r="K2765" s="112"/>
      <c r="L2765" s="76">
        <v>0</v>
      </c>
      <c r="M2765" s="59">
        <f t="shared" si="648"/>
        <v>0</v>
      </c>
      <c r="N2765" s="59">
        <v>0</v>
      </c>
      <c r="O2765" s="59">
        <f t="shared" si="649"/>
        <v>0</v>
      </c>
      <c r="P2765" s="59">
        <v>0</v>
      </c>
      <c r="Q2765" s="59">
        <f t="shared" si="650"/>
        <v>0</v>
      </c>
      <c r="W2765" s="59"/>
      <c r="X2765" s="64"/>
      <c r="Y2765" s="64"/>
      <c r="Z2765" s="64"/>
    </row>
    <row r="2766" spans="1:59" ht="15" customHeight="1" thickBot="1">
      <c r="A2766" s="184" t="str">
        <f t="shared" si="647"/>
        <v>Walker</v>
      </c>
      <c r="B2766" s="111"/>
      <c r="C2766" s="111"/>
      <c r="D2766" s="111"/>
      <c r="E2766" s="111"/>
      <c r="F2766" s="111"/>
      <c r="G2766" s="111"/>
      <c r="H2766" s="111"/>
      <c r="I2766" s="111"/>
      <c r="J2766" s="111"/>
      <c r="K2766" s="112"/>
      <c r="L2766" s="76">
        <v>0</v>
      </c>
      <c r="M2766" s="59">
        <f t="shared" si="648"/>
        <v>0</v>
      </c>
      <c r="N2766" s="59">
        <v>0</v>
      </c>
      <c r="O2766" s="59">
        <f t="shared" si="649"/>
        <v>0</v>
      </c>
      <c r="P2766" s="59">
        <v>0</v>
      </c>
      <c r="Q2766" s="59">
        <f t="shared" si="650"/>
        <v>0</v>
      </c>
      <c r="W2766" s="59"/>
      <c r="X2766" s="64"/>
      <c r="Y2766" s="64"/>
      <c r="Z2766" s="64"/>
    </row>
    <row r="2767" spans="1:59" ht="15" customHeight="1" thickBot="1">
      <c r="A2767" s="184" t="str">
        <f t="shared" si="647"/>
        <v>Perišić</v>
      </c>
      <c r="B2767" s="111"/>
      <c r="C2767" s="111"/>
      <c r="D2767" s="111"/>
      <c r="E2767" s="111"/>
      <c r="F2767" s="111"/>
      <c r="G2767" s="111"/>
      <c r="H2767" s="111"/>
      <c r="I2767" s="111"/>
      <c r="J2767" s="111"/>
      <c r="K2767" s="112"/>
      <c r="L2767" s="76">
        <v>0</v>
      </c>
      <c r="M2767" s="59">
        <f t="shared" si="648"/>
        <v>1</v>
      </c>
      <c r="N2767" s="59">
        <v>0</v>
      </c>
      <c r="O2767" s="59">
        <f t="shared" si="649"/>
        <v>1</v>
      </c>
      <c r="P2767" s="59">
        <v>0</v>
      </c>
      <c r="Q2767" s="59">
        <f t="shared" si="650"/>
        <v>1</v>
      </c>
      <c r="W2767" s="59"/>
      <c r="X2767" s="64"/>
      <c r="Y2767" s="64"/>
      <c r="Z2767" s="64"/>
    </row>
    <row r="2768" spans="1:59" ht="15" customHeight="1" thickBot="1">
      <c r="A2768" s="184" t="str">
        <f t="shared" si="647"/>
        <v>Stones</v>
      </c>
      <c r="B2768" s="111"/>
      <c r="C2768" s="111"/>
      <c r="D2768" s="111"/>
      <c r="E2768" s="111"/>
      <c r="F2768" s="111"/>
      <c r="G2768" s="111"/>
      <c r="H2768" s="111"/>
      <c r="I2768" s="111"/>
      <c r="J2768" s="111"/>
      <c r="K2768" s="112"/>
      <c r="L2768" s="76">
        <v>0</v>
      </c>
      <c r="M2768" s="59">
        <f t="shared" si="648"/>
        <v>0</v>
      </c>
      <c r="N2768" s="59">
        <v>0</v>
      </c>
      <c r="O2768" s="59">
        <f t="shared" si="649"/>
        <v>0</v>
      </c>
      <c r="P2768" s="59">
        <v>0</v>
      </c>
      <c r="Q2768" s="59">
        <f t="shared" si="650"/>
        <v>0</v>
      </c>
      <c r="W2768" s="59"/>
      <c r="X2768" s="64"/>
      <c r="Y2768" s="64"/>
      <c r="Z2768" s="64"/>
    </row>
    <row r="2769" spans="1:26" ht="15" customHeight="1" thickBot="1">
      <c r="A2769" s="184" t="str">
        <f t="shared" si="647"/>
        <v>Shaw</v>
      </c>
      <c r="B2769" s="111"/>
      <c r="C2769" s="111"/>
      <c r="D2769" s="111"/>
      <c r="E2769" s="111"/>
      <c r="F2769" s="111"/>
      <c r="G2769" s="111"/>
      <c r="H2769" s="111"/>
      <c r="I2769" s="111"/>
      <c r="J2769" s="111"/>
      <c r="K2769" s="112"/>
      <c r="L2769" s="76">
        <v>0</v>
      </c>
      <c r="M2769" s="59">
        <f t="shared" si="648"/>
        <v>0</v>
      </c>
      <c r="N2769" s="59">
        <v>0</v>
      </c>
      <c r="O2769" s="59">
        <f t="shared" si="649"/>
        <v>0</v>
      </c>
      <c r="P2769" s="59">
        <v>0</v>
      </c>
      <c r="Q2769" s="59">
        <f t="shared" si="650"/>
        <v>0</v>
      </c>
      <c r="W2769" s="59"/>
      <c r="X2769" s="64"/>
      <c r="Y2769" s="64"/>
      <c r="Z2769" s="64"/>
    </row>
    <row r="2770" spans="1:26" ht="15" customHeight="1" thickBot="1">
      <c r="A2770" s="184" t="str">
        <f t="shared" si="647"/>
        <v>Cucurella</v>
      </c>
      <c r="B2770" s="111"/>
      <c r="C2770" s="111"/>
      <c r="D2770" s="111"/>
      <c r="E2770" s="111"/>
      <c r="F2770" s="111"/>
      <c r="G2770" s="111"/>
      <c r="H2770" s="111"/>
      <c r="I2770" s="111"/>
      <c r="J2770" s="111"/>
      <c r="K2770" s="112"/>
      <c r="L2770" s="76">
        <v>1</v>
      </c>
      <c r="M2770" s="59">
        <f t="shared" si="648"/>
        <v>0</v>
      </c>
      <c r="N2770" s="59">
        <v>0</v>
      </c>
      <c r="O2770" s="59">
        <f t="shared" si="649"/>
        <v>0</v>
      </c>
      <c r="P2770" s="59">
        <v>0</v>
      </c>
      <c r="Q2770" s="59">
        <f t="shared" si="650"/>
        <v>0</v>
      </c>
      <c r="W2770" s="59"/>
      <c r="X2770" s="64"/>
      <c r="Y2770" s="64"/>
      <c r="Z2770" s="64"/>
    </row>
    <row r="2771" spans="1:26" ht="15" customHeight="1" thickBot="1">
      <c r="A2771" s="184" t="str">
        <f t="shared" si="647"/>
        <v>Varane</v>
      </c>
      <c r="B2771" s="111"/>
      <c r="C2771" s="111"/>
      <c r="D2771" s="111"/>
      <c r="E2771" s="111"/>
      <c r="F2771" s="111"/>
      <c r="G2771" s="111"/>
      <c r="H2771" s="111"/>
      <c r="I2771" s="111"/>
      <c r="J2771" s="111"/>
      <c r="K2771" s="112"/>
      <c r="L2771" s="76">
        <v>0</v>
      </c>
      <c r="M2771" s="59">
        <f t="shared" si="648"/>
        <v>0</v>
      </c>
      <c r="N2771" s="59">
        <v>0</v>
      </c>
      <c r="O2771" s="59">
        <f t="shared" si="649"/>
        <v>0</v>
      </c>
      <c r="P2771" s="59">
        <v>0</v>
      </c>
      <c r="Q2771" s="59">
        <f t="shared" si="650"/>
        <v>0</v>
      </c>
      <c r="W2771" s="59"/>
      <c r="X2771" s="64"/>
      <c r="Y2771" s="64"/>
      <c r="Z2771" s="64"/>
    </row>
    <row r="2772" spans="1:26" ht="15" customHeight="1" thickBot="1">
      <c r="A2772" s="184" t="str">
        <f t="shared" si="647"/>
        <v>Estupiñán</v>
      </c>
      <c r="B2772" s="111"/>
      <c r="C2772" s="111"/>
      <c r="D2772" s="111"/>
      <c r="E2772" s="111"/>
      <c r="F2772" s="111"/>
      <c r="G2772" s="111"/>
      <c r="H2772" s="111"/>
      <c r="I2772" s="111"/>
      <c r="J2772" s="111"/>
      <c r="K2772" s="112"/>
      <c r="L2772" s="76">
        <v>0</v>
      </c>
      <c r="M2772" s="59">
        <f t="shared" si="648"/>
        <v>0</v>
      </c>
      <c r="N2772" s="59">
        <v>0</v>
      </c>
      <c r="O2772" s="59">
        <f t="shared" si="649"/>
        <v>0</v>
      </c>
      <c r="P2772" s="59">
        <v>0</v>
      </c>
      <c r="Q2772" s="59">
        <f t="shared" si="650"/>
        <v>0</v>
      </c>
      <c r="W2772" s="59"/>
      <c r="X2772" s="64"/>
      <c r="Y2772" s="64"/>
      <c r="Z2772" s="64"/>
    </row>
    <row r="2773" spans="1:26" ht="15" customHeight="1" thickBot="1">
      <c r="A2773" s="184" t="str">
        <f t="shared" si="647"/>
        <v>Matip</v>
      </c>
      <c r="B2773" s="111"/>
      <c r="C2773" s="111"/>
      <c r="D2773" s="111"/>
      <c r="E2773" s="111"/>
      <c r="F2773" s="111"/>
      <c r="G2773" s="111"/>
      <c r="H2773" s="111"/>
      <c r="I2773" s="111"/>
      <c r="J2773" s="111"/>
      <c r="K2773" s="112"/>
      <c r="L2773" s="76">
        <v>0</v>
      </c>
      <c r="M2773" s="59">
        <f t="shared" si="648"/>
        <v>0</v>
      </c>
      <c r="N2773" s="59">
        <v>0</v>
      </c>
      <c r="O2773" s="59">
        <f t="shared" si="649"/>
        <v>0</v>
      </c>
      <c r="P2773" s="59">
        <v>0</v>
      </c>
      <c r="Q2773" s="59">
        <f t="shared" si="650"/>
        <v>0</v>
      </c>
      <c r="W2773" s="59"/>
      <c r="X2773" s="64"/>
      <c r="Y2773" s="64"/>
      <c r="Z2773" s="64"/>
    </row>
    <row r="2774" spans="1:26" ht="15" customHeight="1" thickBot="1">
      <c r="A2774" s="184" t="str">
        <f t="shared" si="647"/>
        <v>Romero</v>
      </c>
      <c r="B2774" s="111"/>
      <c r="C2774" s="111"/>
      <c r="D2774" s="111"/>
      <c r="E2774" s="111"/>
      <c r="F2774" s="111"/>
      <c r="G2774" s="111"/>
      <c r="H2774" s="111"/>
      <c r="I2774" s="111"/>
      <c r="J2774" s="111"/>
      <c r="K2774" s="112"/>
      <c r="L2774" s="76">
        <v>0</v>
      </c>
      <c r="M2774" s="59">
        <f t="shared" si="648"/>
        <v>0</v>
      </c>
      <c r="N2774" s="59">
        <v>0</v>
      </c>
      <c r="O2774" s="59">
        <f t="shared" si="649"/>
        <v>0</v>
      </c>
      <c r="P2774" s="59">
        <v>0</v>
      </c>
      <c r="Q2774" s="59">
        <f t="shared" si="650"/>
        <v>0</v>
      </c>
      <c r="W2774" s="59"/>
      <c r="X2774" s="64"/>
      <c r="Y2774" s="64"/>
      <c r="Z2774" s="64"/>
    </row>
    <row r="2775" spans="1:26" ht="15" customHeight="1" thickBot="1">
      <c r="A2775" s="184" t="str">
        <f t="shared" si="647"/>
        <v>Koulibaly</v>
      </c>
      <c r="B2775" s="111"/>
      <c r="C2775" s="111"/>
      <c r="D2775" s="111"/>
      <c r="E2775" s="111"/>
      <c r="F2775" s="111"/>
      <c r="G2775" s="111"/>
      <c r="H2775" s="111"/>
      <c r="I2775" s="111"/>
      <c r="J2775" s="111"/>
      <c r="K2775" s="112"/>
      <c r="L2775" s="76">
        <v>0</v>
      </c>
      <c r="M2775" s="59">
        <f t="shared" si="648"/>
        <v>0</v>
      </c>
      <c r="N2775" s="59">
        <v>0</v>
      </c>
      <c r="O2775" s="59">
        <f t="shared" si="649"/>
        <v>0</v>
      </c>
      <c r="P2775" s="59">
        <v>0</v>
      </c>
      <c r="Q2775" s="59">
        <f t="shared" si="650"/>
        <v>0</v>
      </c>
      <c r="W2775" s="59"/>
      <c r="X2775" s="64"/>
      <c r="Y2775" s="64"/>
      <c r="Z2775" s="64"/>
    </row>
    <row r="2776" spans="1:26" ht="15" customHeight="1" thickBot="1">
      <c r="A2776" s="184" t="str">
        <f t="shared" si="647"/>
        <v>Digne</v>
      </c>
      <c r="B2776" s="111"/>
      <c r="C2776" s="111"/>
      <c r="D2776" s="111"/>
      <c r="E2776" s="111"/>
      <c r="F2776" s="111"/>
      <c r="G2776" s="111"/>
      <c r="H2776" s="111"/>
      <c r="I2776" s="111"/>
      <c r="J2776" s="111"/>
      <c r="K2776" s="112"/>
      <c r="L2776" s="76">
        <v>0</v>
      </c>
      <c r="M2776" s="59">
        <f t="shared" si="648"/>
        <v>0</v>
      </c>
      <c r="N2776" s="59">
        <v>0</v>
      </c>
      <c r="O2776" s="59">
        <f t="shared" si="649"/>
        <v>0</v>
      </c>
      <c r="P2776" s="59">
        <v>0</v>
      </c>
      <c r="Q2776" s="59">
        <f t="shared" si="650"/>
        <v>0</v>
      </c>
      <c r="W2776" s="59"/>
      <c r="X2776" s="64"/>
      <c r="Y2776" s="64"/>
      <c r="Z2776" s="64"/>
    </row>
    <row r="2777" spans="1:26" ht="15" customHeight="1" thickBot="1">
      <c r="A2777" s="184" t="str">
        <f t="shared" si="647"/>
        <v>Akanji</v>
      </c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2"/>
      <c r="L2777" s="76">
        <v>0</v>
      </c>
      <c r="M2777" s="59">
        <f t="shared" si="648"/>
        <v>0</v>
      </c>
      <c r="N2777" s="59">
        <v>0</v>
      </c>
      <c r="O2777" s="59">
        <f t="shared" si="649"/>
        <v>0</v>
      </c>
      <c r="P2777" s="59">
        <v>0</v>
      </c>
      <c r="Q2777" s="59">
        <f t="shared" si="650"/>
        <v>0</v>
      </c>
      <c r="W2777" s="59"/>
      <c r="X2777" s="64"/>
      <c r="Y2777" s="64"/>
      <c r="Z2777" s="64"/>
    </row>
    <row r="2778" spans="1:26" ht="15" customHeight="1" thickBot="1">
      <c r="A2778" s="184" t="str">
        <f t="shared" si="647"/>
        <v>Thiago Silva</v>
      </c>
      <c r="B2778" s="111"/>
      <c r="C2778" s="111"/>
      <c r="D2778" s="111"/>
      <c r="E2778" s="111"/>
      <c r="F2778" s="111"/>
      <c r="G2778" s="111"/>
      <c r="H2778" s="111"/>
      <c r="I2778" s="111"/>
      <c r="J2778" s="111"/>
      <c r="K2778" s="112"/>
      <c r="L2778" s="76">
        <v>0</v>
      </c>
      <c r="M2778" s="59">
        <f t="shared" si="648"/>
        <v>0</v>
      </c>
      <c r="N2778" s="59">
        <v>0</v>
      </c>
      <c r="O2778" s="59">
        <f t="shared" si="649"/>
        <v>0</v>
      </c>
      <c r="P2778" s="59">
        <v>0</v>
      </c>
      <c r="Q2778" s="59">
        <f t="shared" si="650"/>
        <v>0</v>
      </c>
      <c r="W2778" s="59"/>
      <c r="X2778" s="64"/>
      <c r="Y2778" s="64"/>
      <c r="Z2778" s="64"/>
    </row>
    <row r="2779" spans="1:26" ht="15" customHeight="1" thickBot="1">
      <c r="A2779" s="184" t="str">
        <f t="shared" si="647"/>
        <v>Martínez</v>
      </c>
      <c r="B2779" s="111"/>
      <c r="C2779" s="111"/>
      <c r="D2779" s="111"/>
      <c r="E2779" s="111"/>
      <c r="F2779" s="111"/>
      <c r="G2779" s="111"/>
      <c r="H2779" s="111"/>
      <c r="I2779" s="111"/>
      <c r="J2779" s="111"/>
      <c r="K2779" s="112"/>
      <c r="L2779" s="76">
        <v>0</v>
      </c>
      <c r="M2779" s="59">
        <f t="shared" si="648"/>
        <v>0</v>
      </c>
      <c r="N2779" s="59">
        <v>0</v>
      </c>
      <c r="O2779" s="59">
        <f t="shared" si="649"/>
        <v>0</v>
      </c>
      <c r="P2779" s="59">
        <v>0</v>
      </c>
      <c r="Q2779" s="59">
        <f t="shared" si="650"/>
        <v>0</v>
      </c>
      <c r="W2779" s="59"/>
      <c r="X2779" s="64"/>
      <c r="Y2779" s="64"/>
      <c r="Z2779" s="64"/>
    </row>
    <row r="2780" spans="1:26" ht="15" customHeight="1" thickBot="1">
      <c r="A2780" s="184" t="str">
        <f t="shared" si="647"/>
        <v>Mee</v>
      </c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2"/>
      <c r="L2780" s="76">
        <v>0</v>
      </c>
      <c r="M2780" s="59">
        <f t="shared" si="648"/>
        <v>0</v>
      </c>
      <c r="N2780" s="59">
        <v>0</v>
      </c>
      <c r="O2780" s="59">
        <f t="shared" si="649"/>
        <v>0</v>
      </c>
      <c r="P2780" s="59">
        <v>0</v>
      </c>
      <c r="Q2780" s="59">
        <f t="shared" si="650"/>
        <v>0</v>
      </c>
      <c r="W2780" s="59"/>
      <c r="X2780" s="64"/>
      <c r="Y2780" s="64"/>
      <c r="Z2780" s="64"/>
    </row>
    <row r="2781" spans="1:26" ht="15" customHeight="1" thickBot="1">
      <c r="A2781" s="184" t="str">
        <f t="shared" si="647"/>
        <v>Cresswell</v>
      </c>
      <c r="B2781" s="111"/>
      <c r="C2781" s="111"/>
      <c r="D2781" s="111"/>
      <c r="E2781" s="111"/>
      <c r="F2781" s="111"/>
      <c r="G2781" s="111"/>
      <c r="H2781" s="111"/>
      <c r="I2781" s="111"/>
      <c r="J2781" s="111"/>
      <c r="K2781" s="112"/>
      <c r="L2781" s="76">
        <v>0</v>
      </c>
      <c r="M2781" s="59">
        <f t="shared" si="648"/>
        <v>0</v>
      </c>
      <c r="N2781" s="59">
        <v>0</v>
      </c>
      <c r="O2781" s="59">
        <f t="shared" si="649"/>
        <v>0</v>
      </c>
      <c r="P2781" s="59">
        <v>0</v>
      </c>
      <c r="Q2781" s="59">
        <f t="shared" si="650"/>
        <v>0</v>
      </c>
      <c r="W2781" s="59"/>
      <c r="X2781" s="64"/>
      <c r="Y2781" s="64"/>
      <c r="Z2781" s="64"/>
    </row>
    <row r="2782" spans="1:26" ht="15" customHeight="1" thickBot="1">
      <c r="A2782" s="184" t="str">
        <f t="shared" si="647"/>
        <v>Konsa</v>
      </c>
      <c r="B2782" s="111"/>
      <c r="C2782" s="111"/>
      <c r="D2782" s="111"/>
      <c r="E2782" s="111"/>
      <c r="F2782" s="111"/>
      <c r="G2782" s="111"/>
      <c r="H2782" s="111"/>
      <c r="I2782" s="111"/>
      <c r="J2782" s="111"/>
      <c r="K2782" s="112"/>
      <c r="L2782" s="76">
        <v>0</v>
      </c>
      <c r="M2782" s="59">
        <f t="shared" si="648"/>
        <v>0</v>
      </c>
      <c r="N2782" s="59">
        <v>0</v>
      </c>
      <c r="O2782" s="59">
        <f t="shared" si="649"/>
        <v>0</v>
      </c>
      <c r="P2782" s="59">
        <v>0</v>
      </c>
      <c r="Q2782" s="59">
        <f t="shared" si="650"/>
        <v>0</v>
      </c>
      <c r="W2782" s="59"/>
      <c r="X2782" s="64"/>
      <c r="Y2782" s="64"/>
      <c r="Z2782" s="64"/>
    </row>
    <row r="2783" spans="1:26" ht="15" customHeight="1" thickBot="1">
      <c r="A2783" s="184" t="str">
        <f t="shared" si="647"/>
        <v>Perraud</v>
      </c>
      <c r="B2783" s="111"/>
      <c r="C2783" s="111"/>
      <c r="D2783" s="111"/>
      <c r="E2783" s="111"/>
      <c r="F2783" s="111"/>
      <c r="G2783" s="111"/>
      <c r="H2783" s="111"/>
      <c r="I2783" s="111"/>
      <c r="J2783" s="111"/>
      <c r="K2783" s="112"/>
      <c r="L2783" s="76">
        <v>0</v>
      </c>
      <c r="M2783" s="59">
        <f t="shared" ref="M2783:M2814" si="651">L143-L2783</f>
        <v>0</v>
      </c>
      <c r="N2783" s="59">
        <v>0</v>
      </c>
      <c r="O2783" s="59">
        <f t="shared" si="649"/>
        <v>0</v>
      </c>
      <c r="P2783" s="59">
        <v>0</v>
      </c>
      <c r="Q2783" s="59">
        <f t="shared" si="650"/>
        <v>0</v>
      </c>
      <c r="W2783" s="59"/>
      <c r="X2783" s="64"/>
      <c r="Y2783" s="64"/>
      <c r="Z2783" s="64"/>
    </row>
    <row r="2784" spans="1:26" ht="15" customHeight="1" thickBot="1">
      <c r="A2784" s="184" t="str">
        <f t="shared" si="647"/>
        <v>Kehrer</v>
      </c>
      <c r="B2784" s="111"/>
      <c r="C2784" s="111"/>
      <c r="D2784" s="111"/>
      <c r="E2784" s="111"/>
      <c r="F2784" s="111"/>
      <c r="G2784" s="111"/>
      <c r="H2784" s="111"/>
      <c r="I2784" s="111"/>
      <c r="J2784" s="111"/>
      <c r="K2784" s="112"/>
      <c r="L2784" s="76">
        <v>0</v>
      </c>
      <c r="M2784" s="59">
        <f t="shared" si="651"/>
        <v>0</v>
      </c>
      <c r="N2784" s="59">
        <v>0</v>
      </c>
      <c r="O2784" s="59">
        <f t="shared" si="649"/>
        <v>0</v>
      </c>
      <c r="P2784" s="59">
        <v>0</v>
      </c>
      <c r="Q2784" s="59">
        <f t="shared" si="650"/>
        <v>0</v>
      </c>
      <c r="W2784" s="59"/>
      <c r="X2784" s="64"/>
      <c r="Y2784" s="64"/>
      <c r="Z2784" s="64"/>
    </row>
    <row r="2785" spans="1:26" ht="15" customHeight="1" thickBot="1">
      <c r="A2785" s="184" t="str">
        <f t="shared" si="647"/>
        <v>Ream</v>
      </c>
      <c r="B2785" s="111"/>
      <c r="C2785" s="111"/>
      <c r="D2785" s="111"/>
      <c r="E2785" s="111"/>
      <c r="F2785" s="111"/>
      <c r="G2785" s="111"/>
      <c r="H2785" s="111"/>
      <c r="I2785" s="111"/>
      <c r="J2785" s="111"/>
      <c r="K2785" s="112"/>
      <c r="L2785" s="76">
        <v>0</v>
      </c>
      <c r="M2785" s="59">
        <f t="shared" si="651"/>
        <v>0</v>
      </c>
      <c r="N2785" s="59">
        <v>0</v>
      </c>
      <c r="O2785" s="59">
        <f t="shared" si="649"/>
        <v>0</v>
      </c>
      <c r="P2785" s="59">
        <v>0</v>
      </c>
      <c r="Q2785" s="59">
        <f t="shared" si="650"/>
        <v>0</v>
      </c>
      <c r="W2785" s="59"/>
      <c r="X2785" s="64"/>
      <c r="Y2785" s="64"/>
      <c r="Z2785" s="64"/>
    </row>
    <row r="2786" spans="1:26" ht="15" customHeight="1" thickBot="1">
      <c r="A2786" s="184" t="str">
        <f t="shared" si="647"/>
        <v>R.Sessegnon</v>
      </c>
      <c r="B2786" s="111"/>
      <c r="C2786" s="111"/>
      <c r="D2786" s="111"/>
      <c r="E2786" s="111"/>
      <c r="F2786" s="111"/>
      <c r="G2786" s="111"/>
      <c r="H2786" s="111"/>
      <c r="I2786" s="111"/>
      <c r="J2786" s="111"/>
      <c r="K2786" s="112"/>
      <c r="L2786" s="76">
        <v>0</v>
      </c>
      <c r="M2786" s="59">
        <f t="shared" si="651"/>
        <v>0</v>
      </c>
      <c r="N2786" s="59">
        <v>0</v>
      </c>
      <c r="O2786" s="59">
        <f t="shared" si="649"/>
        <v>0</v>
      </c>
      <c r="P2786" s="59">
        <v>0</v>
      </c>
      <c r="Q2786" s="59">
        <f t="shared" si="650"/>
        <v>0</v>
      </c>
      <c r="W2786" s="59"/>
      <c r="X2786" s="64"/>
      <c r="Y2786" s="64"/>
      <c r="Z2786" s="64"/>
    </row>
    <row r="2787" spans="1:26" ht="15" customHeight="1" thickBot="1">
      <c r="A2787" s="184" t="str">
        <f t="shared" si="647"/>
        <v>Aké</v>
      </c>
      <c r="B2787" s="111"/>
      <c r="C2787" s="111"/>
      <c r="D2787" s="111"/>
      <c r="E2787" s="111"/>
      <c r="F2787" s="111"/>
      <c r="G2787" s="111"/>
      <c r="H2787" s="111"/>
      <c r="I2787" s="111"/>
      <c r="J2787" s="111"/>
      <c r="K2787" s="112"/>
      <c r="L2787" s="76">
        <v>0</v>
      </c>
      <c r="M2787" s="59">
        <f t="shared" si="651"/>
        <v>0</v>
      </c>
      <c r="N2787" s="59">
        <v>0</v>
      </c>
      <c r="O2787" s="59">
        <f t="shared" si="649"/>
        <v>0</v>
      </c>
      <c r="P2787" s="59">
        <v>0</v>
      </c>
      <c r="Q2787" s="59">
        <f t="shared" si="650"/>
        <v>0</v>
      </c>
      <c r="W2787" s="59"/>
      <c r="X2787" s="64"/>
      <c r="Y2787" s="64"/>
      <c r="Z2787" s="64"/>
    </row>
    <row r="2788" spans="1:26" ht="15" customHeight="1" thickBot="1">
      <c r="A2788" s="184" t="str">
        <f t="shared" si="647"/>
        <v>Azpilicueta</v>
      </c>
      <c r="B2788" s="111"/>
      <c r="C2788" s="111"/>
      <c r="D2788" s="111"/>
      <c r="E2788" s="111"/>
      <c r="F2788" s="111"/>
      <c r="G2788" s="111"/>
      <c r="H2788" s="111"/>
      <c r="I2788" s="111"/>
      <c r="J2788" s="111"/>
      <c r="K2788" s="112"/>
      <c r="L2788" s="76">
        <v>0</v>
      </c>
      <c r="M2788" s="59">
        <f t="shared" si="651"/>
        <v>0</v>
      </c>
      <c r="N2788" s="59">
        <v>0</v>
      </c>
      <c r="O2788" s="59">
        <f t="shared" si="649"/>
        <v>0</v>
      </c>
      <c r="P2788" s="59">
        <v>0</v>
      </c>
      <c r="Q2788" s="59">
        <f t="shared" si="650"/>
        <v>0</v>
      </c>
      <c r="W2788" s="59"/>
      <c r="X2788" s="64"/>
      <c r="Y2788" s="64"/>
      <c r="Z2788" s="64"/>
    </row>
    <row r="2789" spans="1:26" ht="15" customHeight="1" thickBot="1">
      <c r="A2789" s="184" t="str">
        <f t="shared" si="647"/>
        <v>Collins</v>
      </c>
      <c r="B2789" s="111"/>
      <c r="C2789" s="111"/>
      <c r="D2789" s="111"/>
      <c r="E2789" s="111"/>
      <c r="F2789" s="111"/>
      <c r="G2789" s="111"/>
      <c r="H2789" s="111"/>
      <c r="I2789" s="111"/>
      <c r="J2789" s="111"/>
      <c r="K2789" s="112"/>
      <c r="L2789" s="76">
        <v>0</v>
      </c>
      <c r="M2789" s="59">
        <f t="shared" si="651"/>
        <v>0</v>
      </c>
      <c r="N2789" s="59">
        <v>0</v>
      </c>
      <c r="O2789" s="59">
        <f t="shared" si="649"/>
        <v>0</v>
      </c>
      <c r="P2789" s="59">
        <v>0</v>
      </c>
      <c r="Q2789" s="59">
        <f t="shared" si="650"/>
        <v>0</v>
      </c>
      <c r="W2789" s="59"/>
      <c r="X2789" s="64"/>
      <c r="Y2789" s="64"/>
      <c r="Z2789" s="64"/>
    </row>
    <row r="2790" spans="1:26" ht="15" customHeight="1" thickBot="1">
      <c r="A2790" s="184" t="str">
        <f t="shared" si="647"/>
        <v>Chalobah</v>
      </c>
      <c r="B2790" s="111"/>
      <c r="C2790" s="111"/>
      <c r="D2790" s="111"/>
      <c r="E2790" s="111"/>
      <c r="F2790" s="111"/>
      <c r="G2790" s="111"/>
      <c r="H2790" s="111"/>
      <c r="I2790" s="111"/>
      <c r="J2790" s="111"/>
      <c r="K2790" s="112"/>
      <c r="L2790" s="76">
        <v>0</v>
      </c>
      <c r="M2790" s="59">
        <f t="shared" si="651"/>
        <v>0</v>
      </c>
      <c r="N2790" s="59">
        <v>0</v>
      </c>
      <c r="O2790" s="59">
        <f t="shared" si="649"/>
        <v>0</v>
      </c>
      <c r="P2790" s="59">
        <v>0</v>
      </c>
      <c r="Q2790" s="59">
        <f t="shared" si="650"/>
        <v>0</v>
      </c>
      <c r="W2790" s="59"/>
      <c r="X2790" s="64"/>
      <c r="Y2790" s="64"/>
      <c r="Z2790" s="64"/>
    </row>
    <row r="2791" spans="1:26" ht="15" customHeight="1" thickBot="1">
      <c r="A2791" s="184" t="str">
        <f t="shared" si="647"/>
        <v>Haaland</v>
      </c>
      <c r="B2791" s="111"/>
      <c r="C2791" s="111"/>
      <c r="D2791" s="111"/>
      <c r="E2791" s="111"/>
      <c r="F2791" s="111"/>
      <c r="G2791" s="111"/>
      <c r="H2791" s="111"/>
      <c r="I2791" s="111"/>
      <c r="J2791" s="111"/>
      <c r="K2791" s="112"/>
      <c r="L2791" s="76">
        <v>1</v>
      </c>
      <c r="M2791" s="59">
        <f t="shared" si="651"/>
        <v>0</v>
      </c>
      <c r="N2791" s="59">
        <v>0</v>
      </c>
      <c r="O2791" s="59">
        <f t="shared" si="649"/>
        <v>0</v>
      </c>
      <c r="P2791" s="59">
        <v>0</v>
      </c>
      <c r="Q2791" s="59">
        <f t="shared" si="650"/>
        <v>0</v>
      </c>
      <c r="W2791" s="59"/>
      <c r="X2791" s="64"/>
      <c r="Y2791" s="64"/>
      <c r="Z2791" s="64"/>
    </row>
    <row r="2792" spans="1:26" ht="15" customHeight="1" thickBot="1">
      <c r="A2792" s="184" t="str">
        <f t="shared" si="647"/>
        <v>Kane</v>
      </c>
      <c r="B2792" s="111"/>
      <c r="C2792" s="111"/>
      <c r="D2792" s="111"/>
      <c r="E2792" s="111"/>
      <c r="F2792" s="111"/>
      <c r="G2792" s="111"/>
      <c r="H2792" s="111"/>
      <c r="I2792" s="111"/>
      <c r="J2792" s="111"/>
      <c r="K2792" s="112"/>
      <c r="L2792" s="76">
        <v>0</v>
      </c>
      <c r="M2792" s="59">
        <f t="shared" si="651"/>
        <v>0</v>
      </c>
      <c r="N2792" s="59">
        <v>0</v>
      </c>
      <c r="O2792" s="59">
        <f t="shared" si="649"/>
        <v>0</v>
      </c>
      <c r="P2792" s="59">
        <v>0</v>
      </c>
      <c r="Q2792" s="59">
        <f t="shared" si="650"/>
        <v>0</v>
      </c>
      <c r="W2792" s="59"/>
      <c r="X2792" s="64"/>
      <c r="Y2792" s="64"/>
      <c r="Z2792" s="64"/>
    </row>
    <row r="2793" spans="1:26" ht="15" customHeight="1" thickBot="1">
      <c r="A2793" s="184" t="str">
        <f t="shared" si="647"/>
        <v>Darwin</v>
      </c>
      <c r="B2793" s="111"/>
      <c r="C2793" s="111"/>
      <c r="D2793" s="111"/>
      <c r="E2793" s="111"/>
      <c r="F2793" s="111"/>
      <c r="G2793" s="111"/>
      <c r="H2793" s="111"/>
      <c r="I2793" s="111"/>
      <c r="J2793" s="111"/>
      <c r="K2793" s="112"/>
      <c r="L2793" s="76">
        <v>0</v>
      </c>
      <c r="M2793" s="59">
        <f t="shared" si="651"/>
        <v>0</v>
      </c>
      <c r="N2793" s="59">
        <v>0</v>
      </c>
      <c r="O2793" s="59">
        <f t="shared" si="649"/>
        <v>0</v>
      </c>
      <c r="P2793" s="59">
        <v>0</v>
      </c>
      <c r="Q2793" s="59">
        <f t="shared" si="650"/>
        <v>0</v>
      </c>
      <c r="W2793" s="59"/>
      <c r="X2793" s="64"/>
      <c r="Y2793" s="64"/>
      <c r="Z2793" s="64"/>
    </row>
    <row r="2794" spans="1:26" ht="15" customHeight="1" thickBot="1">
      <c r="A2794" s="184" t="str">
        <f t="shared" ref="A2794:A2857" si="652">A1914</f>
        <v>Mitrović</v>
      </c>
      <c r="B2794" s="111"/>
      <c r="C2794" s="111"/>
      <c r="D2794" s="111"/>
      <c r="E2794" s="111"/>
      <c r="F2794" s="111"/>
      <c r="G2794" s="111"/>
      <c r="H2794" s="111"/>
      <c r="I2794" s="111"/>
      <c r="J2794" s="111"/>
      <c r="K2794" s="112"/>
      <c r="L2794" s="76">
        <v>0</v>
      </c>
      <c r="M2794" s="59">
        <f t="shared" si="651"/>
        <v>0</v>
      </c>
      <c r="N2794" s="59">
        <v>0</v>
      </c>
      <c r="O2794" s="59">
        <f t="shared" si="649"/>
        <v>0</v>
      </c>
      <c r="P2794" s="59">
        <v>0</v>
      </c>
      <c r="Q2794" s="59">
        <f t="shared" si="650"/>
        <v>0</v>
      </c>
      <c r="W2794" s="59"/>
      <c r="X2794" s="64"/>
      <c r="Y2794" s="64"/>
      <c r="Z2794" s="64"/>
    </row>
    <row r="2795" spans="1:26" ht="15" customHeight="1" thickBot="1">
      <c r="A2795" s="184" t="str">
        <f t="shared" si="652"/>
        <v>Nketiah</v>
      </c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2"/>
      <c r="L2795" s="76">
        <v>0</v>
      </c>
      <c r="M2795" s="59">
        <f t="shared" si="651"/>
        <v>0</v>
      </c>
      <c r="N2795" s="59">
        <v>0</v>
      </c>
      <c r="O2795" s="59">
        <f t="shared" si="649"/>
        <v>0</v>
      </c>
      <c r="P2795" s="59">
        <v>0</v>
      </c>
      <c r="Q2795" s="59">
        <f t="shared" si="650"/>
        <v>0</v>
      </c>
      <c r="W2795" s="59"/>
      <c r="X2795" s="64"/>
      <c r="Y2795" s="64"/>
      <c r="Z2795" s="64"/>
    </row>
    <row r="2796" spans="1:26" ht="15" customHeight="1" thickBot="1">
      <c r="A2796" s="184" t="str">
        <f t="shared" si="652"/>
        <v>Wilson</v>
      </c>
      <c r="B2796" s="111"/>
      <c r="C2796" s="111"/>
      <c r="D2796" s="111"/>
      <c r="E2796" s="111"/>
      <c r="F2796" s="111"/>
      <c r="G2796" s="111"/>
      <c r="H2796" s="111"/>
      <c r="I2796" s="111"/>
      <c r="J2796" s="111"/>
      <c r="K2796" s="112"/>
      <c r="L2796" s="76">
        <v>1</v>
      </c>
      <c r="M2796" s="59">
        <f t="shared" si="651"/>
        <v>0</v>
      </c>
      <c r="N2796" s="59">
        <v>0</v>
      </c>
      <c r="O2796" s="59">
        <f t="shared" si="649"/>
        <v>0</v>
      </c>
      <c r="P2796" s="59">
        <v>0</v>
      </c>
      <c r="Q2796" s="59">
        <f t="shared" si="650"/>
        <v>0</v>
      </c>
      <c r="W2796" s="59"/>
      <c r="X2796" s="64"/>
      <c r="Y2796" s="64"/>
      <c r="Z2796" s="64"/>
    </row>
    <row r="2797" spans="1:26" ht="15" customHeight="1" thickBot="1">
      <c r="A2797" s="184" t="str">
        <f t="shared" si="652"/>
        <v>Martial</v>
      </c>
      <c r="B2797" s="111"/>
      <c r="C2797" s="111"/>
      <c r="D2797" s="111"/>
      <c r="E2797" s="111"/>
      <c r="F2797" s="111"/>
      <c r="G2797" s="111"/>
      <c r="H2797" s="111"/>
      <c r="I2797" s="111"/>
      <c r="J2797" s="111"/>
      <c r="K2797" s="112"/>
      <c r="L2797" s="76">
        <v>0</v>
      </c>
      <c r="M2797" s="59">
        <f t="shared" si="651"/>
        <v>0</v>
      </c>
      <c r="N2797" s="59">
        <v>0</v>
      </c>
      <c r="O2797" s="59">
        <f t="shared" si="649"/>
        <v>0</v>
      </c>
      <c r="P2797" s="59">
        <v>0</v>
      </c>
      <c r="Q2797" s="59">
        <f t="shared" si="650"/>
        <v>0</v>
      </c>
      <c r="W2797" s="59"/>
      <c r="X2797" s="64"/>
      <c r="Y2797" s="64"/>
      <c r="Z2797" s="64"/>
    </row>
    <row r="2798" spans="1:26" ht="15" customHeight="1" thickBot="1">
      <c r="A2798" s="184" t="str">
        <f t="shared" si="652"/>
        <v>Watkins</v>
      </c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2"/>
      <c r="L2798" s="76">
        <v>0</v>
      </c>
      <c r="M2798" s="59">
        <f t="shared" si="651"/>
        <v>0</v>
      </c>
      <c r="N2798" s="59">
        <v>0</v>
      </c>
      <c r="O2798" s="59">
        <f t="shared" si="649"/>
        <v>0</v>
      </c>
      <c r="P2798" s="59">
        <v>0</v>
      </c>
      <c r="Q2798" s="59">
        <f t="shared" si="650"/>
        <v>0</v>
      </c>
      <c r="W2798" s="59"/>
      <c r="X2798" s="64"/>
      <c r="Y2798" s="64"/>
      <c r="Z2798" s="64"/>
    </row>
    <row r="2799" spans="1:26" ht="15" customHeight="1" thickBot="1">
      <c r="A2799" s="184" t="str">
        <f t="shared" si="652"/>
        <v>Havertz</v>
      </c>
      <c r="B2799" s="111"/>
      <c r="C2799" s="111"/>
      <c r="D2799" s="111"/>
      <c r="E2799" s="111"/>
      <c r="F2799" s="111"/>
      <c r="G2799" s="111"/>
      <c r="H2799" s="111"/>
      <c r="I2799" s="111"/>
      <c r="J2799" s="111"/>
      <c r="K2799" s="112"/>
      <c r="L2799" s="76">
        <v>0</v>
      </c>
      <c r="M2799" s="59">
        <f t="shared" si="651"/>
        <v>0</v>
      </c>
      <c r="N2799" s="59">
        <v>0</v>
      </c>
      <c r="O2799" s="59">
        <f t="shared" si="649"/>
        <v>0</v>
      </c>
      <c r="P2799" s="59">
        <v>0</v>
      </c>
      <c r="Q2799" s="59">
        <f t="shared" si="650"/>
        <v>0</v>
      </c>
      <c r="W2799" s="59"/>
      <c r="X2799" s="64"/>
      <c r="Y2799" s="64"/>
      <c r="Z2799" s="64"/>
    </row>
    <row r="2800" spans="1:26" ht="15" customHeight="1" thickBot="1">
      <c r="A2800" s="184" t="str">
        <f t="shared" si="652"/>
        <v>Aubameyang</v>
      </c>
      <c r="B2800" s="111"/>
      <c r="C2800" s="111"/>
      <c r="D2800" s="111"/>
      <c r="E2800" s="111"/>
      <c r="F2800" s="111"/>
      <c r="G2800" s="111"/>
      <c r="H2800" s="111"/>
      <c r="I2800" s="111"/>
      <c r="J2800" s="111"/>
      <c r="K2800" s="112"/>
      <c r="L2800" s="76">
        <v>0</v>
      </c>
      <c r="M2800" s="59">
        <f t="shared" si="651"/>
        <v>0</v>
      </c>
      <c r="N2800" s="59">
        <v>0</v>
      </c>
      <c r="O2800" s="59">
        <f t="shared" si="649"/>
        <v>0</v>
      </c>
      <c r="P2800" s="59">
        <v>0</v>
      </c>
      <c r="Q2800" s="59">
        <f t="shared" si="650"/>
        <v>0</v>
      </c>
      <c r="W2800" s="59"/>
      <c r="X2800" s="64"/>
      <c r="Y2800" s="64"/>
      <c r="Z2800" s="64"/>
    </row>
    <row r="2801" spans="1:26" ht="15" customHeight="1" thickBot="1">
      <c r="A2801" s="184" t="str">
        <f t="shared" si="652"/>
        <v>Solanke</v>
      </c>
      <c r="B2801" s="111"/>
      <c r="C2801" s="111"/>
      <c r="D2801" s="111"/>
      <c r="E2801" s="111"/>
      <c r="F2801" s="111"/>
      <c r="G2801" s="111"/>
      <c r="H2801" s="111"/>
      <c r="I2801" s="111"/>
      <c r="J2801" s="111"/>
      <c r="K2801" s="112"/>
      <c r="L2801" s="76">
        <v>0</v>
      </c>
      <c r="M2801" s="59">
        <f t="shared" si="651"/>
        <v>0</v>
      </c>
      <c r="N2801" s="59">
        <v>0</v>
      </c>
      <c r="O2801" s="59">
        <f t="shared" si="649"/>
        <v>0</v>
      </c>
      <c r="P2801" s="59">
        <v>0</v>
      </c>
      <c r="Q2801" s="59">
        <f>M2801-N2801-P2801</f>
        <v>0</v>
      </c>
      <c r="W2801" s="59"/>
      <c r="X2801" s="64"/>
      <c r="Y2801" s="64"/>
      <c r="Z2801" s="64"/>
    </row>
    <row r="2802" spans="1:26" ht="15" customHeight="1" thickBot="1">
      <c r="A2802" s="184" t="str">
        <f t="shared" si="652"/>
        <v>Bamford</v>
      </c>
      <c r="B2802" s="111"/>
      <c r="C2802" s="111"/>
      <c r="D2802" s="111"/>
      <c r="E2802" s="111"/>
      <c r="F2802" s="111"/>
      <c r="G2802" s="111"/>
      <c r="H2802" s="111"/>
      <c r="I2802" s="111"/>
      <c r="J2802" s="111"/>
      <c r="K2802" s="112"/>
      <c r="L2802" s="76">
        <v>0</v>
      </c>
      <c r="M2802" s="59">
        <f t="shared" si="651"/>
        <v>0</v>
      </c>
      <c r="N2802" s="59">
        <v>0</v>
      </c>
      <c r="O2802" s="59">
        <f t="shared" si="649"/>
        <v>0</v>
      </c>
      <c r="P2802" s="59">
        <v>0</v>
      </c>
      <c r="Q2802" s="59">
        <f t="shared" si="650"/>
        <v>0</v>
      </c>
      <c r="W2802" s="59"/>
      <c r="X2802" s="64"/>
      <c r="Y2802" s="64"/>
      <c r="Z2802" s="64"/>
    </row>
    <row r="2803" spans="1:26" ht="15" customHeight="1" thickBot="1">
      <c r="A2803" s="184" t="str">
        <f t="shared" si="652"/>
        <v>Mbeumo</v>
      </c>
      <c r="B2803" s="111"/>
      <c r="C2803" s="111"/>
      <c r="D2803" s="111"/>
      <c r="E2803" s="111"/>
      <c r="F2803" s="111"/>
      <c r="G2803" s="111"/>
      <c r="H2803" s="111"/>
      <c r="I2803" s="111"/>
      <c r="J2803" s="111"/>
      <c r="K2803" s="112"/>
      <c r="L2803" s="76">
        <v>0</v>
      </c>
      <c r="M2803" s="59">
        <f t="shared" si="651"/>
        <v>0</v>
      </c>
      <c r="N2803" s="59">
        <v>0</v>
      </c>
      <c r="O2803" s="59">
        <f t="shared" si="649"/>
        <v>0</v>
      </c>
      <c r="P2803" s="59">
        <v>0</v>
      </c>
      <c r="Q2803" s="59">
        <f t="shared" si="650"/>
        <v>0</v>
      </c>
      <c r="W2803" s="59"/>
      <c r="X2803" s="64"/>
      <c r="Y2803" s="64"/>
      <c r="Z2803" s="64"/>
    </row>
    <row r="2804" spans="1:26" ht="15" customHeight="1" thickBot="1">
      <c r="A2804" s="184" t="str">
        <f t="shared" si="652"/>
        <v>Adams</v>
      </c>
      <c r="B2804" s="111"/>
      <c r="C2804" s="111"/>
      <c r="D2804" s="111"/>
      <c r="E2804" s="111"/>
      <c r="F2804" s="111"/>
      <c r="G2804" s="111"/>
      <c r="H2804" s="111"/>
      <c r="I2804" s="111"/>
      <c r="J2804" s="111"/>
      <c r="K2804" s="112"/>
      <c r="L2804" s="76">
        <v>0</v>
      </c>
      <c r="M2804" s="59">
        <f t="shared" si="651"/>
        <v>0</v>
      </c>
      <c r="N2804" s="59">
        <v>0</v>
      </c>
      <c r="O2804" s="59">
        <f t="shared" si="649"/>
        <v>0</v>
      </c>
      <c r="P2804" s="59">
        <v>0</v>
      </c>
      <c r="Q2804" s="59">
        <f t="shared" si="650"/>
        <v>0</v>
      </c>
      <c r="W2804" s="59"/>
      <c r="X2804" s="64"/>
      <c r="Y2804" s="64"/>
      <c r="Z2804" s="64"/>
    </row>
    <row r="2805" spans="1:26" ht="15" customHeight="1" thickBot="1">
      <c r="A2805" s="184" t="str">
        <f t="shared" si="652"/>
        <v>Calvert-Lewin</v>
      </c>
      <c r="B2805" s="111"/>
      <c r="C2805" s="111"/>
      <c r="D2805" s="111"/>
      <c r="E2805" s="111"/>
      <c r="F2805" s="111"/>
      <c r="G2805" s="111"/>
      <c r="H2805" s="111"/>
      <c r="I2805" s="111"/>
      <c r="J2805" s="111"/>
      <c r="K2805" s="112"/>
      <c r="L2805" s="76">
        <v>0</v>
      </c>
      <c r="M2805" s="59">
        <f t="shared" si="651"/>
        <v>0</v>
      </c>
      <c r="N2805" s="59">
        <v>0</v>
      </c>
      <c r="O2805" s="59">
        <f t="shared" si="649"/>
        <v>0</v>
      </c>
      <c r="P2805" s="59">
        <v>0</v>
      </c>
      <c r="Q2805" s="59">
        <f t="shared" si="650"/>
        <v>0</v>
      </c>
      <c r="W2805" s="59"/>
      <c r="X2805" s="64"/>
      <c r="Y2805" s="64"/>
      <c r="Z2805" s="64"/>
    </row>
    <row r="2806" spans="1:26" ht="15" customHeight="1" thickBot="1">
      <c r="A2806" s="184" t="str">
        <f t="shared" si="652"/>
        <v>Scamacca</v>
      </c>
      <c r="B2806" s="111"/>
      <c r="C2806" s="111"/>
      <c r="D2806" s="111"/>
      <c r="E2806" s="111"/>
      <c r="F2806" s="111"/>
      <c r="G2806" s="111"/>
      <c r="H2806" s="111"/>
      <c r="I2806" s="111"/>
      <c r="J2806" s="111"/>
      <c r="K2806" s="112"/>
      <c r="L2806" s="76">
        <v>0</v>
      </c>
      <c r="M2806" s="59">
        <f t="shared" si="651"/>
        <v>0</v>
      </c>
      <c r="N2806" s="59">
        <v>0</v>
      </c>
      <c r="O2806" s="59">
        <f t="shared" si="649"/>
        <v>0</v>
      </c>
      <c r="P2806" s="59">
        <v>0</v>
      </c>
      <c r="Q2806" s="59">
        <f t="shared" si="650"/>
        <v>0</v>
      </c>
      <c r="W2806" s="59"/>
      <c r="X2806" s="64"/>
      <c r="Y2806" s="64"/>
      <c r="Z2806" s="64"/>
    </row>
    <row r="2807" spans="1:26" ht="15" customHeight="1" thickBot="1">
      <c r="A2807" s="184" t="str">
        <f t="shared" si="652"/>
        <v>Edouard</v>
      </c>
      <c r="B2807" s="111"/>
      <c r="C2807" s="111"/>
      <c r="D2807" s="111"/>
      <c r="E2807" s="111"/>
      <c r="F2807" s="111"/>
      <c r="G2807" s="111"/>
      <c r="H2807" s="111"/>
      <c r="I2807" s="111"/>
      <c r="J2807" s="111"/>
      <c r="K2807" s="112"/>
      <c r="L2807" s="76">
        <v>0</v>
      </c>
      <c r="M2807" s="59">
        <f t="shared" si="651"/>
        <v>0</v>
      </c>
      <c r="N2807" s="59">
        <v>0</v>
      </c>
      <c r="O2807" s="59">
        <f t="shared" si="649"/>
        <v>0</v>
      </c>
      <c r="P2807" s="59">
        <v>0</v>
      </c>
      <c r="Q2807" s="59">
        <f t="shared" si="650"/>
        <v>0</v>
      </c>
      <c r="W2807" s="59"/>
      <c r="X2807" s="64"/>
      <c r="Y2807" s="64"/>
      <c r="Z2807" s="64"/>
    </row>
    <row r="2808" spans="1:26" ht="15" customHeight="1" thickBot="1">
      <c r="A2808" s="184" t="str">
        <f t="shared" si="652"/>
        <v>Johnson</v>
      </c>
      <c r="B2808" s="111"/>
      <c r="C2808" s="111"/>
      <c r="D2808" s="111"/>
      <c r="E2808" s="111"/>
      <c r="F2808" s="111"/>
      <c r="G2808" s="111"/>
      <c r="H2808" s="111"/>
      <c r="I2808" s="111"/>
      <c r="J2808" s="111"/>
      <c r="K2808" s="112"/>
      <c r="L2808" s="76">
        <v>0</v>
      </c>
      <c r="M2808" s="59">
        <f t="shared" si="651"/>
        <v>0</v>
      </c>
      <c r="N2808" s="59">
        <v>0</v>
      </c>
      <c r="O2808" s="59">
        <f t="shared" si="649"/>
        <v>0</v>
      </c>
      <c r="P2808" s="59">
        <v>0</v>
      </c>
      <c r="Q2808" s="59">
        <f t="shared" si="650"/>
        <v>0</v>
      </c>
      <c r="W2808" s="59"/>
      <c r="X2808" s="64"/>
      <c r="Y2808" s="64"/>
      <c r="Z2808" s="64"/>
    </row>
    <row r="2809" spans="1:26" ht="15" customHeight="1" thickBot="1">
      <c r="A2809" s="184" t="str">
        <f t="shared" si="652"/>
        <v>Daka</v>
      </c>
      <c r="B2809" s="111"/>
      <c r="C2809" s="111"/>
      <c r="D2809" s="111"/>
      <c r="E2809" s="111"/>
      <c r="F2809" s="111"/>
      <c r="G2809" s="111"/>
      <c r="H2809" s="111"/>
      <c r="I2809" s="111"/>
      <c r="J2809" s="111"/>
      <c r="K2809" s="112"/>
      <c r="L2809" s="76">
        <v>0</v>
      </c>
      <c r="M2809" s="59">
        <f t="shared" si="651"/>
        <v>0</v>
      </c>
      <c r="N2809" s="59">
        <v>0</v>
      </c>
      <c r="O2809" s="59">
        <f t="shared" si="649"/>
        <v>0</v>
      </c>
      <c r="P2809" s="59">
        <v>0</v>
      </c>
      <c r="Q2809" s="59">
        <f t="shared" si="650"/>
        <v>0</v>
      </c>
      <c r="W2809" s="59"/>
      <c r="X2809" s="64"/>
      <c r="Y2809" s="64"/>
      <c r="Z2809" s="64"/>
    </row>
    <row r="2810" spans="1:26" ht="15" customHeight="1" thickBot="1">
      <c r="A2810" s="184" t="str">
        <f t="shared" si="652"/>
        <v>Greenwood</v>
      </c>
      <c r="B2810" s="111"/>
      <c r="C2810" s="111"/>
      <c r="D2810" s="111"/>
      <c r="E2810" s="111"/>
      <c r="F2810" s="111"/>
      <c r="G2810" s="111"/>
      <c r="H2810" s="111"/>
      <c r="I2810" s="111"/>
      <c r="J2810" s="111"/>
      <c r="K2810" s="112"/>
      <c r="L2810" s="76">
        <v>0</v>
      </c>
      <c r="M2810" s="59">
        <f t="shared" si="651"/>
        <v>1</v>
      </c>
      <c r="N2810" s="59">
        <v>0</v>
      </c>
      <c r="O2810" s="59">
        <f t="shared" si="649"/>
        <v>1</v>
      </c>
      <c r="P2810" s="59">
        <v>1</v>
      </c>
      <c r="Q2810" s="59">
        <f t="shared" si="650"/>
        <v>0</v>
      </c>
      <c r="W2810" s="59"/>
      <c r="X2810" s="64"/>
      <c r="Y2810" s="64"/>
      <c r="Z2810" s="64"/>
    </row>
    <row r="2811" spans="1:26" ht="15" customHeight="1" thickBot="1">
      <c r="A2811" s="184" t="str">
        <f t="shared" si="652"/>
        <v>Ederson</v>
      </c>
      <c r="B2811" s="111"/>
      <c r="C2811" s="111"/>
      <c r="D2811" s="111"/>
      <c r="E2811" s="111"/>
      <c r="F2811" s="111"/>
      <c r="G2811" s="111"/>
      <c r="H2811" s="111"/>
      <c r="I2811" s="111"/>
      <c r="J2811" s="111"/>
      <c r="K2811" s="112"/>
      <c r="L2811" s="76">
        <v>1</v>
      </c>
      <c r="M2811" s="59">
        <f t="shared" si="651"/>
        <v>0</v>
      </c>
      <c r="N2811" s="59">
        <v>0</v>
      </c>
      <c r="O2811" s="59">
        <f t="shared" si="649"/>
        <v>0</v>
      </c>
      <c r="P2811" s="59">
        <v>0</v>
      </c>
      <c r="Q2811" s="59">
        <f t="shared" si="650"/>
        <v>0</v>
      </c>
      <c r="W2811" s="59"/>
      <c r="X2811" s="64"/>
      <c r="Y2811" s="64"/>
      <c r="Z2811" s="64"/>
    </row>
    <row r="2812" spans="1:26" ht="15" customHeight="1" thickBot="1">
      <c r="A2812" s="184" t="str">
        <f t="shared" si="652"/>
        <v>Ramsdale</v>
      </c>
      <c r="B2812" s="111"/>
      <c r="C2812" s="111"/>
      <c r="D2812" s="111"/>
      <c r="E2812" s="111"/>
      <c r="F2812" s="111"/>
      <c r="G2812" s="111"/>
      <c r="H2812" s="111"/>
      <c r="I2812" s="111"/>
      <c r="J2812" s="111"/>
      <c r="K2812" s="112"/>
      <c r="L2812" s="76">
        <v>0</v>
      </c>
      <c r="M2812" s="59">
        <f t="shared" si="651"/>
        <v>0</v>
      </c>
      <c r="N2812" s="59">
        <v>0</v>
      </c>
      <c r="O2812" s="59">
        <f t="shared" si="649"/>
        <v>0</v>
      </c>
      <c r="P2812" s="59">
        <v>0</v>
      </c>
      <c r="Q2812" s="59">
        <f t="shared" si="650"/>
        <v>0</v>
      </c>
      <c r="W2812" s="59"/>
      <c r="X2812" s="64"/>
      <c r="Y2812" s="64"/>
      <c r="Z2812" s="64"/>
    </row>
    <row r="2813" spans="1:26" ht="15" customHeight="1" thickBot="1">
      <c r="A2813" s="184" t="str">
        <f t="shared" si="652"/>
        <v>Arrizabalaga</v>
      </c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2"/>
      <c r="L2813" s="76">
        <v>0</v>
      </c>
      <c r="M2813" s="59">
        <f t="shared" si="651"/>
        <v>0</v>
      </c>
      <c r="N2813" s="59">
        <v>0</v>
      </c>
      <c r="O2813" s="59">
        <f t="shared" si="649"/>
        <v>0</v>
      </c>
      <c r="P2813" s="59">
        <v>0</v>
      </c>
      <c r="Q2813" s="59">
        <f t="shared" si="650"/>
        <v>0</v>
      </c>
      <c r="W2813" s="59"/>
      <c r="X2813" s="64"/>
      <c r="Y2813" s="64"/>
      <c r="Z2813" s="64"/>
    </row>
    <row r="2814" spans="1:26" ht="15" customHeight="1" thickBot="1">
      <c r="A2814" s="184" t="str">
        <f t="shared" si="652"/>
        <v>Alisson</v>
      </c>
      <c r="B2814" s="111"/>
      <c r="C2814" s="111"/>
      <c r="D2814" s="111"/>
      <c r="E2814" s="111"/>
      <c r="F2814" s="111"/>
      <c r="G2814" s="111"/>
      <c r="H2814" s="111"/>
      <c r="I2814" s="111"/>
      <c r="J2814" s="111"/>
      <c r="K2814" s="112"/>
      <c r="L2814" s="76">
        <v>0</v>
      </c>
      <c r="M2814" s="59">
        <f t="shared" si="651"/>
        <v>0</v>
      </c>
      <c r="N2814" s="59">
        <v>0</v>
      </c>
      <c r="O2814" s="59">
        <f t="shared" si="649"/>
        <v>0</v>
      </c>
      <c r="P2814" s="59">
        <v>0</v>
      </c>
      <c r="Q2814" s="59">
        <f t="shared" si="650"/>
        <v>0</v>
      </c>
      <c r="W2814" s="59"/>
      <c r="X2814" s="64"/>
      <c r="Y2814" s="64"/>
      <c r="Z2814" s="64"/>
    </row>
    <row r="2815" spans="1:26" ht="15" customHeight="1" thickBot="1">
      <c r="A2815" s="184" t="str">
        <f t="shared" si="652"/>
        <v>Lloris</v>
      </c>
      <c r="B2815" s="111"/>
      <c r="C2815" s="111"/>
      <c r="D2815" s="111"/>
      <c r="E2815" s="111"/>
      <c r="F2815" s="111"/>
      <c r="G2815" s="111"/>
      <c r="H2815" s="111"/>
      <c r="I2815" s="111"/>
      <c r="J2815" s="111"/>
      <c r="K2815" s="112"/>
      <c r="L2815" s="76">
        <v>0</v>
      </c>
      <c r="M2815" s="59">
        <f t="shared" ref="M2815:M2846" si="653">L175-L2815</f>
        <v>0</v>
      </c>
      <c r="N2815" s="59">
        <v>0</v>
      </c>
      <c r="O2815" s="59">
        <f t="shared" si="649"/>
        <v>0</v>
      </c>
      <c r="P2815" s="59">
        <v>0</v>
      </c>
      <c r="Q2815" s="59">
        <f t="shared" si="650"/>
        <v>0</v>
      </c>
      <c r="W2815" s="59"/>
      <c r="X2815" s="64"/>
      <c r="Y2815" s="64"/>
      <c r="Z2815" s="64"/>
    </row>
    <row r="2816" spans="1:26" ht="15" customHeight="1" thickBot="1">
      <c r="A2816" s="184" t="str">
        <f t="shared" si="652"/>
        <v>Leno</v>
      </c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2"/>
      <c r="L2816" s="76">
        <v>0</v>
      </c>
      <c r="M2816" s="59">
        <f t="shared" si="653"/>
        <v>1</v>
      </c>
      <c r="N2816" s="59">
        <v>0</v>
      </c>
      <c r="O2816" s="59">
        <f t="shared" ref="O2816:O2889" si="654">M2816-N2816</f>
        <v>1</v>
      </c>
      <c r="P2816" s="59">
        <v>0</v>
      </c>
      <c r="Q2816" s="59">
        <f t="shared" ref="Q2816:Q2859" si="655">M2816-N2816-P2816</f>
        <v>1</v>
      </c>
      <c r="W2816" s="59"/>
      <c r="X2816" s="64"/>
      <c r="Y2816" s="64"/>
      <c r="Z2816" s="64"/>
    </row>
    <row r="2817" spans="1:26" ht="15" customHeight="1" thickBot="1">
      <c r="A2817" s="184" t="str">
        <f t="shared" si="652"/>
        <v>Pope</v>
      </c>
      <c r="B2817" s="111"/>
      <c r="C2817" s="111"/>
      <c r="D2817" s="111"/>
      <c r="E2817" s="111"/>
      <c r="F2817" s="111"/>
      <c r="G2817" s="111"/>
      <c r="H2817" s="111"/>
      <c r="I2817" s="111"/>
      <c r="J2817" s="111"/>
      <c r="K2817" s="112"/>
      <c r="L2817" s="76">
        <v>0</v>
      </c>
      <c r="M2817" s="59">
        <f t="shared" si="653"/>
        <v>0</v>
      </c>
      <c r="N2817" s="59">
        <v>0</v>
      </c>
      <c r="O2817" s="59">
        <f t="shared" si="654"/>
        <v>0</v>
      </c>
      <c r="P2817" s="59">
        <v>0</v>
      </c>
      <c r="Q2817" s="59">
        <f t="shared" si="655"/>
        <v>0</v>
      </c>
      <c r="W2817" s="59"/>
      <c r="X2817" s="64"/>
      <c r="Y2817" s="64"/>
      <c r="Z2817" s="64"/>
    </row>
    <row r="2818" spans="1:26" ht="15" customHeight="1" thickBot="1">
      <c r="A2818" s="184" t="str">
        <f t="shared" si="652"/>
        <v>Fabianski</v>
      </c>
      <c r="B2818" s="111"/>
      <c r="C2818" s="111"/>
      <c r="D2818" s="111"/>
      <c r="E2818" s="111"/>
      <c r="F2818" s="111"/>
      <c r="G2818" s="111"/>
      <c r="H2818" s="111"/>
      <c r="I2818" s="111"/>
      <c r="J2818" s="111"/>
      <c r="K2818" s="112"/>
      <c r="L2818" s="76">
        <v>0</v>
      </c>
      <c r="M2818" s="59">
        <f t="shared" si="653"/>
        <v>0</v>
      </c>
      <c r="N2818" s="59">
        <v>0</v>
      </c>
      <c r="O2818" s="59">
        <f t="shared" si="654"/>
        <v>0</v>
      </c>
      <c r="P2818" s="59">
        <v>0</v>
      </c>
      <c r="Q2818" s="59">
        <f t="shared" si="655"/>
        <v>0</v>
      </c>
      <c r="W2818" s="59"/>
      <c r="X2818" s="64"/>
      <c r="Y2818" s="64"/>
      <c r="Z2818" s="64"/>
    </row>
    <row r="2819" spans="1:26" ht="15" customHeight="1" thickBot="1">
      <c r="A2819" s="184" t="str">
        <f t="shared" si="652"/>
        <v>Sánchez</v>
      </c>
      <c r="B2819" s="111"/>
      <c r="C2819" s="111"/>
      <c r="D2819" s="111"/>
      <c r="E2819" s="111"/>
      <c r="F2819" s="111"/>
      <c r="G2819" s="111"/>
      <c r="H2819" s="111"/>
      <c r="I2819" s="111"/>
      <c r="J2819" s="111"/>
      <c r="K2819" s="112"/>
      <c r="L2819" s="76">
        <v>0</v>
      </c>
      <c r="M2819" s="59">
        <f t="shared" si="653"/>
        <v>0</v>
      </c>
      <c r="N2819" s="59">
        <v>0</v>
      </c>
      <c r="O2819" s="59">
        <f t="shared" si="654"/>
        <v>0</v>
      </c>
      <c r="P2819" s="59">
        <v>0</v>
      </c>
      <c r="Q2819" s="59">
        <f t="shared" si="655"/>
        <v>0</v>
      </c>
      <c r="W2819" s="59"/>
      <c r="X2819" s="64"/>
      <c r="Y2819" s="64"/>
      <c r="Z2819" s="64"/>
    </row>
    <row r="2820" spans="1:26" ht="15" customHeight="1" thickBot="1">
      <c r="A2820" s="184" t="str">
        <f t="shared" si="652"/>
        <v>Sá</v>
      </c>
      <c r="B2820" s="111"/>
      <c r="C2820" s="111"/>
      <c r="D2820" s="111"/>
      <c r="E2820" s="111"/>
      <c r="F2820" s="111"/>
      <c r="G2820" s="111"/>
      <c r="H2820" s="111"/>
      <c r="I2820" s="111"/>
      <c r="J2820" s="111"/>
      <c r="K2820" s="112"/>
      <c r="L2820" s="76">
        <v>0</v>
      </c>
      <c r="M2820" s="59">
        <f t="shared" si="653"/>
        <v>0</v>
      </c>
      <c r="N2820" s="59">
        <v>0</v>
      </c>
      <c r="O2820" s="59">
        <f t="shared" si="654"/>
        <v>0</v>
      </c>
      <c r="P2820" s="59">
        <v>0</v>
      </c>
      <c r="Q2820" s="59">
        <f t="shared" si="655"/>
        <v>0</v>
      </c>
      <c r="W2820" s="59"/>
      <c r="X2820" s="64"/>
      <c r="Y2820" s="64"/>
      <c r="Z2820" s="64"/>
    </row>
    <row r="2821" spans="1:26" ht="15" customHeight="1" thickBot="1">
      <c r="A2821" s="184" t="str">
        <f t="shared" si="652"/>
        <v>De Gea</v>
      </c>
      <c r="B2821" s="111"/>
      <c r="C2821" s="111"/>
      <c r="D2821" s="111"/>
      <c r="E2821" s="111"/>
      <c r="F2821" s="111"/>
      <c r="G2821" s="111"/>
      <c r="H2821" s="111"/>
      <c r="I2821" s="111"/>
      <c r="J2821" s="111"/>
      <c r="K2821" s="112"/>
      <c r="L2821" s="76">
        <v>0</v>
      </c>
      <c r="M2821" s="59">
        <f t="shared" si="653"/>
        <v>0</v>
      </c>
      <c r="N2821" s="59">
        <v>0</v>
      </c>
      <c r="O2821" s="59">
        <f t="shared" si="654"/>
        <v>0</v>
      </c>
      <c r="P2821" s="59">
        <v>0</v>
      </c>
      <c r="Q2821" s="59">
        <f t="shared" si="655"/>
        <v>0</v>
      </c>
      <c r="W2821" s="59"/>
      <c r="X2821" s="64"/>
      <c r="Y2821" s="64"/>
      <c r="Z2821" s="64"/>
    </row>
    <row r="2822" spans="1:26" ht="15" customHeight="1" thickBot="1">
      <c r="A2822" s="184" t="str">
        <f t="shared" si="652"/>
        <v>Pickford</v>
      </c>
      <c r="B2822" s="111"/>
      <c r="C2822" s="111"/>
      <c r="D2822" s="111"/>
      <c r="E2822" s="111"/>
      <c r="F2822" s="111"/>
      <c r="G2822" s="111"/>
      <c r="H2822" s="111"/>
      <c r="I2822" s="111"/>
      <c r="J2822" s="111"/>
      <c r="K2822" s="112"/>
      <c r="L2822" s="76">
        <v>0</v>
      </c>
      <c r="M2822" s="59">
        <f t="shared" si="653"/>
        <v>0</v>
      </c>
      <c r="N2822" s="59">
        <v>0</v>
      </c>
      <c r="O2822" s="59">
        <f t="shared" si="654"/>
        <v>0</v>
      </c>
      <c r="P2822" s="59">
        <v>0</v>
      </c>
      <c r="Q2822" s="59">
        <f t="shared" si="655"/>
        <v>0</v>
      </c>
      <c r="W2822" s="59"/>
      <c r="X2822" s="64"/>
      <c r="Y2822" s="64"/>
      <c r="Z2822" s="64"/>
    </row>
    <row r="2823" spans="1:26" ht="15" customHeight="1" thickBot="1">
      <c r="A2823" s="184" t="str">
        <f t="shared" si="652"/>
        <v>Henderson</v>
      </c>
      <c r="B2823" s="111"/>
      <c r="C2823" s="111"/>
      <c r="D2823" s="111"/>
      <c r="E2823" s="111"/>
      <c r="F2823" s="111"/>
      <c r="G2823" s="111"/>
      <c r="H2823" s="111"/>
      <c r="I2823" s="111"/>
      <c r="J2823" s="111"/>
      <c r="K2823" s="112"/>
      <c r="L2823" s="76">
        <v>0</v>
      </c>
      <c r="M2823" s="59">
        <f t="shared" si="653"/>
        <v>0</v>
      </c>
      <c r="N2823" s="59">
        <v>0</v>
      </c>
      <c r="O2823" s="59">
        <f t="shared" si="654"/>
        <v>0</v>
      </c>
      <c r="P2823" s="59">
        <v>0</v>
      </c>
      <c r="Q2823" s="59">
        <f t="shared" si="655"/>
        <v>0</v>
      </c>
      <c r="W2823" s="59"/>
      <c r="X2823" s="64"/>
      <c r="Y2823" s="64"/>
      <c r="Z2823" s="64"/>
    </row>
    <row r="2824" spans="1:26" ht="15" customHeight="1" thickBot="1">
      <c r="A2824" s="184" t="str">
        <f t="shared" si="652"/>
        <v>Meslier</v>
      </c>
      <c r="B2824" s="111"/>
      <c r="C2824" s="111"/>
      <c r="D2824" s="111"/>
      <c r="E2824" s="111"/>
      <c r="F2824" s="111"/>
      <c r="G2824" s="111"/>
      <c r="H2824" s="111"/>
      <c r="I2824" s="111"/>
      <c r="J2824" s="111"/>
      <c r="K2824" s="112"/>
      <c r="L2824" s="76">
        <v>0</v>
      </c>
      <c r="M2824" s="59">
        <f t="shared" si="653"/>
        <v>0</v>
      </c>
      <c r="N2824" s="59">
        <v>0</v>
      </c>
      <c r="O2824" s="59">
        <f t="shared" si="654"/>
        <v>0</v>
      </c>
      <c r="P2824" s="59">
        <v>0</v>
      </c>
      <c r="Q2824" s="59">
        <f t="shared" si="655"/>
        <v>0</v>
      </c>
      <c r="W2824" s="59"/>
      <c r="X2824" s="64"/>
      <c r="Y2824" s="64"/>
      <c r="Z2824" s="64"/>
    </row>
    <row r="2825" spans="1:26" ht="15" customHeight="1" thickBot="1">
      <c r="A2825" s="184" t="str">
        <f t="shared" si="652"/>
        <v>Guaita</v>
      </c>
      <c r="B2825" s="111"/>
      <c r="C2825" s="111"/>
      <c r="D2825" s="111"/>
      <c r="E2825" s="111"/>
      <c r="F2825" s="111"/>
      <c r="G2825" s="111"/>
      <c r="H2825" s="111"/>
      <c r="I2825" s="111"/>
      <c r="J2825" s="111"/>
      <c r="K2825" s="112"/>
      <c r="L2825" s="76">
        <v>0</v>
      </c>
      <c r="M2825" s="59">
        <f t="shared" si="653"/>
        <v>0</v>
      </c>
      <c r="N2825" s="59">
        <v>0</v>
      </c>
      <c r="O2825" s="59">
        <f t="shared" si="654"/>
        <v>0</v>
      </c>
      <c r="P2825" s="59">
        <v>0</v>
      </c>
      <c r="Q2825" s="59">
        <f>M2825-N2825-P2825</f>
        <v>0</v>
      </c>
      <c r="W2825" s="59"/>
      <c r="X2825" s="64"/>
      <c r="Y2825" s="64"/>
      <c r="Z2825" s="64"/>
    </row>
    <row r="2826" spans="1:26" ht="15" customHeight="1" thickBot="1">
      <c r="A2826" s="184" t="str">
        <f t="shared" si="652"/>
        <v>Salah</v>
      </c>
      <c r="B2826" s="111"/>
      <c r="C2826" s="111"/>
      <c r="D2826" s="111"/>
      <c r="E2826" s="111"/>
      <c r="F2826" s="111"/>
      <c r="G2826" s="111"/>
      <c r="H2826" s="111"/>
      <c r="I2826" s="111"/>
      <c r="J2826" s="111"/>
      <c r="K2826" s="112"/>
      <c r="L2826" s="76">
        <v>1</v>
      </c>
      <c r="M2826" s="59">
        <f t="shared" si="653"/>
        <v>0</v>
      </c>
      <c r="N2826" s="59">
        <v>0</v>
      </c>
      <c r="O2826" s="59">
        <f t="shared" si="654"/>
        <v>0</v>
      </c>
      <c r="P2826" s="59">
        <v>0</v>
      </c>
      <c r="Q2826" s="59">
        <f t="shared" si="655"/>
        <v>0</v>
      </c>
      <c r="W2826" s="59"/>
      <c r="X2826" s="64"/>
      <c r="Y2826" s="64"/>
      <c r="Z2826" s="64"/>
    </row>
    <row r="2827" spans="1:26" ht="15" customHeight="1" thickBot="1">
      <c r="A2827" s="184" t="str">
        <f t="shared" si="652"/>
        <v>De Bruyne</v>
      </c>
      <c r="B2827" s="111"/>
      <c r="C2827" s="111"/>
      <c r="D2827" s="111"/>
      <c r="E2827" s="111"/>
      <c r="F2827" s="111"/>
      <c r="G2827" s="111"/>
      <c r="H2827" s="111"/>
      <c r="I2827" s="111"/>
      <c r="J2827" s="111"/>
      <c r="K2827" s="112"/>
      <c r="L2827" s="76">
        <v>0</v>
      </c>
      <c r="M2827" s="59">
        <f t="shared" si="653"/>
        <v>0</v>
      </c>
      <c r="N2827" s="59">
        <v>0</v>
      </c>
      <c r="O2827" s="59">
        <f t="shared" si="654"/>
        <v>0</v>
      </c>
      <c r="P2827" s="59">
        <v>0</v>
      </c>
      <c r="Q2827" s="59">
        <f t="shared" si="655"/>
        <v>0</v>
      </c>
      <c r="W2827" s="59"/>
      <c r="X2827" s="64"/>
      <c r="Y2827" s="64"/>
      <c r="Z2827" s="64"/>
    </row>
    <row r="2828" spans="1:26" ht="15" customHeight="1" thickBot="1">
      <c r="A2828" s="184" t="str">
        <f t="shared" si="652"/>
        <v>Saka</v>
      </c>
      <c r="B2828" s="111"/>
      <c r="C2828" s="111"/>
      <c r="D2828" s="111"/>
      <c r="E2828" s="111"/>
      <c r="F2828" s="111"/>
      <c r="G2828" s="111"/>
      <c r="H2828" s="111"/>
      <c r="I2828" s="111"/>
      <c r="J2828" s="111"/>
      <c r="K2828" s="112"/>
      <c r="L2828" s="76">
        <v>1</v>
      </c>
      <c r="M2828" s="59">
        <f t="shared" si="653"/>
        <v>0</v>
      </c>
      <c r="N2828" s="59">
        <v>0</v>
      </c>
      <c r="O2828" s="59">
        <f t="shared" si="654"/>
        <v>0</v>
      </c>
      <c r="P2828" s="59">
        <v>0</v>
      </c>
      <c r="Q2828" s="59">
        <f t="shared" si="655"/>
        <v>0</v>
      </c>
      <c r="W2828" s="59"/>
      <c r="X2828" s="64"/>
      <c r="Y2828" s="64"/>
      <c r="Z2828" s="64"/>
    </row>
    <row r="2829" spans="1:26" ht="15" customHeight="1" thickBot="1">
      <c r="A2829" s="184" t="str">
        <f t="shared" si="652"/>
        <v>Son</v>
      </c>
      <c r="B2829" s="111"/>
      <c r="C2829" s="111"/>
      <c r="D2829" s="111"/>
      <c r="E2829" s="111"/>
      <c r="F2829" s="111"/>
      <c r="G2829" s="111"/>
      <c r="H2829" s="111"/>
      <c r="I2829" s="111"/>
      <c r="J2829" s="111"/>
      <c r="K2829" s="112"/>
      <c r="L2829" s="76">
        <v>0</v>
      </c>
      <c r="M2829" s="59">
        <f t="shared" si="653"/>
        <v>0</v>
      </c>
      <c r="N2829" s="59">
        <v>0</v>
      </c>
      <c r="O2829" s="59">
        <f t="shared" si="654"/>
        <v>0</v>
      </c>
      <c r="P2829" s="59">
        <v>0</v>
      </c>
      <c r="Q2829" s="59">
        <f t="shared" si="655"/>
        <v>0</v>
      </c>
      <c r="W2829" s="59"/>
      <c r="X2829" s="64"/>
      <c r="Y2829" s="64"/>
      <c r="Z2829" s="64"/>
    </row>
    <row r="2830" spans="1:26" ht="15" customHeight="1" thickBot="1">
      <c r="A2830" s="184" t="str">
        <f t="shared" si="652"/>
        <v>Martinelli</v>
      </c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2"/>
      <c r="L2830" s="76">
        <v>1</v>
      </c>
      <c r="M2830" s="59">
        <f t="shared" si="653"/>
        <v>0</v>
      </c>
      <c r="N2830" s="59">
        <v>0</v>
      </c>
      <c r="O2830" s="59">
        <f t="shared" si="654"/>
        <v>0</v>
      </c>
      <c r="P2830" s="59">
        <v>0</v>
      </c>
      <c r="Q2830" s="59">
        <f t="shared" si="655"/>
        <v>0</v>
      </c>
      <c r="W2830" s="59"/>
      <c r="X2830" s="64"/>
      <c r="Y2830" s="64"/>
      <c r="Z2830" s="64"/>
    </row>
    <row r="2831" spans="1:26" ht="15" customHeight="1" thickBot="1">
      <c r="A2831" s="184" t="str">
        <f t="shared" si="652"/>
        <v>Foden</v>
      </c>
      <c r="B2831" s="111"/>
      <c r="C2831" s="111"/>
      <c r="D2831" s="111"/>
      <c r="E2831" s="111"/>
      <c r="F2831" s="111"/>
      <c r="G2831" s="111"/>
      <c r="H2831" s="111"/>
      <c r="I2831" s="111"/>
      <c r="J2831" s="111"/>
      <c r="K2831" s="112"/>
      <c r="L2831" s="76">
        <v>0</v>
      </c>
      <c r="M2831" s="59">
        <f t="shared" si="653"/>
        <v>0</v>
      </c>
      <c r="N2831" s="59">
        <v>0</v>
      </c>
      <c r="O2831" s="59">
        <f t="shared" si="654"/>
        <v>0</v>
      </c>
      <c r="P2831" s="59">
        <v>0</v>
      </c>
      <c r="Q2831" s="59">
        <f t="shared" si="655"/>
        <v>0</v>
      </c>
      <c r="W2831" s="59"/>
      <c r="X2831" s="64"/>
      <c r="Y2831" s="64"/>
      <c r="Z2831" s="64"/>
    </row>
    <row r="2832" spans="1:26" ht="15" customHeight="1" thickBot="1">
      <c r="A2832" s="184" t="str">
        <f t="shared" si="652"/>
        <v>Mount</v>
      </c>
      <c r="B2832" s="111"/>
      <c r="C2832" s="111"/>
      <c r="D2832" s="111"/>
      <c r="E2832" s="111"/>
      <c r="F2832" s="111"/>
      <c r="G2832" s="111"/>
      <c r="H2832" s="111"/>
      <c r="I2832" s="111"/>
      <c r="J2832" s="111"/>
      <c r="K2832" s="112"/>
      <c r="L2832" s="76">
        <v>1</v>
      </c>
      <c r="M2832" s="59">
        <f t="shared" si="653"/>
        <v>0</v>
      </c>
      <c r="N2832" s="59">
        <v>0</v>
      </c>
      <c r="O2832" s="59">
        <f t="shared" si="654"/>
        <v>0</v>
      </c>
      <c r="P2832" s="59">
        <v>0</v>
      </c>
      <c r="Q2832" s="59">
        <f t="shared" si="655"/>
        <v>0</v>
      </c>
      <c r="W2832" s="59"/>
      <c r="X2832" s="64"/>
      <c r="Y2832" s="64"/>
      <c r="Z2832" s="64"/>
    </row>
    <row r="2833" spans="1:26" ht="15" customHeight="1" thickBot="1">
      <c r="A2833" s="184" t="str">
        <f t="shared" si="652"/>
        <v>Sterling</v>
      </c>
      <c r="B2833" s="111"/>
      <c r="C2833" s="111"/>
      <c r="D2833" s="111"/>
      <c r="E2833" s="111"/>
      <c r="F2833" s="111"/>
      <c r="G2833" s="111"/>
      <c r="H2833" s="111"/>
      <c r="I2833" s="111"/>
      <c r="J2833" s="111"/>
      <c r="K2833" s="112"/>
      <c r="L2833" s="76">
        <v>0</v>
      </c>
      <c r="M2833" s="59">
        <f t="shared" si="653"/>
        <v>0</v>
      </c>
      <c r="N2833" s="59">
        <v>0</v>
      </c>
      <c r="O2833" s="59">
        <f t="shared" si="654"/>
        <v>0</v>
      </c>
      <c r="P2833" s="59">
        <v>0</v>
      </c>
      <c r="Q2833" s="59">
        <f t="shared" si="655"/>
        <v>0</v>
      </c>
      <c r="W2833" s="59"/>
      <c r="X2833" s="64"/>
      <c r="Y2833" s="64"/>
      <c r="Z2833" s="64"/>
    </row>
    <row r="2834" spans="1:26" ht="15" customHeight="1" thickBot="1">
      <c r="A2834" s="184" t="str">
        <f t="shared" si="652"/>
        <v>Fernandes</v>
      </c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2"/>
      <c r="L2834" s="76">
        <v>0</v>
      </c>
      <c r="M2834" s="59">
        <f t="shared" si="653"/>
        <v>0</v>
      </c>
      <c r="N2834" s="59">
        <v>0</v>
      </c>
      <c r="O2834" s="59">
        <f t="shared" si="654"/>
        <v>0</v>
      </c>
      <c r="P2834" s="59">
        <v>0</v>
      </c>
      <c r="Q2834" s="59">
        <f t="shared" si="655"/>
        <v>0</v>
      </c>
      <c r="W2834" s="59"/>
      <c r="X2834" s="64"/>
      <c r="Y2834" s="64"/>
      <c r="Z2834" s="64"/>
    </row>
    <row r="2835" spans="1:26" ht="15" customHeight="1" thickBot="1">
      <c r="A2835" s="184" t="str">
        <f t="shared" si="652"/>
        <v>Ødegaard</v>
      </c>
      <c r="B2835" s="111"/>
      <c r="C2835" s="111"/>
      <c r="D2835" s="111"/>
      <c r="E2835" s="111"/>
      <c r="F2835" s="111"/>
      <c r="G2835" s="111"/>
      <c r="H2835" s="111"/>
      <c r="I2835" s="111"/>
      <c r="J2835" s="111"/>
      <c r="K2835" s="112"/>
      <c r="L2835" s="76">
        <v>0</v>
      </c>
      <c r="M2835" s="59">
        <f t="shared" si="653"/>
        <v>0</v>
      </c>
      <c r="N2835" s="59">
        <v>0</v>
      </c>
      <c r="O2835" s="59">
        <f t="shared" si="654"/>
        <v>0</v>
      </c>
      <c r="P2835" s="59">
        <v>0</v>
      </c>
      <c r="Q2835" s="59">
        <f t="shared" si="655"/>
        <v>0</v>
      </c>
      <c r="W2835" s="59"/>
      <c r="X2835" s="64"/>
      <c r="Y2835" s="64"/>
      <c r="Z2835" s="64"/>
    </row>
    <row r="2836" spans="1:26" ht="15" customHeight="1" thickBot="1">
      <c r="A2836" s="184" t="str">
        <f t="shared" si="652"/>
        <v>Trossard</v>
      </c>
      <c r="B2836" s="111"/>
      <c r="C2836" s="111"/>
      <c r="D2836" s="111"/>
      <c r="E2836" s="111"/>
      <c r="F2836" s="111"/>
      <c r="G2836" s="111"/>
      <c r="H2836" s="111"/>
      <c r="I2836" s="111"/>
      <c r="J2836" s="111"/>
      <c r="K2836" s="112"/>
      <c r="L2836" s="76">
        <v>0</v>
      </c>
      <c r="M2836" s="59">
        <f t="shared" si="653"/>
        <v>0</v>
      </c>
      <c r="N2836" s="59">
        <v>0</v>
      </c>
      <c r="O2836" s="59">
        <f t="shared" si="654"/>
        <v>0</v>
      </c>
      <c r="P2836" s="59">
        <v>0</v>
      </c>
      <c r="Q2836" s="59">
        <f t="shared" si="655"/>
        <v>0</v>
      </c>
      <c r="W2836" s="59"/>
      <c r="X2836" s="64"/>
      <c r="Y2836" s="64"/>
      <c r="Z2836" s="64"/>
    </row>
    <row r="2837" spans="1:26" ht="15" customHeight="1" thickBot="1">
      <c r="A2837" s="184" t="str">
        <f t="shared" si="652"/>
        <v>Grealish</v>
      </c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2"/>
      <c r="L2837" s="76">
        <v>0</v>
      </c>
      <c r="M2837" s="59">
        <f t="shared" si="653"/>
        <v>0</v>
      </c>
      <c r="N2837" s="59">
        <v>0</v>
      </c>
      <c r="O2837" s="59">
        <f t="shared" si="654"/>
        <v>0</v>
      </c>
      <c r="P2837" s="59">
        <v>0</v>
      </c>
      <c r="Q2837" s="59">
        <f t="shared" si="655"/>
        <v>0</v>
      </c>
      <c r="W2837" s="59"/>
      <c r="X2837" s="64"/>
      <c r="Y2837" s="64"/>
      <c r="Z2837" s="64"/>
    </row>
    <row r="2838" spans="1:26" ht="15" customHeight="1" thickBot="1">
      <c r="A2838" s="184" t="str">
        <f t="shared" si="652"/>
        <v>Rashford</v>
      </c>
      <c r="B2838" s="111"/>
      <c r="C2838" s="111"/>
      <c r="D2838" s="111"/>
      <c r="E2838" s="111"/>
      <c r="F2838" s="111"/>
      <c r="G2838" s="111"/>
      <c r="H2838" s="111"/>
      <c r="I2838" s="111"/>
      <c r="J2838" s="111"/>
      <c r="K2838" s="112"/>
      <c r="L2838" s="76">
        <v>1</v>
      </c>
      <c r="M2838" s="59">
        <f t="shared" si="653"/>
        <v>0</v>
      </c>
      <c r="N2838" s="59">
        <v>0</v>
      </c>
      <c r="O2838" s="59">
        <f t="shared" si="654"/>
        <v>0</v>
      </c>
      <c r="P2838" s="59">
        <v>0</v>
      </c>
      <c r="Q2838" s="59">
        <f t="shared" si="655"/>
        <v>0</v>
      </c>
      <c r="W2838" s="59"/>
      <c r="X2838" s="64"/>
      <c r="Y2838" s="64"/>
      <c r="Z2838" s="64"/>
    </row>
    <row r="2839" spans="1:26" ht="15" customHeight="1" thickBot="1">
      <c r="A2839" s="184" t="str">
        <f t="shared" si="652"/>
        <v>Zaha</v>
      </c>
      <c r="B2839" s="111"/>
      <c r="C2839" s="111"/>
      <c r="D2839" s="111"/>
      <c r="E2839" s="111"/>
      <c r="F2839" s="111"/>
      <c r="G2839" s="111"/>
      <c r="H2839" s="111"/>
      <c r="I2839" s="111"/>
      <c r="J2839" s="111"/>
      <c r="K2839" s="112"/>
      <c r="L2839" s="76">
        <v>0</v>
      </c>
      <c r="M2839" s="59">
        <f t="shared" si="653"/>
        <v>0</v>
      </c>
      <c r="N2839" s="59">
        <v>0</v>
      </c>
      <c r="O2839" s="59">
        <f t="shared" si="654"/>
        <v>0</v>
      </c>
      <c r="P2839" s="59">
        <v>0</v>
      </c>
      <c r="Q2839" s="59">
        <f t="shared" si="655"/>
        <v>0</v>
      </c>
      <c r="W2839" s="59"/>
      <c r="X2839" s="64"/>
      <c r="Y2839" s="64"/>
      <c r="Z2839" s="64"/>
    </row>
    <row r="2840" spans="1:26" ht="15" customHeight="1" thickBot="1">
      <c r="A2840" s="184" t="str">
        <f t="shared" si="652"/>
        <v>Bernardo</v>
      </c>
      <c r="B2840" s="111"/>
      <c r="C2840" s="111"/>
      <c r="D2840" s="111"/>
      <c r="E2840" s="111"/>
      <c r="F2840" s="111"/>
      <c r="G2840" s="111"/>
      <c r="H2840" s="111"/>
      <c r="I2840" s="111"/>
      <c r="J2840" s="111"/>
      <c r="K2840" s="112"/>
      <c r="L2840" s="76">
        <v>0</v>
      </c>
      <c r="M2840" s="59">
        <f t="shared" si="653"/>
        <v>0</v>
      </c>
      <c r="N2840" s="59">
        <v>0</v>
      </c>
      <c r="O2840" s="59">
        <f t="shared" si="654"/>
        <v>0</v>
      </c>
      <c r="P2840" s="59">
        <v>0</v>
      </c>
      <c r="Q2840" s="59">
        <f t="shared" si="655"/>
        <v>0</v>
      </c>
      <c r="W2840" s="59"/>
      <c r="X2840" s="64"/>
      <c r="Y2840" s="64"/>
      <c r="Z2840" s="64"/>
    </row>
    <row r="2841" spans="1:26" ht="15" customHeight="1" thickBot="1">
      <c r="A2841" s="184" t="str">
        <f t="shared" si="652"/>
        <v>Groß</v>
      </c>
      <c r="B2841" s="111"/>
      <c r="C2841" s="111"/>
      <c r="D2841" s="111"/>
      <c r="E2841" s="111"/>
      <c r="F2841" s="111"/>
      <c r="G2841" s="111"/>
      <c r="H2841" s="111"/>
      <c r="I2841" s="111"/>
      <c r="J2841" s="111"/>
      <c r="K2841" s="112"/>
      <c r="L2841" s="76">
        <v>0</v>
      </c>
      <c r="M2841" s="59">
        <f t="shared" si="653"/>
        <v>0</v>
      </c>
      <c r="N2841" s="59">
        <v>0</v>
      </c>
      <c r="O2841" s="59">
        <f t="shared" si="654"/>
        <v>0</v>
      </c>
      <c r="P2841" s="59">
        <v>0</v>
      </c>
      <c r="Q2841" s="59">
        <f t="shared" si="655"/>
        <v>0</v>
      </c>
      <c r="W2841" s="59"/>
      <c r="X2841" s="64"/>
      <c r="Y2841" s="64"/>
      <c r="Z2841" s="64"/>
    </row>
    <row r="2842" spans="1:26" ht="15" customHeight="1" thickBot="1">
      <c r="A2842" s="184" t="str">
        <f t="shared" si="652"/>
        <v>Bowen</v>
      </c>
      <c r="B2842" s="111"/>
      <c r="C2842" s="111"/>
      <c r="D2842" s="111"/>
      <c r="E2842" s="111"/>
      <c r="F2842" s="111"/>
      <c r="G2842" s="111"/>
      <c r="H2842" s="111"/>
      <c r="I2842" s="111"/>
      <c r="J2842" s="111"/>
      <c r="K2842" s="112"/>
      <c r="L2842" s="76">
        <v>0</v>
      </c>
      <c r="M2842" s="59">
        <f t="shared" si="653"/>
        <v>0</v>
      </c>
      <c r="N2842" s="59">
        <v>0</v>
      </c>
      <c r="O2842" s="59">
        <f t="shared" si="654"/>
        <v>0</v>
      </c>
      <c r="P2842" s="59">
        <v>0</v>
      </c>
      <c r="Q2842" s="59">
        <f t="shared" si="655"/>
        <v>0</v>
      </c>
      <c r="W2842" s="59"/>
      <c r="X2842" s="64"/>
      <c r="Y2842" s="64"/>
      <c r="Z2842" s="64"/>
    </row>
    <row r="2843" spans="1:26" ht="15" customHeight="1" thickBot="1">
      <c r="A2843" s="184" t="str">
        <f t="shared" si="652"/>
        <v>Andreas</v>
      </c>
      <c r="B2843" s="111"/>
      <c r="C2843" s="111"/>
      <c r="D2843" s="111"/>
      <c r="E2843" s="111"/>
      <c r="F2843" s="111"/>
      <c r="G2843" s="111"/>
      <c r="H2843" s="111"/>
      <c r="I2843" s="111"/>
      <c r="J2843" s="111"/>
      <c r="K2843" s="112"/>
      <c r="L2843" s="76">
        <v>0</v>
      </c>
      <c r="M2843" s="59">
        <f t="shared" si="653"/>
        <v>0</v>
      </c>
      <c r="N2843" s="59">
        <v>0</v>
      </c>
      <c r="O2843" s="59">
        <f t="shared" si="654"/>
        <v>0</v>
      </c>
      <c r="P2843" s="59">
        <v>0</v>
      </c>
      <c r="Q2843" s="59">
        <f t="shared" si="655"/>
        <v>0</v>
      </c>
      <c r="W2843" s="59"/>
      <c r="X2843" s="64"/>
      <c r="Y2843" s="64"/>
      <c r="Z2843" s="64"/>
    </row>
    <row r="2844" spans="1:26" ht="15" customHeight="1" thickBot="1">
      <c r="A2844" s="184" t="str">
        <f t="shared" si="652"/>
        <v>Ward-Prowse</v>
      </c>
      <c r="B2844" s="111"/>
      <c r="C2844" s="111"/>
      <c r="D2844" s="111"/>
      <c r="E2844" s="111"/>
      <c r="F2844" s="111"/>
      <c r="G2844" s="111"/>
      <c r="H2844" s="111"/>
      <c r="I2844" s="111"/>
      <c r="J2844" s="111"/>
      <c r="K2844" s="112"/>
      <c r="L2844" s="76">
        <v>0</v>
      </c>
      <c r="M2844" s="59">
        <f t="shared" si="653"/>
        <v>0</v>
      </c>
      <c r="N2844" s="59">
        <v>0</v>
      </c>
      <c r="O2844" s="59">
        <f t="shared" si="654"/>
        <v>0</v>
      </c>
      <c r="P2844" s="59">
        <v>0</v>
      </c>
      <c r="Q2844" s="59">
        <f t="shared" si="655"/>
        <v>0</v>
      </c>
      <c r="W2844" s="59"/>
      <c r="X2844" s="64"/>
      <c r="Y2844" s="64"/>
      <c r="Z2844" s="64"/>
    </row>
    <row r="2845" spans="1:26" ht="15" customHeight="1" thickBot="1">
      <c r="A2845" s="184" t="str">
        <f t="shared" si="652"/>
        <v>Barnes</v>
      </c>
      <c r="B2845" s="111"/>
      <c r="C2845" s="111"/>
      <c r="D2845" s="111"/>
      <c r="E2845" s="111"/>
      <c r="F2845" s="111"/>
      <c r="G2845" s="111"/>
      <c r="H2845" s="111"/>
      <c r="I2845" s="111"/>
      <c r="J2845" s="111"/>
      <c r="K2845" s="112"/>
      <c r="L2845" s="76">
        <v>0</v>
      </c>
      <c r="M2845" s="59">
        <f t="shared" si="653"/>
        <v>0</v>
      </c>
      <c r="N2845" s="59">
        <v>0</v>
      </c>
      <c r="O2845" s="59">
        <f t="shared" si="654"/>
        <v>0</v>
      </c>
      <c r="P2845" s="59">
        <v>0</v>
      </c>
      <c r="Q2845" s="59">
        <f t="shared" si="655"/>
        <v>0</v>
      </c>
      <c r="W2845" s="59"/>
      <c r="X2845" s="64"/>
      <c r="Y2845" s="64"/>
      <c r="Z2845" s="64"/>
    </row>
    <row r="2846" spans="1:26" ht="15" customHeight="1" thickBot="1">
      <c r="A2846" s="184" t="str">
        <f t="shared" si="652"/>
        <v>Almirón</v>
      </c>
      <c r="B2846" s="111"/>
      <c r="C2846" s="111"/>
      <c r="D2846" s="111"/>
      <c r="E2846" s="111"/>
      <c r="F2846" s="111"/>
      <c r="G2846" s="111"/>
      <c r="H2846" s="111"/>
      <c r="I2846" s="111"/>
      <c r="J2846" s="111"/>
      <c r="K2846" s="112"/>
      <c r="L2846" s="76">
        <v>0</v>
      </c>
      <c r="M2846" s="59">
        <f t="shared" si="653"/>
        <v>0</v>
      </c>
      <c r="N2846" s="59">
        <v>0</v>
      </c>
      <c r="O2846" s="59">
        <f t="shared" si="654"/>
        <v>0</v>
      </c>
      <c r="P2846" s="59">
        <v>0</v>
      </c>
      <c r="Q2846" s="59">
        <f t="shared" si="655"/>
        <v>0</v>
      </c>
      <c r="W2846" s="59"/>
      <c r="X2846" s="64"/>
      <c r="Y2846" s="64"/>
      <c r="Z2846" s="64"/>
    </row>
    <row r="2847" spans="1:26" ht="15" customHeight="1" thickBot="1">
      <c r="A2847" s="184" t="str">
        <f t="shared" si="652"/>
        <v>Willian</v>
      </c>
      <c r="B2847" s="111"/>
      <c r="C2847" s="111"/>
      <c r="D2847" s="111"/>
      <c r="E2847" s="111"/>
      <c r="F2847" s="111"/>
      <c r="G2847" s="111"/>
      <c r="H2847" s="111"/>
      <c r="I2847" s="111"/>
      <c r="J2847" s="111"/>
      <c r="K2847" s="112"/>
      <c r="L2847" s="76">
        <v>0</v>
      </c>
      <c r="M2847" s="59">
        <f>L207-L2847</f>
        <v>0</v>
      </c>
      <c r="N2847" s="59">
        <v>0</v>
      </c>
      <c r="O2847" s="59">
        <f t="shared" si="654"/>
        <v>0</v>
      </c>
      <c r="P2847" s="59">
        <v>0</v>
      </c>
      <c r="Q2847" s="59">
        <f t="shared" si="655"/>
        <v>0</v>
      </c>
      <c r="W2847" s="59"/>
      <c r="X2847" s="64"/>
      <c r="Y2847" s="64"/>
      <c r="Z2847" s="64"/>
    </row>
    <row r="2848" spans="1:26" ht="15" customHeight="1" thickBot="1">
      <c r="A2848" s="184" t="str">
        <f t="shared" si="652"/>
        <v>Antony</v>
      </c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2"/>
      <c r="L2848" s="76">
        <v>0</v>
      </c>
      <c r="M2848" s="59">
        <f>L208-L2848</f>
        <v>0</v>
      </c>
      <c r="N2848" s="59">
        <v>0</v>
      </c>
      <c r="O2848" s="59">
        <f t="shared" si="654"/>
        <v>0</v>
      </c>
      <c r="P2848" s="59">
        <v>0</v>
      </c>
      <c r="Q2848" s="59">
        <f t="shared" si="655"/>
        <v>0</v>
      </c>
      <c r="W2848" s="59"/>
      <c r="X2848" s="64"/>
      <c r="Y2848" s="64"/>
      <c r="Z2848" s="64"/>
    </row>
    <row r="2849" spans="1:27" ht="15" customHeight="1" thickBot="1">
      <c r="A2849" s="184" t="str">
        <f t="shared" si="652"/>
        <v>Saint-Maximin</v>
      </c>
      <c r="B2849" s="111"/>
      <c r="C2849" s="111"/>
      <c r="D2849" s="111"/>
      <c r="E2849" s="111"/>
      <c r="F2849" s="111"/>
      <c r="G2849" s="111"/>
      <c r="H2849" s="111"/>
      <c r="I2849" s="111"/>
      <c r="J2849" s="111"/>
      <c r="K2849" s="112"/>
      <c r="L2849" s="76">
        <v>0</v>
      </c>
      <c r="M2849" s="59">
        <f>L209-L2849</f>
        <v>0</v>
      </c>
      <c r="N2849" s="59">
        <v>0</v>
      </c>
      <c r="O2849" s="59">
        <f t="shared" si="654"/>
        <v>0</v>
      </c>
      <c r="P2849" s="59">
        <v>0</v>
      </c>
      <c r="Q2849" s="59">
        <f t="shared" si="655"/>
        <v>0</v>
      </c>
      <c r="W2849" s="59"/>
      <c r="X2849" s="64"/>
      <c r="Y2849" s="64"/>
      <c r="Z2849" s="64"/>
    </row>
    <row r="2850" spans="1:27" ht="15" customHeight="1" thickBot="1">
      <c r="A2850" s="184" t="str">
        <f t="shared" si="652"/>
        <v>Gündogan</v>
      </c>
      <c r="B2850" s="111"/>
      <c r="C2850" s="111"/>
      <c r="D2850" s="111"/>
      <c r="E2850" s="111"/>
      <c r="F2850" s="111"/>
      <c r="G2850" s="111"/>
      <c r="H2850" s="111"/>
      <c r="I2850" s="111"/>
      <c r="J2850" s="111"/>
      <c r="K2850" s="112"/>
      <c r="L2850" s="76">
        <v>0</v>
      </c>
      <c r="M2850" s="59">
        <f>L210-L2850</f>
        <v>0</v>
      </c>
      <c r="N2850" s="59">
        <v>0</v>
      </c>
      <c r="O2850" s="59">
        <f>M2850-N2850</f>
        <v>0</v>
      </c>
      <c r="P2850" s="59">
        <v>0</v>
      </c>
      <c r="Q2850" s="59">
        <f t="shared" si="655"/>
        <v>0</v>
      </c>
      <c r="W2850" s="59"/>
      <c r="X2850" s="64"/>
      <c r="Y2850" s="64"/>
      <c r="Z2850" s="64"/>
    </row>
    <row r="2851" spans="1:27" ht="15" customHeight="1" thickBot="1">
      <c r="A2851" s="184" t="str">
        <f t="shared" si="652"/>
        <v>Paquetá</v>
      </c>
      <c r="B2851" s="111"/>
      <c r="C2851" s="111"/>
      <c r="D2851" s="111"/>
      <c r="E2851" s="111"/>
      <c r="F2851" s="111"/>
      <c r="G2851" s="111"/>
      <c r="H2851" s="111"/>
      <c r="I2851" s="111"/>
      <c r="J2851" s="111"/>
      <c r="K2851" s="112"/>
      <c r="L2851" s="76">
        <v>0</v>
      </c>
      <c r="M2851" s="59">
        <f t="shared" ref="M2851:M2860" si="656">L211-L2851</f>
        <v>0</v>
      </c>
      <c r="N2851" s="59">
        <v>0</v>
      </c>
      <c r="O2851" s="59">
        <f>M2851-N2851</f>
        <v>0</v>
      </c>
      <c r="P2851" s="59">
        <v>0</v>
      </c>
      <c r="Q2851" s="59">
        <f t="shared" si="655"/>
        <v>0</v>
      </c>
      <c r="W2851" s="59"/>
      <c r="X2851" s="64"/>
      <c r="Y2851" s="64"/>
      <c r="Z2851" s="64"/>
    </row>
    <row r="2852" spans="1:27" ht="15" customHeight="1" thickBot="1">
      <c r="A2852" s="184" t="str">
        <f t="shared" si="652"/>
        <v>Rodrigo</v>
      </c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2"/>
      <c r="L2852" s="76">
        <v>0</v>
      </c>
      <c r="M2852" s="59">
        <f t="shared" si="656"/>
        <v>0</v>
      </c>
      <c r="N2852" s="59">
        <v>0</v>
      </c>
      <c r="O2852" s="59">
        <f>M2852-N2852</f>
        <v>0</v>
      </c>
      <c r="P2852" s="59">
        <v>0</v>
      </c>
      <c r="Q2852" s="59">
        <f t="shared" si="655"/>
        <v>0</v>
      </c>
      <c r="W2852" s="59"/>
      <c r="X2852" s="64"/>
      <c r="Y2852" s="64"/>
      <c r="Z2852" s="64"/>
    </row>
    <row r="2853" spans="1:27" ht="15" customHeight="1" thickBot="1">
      <c r="A2853" s="184" t="str">
        <f t="shared" si="652"/>
        <v>Aaronson</v>
      </c>
      <c r="B2853" s="111"/>
      <c r="C2853" s="111"/>
      <c r="D2853" s="111"/>
      <c r="E2853" s="111"/>
      <c r="F2853" s="111"/>
      <c r="G2853" s="111"/>
      <c r="H2853" s="111"/>
      <c r="I2853" s="111"/>
      <c r="J2853" s="111"/>
      <c r="K2853" s="112"/>
      <c r="L2853" s="76">
        <v>0</v>
      </c>
      <c r="M2853" s="59">
        <f t="shared" si="656"/>
        <v>0</v>
      </c>
      <c r="N2853" s="59">
        <v>0</v>
      </c>
      <c r="O2853" s="59">
        <f t="shared" ref="O2853:O2859" si="657">M2853-N2853</f>
        <v>0</v>
      </c>
      <c r="P2853" s="59">
        <v>0</v>
      </c>
      <c r="Q2853" s="59">
        <f t="shared" si="655"/>
        <v>0</v>
      </c>
      <c r="W2853" s="59"/>
      <c r="X2853" s="64"/>
      <c r="Y2853" s="64"/>
      <c r="Z2853" s="64"/>
    </row>
    <row r="2854" spans="1:27" ht="15" customHeight="1" thickBot="1">
      <c r="A2854" s="184" t="str">
        <f t="shared" si="652"/>
        <v>Kulusevski</v>
      </c>
      <c r="B2854" s="111"/>
      <c r="C2854" s="111"/>
      <c r="D2854" s="111"/>
      <c r="E2854" s="111"/>
      <c r="F2854" s="111"/>
      <c r="G2854" s="111"/>
      <c r="H2854" s="111"/>
      <c r="I2854" s="111"/>
      <c r="J2854" s="111"/>
      <c r="K2854" s="112"/>
      <c r="L2854" s="76">
        <v>0</v>
      </c>
      <c r="M2854" s="59">
        <f t="shared" si="656"/>
        <v>0</v>
      </c>
      <c r="N2854" s="59">
        <v>0</v>
      </c>
      <c r="O2854" s="59">
        <f t="shared" si="657"/>
        <v>0</v>
      </c>
      <c r="P2854" s="59">
        <v>0</v>
      </c>
      <c r="Q2854" s="59">
        <f t="shared" si="655"/>
        <v>0</v>
      </c>
      <c r="W2854" s="59"/>
      <c r="X2854" s="64"/>
      <c r="Y2854" s="64"/>
      <c r="Z2854" s="64"/>
    </row>
    <row r="2855" spans="1:27" ht="15" customHeight="1" thickBot="1">
      <c r="A2855" s="184" t="str">
        <f t="shared" si="652"/>
        <v>Bailey</v>
      </c>
      <c r="B2855" s="111"/>
      <c r="C2855" s="111"/>
      <c r="D2855" s="111"/>
      <c r="E2855" s="111"/>
      <c r="F2855" s="111"/>
      <c r="G2855" s="111"/>
      <c r="H2855" s="111"/>
      <c r="I2855" s="111"/>
      <c r="J2855" s="111"/>
      <c r="K2855" s="112"/>
      <c r="L2855" s="76">
        <v>0</v>
      </c>
      <c r="M2855" s="59">
        <f t="shared" si="656"/>
        <v>0</v>
      </c>
      <c r="N2855" s="59">
        <v>0</v>
      </c>
      <c r="O2855" s="59">
        <f t="shared" si="657"/>
        <v>0</v>
      </c>
      <c r="P2855" s="59">
        <v>0</v>
      </c>
      <c r="Q2855" s="59">
        <f t="shared" si="655"/>
        <v>0</v>
      </c>
      <c r="W2855" s="59"/>
      <c r="X2855" s="64"/>
      <c r="Y2855" s="64"/>
      <c r="Z2855" s="64"/>
    </row>
    <row r="2856" spans="1:27" ht="15" customHeight="1" thickBot="1">
      <c r="A2856" s="184" t="str">
        <f t="shared" si="652"/>
        <v>March</v>
      </c>
      <c r="B2856" s="111"/>
      <c r="C2856" s="111"/>
      <c r="D2856" s="111"/>
      <c r="E2856" s="111"/>
      <c r="F2856" s="111"/>
      <c r="G2856" s="111"/>
      <c r="H2856" s="111"/>
      <c r="I2856" s="111"/>
      <c r="J2856" s="111"/>
      <c r="K2856" s="112"/>
      <c r="L2856" s="76">
        <v>0</v>
      </c>
      <c r="M2856" s="59">
        <f t="shared" si="656"/>
        <v>0</v>
      </c>
      <c r="N2856" s="59">
        <v>0</v>
      </c>
      <c r="O2856" s="59">
        <f t="shared" si="657"/>
        <v>0</v>
      </c>
      <c r="P2856" s="59">
        <v>0</v>
      </c>
      <c r="Q2856" s="59">
        <f t="shared" si="655"/>
        <v>0</v>
      </c>
      <c r="W2856" s="59"/>
      <c r="X2856" s="64"/>
      <c r="Y2856" s="64"/>
      <c r="Z2856" s="64"/>
    </row>
    <row r="2857" spans="1:27" ht="15" customHeight="1" thickBot="1">
      <c r="A2857" s="184" t="str">
        <f t="shared" si="652"/>
        <v>Mahrez</v>
      </c>
      <c r="B2857" s="111"/>
      <c r="C2857" s="111"/>
      <c r="D2857" s="111"/>
      <c r="E2857" s="111"/>
      <c r="F2857" s="111"/>
      <c r="G2857" s="111"/>
      <c r="H2857" s="111"/>
      <c r="I2857" s="111"/>
      <c r="J2857" s="111"/>
      <c r="K2857" s="112"/>
      <c r="L2857" s="76">
        <v>0</v>
      </c>
      <c r="M2857" s="59">
        <f t="shared" si="656"/>
        <v>0</v>
      </c>
      <c r="N2857" s="59">
        <v>0</v>
      </c>
      <c r="O2857" s="59">
        <f t="shared" si="657"/>
        <v>0</v>
      </c>
      <c r="P2857" s="59">
        <v>0</v>
      </c>
      <c r="Q2857" s="59">
        <f t="shared" si="655"/>
        <v>0</v>
      </c>
      <c r="W2857" s="59"/>
      <c r="X2857" s="64"/>
      <c r="Y2857" s="64"/>
      <c r="Z2857" s="64"/>
    </row>
    <row r="2858" spans="1:27" ht="15" customHeight="1" thickBot="1">
      <c r="A2858" s="184" t="str">
        <f t="shared" ref="A2858:A2921" si="658">A1978</f>
        <v>Harrison</v>
      </c>
      <c r="B2858" s="111"/>
      <c r="C2858" s="111"/>
      <c r="D2858" s="111"/>
      <c r="E2858" s="111"/>
      <c r="F2858" s="111"/>
      <c r="G2858" s="111"/>
      <c r="H2858" s="111"/>
      <c r="I2858" s="111"/>
      <c r="J2858" s="111"/>
      <c r="K2858" s="112"/>
      <c r="L2858" s="76">
        <v>0</v>
      </c>
      <c r="M2858" s="59">
        <f t="shared" si="656"/>
        <v>0</v>
      </c>
      <c r="N2858" s="59">
        <v>0</v>
      </c>
      <c r="O2858" s="59">
        <f t="shared" si="657"/>
        <v>0</v>
      </c>
      <c r="P2858" s="59">
        <v>0</v>
      </c>
      <c r="Q2858" s="59">
        <f t="shared" si="655"/>
        <v>0</v>
      </c>
      <c r="W2858" s="59"/>
      <c r="X2858" s="64"/>
      <c r="Y2858" s="64"/>
      <c r="Z2858" s="64"/>
    </row>
    <row r="2859" spans="1:27" ht="15" customHeight="1" thickBot="1">
      <c r="A2859" s="184" t="str">
        <f t="shared" si="658"/>
        <v>Eriksen</v>
      </c>
      <c r="B2859" s="111"/>
      <c r="C2859" s="111"/>
      <c r="D2859" s="111"/>
      <c r="E2859" s="111"/>
      <c r="F2859" s="111"/>
      <c r="G2859" s="111"/>
      <c r="H2859" s="111"/>
      <c r="I2859" s="111"/>
      <c r="J2859" s="111"/>
      <c r="K2859" s="112"/>
      <c r="L2859" s="76">
        <v>0</v>
      </c>
      <c r="M2859" s="59">
        <f t="shared" si="656"/>
        <v>0</v>
      </c>
      <c r="N2859" s="59">
        <v>0</v>
      </c>
      <c r="O2859" s="59">
        <f t="shared" si="657"/>
        <v>0</v>
      </c>
      <c r="P2859" s="59">
        <v>0</v>
      </c>
      <c r="Q2859" s="59">
        <f t="shared" si="655"/>
        <v>0</v>
      </c>
      <c r="W2859" s="59"/>
      <c r="X2859" s="64"/>
      <c r="Y2859" s="64"/>
      <c r="Z2859" s="64"/>
    </row>
    <row r="2860" spans="1:27" ht="15" customHeight="1" thickBot="1">
      <c r="A2860" s="184" t="str">
        <f t="shared" si="658"/>
        <v>Eze</v>
      </c>
      <c r="B2860" s="111"/>
      <c r="C2860" s="111"/>
      <c r="D2860" s="111"/>
      <c r="E2860" s="111"/>
      <c r="F2860" s="111"/>
      <c r="G2860" s="111"/>
      <c r="H2860" s="111"/>
      <c r="I2860" s="111"/>
      <c r="J2860" s="111"/>
      <c r="K2860" s="112"/>
      <c r="L2860" s="76">
        <v>0</v>
      </c>
      <c r="M2860" s="59">
        <f t="shared" si="656"/>
        <v>0</v>
      </c>
      <c r="N2860" s="59">
        <v>0</v>
      </c>
      <c r="O2860" s="59">
        <f>M2860-N2860</f>
        <v>0</v>
      </c>
      <c r="P2860" s="59">
        <v>0</v>
      </c>
      <c r="Q2860" s="59">
        <f>M2860-N2860-P2860</f>
        <v>0</v>
      </c>
      <c r="W2860" s="59"/>
      <c r="X2860" s="64"/>
      <c r="Y2860" s="64"/>
      <c r="Z2860" s="64"/>
    </row>
    <row r="2861" spans="1:27" ht="15" customHeight="1" thickBot="1">
      <c r="A2861" s="184" t="str">
        <f t="shared" si="658"/>
        <v>Cancelo</v>
      </c>
      <c r="B2861" s="175"/>
      <c r="C2861" s="175"/>
      <c r="D2861" s="175"/>
      <c r="E2861" s="175"/>
      <c r="F2861" s="175"/>
      <c r="G2861" s="175"/>
      <c r="H2861" s="175"/>
      <c r="I2861" s="175"/>
      <c r="J2861" s="175"/>
      <c r="K2861" s="176"/>
      <c r="L2861" s="76">
        <v>0</v>
      </c>
      <c r="M2861" s="59">
        <f t="shared" ref="M2861:M2892" si="659">L221-L2861</f>
        <v>0</v>
      </c>
      <c r="N2861" s="59">
        <v>0</v>
      </c>
      <c r="O2861" s="59">
        <f t="shared" si="654"/>
        <v>0</v>
      </c>
      <c r="P2861" s="59">
        <v>0</v>
      </c>
      <c r="Q2861" s="59">
        <f t="shared" ref="Q2861:Q2924" si="660">M2861-N2861-P2861</f>
        <v>0</v>
      </c>
      <c r="R2861" s="433" t="s">
        <v>271</v>
      </c>
      <c r="S2861" s="434"/>
      <c r="T2861" s="435"/>
      <c r="X2861" s="331"/>
      <c r="Y2861" s="331"/>
      <c r="Z2861" s="331"/>
      <c r="AA2861" s="331"/>
    </row>
    <row r="2862" spans="1:27" ht="15" customHeight="1" thickBot="1">
      <c r="A2862" s="184" t="str">
        <f t="shared" si="658"/>
        <v>Alexander-Arnold</v>
      </c>
      <c r="B2862" s="177"/>
      <c r="C2862" s="177"/>
      <c r="D2862" s="177"/>
      <c r="E2862" s="177"/>
      <c r="F2862" s="177"/>
      <c r="G2862" s="177"/>
      <c r="H2862" s="177"/>
      <c r="I2862" s="177"/>
      <c r="J2862" s="177"/>
      <c r="K2862" s="178"/>
      <c r="L2862" s="76">
        <v>0</v>
      </c>
      <c r="M2862" s="59">
        <f t="shared" si="659"/>
        <v>0</v>
      </c>
      <c r="N2862" s="59">
        <v>0</v>
      </c>
      <c r="O2862" s="59">
        <f t="shared" si="654"/>
        <v>0</v>
      </c>
      <c r="P2862" s="59">
        <v>0</v>
      </c>
      <c r="Q2862" s="59">
        <f t="shared" si="660"/>
        <v>0</v>
      </c>
      <c r="R2862" s="436"/>
      <c r="S2862" s="437"/>
      <c r="T2862" s="438"/>
      <c r="X2862" s="331"/>
      <c r="Y2862" s="331"/>
      <c r="Z2862" s="331"/>
      <c r="AA2862" s="331"/>
    </row>
    <row r="2863" spans="1:27" ht="15" customHeight="1" thickBot="1">
      <c r="A2863" s="184" t="str">
        <f t="shared" si="658"/>
        <v>Gabriel</v>
      </c>
      <c r="B2863" s="177"/>
      <c r="C2863" s="177"/>
      <c r="D2863" s="177"/>
      <c r="E2863" s="177"/>
      <c r="F2863" s="177"/>
      <c r="G2863" s="177"/>
      <c r="H2863" s="177"/>
      <c r="I2863" s="177"/>
      <c r="J2863" s="177"/>
      <c r="K2863" s="178"/>
      <c r="L2863" s="76">
        <v>1</v>
      </c>
      <c r="M2863" s="59">
        <f t="shared" si="659"/>
        <v>0</v>
      </c>
      <c r="N2863" s="59">
        <v>0</v>
      </c>
      <c r="O2863" s="59">
        <f t="shared" si="654"/>
        <v>0</v>
      </c>
      <c r="P2863" s="59">
        <v>0</v>
      </c>
      <c r="Q2863" s="59">
        <f t="shared" si="660"/>
        <v>0</v>
      </c>
      <c r="X2863" s="331"/>
      <c r="Y2863" s="331"/>
      <c r="Z2863" s="331"/>
      <c r="AA2863" s="331"/>
    </row>
    <row r="2864" spans="1:27" ht="15" customHeight="1" thickBot="1">
      <c r="A2864" s="184" t="str">
        <f t="shared" si="658"/>
        <v>Robertson</v>
      </c>
      <c r="B2864" s="177"/>
      <c r="C2864" s="177"/>
      <c r="D2864" s="177"/>
      <c r="E2864" s="177"/>
      <c r="F2864" s="177"/>
      <c r="G2864" s="177"/>
      <c r="H2864" s="177"/>
      <c r="I2864" s="177"/>
      <c r="J2864" s="177"/>
      <c r="K2864" s="178"/>
      <c r="L2864" s="76">
        <v>0</v>
      </c>
      <c r="M2864" s="59">
        <f t="shared" si="659"/>
        <v>0</v>
      </c>
      <c r="N2864" s="59">
        <v>0</v>
      </c>
      <c r="O2864" s="59">
        <f t="shared" si="654"/>
        <v>0</v>
      </c>
      <c r="P2864" s="59">
        <v>0</v>
      </c>
      <c r="Q2864" s="59">
        <f t="shared" si="660"/>
        <v>0</v>
      </c>
      <c r="X2864" s="331"/>
      <c r="Y2864" s="331"/>
      <c r="Z2864" s="331"/>
      <c r="AA2864" s="331"/>
    </row>
    <row r="2865" spans="1:27" ht="15" customHeight="1" thickBot="1">
      <c r="A2865" s="184" t="str">
        <f t="shared" si="658"/>
        <v>Trippier</v>
      </c>
      <c r="B2865" s="113"/>
      <c r="C2865" s="113"/>
      <c r="D2865" s="113"/>
      <c r="E2865" s="113"/>
      <c r="F2865" s="113"/>
      <c r="G2865" s="113"/>
      <c r="H2865" s="113"/>
      <c r="I2865" s="113"/>
      <c r="J2865" s="113"/>
      <c r="K2865" s="114"/>
      <c r="L2865" s="76">
        <v>0</v>
      </c>
      <c r="M2865" s="59">
        <f t="shared" si="659"/>
        <v>1</v>
      </c>
      <c r="N2865" s="59">
        <v>1</v>
      </c>
      <c r="O2865" s="59">
        <f t="shared" si="654"/>
        <v>0</v>
      </c>
      <c r="P2865" s="59">
        <v>0</v>
      </c>
      <c r="Q2865" s="59">
        <f t="shared" si="660"/>
        <v>0</v>
      </c>
      <c r="R2865" s="331"/>
      <c r="S2865" s="331"/>
      <c r="T2865" s="331"/>
      <c r="U2865" s="331"/>
      <c r="V2865" s="331"/>
      <c r="W2865" s="331"/>
      <c r="X2865" s="331"/>
      <c r="Y2865" s="331"/>
      <c r="Z2865" s="331"/>
      <c r="AA2865" s="331"/>
    </row>
    <row r="2866" spans="1:27" ht="14.45" customHeight="1" thickBot="1">
      <c r="A2866" s="184" t="str">
        <f t="shared" si="658"/>
        <v>Van Dijk</v>
      </c>
      <c r="B2866" s="113"/>
      <c r="C2866" s="113"/>
      <c r="D2866" s="113"/>
      <c r="E2866" s="113"/>
      <c r="F2866" s="113"/>
      <c r="G2866" s="113"/>
      <c r="H2866" s="113"/>
      <c r="I2866" s="113"/>
      <c r="J2866" s="113"/>
      <c r="K2866" s="114"/>
      <c r="L2866" s="76">
        <v>0</v>
      </c>
      <c r="M2866" s="59">
        <f t="shared" si="659"/>
        <v>0</v>
      </c>
      <c r="N2866" s="59">
        <v>0</v>
      </c>
      <c r="O2866" s="59">
        <f t="shared" si="654"/>
        <v>0</v>
      </c>
      <c r="P2866" s="59">
        <v>0</v>
      </c>
      <c r="Q2866" s="59">
        <f t="shared" si="660"/>
        <v>0</v>
      </c>
      <c r="W2866" s="59"/>
      <c r="X2866" s="64"/>
      <c r="Y2866" s="64"/>
      <c r="Z2866" s="64"/>
    </row>
    <row r="2867" spans="1:27" ht="14.45" customHeight="1" thickBot="1">
      <c r="A2867" s="184" t="str">
        <f t="shared" si="658"/>
        <v>White</v>
      </c>
      <c r="B2867" s="113"/>
      <c r="C2867" s="113"/>
      <c r="D2867" s="113"/>
      <c r="E2867" s="113"/>
      <c r="F2867" s="113"/>
      <c r="G2867" s="113"/>
      <c r="H2867" s="113"/>
      <c r="I2867" s="113"/>
      <c r="J2867" s="113"/>
      <c r="K2867" s="114"/>
      <c r="L2867" s="76">
        <v>0</v>
      </c>
      <c r="M2867" s="59">
        <f t="shared" si="659"/>
        <v>0</v>
      </c>
      <c r="N2867" s="59">
        <v>0</v>
      </c>
      <c r="O2867" s="59">
        <f t="shared" si="654"/>
        <v>0</v>
      </c>
      <c r="P2867" s="59">
        <v>0</v>
      </c>
      <c r="Q2867" s="59">
        <f t="shared" si="660"/>
        <v>0</v>
      </c>
      <c r="W2867" s="59"/>
      <c r="X2867" s="64"/>
      <c r="Y2867" s="64"/>
      <c r="Z2867" s="64"/>
    </row>
    <row r="2868" spans="1:27" ht="14.45" customHeight="1" thickBot="1">
      <c r="A2868" s="184" t="str">
        <f t="shared" si="658"/>
        <v>Laporte</v>
      </c>
      <c r="B2868" s="113"/>
      <c r="C2868" s="113"/>
      <c r="D2868" s="113"/>
      <c r="E2868" s="113"/>
      <c r="F2868" s="113"/>
      <c r="G2868" s="113"/>
      <c r="H2868" s="113"/>
      <c r="I2868" s="113"/>
      <c r="J2868" s="113"/>
      <c r="K2868" s="114"/>
      <c r="L2868" s="76">
        <v>0</v>
      </c>
      <c r="M2868" s="59">
        <f t="shared" si="659"/>
        <v>0</v>
      </c>
      <c r="N2868" s="59">
        <v>0</v>
      </c>
      <c r="O2868" s="59">
        <f t="shared" si="654"/>
        <v>0</v>
      </c>
      <c r="P2868" s="59">
        <v>0</v>
      </c>
      <c r="Q2868" s="59">
        <f t="shared" si="660"/>
        <v>0</v>
      </c>
      <c r="W2868" s="59"/>
      <c r="X2868" s="64"/>
      <c r="Y2868" s="64"/>
      <c r="Z2868" s="64"/>
    </row>
    <row r="2869" spans="1:27" ht="14.45" customHeight="1" thickBot="1">
      <c r="A2869" s="184" t="str">
        <f t="shared" si="658"/>
        <v>Dunk</v>
      </c>
      <c r="B2869" s="113"/>
      <c r="C2869" s="113"/>
      <c r="D2869" s="113"/>
      <c r="E2869" s="113"/>
      <c r="F2869" s="113"/>
      <c r="G2869" s="113"/>
      <c r="H2869" s="113"/>
      <c r="I2869" s="113"/>
      <c r="J2869" s="113"/>
      <c r="K2869" s="114"/>
      <c r="L2869" s="76">
        <v>1</v>
      </c>
      <c r="M2869" s="59">
        <f t="shared" si="659"/>
        <v>0</v>
      </c>
      <c r="N2869" s="59">
        <v>0</v>
      </c>
      <c r="O2869" s="59">
        <f t="shared" si="654"/>
        <v>0</v>
      </c>
      <c r="P2869" s="59">
        <v>0</v>
      </c>
      <c r="Q2869" s="59">
        <f t="shared" si="660"/>
        <v>0</v>
      </c>
      <c r="W2869" s="59"/>
      <c r="X2869" s="64"/>
      <c r="Y2869" s="64"/>
      <c r="Z2869" s="64"/>
    </row>
    <row r="2870" spans="1:27" ht="14.45" customHeight="1" thickBot="1">
      <c r="A2870" s="184" t="str">
        <f t="shared" si="658"/>
        <v>Saliba</v>
      </c>
      <c r="B2870" s="113"/>
      <c r="C2870" s="113"/>
      <c r="D2870" s="113"/>
      <c r="E2870" s="113"/>
      <c r="F2870" s="113"/>
      <c r="G2870" s="113"/>
      <c r="H2870" s="113"/>
      <c r="I2870" s="113"/>
      <c r="J2870" s="113"/>
      <c r="K2870" s="114"/>
      <c r="L2870" s="76">
        <v>0</v>
      </c>
      <c r="M2870" s="59">
        <f t="shared" si="659"/>
        <v>0</v>
      </c>
      <c r="N2870" s="59">
        <v>0</v>
      </c>
      <c r="O2870" s="59">
        <f t="shared" si="654"/>
        <v>0</v>
      </c>
      <c r="P2870" s="59">
        <v>0</v>
      </c>
      <c r="Q2870" s="59">
        <f t="shared" si="660"/>
        <v>0</v>
      </c>
      <c r="W2870" s="59"/>
      <c r="X2870" s="64"/>
      <c r="Y2870" s="64"/>
      <c r="Z2870" s="64"/>
    </row>
    <row r="2871" spans="1:27" ht="14.45" customHeight="1" thickBot="1">
      <c r="A2871" s="184" t="str">
        <f t="shared" si="658"/>
        <v>Burn</v>
      </c>
      <c r="B2871" s="113"/>
      <c r="C2871" s="113"/>
      <c r="D2871" s="113"/>
      <c r="E2871" s="113"/>
      <c r="F2871" s="113"/>
      <c r="G2871" s="113"/>
      <c r="H2871" s="113"/>
      <c r="I2871" s="113"/>
      <c r="J2871" s="113"/>
      <c r="K2871" s="114"/>
      <c r="L2871" s="76">
        <v>0</v>
      </c>
      <c r="M2871" s="59">
        <f t="shared" si="659"/>
        <v>0</v>
      </c>
      <c r="N2871" s="59">
        <v>0</v>
      </c>
      <c r="O2871" s="59">
        <f t="shared" si="654"/>
        <v>0</v>
      </c>
      <c r="P2871" s="59">
        <v>0</v>
      </c>
      <c r="Q2871" s="59">
        <f t="shared" si="660"/>
        <v>0</v>
      </c>
      <c r="W2871" s="59"/>
      <c r="X2871" s="64"/>
      <c r="Y2871" s="64"/>
      <c r="Z2871" s="64"/>
    </row>
    <row r="2872" spans="1:27" ht="14.45" customHeight="1" thickBot="1">
      <c r="A2872" s="184" t="str">
        <f t="shared" si="658"/>
        <v>Botman</v>
      </c>
      <c r="B2872" s="113"/>
      <c r="C2872" s="113"/>
      <c r="D2872" s="113"/>
      <c r="E2872" s="113"/>
      <c r="F2872" s="113"/>
      <c r="G2872" s="113"/>
      <c r="H2872" s="113"/>
      <c r="I2872" s="113"/>
      <c r="J2872" s="113"/>
      <c r="K2872" s="114"/>
      <c r="L2872" s="76">
        <v>0</v>
      </c>
      <c r="M2872" s="59">
        <f t="shared" si="659"/>
        <v>0</v>
      </c>
      <c r="N2872" s="59">
        <v>0</v>
      </c>
      <c r="O2872" s="59">
        <f t="shared" si="654"/>
        <v>0</v>
      </c>
      <c r="P2872" s="59">
        <v>0</v>
      </c>
      <c r="Q2872" s="59">
        <f t="shared" si="660"/>
        <v>0</v>
      </c>
      <c r="W2872" s="59"/>
      <c r="X2872" s="64"/>
      <c r="Y2872" s="64"/>
      <c r="Z2872" s="64"/>
    </row>
    <row r="2873" spans="1:27" ht="14.45" customHeight="1" thickBot="1">
      <c r="A2873" s="184" t="str">
        <f t="shared" si="658"/>
        <v>Dier</v>
      </c>
      <c r="B2873" s="113"/>
      <c r="C2873" s="113"/>
      <c r="D2873" s="113"/>
      <c r="E2873" s="113"/>
      <c r="F2873" s="113"/>
      <c r="G2873" s="113"/>
      <c r="H2873" s="113"/>
      <c r="I2873" s="113"/>
      <c r="J2873" s="113"/>
      <c r="K2873" s="114"/>
      <c r="L2873" s="76">
        <v>0</v>
      </c>
      <c r="M2873" s="59">
        <f t="shared" si="659"/>
        <v>0</v>
      </c>
      <c r="N2873" s="59">
        <v>0</v>
      </c>
      <c r="O2873" s="59">
        <f t="shared" si="654"/>
        <v>0</v>
      </c>
      <c r="P2873" s="59">
        <v>0</v>
      </c>
      <c r="Q2873" s="59">
        <f t="shared" si="660"/>
        <v>0</v>
      </c>
      <c r="W2873" s="59"/>
      <c r="X2873" s="64"/>
      <c r="Y2873" s="64"/>
      <c r="Z2873" s="64"/>
    </row>
    <row r="2874" spans="1:27" ht="14.45" customHeight="1" thickBot="1">
      <c r="A2874" s="184" t="str">
        <f t="shared" si="658"/>
        <v>Schär</v>
      </c>
      <c r="B2874" s="113"/>
      <c r="C2874" s="113"/>
      <c r="D2874" s="113"/>
      <c r="E2874" s="113"/>
      <c r="F2874" s="113"/>
      <c r="G2874" s="113"/>
      <c r="H2874" s="113"/>
      <c r="I2874" s="113"/>
      <c r="J2874" s="113"/>
      <c r="K2874" s="114"/>
      <c r="L2874" s="76">
        <v>0</v>
      </c>
      <c r="M2874" s="59">
        <f t="shared" si="659"/>
        <v>0</v>
      </c>
      <c r="N2874" s="59">
        <v>0</v>
      </c>
      <c r="O2874" s="59">
        <f t="shared" si="654"/>
        <v>0</v>
      </c>
      <c r="P2874" s="59">
        <v>0</v>
      </c>
      <c r="Q2874" s="59">
        <f t="shared" si="660"/>
        <v>0</v>
      </c>
      <c r="W2874" s="59"/>
      <c r="X2874" s="64"/>
      <c r="Y2874" s="64"/>
      <c r="Z2874" s="64"/>
    </row>
    <row r="2875" spans="1:27" ht="14.45" customHeight="1" thickBot="1">
      <c r="A2875" s="184" t="str">
        <f t="shared" si="658"/>
        <v>Zinchenko</v>
      </c>
      <c r="B2875" s="113"/>
      <c r="C2875" s="113"/>
      <c r="D2875" s="113"/>
      <c r="E2875" s="113"/>
      <c r="F2875" s="113"/>
      <c r="G2875" s="113"/>
      <c r="H2875" s="113"/>
      <c r="I2875" s="113"/>
      <c r="J2875" s="113"/>
      <c r="K2875" s="114"/>
      <c r="L2875" s="76">
        <v>0</v>
      </c>
      <c r="M2875" s="59">
        <f t="shared" si="659"/>
        <v>0</v>
      </c>
      <c r="N2875" s="59">
        <v>0</v>
      </c>
      <c r="O2875" s="59">
        <f t="shared" si="654"/>
        <v>0</v>
      </c>
      <c r="P2875" s="59">
        <v>0</v>
      </c>
      <c r="Q2875" s="59">
        <f t="shared" si="660"/>
        <v>0</v>
      </c>
      <c r="W2875" s="59"/>
      <c r="X2875" s="64"/>
      <c r="Y2875" s="64"/>
      <c r="Z2875" s="64"/>
    </row>
    <row r="2876" spans="1:27" ht="14.45" customHeight="1" thickBot="1">
      <c r="A2876" s="184" t="str">
        <f t="shared" si="658"/>
        <v>Walker</v>
      </c>
      <c r="B2876" s="113"/>
      <c r="C2876" s="113"/>
      <c r="D2876" s="113"/>
      <c r="E2876" s="113"/>
      <c r="F2876" s="113"/>
      <c r="G2876" s="113"/>
      <c r="H2876" s="113"/>
      <c r="I2876" s="113"/>
      <c r="J2876" s="113"/>
      <c r="K2876" s="114"/>
      <c r="L2876" s="76">
        <v>0</v>
      </c>
      <c r="M2876" s="59">
        <f t="shared" si="659"/>
        <v>0</v>
      </c>
      <c r="N2876" s="59">
        <v>0</v>
      </c>
      <c r="O2876" s="59">
        <f t="shared" si="654"/>
        <v>0</v>
      </c>
      <c r="P2876" s="59">
        <v>0</v>
      </c>
      <c r="Q2876" s="59">
        <f t="shared" si="660"/>
        <v>0</v>
      </c>
      <c r="W2876" s="59"/>
      <c r="X2876" s="64"/>
      <c r="Y2876" s="64"/>
      <c r="Z2876" s="64"/>
    </row>
    <row r="2877" spans="1:27" ht="14.45" customHeight="1" thickBot="1">
      <c r="A2877" s="184" t="str">
        <f t="shared" si="658"/>
        <v>Perišić</v>
      </c>
      <c r="B2877" s="113"/>
      <c r="C2877" s="113"/>
      <c r="D2877" s="113"/>
      <c r="E2877" s="113"/>
      <c r="F2877" s="113"/>
      <c r="G2877" s="113"/>
      <c r="H2877" s="113"/>
      <c r="I2877" s="113"/>
      <c r="J2877" s="113"/>
      <c r="K2877" s="114"/>
      <c r="L2877" s="76">
        <v>0</v>
      </c>
      <c r="M2877" s="59">
        <f t="shared" si="659"/>
        <v>1</v>
      </c>
      <c r="N2877" s="59">
        <v>0</v>
      </c>
      <c r="O2877" s="59">
        <f t="shared" si="654"/>
        <v>1</v>
      </c>
      <c r="P2877" s="59">
        <v>0</v>
      </c>
      <c r="Q2877" s="59">
        <f t="shared" si="660"/>
        <v>1</v>
      </c>
      <c r="W2877" s="59"/>
      <c r="X2877" s="64"/>
      <c r="Y2877" s="64"/>
      <c r="Z2877" s="64"/>
    </row>
    <row r="2878" spans="1:27" ht="14.45" customHeight="1" thickBot="1">
      <c r="A2878" s="184" t="str">
        <f t="shared" si="658"/>
        <v>Stones</v>
      </c>
      <c r="B2878" s="113"/>
      <c r="C2878" s="113"/>
      <c r="D2878" s="113"/>
      <c r="E2878" s="113"/>
      <c r="F2878" s="113"/>
      <c r="G2878" s="113"/>
      <c r="H2878" s="113"/>
      <c r="I2878" s="113"/>
      <c r="J2878" s="113"/>
      <c r="K2878" s="114"/>
      <c r="L2878" s="76">
        <v>0</v>
      </c>
      <c r="M2878" s="59">
        <f t="shared" si="659"/>
        <v>0</v>
      </c>
      <c r="N2878" s="59">
        <v>0</v>
      </c>
      <c r="O2878" s="59">
        <f t="shared" si="654"/>
        <v>0</v>
      </c>
      <c r="P2878" s="59">
        <v>0</v>
      </c>
      <c r="Q2878" s="59">
        <f t="shared" si="660"/>
        <v>0</v>
      </c>
      <c r="W2878" s="59"/>
      <c r="X2878" s="64"/>
      <c r="Y2878" s="64"/>
      <c r="Z2878" s="64"/>
    </row>
    <row r="2879" spans="1:27" ht="14.45" customHeight="1" thickBot="1">
      <c r="A2879" s="184" t="str">
        <f t="shared" si="658"/>
        <v>Shaw</v>
      </c>
      <c r="B2879" s="113"/>
      <c r="C2879" s="113"/>
      <c r="D2879" s="113"/>
      <c r="E2879" s="113"/>
      <c r="F2879" s="113"/>
      <c r="G2879" s="113"/>
      <c r="H2879" s="113"/>
      <c r="I2879" s="113"/>
      <c r="J2879" s="113"/>
      <c r="K2879" s="114"/>
      <c r="L2879" s="76">
        <v>0</v>
      </c>
      <c r="M2879" s="59">
        <f t="shared" si="659"/>
        <v>0</v>
      </c>
      <c r="N2879" s="59">
        <v>0</v>
      </c>
      <c r="O2879" s="59">
        <f t="shared" si="654"/>
        <v>0</v>
      </c>
      <c r="P2879" s="59">
        <v>0</v>
      </c>
      <c r="Q2879" s="59">
        <f t="shared" si="660"/>
        <v>0</v>
      </c>
      <c r="W2879" s="59"/>
      <c r="X2879" s="64"/>
      <c r="Y2879" s="64"/>
      <c r="Z2879" s="64"/>
    </row>
    <row r="2880" spans="1:27" ht="14.45" customHeight="1" thickBot="1">
      <c r="A2880" s="184" t="str">
        <f t="shared" si="658"/>
        <v>Cucurella</v>
      </c>
      <c r="B2880" s="113"/>
      <c r="C2880" s="113"/>
      <c r="D2880" s="113"/>
      <c r="E2880" s="113"/>
      <c r="F2880" s="113"/>
      <c r="G2880" s="113"/>
      <c r="H2880" s="113"/>
      <c r="I2880" s="113"/>
      <c r="J2880" s="113"/>
      <c r="K2880" s="114"/>
      <c r="L2880" s="76">
        <v>1</v>
      </c>
      <c r="M2880" s="59">
        <f t="shared" si="659"/>
        <v>0</v>
      </c>
      <c r="N2880" s="59">
        <v>0</v>
      </c>
      <c r="O2880" s="59">
        <f t="shared" si="654"/>
        <v>0</v>
      </c>
      <c r="P2880" s="59">
        <v>0</v>
      </c>
      <c r="Q2880" s="59">
        <f t="shared" si="660"/>
        <v>0</v>
      </c>
      <c r="W2880" s="59"/>
      <c r="X2880" s="64"/>
      <c r="Y2880" s="64"/>
      <c r="Z2880" s="64"/>
    </row>
    <row r="2881" spans="1:26" ht="14.45" customHeight="1" thickBot="1">
      <c r="A2881" s="184" t="str">
        <f t="shared" si="658"/>
        <v>Varane</v>
      </c>
      <c r="B2881" s="113"/>
      <c r="C2881" s="113"/>
      <c r="D2881" s="113"/>
      <c r="E2881" s="113"/>
      <c r="F2881" s="113"/>
      <c r="G2881" s="113"/>
      <c r="H2881" s="113"/>
      <c r="I2881" s="113"/>
      <c r="J2881" s="113"/>
      <c r="K2881" s="114"/>
      <c r="L2881" s="76">
        <v>0</v>
      </c>
      <c r="M2881" s="59">
        <f t="shared" si="659"/>
        <v>0</v>
      </c>
      <c r="N2881" s="59">
        <v>0</v>
      </c>
      <c r="O2881" s="59">
        <f t="shared" si="654"/>
        <v>0</v>
      </c>
      <c r="P2881" s="59">
        <v>0</v>
      </c>
      <c r="Q2881" s="59">
        <f t="shared" si="660"/>
        <v>0</v>
      </c>
      <c r="W2881" s="59"/>
      <c r="X2881" s="64"/>
      <c r="Y2881" s="64"/>
      <c r="Z2881" s="64"/>
    </row>
    <row r="2882" spans="1:26" ht="14.45" customHeight="1" thickBot="1">
      <c r="A2882" s="184" t="str">
        <f t="shared" si="658"/>
        <v>Estupiñán</v>
      </c>
      <c r="B2882" s="113"/>
      <c r="C2882" s="113"/>
      <c r="D2882" s="113"/>
      <c r="E2882" s="113"/>
      <c r="F2882" s="113"/>
      <c r="G2882" s="113"/>
      <c r="H2882" s="113"/>
      <c r="I2882" s="113"/>
      <c r="J2882" s="113"/>
      <c r="K2882" s="114"/>
      <c r="L2882" s="76">
        <v>0</v>
      </c>
      <c r="M2882" s="59">
        <f t="shared" si="659"/>
        <v>0</v>
      </c>
      <c r="N2882" s="59">
        <v>0</v>
      </c>
      <c r="O2882" s="59">
        <f t="shared" si="654"/>
        <v>0</v>
      </c>
      <c r="P2882" s="59">
        <v>0</v>
      </c>
      <c r="Q2882" s="59">
        <f t="shared" si="660"/>
        <v>0</v>
      </c>
      <c r="W2882" s="59"/>
      <c r="X2882" s="64"/>
      <c r="Y2882" s="64"/>
      <c r="Z2882" s="64"/>
    </row>
    <row r="2883" spans="1:26" ht="14.45" customHeight="1" thickBot="1">
      <c r="A2883" s="184" t="str">
        <f t="shared" si="658"/>
        <v>Matip</v>
      </c>
      <c r="B2883" s="113"/>
      <c r="C2883" s="113"/>
      <c r="D2883" s="113"/>
      <c r="E2883" s="113"/>
      <c r="F2883" s="113"/>
      <c r="G2883" s="113"/>
      <c r="H2883" s="113"/>
      <c r="I2883" s="113"/>
      <c r="J2883" s="113"/>
      <c r="K2883" s="114"/>
      <c r="L2883" s="76">
        <v>0</v>
      </c>
      <c r="M2883" s="59">
        <f t="shared" si="659"/>
        <v>0</v>
      </c>
      <c r="N2883" s="59">
        <v>0</v>
      </c>
      <c r="O2883" s="59">
        <f t="shared" si="654"/>
        <v>0</v>
      </c>
      <c r="P2883" s="59">
        <v>0</v>
      </c>
      <c r="Q2883" s="59">
        <f t="shared" si="660"/>
        <v>0</v>
      </c>
      <c r="W2883" s="59"/>
      <c r="X2883" s="64"/>
    </row>
    <row r="2884" spans="1:26" ht="14.45" customHeight="1" thickBot="1">
      <c r="A2884" s="184" t="str">
        <f t="shared" si="658"/>
        <v>Romero</v>
      </c>
      <c r="B2884" s="113"/>
      <c r="C2884" s="113"/>
      <c r="D2884" s="113"/>
      <c r="E2884" s="113"/>
      <c r="F2884" s="113"/>
      <c r="G2884" s="113"/>
      <c r="H2884" s="113"/>
      <c r="I2884" s="113"/>
      <c r="J2884" s="113"/>
      <c r="K2884" s="114"/>
      <c r="L2884" s="76">
        <v>0</v>
      </c>
      <c r="M2884" s="59">
        <f t="shared" si="659"/>
        <v>0</v>
      </c>
      <c r="N2884" s="59">
        <v>0</v>
      </c>
      <c r="O2884" s="59">
        <f t="shared" si="654"/>
        <v>0</v>
      </c>
      <c r="P2884" s="59">
        <v>0</v>
      </c>
      <c r="Q2884" s="59">
        <f t="shared" si="660"/>
        <v>0</v>
      </c>
      <c r="W2884" s="59"/>
      <c r="X2884" s="64"/>
    </row>
    <row r="2885" spans="1:26" ht="14.45" customHeight="1" thickBot="1">
      <c r="A2885" s="184" t="str">
        <f t="shared" si="658"/>
        <v>Koulibaly</v>
      </c>
      <c r="B2885" s="113"/>
      <c r="C2885" s="113"/>
      <c r="D2885" s="113"/>
      <c r="E2885" s="113"/>
      <c r="F2885" s="113"/>
      <c r="G2885" s="113"/>
      <c r="H2885" s="113"/>
      <c r="I2885" s="113"/>
      <c r="J2885" s="113"/>
      <c r="K2885" s="114"/>
      <c r="L2885" s="76">
        <v>0</v>
      </c>
      <c r="M2885" s="59">
        <f t="shared" si="659"/>
        <v>0</v>
      </c>
      <c r="N2885" s="59">
        <v>0</v>
      </c>
      <c r="O2885" s="59">
        <f t="shared" si="654"/>
        <v>0</v>
      </c>
      <c r="P2885" s="59">
        <v>0</v>
      </c>
      <c r="Q2885" s="59">
        <f t="shared" si="660"/>
        <v>0</v>
      </c>
      <c r="W2885" s="59"/>
      <c r="X2885" s="64"/>
    </row>
    <row r="2886" spans="1:26" ht="14.45" customHeight="1" thickBot="1">
      <c r="A2886" s="184" t="str">
        <f t="shared" si="658"/>
        <v>Digne</v>
      </c>
      <c r="B2886" s="113"/>
      <c r="C2886" s="113"/>
      <c r="D2886" s="113"/>
      <c r="E2886" s="113"/>
      <c r="F2886" s="113"/>
      <c r="G2886" s="113"/>
      <c r="H2886" s="113"/>
      <c r="I2886" s="113"/>
      <c r="J2886" s="113"/>
      <c r="K2886" s="114"/>
      <c r="L2886" s="76">
        <v>0</v>
      </c>
      <c r="M2886" s="59">
        <f t="shared" si="659"/>
        <v>0</v>
      </c>
      <c r="N2886" s="59">
        <v>0</v>
      </c>
      <c r="O2886" s="59">
        <f t="shared" si="654"/>
        <v>0</v>
      </c>
      <c r="P2886" s="59">
        <v>0</v>
      </c>
      <c r="Q2886" s="59">
        <f t="shared" si="660"/>
        <v>0</v>
      </c>
    </row>
    <row r="2887" spans="1:26" ht="14.45" customHeight="1" thickBot="1">
      <c r="A2887" s="184" t="str">
        <f t="shared" si="658"/>
        <v>Akanji</v>
      </c>
      <c r="B2887" s="113"/>
      <c r="C2887" s="113"/>
      <c r="D2887" s="113"/>
      <c r="E2887" s="113"/>
      <c r="F2887" s="113"/>
      <c r="G2887" s="113"/>
      <c r="H2887" s="113"/>
      <c r="I2887" s="113"/>
      <c r="J2887" s="113"/>
      <c r="K2887" s="114"/>
      <c r="L2887" s="76">
        <v>0</v>
      </c>
      <c r="M2887" s="59">
        <f t="shared" si="659"/>
        <v>0</v>
      </c>
      <c r="N2887" s="59">
        <v>0</v>
      </c>
      <c r="O2887" s="59">
        <f t="shared" si="654"/>
        <v>0</v>
      </c>
      <c r="P2887" s="59">
        <v>0</v>
      </c>
      <c r="Q2887" s="59">
        <f t="shared" si="660"/>
        <v>0</v>
      </c>
    </row>
    <row r="2888" spans="1:26" ht="14.45" customHeight="1" thickBot="1">
      <c r="A2888" s="184" t="str">
        <f t="shared" si="658"/>
        <v>Thiago Silva</v>
      </c>
      <c r="B2888" s="113"/>
      <c r="C2888" s="113"/>
      <c r="D2888" s="113"/>
      <c r="E2888" s="113"/>
      <c r="F2888" s="113"/>
      <c r="G2888" s="113"/>
      <c r="H2888" s="113"/>
      <c r="I2888" s="113"/>
      <c r="J2888" s="113"/>
      <c r="K2888" s="114"/>
      <c r="L2888" s="76">
        <v>0</v>
      </c>
      <c r="M2888" s="59">
        <f t="shared" si="659"/>
        <v>0</v>
      </c>
      <c r="N2888" s="59">
        <v>0</v>
      </c>
      <c r="O2888" s="59">
        <f t="shared" si="654"/>
        <v>0</v>
      </c>
      <c r="P2888" s="59">
        <v>0</v>
      </c>
      <c r="Q2888" s="59">
        <f t="shared" si="660"/>
        <v>0</v>
      </c>
    </row>
    <row r="2889" spans="1:26" ht="14.45" customHeight="1" thickBot="1">
      <c r="A2889" s="184" t="str">
        <f t="shared" si="658"/>
        <v>Martínez</v>
      </c>
      <c r="B2889" s="113"/>
      <c r="C2889" s="113"/>
      <c r="D2889" s="113"/>
      <c r="E2889" s="113"/>
      <c r="F2889" s="113"/>
      <c r="G2889" s="113"/>
      <c r="H2889" s="113"/>
      <c r="I2889" s="113"/>
      <c r="J2889" s="113"/>
      <c r="K2889" s="114"/>
      <c r="L2889" s="76">
        <v>0</v>
      </c>
      <c r="M2889" s="59">
        <f t="shared" si="659"/>
        <v>0</v>
      </c>
      <c r="N2889" s="59">
        <v>0</v>
      </c>
      <c r="O2889" s="59">
        <f t="shared" si="654"/>
        <v>0</v>
      </c>
      <c r="P2889" s="59">
        <v>0</v>
      </c>
      <c r="Q2889" s="59">
        <f t="shared" si="660"/>
        <v>0</v>
      </c>
    </row>
    <row r="2890" spans="1:26" ht="14.45" customHeight="1" thickBot="1">
      <c r="A2890" s="184" t="str">
        <f t="shared" si="658"/>
        <v>Mee</v>
      </c>
      <c r="B2890" s="113"/>
      <c r="C2890" s="113"/>
      <c r="D2890" s="113"/>
      <c r="E2890" s="113"/>
      <c r="F2890" s="113"/>
      <c r="G2890" s="113"/>
      <c r="H2890" s="113"/>
      <c r="I2890" s="113"/>
      <c r="J2890" s="113"/>
      <c r="K2890" s="114"/>
      <c r="L2890" s="76">
        <v>0</v>
      </c>
      <c r="M2890" s="59">
        <f t="shared" si="659"/>
        <v>0</v>
      </c>
      <c r="N2890" s="59">
        <v>0</v>
      </c>
      <c r="O2890" s="59">
        <f t="shared" ref="O2890:O2953" si="661">M2890-N2890</f>
        <v>0</v>
      </c>
      <c r="P2890" s="59">
        <v>0</v>
      </c>
      <c r="Q2890" s="59">
        <f t="shared" si="660"/>
        <v>0</v>
      </c>
    </row>
    <row r="2891" spans="1:26" ht="14.45" customHeight="1" thickBot="1">
      <c r="A2891" s="184" t="str">
        <f t="shared" si="658"/>
        <v>Cresswell</v>
      </c>
      <c r="B2891" s="113"/>
      <c r="C2891" s="113"/>
      <c r="D2891" s="113"/>
      <c r="E2891" s="113"/>
      <c r="F2891" s="113"/>
      <c r="G2891" s="113"/>
      <c r="H2891" s="113"/>
      <c r="I2891" s="113"/>
      <c r="J2891" s="113"/>
      <c r="K2891" s="114"/>
      <c r="L2891" s="76">
        <v>0</v>
      </c>
      <c r="M2891" s="59">
        <f t="shared" si="659"/>
        <v>0</v>
      </c>
      <c r="N2891" s="59">
        <v>0</v>
      </c>
      <c r="O2891" s="59">
        <f t="shared" si="661"/>
        <v>0</v>
      </c>
      <c r="P2891" s="59">
        <v>0</v>
      </c>
      <c r="Q2891" s="59">
        <f t="shared" si="660"/>
        <v>0</v>
      </c>
    </row>
    <row r="2892" spans="1:26" ht="14.45" customHeight="1" thickBot="1">
      <c r="A2892" s="184" t="str">
        <f t="shared" si="658"/>
        <v>Konsa</v>
      </c>
      <c r="B2892" s="113"/>
      <c r="C2892" s="113"/>
      <c r="D2892" s="113"/>
      <c r="E2892" s="113"/>
      <c r="F2892" s="113"/>
      <c r="G2892" s="113"/>
      <c r="H2892" s="113"/>
      <c r="I2892" s="113"/>
      <c r="J2892" s="113"/>
      <c r="K2892" s="114"/>
      <c r="L2892" s="76">
        <v>0</v>
      </c>
      <c r="M2892" s="59">
        <f t="shared" si="659"/>
        <v>0</v>
      </c>
      <c r="N2892" s="59">
        <v>0</v>
      </c>
      <c r="O2892" s="59">
        <f t="shared" si="661"/>
        <v>0</v>
      </c>
      <c r="P2892" s="59">
        <v>0</v>
      </c>
      <c r="Q2892" s="59">
        <f t="shared" si="660"/>
        <v>0</v>
      </c>
    </row>
    <row r="2893" spans="1:26" ht="14.45" customHeight="1" thickBot="1">
      <c r="A2893" s="184" t="str">
        <f t="shared" si="658"/>
        <v>Perraud</v>
      </c>
      <c r="B2893" s="113"/>
      <c r="C2893" s="113"/>
      <c r="D2893" s="113"/>
      <c r="E2893" s="113"/>
      <c r="F2893" s="113"/>
      <c r="G2893" s="113"/>
      <c r="H2893" s="113"/>
      <c r="I2893" s="113"/>
      <c r="J2893" s="113"/>
      <c r="K2893" s="114"/>
      <c r="L2893" s="76">
        <v>0</v>
      </c>
      <c r="M2893" s="59">
        <f t="shared" ref="M2893:M2924" si="662">L253-L2893</f>
        <v>0</v>
      </c>
      <c r="N2893" s="59">
        <v>0</v>
      </c>
      <c r="O2893" s="59">
        <f t="shared" si="661"/>
        <v>0</v>
      </c>
      <c r="P2893" s="59">
        <v>0</v>
      </c>
      <c r="Q2893" s="59">
        <f t="shared" si="660"/>
        <v>0</v>
      </c>
    </row>
    <row r="2894" spans="1:26" ht="14.45" customHeight="1" thickBot="1">
      <c r="A2894" s="184" t="str">
        <f t="shared" si="658"/>
        <v>Kehrer</v>
      </c>
      <c r="B2894" s="113"/>
      <c r="C2894" s="113"/>
      <c r="D2894" s="113"/>
      <c r="E2894" s="113"/>
      <c r="F2894" s="113"/>
      <c r="G2894" s="113"/>
      <c r="H2894" s="113"/>
      <c r="I2894" s="113"/>
      <c r="J2894" s="113"/>
      <c r="K2894" s="114"/>
      <c r="L2894" s="76">
        <v>0</v>
      </c>
      <c r="M2894" s="59">
        <f t="shared" si="662"/>
        <v>0</v>
      </c>
      <c r="N2894" s="59">
        <v>0</v>
      </c>
      <c r="O2894" s="59">
        <f t="shared" si="661"/>
        <v>0</v>
      </c>
      <c r="P2894" s="59">
        <v>0</v>
      </c>
      <c r="Q2894" s="59">
        <f t="shared" si="660"/>
        <v>0</v>
      </c>
    </row>
    <row r="2895" spans="1:26" ht="14.45" customHeight="1" thickBot="1">
      <c r="A2895" s="184" t="str">
        <f t="shared" si="658"/>
        <v>Ream</v>
      </c>
      <c r="B2895" s="113"/>
      <c r="C2895" s="113"/>
      <c r="D2895" s="113"/>
      <c r="E2895" s="113"/>
      <c r="F2895" s="113"/>
      <c r="G2895" s="113"/>
      <c r="H2895" s="113"/>
      <c r="I2895" s="113"/>
      <c r="J2895" s="113"/>
      <c r="K2895" s="114"/>
      <c r="L2895" s="76">
        <v>0</v>
      </c>
      <c r="M2895" s="59">
        <f t="shared" si="662"/>
        <v>0</v>
      </c>
      <c r="N2895" s="59">
        <v>0</v>
      </c>
      <c r="O2895" s="59">
        <f t="shared" si="661"/>
        <v>0</v>
      </c>
      <c r="P2895" s="59">
        <v>0</v>
      </c>
      <c r="Q2895" s="59">
        <f t="shared" si="660"/>
        <v>0</v>
      </c>
    </row>
    <row r="2896" spans="1:26" ht="14.45" customHeight="1" thickBot="1">
      <c r="A2896" s="184" t="str">
        <f t="shared" si="658"/>
        <v>R.Sessegnon</v>
      </c>
      <c r="B2896" s="113"/>
      <c r="C2896" s="113"/>
      <c r="D2896" s="113"/>
      <c r="E2896" s="113"/>
      <c r="F2896" s="113"/>
      <c r="G2896" s="113"/>
      <c r="H2896" s="113"/>
      <c r="I2896" s="113"/>
      <c r="J2896" s="113"/>
      <c r="K2896" s="114"/>
      <c r="L2896" s="76">
        <v>0</v>
      </c>
      <c r="M2896" s="59">
        <f t="shared" si="662"/>
        <v>0</v>
      </c>
      <c r="N2896" s="59">
        <v>0</v>
      </c>
      <c r="O2896" s="59">
        <f t="shared" si="661"/>
        <v>0</v>
      </c>
      <c r="P2896" s="59">
        <v>0</v>
      </c>
      <c r="Q2896" s="59">
        <f t="shared" si="660"/>
        <v>0</v>
      </c>
    </row>
    <row r="2897" spans="1:17" ht="14.45" customHeight="1" thickBot="1">
      <c r="A2897" s="184" t="str">
        <f t="shared" si="658"/>
        <v>Aké</v>
      </c>
      <c r="B2897" s="113"/>
      <c r="C2897" s="113"/>
      <c r="D2897" s="113"/>
      <c r="E2897" s="113"/>
      <c r="F2897" s="113"/>
      <c r="G2897" s="113"/>
      <c r="H2897" s="113"/>
      <c r="I2897" s="113"/>
      <c r="J2897" s="113"/>
      <c r="K2897" s="114"/>
      <c r="L2897" s="76">
        <v>0</v>
      </c>
      <c r="M2897" s="59">
        <f t="shared" si="662"/>
        <v>0</v>
      </c>
      <c r="N2897" s="59">
        <v>0</v>
      </c>
      <c r="O2897" s="59">
        <f t="shared" si="661"/>
        <v>0</v>
      </c>
      <c r="P2897" s="59">
        <v>0</v>
      </c>
      <c r="Q2897" s="59">
        <f t="shared" si="660"/>
        <v>0</v>
      </c>
    </row>
    <row r="2898" spans="1:17" ht="14.45" customHeight="1" thickBot="1">
      <c r="A2898" s="184" t="str">
        <f t="shared" si="658"/>
        <v>Azpilicueta</v>
      </c>
      <c r="B2898" s="113"/>
      <c r="C2898" s="113"/>
      <c r="D2898" s="113"/>
      <c r="E2898" s="113"/>
      <c r="F2898" s="113"/>
      <c r="G2898" s="113"/>
      <c r="H2898" s="113"/>
      <c r="I2898" s="113"/>
      <c r="J2898" s="113"/>
      <c r="K2898" s="114"/>
      <c r="L2898" s="76">
        <v>0</v>
      </c>
      <c r="M2898" s="59">
        <f t="shared" si="662"/>
        <v>0</v>
      </c>
      <c r="N2898" s="59">
        <v>0</v>
      </c>
      <c r="O2898" s="59">
        <f t="shared" si="661"/>
        <v>0</v>
      </c>
      <c r="P2898" s="59">
        <v>0</v>
      </c>
      <c r="Q2898" s="59">
        <f t="shared" si="660"/>
        <v>0</v>
      </c>
    </row>
    <row r="2899" spans="1:17" ht="14.45" customHeight="1" thickBot="1">
      <c r="A2899" s="184" t="str">
        <f t="shared" si="658"/>
        <v>Collins</v>
      </c>
      <c r="B2899" s="113"/>
      <c r="C2899" s="113"/>
      <c r="D2899" s="113"/>
      <c r="E2899" s="113"/>
      <c r="F2899" s="113"/>
      <c r="G2899" s="113"/>
      <c r="H2899" s="113"/>
      <c r="I2899" s="113"/>
      <c r="J2899" s="113"/>
      <c r="K2899" s="114"/>
      <c r="L2899" s="76">
        <v>0</v>
      </c>
      <c r="M2899" s="59">
        <f t="shared" si="662"/>
        <v>0</v>
      </c>
      <c r="N2899" s="59">
        <v>0</v>
      </c>
      <c r="O2899" s="59">
        <f t="shared" si="661"/>
        <v>0</v>
      </c>
      <c r="P2899" s="59">
        <v>0</v>
      </c>
      <c r="Q2899" s="59">
        <f t="shared" si="660"/>
        <v>0</v>
      </c>
    </row>
    <row r="2900" spans="1:17" ht="14.45" customHeight="1" thickBot="1">
      <c r="A2900" s="184" t="str">
        <f t="shared" si="658"/>
        <v>Chalobah</v>
      </c>
      <c r="B2900" s="113"/>
      <c r="C2900" s="113"/>
      <c r="D2900" s="113"/>
      <c r="E2900" s="113"/>
      <c r="F2900" s="113"/>
      <c r="G2900" s="113"/>
      <c r="H2900" s="113"/>
      <c r="I2900" s="113"/>
      <c r="J2900" s="113"/>
      <c r="K2900" s="114"/>
      <c r="L2900" s="76">
        <v>0</v>
      </c>
      <c r="M2900" s="59">
        <f t="shared" si="662"/>
        <v>0</v>
      </c>
      <c r="N2900" s="59">
        <v>0</v>
      </c>
      <c r="O2900" s="59">
        <f t="shared" si="661"/>
        <v>0</v>
      </c>
      <c r="P2900" s="59">
        <v>0</v>
      </c>
      <c r="Q2900" s="59">
        <f t="shared" si="660"/>
        <v>0</v>
      </c>
    </row>
    <row r="2901" spans="1:17" ht="14.45" customHeight="1" thickBot="1">
      <c r="A2901" s="184" t="str">
        <f t="shared" si="658"/>
        <v>Haaland</v>
      </c>
      <c r="B2901" s="113"/>
      <c r="C2901" s="113"/>
      <c r="D2901" s="113"/>
      <c r="E2901" s="113"/>
      <c r="F2901" s="113"/>
      <c r="G2901" s="113"/>
      <c r="H2901" s="113"/>
      <c r="I2901" s="113"/>
      <c r="J2901" s="113"/>
      <c r="K2901" s="114"/>
      <c r="L2901" s="76">
        <v>1</v>
      </c>
      <c r="M2901" s="59">
        <f t="shared" si="662"/>
        <v>0</v>
      </c>
      <c r="N2901" s="59">
        <v>0</v>
      </c>
      <c r="O2901" s="59">
        <f t="shared" si="661"/>
        <v>0</v>
      </c>
      <c r="P2901" s="59">
        <v>0</v>
      </c>
      <c r="Q2901" s="59">
        <f t="shared" si="660"/>
        <v>0</v>
      </c>
    </row>
    <row r="2902" spans="1:17" ht="14.45" customHeight="1" thickBot="1">
      <c r="A2902" s="184" t="str">
        <f t="shared" si="658"/>
        <v>Kane</v>
      </c>
      <c r="B2902" s="113"/>
      <c r="C2902" s="113"/>
      <c r="D2902" s="113"/>
      <c r="E2902" s="113"/>
      <c r="F2902" s="113"/>
      <c r="G2902" s="113"/>
      <c r="H2902" s="113"/>
      <c r="I2902" s="113"/>
      <c r="J2902" s="113"/>
      <c r="K2902" s="114"/>
      <c r="L2902" s="76">
        <v>0</v>
      </c>
      <c r="M2902" s="59">
        <f t="shared" si="662"/>
        <v>0</v>
      </c>
      <c r="N2902" s="59">
        <v>0</v>
      </c>
      <c r="O2902" s="59">
        <f t="shared" si="661"/>
        <v>0</v>
      </c>
      <c r="P2902" s="59">
        <v>0</v>
      </c>
      <c r="Q2902" s="59">
        <f t="shared" si="660"/>
        <v>0</v>
      </c>
    </row>
    <row r="2903" spans="1:17" ht="14.45" customHeight="1" thickBot="1">
      <c r="A2903" s="184" t="str">
        <f t="shared" si="658"/>
        <v>Darwin</v>
      </c>
      <c r="B2903" s="113"/>
      <c r="C2903" s="113"/>
      <c r="D2903" s="113"/>
      <c r="E2903" s="113"/>
      <c r="F2903" s="113"/>
      <c r="G2903" s="113"/>
      <c r="H2903" s="113"/>
      <c r="I2903" s="113"/>
      <c r="J2903" s="113"/>
      <c r="K2903" s="114"/>
      <c r="L2903" s="76">
        <v>0</v>
      </c>
      <c r="M2903" s="59">
        <f t="shared" si="662"/>
        <v>0</v>
      </c>
      <c r="N2903" s="59">
        <v>0</v>
      </c>
      <c r="O2903" s="59">
        <f t="shared" si="661"/>
        <v>0</v>
      </c>
      <c r="P2903" s="59">
        <v>0</v>
      </c>
      <c r="Q2903" s="59">
        <f t="shared" si="660"/>
        <v>0</v>
      </c>
    </row>
    <row r="2904" spans="1:17" ht="14.45" customHeight="1" thickBot="1">
      <c r="A2904" s="184" t="str">
        <f t="shared" si="658"/>
        <v>Mitrović</v>
      </c>
      <c r="B2904" s="113"/>
      <c r="C2904" s="113"/>
      <c r="D2904" s="113"/>
      <c r="E2904" s="113"/>
      <c r="F2904" s="113"/>
      <c r="G2904" s="113"/>
      <c r="H2904" s="113"/>
      <c r="I2904" s="113"/>
      <c r="J2904" s="113"/>
      <c r="K2904" s="114"/>
      <c r="L2904" s="76">
        <v>1</v>
      </c>
      <c r="M2904" s="59">
        <f t="shared" si="662"/>
        <v>0</v>
      </c>
      <c r="N2904" s="59">
        <v>0</v>
      </c>
      <c r="O2904" s="59">
        <f t="shared" si="661"/>
        <v>0</v>
      </c>
      <c r="P2904" s="59">
        <v>0</v>
      </c>
      <c r="Q2904" s="59">
        <f t="shared" si="660"/>
        <v>0</v>
      </c>
    </row>
    <row r="2905" spans="1:17" ht="14.45" customHeight="1" thickBot="1">
      <c r="A2905" s="184" t="str">
        <f t="shared" si="658"/>
        <v>Nketiah</v>
      </c>
      <c r="B2905" s="113"/>
      <c r="C2905" s="113"/>
      <c r="D2905" s="113"/>
      <c r="E2905" s="113"/>
      <c r="F2905" s="113"/>
      <c r="G2905" s="113"/>
      <c r="H2905" s="113"/>
      <c r="I2905" s="113"/>
      <c r="J2905" s="113"/>
      <c r="K2905" s="114"/>
      <c r="L2905" s="76">
        <v>0</v>
      </c>
      <c r="M2905" s="59">
        <f t="shared" si="662"/>
        <v>0</v>
      </c>
      <c r="N2905" s="59">
        <v>0</v>
      </c>
      <c r="O2905" s="59">
        <f t="shared" si="661"/>
        <v>0</v>
      </c>
      <c r="P2905" s="59">
        <v>0</v>
      </c>
      <c r="Q2905" s="59">
        <f t="shared" si="660"/>
        <v>0</v>
      </c>
    </row>
    <row r="2906" spans="1:17" ht="14.45" customHeight="1" thickBot="1">
      <c r="A2906" s="184" t="str">
        <f t="shared" si="658"/>
        <v>Wilson</v>
      </c>
      <c r="B2906" s="113"/>
      <c r="C2906" s="113"/>
      <c r="D2906" s="113"/>
      <c r="E2906" s="113"/>
      <c r="F2906" s="113"/>
      <c r="G2906" s="113"/>
      <c r="H2906" s="113"/>
      <c r="I2906" s="113"/>
      <c r="J2906" s="113"/>
      <c r="K2906" s="114"/>
      <c r="L2906" s="76">
        <v>0</v>
      </c>
      <c r="M2906" s="59">
        <f t="shared" si="662"/>
        <v>0</v>
      </c>
      <c r="N2906" s="59">
        <v>0</v>
      </c>
      <c r="O2906" s="59">
        <f t="shared" si="661"/>
        <v>0</v>
      </c>
      <c r="P2906" s="59">
        <v>0</v>
      </c>
      <c r="Q2906" s="59">
        <f t="shared" si="660"/>
        <v>0</v>
      </c>
    </row>
    <row r="2907" spans="1:17" ht="14.45" customHeight="1" thickBot="1">
      <c r="A2907" s="184" t="str">
        <f t="shared" si="658"/>
        <v>Martial</v>
      </c>
      <c r="B2907" s="113"/>
      <c r="C2907" s="113"/>
      <c r="D2907" s="113"/>
      <c r="E2907" s="113"/>
      <c r="F2907" s="113"/>
      <c r="G2907" s="113"/>
      <c r="H2907" s="113"/>
      <c r="I2907" s="113"/>
      <c r="J2907" s="113"/>
      <c r="K2907" s="114"/>
      <c r="L2907" s="76">
        <v>0</v>
      </c>
      <c r="M2907" s="59">
        <f t="shared" si="662"/>
        <v>0</v>
      </c>
      <c r="N2907" s="59">
        <v>0</v>
      </c>
      <c r="O2907" s="59">
        <f t="shared" si="661"/>
        <v>0</v>
      </c>
      <c r="P2907" s="59">
        <v>0</v>
      </c>
      <c r="Q2907" s="59">
        <f t="shared" si="660"/>
        <v>0</v>
      </c>
    </row>
    <row r="2908" spans="1:17" ht="14.45" customHeight="1" thickBot="1">
      <c r="A2908" s="184" t="str">
        <f t="shared" si="658"/>
        <v>Watkins</v>
      </c>
      <c r="B2908" s="113"/>
      <c r="C2908" s="113"/>
      <c r="D2908" s="113"/>
      <c r="E2908" s="113"/>
      <c r="F2908" s="113"/>
      <c r="G2908" s="113"/>
      <c r="H2908" s="113"/>
      <c r="I2908" s="113"/>
      <c r="J2908" s="113"/>
      <c r="K2908" s="114"/>
      <c r="L2908" s="76">
        <v>0</v>
      </c>
      <c r="M2908" s="59">
        <f t="shared" si="662"/>
        <v>0</v>
      </c>
      <c r="N2908" s="59">
        <v>0</v>
      </c>
      <c r="O2908" s="59">
        <f t="shared" si="661"/>
        <v>0</v>
      </c>
      <c r="P2908" s="59">
        <v>0</v>
      </c>
      <c r="Q2908" s="59">
        <f t="shared" si="660"/>
        <v>0</v>
      </c>
    </row>
    <row r="2909" spans="1:17" ht="14.45" customHeight="1" thickBot="1">
      <c r="A2909" s="184" t="str">
        <f t="shared" si="658"/>
        <v>Havertz</v>
      </c>
      <c r="B2909" s="113"/>
      <c r="C2909" s="113"/>
      <c r="D2909" s="113"/>
      <c r="E2909" s="113"/>
      <c r="F2909" s="113"/>
      <c r="G2909" s="113"/>
      <c r="H2909" s="113"/>
      <c r="I2909" s="113"/>
      <c r="J2909" s="113"/>
      <c r="K2909" s="114"/>
      <c r="L2909" s="76">
        <v>0</v>
      </c>
      <c r="M2909" s="59">
        <f t="shared" si="662"/>
        <v>0</v>
      </c>
      <c r="N2909" s="59">
        <v>0</v>
      </c>
      <c r="O2909" s="59">
        <f t="shared" si="661"/>
        <v>0</v>
      </c>
      <c r="P2909" s="59">
        <v>0</v>
      </c>
      <c r="Q2909" s="59">
        <f t="shared" si="660"/>
        <v>0</v>
      </c>
    </row>
    <row r="2910" spans="1:17" ht="14.45" customHeight="1" thickBot="1">
      <c r="A2910" s="184" t="str">
        <f t="shared" si="658"/>
        <v>Aubameyang</v>
      </c>
      <c r="B2910" s="113"/>
      <c r="C2910" s="113"/>
      <c r="D2910" s="113"/>
      <c r="E2910" s="113"/>
      <c r="F2910" s="113"/>
      <c r="G2910" s="113"/>
      <c r="H2910" s="113"/>
      <c r="I2910" s="113"/>
      <c r="J2910" s="113"/>
      <c r="K2910" s="114"/>
      <c r="L2910" s="76">
        <v>0</v>
      </c>
      <c r="M2910" s="59">
        <f t="shared" si="662"/>
        <v>0</v>
      </c>
      <c r="N2910" s="59">
        <v>0</v>
      </c>
      <c r="O2910" s="59">
        <f t="shared" si="661"/>
        <v>0</v>
      </c>
      <c r="P2910" s="59">
        <v>0</v>
      </c>
      <c r="Q2910" s="59">
        <f t="shared" si="660"/>
        <v>0</v>
      </c>
    </row>
    <row r="2911" spans="1:17" ht="14.45" customHeight="1" thickBot="1">
      <c r="A2911" s="184" t="str">
        <f t="shared" si="658"/>
        <v>Solanke</v>
      </c>
      <c r="B2911" s="113"/>
      <c r="C2911" s="113"/>
      <c r="D2911" s="113"/>
      <c r="E2911" s="113"/>
      <c r="F2911" s="113"/>
      <c r="G2911" s="113"/>
      <c r="H2911" s="113"/>
      <c r="I2911" s="113"/>
      <c r="J2911" s="113"/>
      <c r="K2911" s="114"/>
      <c r="L2911" s="76">
        <v>0</v>
      </c>
      <c r="M2911" s="59">
        <f t="shared" si="662"/>
        <v>0</v>
      </c>
      <c r="N2911" s="59">
        <v>0</v>
      </c>
      <c r="O2911" s="59">
        <f t="shared" si="661"/>
        <v>0</v>
      </c>
      <c r="P2911" s="59">
        <v>0</v>
      </c>
      <c r="Q2911" s="59">
        <f t="shared" si="660"/>
        <v>0</v>
      </c>
    </row>
    <row r="2912" spans="1:17" ht="14.45" customHeight="1" thickBot="1">
      <c r="A2912" s="184" t="str">
        <f t="shared" si="658"/>
        <v>Bamford</v>
      </c>
      <c r="B2912" s="113"/>
      <c r="C2912" s="113"/>
      <c r="D2912" s="113"/>
      <c r="E2912" s="113"/>
      <c r="F2912" s="113"/>
      <c r="G2912" s="113"/>
      <c r="H2912" s="113"/>
      <c r="I2912" s="113"/>
      <c r="J2912" s="113"/>
      <c r="K2912" s="114"/>
      <c r="L2912" s="76">
        <v>0</v>
      </c>
      <c r="M2912" s="59">
        <f t="shared" si="662"/>
        <v>0</v>
      </c>
      <c r="N2912" s="59">
        <v>0</v>
      </c>
      <c r="O2912" s="59">
        <f t="shared" si="661"/>
        <v>0</v>
      </c>
      <c r="P2912" s="59">
        <v>0</v>
      </c>
      <c r="Q2912" s="59">
        <f t="shared" si="660"/>
        <v>0</v>
      </c>
    </row>
    <row r="2913" spans="1:17" ht="14.45" customHeight="1" thickBot="1">
      <c r="A2913" s="184" t="str">
        <f t="shared" si="658"/>
        <v>Mbeumo</v>
      </c>
      <c r="B2913" s="113"/>
      <c r="C2913" s="113"/>
      <c r="D2913" s="113"/>
      <c r="E2913" s="113"/>
      <c r="F2913" s="113"/>
      <c r="G2913" s="113"/>
      <c r="H2913" s="113"/>
      <c r="I2913" s="113"/>
      <c r="J2913" s="113"/>
      <c r="K2913" s="114"/>
      <c r="L2913" s="76">
        <v>0</v>
      </c>
      <c r="M2913" s="59">
        <f t="shared" si="662"/>
        <v>0</v>
      </c>
      <c r="N2913" s="59">
        <v>0</v>
      </c>
      <c r="O2913" s="59">
        <f t="shared" si="661"/>
        <v>0</v>
      </c>
      <c r="P2913" s="59">
        <v>0</v>
      </c>
      <c r="Q2913" s="59">
        <f t="shared" si="660"/>
        <v>0</v>
      </c>
    </row>
    <row r="2914" spans="1:17" ht="14.45" customHeight="1" thickBot="1">
      <c r="A2914" s="184" t="str">
        <f t="shared" si="658"/>
        <v>Adams</v>
      </c>
      <c r="B2914" s="113"/>
      <c r="C2914" s="113"/>
      <c r="D2914" s="113"/>
      <c r="E2914" s="113"/>
      <c r="F2914" s="113"/>
      <c r="G2914" s="113"/>
      <c r="H2914" s="113"/>
      <c r="I2914" s="113"/>
      <c r="J2914" s="113"/>
      <c r="K2914" s="114"/>
      <c r="L2914" s="76">
        <v>0</v>
      </c>
      <c r="M2914" s="59">
        <f t="shared" si="662"/>
        <v>0</v>
      </c>
      <c r="N2914" s="59">
        <v>0</v>
      </c>
      <c r="O2914" s="59">
        <f t="shared" si="661"/>
        <v>0</v>
      </c>
      <c r="P2914" s="59">
        <v>0</v>
      </c>
      <c r="Q2914" s="59">
        <f t="shared" si="660"/>
        <v>0</v>
      </c>
    </row>
    <row r="2915" spans="1:17" ht="14.45" customHeight="1" thickBot="1">
      <c r="A2915" s="184" t="str">
        <f t="shared" si="658"/>
        <v>Calvert-Lewin</v>
      </c>
      <c r="B2915" s="113"/>
      <c r="C2915" s="113"/>
      <c r="D2915" s="113"/>
      <c r="E2915" s="113"/>
      <c r="F2915" s="113"/>
      <c r="G2915" s="113"/>
      <c r="H2915" s="113"/>
      <c r="I2915" s="113"/>
      <c r="J2915" s="113"/>
      <c r="K2915" s="114"/>
      <c r="L2915" s="76">
        <v>0</v>
      </c>
      <c r="M2915" s="59">
        <f t="shared" si="662"/>
        <v>0</v>
      </c>
      <c r="N2915" s="59">
        <v>0</v>
      </c>
      <c r="O2915" s="59">
        <f t="shared" si="661"/>
        <v>0</v>
      </c>
      <c r="P2915" s="59">
        <v>0</v>
      </c>
      <c r="Q2915" s="59">
        <f t="shared" si="660"/>
        <v>0</v>
      </c>
    </row>
    <row r="2916" spans="1:17" ht="14.45" customHeight="1" thickBot="1">
      <c r="A2916" s="184" t="str">
        <f t="shared" si="658"/>
        <v>Scamacca</v>
      </c>
      <c r="B2916" s="113"/>
      <c r="C2916" s="113"/>
      <c r="D2916" s="113"/>
      <c r="E2916" s="113"/>
      <c r="F2916" s="113"/>
      <c r="G2916" s="113"/>
      <c r="H2916" s="113"/>
      <c r="I2916" s="113"/>
      <c r="J2916" s="113"/>
      <c r="K2916" s="114"/>
      <c r="L2916" s="76">
        <v>0</v>
      </c>
      <c r="M2916" s="59">
        <f t="shared" si="662"/>
        <v>0</v>
      </c>
      <c r="N2916" s="59">
        <v>0</v>
      </c>
      <c r="O2916" s="59">
        <f t="shared" si="661"/>
        <v>0</v>
      </c>
      <c r="P2916" s="59">
        <v>0</v>
      </c>
      <c r="Q2916" s="59">
        <f t="shared" si="660"/>
        <v>0</v>
      </c>
    </row>
    <row r="2917" spans="1:17" ht="14.45" customHeight="1" thickBot="1">
      <c r="A2917" s="184" t="str">
        <f t="shared" si="658"/>
        <v>Edouard</v>
      </c>
      <c r="B2917" s="113"/>
      <c r="C2917" s="113"/>
      <c r="D2917" s="113"/>
      <c r="E2917" s="113"/>
      <c r="F2917" s="113"/>
      <c r="G2917" s="113"/>
      <c r="H2917" s="113"/>
      <c r="I2917" s="113"/>
      <c r="J2917" s="113"/>
      <c r="K2917" s="114"/>
      <c r="L2917" s="76">
        <v>0</v>
      </c>
      <c r="M2917" s="59">
        <f t="shared" si="662"/>
        <v>0</v>
      </c>
      <c r="N2917" s="59">
        <v>0</v>
      </c>
      <c r="O2917" s="59">
        <f t="shared" si="661"/>
        <v>0</v>
      </c>
      <c r="P2917" s="59">
        <v>0</v>
      </c>
      <c r="Q2917" s="59">
        <f t="shared" si="660"/>
        <v>0</v>
      </c>
    </row>
    <row r="2918" spans="1:17" ht="14.45" customHeight="1" thickBot="1">
      <c r="A2918" s="184" t="str">
        <f t="shared" si="658"/>
        <v>Johnson</v>
      </c>
      <c r="B2918" s="113"/>
      <c r="C2918" s="113"/>
      <c r="D2918" s="113"/>
      <c r="E2918" s="113"/>
      <c r="F2918" s="113"/>
      <c r="G2918" s="113"/>
      <c r="H2918" s="113"/>
      <c r="I2918" s="113"/>
      <c r="J2918" s="113"/>
      <c r="K2918" s="114"/>
      <c r="L2918" s="76">
        <v>0</v>
      </c>
      <c r="M2918" s="59">
        <f t="shared" si="662"/>
        <v>0</v>
      </c>
      <c r="N2918" s="59">
        <v>0</v>
      </c>
      <c r="O2918" s="59">
        <f t="shared" si="661"/>
        <v>0</v>
      </c>
      <c r="P2918" s="59">
        <v>0</v>
      </c>
      <c r="Q2918" s="59">
        <f t="shared" si="660"/>
        <v>0</v>
      </c>
    </row>
    <row r="2919" spans="1:17" ht="14.45" customHeight="1" thickBot="1">
      <c r="A2919" s="184" t="str">
        <f t="shared" si="658"/>
        <v>Daka</v>
      </c>
      <c r="B2919" s="113"/>
      <c r="C2919" s="113"/>
      <c r="D2919" s="113"/>
      <c r="E2919" s="113"/>
      <c r="F2919" s="113"/>
      <c r="G2919" s="113"/>
      <c r="H2919" s="113"/>
      <c r="I2919" s="113"/>
      <c r="J2919" s="113"/>
      <c r="K2919" s="114"/>
      <c r="L2919" s="76">
        <v>0</v>
      </c>
      <c r="M2919" s="59">
        <f t="shared" si="662"/>
        <v>0</v>
      </c>
      <c r="N2919" s="59">
        <v>0</v>
      </c>
      <c r="O2919" s="59">
        <f t="shared" si="661"/>
        <v>0</v>
      </c>
      <c r="P2919" s="59">
        <v>0</v>
      </c>
      <c r="Q2919" s="59">
        <f t="shared" si="660"/>
        <v>0</v>
      </c>
    </row>
    <row r="2920" spans="1:17" ht="14.45" customHeight="1" thickBot="1">
      <c r="A2920" s="184" t="str">
        <f t="shared" si="658"/>
        <v>Greenwood</v>
      </c>
      <c r="B2920" s="113"/>
      <c r="C2920" s="113"/>
      <c r="D2920" s="113"/>
      <c r="E2920" s="113"/>
      <c r="F2920" s="113"/>
      <c r="G2920" s="113"/>
      <c r="H2920" s="113"/>
      <c r="I2920" s="113"/>
      <c r="J2920" s="113"/>
      <c r="K2920" s="114"/>
      <c r="L2920" s="76">
        <v>0</v>
      </c>
      <c r="M2920" s="59">
        <f t="shared" si="662"/>
        <v>1</v>
      </c>
      <c r="N2920" s="59">
        <v>0</v>
      </c>
      <c r="O2920" s="59">
        <f t="shared" si="661"/>
        <v>1</v>
      </c>
      <c r="P2920" s="59">
        <v>1</v>
      </c>
      <c r="Q2920" s="59">
        <f t="shared" si="660"/>
        <v>0</v>
      </c>
    </row>
    <row r="2921" spans="1:17" ht="14.45" customHeight="1" thickBot="1">
      <c r="A2921" s="184" t="str">
        <f t="shared" si="658"/>
        <v>Ederson</v>
      </c>
      <c r="B2921" s="113"/>
      <c r="C2921" s="113"/>
      <c r="D2921" s="113"/>
      <c r="E2921" s="113"/>
      <c r="F2921" s="113"/>
      <c r="G2921" s="113"/>
      <c r="H2921" s="113"/>
      <c r="I2921" s="113"/>
      <c r="J2921" s="113"/>
      <c r="K2921" s="114"/>
      <c r="L2921" s="76">
        <v>0</v>
      </c>
      <c r="M2921" s="59">
        <f t="shared" si="662"/>
        <v>1</v>
      </c>
      <c r="N2921" s="59">
        <v>0</v>
      </c>
      <c r="O2921" s="59">
        <f t="shared" si="661"/>
        <v>1</v>
      </c>
      <c r="P2921" s="59">
        <v>0</v>
      </c>
      <c r="Q2921" s="59">
        <f t="shared" si="660"/>
        <v>1</v>
      </c>
    </row>
    <row r="2922" spans="1:17" ht="14.45" customHeight="1" thickBot="1">
      <c r="A2922" s="184" t="str">
        <f t="shared" ref="A2922:A2985" si="663">A2042</f>
        <v>Ramsdale</v>
      </c>
      <c r="B2922" s="113"/>
      <c r="C2922" s="113"/>
      <c r="D2922" s="113"/>
      <c r="E2922" s="113"/>
      <c r="F2922" s="113"/>
      <c r="G2922" s="113"/>
      <c r="H2922" s="113"/>
      <c r="I2922" s="113"/>
      <c r="J2922" s="113"/>
      <c r="K2922" s="114"/>
      <c r="L2922" s="76">
        <v>0</v>
      </c>
      <c r="M2922" s="59">
        <f t="shared" si="662"/>
        <v>0</v>
      </c>
      <c r="N2922" s="59">
        <v>0</v>
      </c>
      <c r="O2922" s="59">
        <f t="shared" si="661"/>
        <v>0</v>
      </c>
      <c r="P2922" s="59">
        <v>0</v>
      </c>
      <c r="Q2922" s="59">
        <f t="shared" si="660"/>
        <v>0</v>
      </c>
    </row>
    <row r="2923" spans="1:17" ht="14.45" customHeight="1" thickBot="1">
      <c r="A2923" s="184" t="str">
        <f t="shared" si="663"/>
        <v>Arrizabalaga</v>
      </c>
      <c r="B2923" s="113"/>
      <c r="C2923" s="113"/>
      <c r="D2923" s="113"/>
      <c r="E2923" s="113"/>
      <c r="F2923" s="113"/>
      <c r="G2923" s="113"/>
      <c r="H2923" s="113"/>
      <c r="I2923" s="113"/>
      <c r="J2923" s="113"/>
      <c r="K2923" s="114"/>
      <c r="L2923" s="76">
        <v>0</v>
      </c>
      <c r="M2923" s="59">
        <f t="shared" si="662"/>
        <v>0</v>
      </c>
      <c r="N2923" s="59">
        <v>0</v>
      </c>
      <c r="O2923" s="59">
        <f t="shared" si="661"/>
        <v>0</v>
      </c>
      <c r="P2923" s="59">
        <v>0</v>
      </c>
      <c r="Q2923" s="59">
        <f t="shared" si="660"/>
        <v>0</v>
      </c>
    </row>
    <row r="2924" spans="1:17" ht="14.45" customHeight="1" thickBot="1">
      <c r="A2924" s="184" t="str">
        <f t="shared" si="663"/>
        <v>Alisson</v>
      </c>
      <c r="B2924" s="113"/>
      <c r="C2924" s="113"/>
      <c r="D2924" s="113"/>
      <c r="E2924" s="113"/>
      <c r="F2924" s="113"/>
      <c r="G2924" s="113"/>
      <c r="H2924" s="113"/>
      <c r="I2924" s="113"/>
      <c r="J2924" s="113"/>
      <c r="K2924" s="114"/>
      <c r="L2924" s="76">
        <v>0</v>
      </c>
      <c r="M2924" s="59">
        <f t="shared" si="662"/>
        <v>0</v>
      </c>
      <c r="N2924" s="59">
        <v>0</v>
      </c>
      <c r="O2924" s="59">
        <f t="shared" si="661"/>
        <v>0</v>
      </c>
      <c r="P2924" s="59">
        <v>0</v>
      </c>
      <c r="Q2924" s="59">
        <f t="shared" si="660"/>
        <v>0</v>
      </c>
    </row>
    <row r="2925" spans="1:17" ht="14.45" customHeight="1" thickBot="1">
      <c r="A2925" s="184" t="str">
        <f t="shared" si="663"/>
        <v>Lloris</v>
      </c>
      <c r="B2925" s="113"/>
      <c r="C2925" s="113"/>
      <c r="D2925" s="113"/>
      <c r="E2925" s="113"/>
      <c r="F2925" s="113"/>
      <c r="G2925" s="113"/>
      <c r="H2925" s="113"/>
      <c r="I2925" s="113"/>
      <c r="J2925" s="113"/>
      <c r="K2925" s="114"/>
      <c r="L2925" s="76">
        <v>0</v>
      </c>
      <c r="M2925" s="59">
        <f t="shared" ref="M2925:M2956" si="664">L285-L2925</f>
        <v>0</v>
      </c>
      <c r="N2925" s="59">
        <v>0</v>
      </c>
      <c r="O2925" s="59">
        <f t="shared" si="661"/>
        <v>0</v>
      </c>
      <c r="P2925" s="59">
        <v>0</v>
      </c>
      <c r="Q2925" s="59">
        <f t="shared" ref="Q2925:Q2988" si="665">M2925-N2925-P2925</f>
        <v>0</v>
      </c>
    </row>
    <row r="2926" spans="1:17" ht="14.45" customHeight="1" thickBot="1">
      <c r="A2926" s="184" t="str">
        <f t="shared" si="663"/>
        <v>Leno</v>
      </c>
      <c r="B2926" s="113"/>
      <c r="C2926" s="113"/>
      <c r="D2926" s="113"/>
      <c r="E2926" s="113"/>
      <c r="F2926" s="113"/>
      <c r="G2926" s="113"/>
      <c r="H2926" s="113"/>
      <c r="I2926" s="113"/>
      <c r="J2926" s="113"/>
      <c r="K2926" s="114"/>
      <c r="L2926" s="76">
        <v>1</v>
      </c>
      <c r="M2926" s="59">
        <f t="shared" si="664"/>
        <v>0</v>
      </c>
      <c r="N2926" s="59">
        <v>0</v>
      </c>
      <c r="O2926" s="59">
        <f t="shared" si="661"/>
        <v>0</v>
      </c>
      <c r="P2926" s="59">
        <v>0</v>
      </c>
      <c r="Q2926" s="59">
        <f t="shared" si="665"/>
        <v>0</v>
      </c>
    </row>
    <row r="2927" spans="1:17" ht="14.45" customHeight="1" thickBot="1">
      <c r="A2927" s="184" t="str">
        <f t="shared" si="663"/>
        <v>Pope</v>
      </c>
      <c r="B2927" s="113"/>
      <c r="C2927" s="113"/>
      <c r="D2927" s="113"/>
      <c r="E2927" s="113"/>
      <c r="F2927" s="113"/>
      <c r="G2927" s="113"/>
      <c r="H2927" s="113"/>
      <c r="I2927" s="113"/>
      <c r="J2927" s="113"/>
      <c r="K2927" s="114"/>
      <c r="L2927" s="76">
        <v>0</v>
      </c>
      <c r="M2927" s="59">
        <f t="shared" si="664"/>
        <v>0</v>
      </c>
      <c r="N2927" s="59">
        <v>0</v>
      </c>
      <c r="O2927" s="59">
        <f t="shared" si="661"/>
        <v>0</v>
      </c>
      <c r="P2927" s="59">
        <v>0</v>
      </c>
      <c r="Q2927" s="59">
        <f t="shared" si="665"/>
        <v>0</v>
      </c>
    </row>
    <row r="2928" spans="1:17" ht="14.45" customHeight="1" thickBot="1">
      <c r="A2928" s="184" t="str">
        <f t="shared" si="663"/>
        <v>Fabianski</v>
      </c>
      <c r="B2928" s="113"/>
      <c r="C2928" s="113"/>
      <c r="D2928" s="113"/>
      <c r="E2928" s="113"/>
      <c r="F2928" s="113"/>
      <c r="G2928" s="113"/>
      <c r="H2928" s="113"/>
      <c r="I2928" s="113"/>
      <c r="J2928" s="113"/>
      <c r="K2928" s="114"/>
      <c r="L2928" s="76">
        <v>0</v>
      </c>
      <c r="M2928" s="59">
        <f t="shared" si="664"/>
        <v>0</v>
      </c>
      <c r="N2928" s="59">
        <v>0</v>
      </c>
      <c r="O2928" s="59">
        <f t="shared" si="661"/>
        <v>0</v>
      </c>
      <c r="P2928" s="59">
        <v>0</v>
      </c>
      <c r="Q2928" s="59">
        <f t="shared" si="665"/>
        <v>0</v>
      </c>
    </row>
    <row r="2929" spans="1:17" ht="14.45" customHeight="1" thickBot="1">
      <c r="A2929" s="184" t="str">
        <f t="shared" si="663"/>
        <v>Sánchez</v>
      </c>
      <c r="B2929" s="113"/>
      <c r="C2929" s="113"/>
      <c r="D2929" s="113"/>
      <c r="E2929" s="113"/>
      <c r="F2929" s="113"/>
      <c r="G2929" s="113"/>
      <c r="H2929" s="113"/>
      <c r="I2929" s="113"/>
      <c r="J2929" s="113"/>
      <c r="K2929" s="114"/>
      <c r="L2929" s="76">
        <v>0</v>
      </c>
      <c r="M2929" s="59">
        <f t="shared" si="664"/>
        <v>0</v>
      </c>
      <c r="N2929" s="59">
        <v>0</v>
      </c>
      <c r="O2929" s="59">
        <f t="shared" si="661"/>
        <v>0</v>
      </c>
      <c r="P2929" s="59">
        <v>0</v>
      </c>
      <c r="Q2929" s="59">
        <f t="shared" si="665"/>
        <v>0</v>
      </c>
    </row>
    <row r="2930" spans="1:17" ht="14.45" customHeight="1" thickBot="1">
      <c r="A2930" s="184" t="str">
        <f t="shared" si="663"/>
        <v>Sá</v>
      </c>
      <c r="B2930" s="113"/>
      <c r="C2930" s="113"/>
      <c r="D2930" s="113"/>
      <c r="E2930" s="113"/>
      <c r="F2930" s="113"/>
      <c r="G2930" s="113"/>
      <c r="H2930" s="113"/>
      <c r="I2930" s="113"/>
      <c r="J2930" s="113"/>
      <c r="K2930" s="114"/>
      <c r="L2930" s="76">
        <v>0</v>
      </c>
      <c r="M2930" s="59">
        <f t="shared" si="664"/>
        <v>0</v>
      </c>
      <c r="N2930" s="59">
        <v>0</v>
      </c>
      <c r="O2930" s="59">
        <f t="shared" si="661"/>
        <v>0</v>
      </c>
      <c r="P2930" s="59">
        <v>0</v>
      </c>
      <c r="Q2930" s="59">
        <f t="shared" si="665"/>
        <v>0</v>
      </c>
    </row>
    <row r="2931" spans="1:17" ht="14.45" customHeight="1" thickBot="1">
      <c r="A2931" s="184" t="str">
        <f t="shared" si="663"/>
        <v>De Gea</v>
      </c>
      <c r="B2931" s="113"/>
      <c r="C2931" s="113"/>
      <c r="D2931" s="113"/>
      <c r="E2931" s="113"/>
      <c r="F2931" s="113"/>
      <c r="G2931" s="113"/>
      <c r="H2931" s="113"/>
      <c r="I2931" s="113"/>
      <c r="J2931" s="113"/>
      <c r="K2931" s="114"/>
      <c r="L2931" s="76">
        <v>0</v>
      </c>
      <c r="M2931" s="59">
        <f t="shared" si="664"/>
        <v>0</v>
      </c>
      <c r="N2931" s="59">
        <v>0</v>
      </c>
      <c r="O2931" s="59">
        <f t="shared" si="661"/>
        <v>0</v>
      </c>
      <c r="P2931" s="59">
        <v>0</v>
      </c>
      <c r="Q2931" s="59">
        <f t="shared" si="665"/>
        <v>0</v>
      </c>
    </row>
    <row r="2932" spans="1:17" ht="14.45" customHeight="1" thickBot="1">
      <c r="A2932" s="184" t="str">
        <f t="shared" si="663"/>
        <v>Pickford</v>
      </c>
      <c r="B2932" s="113"/>
      <c r="C2932" s="113"/>
      <c r="D2932" s="113"/>
      <c r="E2932" s="113"/>
      <c r="F2932" s="113"/>
      <c r="G2932" s="113"/>
      <c r="H2932" s="113"/>
      <c r="I2932" s="113"/>
      <c r="J2932" s="113"/>
      <c r="K2932" s="114"/>
      <c r="L2932" s="76">
        <v>0</v>
      </c>
      <c r="M2932" s="59">
        <f t="shared" si="664"/>
        <v>0</v>
      </c>
      <c r="N2932" s="59">
        <v>0</v>
      </c>
      <c r="O2932" s="59">
        <f t="shared" si="661"/>
        <v>0</v>
      </c>
      <c r="P2932" s="59">
        <v>0</v>
      </c>
      <c r="Q2932" s="59">
        <f t="shared" si="665"/>
        <v>0</v>
      </c>
    </row>
    <row r="2933" spans="1:17" ht="14.45" customHeight="1" thickBot="1">
      <c r="A2933" s="184" t="str">
        <f t="shared" si="663"/>
        <v>Henderson</v>
      </c>
      <c r="B2933" s="113"/>
      <c r="C2933" s="113"/>
      <c r="D2933" s="113"/>
      <c r="E2933" s="113"/>
      <c r="F2933" s="113"/>
      <c r="G2933" s="113"/>
      <c r="H2933" s="113"/>
      <c r="I2933" s="113"/>
      <c r="J2933" s="113"/>
      <c r="K2933" s="114"/>
      <c r="L2933" s="76">
        <v>0</v>
      </c>
      <c r="M2933" s="59">
        <f t="shared" si="664"/>
        <v>0</v>
      </c>
      <c r="N2933" s="59">
        <v>0</v>
      </c>
      <c r="O2933" s="59">
        <f t="shared" si="661"/>
        <v>0</v>
      </c>
      <c r="P2933" s="59">
        <v>0</v>
      </c>
      <c r="Q2933" s="59">
        <f t="shared" si="665"/>
        <v>0</v>
      </c>
    </row>
    <row r="2934" spans="1:17" ht="14.45" customHeight="1" thickBot="1">
      <c r="A2934" s="184" t="str">
        <f t="shared" si="663"/>
        <v>Meslier</v>
      </c>
      <c r="B2934" s="113"/>
      <c r="C2934" s="113"/>
      <c r="D2934" s="113"/>
      <c r="E2934" s="113"/>
      <c r="F2934" s="113"/>
      <c r="G2934" s="113"/>
      <c r="H2934" s="113"/>
      <c r="I2934" s="113"/>
      <c r="J2934" s="113"/>
      <c r="K2934" s="114"/>
      <c r="L2934" s="76">
        <v>0</v>
      </c>
      <c r="M2934" s="59">
        <f t="shared" si="664"/>
        <v>0</v>
      </c>
      <c r="N2934" s="59">
        <v>0</v>
      </c>
      <c r="O2934" s="59">
        <f t="shared" si="661"/>
        <v>0</v>
      </c>
      <c r="P2934" s="59">
        <v>0</v>
      </c>
      <c r="Q2934" s="59">
        <f t="shared" si="665"/>
        <v>0</v>
      </c>
    </row>
    <row r="2935" spans="1:17" ht="14.45" customHeight="1" thickBot="1">
      <c r="A2935" s="184" t="str">
        <f t="shared" si="663"/>
        <v>Guaita</v>
      </c>
      <c r="B2935" s="113"/>
      <c r="C2935" s="113"/>
      <c r="D2935" s="113"/>
      <c r="E2935" s="113"/>
      <c r="F2935" s="113"/>
      <c r="G2935" s="113"/>
      <c r="H2935" s="113"/>
      <c r="I2935" s="113"/>
      <c r="J2935" s="113"/>
      <c r="K2935" s="114"/>
      <c r="L2935" s="76">
        <v>0</v>
      </c>
      <c r="M2935" s="59">
        <f t="shared" si="664"/>
        <v>0</v>
      </c>
      <c r="N2935" s="59">
        <v>0</v>
      </c>
      <c r="O2935" s="59">
        <f t="shared" si="661"/>
        <v>0</v>
      </c>
      <c r="P2935" s="59">
        <v>0</v>
      </c>
      <c r="Q2935" s="59">
        <f t="shared" si="665"/>
        <v>0</v>
      </c>
    </row>
    <row r="2936" spans="1:17" ht="14.45" customHeight="1" thickBot="1">
      <c r="A2936" s="184" t="str">
        <f t="shared" si="663"/>
        <v>Salah</v>
      </c>
      <c r="B2936" s="113"/>
      <c r="C2936" s="113"/>
      <c r="D2936" s="113"/>
      <c r="E2936" s="113"/>
      <c r="F2936" s="113"/>
      <c r="G2936" s="113"/>
      <c r="H2936" s="113"/>
      <c r="I2936" s="113"/>
      <c r="J2936" s="113"/>
      <c r="K2936" s="114"/>
      <c r="L2936" s="76">
        <v>1</v>
      </c>
      <c r="M2936" s="59">
        <f t="shared" si="664"/>
        <v>0</v>
      </c>
      <c r="N2936" s="59">
        <v>0</v>
      </c>
      <c r="O2936" s="59">
        <f t="shared" si="661"/>
        <v>0</v>
      </c>
      <c r="P2936" s="59">
        <v>0</v>
      </c>
      <c r="Q2936" s="59">
        <f t="shared" si="665"/>
        <v>0</v>
      </c>
    </row>
    <row r="2937" spans="1:17" ht="14.45" customHeight="1" thickBot="1">
      <c r="A2937" s="184" t="str">
        <f t="shared" si="663"/>
        <v>De Bruyne</v>
      </c>
      <c r="B2937" s="113"/>
      <c r="C2937" s="113"/>
      <c r="D2937" s="113"/>
      <c r="E2937" s="113"/>
      <c r="F2937" s="113"/>
      <c r="G2937" s="113"/>
      <c r="H2937" s="113"/>
      <c r="I2937" s="113"/>
      <c r="J2937" s="113"/>
      <c r="K2937" s="114"/>
      <c r="L2937" s="76">
        <v>0</v>
      </c>
      <c r="M2937" s="59">
        <f t="shared" si="664"/>
        <v>0</v>
      </c>
      <c r="N2937" s="59">
        <v>0</v>
      </c>
      <c r="O2937" s="59">
        <f t="shared" si="661"/>
        <v>0</v>
      </c>
      <c r="P2937" s="59">
        <v>0</v>
      </c>
      <c r="Q2937" s="59">
        <f t="shared" si="665"/>
        <v>0</v>
      </c>
    </row>
    <row r="2938" spans="1:17" ht="14.45" customHeight="1" thickBot="1">
      <c r="A2938" s="184" t="str">
        <f t="shared" si="663"/>
        <v>Saka</v>
      </c>
      <c r="B2938" s="113"/>
      <c r="C2938" s="113"/>
      <c r="D2938" s="113"/>
      <c r="E2938" s="113"/>
      <c r="F2938" s="113"/>
      <c r="G2938" s="113"/>
      <c r="H2938" s="113"/>
      <c r="I2938" s="113"/>
      <c r="J2938" s="113"/>
      <c r="K2938" s="114"/>
      <c r="L2938" s="76">
        <v>1</v>
      </c>
      <c r="M2938" s="59">
        <f t="shared" si="664"/>
        <v>0</v>
      </c>
      <c r="N2938" s="59">
        <v>0</v>
      </c>
      <c r="O2938" s="59">
        <f t="shared" si="661"/>
        <v>0</v>
      </c>
      <c r="P2938" s="59">
        <v>0</v>
      </c>
      <c r="Q2938" s="59">
        <f t="shared" si="665"/>
        <v>0</v>
      </c>
    </row>
    <row r="2939" spans="1:17" ht="14.45" customHeight="1" thickBot="1">
      <c r="A2939" s="184" t="str">
        <f t="shared" si="663"/>
        <v>Son</v>
      </c>
      <c r="B2939" s="113"/>
      <c r="C2939" s="113"/>
      <c r="D2939" s="113"/>
      <c r="E2939" s="113"/>
      <c r="F2939" s="113"/>
      <c r="G2939" s="113"/>
      <c r="H2939" s="113"/>
      <c r="I2939" s="113"/>
      <c r="J2939" s="113"/>
      <c r="K2939" s="114"/>
      <c r="L2939" s="76">
        <v>0</v>
      </c>
      <c r="M2939" s="59">
        <f t="shared" si="664"/>
        <v>0</v>
      </c>
      <c r="N2939" s="59">
        <v>0</v>
      </c>
      <c r="O2939" s="59">
        <f t="shared" si="661"/>
        <v>0</v>
      </c>
      <c r="P2939" s="59">
        <v>0</v>
      </c>
      <c r="Q2939" s="59">
        <f t="shared" si="665"/>
        <v>0</v>
      </c>
    </row>
    <row r="2940" spans="1:17" ht="14.45" customHeight="1" thickBot="1">
      <c r="A2940" s="184" t="str">
        <f t="shared" si="663"/>
        <v>Martinelli</v>
      </c>
      <c r="B2940" s="113"/>
      <c r="C2940" s="113"/>
      <c r="D2940" s="113"/>
      <c r="E2940" s="113"/>
      <c r="F2940" s="113"/>
      <c r="G2940" s="113"/>
      <c r="H2940" s="113"/>
      <c r="I2940" s="113"/>
      <c r="J2940" s="113"/>
      <c r="K2940" s="114"/>
      <c r="L2940" s="76">
        <v>1</v>
      </c>
      <c r="M2940" s="59">
        <f t="shared" si="664"/>
        <v>0</v>
      </c>
      <c r="N2940" s="59">
        <v>0</v>
      </c>
      <c r="O2940" s="59">
        <f t="shared" si="661"/>
        <v>0</v>
      </c>
      <c r="P2940" s="59">
        <v>0</v>
      </c>
      <c r="Q2940" s="59">
        <f t="shared" si="665"/>
        <v>0</v>
      </c>
    </row>
    <row r="2941" spans="1:17" ht="14.45" customHeight="1" thickBot="1">
      <c r="A2941" s="184" t="str">
        <f t="shared" si="663"/>
        <v>Foden</v>
      </c>
      <c r="B2941" s="113"/>
      <c r="C2941" s="113"/>
      <c r="D2941" s="113"/>
      <c r="E2941" s="113"/>
      <c r="F2941" s="113"/>
      <c r="G2941" s="113"/>
      <c r="H2941" s="113"/>
      <c r="I2941" s="113"/>
      <c r="J2941" s="113"/>
      <c r="K2941" s="114"/>
      <c r="L2941" s="76">
        <v>0</v>
      </c>
      <c r="M2941" s="59">
        <f t="shared" si="664"/>
        <v>0</v>
      </c>
      <c r="N2941" s="59">
        <v>0</v>
      </c>
      <c r="O2941" s="59">
        <f t="shared" si="661"/>
        <v>0</v>
      </c>
      <c r="P2941" s="59">
        <v>0</v>
      </c>
      <c r="Q2941" s="59">
        <f t="shared" si="665"/>
        <v>0</v>
      </c>
    </row>
    <row r="2942" spans="1:17" ht="14.45" customHeight="1" thickBot="1">
      <c r="A2942" s="184" t="str">
        <f t="shared" si="663"/>
        <v>Mount</v>
      </c>
      <c r="B2942" s="113"/>
      <c r="C2942" s="113"/>
      <c r="D2942" s="113"/>
      <c r="E2942" s="113"/>
      <c r="F2942" s="113"/>
      <c r="G2942" s="113"/>
      <c r="H2942" s="113"/>
      <c r="I2942" s="113"/>
      <c r="J2942" s="113"/>
      <c r="K2942" s="114"/>
      <c r="L2942" s="76">
        <v>1</v>
      </c>
      <c r="M2942" s="59">
        <f t="shared" si="664"/>
        <v>0</v>
      </c>
      <c r="N2942" s="59">
        <v>0</v>
      </c>
      <c r="O2942" s="59">
        <f t="shared" si="661"/>
        <v>0</v>
      </c>
      <c r="P2942" s="59">
        <v>0</v>
      </c>
      <c r="Q2942" s="59">
        <f t="shared" si="665"/>
        <v>0</v>
      </c>
    </row>
    <row r="2943" spans="1:17" ht="14.45" customHeight="1" thickBot="1">
      <c r="A2943" s="184" t="str">
        <f t="shared" si="663"/>
        <v>Sterling</v>
      </c>
      <c r="B2943" s="113"/>
      <c r="C2943" s="113"/>
      <c r="D2943" s="113"/>
      <c r="E2943" s="113"/>
      <c r="F2943" s="113"/>
      <c r="G2943" s="113"/>
      <c r="H2943" s="113"/>
      <c r="I2943" s="113"/>
      <c r="J2943" s="113"/>
      <c r="K2943" s="114"/>
      <c r="L2943" s="76">
        <v>0</v>
      </c>
      <c r="M2943" s="59">
        <f t="shared" si="664"/>
        <v>0</v>
      </c>
      <c r="N2943" s="59">
        <v>0</v>
      </c>
      <c r="O2943" s="59">
        <f t="shared" si="661"/>
        <v>0</v>
      </c>
      <c r="P2943" s="59">
        <v>0</v>
      </c>
      <c r="Q2943" s="59">
        <f t="shared" si="665"/>
        <v>0</v>
      </c>
    </row>
    <row r="2944" spans="1:17" ht="14.45" customHeight="1" thickBot="1">
      <c r="A2944" s="184" t="str">
        <f t="shared" si="663"/>
        <v>Fernandes</v>
      </c>
      <c r="B2944" s="113"/>
      <c r="C2944" s="113"/>
      <c r="D2944" s="113"/>
      <c r="E2944" s="113"/>
      <c r="F2944" s="113"/>
      <c r="G2944" s="113"/>
      <c r="H2944" s="113"/>
      <c r="I2944" s="113"/>
      <c r="J2944" s="113"/>
      <c r="K2944" s="114"/>
      <c r="L2944" s="76">
        <v>0</v>
      </c>
      <c r="M2944" s="59">
        <f t="shared" si="664"/>
        <v>0</v>
      </c>
      <c r="N2944" s="59">
        <v>0</v>
      </c>
      <c r="O2944" s="59">
        <f t="shared" si="661"/>
        <v>0</v>
      </c>
      <c r="P2944" s="59">
        <v>0</v>
      </c>
      <c r="Q2944" s="59">
        <f t="shared" si="665"/>
        <v>0</v>
      </c>
    </row>
    <row r="2945" spans="1:17" ht="14.45" customHeight="1" thickBot="1">
      <c r="A2945" s="184" t="str">
        <f t="shared" si="663"/>
        <v>Ødegaard</v>
      </c>
      <c r="B2945" s="113"/>
      <c r="C2945" s="113"/>
      <c r="D2945" s="113"/>
      <c r="E2945" s="113"/>
      <c r="F2945" s="113"/>
      <c r="G2945" s="113"/>
      <c r="H2945" s="113"/>
      <c r="I2945" s="113"/>
      <c r="J2945" s="113"/>
      <c r="K2945" s="114"/>
      <c r="L2945" s="76">
        <v>0</v>
      </c>
      <c r="M2945" s="59">
        <f t="shared" si="664"/>
        <v>0</v>
      </c>
      <c r="N2945" s="59">
        <v>0</v>
      </c>
      <c r="O2945" s="59">
        <f t="shared" si="661"/>
        <v>0</v>
      </c>
      <c r="P2945" s="59">
        <v>0</v>
      </c>
      <c r="Q2945" s="59">
        <f t="shared" si="665"/>
        <v>0</v>
      </c>
    </row>
    <row r="2946" spans="1:17" ht="14.45" customHeight="1" thickBot="1">
      <c r="A2946" s="184" t="str">
        <f t="shared" si="663"/>
        <v>Trossard</v>
      </c>
      <c r="B2946" s="113"/>
      <c r="C2946" s="113"/>
      <c r="D2946" s="113"/>
      <c r="E2946" s="113"/>
      <c r="F2946" s="113"/>
      <c r="G2946" s="113"/>
      <c r="H2946" s="113"/>
      <c r="I2946" s="113"/>
      <c r="J2946" s="113"/>
      <c r="K2946" s="114"/>
      <c r="L2946" s="76">
        <v>0</v>
      </c>
      <c r="M2946" s="59">
        <f t="shared" si="664"/>
        <v>0</v>
      </c>
      <c r="N2946" s="59">
        <v>0</v>
      </c>
      <c r="O2946" s="59">
        <f t="shared" si="661"/>
        <v>0</v>
      </c>
      <c r="P2946" s="59">
        <v>0</v>
      </c>
      <c r="Q2946" s="59">
        <f t="shared" si="665"/>
        <v>0</v>
      </c>
    </row>
    <row r="2947" spans="1:17" ht="14.45" customHeight="1" thickBot="1">
      <c r="A2947" s="184" t="str">
        <f t="shared" si="663"/>
        <v>Grealish</v>
      </c>
      <c r="B2947" s="113"/>
      <c r="C2947" s="113"/>
      <c r="D2947" s="113"/>
      <c r="E2947" s="113"/>
      <c r="F2947" s="113"/>
      <c r="G2947" s="113"/>
      <c r="H2947" s="113"/>
      <c r="I2947" s="113"/>
      <c r="J2947" s="113"/>
      <c r="K2947" s="114"/>
      <c r="L2947" s="76">
        <v>0</v>
      </c>
      <c r="M2947" s="59">
        <f t="shared" si="664"/>
        <v>0</v>
      </c>
      <c r="N2947" s="59">
        <v>0</v>
      </c>
      <c r="O2947" s="59">
        <f t="shared" si="661"/>
        <v>0</v>
      </c>
      <c r="P2947" s="59">
        <v>0</v>
      </c>
      <c r="Q2947" s="59">
        <f t="shared" si="665"/>
        <v>0</v>
      </c>
    </row>
    <row r="2948" spans="1:17" ht="14.45" customHeight="1" thickBot="1">
      <c r="A2948" s="184" t="str">
        <f t="shared" si="663"/>
        <v>Rashford</v>
      </c>
      <c r="B2948" s="113"/>
      <c r="C2948" s="113"/>
      <c r="D2948" s="113"/>
      <c r="E2948" s="113"/>
      <c r="F2948" s="113"/>
      <c r="G2948" s="113"/>
      <c r="H2948" s="113"/>
      <c r="I2948" s="113"/>
      <c r="J2948" s="113"/>
      <c r="K2948" s="114"/>
      <c r="L2948" s="76">
        <v>1</v>
      </c>
      <c r="M2948" s="59">
        <f t="shared" si="664"/>
        <v>0</v>
      </c>
      <c r="N2948" s="59">
        <v>0</v>
      </c>
      <c r="O2948" s="59">
        <f t="shared" si="661"/>
        <v>0</v>
      </c>
      <c r="P2948" s="59">
        <v>0</v>
      </c>
      <c r="Q2948" s="59">
        <f t="shared" si="665"/>
        <v>0</v>
      </c>
    </row>
    <row r="2949" spans="1:17" ht="14.45" customHeight="1" thickBot="1">
      <c r="A2949" s="184" t="str">
        <f t="shared" si="663"/>
        <v>Zaha</v>
      </c>
      <c r="B2949" s="113"/>
      <c r="C2949" s="113"/>
      <c r="D2949" s="113"/>
      <c r="E2949" s="113"/>
      <c r="F2949" s="113"/>
      <c r="G2949" s="113"/>
      <c r="H2949" s="113"/>
      <c r="I2949" s="113"/>
      <c r="J2949" s="113"/>
      <c r="K2949" s="114"/>
      <c r="L2949" s="76">
        <v>0</v>
      </c>
      <c r="M2949" s="59">
        <f t="shared" si="664"/>
        <v>0</v>
      </c>
      <c r="N2949" s="59">
        <v>0</v>
      </c>
      <c r="O2949" s="59">
        <f t="shared" si="661"/>
        <v>0</v>
      </c>
      <c r="P2949" s="59">
        <v>0</v>
      </c>
      <c r="Q2949" s="59">
        <f t="shared" si="665"/>
        <v>0</v>
      </c>
    </row>
    <row r="2950" spans="1:17" ht="14.45" customHeight="1" thickBot="1">
      <c r="A2950" s="184" t="str">
        <f t="shared" si="663"/>
        <v>Bernardo</v>
      </c>
      <c r="B2950" s="113"/>
      <c r="C2950" s="113"/>
      <c r="D2950" s="113"/>
      <c r="E2950" s="113"/>
      <c r="F2950" s="113"/>
      <c r="G2950" s="113"/>
      <c r="H2950" s="113"/>
      <c r="I2950" s="113"/>
      <c r="J2950" s="113"/>
      <c r="K2950" s="114"/>
      <c r="L2950" s="76">
        <v>0</v>
      </c>
      <c r="M2950" s="59">
        <f t="shared" si="664"/>
        <v>0</v>
      </c>
      <c r="N2950" s="59">
        <v>0</v>
      </c>
      <c r="O2950" s="59">
        <f t="shared" si="661"/>
        <v>0</v>
      </c>
      <c r="P2950" s="59">
        <v>0</v>
      </c>
      <c r="Q2950" s="59">
        <f t="shared" si="665"/>
        <v>0</v>
      </c>
    </row>
    <row r="2951" spans="1:17" ht="14.45" customHeight="1" thickBot="1">
      <c r="A2951" s="184" t="str">
        <f t="shared" si="663"/>
        <v>Groß</v>
      </c>
      <c r="B2951" s="113"/>
      <c r="C2951" s="113"/>
      <c r="D2951" s="113"/>
      <c r="E2951" s="113"/>
      <c r="F2951" s="113"/>
      <c r="G2951" s="113"/>
      <c r="H2951" s="113"/>
      <c r="I2951" s="113"/>
      <c r="J2951" s="113"/>
      <c r="K2951" s="114"/>
      <c r="L2951" s="76">
        <v>0</v>
      </c>
      <c r="M2951" s="59">
        <f t="shared" si="664"/>
        <v>0</v>
      </c>
      <c r="N2951" s="59">
        <v>0</v>
      </c>
      <c r="O2951" s="59">
        <f t="shared" si="661"/>
        <v>0</v>
      </c>
      <c r="P2951" s="59">
        <v>0</v>
      </c>
      <c r="Q2951" s="59">
        <f t="shared" si="665"/>
        <v>0</v>
      </c>
    </row>
    <row r="2952" spans="1:17" ht="14.45" customHeight="1" thickBot="1">
      <c r="A2952" s="184" t="str">
        <f t="shared" si="663"/>
        <v>Bowen</v>
      </c>
      <c r="B2952" s="113"/>
      <c r="C2952" s="113"/>
      <c r="D2952" s="113"/>
      <c r="E2952" s="113"/>
      <c r="F2952" s="113"/>
      <c r="G2952" s="113"/>
      <c r="H2952" s="113"/>
      <c r="I2952" s="113"/>
      <c r="J2952" s="113"/>
      <c r="K2952" s="114"/>
      <c r="L2952" s="76">
        <v>0</v>
      </c>
      <c r="M2952" s="59">
        <f t="shared" si="664"/>
        <v>0</v>
      </c>
      <c r="N2952" s="59">
        <v>0</v>
      </c>
      <c r="O2952" s="59">
        <f t="shared" si="661"/>
        <v>0</v>
      </c>
      <c r="P2952" s="59">
        <v>0</v>
      </c>
      <c r="Q2952" s="59">
        <f t="shared" si="665"/>
        <v>0</v>
      </c>
    </row>
    <row r="2953" spans="1:17" ht="14.45" customHeight="1" thickBot="1">
      <c r="A2953" s="184" t="str">
        <f t="shared" si="663"/>
        <v>Andreas</v>
      </c>
      <c r="B2953" s="113"/>
      <c r="C2953" s="113"/>
      <c r="D2953" s="113"/>
      <c r="E2953" s="113"/>
      <c r="F2953" s="113"/>
      <c r="G2953" s="113"/>
      <c r="H2953" s="113"/>
      <c r="I2953" s="113"/>
      <c r="J2953" s="113"/>
      <c r="K2953" s="114"/>
      <c r="L2953" s="76">
        <v>0</v>
      </c>
      <c r="M2953" s="59">
        <f t="shared" si="664"/>
        <v>0</v>
      </c>
      <c r="N2953" s="59">
        <v>0</v>
      </c>
      <c r="O2953" s="59">
        <f t="shared" si="661"/>
        <v>0</v>
      </c>
      <c r="P2953" s="59">
        <v>0</v>
      </c>
      <c r="Q2953" s="59">
        <f t="shared" si="665"/>
        <v>0</v>
      </c>
    </row>
    <row r="2954" spans="1:17" ht="14.45" customHeight="1" thickBot="1">
      <c r="A2954" s="184" t="str">
        <f t="shared" si="663"/>
        <v>Ward-Prowse</v>
      </c>
      <c r="B2954" s="113"/>
      <c r="C2954" s="113"/>
      <c r="D2954" s="113"/>
      <c r="E2954" s="113"/>
      <c r="F2954" s="113"/>
      <c r="G2954" s="113"/>
      <c r="H2954" s="113"/>
      <c r="I2954" s="113"/>
      <c r="J2954" s="113"/>
      <c r="K2954" s="114"/>
      <c r="L2954" s="76">
        <v>0</v>
      </c>
      <c r="M2954" s="59">
        <f t="shared" si="664"/>
        <v>0</v>
      </c>
      <c r="N2954" s="59">
        <v>0</v>
      </c>
      <c r="O2954" s="59">
        <f t="shared" ref="O2954:O3027" si="666">M2954-N2954</f>
        <v>0</v>
      </c>
      <c r="P2954" s="59">
        <v>0</v>
      </c>
      <c r="Q2954" s="59">
        <f t="shared" si="665"/>
        <v>0</v>
      </c>
    </row>
    <row r="2955" spans="1:17" ht="14.45" customHeight="1" thickBot="1">
      <c r="A2955" s="184" t="str">
        <f t="shared" si="663"/>
        <v>Barnes</v>
      </c>
      <c r="B2955" s="113"/>
      <c r="C2955" s="113"/>
      <c r="D2955" s="113"/>
      <c r="E2955" s="113"/>
      <c r="F2955" s="113"/>
      <c r="G2955" s="113"/>
      <c r="H2955" s="113"/>
      <c r="I2955" s="113"/>
      <c r="J2955" s="113"/>
      <c r="K2955" s="114"/>
      <c r="L2955" s="76">
        <v>0</v>
      </c>
      <c r="M2955" s="59">
        <f t="shared" si="664"/>
        <v>0</v>
      </c>
      <c r="N2955" s="59">
        <v>0</v>
      </c>
      <c r="O2955" s="59">
        <f t="shared" si="666"/>
        <v>0</v>
      </c>
      <c r="P2955" s="59">
        <v>0</v>
      </c>
      <c r="Q2955" s="59">
        <f t="shared" si="665"/>
        <v>0</v>
      </c>
    </row>
    <row r="2956" spans="1:17" ht="14.45" customHeight="1" thickBot="1">
      <c r="A2956" s="184" t="str">
        <f t="shared" si="663"/>
        <v>Almirón</v>
      </c>
      <c r="B2956" s="113"/>
      <c r="C2956" s="113"/>
      <c r="D2956" s="113"/>
      <c r="E2956" s="113"/>
      <c r="F2956" s="113"/>
      <c r="G2956" s="113"/>
      <c r="H2956" s="113"/>
      <c r="I2956" s="113"/>
      <c r="J2956" s="113"/>
      <c r="K2956" s="114"/>
      <c r="L2956" s="76">
        <v>0</v>
      </c>
      <c r="M2956" s="59">
        <f t="shared" si="664"/>
        <v>0</v>
      </c>
      <c r="N2956" s="59">
        <v>0</v>
      </c>
      <c r="O2956" s="59">
        <f t="shared" si="666"/>
        <v>0</v>
      </c>
      <c r="P2956" s="59">
        <v>0</v>
      </c>
      <c r="Q2956" s="59">
        <f t="shared" si="665"/>
        <v>0</v>
      </c>
    </row>
    <row r="2957" spans="1:17" ht="14.45" customHeight="1" thickBot="1">
      <c r="A2957" s="184" t="str">
        <f t="shared" si="663"/>
        <v>Willian</v>
      </c>
      <c r="B2957" s="113"/>
      <c r="C2957" s="113"/>
      <c r="D2957" s="113"/>
      <c r="E2957" s="113"/>
      <c r="F2957" s="113"/>
      <c r="G2957" s="113"/>
      <c r="H2957" s="113"/>
      <c r="I2957" s="113"/>
      <c r="J2957" s="113"/>
      <c r="K2957" s="114"/>
      <c r="L2957" s="76">
        <v>0</v>
      </c>
      <c r="M2957" s="59">
        <f>L317-L2957</f>
        <v>0</v>
      </c>
      <c r="N2957" s="59">
        <v>0</v>
      </c>
      <c r="O2957" s="59">
        <f t="shared" si="666"/>
        <v>0</v>
      </c>
      <c r="P2957" s="59">
        <v>0</v>
      </c>
      <c r="Q2957" s="59">
        <f t="shared" si="665"/>
        <v>0</v>
      </c>
    </row>
    <row r="2958" spans="1:17" ht="14.45" customHeight="1" thickBot="1">
      <c r="A2958" s="184" t="str">
        <f t="shared" si="663"/>
        <v>Antony</v>
      </c>
      <c r="B2958" s="113"/>
      <c r="C2958" s="113"/>
      <c r="D2958" s="113"/>
      <c r="E2958" s="113"/>
      <c r="F2958" s="113"/>
      <c r="G2958" s="113"/>
      <c r="H2958" s="113"/>
      <c r="I2958" s="113"/>
      <c r="J2958" s="113"/>
      <c r="K2958" s="114"/>
      <c r="L2958" s="76">
        <v>0</v>
      </c>
      <c r="M2958" s="59">
        <f>L318-L2958</f>
        <v>0</v>
      </c>
      <c r="N2958" s="59">
        <v>0</v>
      </c>
      <c r="O2958" s="59">
        <f t="shared" si="666"/>
        <v>0</v>
      </c>
      <c r="P2958" s="59">
        <v>0</v>
      </c>
      <c r="Q2958" s="59">
        <f t="shared" si="665"/>
        <v>0</v>
      </c>
    </row>
    <row r="2959" spans="1:17" ht="14.45" customHeight="1" thickBot="1">
      <c r="A2959" s="184" t="str">
        <f t="shared" si="663"/>
        <v>Saint-Maximin</v>
      </c>
      <c r="B2959" s="113"/>
      <c r="C2959" s="113"/>
      <c r="D2959" s="113"/>
      <c r="E2959" s="113"/>
      <c r="F2959" s="113"/>
      <c r="G2959" s="113"/>
      <c r="H2959" s="113"/>
      <c r="I2959" s="113"/>
      <c r="J2959" s="113"/>
      <c r="K2959" s="114"/>
      <c r="L2959" s="76">
        <v>0</v>
      </c>
      <c r="M2959" s="59">
        <f>L319-L2959</f>
        <v>0</v>
      </c>
      <c r="N2959" s="59">
        <v>0</v>
      </c>
      <c r="O2959" s="59">
        <f t="shared" si="666"/>
        <v>0</v>
      </c>
      <c r="P2959" s="59">
        <v>0</v>
      </c>
      <c r="Q2959" s="59">
        <f t="shared" si="665"/>
        <v>0</v>
      </c>
    </row>
    <row r="2960" spans="1:17" ht="14.45" customHeight="1" thickBot="1">
      <c r="A2960" s="184" t="str">
        <f t="shared" si="663"/>
        <v>Gündogan</v>
      </c>
      <c r="B2960" s="113"/>
      <c r="C2960" s="113"/>
      <c r="D2960" s="113"/>
      <c r="E2960" s="113"/>
      <c r="F2960" s="113"/>
      <c r="G2960" s="113"/>
      <c r="H2960" s="113"/>
      <c r="I2960" s="113"/>
      <c r="J2960" s="113"/>
      <c r="K2960" s="114"/>
      <c r="L2960" s="76">
        <v>0</v>
      </c>
      <c r="M2960" s="59">
        <f>L320-L2960</f>
        <v>0</v>
      </c>
      <c r="N2960" s="59">
        <v>0</v>
      </c>
      <c r="O2960" s="59">
        <f t="shared" si="666"/>
        <v>0</v>
      </c>
      <c r="P2960" s="59">
        <v>0</v>
      </c>
      <c r="Q2960" s="59">
        <f t="shared" si="665"/>
        <v>0</v>
      </c>
    </row>
    <row r="2961" spans="1:27" ht="14.45" customHeight="1" thickBot="1">
      <c r="A2961" s="184" t="str">
        <f t="shared" si="663"/>
        <v>Paquetá</v>
      </c>
      <c r="B2961" s="113"/>
      <c r="C2961" s="113"/>
      <c r="D2961" s="113"/>
      <c r="E2961" s="113"/>
      <c r="F2961" s="113"/>
      <c r="G2961" s="113"/>
      <c r="H2961" s="113"/>
      <c r="I2961" s="113"/>
      <c r="J2961" s="113"/>
      <c r="K2961" s="114"/>
      <c r="L2961" s="76">
        <v>0</v>
      </c>
      <c r="M2961" s="59">
        <f t="shared" ref="M2961:M2970" si="667">L321-L2961</f>
        <v>0</v>
      </c>
      <c r="N2961" s="59">
        <v>0</v>
      </c>
      <c r="O2961" s="59">
        <f t="shared" si="666"/>
        <v>0</v>
      </c>
      <c r="P2961" s="59">
        <v>0</v>
      </c>
      <c r="Q2961" s="59">
        <f t="shared" si="665"/>
        <v>0</v>
      </c>
    </row>
    <row r="2962" spans="1:27" ht="14.45" customHeight="1" thickBot="1">
      <c r="A2962" s="184" t="str">
        <f t="shared" si="663"/>
        <v>Rodrigo</v>
      </c>
      <c r="B2962" s="113"/>
      <c r="C2962" s="113"/>
      <c r="D2962" s="113"/>
      <c r="E2962" s="113"/>
      <c r="F2962" s="113"/>
      <c r="G2962" s="113"/>
      <c r="H2962" s="113"/>
      <c r="I2962" s="113"/>
      <c r="J2962" s="113"/>
      <c r="K2962" s="114"/>
      <c r="L2962" s="76">
        <v>0</v>
      </c>
      <c r="M2962" s="59">
        <f t="shared" si="667"/>
        <v>0</v>
      </c>
      <c r="N2962" s="59">
        <v>0</v>
      </c>
      <c r="O2962" s="59">
        <f t="shared" si="666"/>
        <v>0</v>
      </c>
      <c r="P2962" s="59">
        <v>0</v>
      </c>
      <c r="Q2962" s="59">
        <f t="shared" si="665"/>
        <v>0</v>
      </c>
    </row>
    <row r="2963" spans="1:27" ht="14.45" customHeight="1" thickBot="1">
      <c r="A2963" s="184" t="str">
        <f t="shared" si="663"/>
        <v>Aaronson</v>
      </c>
      <c r="B2963" s="113"/>
      <c r="C2963" s="113"/>
      <c r="D2963" s="113"/>
      <c r="E2963" s="113"/>
      <c r="F2963" s="113"/>
      <c r="G2963" s="113"/>
      <c r="H2963" s="113"/>
      <c r="I2963" s="113"/>
      <c r="J2963" s="113"/>
      <c r="K2963" s="114"/>
      <c r="L2963" s="76">
        <v>0</v>
      </c>
      <c r="M2963" s="59">
        <f t="shared" si="667"/>
        <v>0</v>
      </c>
      <c r="N2963" s="59">
        <v>0</v>
      </c>
      <c r="O2963" s="59">
        <f t="shared" si="666"/>
        <v>0</v>
      </c>
      <c r="P2963" s="59">
        <v>0</v>
      </c>
      <c r="Q2963" s="59">
        <f t="shared" si="665"/>
        <v>0</v>
      </c>
    </row>
    <row r="2964" spans="1:27" ht="14.45" customHeight="1" thickBot="1">
      <c r="A2964" s="184" t="str">
        <f t="shared" si="663"/>
        <v>Kulusevski</v>
      </c>
      <c r="B2964" s="113"/>
      <c r="C2964" s="113"/>
      <c r="D2964" s="113"/>
      <c r="E2964" s="113"/>
      <c r="F2964" s="113"/>
      <c r="G2964" s="113"/>
      <c r="H2964" s="113"/>
      <c r="I2964" s="113"/>
      <c r="J2964" s="113"/>
      <c r="K2964" s="114"/>
      <c r="L2964" s="76">
        <v>0</v>
      </c>
      <c r="M2964" s="59">
        <f t="shared" si="667"/>
        <v>0</v>
      </c>
      <c r="N2964" s="59">
        <v>0</v>
      </c>
      <c r="O2964" s="59">
        <f t="shared" si="666"/>
        <v>0</v>
      </c>
      <c r="P2964" s="59">
        <v>0</v>
      </c>
      <c r="Q2964" s="59">
        <f t="shared" si="665"/>
        <v>0</v>
      </c>
    </row>
    <row r="2965" spans="1:27" ht="14.45" customHeight="1" thickBot="1">
      <c r="A2965" s="184" t="str">
        <f t="shared" si="663"/>
        <v>Bailey</v>
      </c>
      <c r="B2965" s="113"/>
      <c r="C2965" s="113"/>
      <c r="D2965" s="113"/>
      <c r="E2965" s="113"/>
      <c r="F2965" s="113"/>
      <c r="G2965" s="113"/>
      <c r="H2965" s="113"/>
      <c r="I2965" s="113"/>
      <c r="J2965" s="113"/>
      <c r="K2965" s="114"/>
      <c r="L2965" s="76">
        <v>0</v>
      </c>
      <c r="M2965" s="59">
        <f t="shared" si="667"/>
        <v>0</v>
      </c>
      <c r="N2965" s="59">
        <v>0</v>
      </c>
      <c r="O2965" s="59">
        <f t="shared" si="666"/>
        <v>0</v>
      </c>
      <c r="P2965" s="59">
        <v>0</v>
      </c>
      <c r="Q2965" s="59">
        <f t="shared" si="665"/>
        <v>0</v>
      </c>
    </row>
    <row r="2966" spans="1:27" ht="14.45" customHeight="1" thickBot="1">
      <c r="A2966" s="184" t="str">
        <f t="shared" si="663"/>
        <v>March</v>
      </c>
      <c r="B2966" s="113"/>
      <c r="C2966" s="113"/>
      <c r="D2966" s="113"/>
      <c r="E2966" s="113"/>
      <c r="F2966" s="113"/>
      <c r="G2966" s="113"/>
      <c r="H2966" s="113"/>
      <c r="I2966" s="113"/>
      <c r="J2966" s="113"/>
      <c r="K2966" s="114"/>
      <c r="L2966" s="76">
        <v>0</v>
      </c>
      <c r="M2966" s="59">
        <f t="shared" si="667"/>
        <v>0</v>
      </c>
      <c r="N2966" s="59">
        <v>0</v>
      </c>
      <c r="O2966" s="59">
        <f t="shared" si="666"/>
        <v>0</v>
      </c>
      <c r="P2966" s="59">
        <v>0</v>
      </c>
      <c r="Q2966" s="59">
        <f t="shared" si="665"/>
        <v>0</v>
      </c>
    </row>
    <row r="2967" spans="1:27" ht="14.45" customHeight="1" thickBot="1">
      <c r="A2967" s="184" t="str">
        <f t="shared" si="663"/>
        <v>Mahrez</v>
      </c>
      <c r="B2967" s="113"/>
      <c r="C2967" s="113"/>
      <c r="D2967" s="113"/>
      <c r="E2967" s="113"/>
      <c r="F2967" s="113"/>
      <c r="G2967" s="113"/>
      <c r="H2967" s="113"/>
      <c r="I2967" s="113"/>
      <c r="J2967" s="113"/>
      <c r="K2967" s="114"/>
      <c r="L2967" s="76">
        <v>0</v>
      </c>
      <c r="M2967" s="59">
        <f t="shared" si="667"/>
        <v>0</v>
      </c>
      <c r="N2967" s="59">
        <v>0</v>
      </c>
      <c r="O2967" s="59">
        <f t="shared" si="666"/>
        <v>0</v>
      </c>
      <c r="P2967" s="59">
        <v>0</v>
      </c>
      <c r="Q2967" s="59">
        <f t="shared" si="665"/>
        <v>0</v>
      </c>
    </row>
    <row r="2968" spans="1:27" ht="14.45" customHeight="1" thickBot="1">
      <c r="A2968" s="184" t="str">
        <f t="shared" si="663"/>
        <v>Harrison</v>
      </c>
      <c r="B2968" s="113"/>
      <c r="C2968" s="113"/>
      <c r="D2968" s="113"/>
      <c r="E2968" s="113"/>
      <c r="F2968" s="113"/>
      <c r="G2968" s="113"/>
      <c r="H2968" s="113"/>
      <c r="I2968" s="113"/>
      <c r="J2968" s="113"/>
      <c r="K2968" s="114"/>
      <c r="L2968" s="76">
        <v>0</v>
      </c>
      <c r="M2968" s="59">
        <f t="shared" si="667"/>
        <v>0</v>
      </c>
      <c r="N2968" s="59">
        <v>0</v>
      </c>
      <c r="O2968" s="59">
        <f t="shared" si="666"/>
        <v>0</v>
      </c>
      <c r="P2968" s="59">
        <v>0</v>
      </c>
      <c r="Q2968" s="59">
        <f t="shared" si="665"/>
        <v>0</v>
      </c>
    </row>
    <row r="2969" spans="1:27" ht="14.45" customHeight="1" thickBot="1">
      <c r="A2969" s="184" t="str">
        <f t="shared" si="663"/>
        <v>Eriksen</v>
      </c>
      <c r="B2969" s="113"/>
      <c r="C2969" s="113"/>
      <c r="D2969" s="113"/>
      <c r="E2969" s="113"/>
      <c r="F2969" s="113"/>
      <c r="G2969" s="113"/>
      <c r="H2969" s="113"/>
      <c r="I2969" s="113"/>
      <c r="J2969" s="113"/>
      <c r="K2969" s="114"/>
      <c r="L2969" s="76">
        <v>0</v>
      </c>
      <c r="M2969" s="59">
        <f t="shared" si="667"/>
        <v>0</v>
      </c>
      <c r="N2969" s="59">
        <v>0</v>
      </c>
      <c r="O2969" s="59">
        <f t="shared" si="666"/>
        <v>0</v>
      </c>
      <c r="P2969" s="59">
        <v>0</v>
      </c>
      <c r="Q2969" s="59">
        <f t="shared" si="665"/>
        <v>0</v>
      </c>
    </row>
    <row r="2970" spans="1:27" ht="14.45" customHeight="1" thickBot="1">
      <c r="A2970" s="184" t="str">
        <f t="shared" si="663"/>
        <v>Eze</v>
      </c>
      <c r="B2970" s="113"/>
      <c r="C2970" s="113"/>
      <c r="D2970" s="113"/>
      <c r="E2970" s="113"/>
      <c r="F2970" s="113"/>
      <c r="G2970" s="113"/>
      <c r="H2970" s="113"/>
      <c r="I2970" s="113"/>
      <c r="J2970" s="113"/>
      <c r="K2970" s="114"/>
      <c r="L2970" s="76">
        <v>0</v>
      </c>
      <c r="M2970" s="59">
        <f t="shared" si="667"/>
        <v>0</v>
      </c>
      <c r="N2970" s="59">
        <v>0</v>
      </c>
      <c r="O2970" s="59">
        <f>M2970-N2970</f>
        <v>0</v>
      </c>
      <c r="P2970" s="59">
        <v>0</v>
      </c>
      <c r="Q2970" s="59">
        <f t="shared" si="665"/>
        <v>0</v>
      </c>
    </row>
    <row r="2971" spans="1:27" ht="14.45" customHeight="1" thickBot="1">
      <c r="A2971" s="184" t="str">
        <f t="shared" si="663"/>
        <v>Cancelo</v>
      </c>
      <c r="B2971" s="179"/>
      <c r="C2971" s="179"/>
      <c r="D2971" s="179"/>
      <c r="E2971" s="179"/>
      <c r="F2971" s="179"/>
      <c r="G2971" s="179"/>
      <c r="H2971" s="179"/>
      <c r="I2971" s="179"/>
      <c r="J2971" s="179"/>
      <c r="K2971" s="180"/>
      <c r="L2971" s="76">
        <v>0</v>
      </c>
      <c r="M2971" s="59">
        <f t="shared" ref="M2971:M3002" si="668">L331-L2971</f>
        <v>0</v>
      </c>
      <c r="N2971" s="59">
        <v>0</v>
      </c>
      <c r="O2971" s="59">
        <f t="shared" si="666"/>
        <v>0</v>
      </c>
      <c r="P2971" s="59">
        <v>0</v>
      </c>
      <c r="Q2971" s="59">
        <f t="shared" si="665"/>
        <v>0</v>
      </c>
      <c r="R2971" s="433" t="s">
        <v>277</v>
      </c>
      <c r="S2971" s="434"/>
      <c r="T2971" s="435"/>
      <c r="U2971" s="331"/>
      <c r="V2971" s="331"/>
      <c r="W2971" s="331"/>
      <c r="X2971" s="331"/>
      <c r="Y2971" s="331"/>
      <c r="Z2971" s="331"/>
      <c r="AA2971" s="331"/>
    </row>
    <row r="2972" spans="1:27" ht="14.45" customHeight="1" thickBot="1">
      <c r="A2972" s="184" t="str">
        <f t="shared" si="663"/>
        <v>Alexander-Arnold</v>
      </c>
      <c r="B2972" s="111"/>
      <c r="C2972" s="111"/>
      <c r="D2972" s="111"/>
      <c r="E2972" s="111"/>
      <c r="F2972" s="111"/>
      <c r="G2972" s="111"/>
      <c r="H2972" s="111"/>
      <c r="I2972" s="111"/>
      <c r="J2972" s="111"/>
      <c r="K2972" s="112"/>
      <c r="L2972" s="76">
        <v>0</v>
      </c>
      <c r="M2972" s="59">
        <f t="shared" si="668"/>
        <v>0</v>
      </c>
      <c r="N2972" s="59">
        <v>0</v>
      </c>
      <c r="O2972" s="59">
        <f t="shared" si="666"/>
        <v>0</v>
      </c>
      <c r="P2972" s="59">
        <v>0</v>
      </c>
      <c r="Q2972" s="59">
        <f t="shared" si="665"/>
        <v>0</v>
      </c>
      <c r="R2972" s="436"/>
      <c r="S2972" s="437"/>
      <c r="T2972" s="438"/>
      <c r="U2972" s="331"/>
      <c r="V2972" s="331"/>
      <c r="W2972" s="331"/>
      <c r="X2972" s="331"/>
      <c r="Y2972" s="331"/>
      <c r="Z2972" s="331"/>
      <c r="AA2972" s="331"/>
    </row>
    <row r="2973" spans="1:27" ht="14.45" customHeight="1" thickBot="1">
      <c r="A2973" s="184" t="str">
        <f t="shared" si="663"/>
        <v>Gabriel</v>
      </c>
      <c r="B2973" s="111"/>
      <c r="C2973" s="111"/>
      <c r="D2973" s="111"/>
      <c r="E2973" s="111"/>
      <c r="F2973" s="111"/>
      <c r="G2973" s="111"/>
      <c r="H2973" s="111"/>
      <c r="I2973" s="111"/>
      <c r="J2973" s="111"/>
      <c r="K2973" s="112"/>
      <c r="L2973" s="76">
        <v>0</v>
      </c>
      <c r="M2973" s="59">
        <f t="shared" si="668"/>
        <v>1</v>
      </c>
      <c r="N2973" s="59">
        <v>1</v>
      </c>
      <c r="O2973" s="59">
        <f t="shared" si="666"/>
        <v>0</v>
      </c>
      <c r="P2973" s="59">
        <v>0</v>
      </c>
      <c r="Q2973" s="59">
        <f t="shared" si="665"/>
        <v>0</v>
      </c>
      <c r="R2973" s="331"/>
      <c r="S2973" s="331"/>
      <c r="T2973" s="331"/>
      <c r="U2973" s="331"/>
      <c r="V2973" s="331"/>
      <c r="W2973" s="331"/>
      <c r="X2973" s="331"/>
      <c r="Y2973" s="331"/>
      <c r="Z2973" s="331"/>
      <c r="AA2973" s="331"/>
    </row>
    <row r="2974" spans="1:27" ht="14.45" customHeight="1" thickBot="1">
      <c r="A2974" s="184" t="str">
        <f t="shared" si="663"/>
        <v>Robertson</v>
      </c>
      <c r="B2974" s="111"/>
      <c r="C2974" s="111"/>
      <c r="D2974" s="111"/>
      <c r="E2974" s="111"/>
      <c r="F2974" s="111"/>
      <c r="G2974" s="111"/>
      <c r="H2974" s="111"/>
      <c r="I2974" s="111"/>
      <c r="J2974" s="111"/>
      <c r="K2974" s="112"/>
      <c r="L2974" s="76">
        <v>0</v>
      </c>
      <c r="M2974" s="59">
        <f t="shared" si="668"/>
        <v>0</v>
      </c>
      <c r="N2974" s="59">
        <v>0</v>
      </c>
      <c r="O2974" s="59">
        <f t="shared" si="666"/>
        <v>0</v>
      </c>
      <c r="P2974" s="59">
        <v>0</v>
      </c>
      <c r="Q2974" s="59">
        <f t="shared" si="665"/>
        <v>0</v>
      </c>
      <c r="R2974" s="331"/>
      <c r="S2974" s="331"/>
      <c r="T2974" s="331"/>
      <c r="U2974" s="331"/>
      <c r="V2974" s="331"/>
      <c r="W2974" s="331"/>
      <c r="X2974" s="331"/>
      <c r="Y2974" s="331"/>
      <c r="Z2974" s="331"/>
      <c r="AA2974" s="331"/>
    </row>
    <row r="2975" spans="1:27" ht="15" customHeight="1" thickBot="1">
      <c r="A2975" s="184" t="str">
        <f t="shared" si="663"/>
        <v>Trippier</v>
      </c>
      <c r="B2975" s="115"/>
      <c r="C2975" s="115"/>
      <c r="D2975" s="115"/>
      <c r="E2975" s="115"/>
      <c r="F2975" s="115"/>
      <c r="G2975" s="115"/>
      <c r="H2975" s="115"/>
      <c r="I2975" s="115"/>
      <c r="J2975" s="115"/>
      <c r="K2975" s="116"/>
      <c r="L2975" s="76">
        <v>1</v>
      </c>
      <c r="M2975" s="59">
        <f t="shared" si="668"/>
        <v>0</v>
      </c>
      <c r="N2975" s="59">
        <v>0</v>
      </c>
      <c r="O2975" s="59">
        <f t="shared" si="666"/>
        <v>0</v>
      </c>
      <c r="P2975" s="59">
        <v>0</v>
      </c>
      <c r="Q2975" s="59">
        <f t="shared" si="665"/>
        <v>0</v>
      </c>
      <c r="R2975" s="331"/>
      <c r="S2975" s="331"/>
      <c r="T2975" s="331"/>
      <c r="U2975" s="331"/>
      <c r="V2975" s="331"/>
      <c r="W2975" s="331"/>
      <c r="X2975" s="331"/>
      <c r="Y2975" s="331"/>
      <c r="Z2975" s="331"/>
      <c r="AA2975" s="331"/>
    </row>
    <row r="2976" spans="1:27" ht="15.75" thickBot="1">
      <c r="A2976" s="184" t="str">
        <f t="shared" si="663"/>
        <v>Van Dijk</v>
      </c>
      <c r="B2976" s="115"/>
      <c r="C2976" s="115"/>
      <c r="D2976" s="115"/>
      <c r="E2976" s="115"/>
      <c r="F2976" s="115"/>
      <c r="G2976" s="115"/>
      <c r="H2976" s="115"/>
      <c r="I2976" s="115"/>
      <c r="J2976" s="115"/>
      <c r="K2976" s="116"/>
      <c r="L2976" s="76">
        <v>0</v>
      </c>
      <c r="M2976" s="59">
        <f t="shared" si="668"/>
        <v>0</v>
      </c>
      <c r="N2976" s="59">
        <v>0</v>
      </c>
      <c r="O2976" s="59">
        <f t="shared" si="666"/>
        <v>0</v>
      </c>
      <c r="P2976" s="59">
        <v>0</v>
      </c>
      <c r="Q2976" s="59">
        <f t="shared" si="665"/>
        <v>0</v>
      </c>
    </row>
    <row r="2977" spans="1:17" ht="15.75" thickBot="1">
      <c r="A2977" s="184" t="str">
        <f t="shared" si="663"/>
        <v>White</v>
      </c>
      <c r="B2977" s="115"/>
      <c r="C2977" s="115"/>
      <c r="D2977" s="115"/>
      <c r="E2977" s="115"/>
      <c r="F2977" s="115"/>
      <c r="G2977" s="115"/>
      <c r="H2977" s="115"/>
      <c r="I2977" s="115"/>
      <c r="J2977" s="115"/>
      <c r="K2977" s="116"/>
      <c r="L2977" s="76">
        <v>0</v>
      </c>
      <c r="M2977" s="59">
        <f t="shared" si="668"/>
        <v>0</v>
      </c>
      <c r="N2977" s="59">
        <v>0</v>
      </c>
      <c r="O2977" s="59">
        <f t="shared" si="666"/>
        <v>0</v>
      </c>
      <c r="P2977" s="59">
        <v>0</v>
      </c>
      <c r="Q2977" s="59">
        <f t="shared" si="665"/>
        <v>0</v>
      </c>
    </row>
    <row r="2978" spans="1:17" ht="15.75" thickBot="1">
      <c r="A2978" s="184" t="str">
        <f t="shared" si="663"/>
        <v>Laporte</v>
      </c>
      <c r="B2978" s="115"/>
      <c r="C2978" s="115"/>
      <c r="D2978" s="115"/>
      <c r="E2978" s="115"/>
      <c r="F2978" s="115"/>
      <c r="G2978" s="115"/>
      <c r="H2978" s="115"/>
      <c r="I2978" s="115"/>
      <c r="J2978" s="115"/>
      <c r="K2978" s="116"/>
      <c r="L2978" s="76">
        <v>0</v>
      </c>
      <c r="M2978" s="59">
        <f t="shared" si="668"/>
        <v>0</v>
      </c>
      <c r="N2978" s="59">
        <v>0</v>
      </c>
      <c r="O2978" s="59">
        <f t="shared" si="666"/>
        <v>0</v>
      </c>
      <c r="P2978" s="59">
        <v>0</v>
      </c>
      <c r="Q2978" s="59">
        <f t="shared" si="665"/>
        <v>0</v>
      </c>
    </row>
    <row r="2979" spans="1:17" ht="15.75" thickBot="1">
      <c r="A2979" s="184" t="str">
        <f t="shared" si="663"/>
        <v>Dunk</v>
      </c>
      <c r="B2979" s="115"/>
      <c r="C2979" s="115"/>
      <c r="D2979" s="115"/>
      <c r="E2979" s="115"/>
      <c r="F2979" s="115"/>
      <c r="G2979" s="115"/>
      <c r="H2979" s="115"/>
      <c r="I2979" s="115"/>
      <c r="J2979" s="115"/>
      <c r="K2979" s="116"/>
      <c r="L2979" s="76">
        <v>0</v>
      </c>
      <c r="M2979" s="59">
        <f t="shared" si="668"/>
        <v>1</v>
      </c>
      <c r="N2979" s="59">
        <v>0</v>
      </c>
      <c r="O2979" s="59">
        <f t="shared" si="666"/>
        <v>1</v>
      </c>
      <c r="P2979" s="59">
        <v>1</v>
      </c>
      <c r="Q2979" s="59">
        <f t="shared" si="665"/>
        <v>0</v>
      </c>
    </row>
    <row r="2980" spans="1:17" ht="15.75" thickBot="1">
      <c r="A2980" s="184" t="str">
        <f t="shared" si="663"/>
        <v>Saliba</v>
      </c>
      <c r="B2980" s="115"/>
      <c r="C2980" s="115"/>
      <c r="D2980" s="115"/>
      <c r="E2980" s="115"/>
      <c r="F2980" s="115"/>
      <c r="G2980" s="115"/>
      <c r="H2980" s="115"/>
      <c r="I2980" s="115"/>
      <c r="J2980" s="115"/>
      <c r="K2980" s="116"/>
      <c r="L2980" s="76">
        <v>0</v>
      </c>
      <c r="M2980" s="59">
        <f t="shared" si="668"/>
        <v>0</v>
      </c>
      <c r="N2980" s="59">
        <v>0</v>
      </c>
      <c r="O2980" s="59">
        <f t="shared" si="666"/>
        <v>0</v>
      </c>
      <c r="P2980" s="59">
        <v>0</v>
      </c>
      <c r="Q2980" s="59">
        <f t="shared" si="665"/>
        <v>0</v>
      </c>
    </row>
    <row r="2981" spans="1:17" ht="15.75" thickBot="1">
      <c r="A2981" s="184" t="str">
        <f t="shared" si="663"/>
        <v>Burn</v>
      </c>
      <c r="B2981" s="115"/>
      <c r="C2981" s="115"/>
      <c r="D2981" s="115"/>
      <c r="E2981" s="115"/>
      <c r="F2981" s="115"/>
      <c r="G2981" s="115"/>
      <c r="H2981" s="115"/>
      <c r="I2981" s="115"/>
      <c r="J2981" s="115"/>
      <c r="K2981" s="116"/>
      <c r="L2981" s="76">
        <v>0</v>
      </c>
      <c r="M2981" s="59">
        <f t="shared" si="668"/>
        <v>0</v>
      </c>
      <c r="N2981" s="59">
        <v>0</v>
      </c>
      <c r="O2981" s="59">
        <f t="shared" si="666"/>
        <v>0</v>
      </c>
      <c r="P2981" s="59">
        <v>0</v>
      </c>
      <c r="Q2981" s="59">
        <f t="shared" si="665"/>
        <v>0</v>
      </c>
    </row>
    <row r="2982" spans="1:17" ht="15.75" thickBot="1">
      <c r="A2982" s="184" t="str">
        <f t="shared" si="663"/>
        <v>Botman</v>
      </c>
      <c r="B2982" s="115"/>
      <c r="C2982" s="115"/>
      <c r="D2982" s="115"/>
      <c r="E2982" s="115"/>
      <c r="F2982" s="115"/>
      <c r="G2982" s="115"/>
      <c r="H2982" s="115"/>
      <c r="I2982" s="115"/>
      <c r="J2982" s="115"/>
      <c r="K2982" s="116"/>
      <c r="L2982" s="76">
        <v>1</v>
      </c>
      <c r="M2982" s="59">
        <f t="shared" si="668"/>
        <v>0</v>
      </c>
      <c r="N2982" s="59">
        <v>0</v>
      </c>
      <c r="O2982" s="59">
        <f t="shared" si="666"/>
        <v>0</v>
      </c>
      <c r="P2982" s="59">
        <v>0</v>
      </c>
      <c r="Q2982" s="59">
        <f t="shared" si="665"/>
        <v>0</v>
      </c>
    </row>
    <row r="2983" spans="1:17" ht="15.75" thickBot="1">
      <c r="A2983" s="184" t="str">
        <f t="shared" si="663"/>
        <v>Dier</v>
      </c>
      <c r="B2983" s="115"/>
      <c r="C2983" s="115"/>
      <c r="D2983" s="115"/>
      <c r="E2983" s="115"/>
      <c r="F2983" s="115"/>
      <c r="G2983" s="115"/>
      <c r="H2983" s="115"/>
      <c r="I2983" s="115"/>
      <c r="J2983" s="115"/>
      <c r="K2983" s="116"/>
      <c r="L2983" s="76">
        <v>0</v>
      </c>
      <c r="M2983" s="59">
        <f t="shared" si="668"/>
        <v>0</v>
      </c>
      <c r="N2983" s="59">
        <v>0</v>
      </c>
      <c r="O2983" s="59">
        <f t="shared" si="666"/>
        <v>0</v>
      </c>
      <c r="P2983" s="59">
        <v>0</v>
      </c>
      <c r="Q2983" s="59">
        <f t="shared" si="665"/>
        <v>0</v>
      </c>
    </row>
    <row r="2984" spans="1:17" ht="15.75" thickBot="1">
      <c r="A2984" s="184" t="str">
        <f t="shared" si="663"/>
        <v>Schär</v>
      </c>
      <c r="B2984" s="115"/>
      <c r="C2984" s="115"/>
      <c r="D2984" s="115"/>
      <c r="E2984" s="115"/>
      <c r="F2984" s="115"/>
      <c r="G2984" s="115"/>
      <c r="H2984" s="115"/>
      <c r="I2984" s="115"/>
      <c r="J2984" s="115"/>
      <c r="K2984" s="116"/>
      <c r="L2984" s="76">
        <v>0</v>
      </c>
      <c r="M2984" s="59">
        <f t="shared" si="668"/>
        <v>0</v>
      </c>
      <c r="N2984" s="59">
        <v>0</v>
      </c>
      <c r="O2984" s="59">
        <f t="shared" si="666"/>
        <v>0</v>
      </c>
      <c r="P2984" s="59">
        <v>0</v>
      </c>
      <c r="Q2984" s="59">
        <f t="shared" si="665"/>
        <v>0</v>
      </c>
    </row>
    <row r="2985" spans="1:17" ht="15.75" thickBot="1">
      <c r="A2985" s="184" t="str">
        <f t="shared" si="663"/>
        <v>Zinchenko</v>
      </c>
      <c r="B2985" s="115"/>
      <c r="C2985" s="115"/>
      <c r="D2985" s="115"/>
      <c r="E2985" s="115"/>
      <c r="F2985" s="115"/>
      <c r="G2985" s="115"/>
      <c r="H2985" s="115"/>
      <c r="I2985" s="115"/>
      <c r="J2985" s="115"/>
      <c r="K2985" s="116"/>
      <c r="L2985" s="76">
        <v>0</v>
      </c>
      <c r="M2985" s="59">
        <f t="shared" si="668"/>
        <v>0</v>
      </c>
      <c r="N2985" s="59">
        <v>0</v>
      </c>
      <c r="O2985" s="59">
        <f t="shared" si="666"/>
        <v>0</v>
      </c>
      <c r="P2985" s="59">
        <v>0</v>
      </c>
      <c r="Q2985" s="59">
        <f t="shared" si="665"/>
        <v>0</v>
      </c>
    </row>
    <row r="2986" spans="1:17" ht="15.75" thickBot="1">
      <c r="A2986" s="184" t="str">
        <f t="shared" ref="A2986:A3049" si="669">A2106</f>
        <v>Walker</v>
      </c>
      <c r="B2986" s="115"/>
      <c r="C2986" s="115"/>
      <c r="D2986" s="115"/>
      <c r="E2986" s="115"/>
      <c r="F2986" s="115"/>
      <c r="G2986" s="115"/>
      <c r="H2986" s="115"/>
      <c r="I2986" s="115"/>
      <c r="J2986" s="115"/>
      <c r="K2986" s="116"/>
      <c r="L2986" s="76">
        <v>0</v>
      </c>
      <c r="M2986" s="59">
        <f t="shared" si="668"/>
        <v>0</v>
      </c>
      <c r="N2986" s="59">
        <v>0</v>
      </c>
      <c r="O2986" s="59">
        <f t="shared" si="666"/>
        <v>0</v>
      </c>
      <c r="P2986" s="59">
        <v>0</v>
      </c>
      <c r="Q2986" s="59">
        <f t="shared" si="665"/>
        <v>0</v>
      </c>
    </row>
    <row r="2987" spans="1:17" ht="15.75" thickBot="1">
      <c r="A2987" s="184" t="str">
        <f t="shared" si="669"/>
        <v>Perišić</v>
      </c>
      <c r="B2987" s="115"/>
      <c r="C2987" s="115"/>
      <c r="D2987" s="115"/>
      <c r="E2987" s="115"/>
      <c r="F2987" s="115"/>
      <c r="G2987" s="115"/>
      <c r="H2987" s="115"/>
      <c r="I2987" s="115"/>
      <c r="J2987" s="115"/>
      <c r="K2987" s="116"/>
      <c r="L2987" s="76">
        <v>0</v>
      </c>
      <c r="M2987" s="59">
        <f t="shared" si="668"/>
        <v>0</v>
      </c>
      <c r="N2987" s="59">
        <v>0</v>
      </c>
      <c r="O2987" s="59">
        <f t="shared" si="666"/>
        <v>0</v>
      </c>
      <c r="P2987" s="59">
        <v>0</v>
      </c>
      <c r="Q2987" s="59">
        <f t="shared" si="665"/>
        <v>0</v>
      </c>
    </row>
    <row r="2988" spans="1:17" ht="15.75" thickBot="1">
      <c r="A2988" s="184" t="str">
        <f t="shared" si="669"/>
        <v>Stones</v>
      </c>
      <c r="B2988" s="115"/>
      <c r="C2988" s="115"/>
      <c r="D2988" s="115"/>
      <c r="E2988" s="115"/>
      <c r="F2988" s="115"/>
      <c r="G2988" s="115"/>
      <c r="H2988" s="115"/>
      <c r="I2988" s="115"/>
      <c r="J2988" s="115"/>
      <c r="K2988" s="116"/>
      <c r="L2988" s="76">
        <v>0</v>
      </c>
      <c r="M2988" s="59">
        <f t="shared" si="668"/>
        <v>0</v>
      </c>
      <c r="N2988" s="59">
        <v>0</v>
      </c>
      <c r="O2988" s="59">
        <f t="shared" si="666"/>
        <v>0</v>
      </c>
      <c r="P2988" s="59">
        <v>0</v>
      </c>
      <c r="Q2988" s="59">
        <f t="shared" si="665"/>
        <v>0</v>
      </c>
    </row>
    <row r="2989" spans="1:17" ht="15.75" thickBot="1">
      <c r="A2989" s="184" t="str">
        <f t="shared" si="669"/>
        <v>Shaw</v>
      </c>
      <c r="B2989" s="115"/>
      <c r="C2989" s="115"/>
      <c r="D2989" s="115"/>
      <c r="E2989" s="115"/>
      <c r="F2989" s="115"/>
      <c r="G2989" s="115"/>
      <c r="H2989" s="115"/>
      <c r="I2989" s="115"/>
      <c r="J2989" s="115"/>
      <c r="K2989" s="116"/>
      <c r="L2989" s="76">
        <v>0</v>
      </c>
      <c r="M2989" s="59">
        <f t="shared" si="668"/>
        <v>0</v>
      </c>
      <c r="N2989" s="59">
        <v>0</v>
      </c>
      <c r="O2989" s="59">
        <f t="shared" si="666"/>
        <v>0</v>
      </c>
      <c r="P2989" s="59">
        <v>0</v>
      </c>
      <c r="Q2989" s="59">
        <f t="shared" ref="Q2989:Q3052" si="670">M2989-N2989-P2989</f>
        <v>0</v>
      </c>
    </row>
    <row r="2990" spans="1:17" ht="15.75" thickBot="1">
      <c r="A2990" s="184" t="str">
        <f t="shared" si="669"/>
        <v>Cucurella</v>
      </c>
      <c r="B2990" s="115"/>
      <c r="C2990" s="115"/>
      <c r="D2990" s="115"/>
      <c r="E2990" s="115"/>
      <c r="F2990" s="115"/>
      <c r="G2990" s="115"/>
      <c r="H2990" s="115"/>
      <c r="I2990" s="115"/>
      <c r="J2990" s="115"/>
      <c r="K2990" s="116"/>
      <c r="L2990" s="76">
        <v>1</v>
      </c>
      <c r="M2990" s="59">
        <f t="shared" si="668"/>
        <v>0</v>
      </c>
      <c r="N2990" s="59">
        <v>0</v>
      </c>
      <c r="O2990" s="59">
        <f t="shared" si="666"/>
        <v>0</v>
      </c>
      <c r="P2990" s="59">
        <v>0</v>
      </c>
      <c r="Q2990" s="59">
        <f t="shared" si="670"/>
        <v>0</v>
      </c>
    </row>
    <row r="2991" spans="1:17" ht="15.75" thickBot="1">
      <c r="A2991" s="184" t="str">
        <f t="shared" si="669"/>
        <v>Varane</v>
      </c>
      <c r="B2991" s="115"/>
      <c r="C2991" s="115"/>
      <c r="D2991" s="115"/>
      <c r="E2991" s="115"/>
      <c r="F2991" s="115"/>
      <c r="G2991" s="115"/>
      <c r="H2991" s="115"/>
      <c r="I2991" s="115"/>
      <c r="J2991" s="115"/>
      <c r="K2991" s="116"/>
      <c r="L2991" s="76">
        <v>0</v>
      </c>
      <c r="M2991" s="59">
        <f t="shared" si="668"/>
        <v>0</v>
      </c>
      <c r="N2991" s="59">
        <v>0</v>
      </c>
      <c r="O2991" s="59">
        <f t="shared" si="666"/>
        <v>0</v>
      </c>
      <c r="P2991" s="59">
        <v>0</v>
      </c>
      <c r="Q2991" s="59">
        <f t="shared" si="670"/>
        <v>0</v>
      </c>
    </row>
    <row r="2992" spans="1:17" ht="15.75" thickBot="1">
      <c r="A2992" s="184" t="str">
        <f t="shared" si="669"/>
        <v>Estupiñán</v>
      </c>
      <c r="B2992" s="115"/>
      <c r="C2992" s="115"/>
      <c r="D2992" s="115"/>
      <c r="E2992" s="115"/>
      <c r="F2992" s="115"/>
      <c r="G2992" s="115"/>
      <c r="H2992" s="115"/>
      <c r="I2992" s="115"/>
      <c r="J2992" s="115"/>
      <c r="K2992" s="116"/>
      <c r="L2992" s="76">
        <v>0</v>
      </c>
      <c r="M2992" s="59">
        <f t="shared" si="668"/>
        <v>0</v>
      </c>
      <c r="N2992" s="59">
        <v>0</v>
      </c>
      <c r="O2992" s="59">
        <f t="shared" si="666"/>
        <v>0</v>
      </c>
      <c r="P2992" s="59">
        <v>0</v>
      </c>
      <c r="Q2992" s="59">
        <f t="shared" si="670"/>
        <v>0</v>
      </c>
    </row>
    <row r="2993" spans="1:17" ht="15.75" thickBot="1">
      <c r="A2993" s="184" t="str">
        <f t="shared" si="669"/>
        <v>Matip</v>
      </c>
      <c r="B2993" s="115"/>
      <c r="C2993" s="115"/>
      <c r="D2993" s="115"/>
      <c r="E2993" s="115"/>
      <c r="F2993" s="115"/>
      <c r="G2993" s="115"/>
      <c r="H2993" s="115"/>
      <c r="I2993" s="115"/>
      <c r="J2993" s="115"/>
      <c r="K2993" s="116"/>
      <c r="L2993" s="76">
        <v>0</v>
      </c>
      <c r="M2993" s="59">
        <f t="shared" si="668"/>
        <v>0</v>
      </c>
      <c r="N2993" s="59">
        <v>0</v>
      </c>
      <c r="O2993" s="59">
        <f t="shared" si="666"/>
        <v>0</v>
      </c>
      <c r="P2993" s="59">
        <v>0</v>
      </c>
      <c r="Q2993" s="59">
        <f t="shared" si="670"/>
        <v>0</v>
      </c>
    </row>
    <row r="2994" spans="1:17" ht="15.75" thickBot="1">
      <c r="A2994" s="184" t="str">
        <f t="shared" si="669"/>
        <v>Romero</v>
      </c>
      <c r="B2994" s="115"/>
      <c r="C2994" s="115"/>
      <c r="D2994" s="115"/>
      <c r="E2994" s="115"/>
      <c r="F2994" s="115"/>
      <c r="G2994" s="115"/>
      <c r="H2994" s="115"/>
      <c r="I2994" s="115"/>
      <c r="J2994" s="115"/>
      <c r="K2994" s="116"/>
      <c r="L2994" s="76">
        <v>0</v>
      </c>
      <c r="M2994" s="59">
        <f t="shared" si="668"/>
        <v>0</v>
      </c>
      <c r="N2994" s="59">
        <v>0</v>
      </c>
      <c r="O2994" s="59">
        <f t="shared" si="666"/>
        <v>0</v>
      </c>
      <c r="P2994" s="59">
        <v>0</v>
      </c>
      <c r="Q2994" s="59">
        <f t="shared" si="670"/>
        <v>0</v>
      </c>
    </row>
    <row r="2995" spans="1:17" ht="15.75" thickBot="1">
      <c r="A2995" s="184" t="str">
        <f t="shared" si="669"/>
        <v>Koulibaly</v>
      </c>
      <c r="B2995" s="115"/>
      <c r="C2995" s="115"/>
      <c r="D2995" s="115"/>
      <c r="E2995" s="115"/>
      <c r="F2995" s="115"/>
      <c r="G2995" s="115"/>
      <c r="H2995" s="115"/>
      <c r="I2995" s="115"/>
      <c r="J2995" s="115"/>
      <c r="K2995" s="116"/>
      <c r="L2995" s="76">
        <v>0</v>
      </c>
      <c r="M2995" s="59">
        <f t="shared" si="668"/>
        <v>0</v>
      </c>
      <c r="N2995" s="59">
        <v>0</v>
      </c>
      <c r="O2995" s="59">
        <f t="shared" si="666"/>
        <v>0</v>
      </c>
      <c r="P2995" s="59">
        <v>0</v>
      </c>
      <c r="Q2995" s="59">
        <f t="shared" si="670"/>
        <v>0</v>
      </c>
    </row>
    <row r="2996" spans="1:17" ht="15.75" thickBot="1">
      <c r="A2996" s="184" t="str">
        <f t="shared" si="669"/>
        <v>Digne</v>
      </c>
      <c r="B2996" s="115"/>
      <c r="C2996" s="115"/>
      <c r="D2996" s="115"/>
      <c r="E2996" s="115"/>
      <c r="F2996" s="115"/>
      <c r="G2996" s="115"/>
      <c r="H2996" s="115"/>
      <c r="I2996" s="115"/>
      <c r="J2996" s="115"/>
      <c r="K2996" s="116"/>
      <c r="L2996" s="76">
        <v>0</v>
      </c>
      <c r="M2996" s="59">
        <f t="shared" si="668"/>
        <v>0</v>
      </c>
      <c r="N2996" s="59">
        <v>0</v>
      </c>
      <c r="O2996" s="59">
        <f t="shared" si="666"/>
        <v>0</v>
      </c>
      <c r="P2996" s="59">
        <v>0</v>
      </c>
      <c r="Q2996" s="59">
        <f t="shared" si="670"/>
        <v>0</v>
      </c>
    </row>
    <row r="2997" spans="1:17" ht="15.75" thickBot="1">
      <c r="A2997" s="184" t="str">
        <f t="shared" si="669"/>
        <v>Akanji</v>
      </c>
      <c r="B2997" s="115"/>
      <c r="C2997" s="115"/>
      <c r="D2997" s="115"/>
      <c r="E2997" s="115"/>
      <c r="F2997" s="115"/>
      <c r="G2997" s="115"/>
      <c r="H2997" s="115"/>
      <c r="I2997" s="115"/>
      <c r="J2997" s="115"/>
      <c r="K2997" s="116"/>
      <c r="L2997" s="76">
        <v>0</v>
      </c>
      <c r="M2997" s="59">
        <f t="shared" si="668"/>
        <v>0</v>
      </c>
      <c r="N2997" s="59">
        <v>0</v>
      </c>
      <c r="O2997" s="59">
        <f t="shared" si="666"/>
        <v>0</v>
      </c>
      <c r="P2997" s="59">
        <v>0</v>
      </c>
      <c r="Q2997" s="59">
        <f t="shared" si="670"/>
        <v>0</v>
      </c>
    </row>
    <row r="2998" spans="1:17" ht="15.75" thickBot="1">
      <c r="A2998" s="184" t="str">
        <f t="shared" si="669"/>
        <v>Thiago Silva</v>
      </c>
      <c r="B2998" s="115"/>
      <c r="C2998" s="115"/>
      <c r="D2998" s="115"/>
      <c r="E2998" s="115"/>
      <c r="F2998" s="115"/>
      <c r="G2998" s="115"/>
      <c r="H2998" s="115"/>
      <c r="I2998" s="115"/>
      <c r="J2998" s="115"/>
      <c r="K2998" s="116"/>
      <c r="L2998" s="76">
        <v>0</v>
      </c>
      <c r="M2998" s="59">
        <f t="shared" si="668"/>
        <v>0</v>
      </c>
      <c r="N2998" s="59">
        <v>0</v>
      </c>
      <c r="O2998" s="59">
        <f t="shared" si="666"/>
        <v>0</v>
      </c>
      <c r="P2998" s="59">
        <v>0</v>
      </c>
      <c r="Q2998" s="59">
        <f t="shared" si="670"/>
        <v>0</v>
      </c>
    </row>
    <row r="2999" spans="1:17" ht="15.75" thickBot="1">
      <c r="A2999" s="184" t="str">
        <f t="shared" si="669"/>
        <v>Martínez</v>
      </c>
      <c r="B2999" s="115"/>
      <c r="C2999" s="115"/>
      <c r="D2999" s="115"/>
      <c r="E2999" s="115"/>
      <c r="F2999" s="115"/>
      <c r="G2999" s="115"/>
      <c r="H2999" s="115"/>
      <c r="I2999" s="115"/>
      <c r="J2999" s="115"/>
      <c r="K2999" s="116"/>
      <c r="L2999" s="76">
        <v>0</v>
      </c>
      <c r="M2999" s="59">
        <f t="shared" si="668"/>
        <v>0</v>
      </c>
      <c r="N2999" s="59">
        <v>0</v>
      </c>
      <c r="O2999" s="59">
        <f t="shared" si="666"/>
        <v>0</v>
      </c>
      <c r="P2999" s="59">
        <v>0</v>
      </c>
      <c r="Q2999" s="59">
        <f t="shared" si="670"/>
        <v>0</v>
      </c>
    </row>
    <row r="3000" spans="1:17" ht="15.75" thickBot="1">
      <c r="A3000" s="184" t="str">
        <f t="shared" si="669"/>
        <v>Mee</v>
      </c>
      <c r="B3000" s="115"/>
      <c r="C3000" s="115"/>
      <c r="D3000" s="115"/>
      <c r="E3000" s="115"/>
      <c r="F3000" s="115"/>
      <c r="G3000" s="115"/>
      <c r="H3000" s="115"/>
      <c r="I3000" s="115"/>
      <c r="J3000" s="115"/>
      <c r="K3000" s="116"/>
      <c r="L3000" s="76">
        <v>0</v>
      </c>
      <c r="M3000" s="59">
        <f t="shared" si="668"/>
        <v>0</v>
      </c>
      <c r="N3000" s="59">
        <v>0</v>
      </c>
      <c r="O3000" s="59">
        <f t="shared" si="666"/>
        <v>0</v>
      </c>
      <c r="P3000" s="59">
        <v>0</v>
      </c>
      <c r="Q3000" s="59">
        <f t="shared" si="670"/>
        <v>0</v>
      </c>
    </row>
    <row r="3001" spans="1:17" ht="15.75" thickBot="1">
      <c r="A3001" s="184" t="str">
        <f t="shared" si="669"/>
        <v>Cresswell</v>
      </c>
      <c r="B3001" s="115"/>
      <c r="C3001" s="115"/>
      <c r="D3001" s="115"/>
      <c r="E3001" s="115"/>
      <c r="F3001" s="115"/>
      <c r="G3001" s="115"/>
      <c r="H3001" s="115"/>
      <c r="I3001" s="115"/>
      <c r="J3001" s="115"/>
      <c r="K3001" s="116"/>
      <c r="L3001" s="76">
        <v>0</v>
      </c>
      <c r="M3001" s="59">
        <f t="shared" si="668"/>
        <v>0</v>
      </c>
      <c r="N3001" s="59">
        <v>0</v>
      </c>
      <c r="O3001" s="59">
        <f t="shared" si="666"/>
        <v>0</v>
      </c>
      <c r="P3001" s="59">
        <v>0</v>
      </c>
      <c r="Q3001" s="59">
        <f t="shared" si="670"/>
        <v>0</v>
      </c>
    </row>
    <row r="3002" spans="1:17" ht="15.75" thickBot="1">
      <c r="A3002" s="184" t="str">
        <f t="shared" si="669"/>
        <v>Konsa</v>
      </c>
      <c r="B3002" s="115"/>
      <c r="C3002" s="115"/>
      <c r="D3002" s="115"/>
      <c r="E3002" s="115"/>
      <c r="F3002" s="115"/>
      <c r="G3002" s="115"/>
      <c r="H3002" s="115"/>
      <c r="I3002" s="115"/>
      <c r="J3002" s="115"/>
      <c r="K3002" s="116"/>
      <c r="L3002" s="76">
        <v>0</v>
      </c>
      <c r="M3002" s="59">
        <f t="shared" si="668"/>
        <v>0</v>
      </c>
      <c r="N3002" s="59">
        <v>0</v>
      </c>
      <c r="O3002" s="59">
        <f t="shared" si="666"/>
        <v>0</v>
      </c>
      <c r="P3002" s="59">
        <v>0</v>
      </c>
      <c r="Q3002" s="59">
        <f t="shared" si="670"/>
        <v>0</v>
      </c>
    </row>
    <row r="3003" spans="1:17" ht="15.75" thickBot="1">
      <c r="A3003" s="184" t="str">
        <f t="shared" si="669"/>
        <v>Perraud</v>
      </c>
      <c r="B3003" s="115"/>
      <c r="C3003" s="115"/>
      <c r="D3003" s="115"/>
      <c r="E3003" s="115"/>
      <c r="F3003" s="115"/>
      <c r="G3003" s="115"/>
      <c r="H3003" s="115"/>
      <c r="I3003" s="115"/>
      <c r="J3003" s="115"/>
      <c r="K3003" s="116"/>
      <c r="L3003" s="76">
        <v>0</v>
      </c>
      <c r="M3003" s="59">
        <f t="shared" ref="M3003:M3034" si="671">L363-L3003</f>
        <v>0</v>
      </c>
      <c r="N3003" s="59">
        <v>0</v>
      </c>
      <c r="O3003" s="59">
        <f t="shared" si="666"/>
        <v>0</v>
      </c>
      <c r="P3003" s="59">
        <v>0</v>
      </c>
      <c r="Q3003" s="59">
        <f t="shared" si="670"/>
        <v>0</v>
      </c>
    </row>
    <row r="3004" spans="1:17" ht="15.75" thickBot="1">
      <c r="A3004" s="184" t="str">
        <f t="shared" si="669"/>
        <v>Kehrer</v>
      </c>
      <c r="B3004" s="115"/>
      <c r="C3004" s="115"/>
      <c r="D3004" s="115"/>
      <c r="E3004" s="115"/>
      <c r="F3004" s="115"/>
      <c r="G3004" s="115"/>
      <c r="H3004" s="115"/>
      <c r="I3004" s="115"/>
      <c r="J3004" s="115"/>
      <c r="K3004" s="116"/>
      <c r="L3004" s="76">
        <v>0</v>
      </c>
      <c r="M3004" s="59">
        <f t="shared" si="671"/>
        <v>0</v>
      </c>
      <c r="N3004" s="59">
        <v>0</v>
      </c>
      <c r="O3004" s="59">
        <f t="shared" si="666"/>
        <v>0</v>
      </c>
      <c r="P3004" s="59">
        <v>0</v>
      </c>
      <c r="Q3004" s="59">
        <f t="shared" si="670"/>
        <v>0</v>
      </c>
    </row>
    <row r="3005" spans="1:17" ht="15.75" thickBot="1">
      <c r="A3005" s="184" t="str">
        <f t="shared" si="669"/>
        <v>Ream</v>
      </c>
      <c r="B3005" s="115"/>
      <c r="C3005" s="115"/>
      <c r="D3005" s="115"/>
      <c r="E3005" s="115"/>
      <c r="F3005" s="115"/>
      <c r="G3005" s="115"/>
      <c r="H3005" s="115"/>
      <c r="I3005" s="115"/>
      <c r="J3005" s="115"/>
      <c r="K3005" s="116"/>
      <c r="L3005" s="76">
        <v>0</v>
      </c>
      <c r="M3005" s="59">
        <f t="shared" si="671"/>
        <v>0</v>
      </c>
      <c r="N3005" s="59">
        <v>0</v>
      </c>
      <c r="O3005" s="59">
        <f t="shared" si="666"/>
        <v>0</v>
      </c>
      <c r="P3005" s="59">
        <v>0</v>
      </c>
      <c r="Q3005" s="59">
        <f t="shared" si="670"/>
        <v>0</v>
      </c>
    </row>
    <row r="3006" spans="1:17" ht="15.75" thickBot="1">
      <c r="A3006" s="184" t="str">
        <f t="shared" si="669"/>
        <v>R.Sessegnon</v>
      </c>
      <c r="B3006" s="115"/>
      <c r="C3006" s="115"/>
      <c r="D3006" s="115"/>
      <c r="E3006" s="115"/>
      <c r="F3006" s="115"/>
      <c r="G3006" s="115"/>
      <c r="H3006" s="115"/>
      <c r="I3006" s="115"/>
      <c r="J3006" s="115"/>
      <c r="K3006" s="116"/>
      <c r="L3006" s="76">
        <v>0</v>
      </c>
      <c r="M3006" s="59">
        <f t="shared" si="671"/>
        <v>0</v>
      </c>
      <c r="N3006" s="59">
        <v>0</v>
      </c>
      <c r="O3006" s="59">
        <f t="shared" si="666"/>
        <v>0</v>
      </c>
      <c r="P3006" s="59">
        <v>0</v>
      </c>
      <c r="Q3006" s="59">
        <f t="shared" si="670"/>
        <v>0</v>
      </c>
    </row>
    <row r="3007" spans="1:17" ht="15.75" thickBot="1">
      <c r="A3007" s="184" t="str">
        <f t="shared" si="669"/>
        <v>Aké</v>
      </c>
      <c r="B3007" s="115"/>
      <c r="C3007" s="115"/>
      <c r="D3007" s="115"/>
      <c r="E3007" s="115"/>
      <c r="F3007" s="115"/>
      <c r="G3007" s="115"/>
      <c r="H3007" s="115"/>
      <c r="I3007" s="115"/>
      <c r="J3007" s="115"/>
      <c r="K3007" s="116"/>
      <c r="L3007" s="76">
        <v>0</v>
      </c>
      <c r="M3007" s="59">
        <f t="shared" si="671"/>
        <v>0</v>
      </c>
      <c r="N3007" s="59">
        <v>0</v>
      </c>
      <c r="O3007" s="59">
        <f t="shared" si="666"/>
        <v>0</v>
      </c>
      <c r="P3007" s="59">
        <v>0</v>
      </c>
      <c r="Q3007" s="59">
        <f t="shared" si="670"/>
        <v>0</v>
      </c>
    </row>
    <row r="3008" spans="1:17" ht="15.75" thickBot="1">
      <c r="A3008" s="184" t="str">
        <f t="shared" si="669"/>
        <v>Azpilicueta</v>
      </c>
      <c r="B3008" s="115"/>
      <c r="C3008" s="115"/>
      <c r="D3008" s="115"/>
      <c r="E3008" s="115"/>
      <c r="F3008" s="115"/>
      <c r="G3008" s="115"/>
      <c r="H3008" s="115"/>
      <c r="I3008" s="115"/>
      <c r="J3008" s="115"/>
      <c r="K3008" s="116"/>
      <c r="L3008" s="76">
        <v>0</v>
      </c>
      <c r="M3008" s="59">
        <f t="shared" si="671"/>
        <v>0</v>
      </c>
      <c r="N3008" s="59">
        <v>0</v>
      </c>
      <c r="O3008" s="59">
        <f t="shared" si="666"/>
        <v>0</v>
      </c>
      <c r="P3008" s="59">
        <v>0</v>
      </c>
      <c r="Q3008" s="59">
        <f t="shared" si="670"/>
        <v>0</v>
      </c>
    </row>
    <row r="3009" spans="1:17" ht="15.75" thickBot="1">
      <c r="A3009" s="184" t="str">
        <f t="shared" si="669"/>
        <v>Collins</v>
      </c>
      <c r="B3009" s="115"/>
      <c r="C3009" s="115"/>
      <c r="D3009" s="115"/>
      <c r="E3009" s="115"/>
      <c r="F3009" s="115"/>
      <c r="G3009" s="115"/>
      <c r="H3009" s="115"/>
      <c r="I3009" s="115"/>
      <c r="J3009" s="115"/>
      <c r="K3009" s="116"/>
      <c r="L3009" s="76">
        <v>0</v>
      </c>
      <c r="M3009" s="59">
        <f t="shared" si="671"/>
        <v>0</v>
      </c>
      <c r="N3009" s="59">
        <v>0</v>
      </c>
      <c r="O3009" s="59">
        <f t="shared" si="666"/>
        <v>0</v>
      </c>
      <c r="P3009" s="59">
        <v>0</v>
      </c>
      <c r="Q3009" s="59">
        <f t="shared" si="670"/>
        <v>0</v>
      </c>
    </row>
    <row r="3010" spans="1:17" ht="15.75" thickBot="1">
      <c r="A3010" s="184" t="str">
        <f t="shared" si="669"/>
        <v>Chalobah</v>
      </c>
      <c r="B3010" s="115"/>
      <c r="C3010" s="115"/>
      <c r="D3010" s="115"/>
      <c r="E3010" s="115"/>
      <c r="F3010" s="115"/>
      <c r="G3010" s="115"/>
      <c r="H3010" s="115"/>
      <c r="I3010" s="115"/>
      <c r="J3010" s="115"/>
      <c r="K3010" s="116"/>
      <c r="L3010" s="76">
        <v>0</v>
      </c>
      <c r="M3010" s="59">
        <f t="shared" si="671"/>
        <v>0</v>
      </c>
      <c r="N3010" s="59">
        <v>0</v>
      </c>
      <c r="O3010" s="59">
        <f t="shared" si="666"/>
        <v>0</v>
      </c>
      <c r="P3010" s="59">
        <v>0</v>
      </c>
      <c r="Q3010" s="59">
        <f t="shared" si="670"/>
        <v>0</v>
      </c>
    </row>
    <row r="3011" spans="1:17" ht="15.75" thickBot="1">
      <c r="A3011" s="184" t="str">
        <f t="shared" si="669"/>
        <v>Haaland</v>
      </c>
      <c r="B3011" s="115"/>
      <c r="C3011" s="115"/>
      <c r="D3011" s="115"/>
      <c r="E3011" s="115"/>
      <c r="F3011" s="115"/>
      <c r="G3011" s="115"/>
      <c r="H3011" s="115"/>
      <c r="I3011" s="115"/>
      <c r="J3011" s="115"/>
      <c r="K3011" s="116"/>
      <c r="L3011" s="76">
        <v>1</v>
      </c>
      <c r="M3011" s="59">
        <f t="shared" si="671"/>
        <v>0</v>
      </c>
      <c r="N3011" s="59">
        <v>0</v>
      </c>
      <c r="O3011" s="59">
        <f t="shared" si="666"/>
        <v>0</v>
      </c>
      <c r="P3011" s="59">
        <v>0</v>
      </c>
      <c r="Q3011" s="59">
        <f t="shared" si="670"/>
        <v>0</v>
      </c>
    </row>
    <row r="3012" spans="1:17" ht="15.75" thickBot="1">
      <c r="A3012" s="184" t="str">
        <f t="shared" si="669"/>
        <v>Kane</v>
      </c>
      <c r="B3012" s="115"/>
      <c r="C3012" s="115"/>
      <c r="D3012" s="115"/>
      <c r="E3012" s="115"/>
      <c r="F3012" s="115"/>
      <c r="G3012" s="115"/>
      <c r="H3012" s="115"/>
      <c r="I3012" s="115"/>
      <c r="J3012" s="115"/>
      <c r="K3012" s="116"/>
      <c r="L3012" s="76">
        <v>0</v>
      </c>
      <c r="M3012" s="59">
        <f t="shared" si="671"/>
        <v>0</v>
      </c>
      <c r="N3012" s="59">
        <v>0</v>
      </c>
      <c r="O3012" s="59">
        <f t="shared" si="666"/>
        <v>0</v>
      </c>
      <c r="P3012" s="59">
        <v>0</v>
      </c>
      <c r="Q3012" s="59">
        <f t="shared" si="670"/>
        <v>0</v>
      </c>
    </row>
    <row r="3013" spans="1:17" ht="15.75" thickBot="1">
      <c r="A3013" s="184" t="str">
        <f t="shared" si="669"/>
        <v>Darwin</v>
      </c>
      <c r="B3013" s="115"/>
      <c r="C3013" s="115"/>
      <c r="D3013" s="115"/>
      <c r="E3013" s="115"/>
      <c r="F3013" s="115"/>
      <c r="G3013" s="115"/>
      <c r="H3013" s="115"/>
      <c r="I3013" s="115"/>
      <c r="J3013" s="115"/>
      <c r="K3013" s="116"/>
      <c r="L3013" s="76">
        <v>0</v>
      </c>
      <c r="M3013" s="59">
        <f t="shared" si="671"/>
        <v>0</v>
      </c>
      <c r="N3013" s="59">
        <v>0</v>
      </c>
      <c r="O3013" s="59">
        <f t="shared" si="666"/>
        <v>0</v>
      </c>
      <c r="P3013" s="59">
        <v>0</v>
      </c>
      <c r="Q3013" s="59">
        <f t="shared" si="670"/>
        <v>0</v>
      </c>
    </row>
    <row r="3014" spans="1:17" ht="15.75" thickBot="1">
      <c r="A3014" s="184" t="str">
        <f t="shared" si="669"/>
        <v>Mitrović</v>
      </c>
      <c r="B3014" s="115"/>
      <c r="C3014" s="115"/>
      <c r="D3014" s="115"/>
      <c r="E3014" s="115"/>
      <c r="F3014" s="115"/>
      <c r="G3014" s="115"/>
      <c r="H3014" s="115"/>
      <c r="I3014" s="115"/>
      <c r="J3014" s="115"/>
      <c r="K3014" s="116"/>
      <c r="L3014" s="76">
        <v>1</v>
      </c>
      <c r="M3014" s="59">
        <f t="shared" si="671"/>
        <v>0</v>
      </c>
      <c r="N3014" s="59">
        <v>0</v>
      </c>
      <c r="O3014" s="59">
        <f t="shared" si="666"/>
        <v>0</v>
      </c>
      <c r="P3014" s="59">
        <v>0</v>
      </c>
      <c r="Q3014" s="59">
        <f t="shared" si="670"/>
        <v>0</v>
      </c>
    </row>
    <row r="3015" spans="1:17" ht="15.75" thickBot="1">
      <c r="A3015" s="184" t="str">
        <f t="shared" si="669"/>
        <v>Nketiah</v>
      </c>
      <c r="B3015" s="115"/>
      <c r="C3015" s="115"/>
      <c r="D3015" s="115"/>
      <c r="E3015" s="115"/>
      <c r="F3015" s="115"/>
      <c r="G3015" s="115"/>
      <c r="H3015" s="115"/>
      <c r="I3015" s="115"/>
      <c r="J3015" s="115"/>
      <c r="K3015" s="116"/>
      <c r="L3015" s="76">
        <v>0</v>
      </c>
      <c r="M3015" s="59">
        <f t="shared" si="671"/>
        <v>0</v>
      </c>
      <c r="N3015" s="59">
        <v>0</v>
      </c>
      <c r="O3015" s="59">
        <f t="shared" si="666"/>
        <v>0</v>
      </c>
      <c r="P3015" s="59">
        <v>0</v>
      </c>
      <c r="Q3015" s="59">
        <f t="shared" si="670"/>
        <v>0</v>
      </c>
    </row>
    <row r="3016" spans="1:17" ht="15.75" thickBot="1">
      <c r="A3016" s="184" t="str">
        <f t="shared" si="669"/>
        <v>Wilson</v>
      </c>
      <c r="B3016" s="115"/>
      <c r="C3016" s="115"/>
      <c r="D3016" s="115"/>
      <c r="E3016" s="115"/>
      <c r="F3016" s="115"/>
      <c r="G3016" s="115"/>
      <c r="H3016" s="115"/>
      <c r="I3016" s="115"/>
      <c r="J3016" s="115"/>
      <c r="K3016" s="116"/>
      <c r="L3016" s="76">
        <v>0</v>
      </c>
      <c r="M3016" s="59">
        <f t="shared" si="671"/>
        <v>0</v>
      </c>
      <c r="N3016" s="59">
        <v>0</v>
      </c>
      <c r="O3016" s="59">
        <f t="shared" si="666"/>
        <v>0</v>
      </c>
      <c r="P3016" s="59">
        <v>0</v>
      </c>
      <c r="Q3016" s="59">
        <f t="shared" si="670"/>
        <v>0</v>
      </c>
    </row>
    <row r="3017" spans="1:17" ht="15.75" thickBot="1">
      <c r="A3017" s="184" t="str">
        <f t="shared" si="669"/>
        <v>Martial</v>
      </c>
      <c r="B3017" s="115"/>
      <c r="C3017" s="115"/>
      <c r="D3017" s="115"/>
      <c r="E3017" s="115"/>
      <c r="F3017" s="115"/>
      <c r="G3017" s="115"/>
      <c r="H3017" s="115"/>
      <c r="I3017" s="115"/>
      <c r="J3017" s="115"/>
      <c r="K3017" s="116"/>
      <c r="L3017" s="76">
        <v>0</v>
      </c>
      <c r="M3017" s="59">
        <f t="shared" si="671"/>
        <v>0</v>
      </c>
      <c r="N3017" s="59">
        <v>0</v>
      </c>
      <c r="O3017" s="59">
        <f t="shared" si="666"/>
        <v>0</v>
      </c>
      <c r="P3017" s="59">
        <v>0</v>
      </c>
      <c r="Q3017" s="59">
        <f t="shared" si="670"/>
        <v>0</v>
      </c>
    </row>
    <row r="3018" spans="1:17" ht="15.75" thickBot="1">
      <c r="A3018" s="184" t="str">
        <f t="shared" si="669"/>
        <v>Watkins</v>
      </c>
      <c r="B3018" s="115"/>
      <c r="C3018" s="115"/>
      <c r="D3018" s="115"/>
      <c r="E3018" s="115"/>
      <c r="F3018" s="115"/>
      <c r="G3018" s="115"/>
      <c r="H3018" s="115"/>
      <c r="I3018" s="115"/>
      <c r="J3018" s="115"/>
      <c r="K3018" s="116"/>
      <c r="L3018" s="76">
        <v>0</v>
      </c>
      <c r="M3018" s="59">
        <f t="shared" si="671"/>
        <v>0</v>
      </c>
      <c r="N3018" s="59">
        <v>0</v>
      </c>
      <c r="O3018" s="59">
        <f t="shared" si="666"/>
        <v>0</v>
      </c>
      <c r="P3018" s="59">
        <v>0</v>
      </c>
      <c r="Q3018" s="59">
        <f t="shared" si="670"/>
        <v>0</v>
      </c>
    </row>
    <row r="3019" spans="1:17" ht="15.75" thickBot="1">
      <c r="A3019" s="184" t="str">
        <f t="shared" si="669"/>
        <v>Havertz</v>
      </c>
      <c r="B3019" s="115"/>
      <c r="C3019" s="115"/>
      <c r="D3019" s="115"/>
      <c r="E3019" s="115"/>
      <c r="F3019" s="115"/>
      <c r="G3019" s="115"/>
      <c r="H3019" s="115"/>
      <c r="I3019" s="115"/>
      <c r="J3019" s="115"/>
      <c r="K3019" s="116"/>
      <c r="L3019" s="76">
        <v>0</v>
      </c>
      <c r="M3019" s="59">
        <f t="shared" si="671"/>
        <v>0</v>
      </c>
      <c r="N3019" s="59">
        <v>0</v>
      </c>
      <c r="O3019" s="59">
        <f t="shared" si="666"/>
        <v>0</v>
      </c>
      <c r="P3019" s="59">
        <v>0</v>
      </c>
      <c r="Q3019" s="59">
        <f t="shared" si="670"/>
        <v>0</v>
      </c>
    </row>
    <row r="3020" spans="1:17" ht="15.75" thickBot="1">
      <c r="A3020" s="184" t="str">
        <f t="shared" si="669"/>
        <v>Aubameyang</v>
      </c>
      <c r="B3020" s="115"/>
      <c r="C3020" s="115"/>
      <c r="D3020" s="115"/>
      <c r="E3020" s="115"/>
      <c r="F3020" s="115"/>
      <c r="G3020" s="115"/>
      <c r="H3020" s="115"/>
      <c r="I3020" s="115"/>
      <c r="J3020" s="115"/>
      <c r="K3020" s="116"/>
      <c r="L3020" s="76">
        <v>0</v>
      </c>
      <c r="M3020" s="59">
        <f t="shared" si="671"/>
        <v>0</v>
      </c>
      <c r="N3020" s="59">
        <v>0</v>
      </c>
      <c r="O3020" s="59">
        <f t="shared" si="666"/>
        <v>0</v>
      </c>
      <c r="P3020" s="59">
        <v>0</v>
      </c>
      <c r="Q3020" s="59">
        <f t="shared" si="670"/>
        <v>0</v>
      </c>
    </row>
    <row r="3021" spans="1:17" ht="15.75" thickBot="1">
      <c r="A3021" s="184" t="str">
        <f t="shared" si="669"/>
        <v>Solanke</v>
      </c>
      <c r="B3021" s="115"/>
      <c r="C3021" s="115"/>
      <c r="D3021" s="115"/>
      <c r="E3021" s="115"/>
      <c r="F3021" s="115"/>
      <c r="G3021" s="115"/>
      <c r="H3021" s="115"/>
      <c r="I3021" s="115"/>
      <c r="J3021" s="115"/>
      <c r="K3021" s="116"/>
      <c r="L3021" s="76">
        <v>0</v>
      </c>
      <c r="M3021" s="59">
        <f t="shared" si="671"/>
        <v>0</v>
      </c>
      <c r="N3021" s="59">
        <v>0</v>
      </c>
      <c r="O3021" s="59">
        <f t="shared" si="666"/>
        <v>0</v>
      </c>
      <c r="P3021" s="59">
        <v>0</v>
      </c>
      <c r="Q3021" s="59">
        <f t="shared" si="670"/>
        <v>0</v>
      </c>
    </row>
    <row r="3022" spans="1:17" ht="15.75" thickBot="1">
      <c r="A3022" s="184" t="str">
        <f t="shared" si="669"/>
        <v>Bamford</v>
      </c>
      <c r="B3022" s="115"/>
      <c r="C3022" s="115"/>
      <c r="D3022" s="115"/>
      <c r="E3022" s="115"/>
      <c r="F3022" s="115"/>
      <c r="G3022" s="115"/>
      <c r="H3022" s="115"/>
      <c r="I3022" s="115"/>
      <c r="J3022" s="115"/>
      <c r="K3022" s="116"/>
      <c r="L3022" s="76">
        <v>0</v>
      </c>
      <c r="M3022" s="59">
        <f t="shared" si="671"/>
        <v>0</v>
      </c>
      <c r="N3022" s="59">
        <v>0</v>
      </c>
      <c r="O3022" s="59">
        <f t="shared" si="666"/>
        <v>0</v>
      </c>
      <c r="P3022" s="59">
        <v>0</v>
      </c>
      <c r="Q3022" s="59">
        <f t="shared" si="670"/>
        <v>0</v>
      </c>
    </row>
    <row r="3023" spans="1:17" ht="15.75" thickBot="1">
      <c r="A3023" s="184" t="str">
        <f t="shared" si="669"/>
        <v>Mbeumo</v>
      </c>
      <c r="B3023" s="115"/>
      <c r="C3023" s="115"/>
      <c r="D3023" s="115"/>
      <c r="E3023" s="115"/>
      <c r="F3023" s="115"/>
      <c r="G3023" s="115"/>
      <c r="H3023" s="115"/>
      <c r="I3023" s="115"/>
      <c r="J3023" s="115"/>
      <c r="K3023" s="116"/>
      <c r="L3023" s="76">
        <v>0</v>
      </c>
      <c r="M3023" s="59">
        <f t="shared" si="671"/>
        <v>0</v>
      </c>
      <c r="N3023" s="59">
        <v>0</v>
      </c>
      <c r="O3023" s="59">
        <f t="shared" si="666"/>
        <v>0</v>
      </c>
      <c r="P3023" s="59">
        <v>0</v>
      </c>
      <c r="Q3023" s="59">
        <f t="shared" si="670"/>
        <v>0</v>
      </c>
    </row>
    <row r="3024" spans="1:17" ht="15.75" thickBot="1">
      <c r="A3024" s="184" t="str">
        <f t="shared" si="669"/>
        <v>Adams</v>
      </c>
      <c r="B3024" s="115"/>
      <c r="C3024" s="115"/>
      <c r="D3024" s="115"/>
      <c r="E3024" s="115"/>
      <c r="F3024" s="115"/>
      <c r="G3024" s="115"/>
      <c r="H3024" s="115"/>
      <c r="I3024" s="115"/>
      <c r="J3024" s="115"/>
      <c r="K3024" s="116"/>
      <c r="L3024" s="76">
        <v>0</v>
      </c>
      <c r="M3024" s="59">
        <f t="shared" si="671"/>
        <v>0</v>
      </c>
      <c r="N3024" s="59">
        <v>0</v>
      </c>
      <c r="O3024" s="59">
        <f t="shared" si="666"/>
        <v>0</v>
      </c>
      <c r="P3024" s="59">
        <v>0</v>
      </c>
      <c r="Q3024" s="59">
        <f t="shared" si="670"/>
        <v>0</v>
      </c>
    </row>
    <row r="3025" spans="1:17" ht="15.75" thickBot="1">
      <c r="A3025" s="184" t="str">
        <f t="shared" si="669"/>
        <v>Calvert-Lewin</v>
      </c>
      <c r="B3025" s="115"/>
      <c r="C3025" s="115"/>
      <c r="D3025" s="115"/>
      <c r="E3025" s="115"/>
      <c r="F3025" s="115"/>
      <c r="G3025" s="115"/>
      <c r="H3025" s="115"/>
      <c r="I3025" s="115"/>
      <c r="J3025" s="115"/>
      <c r="K3025" s="116"/>
      <c r="L3025" s="76">
        <v>0</v>
      </c>
      <c r="M3025" s="59">
        <f t="shared" si="671"/>
        <v>0</v>
      </c>
      <c r="N3025" s="59">
        <v>0</v>
      </c>
      <c r="O3025" s="59">
        <f t="shared" si="666"/>
        <v>0</v>
      </c>
      <c r="P3025" s="59">
        <v>0</v>
      </c>
      <c r="Q3025" s="59">
        <f t="shared" si="670"/>
        <v>0</v>
      </c>
    </row>
    <row r="3026" spans="1:17" ht="15.75" thickBot="1">
      <c r="A3026" s="184" t="str">
        <f t="shared" si="669"/>
        <v>Scamacca</v>
      </c>
      <c r="B3026" s="115"/>
      <c r="C3026" s="115"/>
      <c r="D3026" s="115"/>
      <c r="E3026" s="115"/>
      <c r="F3026" s="115"/>
      <c r="G3026" s="115"/>
      <c r="H3026" s="115"/>
      <c r="I3026" s="115"/>
      <c r="J3026" s="115"/>
      <c r="K3026" s="116"/>
      <c r="L3026" s="76">
        <v>0</v>
      </c>
      <c r="M3026" s="59">
        <f t="shared" si="671"/>
        <v>0</v>
      </c>
      <c r="N3026" s="59">
        <v>0</v>
      </c>
      <c r="O3026" s="59">
        <f t="shared" si="666"/>
        <v>0</v>
      </c>
      <c r="P3026" s="59">
        <v>0</v>
      </c>
      <c r="Q3026" s="59">
        <f t="shared" si="670"/>
        <v>0</v>
      </c>
    </row>
    <row r="3027" spans="1:17" ht="15.75" thickBot="1">
      <c r="A3027" s="184" t="str">
        <f t="shared" si="669"/>
        <v>Edouard</v>
      </c>
      <c r="B3027" s="115"/>
      <c r="C3027" s="115"/>
      <c r="D3027" s="115"/>
      <c r="E3027" s="115"/>
      <c r="F3027" s="115"/>
      <c r="G3027" s="115"/>
      <c r="H3027" s="115"/>
      <c r="I3027" s="115"/>
      <c r="J3027" s="115"/>
      <c r="K3027" s="116"/>
      <c r="L3027" s="76">
        <v>0</v>
      </c>
      <c r="M3027" s="59">
        <f t="shared" si="671"/>
        <v>0</v>
      </c>
      <c r="N3027" s="59">
        <v>0</v>
      </c>
      <c r="O3027" s="59">
        <f t="shared" si="666"/>
        <v>0</v>
      </c>
      <c r="P3027" s="59">
        <v>0</v>
      </c>
      <c r="Q3027" s="59">
        <f t="shared" si="670"/>
        <v>0</v>
      </c>
    </row>
    <row r="3028" spans="1:17" ht="15.75" thickBot="1">
      <c r="A3028" s="184" t="str">
        <f t="shared" si="669"/>
        <v>Johnson</v>
      </c>
      <c r="B3028" s="115"/>
      <c r="C3028" s="115"/>
      <c r="D3028" s="115"/>
      <c r="E3028" s="115"/>
      <c r="F3028" s="115"/>
      <c r="G3028" s="115"/>
      <c r="H3028" s="115"/>
      <c r="I3028" s="115"/>
      <c r="J3028" s="115"/>
      <c r="K3028" s="116"/>
      <c r="L3028" s="76">
        <v>0</v>
      </c>
      <c r="M3028" s="59">
        <f t="shared" si="671"/>
        <v>0</v>
      </c>
      <c r="N3028" s="59">
        <v>0</v>
      </c>
      <c r="O3028" s="59">
        <f t="shared" ref="O3028:O3101" si="672">M3028-N3028</f>
        <v>0</v>
      </c>
      <c r="P3028" s="59">
        <v>0</v>
      </c>
      <c r="Q3028" s="59">
        <f t="shared" si="670"/>
        <v>0</v>
      </c>
    </row>
    <row r="3029" spans="1:17" ht="15.75" thickBot="1">
      <c r="A3029" s="184" t="str">
        <f t="shared" si="669"/>
        <v>Daka</v>
      </c>
      <c r="B3029" s="115"/>
      <c r="C3029" s="115"/>
      <c r="D3029" s="115"/>
      <c r="E3029" s="115"/>
      <c r="F3029" s="115"/>
      <c r="G3029" s="115"/>
      <c r="H3029" s="115"/>
      <c r="I3029" s="115"/>
      <c r="J3029" s="115"/>
      <c r="K3029" s="116"/>
      <c r="L3029" s="76">
        <v>0</v>
      </c>
      <c r="M3029" s="59">
        <f t="shared" si="671"/>
        <v>0</v>
      </c>
      <c r="N3029" s="59">
        <v>0</v>
      </c>
      <c r="O3029" s="59">
        <f t="shared" si="672"/>
        <v>0</v>
      </c>
      <c r="P3029" s="59">
        <v>0</v>
      </c>
      <c r="Q3029" s="59">
        <f t="shared" si="670"/>
        <v>0</v>
      </c>
    </row>
    <row r="3030" spans="1:17" ht="15.75" thickBot="1">
      <c r="A3030" s="184" t="str">
        <f t="shared" si="669"/>
        <v>Greenwood</v>
      </c>
      <c r="B3030" s="115"/>
      <c r="C3030" s="115"/>
      <c r="D3030" s="115"/>
      <c r="E3030" s="115"/>
      <c r="F3030" s="115"/>
      <c r="G3030" s="115"/>
      <c r="H3030" s="115"/>
      <c r="I3030" s="115"/>
      <c r="J3030" s="115"/>
      <c r="K3030" s="116"/>
      <c r="L3030" s="76">
        <v>0</v>
      </c>
      <c r="M3030" s="59">
        <f t="shared" si="671"/>
        <v>1</v>
      </c>
      <c r="N3030" s="59">
        <v>0</v>
      </c>
      <c r="O3030" s="59">
        <f t="shared" si="672"/>
        <v>1</v>
      </c>
      <c r="P3030" s="59">
        <v>0</v>
      </c>
      <c r="Q3030" s="59">
        <f t="shared" si="670"/>
        <v>1</v>
      </c>
    </row>
    <row r="3031" spans="1:17" ht="15.75" thickBot="1">
      <c r="A3031" s="184" t="str">
        <f t="shared" si="669"/>
        <v>Ederson</v>
      </c>
      <c r="B3031" s="115"/>
      <c r="C3031" s="115"/>
      <c r="D3031" s="115"/>
      <c r="E3031" s="115"/>
      <c r="F3031" s="115"/>
      <c r="G3031" s="115"/>
      <c r="H3031" s="115"/>
      <c r="I3031" s="115"/>
      <c r="J3031" s="115"/>
      <c r="K3031" s="116"/>
      <c r="L3031" s="76">
        <v>1</v>
      </c>
      <c r="M3031" s="59">
        <f t="shared" si="671"/>
        <v>0</v>
      </c>
      <c r="N3031" s="59">
        <v>0</v>
      </c>
      <c r="O3031" s="59">
        <f t="shared" si="672"/>
        <v>0</v>
      </c>
      <c r="P3031" s="59">
        <v>0</v>
      </c>
      <c r="Q3031" s="59">
        <f t="shared" si="670"/>
        <v>0</v>
      </c>
    </row>
    <row r="3032" spans="1:17" ht="15.75" thickBot="1">
      <c r="A3032" s="184" t="str">
        <f t="shared" si="669"/>
        <v>Ramsdale</v>
      </c>
      <c r="B3032" s="115"/>
      <c r="C3032" s="115"/>
      <c r="D3032" s="115"/>
      <c r="E3032" s="115"/>
      <c r="F3032" s="115"/>
      <c r="G3032" s="115"/>
      <c r="H3032" s="115"/>
      <c r="I3032" s="115"/>
      <c r="J3032" s="115"/>
      <c r="K3032" s="116"/>
      <c r="L3032" s="76">
        <v>0</v>
      </c>
      <c r="M3032" s="59">
        <f t="shared" si="671"/>
        <v>0</v>
      </c>
      <c r="N3032" s="59">
        <v>0</v>
      </c>
      <c r="O3032" s="59">
        <f t="shared" si="672"/>
        <v>0</v>
      </c>
      <c r="P3032" s="59">
        <v>0</v>
      </c>
      <c r="Q3032" s="59">
        <f t="shared" si="670"/>
        <v>0</v>
      </c>
    </row>
    <row r="3033" spans="1:17" ht="15.75" thickBot="1">
      <c r="A3033" s="184" t="str">
        <f t="shared" si="669"/>
        <v>Arrizabalaga</v>
      </c>
      <c r="B3033" s="115"/>
      <c r="C3033" s="115"/>
      <c r="D3033" s="115"/>
      <c r="E3033" s="115"/>
      <c r="F3033" s="115"/>
      <c r="G3033" s="115"/>
      <c r="H3033" s="115"/>
      <c r="I3033" s="115"/>
      <c r="J3033" s="115"/>
      <c r="K3033" s="116"/>
      <c r="L3033" s="76">
        <v>0</v>
      </c>
      <c r="M3033" s="59">
        <f t="shared" si="671"/>
        <v>0</v>
      </c>
      <c r="N3033" s="59">
        <v>0</v>
      </c>
      <c r="O3033" s="59">
        <f t="shared" si="672"/>
        <v>0</v>
      </c>
      <c r="P3033" s="59">
        <v>0</v>
      </c>
      <c r="Q3033" s="59">
        <f t="shared" si="670"/>
        <v>0</v>
      </c>
    </row>
    <row r="3034" spans="1:17" ht="15.75" thickBot="1">
      <c r="A3034" s="184" t="str">
        <f t="shared" si="669"/>
        <v>Alisson</v>
      </c>
      <c r="B3034" s="115"/>
      <c r="C3034" s="115"/>
      <c r="D3034" s="115"/>
      <c r="E3034" s="115"/>
      <c r="F3034" s="115"/>
      <c r="G3034" s="115"/>
      <c r="H3034" s="115"/>
      <c r="I3034" s="115"/>
      <c r="J3034" s="115"/>
      <c r="K3034" s="116"/>
      <c r="L3034" s="76">
        <v>0</v>
      </c>
      <c r="M3034" s="59">
        <f t="shared" si="671"/>
        <v>0</v>
      </c>
      <c r="N3034" s="59">
        <v>0</v>
      </c>
      <c r="O3034" s="59">
        <f t="shared" si="672"/>
        <v>0</v>
      </c>
      <c r="P3034" s="59">
        <v>0</v>
      </c>
      <c r="Q3034" s="59">
        <f t="shared" si="670"/>
        <v>0</v>
      </c>
    </row>
    <row r="3035" spans="1:17" ht="15.75" thickBot="1">
      <c r="A3035" s="184" t="str">
        <f t="shared" si="669"/>
        <v>Lloris</v>
      </c>
      <c r="B3035" s="115"/>
      <c r="C3035" s="115"/>
      <c r="D3035" s="115"/>
      <c r="E3035" s="115"/>
      <c r="F3035" s="115"/>
      <c r="G3035" s="115"/>
      <c r="H3035" s="115"/>
      <c r="I3035" s="115"/>
      <c r="J3035" s="115"/>
      <c r="K3035" s="116"/>
      <c r="L3035" s="76">
        <v>0</v>
      </c>
      <c r="M3035" s="59">
        <f t="shared" ref="M3035:M3066" si="673">L395-L3035</f>
        <v>0</v>
      </c>
      <c r="N3035" s="59">
        <v>0</v>
      </c>
      <c r="O3035" s="59">
        <f t="shared" si="672"/>
        <v>0</v>
      </c>
      <c r="P3035" s="59">
        <v>0</v>
      </c>
      <c r="Q3035" s="59">
        <f t="shared" si="670"/>
        <v>0</v>
      </c>
    </row>
    <row r="3036" spans="1:17" ht="15.75" thickBot="1">
      <c r="A3036" s="184" t="str">
        <f t="shared" si="669"/>
        <v>Leno</v>
      </c>
      <c r="B3036" s="115"/>
      <c r="C3036" s="115"/>
      <c r="D3036" s="115"/>
      <c r="E3036" s="115"/>
      <c r="F3036" s="115"/>
      <c r="G3036" s="115"/>
      <c r="H3036" s="115"/>
      <c r="I3036" s="115"/>
      <c r="J3036" s="115"/>
      <c r="K3036" s="116"/>
      <c r="L3036" s="76">
        <v>0</v>
      </c>
      <c r="M3036" s="59">
        <f t="shared" si="673"/>
        <v>1</v>
      </c>
      <c r="N3036" s="59">
        <v>0</v>
      </c>
      <c r="O3036" s="59">
        <f t="shared" si="672"/>
        <v>1</v>
      </c>
      <c r="P3036" s="59">
        <v>0</v>
      </c>
      <c r="Q3036" s="59">
        <f t="shared" si="670"/>
        <v>1</v>
      </c>
    </row>
    <row r="3037" spans="1:17" ht="15.75" thickBot="1">
      <c r="A3037" s="184" t="str">
        <f t="shared" si="669"/>
        <v>Pope</v>
      </c>
      <c r="B3037" s="115"/>
      <c r="C3037" s="115"/>
      <c r="D3037" s="115"/>
      <c r="E3037" s="115"/>
      <c r="F3037" s="115"/>
      <c r="G3037" s="115"/>
      <c r="H3037" s="115"/>
      <c r="I3037" s="115"/>
      <c r="J3037" s="115"/>
      <c r="K3037" s="116"/>
      <c r="L3037" s="76">
        <v>0</v>
      </c>
      <c r="M3037" s="59">
        <f t="shared" si="673"/>
        <v>0</v>
      </c>
      <c r="N3037" s="59">
        <v>0</v>
      </c>
      <c r="O3037" s="59">
        <f t="shared" si="672"/>
        <v>0</v>
      </c>
      <c r="P3037" s="59">
        <v>0</v>
      </c>
      <c r="Q3037" s="59">
        <f t="shared" si="670"/>
        <v>0</v>
      </c>
    </row>
    <row r="3038" spans="1:17" ht="15.75" thickBot="1">
      <c r="A3038" s="184" t="str">
        <f t="shared" si="669"/>
        <v>Fabianski</v>
      </c>
      <c r="B3038" s="115"/>
      <c r="C3038" s="115"/>
      <c r="D3038" s="115"/>
      <c r="E3038" s="115"/>
      <c r="F3038" s="115"/>
      <c r="G3038" s="115"/>
      <c r="H3038" s="115"/>
      <c r="I3038" s="115"/>
      <c r="J3038" s="115"/>
      <c r="K3038" s="116"/>
      <c r="L3038" s="76">
        <v>0</v>
      </c>
      <c r="M3038" s="59">
        <f t="shared" si="673"/>
        <v>0</v>
      </c>
      <c r="N3038" s="59">
        <v>0</v>
      </c>
      <c r="O3038" s="59">
        <f t="shared" si="672"/>
        <v>0</v>
      </c>
      <c r="P3038" s="59">
        <v>0</v>
      </c>
      <c r="Q3038" s="59">
        <f t="shared" si="670"/>
        <v>0</v>
      </c>
    </row>
    <row r="3039" spans="1:17" ht="15.75" thickBot="1">
      <c r="A3039" s="184" t="str">
        <f t="shared" si="669"/>
        <v>Sánchez</v>
      </c>
      <c r="B3039" s="115"/>
      <c r="C3039" s="115"/>
      <c r="D3039" s="115"/>
      <c r="E3039" s="115"/>
      <c r="F3039" s="115"/>
      <c r="G3039" s="115"/>
      <c r="H3039" s="115"/>
      <c r="I3039" s="115"/>
      <c r="J3039" s="115"/>
      <c r="K3039" s="116"/>
      <c r="L3039" s="76">
        <v>0</v>
      </c>
      <c r="M3039" s="59">
        <f t="shared" si="673"/>
        <v>0</v>
      </c>
      <c r="N3039" s="59">
        <v>0</v>
      </c>
      <c r="O3039" s="59">
        <f t="shared" si="672"/>
        <v>0</v>
      </c>
      <c r="P3039" s="59">
        <v>0</v>
      </c>
      <c r="Q3039" s="59">
        <f t="shared" si="670"/>
        <v>0</v>
      </c>
    </row>
    <row r="3040" spans="1:17" ht="15.75" thickBot="1">
      <c r="A3040" s="184" t="str">
        <f t="shared" si="669"/>
        <v>Sá</v>
      </c>
      <c r="B3040" s="115"/>
      <c r="C3040" s="115"/>
      <c r="D3040" s="115"/>
      <c r="E3040" s="115"/>
      <c r="F3040" s="115"/>
      <c r="G3040" s="115"/>
      <c r="H3040" s="115"/>
      <c r="I3040" s="115"/>
      <c r="J3040" s="115"/>
      <c r="K3040" s="116"/>
      <c r="L3040" s="76">
        <v>0</v>
      </c>
      <c r="M3040" s="59">
        <f t="shared" si="673"/>
        <v>0</v>
      </c>
      <c r="N3040" s="59">
        <v>0</v>
      </c>
      <c r="O3040" s="59">
        <f t="shared" si="672"/>
        <v>0</v>
      </c>
      <c r="P3040" s="59">
        <v>0</v>
      </c>
      <c r="Q3040" s="59">
        <f t="shared" si="670"/>
        <v>0</v>
      </c>
    </row>
    <row r="3041" spans="1:17" ht="15.75" thickBot="1">
      <c r="A3041" s="184" t="str">
        <f t="shared" si="669"/>
        <v>De Gea</v>
      </c>
      <c r="B3041" s="115"/>
      <c r="C3041" s="115"/>
      <c r="D3041" s="115"/>
      <c r="E3041" s="115"/>
      <c r="F3041" s="115"/>
      <c r="G3041" s="115"/>
      <c r="H3041" s="115"/>
      <c r="I3041" s="115"/>
      <c r="J3041" s="115"/>
      <c r="K3041" s="116"/>
      <c r="L3041" s="76">
        <v>0</v>
      </c>
      <c r="M3041" s="59">
        <f t="shared" si="673"/>
        <v>0</v>
      </c>
      <c r="N3041" s="59">
        <v>0</v>
      </c>
      <c r="O3041" s="59">
        <f t="shared" si="672"/>
        <v>0</v>
      </c>
      <c r="P3041" s="59">
        <v>0</v>
      </c>
      <c r="Q3041" s="59">
        <f t="shared" si="670"/>
        <v>0</v>
      </c>
    </row>
    <row r="3042" spans="1:17" ht="15.75" thickBot="1">
      <c r="A3042" s="184" t="str">
        <f t="shared" si="669"/>
        <v>Pickford</v>
      </c>
      <c r="B3042" s="115"/>
      <c r="C3042" s="115"/>
      <c r="D3042" s="115"/>
      <c r="E3042" s="115"/>
      <c r="F3042" s="115"/>
      <c r="G3042" s="115"/>
      <c r="H3042" s="115"/>
      <c r="I3042" s="115"/>
      <c r="J3042" s="115"/>
      <c r="K3042" s="116"/>
      <c r="L3042" s="76">
        <v>0</v>
      </c>
      <c r="M3042" s="59">
        <f t="shared" si="673"/>
        <v>0</v>
      </c>
      <c r="N3042" s="59">
        <v>0</v>
      </c>
      <c r="O3042" s="59">
        <f t="shared" si="672"/>
        <v>0</v>
      </c>
      <c r="P3042" s="59">
        <v>0</v>
      </c>
      <c r="Q3042" s="59">
        <f t="shared" si="670"/>
        <v>0</v>
      </c>
    </row>
    <row r="3043" spans="1:17" ht="15.75" thickBot="1">
      <c r="A3043" s="184" t="str">
        <f t="shared" si="669"/>
        <v>Henderson</v>
      </c>
      <c r="B3043" s="115"/>
      <c r="C3043" s="115"/>
      <c r="D3043" s="115"/>
      <c r="E3043" s="115"/>
      <c r="F3043" s="115"/>
      <c r="G3043" s="115"/>
      <c r="H3043" s="115"/>
      <c r="I3043" s="115"/>
      <c r="J3043" s="115"/>
      <c r="K3043" s="116"/>
      <c r="L3043" s="76">
        <v>0</v>
      </c>
      <c r="M3043" s="59">
        <f t="shared" si="673"/>
        <v>0</v>
      </c>
      <c r="N3043" s="59">
        <v>0</v>
      </c>
      <c r="O3043" s="59">
        <f t="shared" si="672"/>
        <v>0</v>
      </c>
      <c r="P3043" s="59">
        <v>0</v>
      </c>
      <c r="Q3043" s="59">
        <f t="shared" si="670"/>
        <v>0</v>
      </c>
    </row>
    <row r="3044" spans="1:17" ht="15.75" thickBot="1">
      <c r="A3044" s="184" t="str">
        <f t="shared" si="669"/>
        <v>Meslier</v>
      </c>
      <c r="B3044" s="115"/>
      <c r="C3044" s="115"/>
      <c r="D3044" s="115"/>
      <c r="E3044" s="115"/>
      <c r="F3044" s="115"/>
      <c r="G3044" s="115"/>
      <c r="H3044" s="115"/>
      <c r="I3044" s="115"/>
      <c r="J3044" s="115"/>
      <c r="K3044" s="116"/>
      <c r="L3044" s="76">
        <v>0</v>
      </c>
      <c r="M3044" s="59">
        <f t="shared" si="673"/>
        <v>0</v>
      </c>
      <c r="N3044" s="59">
        <v>0</v>
      </c>
      <c r="O3044" s="59">
        <f t="shared" si="672"/>
        <v>0</v>
      </c>
      <c r="P3044" s="59">
        <v>0</v>
      </c>
      <c r="Q3044" s="59">
        <f t="shared" si="670"/>
        <v>0</v>
      </c>
    </row>
    <row r="3045" spans="1:17" ht="15.75" thickBot="1">
      <c r="A3045" s="184" t="str">
        <f t="shared" si="669"/>
        <v>Guaita</v>
      </c>
      <c r="B3045" s="115"/>
      <c r="C3045" s="115"/>
      <c r="D3045" s="115"/>
      <c r="E3045" s="115"/>
      <c r="F3045" s="115"/>
      <c r="G3045" s="115"/>
      <c r="H3045" s="115"/>
      <c r="I3045" s="115"/>
      <c r="J3045" s="115"/>
      <c r="K3045" s="116"/>
      <c r="L3045" s="76">
        <v>0</v>
      </c>
      <c r="M3045" s="59">
        <f t="shared" si="673"/>
        <v>0</v>
      </c>
      <c r="N3045" s="59">
        <v>0</v>
      </c>
      <c r="O3045" s="59">
        <f t="shared" si="672"/>
        <v>0</v>
      </c>
      <c r="P3045" s="59">
        <v>0</v>
      </c>
      <c r="Q3045" s="59">
        <f t="shared" si="670"/>
        <v>0</v>
      </c>
    </row>
    <row r="3046" spans="1:17" ht="15.75" thickBot="1">
      <c r="A3046" s="184" t="str">
        <f t="shared" si="669"/>
        <v>Salah</v>
      </c>
      <c r="B3046" s="115"/>
      <c r="C3046" s="115"/>
      <c r="D3046" s="115"/>
      <c r="E3046" s="115"/>
      <c r="F3046" s="115"/>
      <c r="G3046" s="115"/>
      <c r="H3046" s="115"/>
      <c r="I3046" s="115"/>
      <c r="J3046" s="115"/>
      <c r="K3046" s="116"/>
      <c r="L3046" s="76">
        <v>1</v>
      </c>
      <c r="M3046" s="59">
        <f t="shared" si="673"/>
        <v>0</v>
      </c>
      <c r="N3046" s="59">
        <v>0</v>
      </c>
      <c r="O3046" s="59">
        <f t="shared" si="672"/>
        <v>0</v>
      </c>
      <c r="P3046" s="59">
        <v>0</v>
      </c>
      <c r="Q3046" s="59">
        <f t="shared" si="670"/>
        <v>0</v>
      </c>
    </row>
    <row r="3047" spans="1:17" ht="15.75" thickBot="1">
      <c r="A3047" s="184" t="str">
        <f t="shared" si="669"/>
        <v>De Bruyne</v>
      </c>
      <c r="B3047" s="115"/>
      <c r="C3047" s="115"/>
      <c r="D3047" s="115"/>
      <c r="E3047" s="115"/>
      <c r="F3047" s="115"/>
      <c r="G3047" s="115"/>
      <c r="H3047" s="115"/>
      <c r="I3047" s="115"/>
      <c r="J3047" s="115"/>
      <c r="K3047" s="116"/>
      <c r="L3047" s="76">
        <v>0</v>
      </c>
      <c r="M3047" s="59">
        <f t="shared" si="673"/>
        <v>0</v>
      </c>
      <c r="N3047" s="59">
        <v>0</v>
      </c>
      <c r="O3047" s="59">
        <f t="shared" si="672"/>
        <v>0</v>
      </c>
      <c r="P3047" s="59">
        <v>0</v>
      </c>
      <c r="Q3047" s="59">
        <f t="shared" si="670"/>
        <v>0</v>
      </c>
    </row>
    <row r="3048" spans="1:17" ht="15.75" thickBot="1">
      <c r="A3048" s="184" t="str">
        <f t="shared" si="669"/>
        <v>Saka</v>
      </c>
      <c r="B3048" s="115"/>
      <c r="C3048" s="115"/>
      <c r="D3048" s="115"/>
      <c r="E3048" s="115"/>
      <c r="F3048" s="115"/>
      <c r="G3048" s="115"/>
      <c r="H3048" s="115"/>
      <c r="I3048" s="115"/>
      <c r="J3048" s="115"/>
      <c r="K3048" s="116"/>
      <c r="L3048" s="76">
        <v>1</v>
      </c>
      <c r="M3048" s="59">
        <f t="shared" si="673"/>
        <v>0</v>
      </c>
      <c r="N3048" s="59">
        <v>0</v>
      </c>
      <c r="O3048" s="59">
        <f t="shared" si="672"/>
        <v>0</v>
      </c>
      <c r="P3048" s="59">
        <v>0</v>
      </c>
      <c r="Q3048" s="59">
        <f t="shared" si="670"/>
        <v>0</v>
      </c>
    </row>
    <row r="3049" spans="1:17" ht="15.75" thickBot="1">
      <c r="A3049" s="184" t="str">
        <f t="shared" si="669"/>
        <v>Son</v>
      </c>
      <c r="B3049" s="115"/>
      <c r="C3049" s="115"/>
      <c r="D3049" s="115"/>
      <c r="E3049" s="115"/>
      <c r="F3049" s="115"/>
      <c r="G3049" s="115"/>
      <c r="H3049" s="115"/>
      <c r="I3049" s="115"/>
      <c r="J3049" s="115"/>
      <c r="K3049" s="116"/>
      <c r="L3049" s="76">
        <v>0</v>
      </c>
      <c r="M3049" s="59">
        <f t="shared" si="673"/>
        <v>0</v>
      </c>
      <c r="N3049" s="59">
        <v>0</v>
      </c>
      <c r="O3049" s="59">
        <f t="shared" si="672"/>
        <v>0</v>
      </c>
      <c r="P3049" s="59">
        <v>0</v>
      </c>
      <c r="Q3049" s="59">
        <f t="shared" si="670"/>
        <v>0</v>
      </c>
    </row>
    <row r="3050" spans="1:17" ht="15.75" thickBot="1">
      <c r="A3050" s="184" t="str">
        <f t="shared" ref="A3050:A3113" si="674">A2170</f>
        <v>Martinelli</v>
      </c>
      <c r="B3050" s="115"/>
      <c r="C3050" s="115"/>
      <c r="D3050" s="115"/>
      <c r="E3050" s="115"/>
      <c r="F3050" s="115"/>
      <c r="G3050" s="115"/>
      <c r="H3050" s="115"/>
      <c r="I3050" s="115"/>
      <c r="J3050" s="115"/>
      <c r="K3050" s="116"/>
      <c r="L3050" s="76">
        <v>1</v>
      </c>
      <c r="M3050" s="59">
        <f t="shared" si="673"/>
        <v>0</v>
      </c>
      <c r="N3050" s="59">
        <v>0</v>
      </c>
      <c r="O3050" s="59">
        <f t="shared" si="672"/>
        <v>0</v>
      </c>
      <c r="P3050" s="59">
        <v>0</v>
      </c>
      <c r="Q3050" s="59">
        <f t="shared" si="670"/>
        <v>0</v>
      </c>
    </row>
    <row r="3051" spans="1:17" ht="15.75" thickBot="1">
      <c r="A3051" s="184" t="str">
        <f t="shared" si="674"/>
        <v>Foden</v>
      </c>
      <c r="B3051" s="115"/>
      <c r="C3051" s="115"/>
      <c r="D3051" s="115"/>
      <c r="E3051" s="115"/>
      <c r="F3051" s="115"/>
      <c r="G3051" s="115"/>
      <c r="H3051" s="115"/>
      <c r="I3051" s="115"/>
      <c r="J3051" s="115"/>
      <c r="K3051" s="116"/>
      <c r="L3051" s="76">
        <v>0</v>
      </c>
      <c r="M3051" s="59">
        <f t="shared" si="673"/>
        <v>0</v>
      </c>
      <c r="N3051" s="59">
        <v>0</v>
      </c>
      <c r="O3051" s="59">
        <f t="shared" si="672"/>
        <v>0</v>
      </c>
      <c r="P3051" s="59">
        <v>0</v>
      </c>
      <c r="Q3051" s="59">
        <f t="shared" si="670"/>
        <v>0</v>
      </c>
    </row>
    <row r="3052" spans="1:17" ht="15.75" thickBot="1">
      <c r="A3052" s="184" t="str">
        <f t="shared" si="674"/>
        <v>Mount</v>
      </c>
      <c r="B3052" s="115"/>
      <c r="C3052" s="115"/>
      <c r="D3052" s="115"/>
      <c r="E3052" s="115"/>
      <c r="F3052" s="115"/>
      <c r="G3052" s="115"/>
      <c r="H3052" s="115"/>
      <c r="I3052" s="115"/>
      <c r="J3052" s="115"/>
      <c r="K3052" s="116"/>
      <c r="L3052" s="76">
        <v>1</v>
      </c>
      <c r="M3052" s="59">
        <f t="shared" si="673"/>
        <v>0</v>
      </c>
      <c r="N3052" s="59">
        <v>0</v>
      </c>
      <c r="O3052" s="59">
        <f t="shared" si="672"/>
        <v>0</v>
      </c>
      <c r="P3052" s="59">
        <v>0</v>
      </c>
      <c r="Q3052" s="59">
        <f t="shared" si="670"/>
        <v>0</v>
      </c>
    </row>
    <row r="3053" spans="1:17" ht="15.75" thickBot="1">
      <c r="A3053" s="184" t="str">
        <f t="shared" si="674"/>
        <v>Sterling</v>
      </c>
      <c r="B3053" s="115"/>
      <c r="C3053" s="115"/>
      <c r="D3053" s="115"/>
      <c r="E3053" s="115"/>
      <c r="F3053" s="115"/>
      <c r="G3053" s="115"/>
      <c r="H3053" s="115"/>
      <c r="I3053" s="115"/>
      <c r="J3053" s="115"/>
      <c r="K3053" s="116"/>
      <c r="L3053" s="76">
        <v>0</v>
      </c>
      <c r="M3053" s="59">
        <f t="shared" si="673"/>
        <v>0</v>
      </c>
      <c r="N3053" s="59">
        <v>0</v>
      </c>
      <c r="O3053" s="59">
        <f t="shared" si="672"/>
        <v>0</v>
      </c>
      <c r="P3053" s="59">
        <v>0</v>
      </c>
      <c r="Q3053" s="59">
        <f t="shared" ref="Q3053:Q3116" si="675">M3053-N3053-P3053</f>
        <v>0</v>
      </c>
    </row>
    <row r="3054" spans="1:17" ht="15.75" thickBot="1">
      <c r="A3054" s="184" t="str">
        <f t="shared" si="674"/>
        <v>Fernandes</v>
      </c>
      <c r="B3054" s="115"/>
      <c r="C3054" s="115"/>
      <c r="D3054" s="115"/>
      <c r="E3054" s="115"/>
      <c r="F3054" s="115"/>
      <c r="G3054" s="115"/>
      <c r="H3054" s="115"/>
      <c r="I3054" s="115"/>
      <c r="J3054" s="115"/>
      <c r="K3054" s="116"/>
      <c r="L3054" s="76">
        <v>0</v>
      </c>
      <c r="M3054" s="59">
        <f t="shared" si="673"/>
        <v>0</v>
      </c>
      <c r="N3054" s="59">
        <v>0</v>
      </c>
      <c r="O3054" s="59">
        <f t="shared" si="672"/>
        <v>0</v>
      </c>
      <c r="P3054" s="59">
        <v>0</v>
      </c>
      <c r="Q3054" s="59">
        <f t="shared" si="675"/>
        <v>0</v>
      </c>
    </row>
    <row r="3055" spans="1:17" ht="15.75" thickBot="1">
      <c r="A3055" s="184" t="str">
        <f t="shared" si="674"/>
        <v>Ødegaard</v>
      </c>
      <c r="B3055" s="115"/>
      <c r="C3055" s="115"/>
      <c r="D3055" s="115"/>
      <c r="E3055" s="115"/>
      <c r="F3055" s="115"/>
      <c r="G3055" s="115"/>
      <c r="H3055" s="115"/>
      <c r="I3055" s="115"/>
      <c r="J3055" s="115"/>
      <c r="K3055" s="116"/>
      <c r="L3055" s="76">
        <v>0</v>
      </c>
      <c r="M3055" s="59">
        <f t="shared" si="673"/>
        <v>0</v>
      </c>
      <c r="N3055" s="59">
        <v>0</v>
      </c>
      <c r="O3055" s="59">
        <f t="shared" si="672"/>
        <v>0</v>
      </c>
      <c r="P3055" s="59">
        <v>0</v>
      </c>
      <c r="Q3055" s="59">
        <f t="shared" si="675"/>
        <v>0</v>
      </c>
    </row>
    <row r="3056" spans="1:17" ht="15.75" thickBot="1">
      <c r="A3056" s="184" t="str">
        <f t="shared" si="674"/>
        <v>Trossard</v>
      </c>
      <c r="B3056" s="115"/>
      <c r="C3056" s="115"/>
      <c r="D3056" s="115"/>
      <c r="E3056" s="115"/>
      <c r="F3056" s="115"/>
      <c r="G3056" s="115"/>
      <c r="H3056" s="115"/>
      <c r="I3056" s="115"/>
      <c r="J3056" s="115"/>
      <c r="K3056" s="116"/>
      <c r="L3056" s="76">
        <v>0</v>
      </c>
      <c r="M3056" s="59">
        <f t="shared" si="673"/>
        <v>0</v>
      </c>
      <c r="N3056" s="59">
        <v>0</v>
      </c>
      <c r="O3056" s="59">
        <f t="shared" si="672"/>
        <v>0</v>
      </c>
      <c r="P3056" s="59">
        <v>0</v>
      </c>
      <c r="Q3056" s="59">
        <f t="shared" si="675"/>
        <v>0</v>
      </c>
    </row>
    <row r="3057" spans="1:17" ht="15.75" thickBot="1">
      <c r="A3057" s="184" t="str">
        <f t="shared" si="674"/>
        <v>Grealish</v>
      </c>
      <c r="B3057" s="115"/>
      <c r="C3057" s="115"/>
      <c r="D3057" s="115"/>
      <c r="E3057" s="115"/>
      <c r="F3057" s="115"/>
      <c r="G3057" s="115"/>
      <c r="H3057" s="115"/>
      <c r="I3057" s="115"/>
      <c r="J3057" s="115"/>
      <c r="K3057" s="116"/>
      <c r="L3057" s="76">
        <v>0</v>
      </c>
      <c r="M3057" s="59">
        <f t="shared" si="673"/>
        <v>0</v>
      </c>
      <c r="N3057" s="59">
        <v>0</v>
      </c>
      <c r="O3057" s="59">
        <f t="shared" si="672"/>
        <v>0</v>
      </c>
      <c r="P3057" s="59">
        <v>0</v>
      </c>
      <c r="Q3057" s="59">
        <f t="shared" si="675"/>
        <v>0</v>
      </c>
    </row>
    <row r="3058" spans="1:17" ht="15.75" thickBot="1">
      <c r="A3058" s="184" t="str">
        <f t="shared" si="674"/>
        <v>Rashford</v>
      </c>
      <c r="B3058" s="115"/>
      <c r="C3058" s="115"/>
      <c r="D3058" s="115"/>
      <c r="E3058" s="115"/>
      <c r="F3058" s="115"/>
      <c r="G3058" s="115"/>
      <c r="H3058" s="115"/>
      <c r="I3058" s="115"/>
      <c r="J3058" s="115"/>
      <c r="K3058" s="116"/>
      <c r="L3058" s="76">
        <v>1</v>
      </c>
      <c r="M3058" s="59">
        <f t="shared" si="673"/>
        <v>0</v>
      </c>
      <c r="N3058" s="59">
        <v>0</v>
      </c>
      <c r="O3058" s="59">
        <f t="shared" si="672"/>
        <v>0</v>
      </c>
      <c r="P3058" s="59">
        <v>0</v>
      </c>
      <c r="Q3058" s="59">
        <f t="shared" si="675"/>
        <v>0</v>
      </c>
    </row>
    <row r="3059" spans="1:17" ht="15.75" thickBot="1">
      <c r="A3059" s="184" t="str">
        <f t="shared" si="674"/>
        <v>Zaha</v>
      </c>
      <c r="B3059" s="115"/>
      <c r="C3059" s="115"/>
      <c r="D3059" s="115"/>
      <c r="E3059" s="115"/>
      <c r="F3059" s="115"/>
      <c r="G3059" s="115"/>
      <c r="H3059" s="115"/>
      <c r="I3059" s="115"/>
      <c r="J3059" s="115"/>
      <c r="K3059" s="116"/>
      <c r="L3059" s="76">
        <v>0</v>
      </c>
      <c r="M3059" s="59">
        <f t="shared" si="673"/>
        <v>0</v>
      </c>
      <c r="N3059" s="59">
        <v>0</v>
      </c>
      <c r="O3059" s="59">
        <f t="shared" si="672"/>
        <v>0</v>
      </c>
      <c r="P3059" s="59">
        <v>0</v>
      </c>
      <c r="Q3059" s="59">
        <f t="shared" si="675"/>
        <v>0</v>
      </c>
    </row>
    <row r="3060" spans="1:17" ht="15.75" thickBot="1">
      <c r="A3060" s="184" t="str">
        <f t="shared" si="674"/>
        <v>Bernardo</v>
      </c>
      <c r="B3060" s="115"/>
      <c r="C3060" s="115"/>
      <c r="D3060" s="115"/>
      <c r="E3060" s="115"/>
      <c r="F3060" s="115"/>
      <c r="G3060" s="115"/>
      <c r="H3060" s="115"/>
      <c r="I3060" s="115"/>
      <c r="J3060" s="115"/>
      <c r="K3060" s="116"/>
      <c r="L3060" s="76">
        <v>0</v>
      </c>
      <c r="M3060" s="59">
        <f t="shared" si="673"/>
        <v>0</v>
      </c>
      <c r="N3060" s="59">
        <v>0</v>
      </c>
      <c r="O3060" s="59">
        <f t="shared" si="672"/>
        <v>0</v>
      </c>
      <c r="P3060" s="59">
        <v>0</v>
      </c>
      <c r="Q3060" s="59">
        <f t="shared" si="675"/>
        <v>0</v>
      </c>
    </row>
    <row r="3061" spans="1:17" ht="15.75" thickBot="1">
      <c r="A3061" s="184" t="str">
        <f t="shared" si="674"/>
        <v>Groß</v>
      </c>
      <c r="B3061" s="115"/>
      <c r="C3061" s="115"/>
      <c r="D3061" s="115"/>
      <c r="E3061" s="115"/>
      <c r="F3061" s="115"/>
      <c r="G3061" s="115"/>
      <c r="H3061" s="115"/>
      <c r="I3061" s="115"/>
      <c r="J3061" s="115"/>
      <c r="K3061" s="116"/>
      <c r="L3061" s="76">
        <v>0</v>
      </c>
      <c r="M3061" s="59">
        <f t="shared" si="673"/>
        <v>0</v>
      </c>
      <c r="N3061" s="59">
        <v>0</v>
      </c>
      <c r="O3061" s="59">
        <f t="shared" si="672"/>
        <v>0</v>
      </c>
      <c r="P3061" s="59">
        <v>0</v>
      </c>
      <c r="Q3061" s="59">
        <f t="shared" si="675"/>
        <v>0</v>
      </c>
    </row>
    <row r="3062" spans="1:17" ht="15.75" thickBot="1">
      <c r="A3062" s="184" t="str">
        <f t="shared" si="674"/>
        <v>Bowen</v>
      </c>
      <c r="B3062" s="115"/>
      <c r="C3062" s="115"/>
      <c r="D3062" s="115"/>
      <c r="E3062" s="115"/>
      <c r="F3062" s="115"/>
      <c r="G3062" s="115"/>
      <c r="H3062" s="115"/>
      <c r="I3062" s="115"/>
      <c r="J3062" s="115"/>
      <c r="K3062" s="116"/>
      <c r="L3062" s="76">
        <v>0</v>
      </c>
      <c r="M3062" s="59">
        <f t="shared" si="673"/>
        <v>0</v>
      </c>
      <c r="N3062" s="59">
        <v>0</v>
      </c>
      <c r="O3062" s="59">
        <f t="shared" si="672"/>
        <v>0</v>
      </c>
      <c r="P3062" s="59">
        <v>0</v>
      </c>
      <c r="Q3062" s="59">
        <f t="shared" si="675"/>
        <v>0</v>
      </c>
    </row>
    <row r="3063" spans="1:17" ht="15.75" thickBot="1">
      <c r="A3063" s="184" t="str">
        <f t="shared" si="674"/>
        <v>Andreas</v>
      </c>
      <c r="B3063" s="115"/>
      <c r="C3063" s="115"/>
      <c r="D3063" s="115"/>
      <c r="E3063" s="115"/>
      <c r="F3063" s="115"/>
      <c r="G3063" s="115"/>
      <c r="H3063" s="115"/>
      <c r="I3063" s="115"/>
      <c r="J3063" s="115"/>
      <c r="K3063" s="116"/>
      <c r="L3063" s="76">
        <v>0</v>
      </c>
      <c r="M3063" s="59">
        <f t="shared" si="673"/>
        <v>0</v>
      </c>
      <c r="N3063" s="59">
        <v>0</v>
      </c>
      <c r="O3063" s="59">
        <f t="shared" si="672"/>
        <v>0</v>
      </c>
      <c r="P3063" s="59">
        <v>0</v>
      </c>
      <c r="Q3063" s="59">
        <f t="shared" si="675"/>
        <v>0</v>
      </c>
    </row>
    <row r="3064" spans="1:17" ht="15.75" thickBot="1">
      <c r="A3064" s="184" t="str">
        <f t="shared" si="674"/>
        <v>Ward-Prowse</v>
      </c>
      <c r="B3064" s="115"/>
      <c r="C3064" s="115"/>
      <c r="D3064" s="115"/>
      <c r="E3064" s="115"/>
      <c r="F3064" s="115"/>
      <c r="G3064" s="115"/>
      <c r="H3064" s="115"/>
      <c r="I3064" s="115"/>
      <c r="J3064" s="115"/>
      <c r="K3064" s="116"/>
      <c r="L3064" s="76">
        <v>0</v>
      </c>
      <c r="M3064" s="59">
        <f t="shared" si="673"/>
        <v>0</v>
      </c>
      <c r="N3064" s="59">
        <v>0</v>
      </c>
      <c r="O3064" s="59">
        <f t="shared" si="672"/>
        <v>0</v>
      </c>
      <c r="P3064" s="59">
        <v>0</v>
      </c>
      <c r="Q3064" s="59">
        <f t="shared" si="675"/>
        <v>0</v>
      </c>
    </row>
    <row r="3065" spans="1:17" ht="15.75" thickBot="1">
      <c r="A3065" s="184" t="str">
        <f t="shared" si="674"/>
        <v>Barnes</v>
      </c>
      <c r="B3065" s="115"/>
      <c r="C3065" s="115"/>
      <c r="D3065" s="115"/>
      <c r="E3065" s="115"/>
      <c r="F3065" s="115"/>
      <c r="G3065" s="115"/>
      <c r="H3065" s="115"/>
      <c r="I3065" s="115"/>
      <c r="J3065" s="115"/>
      <c r="K3065" s="116"/>
      <c r="L3065" s="76">
        <v>0</v>
      </c>
      <c r="M3065" s="59">
        <f t="shared" si="673"/>
        <v>0</v>
      </c>
      <c r="N3065" s="59">
        <v>0</v>
      </c>
      <c r="O3065" s="59">
        <f t="shared" si="672"/>
        <v>0</v>
      </c>
      <c r="P3065" s="59">
        <v>0</v>
      </c>
      <c r="Q3065" s="59">
        <f t="shared" si="675"/>
        <v>0</v>
      </c>
    </row>
    <row r="3066" spans="1:17" ht="15.75" thickBot="1">
      <c r="A3066" s="184" t="str">
        <f t="shared" si="674"/>
        <v>Almirón</v>
      </c>
      <c r="B3066" s="115"/>
      <c r="C3066" s="115"/>
      <c r="D3066" s="115"/>
      <c r="E3066" s="115"/>
      <c r="F3066" s="115"/>
      <c r="G3066" s="115"/>
      <c r="H3066" s="115"/>
      <c r="I3066" s="115"/>
      <c r="J3066" s="115"/>
      <c r="K3066" s="116"/>
      <c r="L3066" s="76">
        <v>0</v>
      </c>
      <c r="M3066" s="59">
        <f t="shared" si="673"/>
        <v>0</v>
      </c>
      <c r="N3066" s="59">
        <v>0</v>
      </c>
      <c r="O3066" s="59">
        <f t="shared" si="672"/>
        <v>0</v>
      </c>
      <c r="P3066" s="59">
        <v>0</v>
      </c>
      <c r="Q3066" s="59">
        <f t="shared" si="675"/>
        <v>0</v>
      </c>
    </row>
    <row r="3067" spans="1:17" ht="15.75" thickBot="1">
      <c r="A3067" s="184" t="str">
        <f t="shared" si="674"/>
        <v>Willian</v>
      </c>
      <c r="B3067" s="115"/>
      <c r="C3067" s="115"/>
      <c r="D3067" s="115"/>
      <c r="E3067" s="115"/>
      <c r="F3067" s="115"/>
      <c r="G3067" s="115"/>
      <c r="H3067" s="115"/>
      <c r="I3067" s="115"/>
      <c r="J3067" s="115"/>
      <c r="K3067" s="116"/>
      <c r="L3067" s="76">
        <v>0</v>
      </c>
      <c r="M3067" s="59">
        <f>L427-L3067</f>
        <v>0</v>
      </c>
      <c r="N3067" s="59">
        <v>0</v>
      </c>
      <c r="O3067" s="59">
        <f t="shared" si="672"/>
        <v>0</v>
      </c>
      <c r="P3067" s="59">
        <v>0</v>
      </c>
      <c r="Q3067" s="59">
        <f t="shared" si="675"/>
        <v>0</v>
      </c>
    </row>
    <row r="3068" spans="1:17" ht="15.75" thickBot="1">
      <c r="A3068" s="184" t="str">
        <f t="shared" si="674"/>
        <v>Antony</v>
      </c>
      <c r="B3068" s="115"/>
      <c r="C3068" s="115"/>
      <c r="D3068" s="115"/>
      <c r="E3068" s="115"/>
      <c r="F3068" s="115"/>
      <c r="G3068" s="115"/>
      <c r="H3068" s="115"/>
      <c r="I3068" s="115"/>
      <c r="J3068" s="115"/>
      <c r="K3068" s="116"/>
      <c r="L3068" s="76">
        <v>0</v>
      </c>
      <c r="M3068" s="59">
        <f>L428-L3068</f>
        <v>0</v>
      </c>
      <c r="N3068" s="59">
        <v>0</v>
      </c>
      <c r="O3068" s="59">
        <f t="shared" si="672"/>
        <v>0</v>
      </c>
      <c r="P3068" s="59">
        <v>0</v>
      </c>
      <c r="Q3068" s="59">
        <f t="shared" si="675"/>
        <v>0</v>
      </c>
    </row>
    <row r="3069" spans="1:17" ht="15.75" thickBot="1">
      <c r="A3069" s="184" t="str">
        <f t="shared" si="674"/>
        <v>Saint-Maximin</v>
      </c>
      <c r="B3069" s="115"/>
      <c r="C3069" s="115"/>
      <c r="D3069" s="115"/>
      <c r="E3069" s="115"/>
      <c r="F3069" s="115"/>
      <c r="G3069" s="115"/>
      <c r="H3069" s="115"/>
      <c r="I3069" s="115"/>
      <c r="J3069" s="115"/>
      <c r="K3069" s="116"/>
      <c r="L3069" s="76">
        <v>0</v>
      </c>
      <c r="M3069" s="59">
        <f>L429-L3069</f>
        <v>0</v>
      </c>
      <c r="N3069" s="59">
        <v>0</v>
      </c>
      <c r="O3069" s="59">
        <f t="shared" si="672"/>
        <v>0</v>
      </c>
      <c r="P3069" s="59">
        <v>0</v>
      </c>
      <c r="Q3069" s="59">
        <f t="shared" si="675"/>
        <v>0</v>
      </c>
    </row>
    <row r="3070" spans="1:17" ht="15.75" thickBot="1">
      <c r="A3070" s="184" t="str">
        <f t="shared" si="674"/>
        <v>Gündogan</v>
      </c>
      <c r="B3070" s="115"/>
      <c r="C3070" s="115"/>
      <c r="D3070" s="115"/>
      <c r="E3070" s="115"/>
      <c r="F3070" s="115"/>
      <c r="G3070" s="115"/>
      <c r="H3070" s="115"/>
      <c r="I3070" s="115"/>
      <c r="J3070" s="115"/>
      <c r="K3070" s="116"/>
      <c r="L3070" s="76">
        <v>0</v>
      </c>
      <c r="M3070" s="59">
        <f>L430-L3070</f>
        <v>0</v>
      </c>
      <c r="N3070" s="59">
        <v>0</v>
      </c>
      <c r="O3070" s="59">
        <f t="shared" si="672"/>
        <v>0</v>
      </c>
      <c r="P3070" s="59">
        <v>0</v>
      </c>
      <c r="Q3070" s="59">
        <f t="shared" si="675"/>
        <v>0</v>
      </c>
    </row>
    <row r="3071" spans="1:17" ht="15.75" thickBot="1">
      <c r="A3071" s="184" t="str">
        <f t="shared" si="674"/>
        <v>Paquetá</v>
      </c>
      <c r="B3071" s="115"/>
      <c r="C3071" s="115"/>
      <c r="D3071" s="115"/>
      <c r="E3071" s="115"/>
      <c r="F3071" s="115"/>
      <c r="G3071" s="115"/>
      <c r="H3071" s="115"/>
      <c r="I3071" s="115"/>
      <c r="J3071" s="115"/>
      <c r="K3071" s="116"/>
      <c r="L3071" s="76">
        <v>0</v>
      </c>
      <c r="M3071" s="59">
        <f t="shared" ref="M3071:M3080" si="676">L431-L3071</f>
        <v>0</v>
      </c>
      <c r="N3071" s="59">
        <v>0</v>
      </c>
      <c r="O3071" s="59">
        <f t="shared" si="672"/>
        <v>0</v>
      </c>
      <c r="P3071" s="59">
        <v>0</v>
      </c>
      <c r="Q3071" s="59">
        <f t="shared" si="675"/>
        <v>0</v>
      </c>
    </row>
    <row r="3072" spans="1:17" ht="15.75" thickBot="1">
      <c r="A3072" s="184" t="str">
        <f t="shared" si="674"/>
        <v>Rodrigo</v>
      </c>
      <c r="B3072" s="115"/>
      <c r="C3072" s="115"/>
      <c r="D3072" s="115"/>
      <c r="E3072" s="115"/>
      <c r="F3072" s="115"/>
      <c r="G3072" s="115"/>
      <c r="H3072" s="115"/>
      <c r="I3072" s="115"/>
      <c r="J3072" s="115"/>
      <c r="K3072" s="116"/>
      <c r="L3072" s="76">
        <v>0</v>
      </c>
      <c r="M3072" s="59">
        <f t="shared" si="676"/>
        <v>0</v>
      </c>
      <c r="N3072" s="59">
        <v>0</v>
      </c>
      <c r="O3072" s="59">
        <f t="shared" si="672"/>
        <v>0</v>
      </c>
      <c r="P3072" s="59">
        <v>0</v>
      </c>
      <c r="Q3072" s="59">
        <f t="shared" si="675"/>
        <v>0</v>
      </c>
    </row>
    <row r="3073" spans="1:27" ht="15.75" thickBot="1">
      <c r="A3073" s="184" t="str">
        <f t="shared" si="674"/>
        <v>Aaronson</v>
      </c>
      <c r="B3073" s="115"/>
      <c r="C3073" s="115"/>
      <c r="D3073" s="115"/>
      <c r="E3073" s="115"/>
      <c r="F3073" s="115"/>
      <c r="G3073" s="115"/>
      <c r="H3073" s="115"/>
      <c r="I3073" s="115"/>
      <c r="J3073" s="115"/>
      <c r="K3073" s="116"/>
      <c r="L3073" s="76">
        <v>0</v>
      </c>
      <c r="M3073" s="59">
        <f t="shared" si="676"/>
        <v>0</v>
      </c>
      <c r="N3073" s="59">
        <v>0</v>
      </c>
      <c r="O3073" s="59">
        <f t="shared" si="672"/>
        <v>0</v>
      </c>
      <c r="P3073" s="59">
        <v>0</v>
      </c>
      <c r="Q3073" s="59">
        <f t="shared" si="675"/>
        <v>0</v>
      </c>
    </row>
    <row r="3074" spans="1:27" ht="15.75" thickBot="1">
      <c r="A3074" s="184" t="str">
        <f t="shared" si="674"/>
        <v>Kulusevski</v>
      </c>
      <c r="B3074" s="115"/>
      <c r="C3074" s="115"/>
      <c r="D3074" s="115"/>
      <c r="E3074" s="115"/>
      <c r="F3074" s="115"/>
      <c r="G3074" s="115"/>
      <c r="H3074" s="115"/>
      <c r="I3074" s="115"/>
      <c r="J3074" s="115"/>
      <c r="K3074" s="116"/>
      <c r="L3074" s="76">
        <v>0</v>
      </c>
      <c r="M3074" s="59">
        <f t="shared" si="676"/>
        <v>0</v>
      </c>
      <c r="N3074" s="59">
        <v>0</v>
      </c>
      <c r="O3074" s="59">
        <f t="shared" si="672"/>
        <v>0</v>
      </c>
      <c r="P3074" s="59">
        <v>0</v>
      </c>
      <c r="Q3074" s="59">
        <f t="shared" si="675"/>
        <v>0</v>
      </c>
    </row>
    <row r="3075" spans="1:27" ht="15.75" thickBot="1">
      <c r="A3075" s="184" t="str">
        <f t="shared" si="674"/>
        <v>Bailey</v>
      </c>
      <c r="B3075" s="115"/>
      <c r="C3075" s="115"/>
      <c r="D3075" s="115"/>
      <c r="E3075" s="115"/>
      <c r="F3075" s="115"/>
      <c r="G3075" s="115"/>
      <c r="H3075" s="115"/>
      <c r="I3075" s="115"/>
      <c r="J3075" s="115"/>
      <c r="K3075" s="116"/>
      <c r="L3075" s="76">
        <v>0</v>
      </c>
      <c r="M3075" s="59">
        <f t="shared" si="676"/>
        <v>0</v>
      </c>
      <c r="N3075" s="59">
        <v>0</v>
      </c>
      <c r="O3075" s="59">
        <f t="shared" si="672"/>
        <v>0</v>
      </c>
      <c r="P3075" s="59">
        <v>0</v>
      </c>
      <c r="Q3075" s="59">
        <f t="shared" si="675"/>
        <v>0</v>
      </c>
    </row>
    <row r="3076" spans="1:27" ht="15.75" thickBot="1">
      <c r="A3076" s="184" t="str">
        <f t="shared" si="674"/>
        <v>March</v>
      </c>
      <c r="B3076" s="115"/>
      <c r="C3076" s="115"/>
      <c r="D3076" s="115"/>
      <c r="E3076" s="115"/>
      <c r="F3076" s="115"/>
      <c r="G3076" s="115"/>
      <c r="H3076" s="115"/>
      <c r="I3076" s="115"/>
      <c r="J3076" s="115"/>
      <c r="K3076" s="116"/>
      <c r="L3076" s="76">
        <v>0</v>
      </c>
      <c r="M3076" s="59">
        <f t="shared" si="676"/>
        <v>0</v>
      </c>
      <c r="N3076" s="59">
        <v>0</v>
      </c>
      <c r="O3076" s="59">
        <f t="shared" si="672"/>
        <v>0</v>
      </c>
      <c r="P3076" s="59">
        <v>0</v>
      </c>
      <c r="Q3076" s="59">
        <f t="shared" si="675"/>
        <v>0</v>
      </c>
    </row>
    <row r="3077" spans="1:27" ht="15.75" thickBot="1">
      <c r="A3077" s="184" t="str">
        <f t="shared" si="674"/>
        <v>Mahrez</v>
      </c>
      <c r="B3077" s="115"/>
      <c r="C3077" s="115"/>
      <c r="D3077" s="115"/>
      <c r="E3077" s="115"/>
      <c r="F3077" s="115"/>
      <c r="G3077" s="115"/>
      <c r="H3077" s="115"/>
      <c r="I3077" s="115"/>
      <c r="J3077" s="115"/>
      <c r="K3077" s="116"/>
      <c r="L3077" s="76">
        <v>0</v>
      </c>
      <c r="M3077" s="59">
        <f t="shared" si="676"/>
        <v>0</v>
      </c>
      <c r="N3077" s="59">
        <v>0</v>
      </c>
      <c r="O3077" s="59">
        <f t="shared" si="672"/>
        <v>0</v>
      </c>
      <c r="P3077" s="59">
        <v>0</v>
      </c>
      <c r="Q3077" s="59">
        <f t="shared" si="675"/>
        <v>0</v>
      </c>
    </row>
    <row r="3078" spans="1:27" ht="15.75" thickBot="1">
      <c r="A3078" s="184" t="str">
        <f t="shared" si="674"/>
        <v>Harrison</v>
      </c>
      <c r="B3078" s="115"/>
      <c r="C3078" s="115"/>
      <c r="D3078" s="115"/>
      <c r="E3078" s="115"/>
      <c r="F3078" s="115"/>
      <c r="G3078" s="115"/>
      <c r="H3078" s="115"/>
      <c r="I3078" s="115"/>
      <c r="J3078" s="115"/>
      <c r="K3078" s="116"/>
      <c r="L3078" s="76">
        <v>0</v>
      </c>
      <c r="M3078" s="59">
        <f t="shared" si="676"/>
        <v>0</v>
      </c>
      <c r="N3078" s="59">
        <v>0</v>
      </c>
      <c r="O3078" s="59">
        <f t="shared" si="672"/>
        <v>0</v>
      </c>
      <c r="P3078" s="59">
        <v>0</v>
      </c>
      <c r="Q3078" s="59">
        <f t="shared" si="675"/>
        <v>0</v>
      </c>
    </row>
    <row r="3079" spans="1:27" ht="15.75" thickBot="1">
      <c r="A3079" s="184" t="str">
        <f t="shared" si="674"/>
        <v>Eriksen</v>
      </c>
      <c r="B3079" s="115"/>
      <c r="C3079" s="115"/>
      <c r="D3079" s="115"/>
      <c r="E3079" s="115"/>
      <c r="F3079" s="115"/>
      <c r="G3079" s="115"/>
      <c r="H3079" s="115"/>
      <c r="I3079" s="115"/>
      <c r="J3079" s="115"/>
      <c r="K3079" s="116"/>
      <c r="L3079" s="76">
        <v>0</v>
      </c>
      <c r="M3079" s="59">
        <f t="shared" si="676"/>
        <v>0</v>
      </c>
      <c r="N3079" s="59">
        <v>0</v>
      </c>
      <c r="O3079" s="59">
        <f t="shared" si="672"/>
        <v>0</v>
      </c>
      <c r="P3079" s="59">
        <v>0</v>
      </c>
      <c r="Q3079" s="59">
        <f t="shared" si="675"/>
        <v>0</v>
      </c>
    </row>
    <row r="3080" spans="1:27" ht="15.75" thickBot="1">
      <c r="A3080" s="184" t="str">
        <f t="shared" si="674"/>
        <v>Eze</v>
      </c>
      <c r="B3080" s="115"/>
      <c r="C3080" s="115"/>
      <c r="D3080" s="115"/>
      <c r="E3080" s="115"/>
      <c r="F3080" s="115"/>
      <c r="G3080" s="115"/>
      <c r="H3080" s="115"/>
      <c r="I3080" s="115"/>
      <c r="J3080" s="115"/>
      <c r="K3080" s="116"/>
      <c r="L3080" s="76">
        <v>0</v>
      </c>
      <c r="M3080" s="59">
        <f t="shared" si="676"/>
        <v>0</v>
      </c>
      <c r="N3080" s="59">
        <v>0</v>
      </c>
      <c r="O3080" s="59">
        <f t="shared" si="672"/>
        <v>0</v>
      </c>
      <c r="P3080" s="59">
        <v>0</v>
      </c>
      <c r="Q3080" s="59">
        <f t="shared" si="675"/>
        <v>0</v>
      </c>
    </row>
    <row r="3081" spans="1:27" ht="15" customHeight="1" thickBot="1">
      <c r="A3081" s="184" t="str">
        <f t="shared" si="674"/>
        <v>Cancelo</v>
      </c>
      <c r="B3081" s="181"/>
      <c r="C3081" s="181"/>
      <c r="D3081" s="181"/>
      <c r="E3081" s="181"/>
      <c r="F3081" s="181"/>
      <c r="G3081" s="181"/>
      <c r="H3081" s="181"/>
      <c r="I3081" s="181"/>
      <c r="J3081" s="181"/>
      <c r="K3081" s="182"/>
      <c r="L3081" s="76">
        <v>0</v>
      </c>
      <c r="M3081" s="59">
        <f t="shared" ref="M3081:M3112" si="677">L441-L3081</f>
        <v>0</v>
      </c>
      <c r="N3081" s="59">
        <v>0</v>
      </c>
      <c r="O3081" s="59">
        <f t="shared" si="672"/>
        <v>0</v>
      </c>
      <c r="P3081" s="59">
        <v>0</v>
      </c>
      <c r="Q3081" s="59">
        <f t="shared" si="675"/>
        <v>0</v>
      </c>
      <c r="R3081" s="433" t="s">
        <v>276</v>
      </c>
      <c r="S3081" s="434"/>
      <c r="T3081" s="435"/>
      <c r="U3081" s="331"/>
      <c r="V3081" s="331"/>
      <c r="W3081" s="331"/>
      <c r="X3081" s="331"/>
      <c r="Y3081" s="331"/>
      <c r="Z3081" s="331"/>
      <c r="AA3081" s="331"/>
    </row>
    <row r="3082" spans="1:27" ht="15" customHeight="1" thickBot="1">
      <c r="A3082" s="184" t="str">
        <f t="shared" si="674"/>
        <v>Alexander-Arnold</v>
      </c>
      <c r="B3082" s="117"/>
      <c r="C3082" s="117"/>
      <c r="D3082" s="117"/>
      <c r="E3082" s="117"/>
      <c r="F3082" s="117"/>
      <c r="G3082" s="117"/>
      <c r="H3082" s="117"/>
      <c r="I3082" s="117"/>
      <c r="J3082" s="117"/>
      <c r="K3082" s="118"/>
      <c r="L3082" s="76">
        <v>1</v>
      </c>
      <c r="M3082" s="59">
        <f t="shared" si="677"/>
        <v>0</v>
      </c>
      <c r="N3082" s="59">
        <v>0</v>
      </c>
      <c r="O3082" s="59">
        <f t="shared" si="672"/>
        <v>0</v>
      </c>
      <c r="P3082" s="59">
        <v>0</v>
      </c>
      <c r="Q3082" s="59">
        <f t="shared" si="675"/>
        <v>0</v>
      </c>
      <c r="R3082" s="436"/>
      <c r="S3082" s="437"/>
      <c r="T3082" s="438"/>
      <c r="U3082" s="331"/>
      <c r="V3082" s="331"/>
      <c r="W3082" s="331"/>
      <c r="X3082" s="331"/>
      <c r="Y3082" s="331"/>
      <c r="Z3082" s="331"/>
      <c r="AA3082" s="331"/>
    </row>
    <row r="3083" spans="1:27" ht="15" customHeight="1" thickBot="1">
      <c r="A3083" s="184" t="str">
        <f t="shared" si="674"/>
        <v>Gabriel</v>
      </c>
      <c r="B3083" s="117"/>
      <c r="C3083" s="117"/>
      <c r="D3083" s="117"/>
      <c r="E3083" s="117"/>
      <c r="F3083" s="117"/>
      <c r="G3083" s="117"/>
      <c r="H3083" s="117"/>
      <c r="I3083" s="117"/>
      <c r="J3083" s="117"/>
      <c r="K3083" s="118"/>
      <c r="L3083" s="76">
        <v>1</v>
      </c>
      <c r="M3083" s="59">
        <f t="shared" si="677"/>
        <v>0</v>
      </c>
      <c r="N3083" s="59">
        <v>0</v>
      </c>
      <c r="O3083" s="59">
        <f t="shared" si="672"/>
        <v>0</v>
      </c>
      <c r="P3083" s="59">
        <v>0</v>
      </c>
      <c r="Q3083" s="59">
        <f t="shared" si="675"/>
        <v>0</v>
      </c>
      <c r="R3083" s="331"/>
      <c r="S3083" s="331"/>
      <c r="T3083" s="331"/>
      <c r="U3083" s="331"/>
      <c r="V3083" s="331"/>
      <c r="W3083" s="331"/>
      <c r="X3083" s="331"/>
      <c r="Y3083" s="331"/>
      <c r="Z3083" s="331"/>
      <c r="AA3083" s="331"/>
    </row>
    <row r="3084" spans="1:27" ht="15" customHeight="1" thickBot="1">
      <c r="A3084" s="184" t="str">
        <f t="shared" si="674"/>
        <v>Robertson</v>
      </c>
      <c r="B3084" s="117"/>
      <c r="C3084" s="117"/>
      <c r="D3084" s="117"/>
      <c r="E3084" s="117"/>
      <c r="F3084" s="117"/>
      <c r="G3084" s="117"/>
      <c r="H3084" s="117"/>
      <c r="I3084" s="117"/>
      <c r="J3084" s="117"/>
      <c r="K3084" s="118"/>
      <c r="L3084" s="76">
        <v>0</v>
      </c>
      <c r="M3084" s="59">
        <f t="shared" si="677"/>
        <v>0</v>
      </c>
      <c r="N3084" s="59">
        <v>0</v>
      </c>
      <c r="O3084" s="59">
        <f t="shared" si="672"/>
        <v>0</v>
      </c>
      <c r="P3084" s="59">
        <v>0</v>
      </c>
      <c r="Q3084" s="59">
        <f t="shared" si="675"/>
        <v>0</v>
      </c>
      <c r="R3084" s="331"/>
      <c r="S3084" s="331"/>
      <c r="T3084" s="331"/>
      <c r="U3084" s="331"/>
      <c r="V3084" s="331"/>
      <c r="W3084" s="331"/>
      <c r="X3084" s="331"/>
      <c r="Y3084" s="331"/>
      <c r="Z3084" s="331"/>
      <c r="AA3084" s="331"/>
    </row>
    <row r="3085" spans="1:27" ht="15" customHeight="1" thickBot="1">
      <c r="A3085" s="184" t="str">
        <f t="shared" si="674"/>
        <v>Trippier</v>
      </c>
      <c r="B3085" s="113"/>
      <c r="C3085" s="113"/>
      <c r="D3085" s="113"/>
      <c r="E3085" s="113"/>
      <c r="F3085" s="113"/>
      <c r="G3085" s="113"/>
      <c r="H3085" s="113"/>
      <c r="I3085" s="113"/>
      <c r="J3085" s="113"/>
      <c r="K3085" s="114"/>
      <c r="L3085" s="76">
        <v>1</v>
      </c>
      <c r="M3085" s="59">
        <f t="shared" si="677"/>
        <v>0</v>
      </c>
      <c r="N3085" s="59">
        <v>0</v>
      </c>
      <c r="O3085" s="59">
        <f t="shared" si="672"/>
        <v>0</v>
      </c>
      <c r="P3085" s="59">
        <v>0</v>
      </c>
      <c r="Q3085" s="59">
        <f t="shared" si="675"/>
        <v>0</v>
      </c>
      <c r="R3085" s="331"/>
      <c r="S3085" s="331"/>
      <c r="T3085" s="331"/>
      <c r="U3085" s="331"/>
      <c r="V3085" s="331"/>
      <c r="W3085" s="331"/>
      <c r="X3085" s="331"/>
      <c r="Y3085" s="331"/>
      <c r="Z3085" s="331"/>
      <c r="AA3085" s="331"/>
    </row>
    <row r="3086" spans="1:27" ht="15.75" thickBot="1">
      <c r="A3086" s="184" t="str">
        <f t="shared" si="674"/>
        <v>Van Dijk</v>
      </c>
      <c r="B3086" s="113"/>
      <c r="C3086" s="113"/>
      <c r="D3086" s="113"/>
      <c r="E3086" s="113"/>
      <c r="F3086" s="113"/>
      <c r="G3086" s="113"/>
      <c r="H3086" s="113"/>
      <c r="I3086" s="113"/>
      <c r="J3086" s="113"/>
      <c r="K3086" s="114"/>
      <c r="L3086" s="76">
        <v>0</v>
      </c>
      <c r="M3086" s="59">
        <f t="shared" si="677"/>
        <v>0</v>
      </c>
      <c r="N3086" s="59">
        <v>0</v>
      </c>
      <c r="O3086" s="59">
        <f t="shared" si="672"/>
        <v>0</v>
      </c>
      <c r="P3086" s="59">
        <v>0</v>
      </c>
      <c r="Q3086" s="59">
        <f t="shared" si="675"/>
        <v>0</v>
      </c>
    </row>
    <row r="3087" spans="1:27" ht="15.75" thickBot="1">
      <c r="A3087" s="184" t="str">
        <f t="shared" si="674"/>
        <v>White</v>
      </c>
      <c r="B3087" s="113"/>
      <c r="C3087" s="113"/>
      <c r="D3087" s="113"/>
      <c r="E3087" s="113"/>
      <c r="F3087" s="113"/>
      <c r="G3087" s="113"/>
      <c r="H3087" s="113"/>
      <c r="I3087" s="113"/>
      <c r="J3087" s="113"/>
      <c r="K3087" s="114"/>
      <c r="L3087" s="76">
        <v>0</v>
      </c>
      <c r="M3087" s="59">
        <f t="shared" si="677"/>
        <v>0</v>
      </c>
      <c r="N3087" s="59">
        <v>0</v>
      </c>
      <c r="O3087" s="59">
        <f t="shared" si="672"/>
        <v>0</v>
      </c>
      <c r="P3087" s="59">
        <v>0</v>
      </c>
      <c r="Q3087" s="59">
        <f t="shared" si="675"/>
        <v>0</v>
      </c>
    </row>
    <row r="3088" spans="1:27" ht="15.75" thickBot="1">
      <c r="A3088" s="184" t="str">
        <f t="shared" si="674"/>
        <v>Laporte</v>
      </c>
      <c r="B3088" s="113"/>
      <c r="C3088" s="113"/>
      <c r="D3088" s="113"/>
      <c r="E3088" s="113"/>
      <c r="F3088" s="113"/>
      <c r="G3088" s="113"/>
      <c r="H3088" s="113"/>
      <c r="I3088" s="113"/>
      <c r="J3088" s="113"/>
      <c r="K3088" s="114"/>
      <c r="L3088" s="76">
        <v>0</v>
      </c>
      <c r="M3088" s="59">
        <f t="shared" si="677"/>
        <v>0</v>
      </c>
      <c r="N3088" s="59">
        <v>0</v>
      </c>
      <c r="O3088" s="59">
        <f t="shared" si="672"/>
        <v>0</v>
      </c>
      <c r="P3088" s="59">
        <v>0</v>
      </c>
      <c r="Q3088" s="59">
        <f t="shared" si="675"/>
        <v>0</v>
      </c>
    </row>
    <row r="3089" spans="1:17" ht="15.75" thickBot="1">
      <c r="A3089" s="184" t="str">
        <f t="shared" si="674"/>
        <v>Dunk</v>
      </c>
      <c r="B3089" s="113"/>
      <c r="C3089" s="113"/>
      <c r="D3089" s="113"/>
      <c r="E3089" s="113"/>
      <c r="F3089" s="113"/>
      <c r="G3089" s="113"/>
      <c r="H3089" s="113"/>
      <c r="I3089" s="113"/>
      <c r="J3089" s="113"/>
      <c r="K3089" s="114"/>
      <c r="L3089" s="76">
        <v>1</v>
      </c>
      <c r="M3089" s="59">
        <f t="shared" si="677"/>
        <v>0</v>
      </c>
      <c r="N3089" s="59">
        <v>0</v>
      </c>
      <c r="O3089" s="59">
        <f t="shared" si="672"/>
        <v>0</v>
      </c>
      <c r="P3089" s="59">
        <v>0</v>
      </c>
      <c r="Q3089" s="59">
        <f t="shared" si="675"/>
        <v>0</v>
      </c>
    </row>
    <row r="3090" spans="1:17" ht="15.75" thickBot="1">
      <c r="A3090" s="184" t="str">
        <f t="shared" si="674"/>
        <v>Saliba</v>
      </c>
      <c r="B3090" s="113"/>
      <c r="C3090" s="113"/>
      <c r="D3090" s="113"/>
      <c r="E3090" s="113"/>
      <c r="F3090" s="113"/>
      <c r="G3090" s="113"/>
      <c r="H3090" s="113"/>
      <c r="I3090" s="113"/>
      <c r="J3090" s="113"/>
      <c r="K3090" s="114"/>
      <c r="L3090" s="76">
        <v>0</v>
      </c>
      <c r="M3090" s="59">
        <f t="shared" si="677"/>
        <v>0</v>
      </c>
      <c r="N3090" s="59">
        <v>0</v>
      </c>
      <c r="O3090" s="59">
        <f t="shared" si="672"/>
        <v>0</v>
      </c>
      <c r="P3090" s="59">
        <v>0</v>
      </c>
      <c r="Q3090" s="59">
        <f t="shared" si="675"/>
        <v>0</v>
      </c>
    </row>
    <row r="3091" spans="1:17" ht="15.75" thickBot="1">
      <c r="A3091" s="184" t="str">
        <f t="shared" si="674"/>
        <v>Burn</v>
      </c>
      <c r="B3091" s="113"/>
      <c r="C3091" s="113"/>
      <c r="D3091" s="113"/>
      <c r="E3091" s="113"/>
      <c r="F3091" s="113"/>
      <c r="G3091" s="113"/>
      <c r="H3091" s="113"/>
      <c r="I3091" s="113"/>
      <c r="J3091" s="113"/>
      <c r="K3091" s="114"/>
      <c r="L3091" s="76">
        <v>0</v>
      </c>
      <c r="M3091" s="59">
        <f t="shared" si="677"/>
        <v>0</v>
      </c>
      <c r="N3091" s="59">
        <v>0</v>
      </c>
      <c r="O3091" s="59">
        <f t="shared" si="672"/>
        <v>0</v>
      </c>
      <c r="P3091" s="59">
        <v>0</v>
      </c>
      <c r="Q3091" s="59">
        <f t="shared" si="675"/>
        <v>0</v>
      </c>
    </row>
    <row r="3092" spans="1:17" ht="15.75" thickBot="1">
      <c r="A3092" s="184" t="str">
        <f t="shared" si="674"/>
        <v>Botman</v>
      </c>
      <c r="B3092" s="113"/>
      <c r="C3092" s="113"/>
      <c r="D3092" s="113"/>
      <c r="E3092" s="113"/>
      <c r="F3092" s="113"/>
      <c r="G3092" s="113"/>
      <c r="H3092" s="113"/>
      <c r="I3092" s="113"/>
      <c r="J3092" s="113"/>
      <c r="K3092" s="114"/>
      <c r="L3092" s="76">
        <v>1</v>
      </c>
      <c r="M3092" s="59">
        <f t="shared" si="677"/>
        <v>0</v>
      </c>
      <c r="N3092" s="59">
        <v>0</v>
      </c>
      <c r="O3092" s="59">
        <f t="shared" si="672"/>
        <v>0</v>
      </c>
      <c r="P3092" s="59">
        <v>0</v>
      </c>
      <c r="Q3092" s="59">
        <f t="shared" si="675"/>
        <v>0</v>
      </c>
    </row>
    <row r="3093" spans="1:17" ht="15.75" thickBot="1">
      <c r="A3093" s="184" t="str">
        <f t="shared" si="674"/>
        <v>Dier</v>
      </c>
      <c r="B3093" s="113"/>
      <c r="C3093" s="113"/>
      <c r="D3093" s="113"/>
      <c r="E3093" s="113"/>
      <c r="F3093" s="113"/>
      <c r="G3093" s="113"/>
      <c r="H3093" s="113"/>
      <c r="I3093" s="113"/>
      <c r="J3093" s="113"/>
      <c r="K3093" s="114"/>
      <c r="L3093" s="76">
        <v>0</v>
      </c>
      <c r="M3093" s="59">
        <f t="shared" si="677"/>
        <v>0</v>
      </c>
      <c r="N3093" s="59">
        <v>0</v>
      </c>
      <c r="O3093" s="59">
        <f t="shared" si="672"/>
        <v>0</v>
      </c>
      <c r="P3093" s="59">
        <v>0</v>
      </c>
      <c r="Q3093" s="59">
        <f t="shared" si="675"/>
        <v>0</v>
      </c>
    </row>
    <row r="3094" spans="1:17" ht="15.75" thickBot="1">
      <c r="A3094" s="184" t="str">
        <f t="shared" si="674"/>
        <v>Schär</v>
      </c>
      <c r="B3094" s="113"/>
      <c r="C3094" s="113"/>
      <c r="D3094" s="113"/>
      <c r="E3094" s="113"/>
      <c r="F3094" s="113"/>
      <c r="G3094" s="113"/>
      <c r="H3094" s="113"/>
      <c r="I3094" s="113"/>
      <c r="J3094" s="113"/>
      <c r="K3094" s="114"/>
      <c r="L3094" s="76">
        <v>0</v>
      </c>
      <c r="M3094" s="59">
        <f t="shared" si="677"/>
        <v>0</v>
      </c>
      <c r="N3094" s="59">
        <v>0</v>
      </c>
      <c r="O3094" s="59">
        <f t="shared" si="672"/>
        <v>0</v>
      </c>
      <c r="P3094" s="59">
        <v>0</v>
      </c>
      <c r="Q3094" s="59">
        <f t="shared" si="675"/>
        <v>0</v>
      </c>
    </row>
    <row r="3095" spans="1:17" ht="15.75" thickBot="1">
      <c r="A3095" s="184" t="str">
        <f t="shared" si="674"/>
        <v>Zinchenko</v>
      </c>
      <c r="B3095" s="113"/>
      <c r="C3095" s="113"/>
      <c r="D3095" s="113"/>
      <c r="E3095" s="113"/>
      <c r="F3095" s="113"/>
      <c r="G3095" s="113"/>
      <c r="H3095" s="113"/>
      <c r="I3095" s="113"/>
      <c r="J3095" s="113"/>
      <c r="K3095" s="114"/>
      <c r="L3095" s="76">
        <v>0</v>
      </c>
      <c r="M3095" s="59">
        <f t="shared" si="677"/>
        <v>0</v>
      </c>
      <c r="N3095" s="59">
        <v>0</v>
      </c>
      <c r="O3095" s="59">
        <f t="shared" si="672"/>
        <v>0</v>
      </c>
      <c r="P3095" s="59">
        <v>0</v>
      </c>
      <c r="Q3095" s="59">
        <f t="shared" si="675"/>
        <v>0</v>
      </c>
    </row>
    <row r="3096" spans="1:17" ht="15.75" thickBot="1">
      <c r="A3096" s="184" t="str">
        <f t="shared" si="674"/>
        <v>Walker</v>
      </c>
      <c r="B3096" s="113"/>
      <c r="C3096" s="113"/>
      <c r="D3096" s="113"/>
      <c r="E3096" s="113"/>
      <c r="F3096" s="113"/>
      <c r="G3096" s="113"/>
      <c r="H3096" s="113"/>
      <c r="I3096" s="113"/>
      <c r="J3096" s="113"/>
      <c r="K3096" s="114"/>
      <c r="L3096" s="76">
        <v>0</v>
      </c>
      <c r="M3096" s="59">
        <f t="shared" si="677"/>
        <v>0</v>
      </c>
      <c r="N3096" s="59">
        <v>0</v>
      </c>
      <c r="O3096" s="59">
        <f t="shared" si="672"/>
        <v>0</v>
      </c>
      <c r="P3096" s="59">
        <v>0</v>
      </c>
      <c r="Q3096" s="59">
        <f t="shared" si="675"/>
        <v>0</v>
      </c>
    </row>
    <row r="3097" spans="1:17" ht="15.75" thickBot="1">
      <c r="A3097" s="184" t="str">
        <f t="shared" si="674"/>
        <v>Perišić</v>
      </c>
      <c r="B3097" s="113"/>
      <c r="C3097" s="113"/>
      <c r="D3097" s="113"/>
      <c r="E3097" s="113"/>
      <c r="F3097" s="113"/>
      <c r="G3097" s="113"/>
      <c r="H3097" s="113"/>
      <c r="I3097" s="113"/>
      <c r="J3097" s="113"/>
      <c r="K3097" s="114"/>
      <c r="L3097" s="76">
        <v>0</v>
      </c>
      <c r="M3097" s="59">
        <f t="shared" si="677"/>
        <v>0</v>
      </c>
      <c r="N3097" s="59">
        <v>0</v>
      </c>
      <c r="O3097" s="59">
        <f t="shared" si="672"/>
        <v>0</v>
      </c>
      <c r="P3097" s="59">
        <v>0</v>
      </c>
      <c r="Q3097" s="59">
        <f t="shared" si="675"/>
        <v>0</v>
      </c>
    </row>
    <row r="3098" spans="1:17" ht="15.75" thickBot="1">
      <c r="A3098" s="184" t="str">
        <f t="shared" si="674"/>
        <v>Stones</v>
      </c>
      <c r="B3098" s="113"/>
      <c r="C3098" s="113"/>
      <c r="D3098" s="113"/>
      <c r="E3098" s="113"/>
      <c r="F3098" s="113"/>
      <c r="G3098" s="113"/>
      <c r="H3098" s="113"/>
      <c r="I3098" s="113"/>
      <c r="J3098" s="113"/>
      <c r="K3098" s="114"/>
      <c r="L3098" s="76">
        <v>0</v>
      </c>
      <c r="M3098" s="59">
        <f t="shared" si="677"/>
        <v>0</v>
      </c>
      <c r="N3098" s="59">
        <v>0</v>
      </c>
      <c r="O3098" s="59">
        <f t="shared" si="672"/>
        <v>0</v>
      </c>
      <c r="P3098" s="59">
        <v>0</v>
      </c>
      <c r="Q3098" s="59">
        <f t="shared" si="675"/>
        <v>0</v>
      </c>
    </row>
    <row r="3099" spans="1:17" ht="15.75" thickBot="1">
      <c r="A3099" s="184" t="str">
        <f t="shared" si="674"/>
        <v>Shaw</v>
      </c>
      <c r="B3099" s="113"/>
      <c r="C3099" s="113"/>
      <c r="D3099" s="113"/>
      <c r="E3099" s="113"/>
      <c r="F3099" s="113"/>
      <c r="G3099" s="113"/>
      <c r="H3099" s="113"/>
      <c r="I3099" s="113"/>
      <c r="J3099" s="113"/>
      <c r="K3099" s="114"/>
      <c r="L3099" s="76">
        <v>0</v>
      </c>
      <c r="M3099" s="59">
        <f t="shared" si="677"/>
        <v>0</v>
      </c>
      <c r="N3099" s="59">
        <v>0</v>
      </c>
      <c r="O3099" s="59">
        <f t="shared" si="672"/>
        <v>0</v>
      </c>
      <c r="P3099" s="59">
        <v>0</v>
      </c>
      <c r="Q3099" s="59">
        <f t="shared" si="675"/>
        <v>0</v>
      </c>
    </row>
    <row r="3100" spans="1:17" ht="15.75" thickBot="1">
      <c r="A3100" s="184" t="str">
        <f t="shared" si="674"/>
        <v>Cucurella</v>
      </c>
      <c r="B3100" s="113"/>
      <c r="C3100" s="113"/>
      <c r="D3100" s="113"/>
      <c r="E3100" s="113"/>
      <c r="F3100" s="113"/>
      <c r="G3100" s="113"/>
      <c r="H3100" s="113"/>
      <c r="I3100" s="113"/>
      <c r="J3100" s="113"/>
      <c r="K3100" s="114"/>
      <c r="L3100" s="76">
        <v>0</v>
      </c>
      <c r="M3100" s="59">
        <f t="shared" si="677"/>
        <v>0</v>
      </c>
      <c r="N3100" s="59">
        <v>0</v>
      </c>
      <c r="O3100" s="59">
        <f t="shared" si="672"/>
        <v>0</v>
      </c>
      <c r="P3100" s="59">
        <v>0</v>
      </c>
      <c r="Q3100" s="59">
        <f t="shared" si="675"/>
        <v>0</v>
      </c>
    </row>
    <row r="3101" spans="1:17" ht="15.75" thickBot="1">
      <c r="A3101" s="184" t="str">
        <f t="shared" si="674"/>
        <v>Varane</v>
      </c>
      <c r="B3101" s="113"/>
      <c r="C3101" s="113"/>
      <c r="D3101" s="113"/>
      <c r="E3101" s="113"/>
      <c r="F3101" s="113"/>
      <c r="G3101" s="113"/>
      <c r="H3101" s="113"/>
      <c r="I3101" s="113"/>
      <c r="J3101" s="113"/>
      <c r="K3101" s="114"/>
      <c r="L3101" s="76">
        <v>0</v>
      </c>
      <c r="M3101" s="59">
        <f t="shared" si="677"/>
        <v>0</v>
      </c>
      <c r="N3101" s="59">
        <v>0</v>
      </c>
      <c r="O3101" s="59">
        <f t="shared" si="672"/>
        <v>0</v>
      </c>
      <c r="P3101" s="59">
        <v>0</v>
      </c>
      <c r="Q3101" s="59">
        <f t="shared" si="675"/>
        <v>0</v>
      </c>
    </row>
    <row r="3102" spans="1:17" ht="15.75" thickBot="1">
      <c r="A3102" s="184" t="str">
        <f t="shared" si="674"/>
        <v>Estupiñán</v>
      </c>
      <c r="B3102" s="113"/>
      <c r="C3102" s="113"/>
      <c r="D3102" s="113"/>
      <c r="E3102" s="113"/>
      <c r="F3102" s="113"/>
      <c r="G3102" s="113"/>
      <c r="H3102" s="113"/>
      <c r="I3102" s="113"/>
      <c r="J3102" s="113"/>
      <c r="K3102" s="114"/>
      <c r="L3102" s="76">
        <v>0</v>
      </c>
      <c r="M3102" s="59">
        <f t="shared" si="677"/>
        <v>0</v>
      </c>
      <c r="N3102" s="59">
        <v>0</v>
      </c>
      <c r="O3102" s="59">
        <f t="shared" ref="O3102:O3165" si="678">M3102-N3102</f>
        <v>0</v>
      </c>
      <c r="P3102" s="59">
        <v>0</v>
      </c>
      <c r="Q3102" s="59">
        <f t="shared" si="675"/>
        <v>0</v>
      </c>
    </row>
    <row r="3103" spans="1:17" ht="15.75" thickBot="1">
      <c r="A3103" s="184" t="str">
        <f t="shared" si="674"/>
        <v>Matip</v>
      </c>
      <c r="B3103" s="113"/>
      <c r="C3103" s="113"/>
      <c r="D3103" s="113"/>
      <c r="E3103" s="113"/>
      <c r="F3103" s="113"/>
      <c r="G3103" s="113"/>
      <c r="H3103" s="113"/>
      <c r="I3103" s="113"/>
      <c r="J3103" s="113"/>
      <c r="K3103" s="114"/>
      <c r="L3103" s="76">
        <v>0</v>
      </c>
      <c r="M3103" s="59">
        <f t="shared" si="677"/>
        <v>0</v>
      </c>
      <c r="N3103" s="59">
        <v>0</v>
      </c>
      <c r="O3103" s="59">
        <f t="shared" si="678"/>
        <v>0</v>
      </c>
      <c r="P3103" s="59">
        <v>0</v>
      </c>
      <c r="Q3103" s="59">
        <f t="shared" si="675"/>
        <v>0</v>
      </c>
    </row>
    <row r="3104" spans="1:17" ht="15.75" thickBot="1">
      <c r="A3104" s="184" t="str">
        <f t="shared" si="674"/>
        <v>Romero</v>
      </c>
      <c r="B3104" s="113"/>
      <c r="C3104" s="113"/>
      <c r="D3104" s="113"/>
      <c r="E3104" s="113"/>
      <c r="F3104" s="113"/>
      <c r="G3104" s="113"/>
      <c r="H3104" s="113"/>
      <c r="I3104" s="113"/>
      <c r="J3104" s="113"/>
      <c r="K3104" s="114"/>
      <c r="L3104" s="76">
        <v>0</v>
      </c>
      <c r="M3104" s="59">
        <f t="shared" si="677"/>
        <v>0</v>
      </c>
      <c r="N3104" s="59">
        <v>0</v>
      </c>
      <c r="O3104" s="59">
        <f t="shared" si="678"/>
        <v>0</v>
      </c>
      <c r="P3104" s="59">
        <v>0</v>
      </c>
      <c r="Q3104" s="59">
        <f t="shared" si="675"/>
        <v>0</v>
      </c>
    </row>
    <row r="3105" spans="1:17" ht="15.75" thickBot="1">
      <c r="A3105" s="184" t="str">
        <f t="shared" si="674"/>
        <v>Koulibaly</v>
      </c>
      <c r="B3105" s="113"/>
      <c r="C3105" s="113"/>
      <c r="D3105" s="113"/>
      <c r="E3105" s="113"/>
      <c r="F3105" s="113"/>
      <c r="G3105" s="113"/>
      <c r="H3105" s="113"/>
      <c r="I3105" s="113"/>
      <c r="J3105" s="113"/>
      <c r="K3105" s="114"/>
      <c r="L3105" s="76">
        <v>0</v>
      </c>
      <c r="M3105" s="59">
        <f t="shared" si="677"/>
        <v>0</v>
      </c>
      <c r="N3105" s="59">
        <v>0</v>
      </c>
      <c r="O3105" s="59">
        <f t="shared" si="678"/>
        <v>0</v>
      </c>
      <c r="P3105" s="59">
        <v>0</v>
      </c>
      <c r="Q3105" s="59">
        <f t="shared" si="675"/>
        <v>0</v>
      </c>
    </row>
    <row r="3106" spans="1:17" ht="15.75" thickBot="1">
      <c r="A3106" s="184" t="str">
        <f t="shared" si="674"/>
        <v>Digne</v>
      </c>
      <c r="B3106" s="113"/>
      <c r="C3106" s="113"/>
      <c r="D3106" s="113"/>
      <c r="E3106" s="113"/>
      <c r="F3106" s="113"/>
      <c r="G3106" s="113"/>
      <c r="H3106" s="113"/>
      <c r="I3106" s="113"/>
      <c r="J3106" s="113"/>
      <c r="K3106" s="114"/>
      <c r="L3106" s="76">
        <v>0</v>
      </c>
      <c r="M3106" s="59">
        <f t="shared" si="677"/>
        <v>0</v>
      </c>
      <c r="N3106" s="59">
        <v>0</v>
      </c>
      <c r="O3106" s="59">
        <f t="shared" si="678"/>
        <v>0</v>
      </c>
      <c r="P3106" s="59">
        <v>0</v>
      </c>
      <c r="Q3106" s="59">
        <f t="shared" si="675"/>
        <v>0</v>
      </c>
    </row>
    <row r="3107" spans="1:17" ht="15.75" thickBot="1">
      <c r="A3107" s="184" t="str">
        <f t="shared" si="674"/>
        <v>Akanji</v>
      </c>
      <c r="B3107" s="113"/>
      <c r="C3107" s="113"/>
      <c r="D3107" s="113"/>
      <c r="E3107" s="113"/>
      <c r="F3107" s="113"/>
      <c r="G3107" s="113"/>
      <c r="H3107" s="113"/>
      <c r="I3107" s="113"/>
      <c r="J3107" s="113"/>
      <c r="K3107" s="114"/>
      <c r="L3107" s="76">
        <v>0</v>
      </c>
      <c r="M3107" s="59">
        <f t="shared" si="677"/>
        <v>0</v>
      </c>
      <c r="N3107" s="59">
        <v>0</v>
      </c>
      <c r="O3107" s="59">
        <f t="shared" si="678"/>
        <v>0</v>
      </c>
      <c r="P3107" s="59">
        <v>0</v>
      </c>
      <c r="Q3107" s="59">
        <f t="shared" si="675"/>
        <v>0</v>
      </c>
    </row>
    <row r="3108" spans="1:17" ht="15.75" thickBot="1">
      <c r="A3108" s="184" t="str">
        <f t="shared" si="674"/>
        <v>Thiago Silva</v>
      </c>
      <c r="B3108" s="113"/>
      <c r="C3108" s="113"/>
      <c r="D3108" s="113"/>
      <c r="E3108" s="113"/>
      <c r="F3108" s="113"/>
      <c r="G3108" s="113"/>
      <c r="H3108" s="113"/>
      <c r="I3108" s="113"/>
      <c r="J3108" s="113"/>
      <c r="K3108" s="114"/>
      <c r="L3108" s="76">
        <v>0</v>
      </c>
      <c r="M3108" s="59">
        <f t="shared" si="677"/>
        <v>0</v>
      </c>
      <c r="N3108" s="59">
        <v>0</v>
      </c>
      <c r="O3108" s="59">
        <f t="shared" si="678"/>
        <v>0</v>
      </c>
      <c r="P3108" s="59">
        <v>0</v>
      </c>
      <c r="Q3108" s="59">
        <f t="shared" si="675"/>
        <v>0</v>
      </c>
    </row>
    <row r="3109" spans="1:17" ht="15.75" thickBot="1">
      <c r="A3109" s="184" t="str">
        <f t="shared" si="674"/>
        <v>Martínez</v>
      </c>
      <c r="B3109" s="113"/>
      <c r="C3109" s="113"/>
      <c r="D3109" s="113"/>
      <c r="E3109" s="113"/>
      <c r="F3109" s="113"/>
      <c r="G3109" s="113"/>
      <c r="H3109" s="113"/>
      <c r="I3109" s="113"/>
      <c r="J3109" s="113"/>
      <c r="K3109" s="114"/>
      <c r="L3109" s="76">
        <v>0</v>
      </c>
      <c r="M3109" s="59">
        <f t="shared" si="677"/>
        <v>0</v>
      </c>
      <c r="N3109" s="59">
        <v>0</v>
      </c>
      <c r="O3109" s="59">
        <f t="shared" si="678"/>
        <v>0</v>
      </c>
      <c r="P3109" s="59">
        <v>0</v>
      </c>
      <c r="Q3109" s="59">
        <f t="shared" si="675"/>
        <v>0</v>
      </c>
    </row>
    <row r="3110" spans="1:17" ht="15.75" thickBot="1">
      <c r="A3110" s="184" t="str">
        <f t="shared" si="674"/>
        <v>Mee</v>
      </c>
      <c r="B3110" s="113"/>
      <c r="C3110" s="113"/>
      <c r="D3110" s="113"/>
      <c r="E3110" s="113"/>
      <c r="F3110" s="113"/>
      <c r="G3110" s="113"/>
      <c r="H3110" s="113"/>
      <c r="I3110" s="113"/>
      <c r="J3110" s="113"/>
      <c r="K3110" s="114"/>
      <c r="L3110" s="76">
        <v>0</v>
      </c>
      <c r="M3110" s="59">
        <f t="shared" si="677"/>
        <v>0</v>
      </c>
      <c r="N3110" s="59">
        <v>0</v>
      </c>
      <c r="O3110" s="59">
        <f t="shared" si="678"/>
        <v>0</v>
      </c>
      <c r="P3110" s="59">
        <v>0</v>
      </c>
      <c r="Q3110" s="59">
        <f t="shared" si="675"/>
        <v>0</v>
      </c>
    </row>
    <row r="3111" spans="1:17" ht="15.75" thickBot="1">
      <c r="A3111" s="184" t="str">
        <f t="shared" si="674"/>
        <v>Cresswell</v>
      </c>
      <c r="B3111" s="113"/>
      <c r="C3111" s="113"/>
      <c r="D3111" s="113"/>
      <c r="E3111" s="113"/>
      <c r="F3111" s="113"/>
      <c r="G3111" s="113"/>
      <c r="H3111" s="113"/>
      <c r="I3111" s="113"/>
      <c r="J3111" s="113"/>
      <c r="K3111" s="114"/>
      <c r="L3111" s="76">
        <v>0</v>
      </c>
      <c r="M3111" s="59">
        <f t="shared" si="677"/>
        <v>0</v>
      </c>
      <c r="N3111" s="59">
        <v>0</v>
      </c>
      <c r="O3111" s="59">
        <f t="shared" si="678"/>
        <v>0</v>
      </c>
      <c r="P3111" s="59">
        <v>0</v>
      </c>
      <c r="Q3111" s="59">
        <f t="shared" si="675"/>
        <v>0</v>
      </c>
    </row>
    <row r="3112" spans="1:17" ht="15.75" thickBot="1">
      <c r="A3112" s="184" t="str">
        <f t="shared" si="674"/>
        <v>Konsa</v>
      </c>
      <c r="B3112" s="113"/>
      <c r="C3112" s="113"/>
      <c r="D3112" s="113"/>
      <c r="E3112" s="113"/>
      <c r="F3112" s="113"/>
      <c r="G3112" s="113"/>
      <c r="H3112" s="113"/>
      <c r="I3112" s="113"/>
      <c r="J3112" s="113"/>
      <c r="K3112" s="114"/>
      <c r="L3112" s="76">
        <v>0</v>
      </c>
      <c r="M3112" s="59">
        <f t="shared" si="677"/>
        <v>0</v>
      </c>
      <c r="N3112" s="59">
        <v>0</v>
      </c>
      <c r="O3112" s="59">
        <f t="shared" si="678"/>
        <v>0</v>
      </c>
      <c r="P3112" s="59">
        <v>0</v>
      </c>
      <c r="Q3112" s="59">
        <f t="shared" si="675"/>
        <v>0</v>
      </c>
    </row>
    <row r="3113" spans="1:17" ht="15.75" thickBot="1">
      <c r="A3113" s="184" t="str">
        <f t="shared" si="674"/>
        <v>Perraud</v>
      </c>
      <c r="B3113" s="113"/>
      <c r="C3113" s="113"/>
      <c r="D3113" s="113"/>
      <c r="E3113" s="113"/>
      <c r="F3113" s="113"/>
      <c r="G3113" s="113"/>
      <c r="H3113" s="113"/>
      <c r="I3113" s="113"/>
      <c r="J3113" s="113"/>
      <c r="K3113" s="114"/>
      <c r="L3113" s="76">
        <v>0</v>
      </c>
      <c r="M3113" s="59">
        <f t="shared" ref="M3113:M3144" si="679">L473-L3113</f>
        <v>0</v>
      </c>
      <c r="N3113" s="59">
        <v>0</v>
      </c>
      <c r="O3113" s="59">
        <f t="shared" si="678"/>
        <v>0</v>
      </c>
      <c r="P3113" s="59">
        <v>0</v>
      </c>
      <c r="Q3113" s="59">
        <f t="shared" si="675"/>
        <v>0</v>
      </c>
    </row>
    <row r="3114" spans="1:17" ht="15.75" thickBot="1">
      <c r="A3114" s="184" t="str">
        <f t="shared" ref="A3114:A3177" si="680">A2234</f>
        <v>Kehrer</v>
      </c>
      <c r="B3114" s="113"/>
      <c r="C3114" s="113"/>
      <c r="D3114" s="113"/>
      <c r="E3114" s="113"/>
      <c r="F3114" s="113"/>
      <c r="G3114" s="113"/>
      <c r="H3114" s="113"/>
      <c r="I3114" s="113"/>
      <c r="J3114" s="113"/>
      <c r="K3114" s="114"/>
      <c r="L3114" s="76">
        <v>0</v>
      </c>
      <c r="M3114" s="59">
        <f t="shared" si="679"/>
        <v>0</v>
      </c>
      <c r="N3114" s="59">
        <v>0</v>
      </c>
      <c r="O3114" s="59">
        <f t="shared" si="678"/>
        <v>0</v>
      </c>
      <c r="P3114" s="59">
        <v>0</v>
      </c>
      <c r="Q3114" s="59">
        <f t="shared" si="675"/>
        <v>0</v>
      </c>
    </row>
    <row r="3115" spans="1:17" ht="15.75" thickBot="1">
      <c r="A3115" s="184" t="str">
        <f t="shared" si="680"/>
        <v>Ream</v>
      </c>
      <c r="B3115" s="113"/>
      <c r="C3115" s="113"/>
      <c r="D3115" s="113"/>
      <c r="E3115" s="113"/>
      <c r="F3115" s="113"/>
      <c r="G3115" s="113"/>
      <c r="H3115" s="113"/>
      <c r="I3115" s="113"/>
      <c r="J3115" s="113"/>
      <c r="K3115" s="114"/>
      <c r="L3115" s="76">
        <v>0</v>
      </c>
      <c r="M3115" s="59">
        <f t="shared" si="679"/>
        <v>0</v>
      </c>
      <c r="N3115" s="59">
        <v>0</v>
      </c>
      <c r="O3115" s="59">
        <f t="shared" si="678"/>
        <v>0</v>
      </c>
      <c r="P3115" s="59">
        <v>0</v>
      </c>
      <c r="Q3115" s="59">
        <f t="shared" si="675"/>
        <v>0</v>
      </c>
    </row>
    <row r="3116" spans="1:17" ht="15.75" thickBot="1">
      <c r="A3116" s="184" t="str">
        <f t="shared" si="680"/>
        <v>R.Sessegnon</v>
      </c>
      <c r="B3116" s="113"/>
      <c r="C3116" s="113"/>
      <c r="D3116" s="113"/>
      <c r="E3116" s="113"/>
      <c r="F3116" s="113"/>
      <c r="G3116" s="113"/>
      <c r="H3116" s="113"/>
      <c r="I3116" s="113"/>
      <c r="J3116" s="113"/>
      <c r="K3116" s="114"/>
      <c r="L3116" s="76">
        <v>0</v>
      </c>
      <c r="M3116" s="59">
        <f t="shared" si="679"/>
        <v>0</v>
      </c>
      <c r="N3116" s="59">
        <v>0</v>
      </c>
      <c r="O3116" s="59">
        <f t="shared" si="678"/>
        <v>0</v>
      </c>
      <c r="P3116" s="59">
        <v>0</v>
      </c>
      <c r="Q3116" s="59">
        <f t="shared" si="675"/>
        <v>0</v>
      </c>
    </row>
    <row r="3117" spans="1:17" ht="15.75" thickBot="1">
      <c r="A3117" s="184" t="str">
        <f t="shared" si="680"/>
        <v>Aké</v>
      </c>
      <c r="B3117" s="113"/>
      <c r="C3117" s="113"/>
      <c r="D3117" s="113"/>
      <c r="E3117" s="113"/>
      <c r="F3117" s="113"/>
      <c r="G3117" s="113"/>
      <c r="H3117" s="113"/>
      <c r="I3117" s="113"/>
      <c r="J3117" s="113"/>
      <c r="K3117" s="114"/>
      <c r="L3117" s="76">
        <v>0</v>
      </c>
      <c r="M3117" s="59">
        <f t="shared" si="679"/>
        <v>0</v>
      </c>
      <c r="N3117" s="59">
        <v>0</v>
      </c>
      <c r="O3117" s="59">
        <f t="shared" si="678"/>
        <v>0</v>
      </c>
      <c r="P3117" s="59">
        <v>0</v>
      </c>
      <c r="Q3117" s="59">
        <f t="shared" ref="Q3117:Q3180" si="681">M3117-N3117-P3117</f>
        <v>0</v>
      </c>
    </row>
    <row r="3118" spans="1:17" ht="15.75" thickBot="1">
      <c r="A3118" s="184" t="str">
        <f t="shared" si="680"/>
        <v>Azpilicueta</v>
      </c>
      <c r="B3118" s="113"/>
      <c r="C3118" s="113"/>
      <c r="D3118" s="113"/>
      <c r="E3118" s="113"/>
      <c r="F3118" s="113"/>
      <c r="G3118" s="113"/>
      <c r="H3118" s="113"/>
      <c r="I3118" s="113"/>
      <c r="J3118" s="113"/>
      <c r="K3118" s="114"/>
      <c r="L3118" s="76">
        <v>0</v>
      </c>
      <c r="M3118" s="59">
        <f t="shared" si="679"/>
        <v>0</v>
      </c>
      <c r="N3118" s="59">
        <v>0</v>
      </c>
      <c r="O3118" s="59">
        <f t="shared" si="678"/>
        <v>0</v>
      </c>
      <c r="P3118" s="59">
        <v>0</v>
      </c>
      <c r="Q3118" s="59">
        <f t="shared" si="681"/>
        <v>0</v>
      </c>
    </row>
    <row r="3119" spans="1:17" ht="15.75" thickBot="1">
      <c r="A3119" s="184" t="str">
        <f t="shared" si="680"/>
        <v>Collins</v>
      </c>
      <c r="B3119" s="113"/>
      <c r="C3119" s="113"/>
      <c r="D3119" s="113"/>
      <c r="E3119" s="113"/>
      <c r="F3119" s="113"/>
      <c r="G3119" s="113"/>
      <c r="H3119" s="113"/>
      <c r="I3119" s="113"/>
      <c r="J3119" s="113"/>
      <c r="K3119" s="114"/>
      <c r="L3119" s="76">
        <v>0</v>
      </c>
      <c r="M3119" s="59">
        <f t="shared" si="679"/>
        <v>0</v>
      </c>
      <c r="N3119" s="59">
        <v>0</v>
      </c>
      <c r="O3119" s="59">
        <f t="shared" si="678"/>
        <v>0</v>
      </c>
      <c r="P3119" s="59">
        <v>0</v>
      </c>
      <c r="Q3119" s="59">
        <f t="shared" si="681"/>
        <v>0</v>
      </c>
    </row>
    <row r="3120" spans="1:17" ht="15.75" thickBot="1">
      <c r="A3120" s="184" t="str">
        <f t="shared" si="680"/>
        <v>Chalobah</v>
      </c>
      <c r="B3120" s="113"/>
      <c r="C3120" s="113"/>
      <c r="D3120" s="113"/>
      <c r="E3120" s="113"/>
      <c r="F3120" s="113"/>
      <c r="G3120" s="113"/>
      <c r="H3120" s="113"/>
      <c r="I3120" s="113"/>
      <c r="J3120" s="113"/>
      <c r="K3120" s="114"/>
      <c r="L3120" s="76">
        <v>0</v>
      </c>
      <c r="M3120" s="59">
        <f t="shared" si="679"/>
        <v>0</v>
      </c>
      <c r="N3120" s="59">
        <v>0</v>
      </c>
      <c r="O3120" s="59">
        <f t="shared" si="678"/>
        <v>0</v>
      </c>
      <c r="P3120" s="59">
        <v>0</v>
      </c>
      <c r="Q3120" s="59">
        <f t="shared" si="681"/>
        <v>0</v>
      </c>
    </row>
    <row r="3121" spans="1:17" ht="15.75" thickBot="1">
      <c r="A3121" s="184" t="str">
        <f t="shared" si="680"/>
        <v>Haaland</v>
      </c>
      <c r="B3121" s="113"/>
      <c r="C3121" s="113"/>
      <c r="D3121" s="113"/>
      <c r="E3121" s="113"/>
      <c r="F3121" s="113"/>
      <c r="G3121" s="113"/>
      <c r="H3121" s="113"/>
      <c r="I3121" s="113"/>
      <c r="J3121" s="113"/>
      <c r="K3121" s="114"/>
      <c r="L3121" s="76">
        <v>1</v>
      </c>
      <c r="M3121" s="59">
        <f t="shared" si="679"/>
        <v>0</v>
      </c>
      <c r="N3121" s="59">
        <v>0</v>
      </c>
      <c r="O3121" s="59">
        <f t="shared" si="678"/>
        <v>0</v>
      </c>
      <c r="P3121" s="59">
        <v>0</v>
      </c>
      <c r="Q3121" s="59">
        <f t="shared" si="681"/>
        <v>0</v>
      </c>
    </row>
    <row r="3122" spans="1:17" ht="15.75" thickBot="1">
      <c r="A3122" s="184" t="str">
        <f t="shared" si="680"/>
        <v>Kane</v>
      </c>
      <c r="B3122" s="113"/>
      <c r="C3122" s="113"/>
      <c r="D3122" s="113"/>
      <c r="E3122" s="113"/>
      <c r="F3122" s="113"/>
      <c r="G3122" s="113"/>
      <c r="H3122" s="113"/>
      <c r="I3122" s="113"/>
      <c r="J3122" s="113"/>
      <c r="K3122" s="114"/>
      <c r="L3122" s="76">
        <v>0</v>
      </c>
      <c r="M3122" s="59">
        <f t="shared" si="679"/>
        <v>0</v>
      </c>
      <c r="N3122" s="59">
        <v>0</v>
      </c>
      <c r="O3122" s="59">
        <f t="shared" si="678"/>
        <v>0</v>
      </c>
      <c r="P3122" s="59">
        <v>0</v>
      </c>
      <c r="Q3122" s="59">
        <f t="shared" si="681"/>
        <v>0</v>
      </c>
    </row>
    <row r="3123" spans="1:17" ht="15.75" thickBot="1">
      <c r="A3123" s="184" t="str">
        <f t="shared" si="680"/>
        <v>Darwin</v>
      </c>
      <c r="B3123" s="113"/>
      <c r="C3123" s="113"/>
      <c r="D3123" s="113"/>
      <c r="E3123" s="113"/>
      <c r="F3123" s="113"/>
      <c r="G3123" s="113"/>
      <c r="H3123" s="113"/>
      <c r="I3123" s="113"/>
      <c r="J3123" s="113"/>
      <c r="K3123" s="114"/>
      <c r="L3123" s="76">
        <v>0</v>
      </c>
      <c r="M3123" s="59">
        <f t="shared" si="679"/>
        <v>0</v>
      </c>
      <c r="N3123" s="59">
        <v>0</v>
      </c>
      <c r="O3123" s="59">
        <f t="shared" si="678"/>
        <v>0</v>
      </c>
      <c r="P3123" s="59">
        <v>0</v>
      </c>
      <c r="Q3123" s="59">
        <f t="shared" si="681"/>
        <v>0</v>
      </c>
    </row>
    <row r="3124" spans="1:17" ht="15.75" thickBot="1">
      <c r="A3124" s="184" t="str">
        <f t="shared" si="680"/>
        <v>Mitrović</v>
      </c>
      <c r="B3124" s="113"/>
      <c r="C3124" s="113"/>
      <c r="D3124" s="113"/>
      <c r="E3124" s="113"/>
      <c r="F3124" s="113"/>
      <c r="G3124" s="113"/>
      <c r="H3124" s="113"/>
      <c r="I3124" s="113"/>
      <c r="J3124" s="113"/>
      <c r="K3124" s="114"/>
      <c r="L3124" s="76">
        <v>1</v>
      </c>
      <c r="M3124" s="59">
        <f t="shared" si="679"/>
        <v>0</v>
      </c>
      <c r="N3124" s="59">
        <v>0</v>
      </c>
      <c r="O3124" s="59">
        <f t="shared" si="678"/>
        <v>0</v>
      </c>
      <c r="P3124" s="59">
        <v>0</v>
      </c>
      <c r="Q3124" s="59">
        <f t="shared" si="681"/>
        <v>0</v>
      </c>
    </row>
    <row r="3125" spans="1:17" ht="15.75" thickBot="1">
      <c r="A3125" s="184" t="str">
        <f t="shared" si="680"/>
        <v>Nketiah</v>
      </c>
      <c r="B3125" s="113"/>
      <c r="C3125" s="113"/>
      <c r="D3125" s="113"/>
      <c r="E3125" s="113"/>
      <c r="F3125" s="113"/>
      <c r="G3125" s="113"/>
      <c r="H3125" s="113"/>
      <c r="I3125" s="113"/>
      <c r="J3125" s="113"/>
      <c r="K3125" s="114"/>
      <c r="L3125" s="76">
        <v>0</v>
      </c>
      <c r="M3125" s="59">
        <f t="shared" si="679"/>
        <v>0</v>
      </c>
      <c r="N3125" s="59">
        <v>0</v>
      </c>
      <c r="O3125" s="59">
        <f t="shared" si="678"/>
        <v>0</v>
      </c>
      <c r="P3125" s="59">
        <v>0</v>
      </c>
      <c r="Q3125" s="59">
        <f t="shared" si="681"/>
        <v>0</v>
      </c>
    </row>
    <row r="3126" spans="1:17" ht="15.75" thickBot="1">
      <c r="A3126" s="184" t="str">
        <f t="shared" si="680"/>
        <v>Wilson</v>
      </c>
      <c r="B3126" s="113"/>
      <c r="C3126" s="113"/>
      <c r="D3126" s="113"/>
      <c r="E3126" s="113"/>
      <c r="F3126" s="113"/>
      <c r="G3126" s="113"/>
      <c r="H3126" s="113"/>
      <c r="I3126" s="113"/>
      <c r="J3126" s="113"/>
      <c r="K3126" s="114"/>
      <c r="L3126" s="76">
        <v>0</v>
      </c>
      <c r="M3126" s="59">
        <f t="shared" si="679"/>
        <v>0</v>
      </c>
      <c r="N3126" s="59">
        <v>0</v>
      </c>
      <c r="O3126" s="59">
        <f t="shared" si="678"/>
        <v>0</v>
      </c>
      <c r="P3126" s="59">
        <v>0</v>
      </c>
      <c r="Q3126" s="59">
        <f t="shared" si="681"/>
        <v>0</v>
      </c>
    </row>
    <row r="3127" spans="1:17" ht="15.75" thickBot="1">
      <c r="A3127" s="184" t="str">
        <f t="shared" si="680"/>
        <v>Martial</v>
      </c>
      <c r="B3127" s="113"/>
      <c r="C3127" s="113"/>
      <c r="D3127" s="113"/>
      <c r="E3127" s="113"/>
      <c r="F3127" s="113"/>
      <c r="G3127" s="113"/>
      <c r="H3127" s="113"/>
      <c r="I3127" s="113"/>
      <c r="J3127" s="113"/>
      <c r="K3127" s="114"/>
      <c r="L3127" s="76">
        <v>0</v>
      </c>
      <c r="M3127" s="59">
        <f t="shared" si="679"/>
        <v>0</v>
      </c>
      <c r="N3127" s="59">
        <v>0</v>
      </c>
      <c r="O3127" s="59">
        <f t="shared" si="678"/>
        <v>0</v>
      </c>
      <c r="P3127" s="59">
        <v>0</v>
      </c>
      <c r="Q3127" s="59">
        <f t="shared" si="681"/>
        <v>0</v>
      </c>
    </row>
    <row r="3128" spans="1:17" ht="15.75" thickBot="1">
      <c r="A3128" s="184" t="str">
        <f t="shared" si="680"/>
        <v>Watkins</v>
      </c>
      <c r="B3128" s="113"/>
      <c r="C3128" s="113"/>
      <c r="D3128" s="113"/>
      <c r="E3128" s="113"/>
      <c r="F3128" s="113"/>
      <c r="G3128" s="113"/>
      <c r="H3128" s="113"/>
      <c r="I3128" s="113"/>
      <c r="J3128" s="113"/>
      <c r="K3128" s="114"/>
      <c r="L3128" s="76">
        <v>0</v>
      </c>
      <c r="M3128" s="59">
        <f t="shared" si="679"/>
        <v>0</v>
      </c>
      <c r="N3128" s="59">
        <v>0</v>
      </c>
      <c r="O3128" s="59">
        <f t="shared" si="678"/>
        <v>0</v>
      </c>
      <c r="P3128" s="59">
        <v>0</v>
      </c>
      <c r="Q3128" s="59">
        <f t="shared" si="681"/>
        <v>0</v>
      </c>
    </row>
    <row r="3129" spans="1:17" ht="15.75" thickBot="1">
      <c r="A3129" s="184" t="str">
        <f t="shared" si="680"/>
        <v>Havertz</v>
      </c>
      <c r="B3129" s="113"/>
      <c r="C3129" s="113"/>
      <c r="D3129" s="113"/>
      <c r="E3129" s="113"/>
      <c r="F3129" s="113"/>
      <c r="G3129" s="113"/>
      <c r="H3129" s="113"/>
      <c r="I3129" s="113"/>
      <c r="J3129" s="113"/>
      <c r="K3129" s="114"/>
      <c r="L3129" s="76">
        <v>0</v>
      </c>
      <c r="M3129" s="59">
        <f t="shared" si="679"/>
        <v>0</v>
      </c>
      <c r="N3129" s="59">
        <v>0</v>
      </c>
      <c r="O3129" s="59">
        <f t="shared" si="678"/>
        <v>0</v>
      </c>
      <c r="P3129" s="59">
        <v>0</v>
      </c>
      <c r="Q3129" s="59">
        <f t="shared" si="681"/>
        <v>0</v>
      </c>
    </row>
    <row r="3130" spans="1:17" ht="15.75" thickBot="1">
      <c r="A3130" s="184" t="str">
        <f t="shared" si="680"/>
        <v>Aubameyang</v>
      </c>
      <c r="B3130" s="113"/>
      <c r="C3130" s="113"/>
      <c r="D3130" s="113"/>
      <c r="E3130" s="113"/>
      <c r="F3130" s="113"/>
      <c r="G3130" s="113"/>
      <c r="H3130" s="113"/>
      <c r="I3130" s="113"/>
      <c r="J3130" s="113"/>
      <c r="K3130" s="114"/>
      <c r="L3130" s="76">
        <v>0</v>
      </c>
      <c r="M3130" s="59">
        <f t="shared" si="679"/>
        <v>0</v>
      </c>
      <c r="N3130" s="59">
        <v>0</v>
      </c>
      <c r="O3130" s="59">
        <f t="shared" si="678"/>
        <v>0</v>
      </c>
      <c r="P3130" s="59">
        <v>0</v>
      </c>
      <c r="Q3130" s="59">
        <f t="shared" si="681"/>
        <v>0</v>
      </c>
    </row>
    <row r="3131" spans="1:17" ht="15.75" thickBot="1">
      <c r="A3131" s="184" t="str">
        <f t="shared" si="680"/>
        <v>Solanke</v>
      </c>
      <c r="B3131" s="113"/>
      <c r="C3131" s="113"/>
      <c r="D3131" s="113"/>
      <c r="E3131" s="113"/>
      <c r="F3131" s="113"/>
      <c r="G3131" s="113"/>
      <c r="H3131" s="113"/>
      <c r="I3131" s="113"/>
      <c r="J3131" s="113"/>
      <c r="K3131" s="114"/>
      <c r="L3131" s="76">
        <v>0</v>
      </c>
      <c r="M3131" s="59">
        <f t="shared" si="679"/>
        <v>0</v>
      </c>
      <c r="N3131" s="59">
        <v>0</v>
      </c>
      <c r="O3131" s="59">
        <f t="shared" si="678"/>
        <v>0</v>
      </c>
      <c r="P3131" s="59">
        <v>0</v>
      </c>
      <c r="Q3131" s="59">
        <f t="shared" si="681"/>
        <v>0</v>
      </c>
    </row>
    <row r="3132" spans="1:17" ht="15.75" thickBot="1">
      <c r="A3132" s="184" t="str">
        <f t="shared" si="680"/>
        <v>Bamford</v>
      </c>
      <c r="B3132" s="113"/>
      <c r="C3132" s="113"/>
      <c r="D3132" s="113"/>
      <c r="E3132" s="113"/>
      <c r="F3132" s="113"/>
      <c r="G3132" s="113"/>
      <c r="H3132" s="113"/>
      <c r="I3132" s="113"/>
      <c r="J3132" s="113"/>
      <c r="K3132" s="114"/>
      <c r="L3132" s="76">
        <v>0</v>
      </c>
      <c r="M3132" s="59">
        <f t="shared" si="679"/>
        <v>0</v>
      </c>
      <c r="N3132" s="59">
        <v>0</v>
      </c>
      <c r="O3132" s="59">
        <f t="shared" si="678"/>
        <v>0</v>
      </c>
      <c r="P3132" s="59">
        <v>0</v>
      </c>
      <c r="Q3132" s="59">
        <f t="shared" si="681"/>
        <v>0</v>
      </c>
    </row>
    <row r="3133" spans="1:17" ht="15.75" thickBot="1">
      <c r="A3133" s="184" t="str">
        <f t="shared" si="680"/>
        <v>Mbeumo</v>
      </c>
      <c r="B3133" s="113"/>
      <c r="C3133" s="113"/>
      <c r="D3133" s="113"/>
      <c r="E3133" s="113"/>
      <c r="F3133" s="113"/>
      <c r="G3133" s="113"/>
      <c r="H3133" s="113"/>
      <c r="I3133" s="113"/>
      <c r="J3133" s="113"/>
      <c r="K3133" s="114"/>
      <c r="L3133" s="76">
        <v>0</v>
      </c>
      <c r="M3133" s="59">
        <f t="shared" si="679"/>
        <v>0</v>
      </c>
      <c r="N3133" s="59">
        <v>0</v>
      </c>
      <c r="O3133" s="59">
        <f t="shared" si="678"/>
        <v>0</v>
      </c>
      <c r="P3133" s="59">
        <v>0</v>
      </c>
      <c r="Q3133" s="59">
        <f t="shared" si="681"/>
        <v>0</v>
      </c>
    </row>
    <row r="3134" spans="1:17" ht="15.75" thickBot="1">
      <c r="A3134" s="184" t="str">
        <f t="shared" si="680"/>
        <v>Adams</v>
      </c>
      <c r="B3134" s="113"/>
      <c r="C3134" s="113"/>
      <c r="D3134" s="113"/>
      <c r="E3134" s="113"/>
      <c r="F3134" s="113"/>
      <c r="G3134" s="113"/>
      <c r="H3134" s="113"/>
      <c r="I3134" s="113"/>
      <c r="J3134" s="113"/>
      <c r="K3134" s="114"/>
      <c r="L3134" s="76">
        <v>0</v>
      </c>
      <c r="M3134" s="59">
        <f t="shared" si="679"/>
        <v>0</v>
      </c>
      <c r="N3134" s="59">
        <v>0</v>
      </c>
      <c r="O3134" s="59">
        <f t="shared" si="678"/>
        <v>0</v>
      </c>
      <c r="P3134" s="59">
        <v>0</v>
      </c>
      <c r="Q3134" s="59">
        <f t="shared" si="681"/>
        <v>0</v>
      </c>
    </row>
    <row r="3135" spans="1:17" ht="15.75" thickBot="1">
      <c r="A3135" s="184" t="str">
        <f t="shared" si="680"/>
        <v>Calvert-Lewin</v>
      </c>
      <c r="B3135" s="113"/>
      <c r="C3135" s="113"/>
      <c r="D3135" s="113"/>
      <c r="E3135" s="113"/>
      <c r="F3135" s="113"/>
      <c r="G3135" s="113"/>
      <c r="H3135" s="113"/>
      <c r="I3135" s="113"/>
      <c r="J3135" s="113"/>
      <c r="K3135" s="114"/>
      <c r="L3135" s="76">
        <v>0</v>
      </c>
      <c r="M3135" s="59">
        <f t="shared" si="679"/>
        <v>0</v>
      </c>
      <c r="N3135" s="59">
        <v>0</v>
      </c>
      <c r="O3135" s="59">
        <f t="shared" si="678"/>
        <v>0</v>
      </c>
      <c r="P3135" s="59">
        <v>0</v>
      </c>
      <c r="Q3135" s="59">
        <f t="shared" si="681"/>
        <v>0</v>
      </c>
    </row>
    <row r="3136" spans="1:17" ht="15.75" thickBot="1">
      <c r="A3136" s="184" t="str">
        <f t="shared" si="680"/>
        <v>Scamacca</v>
      </c>
      <c r="B3136" s="113"/>
      <c r="C3136" s="113"/>
      <c r="D3136" s="113"/>
      <c r="E3136" s="113"/>
      <c r="F3136" s="113"/>
      <c r="G3136" s="113"/>
      <c r="H3136" s="113"/>
      <c r="I3136" s="113"/>
      <c r="J3136" s="113"/>
      <c r="K3136" s="114"/>
      <c r="L3136" s="76">
        <v>0</v>
      </c>
      <c r="M3136" s="59">
        <f t="shared" si="679"/>
        <v>0</v>
      </c>
      <c r="N3136" s="59">
        <v>0</v>
      </c>
      <c r="O3136" s="59">
        <f t="shared" si="678"/>
        <v>0</v>
      </c>
      <c r="P3136" s="59">
        <v>0</v>
      </c>
      <c r="Q3136" s="59">
        <f t="shared" si="681"/>
        <v>0</v>
      </c>
    </row>
    <row r="3137" spans="1:17" ht="15.75" thickBot="1">
      <c r="A3137" s="184" t="str">
        <f t="shared" si="680"/>
        <v>Edouard</v>
      </c>
      <c r="B3137" s="113"/>
      <c r="C3137" s="113"/>
      <c r="D3137" s="113"/>
      <c r="E3137" s="113"/>
      <c r="F3137" s="113"/>
      <c r="G3137" s="113"/>
      <c r="H3137" s="113"/>
      <c r="I3137" s="113"/>
      <c r="J3137" s="113"/>
      <c r="K3137" s="114"/>
      <c r="L3137" s="76">
        <v>0</v>
      </c>
      <c r="M3137" s="59">
        <f t="shared" si="679"/>
        <v>0</v>
      </c>
      <c r="N3137" s="59">
        <v>0</v>
      </c>
      <c r="O3137" s="59">
        <f t="shared" si="678"/>
        <v>0</v>
      </c>
      <c r="P3137" s="59">
        <v>0</v>
      </c>
      <c r="Q3137" s="59">
        <f t="shared" si="681"/>
        <v>0</v>
      </c>
    </row>
    <row r="3138" spans="1:17" ht="15.75" thickBot="1">
      <c r="A3138" s="184" t="str">
        <f t="shared" si="680"/>
        <v>Johnson</v>
      </c>
      <c r="B3138" s="113"/>
      <c r="C3138" s="113"/>
      <c r="D3138" s="113"/>
      <c r="E3138" s="113"/>
      <c r="F3138" s="113"/>
      <c r="G3138" s="113"/>
      <c r="H3138" s="113"/>
      <c r="I3138" s="113"/>
      <c r="J3138" s="113"/>
      <c r="K3138" s="114"/>
      <c r="L3138" s="76">
        <v>0</v>
      </c>
      <c r="M3138" s="59">
        <f t="shared" si="679"/>
        <v>0</v>
      </c>
      <c r="N3138" s="59">
        <v>0</v>
      </c>
      <c r="O3138" s="59">
        <f t="shared" si="678"/>
        <v>0</v>
      </c>
      <c r="P3138" s="59">
        <v>0</v>
      </c>
      <c r="Q3138" s="59">
        <f t="shared" si="681"/>
        <v>0</v>
      </c>
    </row>
    <row r="3139" spans="1:17" ht="15.75" thickBot="1">
      <c r="A3139" s="184" t="str">
        <f t="shared" si="680"/>
        <v>Daka</v>
      </c>
      <c r="B3139" s="113"/>
      <c r="C3139" s="113"/>
      <c r="D3139" s="113"/>
      <c r="E3139" s="113"/>
      <c r="F3139" s="113"/>
      <c r="G3139" s="113"/>
      <c r="H3139" s="113"/>
      <c r="I3139" s="113"/>
      <c r="J3139" s="113"/>
      <c r="K3139" s="114"/>
      <c r="L3139" s="76">
        <v>0</v>
      </c>
      <c r="M3139" s="59">
        <f t="shared" si="679"/>
        <v>0</v>
      </c>
      <c r="N3139" s="59">
        <v>0</v>
      </c>
      <c r="O3139" s="59">
        <f t="shared" si="678"/>
        <v>0</v>
      </c>
      <c r="P3139" s="59">
        <v>0</v>
      </c>
      <c r="Q3139" s="59">
        <f t="shared" si="681"/>
        <v>0</v>
      </c>
    </row>
    <row r="3140" spans="1:17" ht="15.75" thickBot="1">
      <c r="A3140" s="184" t="str">
        <f t="shared" si="680"/>
        <v>Greenwood</v>
      </c>
      <c r="B3140" s="113"/>
      <c r="C3140" s="113"/>
      <c r="D3140" s="113"/>
      <c r="E3140" s="113"/>
      <c r="F3140" s="113"/>
      <c r="G3140" s="113"/>
      <c r="H3140" s="113"/>
      <c r="I3140" s="113"/>
      <c r="J3140" s="113"/>
      <c r="K3140" s="114"/>
      <c r="L3140" s="76">
        <v>0</v>
      </c>
      <c r="M3140" s="59">
        <f t="shared" si="679"/>
        <v>1</v>
      </c>
      <c r="N3140" s="59">
        <v>0</v>
      </c>
      <c r="O3140" s="59">
        <f t="shared" si="678"/>
        <v>1</v>
      </c>
      <c r="P3140" s="59">
        <v>0</v>
      </c>
      <c r="Q3140" s="59">
        <f t="shared" si="681"/>
        <v>1</v>
      </c>
    </row>
    <row r="3141" spans="1:17" ht="15.75" thickBot="1">
      <c r="A3141" s="184" t="str">
        <f t="shared" si="680"/>
        <v>Ederson</v>
      </c>
      <c r="B3141" s="113"/>
      <c r="C3141" s="113"/>
      <c r="D3141" s="113"/>
      <c r="E3141" s="113"/>
      <c r="F3141" s="113"/>
      <c r="G3141" s="113"/>
      <c r="H3141" s="113"/>
      <c r="I3141" s="113"/>
      <c r="J3141" s="113"/>
      <c r="K3141" s="114"/>
      <c r="L3141" s="76">
        <v>1</v>
      </c>
      <c r="M3141" s="59">
        <f t="shared" si="679"/>
        <v>0</v>
      </c>
      <c r="N3141" s="59">
        <v>0</v>
      </c>
      <c r="O3141" s="59">
        <f t="shared" si="678"/>
        <v>0</v>
      </c>
      <c r="P3141" s="59">
        <v>0</v>
      </c>
      <c r="Q3141" s="59">
        <f t="shared" si="681"/>
        <v>0</v>
      </c>
    </row>
    <row r="3142" spans="1:17" ht="15.75" thickBot="1">
      <c r="A3142" s="184" t="str">
        <f t="shared" si="680"/>
        <v>Ramsdale</v>
      </c>
      <c r="B3142" s="113"/>
      <c r="C3142" s="113"/>
      <c r="D3142" s="113"/>
      <c r="E3142" s="113"/>
      <c r="F3142" s="113"/>
      <c r="G3142" s="113"/>
      <c r="H3142" s="113"/>
      <c r="I3142" s="113"/>
      <c r="J3142" s="113"/>
      <c r="K3142" s="114"/>
      <c r="L3142" s="76">
        <v>0</v>
      </c>
      <c r="M3142" s="59">
        <f t="shared" si="679"/>
        <v>0</v>
      </c>
      <c r="N3142" s="59">
        <v>0</v>
      </c>
      <c r="O3142" s="59">
        <f t="shared" si="678"/>
        <v>0</v>
      </c>
      <c r="P3142" s="59">
        <v>0</v>
      </c>
      <c r="Q3142" s="59">
        <f t="shared" si="681"/>
        <v>0</v>
      </c>
    </row>
    <row r="3143" spans="1:17" ht="15.75" thickBot="1">
      <c r="A3143" s="184" t="str">
        <f t="shared" si="680"/>
        <v>Arrizabalaga</v>
      </c>
      <c r="B3143" s="113"/>
      <c r="C3143" s="113"/>
      <c r="D3143" s="113"/>
      <c r="E3143" s="113"/>
      <c r="F3143" s="113"/>
      <c r="G3143" s="113"/>
      <c r="H3143" s="113"/>
      <c r="I3143" s="113"/>
      <c r="J3143" s="113"/>
      <c r="K3143" s="114"/>
      <c r="L3143" s="76">
        <v>0</v>
      </c>
      <c r="M3143" s="59">
        <f t="shared" si="679"/>
        <v>0</v>
      </c>
      <c r="N3143" s="59">
        <v>0</v>
      </c>
      <c r="O3143" s="59">
        <f t="shared" si="678"/>
        <v>0</v>
      </c>
      <c r="P3143" s="59">
        <v>0</v>
      </c>
      <c r="Q3143" s="59">
        <f t="shared" si="681"/>
        <v>0</v>
      </c>
    </row>
    <row r="3144" spans="1:17" ht="15.75" thickBot="1">
      <c r="A3144" s="184" t="str">
        <f t="shared" si="680"/>
        <v>Alisson</v>
      </c>
      <c r="B3144" s="113"/>
      <c r="C3144" s="113"/>
      <c r="D3144" s="113"/>
      <c r="E3144" s="113"/>
      <c r="F3144" s="113"/>
      <c r="G3144" s="113"/>
      <c r="H3144" s="113"/>
      <c r="I3144" s="113"/>
      <c r="J3144" s="113"/>
      <c r="K3144" s="114"/>
      <c r="L3144" s="76">
        <v>0</v>
      </c>
      <c r="M3144" s="59">
        <f t="shared" si="679"/>
        <v>0</v>
      </c>
      <c r="N3144" s="59">
        <v>0</v>
      </c>
      <c r="O3144" s="59">
        <f t="shared" si="678"/>
        <v>0</v>
      </c>
      <c r="P3144" s="59">
        <v>0</v>
      </c>
      <c r="Q3144" s="59">
        <f t="shared" si="681"/>
        <v>0</v>
      </c>
    </row>
    <row r="3145" spans="1:17" ht="15.75" thickBot="1">
      <c r="A3145" s="184" t="str">
        <f t="shared" si="680"/>
        <v>Lloris</v>
      </c>
      <c r="B3145" s="113"/>
      <c r="C3145" s="113"/>
      <c r="D3145" s="113"/>
      <c r="E3145" s="113"/>
      <c r="F3145" s="113"/>
      <c r="G3145" s="113"/>
      <c r="H3145" s="113"/>
      <c r="I3145" s="113"/>
      <c r="J3145" s="113"/>
      <c r="K3145" s="114"/>
      <c r="L3145" s="76">
        <v>0</v>
      </c>
      <c r="M3145" s="59">
        <f t="shared" ref="M3145:M3176" si="682">L505-L3145</f>
        <v>0</v>
      </c>
      <c r="N3145" s="59">
        <v>0</v>
      </c>
      <c r="O3145" s="59">
        <f t="shared" si="678"/>
        <v>0</v>
      </c>
      <c r="P3145" s="59">
        <v>0</v>
      </c>
      <c r="Q3145" s="59">
        <f t="shared" si="681"/>
        <v>0</v>
      </c>
    </row>
    <row r="3146" spans="1:17" ht="15.75" thickBot="1">
      <c r="A3146" s="184" t="str">
        <f t="shared" si="680"/>
        <v>Leno</v>
      </c>
      <c r="B3146" s="113"/>
      <c r="C3146" s="113"/>
      <c r="D3146" s="113"/>
      <c r="E3146" s="113"/>
      <c r="F3146" s="113"/>
      <c r="G3146" s="113"/>
      <c r="H3146" s="113"/>
      <c r="I3146" s="113"/>
      <c r="J3146" s="113"/>
      <c r="K3146" s="114"/>
      <c r="L3146" s="76">
        <v>0</v>
      </c>
      <c r="M3146" s="59">
        <f t="shared" si="682"/>
        <v>1</v>
      </c>
      <c r="N3146" s="59">
        <v>0</v>
      </c>
      <c r="O3146" s="59">
        <f t="shared" si="678"/>
        <v>1</v>
      </c>
      <c r="P3146" s="59">
        <v>0</v>
      </c>
      <c r="Q3146" s="59">
        <f t="shared" si="681"/>
        <v>1</v>
      </c>
    </row>
    <row r="3147" spans="1:17" ht="15.75" thickBot="1">
      <c r="A3147" s="184" t="str">
        <f t="shared" si="680"/>
        <v>Pope</v>
      </c>
      <c r="B3147" s="113"/>
      <c r="C3147" s="113"/>
      <c r="D3147" s="113"/>
      <c r="E3147" s="113"/>
      <c r="F3147" s="113"/>
      <c r="G3147" s="113"/>
      <c r="H3147" s="113"/>
      <c r="I3147" s="113"/>
      <c r="J3147" s="113"/>
      <c r="K3147" s="114"/>
      <c r="L3147" s="76">
        <v>0</v>
      </c>
      <c r="M3147" s="59">
        <f t="shared" si="682"/>
        <v>0</v>
      </c>
      <c r="N3147" s="59">
        <v>0</v>
      </c>
      <c r="O3147" s="59">
        <f t="shared" si="678"/>
        <v>0</v>
      </c>
      <c r="P3147" s="59">
        <v>0</v>
      </c>
      <c r="Q3147" s="59">
        <f t="shared" si="681"/>
        <v>0</v>
      </c>
    </row>
    <row r="3148" spans="1:17" ht="15.75" thickBot="1">
      <c r="A3148" s="184" t="str">
        <f t="shared" si="680"/>
        <v>Fabianski</v>
      </c>
      <c r="B3148" s="113"/>
      <c r="C3148" s="113"/>
      <c r="D3148" s="113"/>
      <c r="E3148" s="113"/>
      <c r="F3148" s="113"/>
      <c r="G3148" s="113"/>
      <c r="H3148" s="113"/>
      <c r="I3148" s="113"/>
      <c r="J3148" s="113"/>
      <c r="K3148" s="114"/>
      <c r="L3148" s="76">
        <v>0</v>
      </c>
      <c r="M3148" s="59">
        <f t="shared" si="682"/>
        <v>0</v>
      </c>
      <c r="N3148" s="59">
        <v>0</v>
      </c>
      <c r="O3148" s="59">
        <f t="shared" si="678"/>
        <v>0</v>
      </c>
      <c r="P3148" s="59">
        <v>0</v>
      </c>
      <c r="Q3148" s="59">
        <f t="shared" si="681"/>
        <v>0</v>
      </c>
    </row>
    <row r="3149" spans="1:17" ht="15.75" thickBot="1">
      <c r="A3149" s="184" t="str">
        <f t="shared" si="680"/>
        <v>Sánchez</v>
      </c>
      <c r="B3149" s="113"/>
      <c r="C3149" s="113"/>
      <c r="D3149" s="113"/>
      <c r="E3149" s="113"/>
      <c r="F3149" s="113"/>
      <c r="G3149" s="113"/>
      <c r="H3149" s="113"/>
      <c r="I3149" s="113"/>
      <c r="J3149" s="113"/>
      <c r="K3149" s="114"/>
      <c r="L3149" s="76">
        <v>0</v>
      </c>
      <c r="M3149" s="59">
        <f t="shared" si="682"/>
        <v>0</v>
      </c>
      <c r="N3149" s="59">
        <v>0</v>
      </c>
      <c r="O3149" s="59">
        <f t="shared" si="678"/>
        <v>0</v>
      </c>
      <c r="P3149" s="59">
        <v>0</v>
      </c>
      <c r="Q3149" s="59">
        <f t="shared" si="681"/>
        <v>0</v>
      </c>
    </row>
    <row r="3150" spans="1:17" ht="15.75" thickBot="1">
      <c r="A3150" s="184" t="str">
        <f t="shared" si="680"/>
        <v>Sá</v>
      </c>
      <c r="B3150" s="113"/>
      <c r="C3150" s="113"/>
      <c r="D3150" s="113"/>
      <c r="E3150" s="113"/>
      <c r="F3150" s="113"/>
      <c r="G3150" s="113"/>
      <c r="H3150" s="113"/>
      <c r="I3150" s="113"/>
      <c r="J3150" s="113"/>
      <c r="K3150" s="114"/>
      <c r="L3150" s="76">
        <v>0</v>
      </c>
      <c r="M3150" s="59">
        <f t="shared" si="682"/>
        <v>0</v>
      </c>
      <c r="N3150" s="59">
        <v>0</v>
      </c>
      <c r="O3150" s="59">
        <f t="shared" si="678"/>
        <v>0</v>
      </c>
      <c r="P3150" s="59">
        <v>0</v>
      </c>
      <c r="Q3150" s="59">
        <f t="shared" si="681"/>
        <v>0</v>
      </c>
    </row>
    <row r="3151" spans="1:17" ht="15.75" thickBot="1">
      <c r="A3151" s="184" t="str">
        <f t="shared" si="680"/>
        <v>De Gea</v>
      </c>
      <c r="B3151" s="113"/>
      <c r="C3151" s="113"/>
      <c r="D3151" s="113"/>
      <c r="E3151" s="113"/>
      <c r="F3151" s="113"/>
      <c r="G3151" s="113"/>
      <c r="H3151" s="113"/>
      <c r="I3151" s="113"/>
      <c r="J3151" s="113"/>
      <c r="K3151" s="114"/>
      <c r="L3151" s="76">
        <v>0</v>
      </c>
      <c r="M3151" s="59">
        <f t="shared" si="682"/>
        <v>0</v>
      </c>
      <c r="N3151" s="59">
        <v>0</v>
      </c>
      <c r="O3151" s="59">
        <f t="shared" si="678"/>
        <v>0</v>
      </c>
      <c r="P3151" s="59">
        <v>0</v>
      </c>
      <c r="Q3151" s="59">
        <f t="shared" si="681"/>
        <v>0</v>
      </c>
    </row>
    <row r="3152" spans="1:17" ht="15.75" thickBot="1">
      <c r="A3152" s="184" t="str">
        <f t="shared" si="680"/>
        <v>Pickford</v>
      </c>
      <c r="B3152" s="113"/>
      <c r="C3152" s="113"/>
      <c r="D3152" s="113"/>
      <c r="E3152" s="113"/>
      <c r="F3152" s="113"/>
      <c r="G3152" s="113"/>
      <c r="H3152" s="113"/>
      <c r="I3152" s="113"/>
      <c r="J3152" s="113"/>
      <c r="K3152" s="114"/>
      <c r="L3152" s="76">
        <v>0</v>
      </c>
      <c r="M3152" s="59">
        <f t="shared" si="682"/>
        <v>0</v>
      </c>
      <c r="N3152" s="59">
        <v>0</v>
      </c>
      <c r="O3152" s="59">
        <f t="shared" si="678"/>
        <v>0</v>
      </c>
      <c r="P3152" s="59">
        <v>0</v>
      </c>
      <c r="Q3152" s="59">
        <f t="shared" si="681"/>
        <v>0</v>
      </c>
    </row>
    <row r="3153" spans="1:17" ht="15.75" thickBot="1">
      <c r="A3153" s="184" t="str">
        <f t="shared" si="680"/>
        <v>Henderson</v>
      </c>
      <c r="B3153" s="113"/>
      <c r="C3153" s="113"/>
      <c r="D3153" s="113"/>
      <c r="E3153" s="113"/>
      <c r="F3153" s="113"/>
      <c r="G3153" s="113"/>
      <c r="H3153" s="113"/>
      <c r="I3153" s="113"/>
      <c r="J3153" s="113"/>
      <c r="K3153" s="114"/>
      <c r="L3153" s="76">
        <v>0</v>
      </c>
      <c r="M3153" s="59">
        <f t="shared" si="682"/>
        <v>0</v>
      </c>
      <c r="N3153" s="59">
        <v>0</v>
      </c>
      <c r="O3153" s="59">
        <f t="shared" si="678"/>
        <v>0</v>
      </c>
      <c r="P3153" s="59">
        <v>0</v>
      </c>
      <c r="Q3153" s="59">
        <f t="shared" si="681"/>
        <v>0</v>
      </c>
    </row>
    <row r="3154" spans="1:17" ht="15.75" thickBot="1">
      <c r="A3154" s="184" t="str">
        <f t="shared" si="680"/>
        <v>Meslier</v>
      </c>
      <c r="B3154" s="113"/>
      <c r="C3154" s="113"/>
      <c r="D3154" s="113"/>
      <c r="E3154" s="113"/>
      <c r="F3154" s="113"/>
      <c r="G3154" s="113"/>
      <c r="H3154" s="113"/>
      <c r="I3154" s="113"/>
      <c r="J3154" s="113"/>
      <c r="K3154" s="114"/>
      <c r="L3154" s="76">
        <v>0</v>
      </c>
      <c r="M3154" s="59">
        <f t="shared" si="682"/>
        <v>0</v>
      </c>
      <c r="N3154" s="59">
        <v>0</v>
      </c>
      <c r="O3154" s="59">
        <f t="shared" si="678"/>
        <v>0</v>
      </c>
      <c r="P3154" s="59">
        <v>0</v>
      </c>
      <c r="Q3154" s="59">
        <f t="shared" si="681"/>
        <v>0</v>
      </c>
    </row>
    <row r="3155" spans="1:17" ht="15.75" thickBot="1">
      <c r="A3155" s="184" t="str">
        <f t="shared" si="680"/>
        <v>Guaita</v>
      </c>
      <c r="B3155" s="113"/>
      <c r="C3155" s="113"/>
      <c r="D3155" s="113"/>
      <c r="E3155" s="113"/>
      <c r="F3155" s="113"/>
      <c r="G3155" s="113"/>
      <c r="H3155" s="113"/>
      <c r="I3155" s="113"/>
      <c r="J3155" s="113"/>
      <c r="K3155" s="114"/>
      <c r="L3155" s="76">
        <v>0</v>
      </c>
      <c r="M3155" s="59">
        <f t="shared" si="682"/>
        <v>0</v>
      </c>
      <c r="N3155" s="59">
        <v>0</v>
      </c>
      <c r="O3155" s="59">
        <f t="shared" si="678"/>
        <v>0</v>
      </c>
      <c r="P3155" s="59">
        <v>0</v>
      </c>
      <c r="Q3155" s="59">
        <f t="shared" si="681"/>
        <v>0</v>
      </c>
    </row>
    <row r="3156" spans="1:17" ht="15.75" thickBot="1">
      <c r="A3156" s="184" t="str">
        <f t="shared" si="680"/>
        <v>Salah</v>
      </c>
      <c r="B3156" s="113"/>
      <c r="C3156" s="113"/>
      <c r="D3156" s="113"/>
      <c r="E3156" s="113"/>
      <c r="F3156" s="113"/>
      <c r="G3156" s="113"/>
      <c r="H3156" s="113"/>
      <c r="I3156" s="113"/>
      <c r="J3156" s="113"/>
      <c r="K3156" s="114"/>
      <c r="L3156" s="76">
        <v>1</v>
      </c>
      <c r="M3156" s="59">
        <f t="shared" si="682"/>
        <v>0</v>
      </c>
      <c r="N3156" s="59">
        <v>0</v>
      </c>
      <c r="O3156" s="59">
        <f t="shared" si="678"/>
        <v>0</v>
      </c>
      <c r="P3156" s="59">
        <v>0</v>
      </c>
      <c r="Q3156" s="59">
        <f t="shared" si="681"/>
        <v>0</v>
      </c>
    </row>
    <row r="3157" spans="1:17" ht="15.75" thickBot="1">
      <c r="A3157" s="184" t="str">
        <f t="shared" si="680"/>
        <v>De Bruyne</v>
      </c>
      <c r="B3157" s="113"/>
      <c r="C3157" s="113"/>
      <c r="D3157" s="113"/>
      <c r="E3157" s="113"/>
      <c r="F3157" s="113"/>
      <c r="G3157" s="113"/>
      <c r="H3157" s="113"/>
      <c r="I3157" s="113"/>
      <c r="J3157" s="113"/>
      <c r="K3157" s="114"/>
      <c r="L3157" s="76">
        <v>0</v>
      </c>
      <c r="M3157" s="59">
        <f t="shared" si="682"/>
        <v>0</v>
      </c>
      <c r="N3157" s="59">
        <v>0</v>
      </c>
      <c r="O3157" s="59">
        <f t="shared" si="678"/>
        <v>0</v>
      </c>
      <c r="P3157" s="59">
        <v>0</v>
      </c>
      <c r="Q3157" s="59">
        <f t="shared" si="681"/>
        <v>0</v>
      </c>
    </row>
    <row r="3158" spans="1:17" ht="15.75" thickBot="1">
      <c r="A3158" s="184" t="str">
        <f t="shared" si="680"/>
        <v>Saka</v>
      </c>
      <c r="B3158" s="113"/>
      <c r="C3158" s="113"/>
      <c r="D3158" s="113"/>
      <c r="E3158" s="113"/>
      <c r="F3158" s="113"/>
      <c r="G3158" s="113"/>
      <c r="H3158" s="113"/>
      <c r="I3158" s="113"/>
      <c r="J3158" s="113"/>
      <c r="K3158" s="114"/>
      <c r="L3158" s="76">
        <v>1</v>
      </c>
      <c r="M3158" s="59">
        <f t="shared" si="682"/>
        <v>0</v>
      </c>
      <c r="N3158" s="59">
        <v>0</v>
      </c>
      <c r="O3158" s="59">
        <f t="shared" si="678"/>
        <v>0</v>
      </c>
      <c r="P3158" s="59">
        <v>0</v>
      </c>
      <c r="Q3158" s="59">
        <f t="shared" si="681"/>
        <v>0</v>
      </c>
    </row>
    <row r="3159" spans="1:17" ht="15.75" thickBot="1">
      <c r="A3159" s="184" t="str">
        <f t="shared" si="680"/>
        <v>Son</v>
      </c>
      <c r="B3159" s="113"/>
      <c r="C3159" s="113"/>
      <c r="D3159" s="113"/>
      <c r="E3159" s="113"/>
      <c r="F3159" s="113"/>
      <c r="G3159" s="113"/>
      <c r="H3159" s="113"/>
      <c r="I3159" s="113"/>
      <c r="J3159" s="113"/>
      <c r="K3159" s="114"/>
      <c r="L3159" s="76">
        <v>0</v>
      </c>
      <c r="M3159" s="59">
        <f t="shared" si="682"/>
        <v>0</v>
      </c>
      <c r="N3159" s="59">
        <v>0</v>
      </c>
      <c r="O3159" s="59">
        <f t="shared" si="678"/>
        <v>0</v>
      </c>
      <c r="P3159" s="59">
        <v>0</v>
      </c>
      <c r="Q3159" s="59">
        <f t="shared" si="681"/>
        <v>0</v>
      </c>
    </row>
    <row r="3160" spans="1:17" ht="15.75" thickBot="1">
      <c r="A3160" s="184" t="str">
        <f t="shared" si="680"/>
        <v>Martinelli</v>
      </c>
      <c r="B3160" s="113"/>
      <c r="C3160" s="113"/>
      <c r="D3160" s="113"/>
      <c r="E3160" s="113"/>
      <c r="F3160" s="113"/>
      <c r="G3160" s="113"/>
      <c r="H3160" s="113"/>
      <c r="I3160" s="113"/>
      <c r="J3160" s="113"/>
      <c r="K3160" s="114"/>
      <c r="L3160" s="76">
        <v>1</v>
      </c>
      <c r="M3160" s="59">
        <f t="shared" si="682"/>
        <v>0</v>
      </c>
      <c r="N3160" s="59">
        <v>0</v>
      </c>
      <c r="O3160" s="59">
        <f t="shared" si="678"/>
        <v>0</v>
      </c>
      <c r="P3160" s="59">
        <v>0</v>
      </c>
      <c r="Q3160" s="59">
        <f t="shared" si="681"/>
        <v>0</v>
      </c>
    </row>
    <row r="3161" spans="1:17" ht="15.75" thickBot="1">
      <c r="A3161" s="184" t="str">
        <f t="shared" si="680"/>
        <v>Foden</v>
      </c>
      <c r="B3161" s="113"/>
      <c r="C3161" s="113"/>
      <c r="D3161" s="113"/>
      <c r="E3161" s="113"/>
      <c r="F3161" s="113"/>
      <c r="G3161" s="113"/>
      <c r="H3161" s="113"/>
      <c r="I3161" s="113"/>
      <c r="J3161" s="113"/>
      <c r="K3161" s="114"/>
      <c r="L3161" s="76">
        <v>0</v>
      </c>
      <c r="M3161" s="59">
        <f t="shared" si="682"/>
        <v>0</v>
      </c>
      <c r="N3161" s="59">
        <v>0</v>
      </c>
      <c r="O3161" s="59">
        <f t="shared" si="678"/>
        <v>0</v>
      </c>
      <c r="P3161" s="59">
        <v>0</v>
      </c>
      <c r="Q3161" s="59">
        <f t="shared" si="681"/>
        <v>0</v>
      </c>
    </row>
    <row r="3162" spans="1:17" ht="15.75" thickBot="1">
      <c r="A3162" s="184" t="str">
        <f t="shared" si="680"/>
        <v>Mount</v>
      </c>
      <c r="B3162" s="113"/>
      <c r="C3162" s="113"/>
      <c r="D3162" s="113"/>
      <c r="E3162" s="113"/>
      <c r="F3162" s="113"/>
      <c r="G3162" s="113"/>
      <c r="H3162" s="113"/>
      <c r="I3162" s="113"/>
      <c r="J3162" s="113"/>
      <c r="K3162" s="114"/>
      <c r="L3162" s="76">
        <v>0</v>
      </c>
      <c r="M3162" s="59">
        <f t="shared" si="682"/>
        <v>1</v>
      </c>
      <c r="N3162" s="59">
        <v>1</v>
      </c>
      <c r="O3162" s="59">
        <f t="shared" si="678"/>
        <v>0</v>
      </c>
      <c r="P3162" s="59">
        <v>0</v>
      </c>
      <c r="Q3162" s="59">
        <f t="shared" si="681"/>
        <v>0</v>
      </c>
    </row>
    <row r="3163" spans="1:17" ht="15.75" thickBot="1">
      <c r="A3163" s="184" t="str">
        <f t="shared" si="680"/>
        <v>Sterling</v>
      </c>
      <c r="B3163" s="113"/>
      <c r="C3163" s="113"/>
      <c r="D3163" s="113"/>
      <c r="E3163" s="113"/>
      <c r="F3163" s="113"/>
      <c r="G3163" s="113"/>
      <c r="H3163" s="113"/>
      <c r="I3163" s="113"/>
      <c r="J3163" s="113"/>
      <c r="K3163" s="114"/>
      <c r="L3163" s="76">
        <v>0</v>
      </c>
      <c r="M3163" s="59">
        <f t="shared" si="682"/>
        <v>0</v>
      </c>
      <c r="N3163" s="59">
        <v>0</v>
      </c>
      <c r="O3163" s="59">
        <f t="shared" si="678"/>
        <v>0</v>
      </c>
      <c r="P3163" s="59">
        <v>0</v>
      </c>
      <c r="Q3163" s="59">
        <f t="shared" si="681"/>
        <v>0</v>
      </c>
    </row>
    <row r="3164" spans="1:17" ht="15.75" thickBot="1">
      <c r="A3164" s="184" t="str">
        <f t="shared" si="680"/>
        <v>Fernandes</v>
      </c>
      <c r="B3164" s="113"/>
      <c r="C3164" s="113"/>
      <c r="D3164" s="113"/>
      <c r="E3164" s="113"/>
      <c r="F3164" s="113"/>
      <c r="G3164" s="113"/>
      <c r="H3164" s="113"/>
      <c r="I3164" s="113"/>
      <c r="J3164" s="113"/>
      <c r="K3164" s="114"/>
      <c r="L3164" s="76">
        <v>0</v>
      </c>
      <c r="M3164" s="59">
        <f t="shared" si="682"/>
        <v>0</v>
      </c>
      <c r="N3164" s="59">
        <v>0</v>
      </c>
      <c r="O3164" s="59">
        <f t="shared" si="678"/>
        <v>0</v>
      </c>
      <c r="P3164" s="59">
        <v>0</v>
      </c>
      <c r="Q3164" s="59">
        <f t="shared" si="681"/>
        <v>0</v>
      </c>
    </row>
    <row r="3165" spans="1:17" ht="15.75" thickBot="1">
      <c r="A3165" s="184" t="str">
        <f t="shared" si="680"/>
        <v>Ødegaard</v>
      </c>
      <c r="B3165" s="113"/>
      <c r="C3165" s="113"/>
      <c r="D3165" s="113"/>
      <c r="E3165" s="113"/>
      <c r="F3165" s="113"/>
      <c r="G3165" s="113"/>
      <c r="H3165" s="113"/>
      <c r="I3165" s="113"/>
      <c r="J3165" s="113"/>
      <c r="K3165" s="114"/>
      <c r="L3165" s="76">
        <v>0</v>
      </c>
      <c r="M3165" s="59">
        <f t="shared" si="682"/>
        <v>0</v>
      </c>
      <c r="N3165" s="59">
        <v>0</v>
      </c>
      <c r="O3165" s="59">
        <f t="shared" si="678"/>
        <v>0</v>
      </c>
      <c r="P3165" s="59">
        <v>0</v>
      </c>
      <c r="Q3165" s="59">
        <f t="shared" si="681"/>
        <v>0</v>
      </c>
    </row>
    <row r="3166" spans="1:17" ht="15.75" thickBot="1">
      <c r="A3166" s="184" t="str">
        <f t="shared" si="680"/>
        <v>Trossard</v>
      </c>
      <c r="B3166" s="113"/>
      <c r="C3166" s="113"/>
      <c r="D3166" s="113"/>
      <c r="E3166" s="113"/>
      <c r="F3166" s="113"/>
      <c r="G3166" s="113"/>
      <c r="H3166" s="113"/>
      <c r="I3166" s="113"/>
      <c r="J3166" s="113"/>
      <c r="K3166" s="114"/>
      <c r="L3166" s="76">
        <v>0</v>
      </c>
      <c r="M3166" s="59">
        <f t="shared" si="682"/>
        <v>0</v>
      </c>
      <c r="N3166" s="59">
        <v>0</v>
      </c>
      <c r="O3166" s="59">
        <f t="shared" ref="O3166:O3239" si="683">M3166-N3166</f>
        <v>0</v>
      </c>
      <c r="P3166" s="59">
        <v>0</v>
      </c>
      <c r="Q3166" s="59">
        <f t="shared" si="681"/>
        <v>0</v>
      </c>
    </row>
    <row r="3167" spans="1:17" ht="15.75" thickBot="1">
      <c r="A3167" s="184" t="str">
        <f t="shared" si="680"/>
        <v>Grealish</v>
      </c>
      <c r="B3167" s="113"/>
      <c r="C3167" s="113"/>
      <c r="D3167" s="113"/>
      <c r="E3167" s="113"/>
      <c r="F3167" s="113"/>
      <c r="G3167" s="113"/>
      <c r="H3167" s="113"/>
      <c r="I3167" s="113"/>
      <c r="J3167" s="113"/>
      <c r="K3167" s="114"/>
      <c r="L3167" s="76">
        <v>0</v>
      </c>
      <c r="M3167" s="59">
        <f t="shared" si="682"/>
        <v>0</v>
      </c>
      <c r="N3167" s="59">
        <v>0</v>
      </c>
      <c r="O3167" s="59">
        <f t="shared" si="683"/>
        <v>0</v>
      </c>
      <c r="P3167" s="59">
        <v>0</v>
      </c>
      <c r="Q3167" s="59">
        <f t="shared" si="681"/>
        <v>0</v>
      </c>
    </row>
    <row r="3168" spans="1:17" ht="15.75" thickBot="1">
      <c r="A3168" s="184" t="str">
        <f t="shared" si="680"/>
        <v>Rashford</v>
      </c>
      <c r="B3168" s="113"/>
      <c r="C3168" s="113"/>
      <c r="D3168" s="113"/>
      <c r="E3168" s="113"/>
      <c r="F3168" s="113"/>
      <c r="G3168" s="113"/>
      <c r="H3168" s="113"/>
      <c r="I3168" s="113"/>
      <c r="J3168" s="113"/>
      <c r="K3168" s="114"/>
      <c r="L3168" s="76">
        <v>0</v>
      </c>
      <c r="M3168" s="59">
        <f t="shared" si="682"/>
        <v>1</v>
      </c>
      <c r="N3168" s="59">
        <v>0</v>
      </c>
      <c r="O3168" s="59">
        <f t="shared" si="683"/>
        <v>1</v>
      </c>
      <c r="P3168" s="59">
        <v>1</v>
      </c>
      <c r="Q3168" s="59">
        <f t="shared" si="681"/>
        <v>0</v>
      </c>
    </row>
    <row r="3169" spans="1:17" ht="15.75" thickBot="1">
      <c r="A3169" s="184" t="str">
        <f t="shared" si="680"/>
        <v>Zaha</v>
      </c>
      <c r="B3169" s="113"/>
      <c r="C3169" s="113"/>
      <c r="D3169" s="113"/>
      <c r="E3169" s="113"/>
      <c r="F3169" s="113"/>
      <c r="G3169" s="113"/>
      <c r="H3169" s="113"/>
      <c r="I3169" s="113"/>
      <c r="J3169" s="113"/>
      <c r="K3169" s="114"/>
      <c r="L3169" s="76">
        <v>0</v>
      </c>
      <c r="M3169" s="59">
        <f t="shared" si="682"/>
        <v>0</v>
      </c>
      <c r="N3169" s="59">
        <v>0</v>
      </c>
      <c r="O3169" s="59">
        <f t="shared" si="683"/>
        <v>0</v>
      </c>
      <c r="P3169" s="59">
        <v>0</v>
      </c>
      <c r="Q3169" s="59">
        <f t="shared" si="681"/>
        <v>0</v>
      </c>
    </row>
    <row r="3170" spans="1:17" ht="15.75" thickBot="1">
      <c r="A3170" s="184" t="str">
        <f t="shared" si="680"/>
        <v>Bernardo</v>
      </c>
      <c r="B3170" s="113"/>
      <c r="C3170" s="113"/>
      <c r="D3170" s="113"/>
      <c r="E3170" s="113"/>
      <c r="F3170" s="113"/>
      <c r="G3170" s="113"/>
      <c r="H3170" s="113"/>
      <c r="I3170" s="113"/>
      <c r="J3170" s="113"/>
      <c r="K3170" s="114"/>
      <c r="L3170" s="76">
        <v>0</v>
      </c>
      <c r="M3170" s="59">
        <f t="shared" si="682"/>
        <v>0</v>
      </c>
      <c r="N3170" s="59">
        <v>0</v>
      </c>
      <c r="O3170" s="59">
        <f t="shared" si="683"/>
        <v>0</v>
      </c>
      <c r="P3170" s="59">
        <v>0</v>
      </c>
      <c r="Q3170" s="59">
        <f t="shared" si="681"/>
        <v>0</v>
      </c>
    </row>
    <row r="3171" spans="1:17" ht="15.75" thickBot="1">
      <c r="A3171" s="184" t="str">
        <f t="shared" si="680"/>
        <v>Groß</v>
      </c>
      <c r="B3171" s="113"/>
      <c r="C3171" s="113"/>
      <c r="D3171" s="113"/>
      <c r="E3171" s="113"/>
      <c r="F3171" s="113"/>
      <c r="G3171" s="113"/>
      <c r="H3171" s="113"/>
      <c r="I3171" s="113"/>
      <c r="J3171" s="113"/>
      <c r="K3171" s="114"/>
      <c r="L3171" s="76">
        <v>0</v>
      </c>
      <c r="M3171" s="59">
        <f t="shared" si="682"/>
        <v>0</v>
      </c>
      <c r="N3171" s="59">
        <v>0</v>
      </c>
      <c r="O3171" s="59">
        <f t="shared" si="683"/>
        <v>0</v>
      </c>
      <c r="P3171" s="59">
        <v>0</v>
      </c>
      <c r="Q3171" s="59">
        <f t="shared" si="681"/>
        <v>0</v>
      </c>
    </row>
    <row r="3172" spans="1:17" ht="15.75" thickBot="1">
      <c r="A3172" s="184" t="str">
        <f t="shared" si="680"/>
        <v>Bowen</v>
      </c>
      <c r="B3172" s="113"/>
      <c r="C3172" s="113"/>
      <c r="D3172" s="113"/>
      <c r="E3172" s="113"/>
      <c r="F3172" s="113"/>
      <c r="G3172" s="113"/>
      <c r="H3172" s="113"/>
      <c r="I3172" s="113"/>
      <c r="J3172" s="113"/>
      <c r="K3172" s="114"/>
      <c r="L3172" s="76">
        <v>0</v>
      </c>
      <c r="M3172" s="59">
        <f t="shared" si="682"/>
        <v>0</v>
      </c>
      <c r="N3172" s="59">
        <v>0</v>
      </c>
      <c r="O3172" s="59">
        <f t="shared" si="683"/>
        <v>0</v>
      </c>
      <c r="P3172" s="59">
        <v>0</v>
      </c>
      <c r="Q3172" s="59">
        <f t="shared" si="681"/>
        <v>0</v>
      </c>
    </row>
    <row r="3173" spans="1:17" ht="15.75" thickBot="1">
      <c r="A3173" s="184" t="str">
        <f t="shared" si="680"/>
        <v>Andreas</v>
      </c>
      <c r="B3173" s="113"/>
      <c r="C3173" s="113"/>
      <c r="D3173" s="113"/>
      <c r="E3173" s="113"/>
      <c r="F3173" s="113"/>
      <c r="G3173" s="113"/>
      <c r="H3173" s="113"/>
      <c r="I3173" s="113"/>
      <c r="J3173" s="113"/>
      <c r="K3173" s="114"/>
      <c r="L3173" s="76">
        <v>0</v>
      </c>
      <c r="M3173" s="59">
        <f t="shared" si="682"/>
        <v>0</v>
      </c>
      <c r="N3173" s="59">
        <v>0</v>
      </c>
      <c r="O3173" s="59">
        <f t="shared" si="683"/>
        <v>0</v>
      </c>
      <c r="P3173" s="59">
        <v>0</v>
      </c>
      <c r="Q3173" s="59">
        <f t="shared" si="681"/>
        <v>0</v>
      </c>
    </row>
    <row r="3174" spans="1:17" ht="15.75" thickBot="1">
      <c r="A3174" s="184" t="str">
        <f t="shared" si="680"/>
        <v>Ward-Prowse</v>
      </c>
      <c r="B3174" s="113"/>
      <c r="C3174" s="113"/>
      <c r="D3174" s="113"/>
      <c r="E3174" s="113"/>
      <c r="F3174" s="113"/>
      <c r="G3174" s="113"/>
      <c r="H3174" s="113"/>
      <c r="I3174" s="113"/>
      <c r="J3174" s="113"/>
      <c r="K3174" s="114"/>
      <c r="L3174" s="76">
        <v>0</v>
      </c>
      <c r="M3174" s="59">
        <f t="shared" si="682"/>
        <v>0</v>
      </c>
      <c r="N3174" s="59">
        <v>0</v>
      </c>
      <c r="O3174" s="59">
        <f t="shared" si="683"/>
        <v>0</v>
      </c>
      <c r="P3174" s="59">
        <v>0</v>
      </c>
      <c r="Q3174" s="59">
        <f t="shared" si="681"/>
        <v>0</v>
      </c>
    </row>
    <row r="3175" spans="1:17" ht="15.75" thickBot="1">
      <c r="A3175" s="184" t="str">
        <f t="shared" si="680"/>
        <v>Barnes</v>
      </c>
      <c r="B3175" s="113"/>
      <c r="C3175" s="113"/>
      <c r="D3175" s="113"/>
      <c r="E3175" s="113"/>
      <c r="F3175" s="113"/>
      <c r="G3175" s="113"/>
      <c r="H3175" s="113"/>
      <c r="I3175" s="113"/>
      <c r="J3175" s="113"/>
      <c r="K3175" s="114"/>
      <c r="L3175" s="76">
        <v>0</v>
      </c>
      <c r="M3175" s="59">
        <f t="shared" si="682"/>
        <v>0</v>
      </c>
      <c r="N3175" s="59">
        <v>0</v>
      </c>
      <c r="O3175" s="59">
        <f t="shared" si="683"/>
        <v>0</v>
      </c>
      <c r="P3175" s="59">
        <v>0</v>
      </c>
      <c r="Q3175" s="59">
        <f t="shared" si="681"/>
        <v>0</v>
      </c>
    </row>
    <row r="3176" spans="1:17" ht="15.75" thickBot="1">
      <c r="A3176" s="184" t="str">
        <f t="shared" si="680"/>
        <v>Almirón</v>
      </c>
      <c r="B3176" s="113"/>
      <c r="C3176" s="113"/>
      <c r="D3176" s="113"/>
      <c r="E3176" s="113"/>
      <c r="F3176" s="113"/>
      <c r="G3176" s="113"/>
      <c r="H3176" s="113"/>
      <c r="I3176" s="113"/>
      <c r="J3176" s="113"/>
      <c r="K3176" s="114"/>
      <c r="L3176" s="76">
        <v>0</v>
      </c>
      <c r="M3176" s="59">
        <f t="shared" si="682"/>
        <v>0</v>
      </c>
      <c r="N3176" s="59">
        <v>0</v>
      </c>
      <c r="O3176" s="59">
        <f t="shared" si="683"/>
        <v>0</v>
      </c>
      <c r="P3176" s="59">
        <v>0</v>
      </c>
      <c r="Q3176" s="59">
        <f t="shared" si="681"/>
        <v>0</v>
      </c>
    </row>
    <row r="3177" spans="1:17" ht="15.75" thickBot="1">
      <c r="A3177" s="184" t="str">
        <f t="shared" si="680"/>
        <v>Willian</v>
      </c>
      <c r="B3177" s="113"/>
      <c r="C3177" s="113"/>
      <c r="D3177" s="113"/>
      <c r="E3177" s="113"/>
      <c r="F3177" s="113"/>
      <c r="G3177" s="113"/>
      <c r="H3177" s="113"/>
      <c r="I3177" s="113"/>
      <c r="J3177" s="113"/>
      <c r="K3177" s="114"/>
      <c r="L3177" s="76">
        <v>0</v>
      </c>
      <c r="M3177" s="59">
        <f>L537-L3177</f>
        <v>0</v>
      </c>
      <c r="N3177" s="59">
        <v>0</v>
      </c>
      <c r="O3177" s="59">
        <f t="shared" si="683"/>
        <v>0</v>
      </c>
      <c r="P3177" s="59">
        <v>0</v>
      </c>
      <c r="Q3177" s="59">
        <f t="shared" si="681"/>
        <v>0</v>
      </c>
    </row>
    <row r="3178" spans="1:17" ht="15.75" thickBot="1">
      <c r="A3178" s="184" t="str">
        <f t="shared" ref="A3178:A3241" si="684">A2298</f>
        <v>Antony</v>
      </c>
      <c r="B3178" s="113"/>
      <c r="C3178" s="113"/>
      <c r="D3178" s="113"/>
      <c r="E3178" s="113"/>
      <c r="F3178" s="113"/>
      <c r="G3178" s="113"/>
      <c r="H3178" s="113"/>
      <c r="I3178" s="113"/>
      <c r="J3178" s="113"/>
      <c r="K3178" s="114"/>
      <c r="L3178" s="76">
        <v>0</v>
      </c>
      <c r="M3178" s="59">
        <f>L538-L3178</f>
        <v>0</v>
      </c>
      <c r="N3178" s="59">
        <v>0</v>
      </c>
      <c r="O3178" s="59">
        <f t="shared" si="683"/>
        <v>0</v>
      </c>
      <c r="P3178" s="59">
        <v>0</v>
      </c>
      <c r="Q3178" s="59">
        <f t="shared" si="681"/>
        <v>0</v>
      </c>
    </row>
    <row r="3179" spans="1:17" ht="15.75" thickBot="1">
      <c r="A3179" s="184" t="str">
        <f t="shared" si="684"/>
        <v>Saint-Maximin</v>
      </c>
      <c r="B3179" s="113"/>
      <c r="C3179" s="113"/>
      <c r="D3179" s="113"/>
      <c r="E3179" s="113"/>
      <c r="F3179" s="113"/>
      <c r="G3179" s="113"/>
      <c r="H3179" s="113"/>
      <c r="I3179" s="113"/>
      <c r="J3179" s="113"/>
      <c r="K3179" s="114"/>
      <c r="L3179" s="76">
        <v>0</v>
      </c>
      <c r="M3179" s="59">
        <f>L539-L3179</f>
        <v>0</v>
      </c>
      <c r="N3179" s="59">
        <v>0</v>
      </c>
      <c r="O3179" s="59">
        <f t="shared" si="683"/>
        <v>0</v>
      </c>
      <c r="P3179" s="59">
        <v>0</v>
      </c>
      <c r="Q3179" s="59">
        <f t="shared" si="681"/>
        <v>0</v>
      </c>
    </row>
    <row r="3180" spans="1:17" ht="15.75" thickBot="1">
      <c r="A3180" s="184" t="str">
        <f t="shared" si="684"/>
        <v>Gündogan</v>
      </c>
      <c r="B3180" s="113"/>
      <c r="C3180" s="113"/>
      <c r="D3180" s="113"/>
      <c r="E3180" s="113"/>
      <c r="F3180" s="113"/>
      <c r="G3180" s="113"/>
      <c r="H3180" s="113"/>
      <c r="I3180" s="113"/>
      <c r="J3180" s="113"/>
      <c r="K3180" s="114"/>
      <c r="L3180" s="76">
        <v>0</v>
      </c>
      <c r="M3180" s="59">
        <f>L540-L3180</f>
        <v>0</v>
      </c>
      <c r="N3180" s="59">
        <v>0</v>
      </c>
      <c r="O3180" s="59">
        <f t="shared" si="683"/>
        <v>0</v>
      </c>
      <c r="P3180" s="59">
        <v>0</v>
      </c>
      <c r="Q3180" s="59">
        <f t="shared" si="681"/>
        <v>0</v>
      </c>
    </row>
    <row r="3181" spans="1:17" ht="15.75" thickBot="1">
      <c r="A3181" s="184" t="str">
        <f t="shared" si="684"/>
        <v>Paquetá</v>
      </c>
      <c r="B3181" s="113"/>
      <c r="C3181" s="113"/>
      <c r="D3181" s="113"/>
      <c r="E3181" s="113"/>
      <c r="F3181" s="113"/>
      <c r="G3181" s="113"/>
      <c r="H3181" s="113"/>
      <c r="I3181" s="113"/>
      <c r="J3181" s="113"/>
      <c r="K3181" s="114"/>
      <c r="L3181" s="76">
        <v>0</v>
      </c>
      <c r="M3181" s="59">
        <f t="shared" ref="M3181:M3190" si="685">L541-L3181</f>
        <v>0</v>
      </c>
      <c r="N3181" s="59">
        <v>0</v>
      </c>
      <c r="O3181" s="59">
        <f t="shared" si="683"/>
        <v>0</v>
      </c>
      <c r="P3181" s="59">
        <v>0</v>
      </c>
      <c r="Q3181" s="59">
        <f t="shared" ref="Q3181:Q3244" si="686">M3181-N3181-P3181</f>
        <v>0</v>
      </c>
    </row>
    <row r="3182" spans="1:17" ht="15.75" thickBot="1">
      <c r="A3182" s="184" t="str">
        <f t="shared" si="684"/>
        <v>Rodrigo</v>
      </c>
      <c r="B3182" s="113"/>
      <c r="C3182" s="113"/>
      <c r="D3182" s="113"/>
      <c r="E3182" s="113"/>
      <c r="F3182" s="113"/>
      <c r="G3182" s="113"/>
      <c r="H3182" s="113"/>
      <c r="I3182" s="113"/>
      <c r="J3182" s="113"/>
      <c r="K3182" s="114"/>
      <c r="L3182" s="76">
        <v>0</v>
      </c>
      <c r="M3182" s="59">
        <f t="shared" si="685"/>
        <v>0</v>
      </c>
      <c r="N3182" s="59">
        <v>0</v>
      </c>
      <c r="O3182" s="59">
        <f t="shared" si="683"/>
        <v>0</v>
      </c>
      <c r="P3182" s="59">
        <v>0</v>
      </c>
      <c r="Q3182" s="59">
        <f t="shared" si="686"/>
        <v>0</v>
      </c>
    </row>
    <row r="3183" spans="1:17" ht="15.75" thickBot="1">
      <c r="A3183" s="184" t="str">
        <f t="shared" si="684"/>
        <v>Aaronson</v>
      </c>
      <c r="B3183" s="113"/>
      <c r="C3183" s="113"/>
      <c r="D3183" s="113"/>
      <c r="E3183" s="113"/>
      <c r="F3183" s="113"/>
      <c r="G3183" s="113"/>
      <c r="H3183" s="113"/>
      <c r="I3183" s="113"/>
      <c r="J3183" s="113"/>
      <c r="K3183" s="114"/>
      <c r="L3183" s="76">
        <v>0</v>
      </c>
      <c r="M3183" s="59">
        <f t="shared" si="685"/>
        <v>0</v>
      </c>
      <c r="N3183" s="59">
        <v>0</v>
      </c>
      <c r="O3183" s="59">
        <f t="shared" si="683"/>
        <v>0</v>
      </c>
      <c r="P3183" s="59">
        <v>0</v>
      </c>
      <c r="Q3183" s="59">
        <f t="shared" si="686"/>
        <v>0</v>
      </c>
    </row>
    <row r="3184" spans="1:17" ht="15.75" thickBot="1">
      <c r="A3184" s="184" t="str">
        <f t="shared" si="684"/>
        <v>Kulusevski</v>
      </c>
      <c r="B3184" s="113"/>
      <c r="C3184" s="113"/>
      <c r="D3184" s="113"/>
      <c r="E3184" s="113"/>
      <c r="F3184" s="113"/>
      <c r="G3184" s="113"/>
      <c r="H3184" s="113"/>
      <c r="I3184" s="113"/>
      <c r="J3184" s="113"/>
      <c r="K3184" s="114"/>
      <c r="L3184" s="76">
        <v>0</v>
      </c>
      <c r="M3184" s="59">
        <f t="shared" si="685"/>
        <v>0</v>
      </c>
      <c r="N3184" s="59">
        <v>0</v>
      </c>
      <c r="O3184" s="59">
        <f t="shared" si="683"/>
        <v>0</v>
      </c>
      <c r="P3184" s="59">
        <v>0</v>
      </c>
      <c r="Q3184" s="59">
        <f t="shared" si="686"/>
        <v>0</v>
      </c>
    </row>
    <row r="3185" spans="1:27" ht="15.75" thickBot="1">
      <c r="A3185" s="184" t="str">
        <f t="shared" si="684"/>
        <v>Bailey</v>
      </c>
      <c r="B3185" s="113"/>
      <c r="C3185" s="113"/>
      <c r="D3185" s="113"/>
      <c r="E3185" s="113"/>
      <c r="F3185" s="113"/>
      <c r="G3185" s="113"/>
      <c r="H3185" s="113"/>
      <c r="I3185" s="113"/>
      <c r="J3185" s="113"/>
      <c r="K3185" s="114"/>
      <c r="L3185" s="76">
        <v>0</v>
      </c>
      <c r="M3185" s="59">
        <f t="shared" si="685"/>
        <v>0</v>
      </c>
      <c r="N3185" s="59">
        <v>0</v>
      </c>
      <c r="O3185" s="59">
        <f t="shared" si="683"/>
        <v>0</v>
      </c>
      <c r="P3185" s="59">
        <v>0</v>
      </c>
      <c r="Q3185" s="59">
        <f t="shared" si="686"/>
        <v>0</v>
      </c>
    </row>
    <row r="3186" spans="1:27" ht="15.75" thickBot="1">
      <c r="A3186" s="184" t="str">
        <f t="shared" si="684"/>
        <v>March</v>
      </c>
      <c r="B3186" s="113"/>
      <c r="C3186" s="113"/>
      <c r="D3186" s="113"/>
      <c r="E3186" s="113"/>
      <c r="F3186" s="113"/>
      <c r="G3186" s="113"/>
      <c r="H3186" s="113"/>
      <c r="I3186" s="113"/>
      <c r="J3186" s="113"/>
      <c r="K3186" s="114"/>
      <c r="L3186" s="76">
        <v>0</v>
      </c>
      <c r="M3186" s="59">
        <f t="shared" si="685"/>
        <v>0</v>
      </c>
      <c r="N3186" s="59">
        <v>0</v>
      </c>
      <c r="O3186" s="59">
        <f t="shared" si="683"/>
        <v>0</v>
      </c>
      <c r="P3186" s="59">
        <v>0</v>
      </c>
      <c r="Q3186" s="59">
        <f t="shared" si="686"/>
        <v>0</v>
      </c>
    </row>
    <row r="3187" spans="1:27" ht="15.75" thickBot="1">
      <c r="A3187" s="184" t="str">
        <f t="shared" si="684"/>
        <v>Mahrez</v>
      </c>
      <c r="B3187" s="113"/>
      <c r="C3187" s="113"/>
      <c r="D3187" s="113"/>
      <c r="E3187" s="113"/>
      <c r="F3187" s="113"/>
      <c r="G3187" s="113"/>
      <c r="H3187" s="113"/>
      <c r="I3187" s="113"/>
      <c r="J3187" s="113"/>
      <c r="K3187" s="114"/>
      <c r="L3187" s="76">
        <v>0</v>
      </c>
      <c r="M3187" s="59">
        <f t="shared" si="685"/>
        <v>0</v>
      </c>
      <c r="N3187" s="59">
        <v>0</v>
      </c>
      <c r="O3187" s="59">
        <f t="shared" si="683"/>
        <v>0</v>
      </c>
      <c r="P3187" s="59">
        <v>0</v>
      </c>
      <c r="Q3187" s="59">
        <f t="shared" si="686"/>
        <v>0</v>
      </c>
    </row>
    <row r="3188" spans="1:27" ht="15.75" thickBot="1">
      <c r="A3188" s="184" t="str">
        <f t="shared" si="684"/>
        <v>Harrison</v>
      </c>
      <c r="B3188" s="113"/>
      <c r="C3188" s="113"/>
      <c r="D3188" s="113"/>
      <c r="E3188" s="113"/>
      <c r="F3188" s="113"/>
      <c r="G3188" s="113"/>
      <c r="H3188" s="113"/>
      <c r="I3188" s="113"/>
      <c r="J3188" s="113"/>
      <c r="K3188" s="114"/>
      <c r="L3188" s="76">
        <v>0</v>
      </c>
      <c r="M3188" s="59">
        <f t="shared" si="685"/>
        <v>0</v>
      </c>
      <c r="N3188" s="59">
        <v>0</v>
      </c>
      <c r="O3188" s="59">
        <f t="shared" si="683"/>
        <v>0</v>
      </c>
      <c r="P3188" s="59">
        <v>0</v>
      </c>
      <c r="Q3188" s="59">
        <f t="shared" si="686"/>
        <v>0</v>
      </c>
    </row>
    <row r="3189" spans="1:27" ht="15.75" thickBot="1">
      <c r="A3189" s="184" t="str">
        <f t="shared" si="684"/>
        <v>Eriksen</v>
      </c>
      <c r="B3189" s="113"/>
      <c r="C3189" s="113"/>
      <c r="D3189" s="113"/>
      <c r="E3189" s="113"/>
      <c r="F3189" s="113"/>
      <c r="G3189" s="113"/>
      <c r="H3189" s="113"/>
      <c r="I3189" s="113"/>
      <c r="J3189" s="113"/>
      <c r="K3189" s="114"/>
      <c r="L3189" s="76">
        <v>0</v>
      </c>
      <c r="M3189" s="59">
        <f t="shared" si="685"/>
        <v>0</v>
      </c>
      <c r="N3189" s="59">
        <v>0</v>
      </c>
      <c r="O3189" s="59">
        <f t="shared" si="683"/>
        <v>0</v>
      </c>
      <c r="P3189" s="59">
        <v>0</v>
      </c>
      <c r="Q3189" s="59">
        <f t="shared" si="686"/>
        <v>0</v>
      </c>
    </row>
    <row r="3190" spans="1:27" ht="15.75" thickBot="1">
      <c r="A3190" s="184" t="str">
        <f t="shared" si="684"/>
        <v>Eze</v>
      </c>
      <c r="B3190" s="113"/>
      <c r="C3190" s="113"/>
      <c r="D3190" s="113"/>
      <c r="E3190" s="113"/>
      <c r="F3190" s="113"/>
      <c r="G3190" s="113"/>
      <c r="H3190" s="113"/>
      <c r="I3190" s="113"/>
      <c r="J3190" s="113"/>
      <c r="K3190" s="114"/>
      <c r="L3190" s="76">
        <v>0</v>
      </c>
      <c r="M3190" s="59">
        <f t="shared" si="685"/>
        <v>0</v>
      </c>
      <c r="N3190" s="59">
        <v>0</v>
      </c>
      <c r="O3190" s="59">
        <f t="shared" si="683"/>
        <v>0</v>
      </c>
      <c r="P3190" s="59">
        <v>0</v>
      </c>
      <c r="Q3190" s="59">
        <f t="shared" si="686"/>
        <v>0</v>
      </c>
    </row>
    <row r="3191" spans="1:27" ht="15" customHeight="1" thickBot="1">
      <c r="A3191" s="184" t="str">
        <f t="shared" si="684"/>
        <v>Cancelo</v>
      </c>
      <c r="B3191" s="179"/>
      <c r="C3191" s="179"/>
      <c r="D3191" s="179"/>
      <c r="E3191" s="179"/>
      <c r="F3191" s="179"/>
      <c r="G3191" s="179"/>
      <c r="H3191" s="179"/>
      <c r="I3191" s="179"/>
      <c r="J3191" s="179"/>
      <c r="K3191" s="180"/>
      <c r="L3191" s="76">
        <v>0</v>
      </c>
      <c r="M3191" s="59">
        <f t="shared" ref="M3191:M3222" si="687">L551-L3191</f>
        <v>0</v>
      </c>
      <c r="N3191" s="59">
        <v>0</v>
      </c>
      <c r="O3191" s="59">
        <f t="shared" si="683"/>
        <v>0</v>
      </c>
      <c r="P3191" s="59">
        <v>0</v>
      </c>
      <c r="Q3191" s="59">
        <f t="shared" si="686"/>
        <v>0</v>
      </c>
      <c r="R3191" s="433" t="s">
        <v>275</v>
      </c>
      <c r="S3191" s="434"/>
      <c r="T3191" s="435"/>
      <c r="U3191" s="331"/>
      <c r="V3191" s="331"/>
      <c r="W3191" s="331"/>
      <c r="X3191" s="331"/>
      <c r="Y3191" s="331"/>
      <c r="Z3191" s="331"/>
      <c r="AA3191" s="331"/>
    </row>
    <row r="3192" spans="1:27" ht="15" customHeight="1" thickBot="1">
      <c r="A3192" s="184" t="str">
        <f t="shared" si="684"/>
        <v>Alexander-Arnold</v>
      </c>
      <c r="B3192" s="111"/>
      <c r="C3192" s="111"/>
      <c r="D3192" s="111"/>
      <c r="E3192" s="111"/>
      <c r="F3192" s="111"/>
      <c r="G3192" s="111"/>
      <c r="H3192" s="111"/>
      <c r="I3192" s="111"/>
      <c r="J3192" s="111"/>
      <c r="K3192" s="112"/>
      <c r="L3192" s="76">
        <v>1</v>
      </c>
      <c r="M3192" s="59">
        <f t="shared" si="687"/>
        <v>0</v>
      </c>
      <c r="N3192" s="59">
        <v>0</v>
      </c>
      <c r="O3192" s="59">
        <f t="shared" si="683"/>
        <v>0</v>
      </c>
      <c r="P3192" s="59">
        <v>0</v>
      </c>
      <c r="Q3192" s="59">
        <f t="shared" si="686"/>
        <v>0</v>
      </c>
      <c r="R3192" s="436"/>
      <c r="S3192" s="437"/>
      <c r="T3192" s="438"/>
      <c r="U3192" s="331"/>
      <c r="V3192" s="331"/>
      <c r="W3192" s="331"/>
      <c r="X3192" s="331"/>
      <c r="Y3192" s="331"/>
      <c r="Z3192" s="331"/>
      <c r="AA3192" s="331"/>
    </row>
    <row r="3193" spans="1:27" ht="15" customHeight="1" thickBot="1">
      <c r="A3193" s="184" t="str">
        <f t="shared" si="684"/>
        <v>Gabriel</v>
      </c>
      <c r="B3193" s="111"/>
      <c r="C3193" s="111"/>
      <c r="D3193" s="111"/>
      <c r="E3193" s="111"/>
      <c r="F3193" s="111"/>
      <c r="G3193" s="111"/>
      <c r="H3193" s="111"/>
      <c r="I3193" s="111"/>
      <c r="J3193" s="111"/>
      <c r="K3193" s="112"/>
      <c r="L3193" s="76">
        <v>1</v>
      </c>
      <c r="M3193" s="59">
        <f t="shared" si="687"/>
        <v>0</v>
      </c>
      <c r="N3193" s="59">
        <v>0</v>
      </c>
      <c r="O3193" s="59">
        <f t="shared" si="683"/>
        <v>0</v>
      </c>
      <c r="P3193" s="59">
        <v>0</v>
      </c>
      <c r="Q3193" s="59">
        <f t="shared" si="686"/>
        <v>0</v>
      </c>
      <c r="R3193" s="331"/>
      <c r="S3193" s="331"/>
      <c r="T3193" s="331"/>
      <c r="U3193" s="331"/>
      <c r="V3193" s="331"/>
      <c r="W3193" s="331"/>
      <c r="X3193" s="331"/>
      <c r="Y3193" s="331"/>
      <c r="Z3193" s="331"/>
      <c r="AA3193" s="331"/>
    </row>
    <row r="3194" spans="1:27" ht="15" customHeight="1" thickBot="1">
      <c r="A3194" s="184" t="str">
        <f t="shared" si="684"/>
        <v>Robertson</v>
      </c>
      <c r="B3194" s="111"/>
      <c r="C3194" s="111"/>
      <c r="D3194" s="111"/>
      <c r="E3194" s="111"/>
      <c r="F3194" s="111"/>
      <c r="G3194" s="111"/>
      <c r="H3194" s="111"/>
      <c r="I3194" s="111"/>
      <c r="J3194" s="111"/>
      <c r="K3194" s="112"/>
      <c r="L3194" s="76">
        <v>0</v>
      </c>
      <c r="M3194" s="59">
        <f t="shared" si="687"/>
        <v>0</v>
      </c>
      <c r="N3194" s="59">
        <v>0</v>
      </c>
      <c r="O3194" s="59">
        <f t="shared" si="683"/>
        <v>0</v>
      </c>
      <c r="P3194" s="59">
        <v>0</v>
      </c>
      <c r="Q3194" s="59">
        <f t="shared" si="686"/>
        <v>0</v>
      </c>
      <c r="R3194" s="331"/>
      <c r="S3194" s="331"/>
      <c r="T3194" s="331"/>
      <c r="U3194" s="331"/>
      <c r="V3194" s="331"/>
      <c r="W3194" s="331"/>
      <c r="X3194" s="331"/>
      <c r="Y3194" s="331"/>
      <c r="Z3194" s="331"/>
      <c r="AA3194" s="331"/>
    </row>
    <row r="3195" spans="1:27" ht="15" customHeight="1" thickBot="1">
      <c r="A3195" s="184" t="str">
        <f t="shared" si="684"/>
        <v>Trippier</v>
      </c>
      <c r="B3195" s="115"/>
      <c r="C3195" s="115"/>
      <c r="D3195" s="115"/>
      <c r="E3195" s="115"/>
      <c r="F3195" s="115"/>
      <c r="G3195" s="115"/>
      <c r="H3195" s="115"/>
      <c r="I3195" s="115"/>
      <c r="J3195" s="115"/>
      <c r="K3195" s="116"/>
      <c r="L3195" s="76">
        <v>1</v>
      </c>
      <c r="M3195" s="59">
        <f t="shared" si="687"/>
        <v>0</v>
      </c>
      <c r="N3195" s="59">
        <v>0</v>
      </c>
      <c r="O3195" s="59">
        <f t="shared" si="683"/>
        <v>0</v>
      </c>
      <c r="P3195" s="59">
        <v>0</v>
      </c>
      <c r="Q3195" s="59">
        <f t="shared" si="686"/>
        <v>0</v>
      </c>
      <c r="R3195" s="331"/>
      <c r="S3195" s="331"/>
      <c r="T3195" s="331"/>
      <c r="U3195" s="331"/>
      <c r="V3195" s="331"/>
      <c r="W3195" s="331"/>
      <c r="X3195" s="331"/>
      <c r="Y3195" s="331"/>
      <c r="Z3195" s="331"/>
      <c r="AA3195" s="331"/>
    </row>
    <row r="3196" spans="1:27" ht="15.75" thickBot="1">
      <c r="A3196" s="184" t="str">
        <f t="shared" si="684"/>
        <v>Van Dijk</v>
      </c>
      <c r="B3196" s="115"/>
      <c r="C3196" s="115"/>
      <c r="D3196" s="115"/>
      <c r="E3196" s="115"/>
      <c r="F3196" s="115"/>
      <c r="G3196" s="115"/>
      <c r="H3196" s="115"/>
      <c r="I3196" s="115"/>
      <c r="J3196" s="115"/>
      <c r="K3196" s="116"/>
      <c r="L3196" s="76">
        <v>0</v>
      </c>
      <c r="M3196" s="59">
        <f t="shared" si="687"/>
        <v>0</v>
      </c>
      <c r="N3196" s="59">
        <v>0</v>
      </c>
      <c r="O3196" s="59">
        <f t="shared" si="683"/>
        <v>0</v>
      </c>
      <c r="P3196" s="59">
        <v>0</v>
      </c>
      <c r="Q3196" s="59">
        <f t="shared" si="686"/>
        <v>0</v>
      </c>
    </row>
    <row r="3197" spans="1:27" ht="15.75" thickBot="1">
      <c r="A3197" s="184" t="str">
        <f t="shared" si="684"/>
        <v>White</v>
      </c>
      <c r="B3197" s="115"/>
      <c r="C3197" s="115"/>
      <c r="D3197" s="115"/>
      <c r="E3197" s="115"/>
      <c r="F3197" s="115"/>
      <c r="G3197" s="115"/>
      <c r="H3197" s="115"/>
      <c r="I3197" s="115"/>
      <c r="J3197" s="115"/>
      <c r="K3197" s="116"/>
      <c r="L3197" s="76">
        <v>0</v>
      </c>
      <c r="M3197" s="59">
        <f t="shared" si="687"/>
        <v>0</v>
      </c>
      <c r="N3197" s="59">
        <v>0</v>
      </c>
      <c r="O3197" s="59">
        <f t="shared" si="683"/>
        <v>0</v>
      </c>
      <c r="P3197" s="59">
        <v>0</v>
      </c>
      <c r="Q3197" s="59">
        <f t="shared" si="686"/>
        <v>0</v>
      </c>
    </row>
    <row r="3198" spans="1:27" ht="15.75" thickBot="1">
      <c r="A3198" s="184" t="str">
        <f t="shared" si="684"/>
        <v>Laporte</v>
      </c>
      <c r="B3198" s="115"/>
      <c r="C3198" s="115"/>
      <c r="D3198" s="115"/>
      <c r="E3198" s="115"/>
      <c r="F3198" s="115"/>
      <c r="G3198" s="115"/>
      <c r="H3198" s="115"/>
      <c r="I3198" s="115"/>
      <c r="J3198" s="115"/>
      <c r="K3198" s="116"/>
      <c r="L3198" s="76">
        <v>0</v>
      </c>
      <c r="M3198" s="59">
        <f t="shared" si="687"/>
        <v>0</v>
      </c>
      <c r="N3198" s="59">
        <v>0</v>
      </c>
      <c r="O3198" s="59">
        <f t="shared" si="683"/>
        <v>0</v>
      </c>
      <c r="P3198" s="59">
        <v>0</v>
      </c>
      <c r="Q3198" s="59">
        <f t="shared" si="686"/>
        <v>0</v>
      </c>
    </row>
    <row r="3199" spans="1:27" ht="15.75" thickBot="1">
      <c r="A3199" s="184" t="str">
        <f t="shared" si="684"/>
        <v>Dunk</v>
      </c>
      <c r="B3199" s="115"/>
      <c r="C3199" s="115"/>
      <c r="D3199" s="115"/>
      <c r="E3199" s="115"/>
      <c r="F3199" s="115"/>
      <c r="G3199" s="115"/>
      <c r="H3199" s="115"/>
      <c r="I3199" s="115"/>
      <c r="J3199" s="115"/>
      <c r="K3199" s="116"/>
      <c r="L3199" s="76">
        <v>1</v>
      </c>
      <c r="M3199" s="59">
        <f t="shared" si="687"/>
        <v>0</v>
      </c>
      <c r="N3199" s="59">
        <v>0</v>
      </c>
      <c r="O3199" s="59">
        <f t="shared" si="683"/>
        <v>0</v>
      </c>
      <c r="P3199" s="59">
        <v>0</v>
      </c>
      <c r="Q3199" s="59">
        <f t="shared" si="686"/>
        <v>0</v>
      </c>
    </row>
    <row r="3200" spans="1:27" ht="15.75" thickBot="1">
      <c r="A3200" s="184" t="str">
        <f t="shared" si="684"/>
        <v>Saliba</v>
      </c>
      <c r="B3200" s="115"/>
      <c r="C3200" s="115"/>
      <c r="D3200" s="115"/>
      <c r="E3200" s="115"/>
      <c r="F3200" s="115"/>
      <c r="G3200" s="115"/>
      <c r="H3200" s="115"/>
      <c r="I3200" s="115"/>
      <c r="J3200" s="115"/>
      <c r="K3200" s="116"/>
      <c r="L3200" s="76">
        <v>0</v>
      </c>
      <c r="M3200" s="59">
        <f t="shared" si="687"/>
        <v>0</v>
      </c>
      <c r="N3200" s="59">
        <v>0</v>
      </c>
      <c r="O3200" s="59">
        <f t="shared" si="683"/>
        <v>0</v>
      </c>
      <c r="P3200" s="59">
        <v>0</v>
      </c>
      <c r="Q3200" s="59">
        <f t="shared" si="686"/>
        <v>0</v>
      </c>
    </row>
    <row r="3201" spans="1:17" ht="15.75" thickBot="1">
      <c r="A3201" s="184" t="str">
        <f t="shared" si="684"/>
        <v>Burn</v>
      </c>
      <c r="B3201" s="115"/>
      <c r="C3201" s="115"/>
      <c r="D3201" s="115"/>
      <c r="E3201" s="115"/>
      <c r="F3201" s="115"/>
      <c r="G3201" s="115"/>
      <c r="H3201" s="115"/>
      <c r="I3201" s="115"/>
      <c r="J3201" s="115"/>
      <c r="K3201" s="116"/>
      <c r="L3201" s="76">
        <v>0</v>
      </c>
      <c r="M3201" s="59">
        <f t="shared" si="687"/>
        <v>0</v>
      </c>
      <c r="N3201" s="59">
        <v>0</v>
      </c>
      <c r="O3201" s="59">
        <f t="shared" si="683"/>
        <v>0</v>
      </c>
      <c r="P3201" s="59">
        <v>0</v>
      </c>
      <c r="Q3201" s="59">
        <f t="shared" si="686"/>
        <v>0</v>
      </c>
    </row>
    <row r="3202" spans="1:17" ht="15.75" thickBot="1">
      <c r="A3202" s="184" t="str">
        <f t="shared" si="684"/>
        <v>Botman</v>
      </c>
      <c r="B3202" s="115"/>
      <c r="C3202" s="115"/>
      <c r="D3202" s="115"/>
      <c r="E3202" s="115"/>
      <c r="F3202" s="115"/>
      <c r="G3202" s="115"/>
      <c r="H3202" s="115"/>
      <c r="I3202" s="115"/>
      <c r="J3202" s="115"/>
      <c r="K3202" s="116"/>
      <c r="L3202" s="76">
        <v>0</v>
      </c>
      <c r="M3202" s="59">
        <f t="shared" si="687"/>
        <v>1</v>
      </c>
      <c r="N3202" s="59">
        <v>1</v>
      </c>
      <c r="O3202" s="59">
        <f t="shared" si="683"/>
        <v>0</v>
      </c>
      <c r="P3202" s="59">
        <v>0</v>
      </c>
      <c r="Q3202" s="59">
        <f t="shared" si="686"/>
        <v>0</v>
      </c>
    </row>
    <row r="3203" spans="1:17" ht="15.75" thickBot="1">
      <c r="A3203" s="184" t="str">
        <f t="shared" si="684"/>
        <v>Dier</v>
      </c>
      <c r="B3203" s="115"/>
      <c r="C3203" s="115"/>
      <c r="D3203" s="115"/>
      <c r="E3203" s="115"/>
      <c r="F3203" s="115"/>
      <c r="G3203" s="115"/>
      <c r="H3203" s="115"/>
      <c r="I3203" s="115"/>
      <c r="J3203" s="115"/>
      <c r="K3203" s="116"/>
      <c r="L3203" s="76">
        <v>0</v>
      </c>
      <c r="M3203" s="59">
        <f t="shared" si="687"/>
        <v>0</v>
      </c>
      <c r="N3203" s="59">
        <v>0</v>
      </c>
      <c r="O3203" s="59">
        <f t="shared" si="683"/>
        <v>0</v>
      </c>
      <c r="P3203" s="59">
        <v>0</v>
      </c>
      <c r="Q3203" s="59">
        <f t="shared" si="686"/>
        <v>0</v>
      </c>
    </row>
    <row r="3204" spans="1:17" ht="15.75" thickBot="1">
      <c r="A3204" s="184" t="str">
        <f t="shared" si="684"/>
        <v>Schär</v>
      </c>
      <c r="B3204" s="115"/>
      <c r="C3204" s="115"/>
      <c r="D3204" s="115"/>
      <c r="E3204" s="115"/>
      <c r="F3204" s="115"/>
      <c r="G3204" s="115"/>
      <c r="H3204" s="115"/>
      <c r="I3204" s="115"/>
      <c r="J3204" s="115"/>
      <c r="K3204" s="116"/>
      <c r="L3204" s="76">
        <v>0</v>
      </c>
      <c r="M3204" s="59">
        <f t="shared" si="687"/>
        <v>0</v>
      </c>
      <c r="N3204" s="59">
        <v>0</v>
      </c>
      <c r="O3204" s="59">
        <f t="shared" si="683"/>
        <v>0</v>
      </c>
      <c r="P3204" s="59">
        <v>0</v>
      </c>
      <c r="Q3204" s="59">
        <f t="shared" si="686"/>
        <v>0</v>
      </c>
    </row>
    <row r="3205" spans="1:17" ht="15.75" thickBot="1">
      <c r="A3205" s="184" t="str">
        <f t="shared" si="684"/>
        <v>Zinchenko</v>
      </c>
      <c r="B3205" s="115"/>
      <c r="C3205" s="115"/>
      <c r="D3205" s="115"/>
      <c r="E3205" s="115"/>
      <c r="F3205" s="115"/>
      <c r="G3205" s="115"/>
      <c r="H3205" s="115"/>
      <c r="I3205" s="115"/>
      <c r="J3205" s="115"/>
      <c r="K3205" s="116"/>
      <c r="L3205" s="76">
        <v>0</v>
      </c>
      <c r="M3205" s="59">
        <f t="shared" si="687"/>
        <v>0</v>
      </c>
      <c r="N3205" s="59">
        <v>0</v>
      </c>
      <c r="O3205" s="59">
        <f t="shared" si="683"/>
        <v>0</v>
      </c>
      <c r="P3205" s="59">
        <v>0</v>
      </c>
      <c r="Q3205" s="59">
        <f t="shared" si="686"/>
        <v>0</v>
      </c>
    </row>
    <row r="3206" spans="1:17" ht="15.75" thickBot="1">
      <c r="A3206" s="184" t="str">
        <f t="shared" si="684"/>
        <v>Walker</v>
      </c>
      <c r="B3206" s="115"/>
      <c r="C3206" s="115"/>
      <c r="D3206" s="115"/>
      <c r="E3206" s="115"/>
      <c r="F3206" s="115"/>
      <c r="G3206" s="115"/>
      <c r="H3206" s="115"/>
      <c r="I3206" s="115"/>
      <c r="J3206" s="115"/>
      <c r="K3206" s="116"/>
      <c r="L3206" s="76">
        <v>0</v>
      </c>
      <c r="M3206" s="59">
        <f t="shared" si="687"/>
        <v>0</v>
      </c>
      <c r="N3206" s="59">
        <v>0</v>
      </c>
      <c r="O3206" s="59">
        <f t="shared" si="683"/>
        <v>0</v>
      </c>
      <c r="P3206" s="59">
        <v>0</v>
      </c>
      <c r="Q3206" s="59">
        <f t="shared" si="686"/>
        <v>0</v>
      </c>
    </row>
    <row r="3207" spans="1:17" ht="15.75" thickBot="1">
      <c r="A3207" s="184" t="str">
        <f t="shared" si="684"/>
        <v>Perišić</v>
      </c>
      <c r="B3207" s="115"/>
      <c r="C3207" s="115"/>
      <c r="D3207" s="115"/>
      <c r="E3207" s="115"/>
      <c r="F3207" s="115"/>
      <c r="G3207" s="115"/>
      <c r="H3207" s="115"/>
      <c r="I3207" s="115"/>
      <c r="J3207" s="115"/>
      <c r="K3207" s="116"/>
      <c r="L3207" s="76">
        <v>0</v>
      </c>
      <c r="M3207" s="59">
        <f t="shared" si="687"/>
        <v>0</v>
      </c>
      <c r="N3207" s="59">
        <v>0</v>
      </c>
      <c r="O3207" s="59">
        <f t="shared" si="683"/>
        <v>0</v>
      </c>
      <c r="P3207" s="59">
        <v>0</v>
      </c>
      <c r="Q3207" s="59">
        <f t="shared" si="686"/>
        <v>0</v>
      </c>
    </row>
    <row r="3208" spans="1:17" ht="15.75" thickBot="1">
      <c r="A3208" s="184" t="str">
        <f t="shared" si="684"/>
        <v>Stones</v>
      </c>
      <c r="B3208" s="115"/>
      <c r="C3208" s="115"/>
      <c r="D3208" s="115"/>
      <c r="E3208" s="115"/>
      <c r="F3208" s="115"/>
      <c r="G3208" s="115"/>
      <c r="H3208" s="115"/>
      <c r="I3208" s="115"/>
      <c r="J3208" s="115"/>
      <c r="K3208" s="116"/>
      <c r="L3208" s="76">
        <v>0</v>
      </c>
      <c r="M3208" s="59">
        <f t="shared" si="687"/>
        <v>0</v>
      </c>
      <c r="N3208" s="59">
        <v>0</v>
      </c>
      <c r="O3208" s="59">
        <f t="shared" si="683"/>
        <v>0</v>
      </c>
      <c r="P3208" s="59">
        <v>0</v>
      </c>
      <c r="Q3208" s="59">
        <f t="shared" si="686"/>
        <v>0</v>
      </c>
    </row>
    <row r="3209" spans="1:17" ht="15.75" thickBot="1">
      <c r="A3209" s="184" t="str">
        <f t="shared" si="684"/>
        <v>Shaw</v>
      </c>
      <c r="B3209" s="115"/>
      <c r="C3209" s="115"/>
      <c r="D3209" s="115"/>
      <c r="E3209" s="115"/>
      <c r="F3209" s="115"/>
      <c r="G3209" s="115"/>
      <c r="H3209" s="115"/>
      <c r="I3209" s="115"/>
      <c r="J3209" s="115"/>
      <c r="K3209" s="116"/>
      <c r="L3209" s="76">
        <v>0</v>
      </c>
      <c r="M3209" s="59">
        <f t="shared" si="687"/>
        <v>0</v>
      </c>
      <c r="N3209" s="59">
        <v>0</v>
      </c>
      <c r="O3209" s="59">
        <f t="shared" si="683"/>
        <v>0</v>
      </c>
      <c r="P3209" s="59">
        <v>0</v>
      </c>
      <c r="Q3209" s="59">
        <f t="shared" si="686"/>
        <v>0</v>
      </c>
    </row>
    <row r="3210" spans="1:17" ht="15.75" thickBot="1">
      <c r="A3210" s="184" t="str">
        <f t="shared" si="684"/>
        <v>Cucurella</v>
      </c>
      <c r="B3210" s="115"/>
      <c r="C3210" s="115"/>
      <c r="D3210" s="115"/>
      <c r="E3210" s="115"/>
      <c r="F3210" s="115"/>
      <c r="G3210" s="115"/>
      <c r="H3210" s="115"/>
      <c r="I3210" s="115"/>
      <c r="J3210" s="115"/>
      <c r="K3210" s="116"/>
      <c r="L3210" s="76">
        <v>0</v>
      </c>
      <c r="M3210" s="59">
        <f t="shared" si="687"/>
        <v>0</v>
      </c>
      <c r="N3210" s="59">
        <v>0</v>
      </c>
      <c r="O3210" s="59">
        <f t="shared" si="683"/>
        <v>0</v>
      </c>
      <c r="P3210" s="59">
        <v>0</v>
      </c>
      <c r="Q3210" s="59">
        <f t="shared" si="686"/>
        <v>0</v>
      </c>
    </row>
    <row r="3211" spans="1:17" ht="15.75" thickBot="1">
      <c r="A3211" s="184" t="str">
        <f t="shared" si="684"/>
        <v>Varane</v>
      </c>
      <c r="B3211" s="115"/>
      <c r="C3211" s="115"/>
      <c r="D3211" s="115"/>
      <c r="E3211" s="115"/>
      <c r="F3211" s="115"/>
      <c r="G3211" s="115"/>
      <c r="H3211" s="115"/>
      <c r="I3211" s="115"/>
      <c r="J3211" s="115"/>
      <c r="K3211" s="116"/>
      <c r="L3211" s="76">
        <v>0</v>
      </c>
      <c r="M3211" s="59">
        <f t="shared" si="687"/>
        <v>0</v>
      </c>
      <c r="N3211" s="59">
        <v>0</v>
      </c>
      <c r="O3211" s="59">
        <f t="shared" si="683"/>
        <v>0</v>
      </c>
      <c r="P3211" s="59">
        <v>0</v>
      </c>
      <c r="Q3211" s="59">
        <f t="shared" si="686"/>
        <v>0</v>
      </c>
    </row>
    <row r="3212" spans="1:17" ht="15.75" thickBot="1">
      <c r="A3212" s="184" t="str">
        <f t="shared" si="684"/>
        <v>Estupiñán</v>
      </c>
      <c r="B3212" s="115"/>
      <c r="C3212" s="115"/>
      <c r="D3212" s="115"/>
      <c r="E3212" s="115"/>
      <c r="F3212" s="115"/>
      <c r="G3212" s="115"/>
      <c r="H3212" s="115"/>
      <c r="I3212" s="115"/>
      <c r="J3212" s="115"/>
      <c r="K3212" s="116"/>
      <c r="L3212" s="76">
        <v>0</v>
      </c>
      <c r="M3212" s="59">
        <f t="shared" si="687"/>
        <v>0</v>
      </c>
      <c r="N3212" s="59">
        <v>0</v>
      </c>
      <c r="O3212" s="59">
        <f t="shared" si="683"/>
        <v>0</v>
      </c>
      <c r="P3212" s="59">
        <v>0</v>
      </c>
      <c r="Q3212" s="59">
        <f t="shared" si="686"/>
        <v>0</v>
      </c>
    </row>
    <row r="3213" spans="1:17" ht="15.75" thickBot="1">
      <c r="A3213" s="184" t="str">
        <f t="shared" si="684"/>
        <v>Matip</v>
      </c>
      <c r="B3213" s="115"/>
      <c r="C3213" s="115"/>
      <c r="D3213" s="115"/>
      <c r="E3213" s="115"/>
      <c r="F3213" s="115"/>
      <c r="G3213" s="115"/>
      <c r="H3213" s="115"/>
      <c r="I3213" s="115"/>
      <c r="J3213" s="115"/>
      <c r="K3213" s="116"/>
      <c r="L3213" s="76">
        <v>0</v>
      </c>
      <c r="M3213" s="59">
        <f t="shared" si="687"/>
        <v>0</v>
      </c>
      <c r="N3213" s="59">
        <v>0</v>
      </c>
      <c r="O3213" s="59">
        <f t="shared" si="683"/>
        <v>0</v>
      </c>
      <c r="P3213" s="59">
        <v>0</v>
      </c>
      <c r="Q3213" s="59">
        <f t="shared" si="686"/>
        <v>0</v>
      </c>
    </row>
    <row r="3214" spans="1:17" ht="15.75" thickBot="1">
      <c r="A3214" s="184" t="str">
        <f t="shared" si="684"/>
        <v>Romero</v>
      </c>
      <c r="B3214" s="115"/>
      <c r="C3214" s="115"/>
      <c r="D3214" s="115"/>
      <c r="E3214" s="115"/>
      <c r="F3214" s="115"/>
      <c r="G3214" s="115"/>
      <c r="H3214" s="115"/>
      <c r="I3214" s="115"/>
      <c r="J3214" s="115"/>
      <c r="K3214" s="116"/>
      <c r="L3214" s="76">
        <v>0</v>
      </c>
      <c r="M3214" s="59">
        <f t="shared" si="687"/>
        <v>0</v>
      </c>
      <c r="N3214" s="59">
        <v>0</v>
      </c>
      <c r="O3214" s="59">
        <f t="shared" si="683"/>
        <v>0</v>
      </c>
      <c r="P3214" s="59">
        <v>0</v>
      </c>
      <c r="Q3214" s="59">
        <f t="shared" si="686"/>
        <v>0</v>
      </c>
    </row>
    <row r="3215" spans="1:17" ht="15.75" thickBot="1">
      <c r="A3215" s="184" t="str">
        <f t="shared" si="684"/>
        <v>Koulibaly</v>
      </c>
      <c r="B3215" s="115"/>
      <c r="C3215" s="115"/>
      <c r="D3215" s="115"/>
      <c r="E3215" s="115"/>
      <c r="F3215" s="115"/>
      <c r="G3215" s="115"/>
      <c r="H3215" s="115"/>
      <c r="I3215" s="115"/>
      <c r="J3215" s="115"/>
      <c r="K3215" s="116"/>
      <c r="L3215" s="76">
        <v>0</v>
      </c>
      <c r="M3215" s="59">
        <f t="shared" si="687"/>
        <v>0</v>
      </c>
      <c r="N3215" s="59">
        <v>0</v>
      </c>
      <c r="O3215" s="59">
        <f t="shared" si="683"/>
        <v>0</v>
      </c>
      <c r="P3215" s="59">
        <v>0</v>
      </c>
      <c r="Q3215" s="59">
        <f t="shared" si="686"/>
        <v>0</v>
      </c>
    </row>
    <row r="3216" spans="1:17" ht="15.75" thickBot="1">
      <c r="A3216" s="184" t="str">
        <f t="shared" si="684"/>
        <v>Digne</v>
      </c>
      <c r="B3216" s="115"/>
      <c r="C3216" s="115"/>
      <c r="D3216" s="115"/>
      <c r="E3216" s="115"/>
      <c r="F3216" s="115"/>
      <c r="G3216" s="115"/>
      <c r="H3216" s="115"/>
      <c r="I3216" s="115"/>
      <c r="J3216" s="115"/>
      <c r="K3216" s="116"/>
      <c r="L3216" s="76">
        <v>0</v>
      </c>
      <c r="M3216" s="59">
        <f t="shared" si="687"/>
        <v>0</v>
      </c>
      <c r="N3216" s="59">
        <v>0</v>
      </c>
      <c r="O3216" s="59">
        <f t="shared" si="683"/>
        <v>0</v>
      </c>
      <c r="P3216" s="59">
        <v>0</v>
      </c>
      <c r="Q3216" s="59">
        <f t="shared" si="686"/>
        <v>0</v>
      </c>
    </row>
    <row r="3217" spans="1:17" ht="15.75" thickBot="1">
      <c r="A3217" s="184" t="str">
        <f t="shared" si="684"/>
        <v>Akanji</v>
      </c>
      <c r="B3217" s="115"/>
      <c r="C3217" s="115"/>
      <c r="D3217" s="115"/>
      <c r="E3217" s="115"/>
      <c r="F3217" s="115"/>
      <c r="G3217" s="115"/>
      <c r="H3217" s="115"/>
      <c r="I3217" s="115"/>
      <c r="J3217" s="115"/>
      <c r="K3217" s="116"/>
      <c r="L3217" s="76">
        <v>0</v>
      </c>
      <c r="M3217" s="59">
        <f t="shared" si="687"/>
        <v>0</v>
      </c>
      <c r="N3217" s="59">
        <v>0</v>
      </c>
      <c r="O3217" s="59">
        <f t="shared" si="683"/>
        <v>0</v>
      </c>
      <c r="P3217" s="59">
        <v>0</v>
      </c>
      <c r="Q3217" s="59">
        <f t="shared" si="686"/>
        <v>0</v>
      </c>
    </row>
    <row r="3218" spans="1:17" ht="15.75" thickBot="1">
      <c r="A3218" s="184" t="str">
        <f t="shared" si="684"/>
        <v>Thiago Silva</v>
      </c>
      <c r="B3218" s="115"/>
      <c r="C3218" s="115"/>
      <c r="D3218" s="115"/>
      <c r="E3218" s="115"/>
      <c r="F3218" s="115"/>
      <c r="G3218" s="115"/>
      <c r="H3218" s="115"/>
      <c r="I3218" s="115"/>
      <c r="J3218" s="115"/>
      <c r="K3218" s="116"/>
      <c r="L3218" s="76">
        <v>0</v>
      </c>
      <c r="M3218" s="59">
        <f t="shared" si="687"/>
        <v>0</v>
      </c>
      <c r="N3218" s="59">
        <v>0</v>
      </c>
      <c r="O3218" s="59">
        <f t="shared" si="683"/>
        <v>0</v>
      </c>
      <c r="P3218" s="59">
        <v>0</v>
      </c>
      <c r="Q3218" s="59">
        <f t="shared" si="686"/>
        <v>0</v>
      </c>
    </row>
    <row r="3219" spans="1:17" ht="15.75" thickBot="1">
      <c r="A3219" s="184" t="str">
        <f t="shared" si="684"/>
        <v>Martínez</v>
      </c>
      <c r="B3219" s="115"/>
      <c r="C3219" s="115"/>
      <c r="D3219" s="115"/>
      <c r="E3219" s="115"/>
      <c r="F3219" s="115"/>
      <c r="G3219" s="115"/>
      <c r="H3219" s="115"/>
      <c r="I3219" s="115"/>
      <c r="J3219" s="115"/>
      <c r="K3219" s="116"/>
      <c r="L3219" s="76">
        <v>0</v>
      </c>
      <c r="M3219" s="59">
        <f t="shared" si="687"/>
        <v>0</v>
      </c>
      <c r="N3219" s="59">
        <v>0</v>
      </c>
      <c r="O3219" s="59">
        <f t="shared" si="683"/>
        <v>0</v>
      </c>
      <c r="P3219" s="59">
        <v>0</v>
      </c>
      <c r="Q3219" s="59">
        <f t="shared" si="686"/>
        <v>0</v>
      </c>
    </row>
    <row r="3220" spans="1:17" ht="15.75" thickBot="1">
      <c r="A3220" s="184" t="str">
        <f t="shared" si="684"/>
        <v>Mee</v>
      </c>
      <c r="B3220" s="115"/>
      <c r="C3220" s="115"/>
      <c r="D3220" s="115"/>
      <c r="E3220" s="115"/>
      <c r="F3220" s="115"/>
      <c r="G3220" s="115"/>
      <c r="H3220" s="115"/>
      <c r="I3220" s="115"/>
      <c r="J3220" s="115"/>
      <c r="K3220" s="116"/>
      <c r="L3220" s="76">
        <v>0</v>
      </c>
      <c r="M3220" s="59">
        <f t="shared" si="687"/>
        <v>0</v>
      </c>
      <c r="N3220" s="59">
        <v>0</v>
      </c>
      <c r="O3220" s="59">
        <f t="shared" si="683"/>
        <v>0</v>
      </c>
      <c r="P3220" s="59">
        <v>0</v>
      </c>
      <c r="Q3220" s="59">
        <f t="shared" si="686"/>
        <v>0</v>
      </c>
    </row>
    <row r="3221" spans="1:17" ht="15.75" thickBot="1">
      <c r="A3221" s="184" t="str">
        <f t="shared" si="684"/>
        <v>Cresswell</v>
      </c>
      <c r="B3221" s="115"/>
      <c r="C3221" s="115"/>
      <c r="D3221" s="115"/>
      <c r="E3221" s="115"/>
      <c r="F3221" s="115"/>
      <c r="G3221" s="115"/>
      <c r="H3221" s="115"/>
      <c r="I3221" s="115"/>
      <c r="J3221" s="115"/>
      <c r="K3221" s="116"/>
      <c r="L3221" s="76">
        <v>0</v>
      </c>
      <c r="M3221" s="59">
        <f t="shared" si="687"/>
        <v>0</v>
      </c>
      <c r="N3221" s="59">
        <v>0</v>
      </c>
      <c r="O3221" s="59">
        <f t="shared" si="683"/>
        <v>0</v>
      </c>
      <c r="P3221" s="59">
        <v>0</v>
      </c>
      <c r="Q3221" s="59">
        <f t="shared" si="686"/>
        <v>0</v>
      </c>
    </row>
    <row r="3222" spans="1:17" ht="15.75" thickBot="1">
      <c r="A3222" s="184" t="str">
        <f t="shared" si="684"/>
        <v>Konsa</v>
      </c>
      <c r="B3222" s="115"/>
      <c r="C3222" s="115"/>
      <c r="D3222" s="115"/>
      <c r="E3222" s="115"/>
      <c r="F3222" s="115"/>
      <c r="G3222" s="115"/>
      <c r="H3222" s="115"/>
      <c r="I3222" s="115"/>
      <c r="J3222" s="115"/>
      <c r="K3222" s="116"/>
      <c r="L3222" s="76">
        <v>0</v>
      </c>
      <c r="M3222" s="59">
        <f t="shared" si="687"/>
        <v>0</v>
      </c>
      <c r="N3222" s="59">
        <v>0</v>
      </c>
      <c r="O3222" s="59">
        <f t="shared" si="683"/>
        <v>0</v>
      </c>
      <c r="P3222" s="59">
        <v>0</v>
      </c>
      <c r="Q3222" s="59">
        <f t="shared" si="686"/>
        <v>0</v>
      </c>
    </row>
    <row r="3223" spans="1:17" ht="15.75" thickBot="1">
      <c r="A3223" s="184" t="str">
        <f t="shared" si="684"/>
        <v>Perraud</v>
      </c>
      <c r="B3223" s="115"/>
      <c r="C3223" s="115"/>
      <c r="D3223" s="115"/>
      <c r="E3223" s="115"/>
      <c r="F3223" s="115"/>
      <c r="G3223" s="115"/>
      <c r="H3223" s="115"/>
      <c r="I3223" s="115"/>
      <c r="J3223" s="115"/>
      <c r="K3223" s="116"/>
      <c r="L3223" s="76">
        <v>0</v>
      </c>
      <c r="M3223" s="59">
        <f t="shared" ref="M3223:M3254" si="688">L583-L3223</f>
        <v>0</v>
      </c>
      <c r="N3223" s="59">
        <v>0</v>
      </c>
      <c r="O3223" s="59">
        <f t="shared" si="683"/>
        <v>0</v>
      </c>
      <c r="P3223" s="59">
        <v>0</v>
      </c>
      <c r="Q3223" s="59">
        <f t="shared" si="686"/>
        <v>0</v>
      </c>
    </row>
    <row r="3224" spans="1:17" ht="15.75" thickBot="1">
      <c r="A3224" s="184" t="str">
        <f t="shared" si="684"/>
        <v>Kehrer</v>
      </c>
      <c r="B3224" s="115"/>
      <c r="C3224" s="115"/>
      <c r="D3224" s="115"/>
      <c r="E3224" s="115"/>
      <c r="F3224" s="115"/>
      <c r="G3224" s="115"/>
      <c r="H3224" s="115"/>
      <c r="I3224" s="115"/>
      <c r="J3224" s="115"/>
      <c r="K3224" s="116"/>
      <c r="L3224" s="76">
        <v>0</v>
      </c>
      <c r="M3224" s="59">
        <f t="shared" si="688"/>
        <v>0</v>
      </c>
      <c r="N3224" s="59">
        <v>0</v>
      </c>
      <c r="O3224" s="59">
        <f t="shared" si="683"/>
        <v>0</v>
      </c>
      <c r="P3224" s="59">
        <v>0</v>
      </c>
      <c r="Q3224" s="59">
        <f t="shared" si="686"/>
        <v>0</v>
      </c>
    </row>
    <row r="3225" spans="1:17" ht="15.75" thickBot="1">
      <c r="A3225" s="184" t="str">
        <f t="shared" si="684"/>
        <v>Ream</v>
      </c>
      <c r="B3225" s="115"/>
      <c r="C3225" s="115"/>
      <c r="D3225" s="115"/>
      <c r="E3225" s="115"/>
      <c r="F3225" s="115"/>
      <c r="G3225" s="115"/>
      <c r="H3225" s="115"/>
      <c r="I3225" s="115"/>
      <c r="J3225" s="115"/>
      <c r="K3225" s="116"/>
      <c r="L3225" s="76">
        <v>0</v>
      </c>
      <c r="M3225" s="59">
        <f t="shared" si="688"/>
        <v>0</v>
      </c>
      <c r="N3225" s="59">
        <v>0</v>
      </c>
      <c r="O3225" s="59">
        <f t="shared" si="683"/>
        <v>0</v>
      </c>
      <c r="P3225" s="59">
        <v>0</v>
      </c>
      <c r="Q3225" s="59">
        <f t="shared" si="686"/>
        <v>0</v>
      </c>
    </row>
    <row r="3226" spans="1:17" ht="15.75" thickBot="1">
      <c r="A3226" s="184" t="str">
        <f t="shared" si="684"/>
        <v>R.Sessegnon</v>
      </c>
      <c r="B3226" s="115"/>
      <c r="C3226" s="115"/>
      <c r="D3226" s="115"/>
      <c r="E3226" s="115"/>
      <c r="F3226" s="115"/>
      <c r="G3226" s="115"/>
      <c r="H3226" s="115"/>
      <c r="I3226" s="115"/>
      <c r="J3226" s="115"/>
      <c r="K3226" s="116"/>
      <c r="L3226" s="76">
        <v>0</v>
      </c>
      <c r="M3226" s="59">
        <f t="shared" si="688"/>
        <v>0</v>
      </c>
      <c r="N3226" s="59">
        <v>0</v>
      </c>
      <c r="O3226" s="59">
        <f t="shared" si="683"/>
        <v>0</v>
      </c>
      <c r="P3226" s="59">
        <v>0</v>
      </c>
      <c r="Q3226" s="59">
        <f t="shared" si="686"/>
        <v>0</v>
      </c>
    </row>
    <row r="3227" spans="1:17" ht="15.75" thickBot="1">
      <c r="A3227" s="184" t="str">
        <f t="shared" si="684"/>
        <v>Aké</v>
      </c>
      <c r="B3227" s="115"/>
      <c r="C3227" s="115"/>
      <c r="D3227" s="115"/>
      <c r="E3227" s="115"/>
      <c r="F3227" s="115"/>
      <c r="G3227" s="115"/>
      <c r="H3227" s="115"/>
      <c r="I3227" s="115"/>
      <c r="J3227" s="115"/>
      <c r="K3227" s="116"/>
      <c r="L3227" s="76">
        <v>0</v>
      </c>
      <c r="M3227" s="59">
        <f t="shared" si="688"/>
        <v>0</v>
      </c>
      <c r="N3227" s="59">
        <v>0</v>
      </c>
      <c r="O3227" s="59">
        <f t="shared" si="683"/>
        <v>0</v>
      </c>
      <c r="P3227" s="59">
        <v>0</v>
      </c>
      <c r="Q3227" s="59">
        <f t="shared" si="686"/>
        <v>0</v>
      </c>
    </row>
    <row r="3228" spans="1:17" ht="15.75" thickBot="1">
      <c r="A3228" s="184" t="str">
        <f t="shared" si="684"/>
        <v>Azpilicueta</v>
      </c>
      <c r="B3228" s="115"/>
      <c r="C3228" s="115"/>
      <c r="D3228" s="115"/>
      <c r="E3228" s="115"/>
      <c r="F3228" s="115"/>
      <c r="G3228" s="115"/>
      <c r="H3228" s="115"/>
      <c r="I3228" s="115"/>
      <c r="J3228" s="115"/>
      <c r="K3228" s="116"/>
      <c r="L3228" s="76">
        <v>0</v>
      </c>
      <c r="M3228" s="59">
        <f t="shared" si="688"/>
        <v>0</v>
      </c>
      <c r="N3228" s="59">
        <v>0</v>
      </c>
      <c r="O3228" s="59">
        <f t="shared" si="683"/>
        <v>0</v>
      </c>
      <c r="P3228" s="59">
        <v>0</v>
      </c>
      <c r="Q3228" s="59">
        <f t="shared" si="686"/>
        <v>0</v>
      </c>
    </row>
    <row r="3229" spans="1:17" ht="15.75" thickBot="1">
      <c r="A3229" s="184" t="str">
        <f t="shared" si="684"/>
        <v>Collins</v>
      </c>
      <c r="B3229" s="115"/>
      <c r="C3229" s="115"/>
      <c r="D3229" s="115"/>
      <c r="E3229" s="115"/>
      <c r="F3229" s="115"/>
      <c r="G3229" s="115"/>
      <c r="H3229" s="115"/>
      <c r="I3229" s="115"/>
      <c r="J3229" s="115"/>
      <c r="K3229" s="116"/>
      <c r="L3229" s="76">
        <v>0</v>
      </c>
      <c r="M3229" s="59">
        <f t="shared" si="688"/>
        <v>0</v>
      </c>
      <c r="N3229" s="59">
        <v>0</v>
      </c>
      <c r="O3229" s="59">
        <f t="shared" si="683"/>
        <v>0</v>
      </c>
      <c r="P3229" s="59">
        <v>0</v>
      </c>
      <c r="Q3229" s="59">
        <f t="shared" si="686"/>
        <v>0</v>
      </c>
    </row>
    <row r="3230" spans="1:17" ht="15.75" thickBot="1">
      <c r="A3230" s="184" t="str">
        <f t="shared" si="684"/>
        <v>Chalobah</v>
      </c>
      <c r="B3230" s="115"/>
      <c r="C3230" s="115"/>
      <c r="D3230" s="115"/>
      <c r="E3230" s="115"/>
      <c r="F3230" s="115"/>
      <c r="G3230" s="115"/>
      <c r="H3230" s="115"/>
      <c r="I3230" s="115"/>
      <c r="J3230" s="115"/>
      <c r="K3230" s="116"/>
      <c r="L3230" s="76">
        <v>0</v>
      </c>
      <c r="M3230" s="59">
        <f t="shared" si="688"/>
        <v>0</v>
      </c>
      <c r="N3230" s="59">
        <v>0</v>
      </c>
      <c r="O3230" s="59">
        <f t="shared" si="683"/>
        <v>0</v>
      </c>
      <c r="P3230" s="59">
        <v>0</v>
      </c>
      <c r="Q3230" s="59">
        <f t="shared" si="686"/>
        <v>0</v>
      </c>
    </row>
    <row r="3231" spans="1:17" ht="15.75" thickBot="1">
      <c r="A3231" s="184" t="str">
        <f t="shared" si="684"/>
        <v>Haaland</v>
      </c>
      <c r="B3231" s="115"/>
      <c r="C3231" s="115"/>
      <c r="D3231" s="115"/>
      <c r="E3231" s="115"/>
      <c r="F3231" s="115"/>
      <c r="G3231" s="115"/>
      <c r="H3231" s="115"/>
      <c r="I3231" s="115"/>
      <c r="J3231" s="115"/>
      <c r="K3231" s="116"/>
      <c r="L3231" s="76">
        <v>1</v>
      </c>
      <c r="M3231" s="59">
        <f t="shared" si="688"/>
        <v>0</v>
      </c>
      <c r="N3231" s="59">
        <v>0</v>
      </c>
      <c r="O3231" s="59">
        <f t="shared" si="683"/>
        <v>0</v>
      </c>
      <c r="P3231" s="59">
        <v>0</v>
      </c>
      <c r="Q3231" s="59">
        <f t="shared" si="686"/>
        <v>0</v>
      </c>
    </row>
    <row r="3232" spans="1:17" ht="15.75" thickBot="1">
      <c r="A3232" s="184" t="str">
        <f t="shared" si="684"/>
        <v>Kane</v>
      </c>
      <c r="B3232" s="115"/>
      <c r="C3232" s="115"/>
      <c r="D3232" s="115"/>
      <c r="E3232" s="115"/>
      <c r="F3232" s="115"/>
      <c r="G3232" s="115"/>
      <c r="H3232" s="115"/>
      <c r="I3232" s="115"/>
      <c r="J3232" s="115"/>
      <c r="K3232" s="116"/>
      <c r="L3232" s="76">
        <v>0</v>
      </c>
      <c r="M3232" s="59">
        <f t="shared" si="688"/>
        <v>0</v>
      </c>
      <c r="N3232" s="59">
        <v>0</v>
      </c>
      <c r="O3232" s="59">
        <f t="shared" si="683"/>
        <v>0</v>
      </c>
      <c r="P3232" s="59">
        <v>0</v>
      </c>
      <c r="Q3232" s="59">
        <f t="shared" si="686"/>
        <v>0</v>
      </c>
    </row>
    <row r="3233" spans="1:17" ht="15.75" thickBot="1">
      <c r="A3233" s="184" t="str">
        <f t="shared" si="684"/>
        <v>Darwin</v>
      </c>
      <c r="B3233" s="115"/>
      <c r="C3233" s="115"/>
      <c r="D3233" s="115"/>
      <c r="E3233" s="115"/>
      <c r="F3233" s="115"/>
      <c r="G3233" s="115"/>
      <c r="H3233" s="115"/>
      <c r="I3233" s="115"/>
      <c r="J3233" s="115"/>
      <c r="K3233" s="116"/>
      <c r="L3233" s="76">
        <v>0</v>
      </c>
      <c r="M3233" s="59">
        <f t="shared" si="688"/>
        <v>0</v>
      </c>
      <c r="N3233" s="59">
        <v>0</v>
      </c>
      <c r="O3233" s="59">
        <f t="shared" si="683"/>
        <v>0</v>
      </c>
      <c r="P3233" s="59">
        <v>0</v>
      </c>
      <c r="Q3233" s="59">
        <f t="shared" si="686"/>
        <v>0</v>
      </c>
    </row>
    <row r="3234" spans="1:17" ht="15.75" thickBot="1">
      <c r="A3234" s="184" t="str">
        <f t="shared" si="684"/>
        <v>Mitrović</v>
      </c>
      <c r="B3234" s="115"/>
      <c r="C3234" s="115"/>
      <c r="D3234" s="115"/>
      <c r="E3234" s="115"/>
      <c r="F3234" s="115"/>
      <c r="G3234" s="115"/>
      <c r="H3234" s="115"/>
      <c r="I3234" s="115"/>
      <c r="J3234" s="115"/>
      <c r="K3234" s="116"/>
      <c r="L3234" s="76">
        <v>0</v>
      </c>
      <c r="M3234" s="59">
        <f t="shared" si="688"/>
        <v>1</v>
      </c>
      <c r="N3234" s="59">
        <v>0</v>
      </c>
      <c r="O3234" s="59">
        <f t="shared" si="683"/>
        <v>1</v>
      </c>
      <c r="P3234" s="59">
        <v>1</v>
      </c>
      <c r="Q3234" s="59">
        <f t="shared" si="686"/>
        <v>0</v>
      </c>
    </row>
    <row r="3235" spans="1:17" ht="15.75" thickBot="1">
      <c r="A3235" s="184" t="str">
        <f t="shared" si="684"/>
        <v>Nketiah</v>
      </c>
      <c r="B3235" s="115"/>
      <c r="C3235" s="115"/>
      <c r="D3235" s="115"/>
      <c r="E3235" s="115"/>
      <c r="F3235" s="115"/>
      <c r="G3235" s="115"/>
      <c r="H3235" s="115"/>
      <c r="I3235" s="115"/>
      <c r="J3235" s="115"/>
      <c r="K3235" s="116"/>
      <c r="L3235" s="76">
        <v>0</v>
      </c>
      <c r="M3235" s="59">
        <f t="shared" si="688"/>
        <v>0</v>
      </c>
      <c r="N3235" s="59">
        <v>0</v>
      </c>
      <c r="O3235" s="59">
        <f t="shared" si="683"/>
        <v>0</v>
      </c>
      <c r="P3235" s="59">
        <v>0</v>
      </c>
      <c r="Q3235" s="59">
        <f t="shared" si="686"/>
        <v>0</v>
      </c>
    </row>
    <row r="3236" spans="1:17" ht="15.75" thickBot="1">
      <c r="A3236" s="184" t="str">
        <f t="shared" si="684"/>
        <v>Wilson</v>
      </c>
      <c r="B3236" s="115"/>
      <c r="C3236" s="115"/>
      <c r="D3236" s="115"/>
      <c r="E3236" s="115"/>
      <c r="F3236" s="115"/>
      <c r="G3236" s="115"/>
      <c r="H3236" s="115"/>
      <c r="I3236" s="115"/>
      <c r="J3236" s="115"/>
      <c r="K3236" s="116"/>
      <c r="L3236" s="76">
        <v>0</v>
      </c>
      <c r="M3236" s="59">
        <f t="shared" si="688"/>
        <v>0</v>
      </c>
      <c r="N3236" s="59">
        <v>0</v>
      </c>
      <c r="O3236" s="59">
        <f t="shared" si="683"/>
        <v>0</v>
      </c>
      <c r="P3236" s="59">
        <v>0</v>
      </c>
      <c r="Q3236" s="59">
        <f t="shared" si="686"/>
        <v>0</v>
      </c>
    </row>
    <row r="3237" spans="1:17" ht="15.75" thickBot="1">
      <c r="A3237" s="184" t="str">
        <f t="shared" si="684"/>
        <v>Martial</v>
      </c>
      <c r="B3237" s="115"/>
      <c r="C3237" s="115"/>
      <c r="D3237" s="115"/>
      <c r="E3237" s="115"/>
      <c r="F3237" s="115"/>
      <c r="G3237" s="115"/>
      <c r="H3237" s="115"/>
      <c r="I3237" s="115"/>
      <c r="J3237" s="115"/>
      <c r="K3237" s="116"/>
      <c r="L3237" s="76">
        <v>0</v>
      </c>
      <c r="M3237" s="59">
        <f t="shared" si="688"/>
        <v>0</v>
      </c>
      <c r="N3237" s="59">
        <v>0</v>
      </c>
      <c r="O3237" s="59">
        <f t="shared" si="683"/>
        <v>0</v>
      </c>
      <c r="P3237" s="59">
        <v>0</v>
      </c>
      <c r="Q3237" s="59">
        <f t="shared" si="686"/>
        <v>0</v>
      </c>
    </row>
    <row r="3238" spans="1:17" ht="15.75" thickBot="1">
      <c r="A3238" s="184" t="str">
        <f t="shared" si="684"/>
        <v>Watkins</v>
      </c>
      <c r="B3238" s="115"/>
      <c r="C3238" s="115"/>
      <c r="D3238" s="115"/>
      <c r="E3238" s="115"/>
      <c r="F3238" s="115"/>
      <c r="G3238" s="115"/>
      <c r="H3238" s="115"/>
      <c r="I3238" s="115"/>
      <c r="J3238" s="115"/>
      <c r="K3238" s="116"/>
      <c r="L3238" s="76">
        <v>0</v>
      </c>
      <c r="M3238" s="59">
        <f t="shared" si="688"/>
        <v>0</v>
      </c>
      <c r="N3238" s="59">
        <v>0</v>
      </c>
      <c r="O3238" s="59">
        <f t="shared" si="683"/>
        <v>0</v>
      </c>
      <c r="P3238" s="59">
        <v>0</v>
      </c>
      <c r="Q3238" s="59">
        <f t="shared" si="686"/>
        <v>0</v>
      </c>
    </row>
    <row r="3239" spans="1:17" ht="15.75" thickBot="1">
      <c r="A3239" s="184" t="str">
        <f t="shared" si="684"/>
        <v>Havertz</v>
      </c>
      <c r="B3239" s="115"/>
      <c r="C3239" s="115"/>
      <c r="D3239" s="115"/>
      <c r="E3239" s="115"/>
      <c r="F3239" s="115"/>
      <c r="G3239" s="115"/>
      <c r="H3239" s="115"/>
      <c r="I3239" s="115"/>
      <c r="J3239" s="115"/>
      <c r="K3239" s="116"/>
      <c r="L3239" s="76">
        <v>0</v>
      </c>
      <c r="M3239" s="59">
        <f t="shared" si="688"/>
        <v>0</v>
      </c>
      <c r="N3239" s="59">
        <v>0</v>
      </c>
      <c r="O3239" s="59">
        <f t="shared" si="683"/>
        <v>0</v>
      </c>
      <c r="P3239" s="59">
        <v>0</v>
      </c>
      <c r="Q3239" s="59">
        <f t="shared" si="686"/>
        <v>0</v>
      </c>
    </row>
    <row r="3240" spans="1:17" ht="15.75" thickBot="1">
      <c r="A3240" s="184" t="str">
        <f t="shared" si="684"/>
        <v>Aubameyang</v>
      </c>
      <c r="B3240" s="115"/>
      <c r="C3240" s="115"/>
      <c r="D3240" s="115"/>
      <c r="E3240" s="115"/>
      <c r="F3240" s="115"/>
      <c r="G3240" s="115"/>
      <c r="H3240" s="115"/>
      <c r="I3240" s="115"/>
      <c r="J3240" s="115"/>
      <c r="K3240" s="116"/>
      <c r="L3240" s="76">
        <v>0</v>
      </c>
      <c r="M3240" s="59">
        <f t="shared" si="688"/>
        <v>0</v>
      </c>
      <c r="N3240" s="59">
        <v>0</v>
      </c>
      <c r="O3240" s="59">
        <f t="shared" ref="O3240:O3313" si="689">M3240-N3240</f>
        <v>0</v>
      </c>
      <c r="P3240" s="59">
        <v>0</v>
      </c>
      <c r="Q3240" s="59">
        <f t="shared" si="686"/>
        <v>0</v>
      </c>
    </row>
    <row r="3241" spans="1:17" ht="15.75" thickBot="1">
      <c r="A3241" s="184" t="str">
        <f t="shared" si="684"/>
        <v>Solanke</v>
      </c>
      <c r="B3241" s="115"/>
      <c r="C3241" s="115"/>
      <c r="D3241" s="115"/>
      <c r="E3241" s="115"/>
      <c r="F3241" s="115"/>
      <c r="G3241" s="115"/>
      <c r="H3241" s="115"/>
      <c r="I3241" s="115"/>
      <c r="J3241" s="115"/>
      <c r="K3241" s="116"/>
      <c r="L3241" s="76">
        <v>0</v>
      </c>
      <c r="M3241" s="59">
        <f t="shared" si="688"/>
        <v>0</v>
      </c>
      <c r="N3241" s="59">
        <v>0</v>
      </c>
      <c r="O3241" s="59">
        <f t="shared" si="689"/>
        <v>0</v>
      </c>
      <c r="P3241" s="59">
        <v>0</v>
      </c>
      <c r="Q3241" s="59">
        <f t="shared" si="686"/>
        <v>0</v>
      </c>
    </row>
    <row r="3242" spans="1:17" ht="15.75" thickBot="1">
      <c r="A3242" s="184" t="str">
        <f t="shared" ref="A3242:A3305" si="690">A2362</f>
        <v>Bamford</v>
      </c>
      <c r="B3242" s="115"/>
      <c r="C3242" s="115"/>
      <c r="D3242" s="115"/>
      <c r="E3242" s="115"/>
      <c r="F3242" s="115"/>
      <c r="G3242" s="115"/>
      <c r="H3242" s="115"/>
      <c r="I3242" s="115"/>
      <c r="J3242" s="115"/>
      <c r="K3242" s="116"/>
      <c r="L3242" s="76">
        <v>0</v>
      </c>
      <c r="M3242" s="59">
        <f t="shared" si="688"/>
        <v>0</v>
      </c>
      <c r="N3242" s="59">
        <v>0</v>
      </c>
      <c r="O3242" s="59">
        <f t="shared" si="689"/>
        <v>0</v>
      </c>
      <c r="P3242" s="59">
        <v>0</v>
      </c>
      <c r="Q3242" s="59">
        <f t="shared" si="686"/>
        <v>0</v>
      </c>
    </row>
    <row r="3243" spans="1:17" ht="15.75" thickBot="1">
      <c r="A3243" s="184" t="str">
        <f t="shared" si="690"/>
        <v>Mbeumo</v>
      </c>
      <c r="B3243" s="115"/>
      <c r="C3243" s="115"/>
      <c r="D3243" s="115"/>
      <c r="E3243" s="115"/>
      <c r="F3243" s="115"/>
      <c r="G3243" s="115"/>
      <c r="H3243" s="115"/>
      <c r="I3243" s="115"/>
      <c r="J3243" s="115"/>
      <c r="K3243" s="116"/>
      <c r="L3243" s="76">
        <v>0</v>
      </c>
      <c r="M3243" s="59">
        <f t="shared" si="688"/>
        <v>0</v>
      </c>
      <c r="N3243" s="59">
        <v>0</v>
      </c>
      <c r="O3243" s="59">
        <f t="shared" si="689"/>
        <v>0</v>
      </c>
      <c r="P3243" s="59">
        <v>0</v>
      </c>
      <c r="Q3243" s="59">
        <f t="shared" si="686"/>
        <v>0</v>
      </c>
    </row>
    <row r="3244" spans="1:17" ht="15.75" thickBot="1">
      <c r="A3244" s="184" t="str">
        <f t="shared" si="690"/>
        <v>Adams</v>
      </c>
      <c r="B3244" s="115"/>
      <c r="C3244" s="115"/>
      <c r="D3244" s="115"/>
      <c r="E3244" s="115"/>
      <c r="F3244" s="115"/>
      <c r="G3244" s="115"/>
      <c r="H3244" s="115"/>
      <c r="I3244" s="115"/>
      <c r="J3244" s="115"/>
      <c r="K3244" s="116"/>
      <c r="L3244" s="76">
        <v>0</v>
      </c>
      <c r="M3244" s="59">
        <f t="shared" si="688"/>
        <v>0</v>
      </c>
      <c r="N3244" s="59">
        <v>0</v>
      </c>
      <c r="O3244" s="59">
        <f t="shared" si="689"/>
        <v>0</v>
      </c>
      <c r="P3244" s="59">
        <v>0</v>
      </c>
      <c r="Q3244" s="59">
        <f t="shared" si="686"/>
        <v>0</v>
      </c>
    </row>
    <row r="3245" spans="1:17" ht="15.75" thickBot="1">
      <c r="A3245" s="184" t="str">
        <f t="shared" si="690"/>
        <v>Calvert-Lewin</v>
      </c>
      <c r="B3245" s="115"/>
      <c r="C3245" s="115"/>
      <c r="D3245" s="115"/>
      <c r="E3245" s="115"/>
      <c r="F3245" s="115"/>
      <c r="G3245" s="115"/>
      <c r="H3245" s="115"/>
      <c r="I3245" s="115"/>
      <c r="J3245" s="115"/>
      <c r="K3245" s="116"/>
      <c r="L3245" s="76">
        <v>0</v>
      </c>
      <c r="M3245" s="59">
        <f t="shared" si="688"/>
        <v>0</v>
      </c>
      <c r="N3245" s="59">
        <v>0</v>
      </c>
      <c r="O3245" s="59">
        <f t="shared" si="689"/>
        <v>0</v>
      </c>
      <c r="P3245" s="59">
        <v>0</v>
      </c>
      <c r="Q3245" s="59">
        <f t="shared" ref="Q3245:Q3308" si="691">M3245-N3245-P3245</f>
        <v>0</v>
      </c>
    </row>
    <row r="3246" spans="1:17" ht="15.75" thickBot="1">
      <c r="A3246" s="184" t="str">
        <f t="shared" si="690"/>
        <v>Scamacca</v>
      </c>
      <c r="B3246" s="115"/>
      <c r="C3246" s="115"/>
      <c r="D3246" s="115"/>
      <c r="E3246" s="115"/>
      <c r="F3246" s="115"/>
      <c r="G3246" s="115"/>
      <c r="H3246" s="115"/>
      <c r="I3246" s="115"/>
      <c r="J3246" s="115"/>
      <c r="K3246" s="116"/>
      <c r="L3246" s="76">
        <v>0</v>
      </c>
      <c r="M3246" s="59">
        <f t="shared" si="688"/>
        <v>0</v>
      </c>
      <c r="N3246" s="59">
        <v>0</v>
      </c>
      <c r="O3246" s="59">
        <f t="shared" si="689"/>
        <v>0</v>
      </c>
      <c r="P3246" s="59">
        <v>0</v>
      </c>
      <c r="Q3246" s="59">
        <f t="shared" si="691"/>
        <v>0</v>
      </c>
    </row>
    <row r="3247" spans="1:17" ht="15.75" thickBot="1">
      <c r="A3247" s="184" t="str">
        <f t="shared" si="690"/>
        <v>Edouard</v>
      </c>
      <c r="B3247" s="115"/>
      <c r="C3247" s="115"/>
      <c r="D3247" s="115"/>
      <c r="E3247" s="115"/>
      <c r="F3247" s="115"/>
      <c r="G3247" s="115"/>
      <c r="H3247" s="115"/>
      <c r="I3247" s="115"/>
      <c r="J3247" s="115"/>
      <c r="K3247" s="116"/>
      <c r="L3247" s="76">
        <v>0</v>
      </c>
      <c r="M3247" s="59">
        <f t="shared" si="688"/>
        <v>0</v>
      </c>
      <c r="N3247" s="59">
        <v>0</v>
      </c>
      <c r="O3247" s="59">
        <f t="shared" si="689"/>
        <v>0</v>
      </c>
      <c r="P3247" s="59">
        <v>0</v>
      </c>
      <c r="Q3247" s="59">
        <f t="shared" si="691"/>
        <v>0</v>
      </c>
    </row>
    <row r="3248" spans="1:17" ht="15.75" thickBot="1">
      <c r="A3248" s="184" t="str">
        <f t="shared" si="690"/>
        <v>Johnson</v>
      </c>
      <c r="B3248" s="115"/>
      <c r="C3248" s="115"/>
      <c r="D3248" s="115"/>
      <c r="E3248" s="115"/>
      <c r="F3248" s="115"/>
      <c r="G3248" s="115"/>
      <c r="H3248" s="115"/>
      <c r="I3248" s="115"/>
      <c r="J3248" s="115"/>
      <c r="K3248" s="116"/>
      <c r="L3248" s="76">
        <v>0</v>
      </c>
      <c r="M3248" s="59">
        <f t="shared" si="688"/>
        <v>0</v>
      </c>
      <c r="N3248" s="59">
        <v>0</v>
      </c>
      <c r="O3248" s="59">
        <f t="shared" si="689"/>
        <v>0</v>
      </c>
      <c r="P3248" s="59">
        <v>0</v>
      </c>
      <c r="Q3248" s="59">
        <f t="shared" si="691"/>
        <v>0</v>
      </c>
    </row>
    <row r="3249" spans="1:17" ht="15.75" thickBot="1">
      <c r="A3249" s="184" t="str">
        <f t="shared" si="690"/>
        <v>Daka</v>
      </c>
      <c r="B3249" s="115"/>
      <c r="C3249" s="115"/>
      <c r="D3249" s="115"/>
      <c r="E3249" s="115"/>
      <c r="F3249" s="115"/>
      <c r="G3249" s="115"/>
      <c r="H3249" s="115"/>
      <c r="I3249" s="115"/>
      <c r="J3249" s="115"/>
      <c r="K3249" s="116"/>
      <c r="L3249" s="76">
        <v>0</v>
      </c>
      <c r="M3249" s="59">
        <f t="shared" si="688"/>
        <v>0</v>
      </c>
      <c r="N3249" s="59">
        <v>0</v>
      </c>
      <c r="O3249" s="59">
        <f t="shared" si="689"/>
        <v>0</v>
      </c>
      <c r="P3249" s="59">
        <v>0</v>
      </c>
      <c r="Q3249" s="59">
        <f t="shared" si="691"/>
        <v>0</v>
      </c>
    </row>
    <row r="3250" spans="1:17" ht="15.75" thickBot="1">
      <c r="A3250" s="184" t="str">
        <f t="shared" si="690"/>
        <v>Greenwood</v>
      </c>
      <c r="B3250" s="115"/>
      <c r="C3250" s="115"/>
      <c r="D3250" s="115"/>
      <c r="E3250" s="115"/>
      <c r="F3250" s="115"/>
      <c r="G3250" s="115"/>
      <c r="H3250" s="115"/>
      <c r="I3250" s="115"/>
      <c r="J3250" s="115"/>
      <c r="K3250" s="116"/>
      <c r="L3250" s="76">
        <v>0</v>
      </c>
      <c r="M3250" s="59">
        <f t="shared" si="688"/>
        <v>1</v>
      </c>
      <c r="N3250" s="59">
        <v>0</v>
      </c>
      <c r="O3250" s="59">
        <f t="shared" si="689"/>
        <v>1</v>
      </c>
      <c r="P3250" s="59">
        <v>0</v>
      </c>
      <c r="Q3250" s="59">
        <f t="shared" si="691"/>
        <v>1</v>
      </c>
    </row>
    <row r="3251" spans="1:17" ht="15.75" thickBot="1">
      <c r="A3251" s="184" t="str">
        <f t="shared" si="690"/>
        <v>Ederson</v>
      </c>
      <c r="B3251" s="115"/>
      <c r="C3251" s="115"/>
      <c r="D3251" s="115"/>
      <c r="E3251" s="115"/>
      <c r="F3251" s="115"/>
      <c r="G3251" s="115"/>
      <c r="H3251" s="115"/>
      <c r="I3251" s="115"/>
      <c r="J3251" s="115"/>
      <c r="K3251" s="116"/>
      <c r="L3251" s="76">
        <v>1</v>
      </c>
      <c r="M3251" s="59">
        <f t="shared" si="688"/>
        <v>0</v>
      </c>
      <c r="N3251" s="59">
        <v>0</v>
      </c>
      <c r="O3251" s="59">
        <f t="shared" si="689"/>
        <v>0</v>
      </c>
      <c r="P3251" s="59">
        <v>0</v>
      </c>
      <c r="Q3251" s="59">
        <f t="shared" si="691"/>
        <v>0</v>
      </c>
    </row>
    <row r="3252" spans="1:17" ht="15.75" thickBot="1">
      <c r="A3252" s="184" t="str">
        <f t="shared" si="690"/>
        <v>Ramsdale</v>
      </c>
      <c r="B3252" s="115"/>
      <c r="C3252" s="115"/>
      <c r="D3252" s="115"/>
      <c r="E3252" s="115"/>
      <c r="F3252" s="115"/>
      <c r="G3252" s="115"/>
      <c r="H3252" s="115"/>
      <c r="I3252" s="115"/>
      <c r="J3252" s="115"/>
      <c r="K3252" s="116"/>
      <c r="L3252" s="76">
        <v>0</v>
      </c>
      <c r="M3252" s="59">
        <f t="shared" si="688"/>
        <v>0</v>
      </c>
      <c r="N3252" s="59">
        <v>0</v>
      </c>
      <c r="O3252" s="59">
        <f t="shared" si="689"/>
        <v>0</v>
      </c>
      <c r="P3252" s="59">
        <v>0</v>
      </c>
      <c r="Q3252" s="59">
        <f t="shared" si="691"/>
        <v>0</v>
      </c>
    </row>
    <row r="3253" spans="1:17" ht="15.75" thickBot="1">
      <c r="A3253" s="184" t="str">
        <f t="shared" si="690"/>
        <v>Arrizabalaga</v>
      </c>
      <c r="B3253" s="115"/>
      <c r="C3253" s="115"/>
      <c r="D3253" s="115"/>
      <c r="E3253" s="115"/>
      <c r="F3253" s="115"/>
      <c r="G3253" s="115"/>
      <c r="H3253" s="115"/>
      <c r="I3253" s="115"/>
      <c r="J3253" s="115"/>
      <c r="K3253" s="116"/>
      <c r="L3253" s="76">
        <v>0</v>
      </c>
      <c r="M3253" s="59">
        <f t="shared" si="688"/>
        <v>0</v>
      </c>
      <c r="N3253" s="59">
        <v>0</v>
      </c>
      <c r="O3253" s="59">
        <f t="shared" si="689"/>
        <v>0</v>
      </c>
      <c r="P3253" s="59">
        <v>0</v>
      </c>
      <c r="Q3253" s="59">
        <f t="shared" si="691"/>
        <v>0</v>
      </c>
    </row>
    <row r="3254" spans="1:17" ht="15.75" thickBot="1">
      <c r="A3254" s="184" t="str">
        <f t="shared" si="690"/>
        <v>Alisson</v>
      </c>
      <c r="B3254" s="115"/>
      <c r="C3254" s="115"/>
      <c r="D3254" s="115"/>
      <c r="E3254" s="115"/>
      <c r="F3254" s="115"/>
      <c r="G3254" s="115"/>
      <c r="H3254" s="115"/>
      <c r="I3254" s="115"/>
      <c r="J3254" s="115"/>
      <c r="K3254" s="116"/>
      <c r="L3254" s="76">
        <v>0</v>
      </c>
      <c r="M3254" s="59">
        <f t="shared" si="688"/>
        <v>0</v>
      </c>
      <c r="N3254" s="59">
        <v>0</v>
      </c>
      <c r="O3254" s="59">
        <f t="shared" si="689"/>
        <v>0</v>
      </c>
      <c r="P3254" s="59">
        <v>0</v>
      </c>
      <c r="Q3254" s="59">
        <f t="shared" si="691"/>
        <v>0</v>
      </c>
    </row>
    <row r="3255" spans="1:17" ht="15.75" thickBot="1">
      <c r="A3255" s="184" t="str">
        <f t="shared" si="690"/>
        <v>Lloris</v>
      </c>
      <c r="B3255" s="115"/>
      <c r="C3255" s="115"/>
      <c r="D3255" s="115"/>
      <c r="E3255" s="115"/>
      <c r="F3255" s="115"/>
      <c r="G3255" s="115"/>
      <c r="H3255" s="115"/>
      <c r="I3255" s="115"/>
      <c r="J3255" s="115"/>
      <c r="K3255" s="116"/>
      <c r="L3255" s="76">
        <v>0</v>
      </c>
      <c r="M3255" s="59">
        <f t="shared" ref="M3255:M3286" si="692">L615-L3255</f>
        <v>0</v>
      </c>
      <c r="N3255" s="59">
        <v>0</v>
      </c>
      <c r="O3255" s="59">
        <f t="shared" si="689"/>
        <v>0</v>
      </c>
      <c r="P3255" s="59">
        <v>0</v>
      </c>
      <c r="Q3255" s="59">
        <f t="shared" si="691"/>
        <v>0</v>
      </c>
    </row>
    <row r="3256" spans="1:17" ht="15.75" thickBot="1">
      <c r="A3256" s="184" t="str">
        <f t="shared" si="690"/>
        <v>Leno</v>
      </c>
      <c r="B3256" s="115"/>
      <c r="C3256" s="115"/>
      <c r="D3256" s="115"/>
      <c r="E3256" s="115"/>
      <c r="F3256" s="115"/>
      <c r="G3256" s="115"/>
      <c r="H3256" s="115"/>
      <c r="I3256" s="115"/>
      <c r="J3256" s="115"/>
      <c r="K3256" s="116"/>
      <c r="L3256" s="76">
        <v>0</v>
      </c>
      <c r="M3256" s="59">
        <f t="shared" si="692"/>
        <v>1</v>
      </c>
      <c r="N3256" s="59">
        <v>0</v>
      </c>
      <c r="O3256" s="59">
        <f t="shared" si="689"/>
        <v>1</v>
      </c>
      <c r="P3256" s="59">
        <v>0</v>
      </c>
      <c r="Q3256" s="59">
        <f t="shared" si="691"/>
        <v>1</v>
      </c>
    </row>
    <row r="3257" spans="1:17" ht="15.75" thickBot="1">
      <c r="A3257" s="184" t="str">
        <f t="shared" si="690"/>
        <v>Pope</v>
      </c>
      <c r="B3257" s="115"/>
      <c r="C3257" s="115"/>
      <c r="D3257" s="115"/>
      <c r="E3257" s="115"/>
      <c r="F3257" s="115"/>
      <c r="G3257" s="115"/>
      <c r="H3257" s="115"/>
      <c r="I3257" s="115"/>
      <c r="J3257" s="115"/>
      <c r="K3257" s="116"/>
      <c r="L3257" s="76">
        <v>0</v>
      </c>
      <c r="M3257" s="59">
        <f t="shared" si="692"/>
        <v>0</v>
      </c>
      <c r="N3257" s="59">
        <v>0</v>
      </c>
      <c r="O3257" s="59">
        <f t="shared" si="689"/>
        <v>0</v>
      </c>
      <c r="P3257" s="59">
        <v>0</v>
      </c>
      <c r="Q3257" s="59">
        <f t="shared" si="691"/>
        <v>0</v>
      </c>
    </row>
    <row r="3258" spans="1:17" ht="15.75" thickBot="1">
      <c r="A3258" s="184" t="str">
        <f t="shared" si="690"/>
        <v>Fabianski</v>
      </c>
      <c r="B3258" s="115"/>
      <c r="C3258" s="115"/>
      <c r="D3258" s="115"/>
      <c r="E3258" s="115"/>
      <c r="F3258" s="115"/>
      <c r="G3258" s="115"/>
      <c r="H3258" s="115"/>
      <c r="I3258" s="115"/>
      <c r="J3258" s="115"/>
      <c r="K3258" s="116"/>
      <c r="L3258" s="76">
        <v>0</v>
      </c>
      <c r="M3258" s="59">
        <f t="shared" si="692"/>
        <v>0</v>
      </c>
      <c r="N3258" s="59">
        <v>0</v>
      </c>
      <c r="O3258" s="59">
        <f t="shared" si="689"/>
        <v>0</v>
      </c>
      <c r="P3258" s="59">
        <v>0</v>
      </c>
      <c r="Q3258" s="59">
        <f t="shared" si="691"/>
        <v>0</v>
      </c>
    </row>
    <row r="3259" spans="1:17" ht="15.75" thickBot="1">
      <c r="A3259" s="184" t="str">
        <f t="shared" si="690"/>
        <v>Sánchez</v>
      </c>
      <c r="B3259" s="115"/>
      <c r="C3259" s="115"/>
      <c r="D3259" s="115"/>
      <c r="E3259" s="115"/>
      <c r="F3259" s="115"/>
      <c r="G3259" s="115"/>
      <c r="H3259" s="115"/>
      <c r="I3259" s="115"/>
      <c r="J3259" s="115"/>
      <c r="K3259" s="116"/>
      <c r="L3259" s="76">
        <v>0</v>
      </c>
      <c r="M3259" s="59">
        <f t="shared" si="692"/>
        <v>0</v>
      </c>
      <c r="N3259" s="59">
        <v>0</v>
      </c>
      <c r="O3259" s="59">
        <f t="shared" si="689"/>
        <v>0</v>
      </c>
      <c r="P3259" s="59">
        <v>0</v>
      </c>
      <c r="Q3259" s="59">
        <f t="shared" si="691"/>
        <v>0</v>
      </c>
    </row>
    <row r="3260" spans="1:17" ht="15.75" thickBot="1">
      <c r="A3260" s="184" t="str">
        <f t="shared" si="690"/>
        <v>Sá</v>
      </c>
      <c r="B3260" s="115"/>
      <c r="C3260" s="115"/>
      <c r="D3260" s="115"/>
      <c r="E3260" s="115"/>
      <c r="F3260" s="115"/>
      <c r="G3260" s="115"/>
      <c r="H3260" s="115"/>
      <c r="I3260" s="115"/>
      <c r="J3260" s="115"/>
      <c r="K3260" s="116"/>
      <c r="L3260" s="76">
        <v>0</v>
      </c>
      <c r="M3260" s="59">
        <f t="shared" si="692"/>
        <v>0</v>
      </c>
      <c r="N3260" s="59">
        <v>0</v>
      </c>
      <c r="O3260" s="59">
        <f t="shared" si="689"/>
        <v>0</v>
      </c>
      <c r="P3260" s="59">
        <v>0</v>
      </c>
      <c r="Q3260" s="59">
        <f t="shared" si="691"/>
        <v>0</v>
      </c>
    </row>
    <row r="3261" spans="1:17" ht="15.75" thickBot="1">
      <c r="A3261" s="184" t="str">
        <f t="shared" si="690"/>
        <v>De Gea</v>
      </c>
      <c r="B3261" s="115"/>
      <c r="C3261" s="115"/>
      <c r="D3261" s="115"/>
      <c r="E3261" s="115"/>
      <c r="F3261" s="115"/>
      <c r="G3261" s="115"/>
      <c r="H3261" s="115"/>
      <c r="I3261" s="115"/>
      <c r="J3261" s="115"/>
      <c r="K3261" s="116"/>
      <c r="L3261" s="76">
        <v>0</v>
      </c>
      <c r="M3261" s="59">
        <f t="shared" si="692"/>
        <v>0</v>
      </c>
      <c r="N3261" s="59">
        <v>0</v>
      </c>
      <c r="O3261" s="59">
        <f t="shared" si="689"/>
        <v>0</v>
      </c>
      <c r="P3261" s="59">
        <v>0</v>
      </c>
      <c r="Q3261" s="59">
        <f t="shared" si="691"/>
        <v>0</v>
      </c>
    </row>
    <row r="3262" spans="1:17" ht="15.75" thickBot="1">
      <c r="A3262" s="184" t="str">
        <f t="shared" si="690"/>
        <v>Pickford</v>
      </c>
      <c r="B3262" s="115"/>
      <c r="C3262" s="115"/>
      <c r="D3262" s="115"/>
      <c r="E3262" s="115"/>
      <c r="F3262" s="115"/>
      <c r="G3262" s="115"/>
      <c r="H3262" s="115"/>
      <c r="I3262" s="115"/>
      <c r="J3262" s="115"/>
      <c r="K3262" s="116"/>
      <c r="L3262" s="76">
        <v>0</v>
      </c>
      <c r="M3262" s="59">
        <f t="shared" si="692"/>
        <v>0</v>
      </c>
      <c r="N3262" s="59">
        <v>0</v>
      </c>
      <c r="O3262" s="59">
        <f t="shared" si="689"/>
        <v>0</v>
      </c>
      <c r="P3262" s="59">
        <v>0</v>
      </c>
      <c r="Q3262" s="59">
        <f t="shared" si="691"/>
        <v>0</v>
      </c>
    </row>
    <row r="3263" spans="1:17" ht="15.75" thickBot="1">
      <c r="A3263" s="184" t="str">
        <f t="shared" si="690"/>
        <v>Henderson</v>
      </c>
      <c r="B3263" s="115"/>
      <c r="C3263" s="115"/>
      <c r="D3263" s="115"/>
      <c r="E3263" s="115"/>
      <c r="F3263" s="115"/>
      <c r="G3263" s="115"/>
      <c r="H3263" s="115"/>
      <c r="I3263" s="115"/>
      <c r="J3263" s="115"/>
      <c r="K3263" s="116"/>
      <c r="L3263" s="76">
        <v>0</v>
      </c>
      <c r="M3263" s="59">
        <f t="shared" si="692"/>
        <v>0</v>
      </c>
      <c r="N3263" s="59">
        <v>0</v>
      </c>
      <c r="O3263" s="59">
        <f t="shared" si="689"/>
        <v>0</v>
      </c>
      <c r="P3263" s="59">
        <v>0</v>
      </c>
      <c r="Q3263" s="59">
        <f t="shared" si="691"/>
        <v>0</v>
      </c>
    </row>
    <row r="3264" spans="1:17" ht="15.75" thickBot="1">
      <c r="A3264" s="184" t="str">
        <f t="shared" si="690"/>
        <v>Meslier</v>
      </c>
      <c r="B3264" s="115"/>
      <c r="C3264" s="115"/>
      <c r="D3264" s="115"/>
      <c r="E3264" s="115"/>
      <c r="F3264" s="115"/>
      <c r="G3264" s="115"/>
      <c r="H3264" s="115"/>
      <c r="I3264" s="115"/>
      <c r="J3264" s="115"/>
      <c r="K3264" s="116"/>
      <c r="L3264" s="76">
        <v>0</v>
      </c>
      <c r="M3264" s="59">
        <f t="shared" si="692"/>
        <v>0</v>
      </c>
      <c r="N3264" s="59">
        <v>0</v>
      </c>
      <c r="O3264" s="59">
        <f t="shared" si="689"/>
        <v>0</v>
      </c>
      <c r="P3264" s="59">
        <v>0</v>
      </c>
      <c r="Q3264" s="59">
        <f t="shared" si="691"/>
        <v>0</v>
      </c>
    </row>
    <row r="3265" spans="1:17" ht="15.75" thickBot="1">
      <c r="A3265" s="184" t="str">
        <f t="shared" si="690"/>
        <v>Guaita</v>
      </c>
      <c r="B3265" s="115"/>
      <c r="C3265" s="115"/>
      <c r="D3265" s="115"/>
      <c r="E3265" s="115"/>
      <c r="F3265" s="115"/>
      <c r="G3265" s="115"/>
      <c r="H3265" s="115"/>
      <c r="I3265" s="115"/>
      <c r="J3265" s="115"/>
      <c r="K3265" s="116"/>
      <c r="L3265" s="76">
        <v>0</v>
      </c>
      <c r="M3265" s="59">
        <f t="shared" si="692"/>
        <v>0</v>
      </c>
      <c r="N3265" s="59">
        <v>0</v>
      </c>
      <c r="O3265" s="59">
        <f t="shared" si="689"/>
        <v>0</v>
      </c>
      <c r="P3265" s="59">
        <v>0</v>
      </c>
      <c r="Q3265" s="59">
        <f t="shared" si="691"/>
        <v>0</v>
      </c>
    </row>
    <row r="3266" spans="1:17" ht="15.75" thickBot="1">
      <c r="A3266" s="184" t="str">
        <f t="shared" si="690"/>
        <v>Salah</v>
      </c>
      <c r="B3266" s="115"/>
      <c r="C3266" s="115"/>
      <c r="D3266" s="115"/>
      <c r="E3266" s="115"/>
      <c r="F3266" s="115"/>
      <c r="G3266" s="115"/>
      <c r="H3266" s="115"/>
      <c r="I3266" s="115"/>
      <c r="J3266" s="115"/>
      <c r="K3266" s="116"/>
      <c r="L3266" s="76">
        <v>1</v>
      </c>
      <c r="M3266" s="59">
        <f t="shared" si="692"/>
        <v>0</v>
      </c>
      <c r="N3266" s="59">
        <v>0</v>
      </c>
      <c r="O3266" s="59">
        <f t="shared" si="689"/>
        <v>0</v>
      </c>
      <c r="P3266" s="59">
        <v>0</v>
      </c>
      <c r="Q3266" s="59">
        <f t="shared" si="691"/>
        <v>0</v>
      </c>
    </row>
    <row r="3267" spans="1:17" ht="15.75" thickBot="1">
      <c r="A3267" s="184" t="str">
        <f t="shared" si="690"/>
        <v>De Bruyne</v>
      </c>
      <c r="B3267" s="115"/>
      <c r="C3267" s="115"/>
      <c r="D3267" s="115"/>
      <c r="E3267" s="115"/>
      <c r="F3267" s="115"/>
      <c r="G3267" s="115"/>
      <c r="H3267" s="115"/>
      <c r="I3267" s="115"/>
      <c r="J3267" s="115"/>
      <c r="K3267" s="116"/>
      <c r="L3267" s="76">
        <v>0</v>
      </c>
      <c r="M3267" s="59">
        <f t="shared" si="692"/>
        <v>0</v>
      </c>
      <c r="N3267" s="59">
        <v>0</v>
      </c>
      <c r="O3267" s="59">
        <f t="shared" si="689"/>
        <v>0</v>
      </c>
      <c r="P3267" s="59">
        <v>0</v>
      </c>
      <c r="Q3267" s="59">
        <f t="shared" si="691"/>
        <v>0</v>
      </c>
    </row>
    <row r="3268" spans="1:17" ht="15.75" thickBot="1">
      <c r="A3268" s="184" t="str">
        <f t="shared" si="690"/>
        <v>Saka</v>
      </c>
      <c r="B3268" s="115"/>
      <c r="C3268" s="115"/>
      <c r="D3268" s="115"/>
      <c r="E3268" s="115"/>
      <c r="F3268" s="115"/>
      <c r="G3268" s="115"/>
      <c r="H3268" s="115"/>
      <c r="I3268" s="115"/>
      <c r="J3268" s="115"/>
      <c r="K3268" s="116"/>
      <c r="L3268" s="76">
        <v>1</v>
      </c>
      <c r="M3268" s="59">
        <f t="shared" si="692"/>
        <v>0</v>
      </c>
      <c r="N3268" s="59">
        <v>0</v>
      </c>
      <c r="O3268" s="59">
        <f t="shared" si="689"/>
        <v>0</v>
      </c>
      <c r="P3268" s="59">
        <v>0</v>
      </c>
      <c r="Q3268" s="59">
        <f t="shared" si="691"/>
        <v>0</v>
      </c>
    </row>
    <row r="3269" spans="1:17" ht="15.75" thickBot="1">
      <c r="A3269" s="184" t="str">
        <f t="shared" si="690"/>
        <v>Son</v>
      </c>
      <c r="B3269" s="115"/>
      <c r="C3269" s="115"/>
      <c r="D3269" s="115"/>
      <c r="E3269" s="115"/>
      <c r="F3269" s="115"/>
      <c r="G3269" s="115"/>
      <c r="H3269" s="115"/>
      <c r="I3269" s="115"/>
      <c r="J3269" s="115"/>
      <c r="K3269" s="116"/>
      <c r="L3269" s="76">
        <v>0</v>
      </c>
      <c r="M3269" s="59">
        <f t="shared" si="692"/>
        <v>0</v>
      </c>
      <c r="N3269" s="59">
        <v>0</v>
      </c>
      <c r="O3269" s="59">
        <f t="shared" si="689"/>
        <v>0</v>
      </c>
      <c r="P3269" s="59">
        <v>0</v>
      </c>
      <c r="Q3269" s="59">
        <f t="shared" si="691"/>
        <v>0</v>
      </c>
    </row>
    <row r="3270" spans="1:17" ht="15.75" thickBot="1">
      <c r="A3270" s="184" t="str">
        <f t="shared" si="690"/>
        <v>Martinelli</v>
      </c>
      <c r="B3270" s="115"/>
      <c r="C3270" s="115"/>
      <c r="D3270" s="115"/>
      <c r="E3270" s="115"/>
      <c r="F3270" s="115"/>
      <c r="G3270" s="115"/>
      <c r="H3270" s="115"/>
      <c r="I3270" s="115"/>
      <c r="J3270" s="115"/>
      <c r="K3270" s="116"/>
      <c r="L3270" s="76">
        <v>1</v>
      </c>
      <c r="M3270" s="59">
        <f t="shared" si="692"/>
        <v>0</v>
      </c>
      <c r="N3270" s="59">
        <v>0</v>
      </c>
      <c r="O3270" s="59">
        <f t="shared" si="689"/>
        <v>0</v>
      </c>
      <c r="P3270" s="59">
        <v>0</v>
      </c>
      <c r="Q3270" s="59">
        <f t="shared" si="691"/>
        <v>0</v>
      </c>
    </row>
    <row r="3271" spans="1:17" ht="15.75" thickBot="1">
      <c r="A3271" s="184" t="str">
        <f t="shared" si="690"/>
        <v>Foden</v>
      </c>
      <c r="B3271" s="115"/>
      <c r="C3271" s="115"/>
      <c r="D3271" s="115"/>
      <c r="E3271" s="115"/>
      <c r="F3271" s="115"/>
      <c r="G3271" s="115"/>
      <c r="H3271" s="115"/>
      <c r="I3271" s="115"/>
      <c r="J3271" s="115"/>
      <c r="K3271" s="116"/>
      <c r="L3271" s="76">
        <v>0</v>
      </c>
      <c r="M3271" s="59">
        <f t="shared" si="692"/>
        <v>0</v>
      </c>
      <c r="N3271" s="59">
        <v>0</v>
      </c>
      <c r="O3271" s="59">
        <f t="shared" si="689"/>
        <v>0</v>
      </c>
      <c r="P3271" s="59">
        <v>0</v>
      </c>
      <c r="Q3271" s="59">
        <f t="shared" si="691"/>
        <v>0</v>
      </c>
    </row>
    <row r="3272" spans="1:17" ht="15.75" thickBot="1">
      <c r="A3272" s="184" t="str">
        <f t="shared" si="690"/>
        <v>Mount</v>
      </c>
      <c r="B3272" s="115"/>
      <c r="C3272" s="115"/>
      <c r="D3272" s="115"/>
      <c r="E3272" s="115"/>
      <c r="F3272" s="115"/>
      <c r="G3272" s="115"/>
      <c r="H3272" s="115"/>
      <c r="I3272" s="115"/>
      <c r="J3272" s="115"/>
      <c r="K3272" s="116"/>
      <c r="L3272" s="76">
        <v>1</v>
      </c>
      <c r="M3272" s="59">
        <f t="shared" si="692"/>
        <v>0</v>
      </c>
      <c r="N3272" s="59">
        <v>0</v>
      </c>
      <c r="O3272" s="59">
        <f t="shared" si="689"/>
        <v>0</v>
      </c>
      <c r="P3272" s="59">
        <v>0</v>
      </c>
      <c r="Q3272" s="59">
        <f t="shared" si="691"/>
        <v>0</v>
      </c>
    </row>
    <row r="3273" spans="1:17" ht="15.75" thickBot="1">
      <c r="A3273" s="184" t="str">
        <f t="shared" si="690"/>
        <v>Sterling</v>
      </c>
      <c r="B3273" s="115"/>
      <c r="C3273" s="115"/>
      <c r="D3273" s="115"/>
      <c r="E3273" s="115"/>
      <c r="F3273" s="115"/>
      <c r="G3273" s="115"/>
      <c r="H3273" s="115"/>
      <c r="I3273" s="115"/>
      <c r="J3273" s="115"/>
      <c r="K3273" s="116"/>
      <c r="L3273" s="76">
        <v>0</v>
      </c>
      <c r="M3273" s="59">
        <f t="shared" si="692"/>
        <v>0</v>
      </c>
      <c r="N3273" s="59">
        <v>0</v>
      </c>
      <c r="O3273" s="59">
        <f t="shared" si="689"/>
        <v>0</v>
      </c>
      <c r="P3273" s="59">
        <v>0</v>
      </c>
      <c r="Q3273" s="59">
        <f t="shared" si="691"/>
        <v>0</v>
      </c>
    </row>
    <row r="3274" spans="1:17" ht="15.75" thickBot="1">
      <c r="A3274" s="184" t="str">
        <f t="shared" si="690"/>
        <v>Fernandes</v>
      </c>
      <c r="B3274" s="115"/>
      <c r="C3274" s="115"/>
      <c r="D3274" s="115"/>
      <c r="E3274" s="115"/>
      <c r="F3274" s="115"/>
      <c r="G3274" s="115"/>
      <c r="H3274" s="115"/>
      <c r="I3274" s="115"/>
      <c r="J3274" s="115"/>
      <c r="K3274" s="116"/>
      <c r="L3274" s="76">
        <v>0</v>
      </c>
      <c r="M3274" s="59">
        <f t="shared" si="692"/>
        <v>0</v>
      </c>
      <c r="N3274" s="59">
        <v>0</v>
      </c>
      <c r="O3274" s="59">
        <f t="shared" si="689"/>
        <v>0</v>
      </c>
      <c r="P3274" s="59">
        <v>0</v>
      </c>
      <c r="Q3274" s="59">
        <f t="shared" si="691"/>
        <v>0</v>
      </c>
    </row>
    <row r="3275" spans="1:17" ht="15.75" thickBot="1">
      <c r="A3275" s="184" t="str">
        <f t="shared" si="690"/>
        <v>Ødegaard</v>
      </c>
      <c r="B3275" s="115"/>
      <c r="C3275" s="115"/>
      <c r="D3275" s="115"/>
      <c r="E3275" s="115"/>
      <c r="F3275" s="115"/>
      <c r="G3275" s="115"/>
      <c r="H3275" s="115"/>
      <c r="I3275" s="115"/>
      <c r="J3275" s="115"/>
      <c r="K3275" s="116"/>
      <c r="L3275" s="76">
        <v>0</v>
      </c>
      <c r="M3275" s="59">
        <f t="shared" si="692"/>
        <v>0</v>
      </c>
      <c r="N3275" s="59">
        <v>0</v>
      </c>
      <c r="O3275" s="59">
        <f t="shared" si="689"/>
        <v>0</v>
      </c>
      <c r="P3275" s="59">
        <v>0</v>
      </c>
      <c r="Q3275" s="59">
        <f t="shared" si="691"/>
        <v>0</v>
      </c>
    </row>
    <row r="3276" spans="1:17" ht="15.75" thickBot="1">
      <c r="A3276" s="184" t="str">
        <f t="shared" si="690"/>
        <v>Trossard</v>
      </c>
      <c r="B3276" s="115"/>
      <c r="C3276" s="115"/>
      <c r="D3276" s="115"/>
      <c r="E3276" s="115"/>
      <c r="F3276" s="115"/>
      <c r="G3276" s="115"/>
      <c r="H3276" s="115"/>
      <c r="I3276" s="115"/>
      <c r="J3276" s="115"/>
      <c r="K3276" s="116"/>
      <c r="L3276" s="76">
        <v>0</v>
      </c>
      <c r="M3276" s="59">
        <f t="shared" si="692"/>
        <v>0</v>
      </c>
      <c r="N3276" s="59">
        <v>0</v>
      </c>
      <c r="O3276" s="59">
        <f t="shared" si="689"/>
        <v>0</v>
      </c>
      <c r="P3276" s="59">
        <v>0</v>
      </c>
      <c r="Q3276" s="59">
        <f t="shared" si="691"/>
        <v>0</v>
      </c>
    </row>
    <row r="3277" spans="1:17" ht="15.75" thickBot="1">
      <c r="A3277" s="184" t="str">
        <f t="shared" si="690"/>
        <v>Grealish</v>
      </c>
      <c r="B3277" s="115"/>
      <c r="C3277" s="115"/>
      <c r="D3277" s="115"/>
      <c r="E3277" s="115"/>
      <c r="F3277" s="115"/>
      <c r="G3277" s="115"/>
      <c r="H3277" s="115"/>
      <c r="I3277" s="115"/>
      <c r="J3277" s="115"/>
      <c r="K3277" s="116"/>
      <c r="L3277" s="76">
        <v>0</v>
      </c>
      <c r="M3277" s="59">
        <f t="shared" si="692"/>
        <v>0</v>
      </c>
      <c r="N3277" s="59">
        <v>0</v>
      </c>
      <c r="O3277" s="59">
        <f t="shared" si="689"/>
        <v>0</v>
      </c>
      <c r="P3277" s="59">
        <v>0</v>
      </c>
      <c r="Q3277" s="59">
        <f t="shared" si="691"/>
        <v>0</v>
      </c>
    </row>
    <row r="3278" spans="1:17" ht="15.75" thickBot="1">
      <c r="A3278" s="184" t="str">
        <f t="shared" si="690"/>
        <v>Rashford</v>
      </c>
      <c r="B3278" s="115"/>
      <c r="C3278" s="115"/>
      <c r="D3278" s="115"/>
      <c r="E3278" s="115"/>
      <c r="F3278" s="115"/>
      <c r="G3278" s="115"/>
      <c r="H3278" s="115"/>
      <c r="I3278" s="115"/>
      <c r="J3278" s="115"/>
      <c r="K3278" s="116"/>
      <c r="L3278" s="76">
        <v>1</v>
      </c>
      <c r="M3278" s="59">
        <f t="shared" si="692"/>
        <v>0</v>
      </c>
      <c r="N3278" s="59">
        <v>0</v>
      </c>
      <c r="O3278" s="59">
        <f t="shared" si="689"/>
        <v>0</v>
      </c>
      <c r="P3278" s="59">
        <v>0</v>
      </c>
      <c r="Q3278" s="59">
        <f t="shared" si="691"/>
        <v>0</v>
      </c>
    </row>
    <row r="3279" spans="1:17" ht="15.75" thickBot="1">
      <c r="A3279" s="184" t="str">
        <f t="shared" si="690"/>
        <v>Zaha</v>
      </c>
      <c r="B3279" s="115"/>
      <c r="C3279" s="115"/>
      <c r="D3279" s="115"/>
      <c r="E3279" s="115"/>
      <c r="F3279" s="115"/>
      <c r="G3279" s="115"/>
      <c r="H3279" s="115"/>
      <c r="I3279" s="115"/>
      <c r="J3279" s="115"/>
      <c r="K3279" s="116"/>
      <c r="L3279" s="76">
        <v>0</v>
      </c>
      <c r="M3279" s="59">
        <f t="shared" si="692"/>
        <v>0</v>
      </c>
      <c r="N3279" s="59">
        <v>0</v>
      </c>
      <c r="O3279" s="59">
        <f t="shared" si="689"/>
        <v>0</v>
      </c>
      <c r="P3279" s="59">
        <v>0</v>
      </c>
      <c r="Q3279" s="59">
        <f t="shared" si="691"/>
        <v>0</v>
      </c>
    </row>
    <row r="3280" spans="1:17" ht="15.75" thickBot="1">
      <c r="A3280" s="184" t="str">
        <f t="shared" si="690"/>
        <v>Bernardo</v>
      </c>
      <c r="B3280" s="115"/>
      <c r="C3280" s="115"/>
      <c r="D3280" s="115"/>
      <c r="E3280" s="115"/>
      <c r="F3280" s="115"/>
      <c r="G3280" s="115"/>
      <c r="H3280" s="115"/>
      <c r="I3280" s="115"/>
      <c r="J3280" s="115"/>
      <c r="K3280" s="116"/>
      <c r="L3280" s="76">
        <v>0</v>
      </c>
      <c r="M3280" s="59">
        <f t="shared" si="692"/>
        <v>0</v>
      </c>
      <c r="N3280" s="59">
        <v>0</v>
      </c>
      <c r="O3280" s="59">
        <f t="shared" si="689"/>
        <v>0</v>
      </c>
      <c r="P3280" s="59">
        <v>0</v>
      </c>
      <c r="Q3280" s="59">
        <f t="shared" si="691"/>
        <v>0</v>
      </c>
    </row>
    <row r="3281" spans="1:17" ht="15.75" thickBot="1">
      <c r="A3281" s="184" t="str">
        <f t="shared" si="690"/>
        <v>Groß</v>
      </c>
      <c r="B3281" s="115"/>
      <c r="C3281" s="115"/>
      <c r="D3281" s="115"/>
      <c r="E3281" s="115"/>
      <c r="F3281" s="115"/>
      <c r="G3281" s="115"/>
      <c r="H3281" s="115"/>
      <c r="I3281" s="115"/>
      <c r="J3281" s="115"/>
      <c r="K3281" s="116"/>
      <c r="L3281" s="76">
        <v>0</v>
      </c>
      <c r="M3281" s="59">
        <f t="shared" si="692"/>
        <v>0</v>
      </c>
      <c r="N3281" s="59">
        <v>0</v>
      </c>
      <c r="O3281" s="59">
        <f t="shared" si="689"/>
        <v>0</v>
      </c>
      <c r="P3281" s="59">
        <v>0</v>
      </c>
      <c r="Q3281" s="59">
        <f t="shared" si="691"/>
        <v>0</v>
      </c>
    </row>
    <row r="3282" spans="1:17" ht="15.75" thickBot="1">
      <c r="A3282" s="184" t="str">
        <f t="shared" si="690"/>
        <v>Bowen</v>
      </c>
      <c r="B3282" s="115"/>
      <c r="C3282" s="115"/>
      <c r="D3282" s="115"/>
      <c r="E3282" s="115"/>
      <c r="F3282" s="115"/>
      <c r="G3282" s="115"/>
      <c r="H3282" s="115"/>
      <c r="I3282" s="115"/>
      <c r="J3282" s="115"/>
      <c r="K3282" s="116"/>
      <c r="L3282" s="76">
        <v>0</v>
      </c>
      <c r="M3282" s="59">
        <f t="shared" si="692"/>
        <v>0</v>
      </c>
      <c r="N3282" s="59">
        <v>0</v>
      </c>
      <c r="O3282" s="59">
        <f t="shared" si="689"/>
        <v>0</v>
      </c>
      <c r="P3282" s="59">
        <v>0</v>
      </c>
      <c r="Q3282" s="59">
        <f t="shared" si="691"/>
        <v>0</v>
      </c>
    </row>
    <row r="3283" spans="1:17" ht="15.75" thickBot="1">
      <c r="A3283" s="184" t="str">
        <f t="shared" si="690"/>
        <v>Andreas</v>
      </c>
      <c r="B3283" s="115"/>
      <c r="C3283" s="115"/>
      <c r="D3283" s="115"/>
      <c r="E3283" s="115"/>
      <c r="F3283" s="115"/>
      <c r="G3283" s="115"/>
      <c r="H3283" s="115"/>
      <c r="I3283" s="115"/>
      <c r="J3283" s="115"/>
      <c r="K3283" s="116"/>
      <c r="L3283" s="76">
        <v>0</v>
      </c>
      <c r="M3283" s="59">
        <f t="shared" si="692"/>
        <v>0</v>
      </c>
      <c r="N3283" s="59">
        <v>0</v>
      </c>
      <c r="O3283" s="59">
        <f t="shared" si="689"/>
        <v>0</v>
      </c>
      <c r="P3283" s="59">
        <v>0</v>
      </c>
      <c r="Q3283" s="59">
        <f t="shared" si="691"/>
        <v>0</v>
      </c>
    </row>
    <row r="3284" spans="1:17" ht="15.75" thickBot="1">
      <c r="A3284" s="184" t="str">
        <f t="shared" si="690"/>
        <v>Ward-Prowse</v>
      </c>
      <c r="B3284" s="115"/>
      <c r="C3284" s="115"/>
      <c r="D3284" s="115"/>
      <c r="E3284" s="115"/>
      <c r="F3284" s="115"/>
      <c r="G3284" s="115"/>
      <c r="H3284" s="115"/>
      <c r="I3284" s="115"/>
      <c r="J3284" s="115"/>
      <c r="K3284" s="116"/>
      <c r="L3284" s="76">
        <v>0</v>
      </c>
      <c r="M3284" s="59">
        <f t="shared" si="692"/>
        <v>0</v>
      </c>
      <c r="N3284" s="59">
        <v>0</v>
      </c>
      <c r="O3284" s="59">
        <f t="shared" si="689"/>
        <v>0</v>
      </c>
      <c r="P3284" s="59">
        <v>0</v>
      </c>
      <c r="Q3284" s="59">
        <f t="shared" si="691"/>
        <v>0</v>
      </c>
    </row>
    <row r="3285" spans="1:17" ht="15.75" thickBot="1">
      <c r="A3285" s="184" t="str">
        <f t="shared" si="690"/>
        <v>Barnes</v>
      </c>
      <c r="B3285" s="115"/>
      <c r="C3285" s="115"/>
      <c r="D3285" s="115"/>
      <c r="E3285" s="115"/>
      <c r="F3285" s="115"/>
      <c r="G3285" s="115"/>
      <c r="H3285" s="115"/>
      <c r="I3285" s="115"/>
      <c r="J3285" s="115"/>
      <c r="K3285" s="116"/>
      <c r="L3285" s="76">
        <v>0</v>
      </c>
      <c r="M3285" s="59">
        <f t="shared" si="692"/>
        <v>0</v>
      </c>
      <c r="N3285" s="59">
        <v>0</v>
      </c>
      <c r="O3285" s="59">
        <f t="shared" si="689"/>
        <v>0</v>
      </c>
      <c r="P3285" s="59">
        <v>0</v>
      </c>
      <c r="Q3285" s="59">
        <f t="shared" si="691"/>
        <v>0</v>
      </c>
    </row>
    <row r="3286" spans="1:17" ht="15.75" thickBot="1">
      <c r="A3286" s="184" t="str">
        <f t="shared" si="690"/>
        <v>Almirón</v>
      </c>
      <c r="B3286" s="115"/>
      <c r="C3286" s="115"/>
      <c r="D3286" s="115"/>
      <c r="E3286" s="115"/>
      <c r="F3286" s="115"/>
      <c r="G3286" s="115"/>
      <c r="H3286" s="115"/>
      <c r="I3286" s="115"/>
      <c r="J3286" s="115"/>
      <c r="K3286" s="116"/>
      <c r="L3286" s="76">
        <v>0</v>
      </c>
      <c r="M3286" s="59">
        <f t="shared" si="692"/>
        <v>0</v>
      </c>
      <c r="N3286" s="59">
        <v>0</v>
      </c>
      <c r="O3286" s="59">
        <f t="shared" si="689"/>
        <v>0</v>
      </c>
      <c r="P3286" s="59">
        <v>0</v>
      </c>
      <c r="Q3286" s="59">
        <f t="shared" si="691"/>
        <v>0</v>
      </c>
    </row>
    <row r="3287" spans="1:17" ht="15.75" thickBot="1">
      <c r="A3287" s="184" t="str">
        <f t="shared" si="690"/>
        <v>Willian</v>
      </c>
      <c r="B3287" s="115"/>
      <c r="C3287" s="115"/>
      <c r="D3287" s="115"/>
      <c r="E3287" s="115"/>
      <c r="F3287" s="115"/>
      <c r="G3287" s="115"/>
      <c r="H3287" s="115"/>
      <c r="I3287" s="115"/>
      <c r="J3287" s="115"/>
      <c r="K3287" s="116"/>
      <c r="L3287" s="76">
        <v>0</v>
      </c>
      <c r="M3287" s="59">
        <f>L647-L3287</f>
        <v>0</v>
      </c>
      <c r="N3287" s="59">
        <v>0</v>
      </c>
      <c r="O3287" s="59">
        <f t="shared" si="689"/>
        <v>0</v>
      </c>
      <c r="P3287" s="59">
        <v>0</v>
      </c>
      <c r="Q3287" s="59">
        <f t="shared" si="691"/>
        <v>0</v>
      </c>
    </row>
    <row r="3288" spans="1:17" ht="15.75" thickBot="1">
      <c r="A3288" s="184" t="str">
        <f t="shared" si="690"/>
        <v>Antony</v>
      </c>
      <c r="B3288" s="115"/>
      <c r="C3288" s="115"/>
      <c r="D3288" s="115"/>
      <c r="E3288" s="115"/>
      <c r="F3288" s="115"/>
      <c r="G3288" s="115"/>
      <c r="H3288" s="115"/>
      <c r="I3288" s="115"/>
      <c r="J3288" s="115"/>
      <c r="K3288" s="116"/>
      <c r="L3288" s="76">
        <v>0</v>
      </c>
      <c r="M3288" s="59">
        <f>L648-L3288</f>
        <v>0</v>
      </c>
      <c r="N3288" s="59">
        <v>0</v>
      </c>
      <c r="O3288" s="59">
        <f t="shared" si="689"/>
        <v>0</v>
      </c>
      <c r="P3288" s="59">
        <v>0</v>
      </c>
      <c r="Q3288" s="59">
        <f t="shared" si="691"/>
        <v>0</v>
      </c>
    </row>
    <row r="3289" spans="1:17" ht="15.75" thickBot="1">
      <c r="A3289" s="184" t="str">
        <f t="shared" si="690"/>
        <v>Saint-Maximin</v>
      </c>
      <c r="B3289" s="115"/>
      <c r="C3289" s="115"/>
      <c r="D3289" s="115"/>
      <c r="E3289" s="115"/>
      <c r="F3289" s="115"/>
      <c r="G3289" s="115"/>
      <c r="H3289" s="115"/>
      <c r="I3289" s="115"/>
      <c r="J3289" s="115"/>
      <c r="K3289" s="116"/>
      <c r="L3289" s="76">
        <v>0</v>
      </c>
      <c r="M3289" s="59">
        <f>L649-L3289</f>
        <v>0</v>
      </c>
      <c r="N3289" s="59">
        <v>0</v>
      </c>
      <c r="O3289" s="59">
        <f t="shared" si="689"/>
        <v>0</v>
      </c>
      <c r="P3289" s="59">
        <v>0</v>
      </c>
      <c r="Q3289" s="59">
        <f t="shared" si="691"/>
        <v>0</v>
      </c>
    </row>
    <row r="3290" spans="1:17" ht="15.75" thickBot="1">
      <c r="A3290" s="184" t="str">
        <f t="shared" si="690"/>
        <v>Gündogan</v>
      </c>
      <c r="B3290" s="115"/>
      <c r="C3290" s="115"/>
      <c r="D3290" s="115"/>
      <c r="E3290" s="115"/>
      <c r="F3290" s="115"/>
      <c r="G3290" s="115"/>
      <c r="H3290" s="115"/>
      <c r="I3290" s="115"/>
      <c r="J3290" s="115"/>
      <c r="K3290" s="116"/>
      <c r="L3290" s="76">
        <v>0</v>
      </c>
      <c r="M3290" s="59">
        <f>L650-L3290</f>
        <v>0</v>
      </c>
      <c r="N3290" s="59">
        <v>0</v>
      </c>
      <c r="O3290" s="59">
        <f t="shared" si="689"/>
        <v>0</v>
      </c>
      <c r="P3290" s="59">
        <v>0</v>
      </c>
      <c r="Q3290" s="59">
        <f t="shared" si="691"/>
        <v>0</v>
      </c>
    </row>
    <row r="3291" spans="1:17" ht="15.75" thickBot="1">
      <c r="A3291" s="184" t="str">
        <f t="shared" si="690"/>
        <v>Paquetá</v>
      </c>
      <c r="B3291" s="115"/>
      <c r="C3291" s="115"/>
      <c r="D3291" s="115"/>
      <c r="E3291" s="115"/>
      <c r="F3291" s="115"/>
      <c r="G3291" s="115"/>
      <c r="H3291" s="115"/>
      <c r="I3291" s="115"/>
      <c r="J3291" s="115"/>
      <c r="K3291" s="116"/>
      <c r="L3291" s="76">
        <v>0</v>
      </c>
      <c r="M3291" s="59">
        <f t="shared" ref="M3291:M3300" si="693">L651-L3291</f>
        <v>0</v>
      </c>
      <c r="N3291" s="59">
        <v>0</v>
      </c>
      <c r="O3291" s="59">
        <f t="shared" si="689"/>
        <v>0</v>
      </c>
      <c r="P3291" s="59">
        <v>0</v>
      </c>
      <c r="Q3291" s="59">
        <f t="shared" si="691"/>
        <v>0</v>
      </c>
    </row>
    <row r="3292" spans="1:17" ht="15.75" thickBot="1">
      <c r="A3292" s="184" t="str">
        <f t="shared" si="690"/>
        <v>Rodrigo</v>
      </c>
      <c r="B3292" s="115"/>
      <c r="C3292" s="115"/>
      <c r="D3292" s="115"/>
      <c r="E3292" s="115"/>
      <c r="F3292" s="115"/>
      <c r="G3292" s="115"/>
      <c r="H3292" s="115"/>
      <c r="I3292" s="115"/>
      <c r="J3292" s="115"/>
      <c r="K3292" s="116"/>
      <c r="L3292" s="76">
        <v>0</v>
      </c>
      <c r="M3292" s="59">
        <f t="shared" si="693"/>
        <v>0</v>
      </c>
      <c r="N3292" s="59">
        <v>0</v>
      </c>
      <c r="O3292" s="59">
        <f t="shared" si="689"/>
        <v>0</v>
      </c>
      <c r="P3292" s="59">
        <v>0</v>
      </c>
      <c r="Q3292" s="59">
        <f t="shared" si="691"/>
        <v>0</v>
      </c>
    </row>
    <row r="3293" spans="1:17" ht="15.75" thickBot="1">
      <c r="A3293" s="184" t="str">
        <f t="shared" si="690"/>
        <v>Aaronson</v>
      </c>
      <c r="B3293" s="115"/>
      <c r="C3293" s="115"/>
      <c r="D3293" s="115"/>
      <c r="E3293" s="115"/>
      <c r="F3293" s="115"/>
      <c r="G3293" s="115"/>
      <c r="H3293" s="115"/>
      <c r="I3293" s="115"/>
      <c r="J3293" s="115"/>
      <c r="K3293" s="116"/>
      <c r="L3293" s="76">
        <v>0</v>
      </c>
      <c r="M3293" s="59">
        <f t="shared" si="693"/>
        <v>0</v>
      </c>
      <c r="N3293" s="59">
        <v>0</v>
      </c>
      <c r="O3293" s="59">
        <f t="shared" si="689"/>
        <v>0</v>
      </c>
      <c r="P3293" s="59">
        <v>0</v>
      </c>
      <c r="Q3293" s="59">
        <f t="shared" si="691"/>
        <v>0</v>
      </c>
    </row>
    <row r="3294" spans="1:17" ht="15.75" thickBot="1">
      <c r="A3294" s="184" t="str">
        <f t="shared" si="690"/>
        <v>Kulusevski</v>
      </c>
      <c r="B3294" s="115"/>
      <c r="C3294" s="115"/>
      <c r="D3294" s="115"/>
      <c r="E3294" s="115"/>
      <c r="F3294" s="115"/>
      <c r="G3294" s="115"/>
      <c r="H3294" s="115"/>
      <c r="I3294" s="115"/>
      <c r="J3294" s="115"/>
      <c r="K3294" s="116"/>
      <c r="L3294" s="76">
        <v>0</v>
      </c>
      <c r="M3294" s="59">
        <f t="shared" si="693"/>
        <v>0</v>
      </c>
      <c r="N3294" s="59">
        <v>0</v>
      </c>
      <c r="O3294" s="59">
        <f t="shared" si="689"/>
        <v>0</v>
      </c>
      <c r="P3294" s="59">
        <v>0</v>
      </c>
      <c r="Q3294" s="59">
        <f t="shared" si="691"/>
        <v>0</v>
      </c>
    </row>
    <row r="3295" spans="1:17" ht="15.75" thickBot="1">
      <c r="A3295" s="184" t="str">
        <f t="shared" si="690"/>
        <v>Bailey</v>
      </c>
      <c r="B3295" s="115"/>
      <c r="C3295" s="115"/>
      <c r="D3295" s="115"/>
      <c r="E3295" s="115"/>
      <c r="F3295" s="115"/>
      <c r="G3295" s="115"/>
      <c r="H3295" s="115"/>
      <c r="I3295" s="115"/>
      <c r="J3295" s="115"/>
      <c r="K3295" s="116"/>
      <c r="L3295" s="76">
        <v>0</v>
      </c>
      <c r="M3295" s="59">
        <f t="shared" si="693"/>
        <v>0</v>
      </c>
      <c r="N3295" s="59">
        <v>0</v>
      </c>
      <c r="O3295" s="59">
        <f t="shared" si="689"/>
        <v>0</v>
      </c>
      <c r="P3295" s="59">
        <v>0</v>
      </c>
      <c r="Q3295" s="59">
        <f t="shared" si="691"/>
        <v>0</v>
      </c>
    </row>
    <row r="3296" spans="1:17" ht="15.75" thickBot="1">
      <c r="A3296" s="184" t="str">
        <f t="shared" si="690"/>
        <v>March</v>
      </c>
      <c r="B3296" s="115"/>
      <c r="C3296" s="115"/>
      <c r="D3296" s="115"/>
      <c r="E3296" s="115"/>
      <c r="F3296" s="115"/>
      <c r="G3296" s="115"/>
      <c r="H3296" s="115"/>
      <c r="I3296" s="115"/>
      <c r="J3296" s="115"/>
      <c r="K3296" s="116"/>
      <c r="L3296" s="76">
        <v>0</v>
      </c>
      <c r="M3296" s="59">
        <f t="shared" si="693"/>
        <v>0</v>
      </c>
      <c r="N3296" s="59">
        <v>0</v>
      </c>
      <c r="O3296" s="59">
        <f t="shared" si="689"/>
        <v>0</v>
      </c>
      <c r="P3296" s="59">
        <v>0</v>
      </c>
      <c r="Q3296" s="59">
        <f t="shared" si="691"/>
        <v>0</v>
      </c>
    </row>
    <row r="3297" spans="1:27" ht="15.75" thickBot="1">
      <c r="A3297" s="184" t="str">
        <f t="shared" si="690"/>
        <v>Mahrez</v>
      </c>
      <c r="B3297" s="115"/>
      <c r="C3297" s="115"/>
      <c r="D3297" s="115"/>
      <c r="E3297" s="115"/>
      <c r="F3297" s="115"/>
      <c r="G3297" s="115"/>
      <c r="H3297" s="115"/>
      <c r="I3297" s="115"/>
      <c r="J3297" s="115"/>
      <c r="K3297" s="116"/>
      <c r="L3297" s="76">
        <v>0</v>
      </c>
      <c r="M3297" s="59">
        <f t="shared" si="693"/>
        <v>0</v>
      </c>
      <c r="N3297" s="59">
        <v>0</v>
      </c>
      <c r="O3297" s="59">
        <f t="shared" si="689"/>
        <v>0</v>
      </c>
      <c r="P3297" s="59">
        <v>0</v>
      </c>
      <c r="Q3297" s="59">
        <f t="shared" si="691"/>
        <v>0</v>
      </c>
    </row>
    <row r="3298" spans="1:27" ht="15.75" thickBot="1">
      <c r="A3298" s="184" t="str">
        <f t="shared" si="690"/>
        <v>Harrison</v>
      </c>
      <c r="B3298" s="115"/>
      <c r="C3298" s="115"/>
      <c r="D3298" s="115"/>
      <c r="E3298" s="115"/>
      <c r="F3298" s="115"/>
      <c r="G3298" s="115"/>
      <c r="H3298" s="115"/>
      <c r="I3298" s="115"/>
      <c r="J3298" s="115"/>
      <c r="K3298" s="116"/>
      <c r="L3298" s="76">
        <v>0</v>
      </c>
      <c r="M3298" s="59">
        <f t="shared" si="693"/>
        <v>0</v>
      </c>
      <c r="N3298" s="59">
        <v>0</v>
      </c>
      <c r="O3298" s="59">
        <f t="shared" si="689"/>
        <v>0</v>
      </c>
      <c r="P3298" s="59">
        <v>0</v>
      </c>
      <c r="Q3298" s="59">
        <f t="shared" si="691"/>
        <v>0</v>
      </c>
    </row>
    <row r="3299" spans="1:27" ht="15.75" thickBot="1">
      <c r="A3299" s="184" t="str">
        <f t="shared" si="690"/>
        <v>Eriksen</v>
      </c>
      <c r="B3299" s="115"/>
      <c r="C3299" s="115"/>
      <c r="D3299" s="115"/>
      <c r="E3299" s="115"/>
      <c r="F3299" s="115"/>
      <c r="G3299" s="115"/>
      <c r="H3299" s="115"/>
      <c r="I3299" s="115"/>
      <c r="J3299" s="115"/>
      <c r="K3299" s="116"/>
      <c r="L3299" s="76">
        <v>0</v>
      </c>
      <c r="M3299" s="59">
        <f t="shared" si="693"/>
        <v>0</v>
      </c>
      <c r="N3299" s="59">
        <v>0</v>
      </c>
      <c r="O3299" s="59">
        <f t="shared" si="689"/>
        <v>0</v>
      </c>
      <c r="P3299" s="59">
        <v>0</v>
      </c>
      <c r="Q3299" s="59">
        <f t="shared" si="691"/>
        <v>0</v>
      </c>
    </row>
    <row r="3300" spans="1:27" ht="15.75" thickBot="1">
      <c r="A3300" s="184" t="str">
        <f t="shared" si="690"/>
        <v>Eze</v>
      </c>
      <c r="B3300" s="115"/>
      <c r="C3300" s="115"/>
      <c r="D3300" s="115"/>
      <c r="E3300" s="115"/>
      <c r="F3300" s="115"/>
      <c r="G3300" s="115"/>
      <c r="H3300" s="115"/>
      <c r="I3300" s="115"/>
      <c r="J3300" s="115"/>
      <c r="K3300" s="116"/>
      <c r="L3300" s="76">
        <v>0</v>
      </c>
      <c r="M3300" s="59">
        <f t="shared" si="693"/>
        <v>0</v>
      </c>
      <c r="N3300" s="59">
        <v>0</v>
      </c>
      <c r="O3300" s="59">
        <f t="shared" si="689"/>
        <v>0</v>
      </c>
      <c r="P3300" s="59">
        <v>0</v>
      </c>
      <c r="Q3300" s="59">
        <f t="shared" si="691"/>
        <v>0</v>
      </c>
    </row>
    <row r="3301" spans="1:27" ht="15" customHeight="1" thickBot="1">
      <c r="A3301" s="184" t="str">
        <f t="shared" si="690"/>
        <v>Cancelo</v>
      </c>
      <c r="B3301" s="181"/>
      <c r="C3301" s="181"/>
      <c r="D3301" s="181"/>
      <c r="E3301" s="181"/>
      <c r="F3301" s="181"/>
      <c r="G3301" s="181"/>
      <c r="H3301" s="181"/>
      <c r="I3301" s="181"/>
      <c r="J3301" s="181"/>
      <c r="K3301" s="182"/>
      <c r="L3301" s="76">
        <v>0</v>
      </c>
      <c r="M3301" s="59">
        <f t="shared" ref="M3301:M3332" si="694">L661-L3301</f>
        <v>0</v>
      </c>
      <c r="N3301" s="59">
        <v>0</v>
      </c>
      <c r="O3301" s="59">
        <f t="shared" si="689"/>
        <v>0</v>
      </c>
      <c r="P3301" s="59">
        <v>0</v>
      </c>
      <c r="Q3301" s="59">
        <f t="shared" si="691"/>
        <v>0</v>
      </c>
      <c r="R3301" s="433" t="s">
        <v>274</v>
      </c>
      <c r="S3301" s="434"/>
      <c r="T3301" s="435"/>
      <c r="U3301" s="331"/>
      <c r="V3301" s="331"/>
      <c r="W3301" s="331"/>
      <c r="X3301" s="331"/>
      <c r="Y3301" s="331"/>
      <c r="Z3301" s="331"/>
      <c r="AA3301" s="331"/>
    </row>
    <row r="3302" spans="1:27" ht="15" customHeight="1" thickBot="1">
      <c r="A3302" s="184" t="str">
        <f t="shared" si="690"/>
        <v>Alexander-Arnold</v>
      </c>
      <c r="B3302" s="117"/>
      <c r="C3302" s="117"/>
      <c r="D3302" s="117"/>
      <c r="E3302" s="117"/>
      <c r="F3302" s="117"/>
      <c r="G3302" s="117"/>
      <c r="H3302" s="117"/>
      <c r="I3302" s="117"/>
      <c r="J3302" s="117"/>
      <c r="K3302" s="118"/>
      <c r="L3302" s="76">
        <v>1</v>
      </c>
      <c r="M3302" s="59">
        <f t="shared" si="694"/>
        <v>0</v>
      </c>
      <c r="N3302" s="59">
        <v>0</v>
      </c>
      <c r="O3302" s="59">
        <f t="shared" si="689"/>
        <v>0</v>
      </c>
      <c r="P3302" s="59">
        <v>0</v>
      </c>
      <c r="Q3302" s="59">
        <f t="shared" si="691"/>
        <v>0</v>
      </c>
      <c r="R3302" s="436"/>
      <c r="S3302" s="437"/>
      <c r="T3302" s="438"/>
      <c r="U3302" s="331"/>
      <c r="V3302" s="331"/>
      <c r="W3302" s="331"/>
      <c r="X3302" s="331"/>
      <c r="Y3302" s="331"/>
      <c r="Z3302" s="331"/>
      <c r="AA3302" s="331"/>
    </row>
    <row r="3303" spans="1:27" ht="15" customHeight="1" thickBot="1">
      <c r="A3303" s="184" t="str">
        <f t="shared" si="690"/>
        <v>Gabriel</v>
      </c>
      <c r="B3303" s="117"/>
      <c r="C3303" s="117"/>
      <c r="D3303" s="117"/>
      <c r="E3303" s="117"/>
      <c r="F3303" s="117"/>
      <c r="G3303" s="117"/>
      <c r="H3303" s="117"/>
      <c r="I3303" s="117"/>
      <c r="J3303" s="117"/>
      <c r="K3303" s="118"/>
      <c r="L3303" s="76">
        <v>1</v>
      </c>
      <c r="M3303" s="59">
        <f t="shared" si="694"/>
        <v>0</v>
      </c>
      <c r="N3303" s="59">
        <v>0</v>
      </c>
      <c r="O3303" s="59">
        <f t="shared" si="689"/>
        <v>0</v>
      </c>
      <c r="P3303" s="59">
        <v>0</v>
      </c>
      <c r="Q3303" s="59">
        <f t="shared" si="691"/>
        <v>0</v>
      </c>
      <c r="R3303" s="331"/>
      <c r="S3303" s="331"/>
      <c r="T3303" s="331"/>
      <c r="U3303" s="331"/>
      <c r="V3303" s="331"/>
      <c r="W3303" s="331"/>
      <c r="X3303" s="331"/>
      <c r="Y3303" s="331"/>
      <c r="Z3303" s="331"/>
      <c r="AA3303" s="331"/>
    </row>
    <row r="3304" spans="1:27" ht="15" customHeight="1" thickBot="1">
      <c r="A3304" s="184" t="str">
        <f t="shared" si="690"/>
        <v>Robertson</v>
      </c>
      <c r="B3304" s="117"/>
      <c r="C3304" s="117"/>
      <c r="D3304" s="117"/>
      <c r="E3304" s="117"/>
      <c r="F3304" s="117"/>
      <c r="G3304" s="117"/>
      <c r="H3304" s="117"/>
      <c r="I3304" s="117"/>
      <c r="J3304" s="117"/>
      <c r="K3304" s="118"/>
      <c r="L3304" s="76">
        <v>0</v>
      </c>
      <c r="M3304" s="59">
        <f t="shared" si="694"/>
        <v>0</v>
      </c>
      <c r="N3304" s="59">
        <v>0</v>
      </c>
      <c r="O3304" s="59">
        <f t="shared" si="689"/>
        <v>0</v>
      </c>
      <c r="P3304" s="59">
        <v>0</v>
      </c>
      <c r="Q3304" s="59">
        <f t="shared" si="691"/>
        <v>0</v>
      </c>
      <c r="R3304" s="331"/>
      <c r="S3304" s="331"/>
      <c r="T3304" s="331"/>
      <c r="U3304" s="331"/>
      <c r="V3304" s="331"/>
      <c r="W3304" s="331"/>
      <c r="X3304" s="331"/>
      <c r="Y3304" s="331"/>
      <c r="Z3304" s="331"/>
      <c r="AA3304" s="331"/>
    </row>
    <row r="3305" spans="1:27" ht="15" customHeight="1" thickBot="1">
      <c r="A3305" s="184" t="str">
        <f t="shared" si="690"/>
        <v>Trippier</v>
      </c>
      <c r="B3305" s="117"/>
      <c r="C3305" s="117"/>
      <c r="D3305" s="117"/>
      <c r="E3305" s="117"/>
      <c r="F3305" s="117"/>
      <c r="G3305" s="117"/>
      <c r="H3305" s="117"/>
      <c r="I3305" s="117"/>
      <c r="J3305" s="117"/>
      <c r="K3305" s="118"/>
      <c r="L3305" s="76">
        <v>1</v>
      </c>
      <c r="M3305" s="59">
        <f t="shared" si="694"/>
        <v>0</v>
      </c>
      <c r="N3305" s="59">
        <v>0</v>
      </c>
      <c r="O3305" s="59">
        <f t="shared" si="689"/>
        <v>0</v>
      </c>
      <c r="P3305" s="59">
        <v>0</v>
      </c>
      <c r="Q3305" s="59">
        <f t="shared" si="691"/>
        <v>0</v>
      </c>
      <c r="R3305" s="331"/>
      <c r="S3305" s="331"/>
      <c r="T3305" s="331"/>
      <c r="U3305" s="331"/>
      <c r="V3305" s="331"/>
      <c r="W3305" s="331"/>
      <c r="X3305" s="331"/>
      <c r="Y3305" s="331"/>
      <c r="Z3305" s="331"/>
      <c r="AA3305" s="331"/>
    </row>
    <row r="3306" spans="1:27" ht="15" customHeight="1" thickBot="1">
      <c r="A3306" s="184" t="str">
        <f t="shared" ref="A3306:A3369" si="695">A2426</f>
        <v>Van Dijk</v>
      </c>
      <c r="B3306" s="117"/>
      <c r="C3306" s="117"/>
      <c r="D3306" s="117"/>
      <c r="E3306" s="117"/>
      <c r="F3306" s="117"/>
      <c r="G3306" s="117"/>
      <c r="H3306" s="117"/>
      <c r="I3306" s="117"/>
      <c r="J3306" s="117"/>
      <c r="K3306" s="118"/>
      <c r="L3306" s="76">
        <v>0</v>
      </c>
      <c r="M3306" s="59">
        <f t="shared" si="694"/>
        <v>0</v>
      </c>
      <c r="N3306" s="59">
        <v>0</v>
      </c>
      <c r="O3306" s="59">
        <f t="shared" si="689"/>
        <v>0</v>
      </c>
      <c r="P3306" s="59">
        <v>0</v>
      </c>
      <c r="Q3306" s="59">
        <f t="shared" si="691"/>
        <v>0</v>
      </c>
    </row>
    <row r="3307" spans="1:27" ht="15" customHeight="1" thickBot="1">
      <c r="A3307" s="184" t="str">
        <f t="shared" si="695"/>
        <v>White</v>
      </c>
      <c r="B3307" s="117"/>
      <c r="C3307" s="117"/>
      <c r="D3307" s="117"/>
      <c r="E3307" s="117"/>
      <c r="F3307" s="117"/>
      <c r="G3307" s="117"/>
      <c r="H3307" s="117"/>
      <c r="I3307" s="117"/>
      <c r="J3307" s="117"/>
      <c r="K3307" s="118"/>
      <c r="L3307" s="76">
        <v>0</v>
      </c>
      <c r="M3307" s="59">
        <f t="shared" si="694"/>
        <v>0</v>
      </c>
      <c r="N3307" s="59">
        <v>0</v>
      </c>
      <c r="O3307" s="59">
        <f t="shared" si="689"/>
        <v>0</v>
      </c>
      <c r="P3307" s="59">
        <v>0</v>
      </c>
      <c r="Q3307" s="59">
        <f t="shared" si="691"/>
        <v>0</v>
      </c>
    </row>
    <row r="3308" spans="1:27" ht="15" customHeight="1" thickBot="1">
      <c r="A3308" s="184" t="str">
        <f t="shared" si="695"/>
        <v>Laporte</v>
      </c>
      <c r="B3308" s="117"/>
      <c r="C3308" s="117"/>
      <c r="D3308" s="117"/>
      <c r="E3308" s="117"/>
      <c r="F3308" s="117"/>
      <c r="G3308" s="117"/>
      <c r="H3308" s="117"/>
      <c r="I3308" s="117"/>
      <c r="J3308" s="117"/>
      <c r="K3308" s="118"/>
      <c r="L3308" s="76">
        <v>0</v>
      </c>
      <c r="M3308" s="59">
        <f t="shared" si="694"/>
        <v>0</v>
      </c>
      <c r="N3308" s="59">
        <v>0</v>
      </c>
      <c r="O3308" s="59">
        <f t="shared" si="689"/>
        <v>0</v>
      </c>
      <c r="P3308" s="59">
        <v>0</v>
      </c>
      <c r="Q3308" s="59">
        <f t="shared" si="691"/>
        <v>0</v>
      </c>
    </row>
    <row r="3309" spans="1:27" ht="15" customHeight="1" thickBot="1">
      <c r="A3309" s="184" t="str">
        <f t="shared" si="695"/>
        <v>Dunk</v>
      </c>
      <c r="B3309" s="117"/>
      <c r="C3309" s="117"/>
      <c r="D3309" s="117"/>
      <c r="E3309" s="117"/>
      <c r="F3309" s="117"/>
      <c r="G3309" s="117"/>
      <c r="H3309" s="117"/>
      <c r="I3309" s="117"/>
      <c r="J3309" s="117"/>
      <c r="K3309" s="118"/>
      <c r="L3309" s="76">
        <v>0</v>
      </c>
      <c r="M3309" s="59">
        <f t="shared" si="694"/>
        <v>1</v>
      </c>
      <c r="N3309" s="59">
        <v>0</v>
      </c>
      <c r="O3309" s="59">
        <f t="shared" si="689"/>
        <v>1</v>
      </c>
      <c r="P3309" s="59">
        <v>1</v>
      </c>
      <c r="Q3309" s="59">
        <f t="shared" ref="Q3309:Q3372" si="696">M3309-N3309-P3309</f>
        <v>0</v>
      </c>
    </row>
    <row r="3310" spans="1:27" ht="15" customHeight="1" thickBot="1">
      <c r="A3310" s="184" t="str">
        <f t="shared" si="695"/>
        <v>Saliba</v>
      </c>
      <c r="B3310" s="117"/>
      <c r="C3310" s="117"/>
      <c r="D3310" s="117"/>
      <c r="E3310" s="117"/>
      <c r="F3310" s="117"/>
      <c r="G3310" s="117"/>
      <c r="H3310" s="117"/>
      <c r="I3310" s="117"/>
      <c r="J3310" s="117"/>
      <c r="K3310" s="118"/>
      <c r="L3310" s="76">
        <v>0</v>
      </c>
      <c r="M3310" s="59">
        <f t="shared" si="694"/>
        <v>0</v>
      </c>
      <c r="N3310" s="59">
        <v>0</v>
      </c>
      <c r="O3310" s="59">
        <f t="shared" si="689"/>
        <v>0</v>
      </c>
      <c r="P3310" s="59">
        <v>0</v>
      </c>
      <c r="Q3310" s="59">
        <f t="shared" si="696"/>
        <v>0</v>
      </c>
    </row>
    <row r="3311" spans="1:27" ht="15" customHeight="1" thickBot="1">
      <c r="A3311" s="184" t="str">
        <f t="shared" si="695"/>
        <v>Burn</v>
      </c>
      <c r="B3311" s="117"/>
      <c r="C3311" s="117"/>
      <c r="D3311" s="117"/>
      <c r="E3311" s="117"/>
      <c r="F3311" s="117"/>
      <c r="G3311" s="117"/>
      <c r="H3311" s="117"/>
      <c r="I3311" s="117"/>
      <c r="J3311" s="117"/>
      <c r="K3311" s="118"/>
      <c r="L3311" s="76">
        <v>0</v>
      </c>
      <c r="M3311" s="59">
        <f t="shared" si="694"/>
        <v>0</v>
      </c>
      <c r="N3311" s="59">
        <v>0</v>
      </c>
      <c r="O3311" s="59">
        <f t="shared" si="689"/>
        <v>0</v>
      </c>
      <c r="P3311" s="59">
        <v>0</v>
      </c>
      <c r="Q3311" s="59">
        <f t="shared" si="696"/>
        <v>0</v>
      </c>
    </row>
    <row r="3312" spans="1:27" ht="15" customHeight="1" thickBot="1">
      <c r="A3312" s="184" t="str">
        <f t="shared" si="695"/>
        <v>Botman</v>
      </c>
      <c r="B3312" s="117"/>
      <c r="C3312" s="117"/>
      <c r="D3312" s="117"/>
      <c r="E3312" s="117"/>
      <c r="F3312" s="117"/>
      <c r="G3312" s="117"/>
      <c r="H3312" s="117"/>
      <c r="I3312" s="117"/>
      <c r="J3312" s="117"/>
      <c r="K3312" s="118"/>
      <c r="L3312" s="76">
        <v>0</v>
      </c>
      <c r="M3312" s="59">
        <f t="shared" si="694"/>
        <v>1</v>
      </c>
      <c r="N3312" s="59">
        <v>1</v>
      </c>
      <c r="O3312" s="59">
        <f t="shared" si="689"/>
        <v>0</v>
      </c>
      <c r="P3312" s="59">
        <v>0</v>
      </c>
      <c r="Q3312" s="59">
        <f t="shared" si="696"/>
        <v>0</v>
      </c>
    </row>
    <row r="3313" spans="1:17" ht="15" customHeight="1" thickBot="1">
      <c r="A3313" s="184" t="str">
        <f t="shared" si="695"/>
        <v>Dier</v>
      </c>
      <c r="B3313" s="117"/>
      <c r="C3313" s="117"/>
      <c r="D3313" s="117"/>
      <c r="E3313" s="117"/>
      <c r="F3313" s="117"/>
      <c r="G3313" s="117"/>
      <c r="H3313" s="117"/>
      <c r="I3313" s="117"/>
      <c r="J3313" s="117"/>
      <c r="K3313" s="118"/>
      <c r="L3313" s="76">
        <v>0</v>
      </c>
      <c r="M3313" s="59">
        <f t="shared" si="694"/>
        <v>0</v>
      </c>
      <c r="N3313" s="59">
        <v>0</v>
      </c>
      <c r="O3313" s="59">
        <f t="shared" si="689"/>
        <v>0</v>
      </c>
      <c r="P3313" s="59">
        <v>0</v>
      </c>
      <c r="Q3313" s="59">
        <f t="shared" si="696"/>
        <v>0</v>
      </c>
    </row>
    <row r="3314" spans="1:17" ht="15" customHeight="1" thickBot="1">
      <c r="A3314" s="184" t="str">
        <f t="shared" si="695"/>
        <v>Schär</v>
      </c>
      <c r="B3314" s="117"/>
      <c r="C3314" s="117"/>
      <c r="D3314" s="117"/>
      <c r="E3314" s="117"/>
      <c r="F3314" s="117"/>
      <c r="G3314" s="117"/>
      <c r="H3314" s="117"/>
      <c r="I3314" s="117"/>
      <c r="J3314" s="117"/>
      <c r="K3314" s="118"/>
      <c r="L3314" s="76">
        <v>0</v>
      </c>
      <c r="M3314" s="59">
        <f t="shared" si="694"/>
        <v>0</v>
      </c>
      <c r="N3314" s="59">
        <v>0</v>
      </c>
      <c r="O3314" s="59">
        <f t="shared" ref="O3314:O3377" si="697">M3314-N3314</f>
        <v>0</v>
      </c>
      <c r="P3314" s="59">
        <v>0</v>
      </c>
      <c r="Q3314" s="59">
        <f t="shared" si="696"/>
        <v>0</v>
      </c>
    </row>
    <row r="3315" spans="1:17" ht="15" customHeight="1" thickBot="1">
      <c r="A3315" s="184" t="str">
        <f t="shared" si="695"/>
        <v>Zinchenko</v>
      </c>
      <c r="B3315" s="117"/>
      <c r="C3315" s="117"/>
      <c r="D3315" s="117"/>
      <c r="E3315" s="117"/>
      <c r="F3315" s="117"/>
      <c r="G3315" s="117"/>
      <c r="H3315" s="117"/>
      <c r="I3315" s="117"/>
      <c r="J3315" s="117"/>
      <c r="K3315" s="118"/>
      <c r="L3315" s="76">
        <v>0</v>
      </c>
      <c r="M3315" s="59">
        <f t="shared" si="694"/>
        <v>0</v>
      </c>
      <c r="N3315" s="59">
        <v>0</v>
      </c>
      <c r="O3315" s="59">
        <f t="shared" si="697"/>
        <v>0</v>
      </c>
      <c r="P3315" s="59">
        <v>0</v>
      </c>
      <c r="Q3315" s="59">
        <f t="shared" si="696"/>
        <v>0</v>
      </c>
    </row>
    <row r="3316" spans="1:17" ht="15" customHeight="1" thickBot="1">
      <c r="A3316" s="184" t="str">
        <f t="shared" si="695"/>
        <v>Walker</v>
      </c>
      <c r="B3316" s="117"/>
      <c r="C3316" s="117"/>
      <c r="D3316" s="117"/>
      <c r="E3316" s="117"/>
      <c r="F3316" s="117"/>
      <c r="G3316" s="117"/>
      <c r="H3316" s="117"/>
      <c r="I3316" s="117"/>
      <c r="J3316" s="117"/>
      <c r="K3316" s="118"/>
      <c r="L3316" s="76">
        <v>0</v>
      </c>
      <c r="M3316" s="59">
        <f t="shared" si="694"/>
        <v>0</v>
      </c>
      <c r="N3316" s="59">
        <v>0</v>
      </c>
      <c r="O3316" s="59">
        <f t="shared" si="697"/>
        <v>0</v>
      </c>
      <c r="P3316" s="59">
        <v>0</v>
      </c>
      <c r="Q3316" s="59">
        <f t="shared" si="696"/>
        <v>0</v>
      </c>
    </row>
    <row r="3317" spans="1:17" ht="15" customHeight="1" thickBot="1">
      <c r="A3317" s="184" t="str">
        <f t="shared" si="695"/>
        <v>Perišić</v>
      </c>
      <c r="B3317" s="117"/>
      <c r="C3317" s="117"/>
      <c r="D3317" s="117"/>
      <c r="E3317" s="117"/>
      <c r="F3317" s="117"/>
      <c r="G3317" s="117"/>
      <c r="H3317" s="117"/>
      <c r="I3317" s="117"/>
      <c r="J3317" s="117"/>
      <c r="K3317" s="118"/>
      <c r="L3317" s="76">
        <v>0</v>
      </c>
      <c r="M3317" s="59">
        <f t="shared" si="694"/>
        <v>0</v>
      </c>
      <c r="N3317" s="59">
        <v>0</v>
      </c>
      <c r="O3317" s="59">
        <f t="shared" si="697"/>
        <v>0</v>
      </c>
      <c r="P3317" s="59">
        <v>0</v>
      </c>
      <c r="Q3317" s="59">
        <f t="shared" si="696"/>
        <v>0</v>
      </c>
    </row>
    <row r="3318" spans="1:17" ht="15" customHeight="1" thickBot="1">
      <c r="A3318" s="184" t="str">
        <f t="shared" si="695"/>
        <v>Stones</v>
      </c>
      <c r="B3318" s="117"/>
      <c r="C3318" s="117"/>
      <c r="D3318" s="117"/>
      <c r="E3318" s="117"/>
      <c r="F3318" s="117"/>
      <c r="G3318" s="117"/>
      <c r="H3318" s="117"/>
      <c r="I3318" s="117"/>
      <c r="J3318" s="117"/>
      <c r="K3318" s="118"/>
      <c r="L3318" s="76">
        <v>0</v>
      </c>
      <c r="M3318" s="59">
        <f t="shared" si="694"/>
        <v>0</v>
      </c>
      <c r="N3318" s="59">
        <v>0</v>
      </c>
      <c r="O3318" s="59">
        <f t="shared" si="697"/>
        <v>0</v>
      </c>
      <c r="P3318" s="59">
        <v>0</v>
      </c>
      <c r="Q3318" s="59">
        <f t="shared" si="696"/>
        <v>0</v>
      </c>
    </row>
    <row r="3319" spans="1:17" ht="15" customHeight="1" thickBot="1">
      <c r="A3319" s="184" t="str">
        <f t="shared" si="695"/>
        <v>Shaw</v>
      </c>
      <c r="B3319" s="117"/>
      <c r="C3319" s="117"/>
      <c r="D3319" s="117"/>
      <c r="E3319" s="117"/>
      <c r="F3319" s="117"/>
      <c r="G3319" s="117"/>
      <c r="H3319" s="117"/>
      <c r="I3319" s="117"/>
      <c r="J3319" s="117"/>
      <c r="K3319" s="118"/>
      <c r="L3319" s="76">
        <v>0</v>
      </c>
      <c r="M3319" s="59">
        <f t="shared" si="694"/>
        <v>0</v>
      </c>
      <c r="N3319" s="59">
        <v>0</v>
      </c>
      <c r="O3319" s="59">
        <f t="shared" si="697"/>
        <v>0</v>
      </c>
      <c r="P3319" s="59">
        <v>0</v>
      </c>
      <c r="Q3319" s="59">
        <f t="shared" si="696"/>
        <v>0</v>
      </c>
    </row>
    <row r="3320" spans="1:17" ht="15" customHeight="1" thickBot="1">
      <c r="A3320" s="184" t="str">
        <f t="shared" si="695"/>
        <v>Cucurella</v>
      </c>
      <c r="B3320" s="117"/>
      <c r="C3320" s="117"/>
      <c r="D3320" s="117"/>
      <c r="E3320" s="117"/>
      <c r="F3320" s="117"/>
      <c r="G3320" s="117"/>
      <c r="H3320" s="117"/>
      <c r="I3320" s="117"/>
      <c r="J3320" s="117"/>
      <c r="K3320" s="118"/>
      <c r="L3320" s="76">
        <v>0</v>
      </c>
      <c r="M3320" s="59">
        <f t="shared" si="694"/>
        <v>0</v>
      </c>
      <c r="N3320" s="59">
        <v>0</v>
      </c>
      <c r="O3320" s="59">
        <f t="shared" si="697"/>
        <v>0</v>
      </c>
      <c r="P3320" s="59">
        <v>0</v>
      </c>
      <c r="Q3320" s="59">
        <f t="shared" si="696"/>
        <v>0</v>
      </c>
    </row>
    <row r="3321" spans="1:17" ht="15" customHeight="1" thickBot="1">
      <c r="A3321" s="184" t="str">
        <f t="shared" si="695"/>
        <v>Varane</v>
      </c>
      <c r="B3321" s="117"/>
      <c r="C3321" s="117"/>
      <c r="D3321" s="117"/>
      <c r="E3321" s="117"/>
      <c r="F3321" s="117"/>
      <c r="G3321" s="117"/>
      <c r="H3321" s="117"/>
      <c r="I3321" s="117"/>
      <c r="J3321" s="117"/>
      <c r="K3321" s="118"/>
      <c r="L3321" s="76">
        <v>0</v>
      </c>
      <c r="M3321" s="59">
        <f t="shared" si="694"/>
        <v>0</v>
      </c>
      <c r="N3321" s="59">
        <v>0</v>
      </c>
      <c r="O3321" s="59">
        <f t="shared" si="697"/>
        <v>0</v>
      </c>
      <c r="P3321" s="59">
        <v>0</v>
      </c>
      <c r="Q3321" s="59">
        <f t="shared" si="696"/>
        <v>0</v>
      </c>
    </row>
    <row r="3322" spans="1:17" ht="15" customHeight="1" thickBot="1">
      <c r="A3322" s="184" t="str">
        <f t="shared" si="695"/>
        <v>Estupiñán</v>
      </c>
      <c r="B3322" s="117"/>
      <c r="C3322" s="117"/>
      <c r="D3322" s="117"/>
      <c r="E3322" s="117"/>
      <c r="F3322" s="117"/>
      <c r="G3322" s="117"/>
      <c r="H3322" s="117"/>
      <c r="I3322" s="117"/>
      <c r="J3322" s="117"/>
      <c r="K3322" s="118"/>
      <c r="L3322" s="76">
        <v>0</v>
      </c>
      <c r="M3322" s="59">
        <f t="shared" si="694"/>
        <v>0</v>
      </c>
      <c r="N3322" s="59">
        <v>0</v>
      </c>
      <c r="O3322" s="59">
        <f t="shared" si="697"/>
        <v>0</v>
      </c>
      <c r="P3322" s="59">
        <v>0</v>
      </c>
      <c r="Q3322" s="59">
        <f t="shared" si="696"/>
        <v>0</v>
      </c>
    </row>
    <row r="3323" spans="1:17" ht="15" customHeight="1" thickBot="1">
      <c r="A3323" s="184" t="str">
        <f t="shared" si="695"/>
        <v>Matip</v>
      </c>
      <c r="B3323" s="117"/>
      <c r="C3323" s="117"/>
      <c r="D3323" s="117"/>
      <c r="E3323" s="117"/>
      <c r="F3323" s="117"/>
      <c r="G3323" s="117"/>
      <c r="H3323" s="117"/>
      <c r="I3323" s="117"/>
      <c r="J3323" s="117"/>
      <c r="K3323" s="118"/>
      <c r="L3323" s="76">
        <v>0</v>
      </c>
      <c r="M3323" s="59">
        <f t="shared" si="694"/>
        <v>0</v>
      </c>
      <c r="N3323" s="59">
        <v>0</v>
      </c>
      <c r="O3323" s="59">
        <f t="shared" si="697"/>
        <v>0</v>
      </c>
      <c r="P3323" s="59">
        <v>0</v>
      </c>
      <c r="Q3323" s="59">
        <f t="shared" si="696"/>
        <v>0</v>
      </c>
    </row>
    <row r="3324" spans="1:17" ht="15" customHeight="1" thickBot="1">
      <c r="A3324" s="184" t="str">
        <f t="shared" si="695"/>
        <v>Romero</v>
      </c>
      <c r="B3324" s="117"/>
      <c r="C3324" s="117"/>
      <c r="D3324" s="117"/>
      <c r="E3324" s="117"/>
      <c r="F3324" s="117"/>
      <c r="G3324" s="117"/>
      <c r="H3324" s="117"/>
      <c r="I3324" s="117"/>
      <c r="J3324" s="117"/>
      <c r="K3324" s="118"/>
      <c r="L3324" s="76">
        <v>0</v>
      </c>
      <c r="M3324" s="59">
        <f t="shared" si="694"/>
        <v>0</v>
      </c>
      <c r="N3324" s="59">
        <v>0</v>
      </c>
      <c r="O3324" s="59">
        <f t="shared" si="697"/>
        <v>0</v>
      </c>
      <c r="P3324" s="59">
        <v>0</v>
      </c>
      <c r="Q3324" s="59">
        <f t="shared" si="696"/>
        <v>0</v>
      </c>
    </row>
    <row r="3325" spans="1:17" ht="15" customHeight="1" thickBot="1">
      <c r="A3325" s="184" t="str">
        <f t="shared" si="695"/>
        <v>Koulibaly</v>
      </c>
      <c r="B3325" s="117"/>
      <c r="C3325" s="117"/>
      <c r="D3325" s="117"/>
      <c r="E3325" s="117"/>
      <c r="F3325" s="117"/>
      <c r="G3325" s="117"/>
      <c r="H3325" s="117"/>
      <c r="I3325" s="117"/>
      <c r="J3325" s="117"/>
      <c r="K3325" s="118"/>
      <c r="L3325" s="76">
        <v>0</v>
      </c>
      <c r="M3325" s="59">
        <f t="shared" si="694"/>
        <v>0</v>
      </c>
      <c r="N3325" s="59">
        <v>0</v>
      </c>
      <c r="O3325" s="59">
        <f t="shared" si="697"/>
        <v>0</v>
      </c>
      <c r="P3325" s="59">
        <v>0</v>
      </c>
      <c r="Q3325" s="59">
        <f t="shared" si="696"/>
        <v>0</v>
      </c>
    </row>
    <row r="3326" spans="1:17" ht="15" customHeight="1" thickBot="1">
      <c r="A3326" s="184" t="str">
        <f t="shared" si="695"/>
        <v>Digne</v>
      </c>
      <c r="B3326" s="117"/>
      <c r="C3326" s="117"/>
      <c r="D3326" s="117"/>
      <c r="E3326" s="117"/>
      <c r="F3326" s="117"/>
      <c r="G3326" s="117"/>
      <c r="H3326" s="117"/>
      <c r="I3326" s="117"/>
      <c r="J3326" s="117"/>
      <c r="K3326" s="118"/>
      <c r="L3326" s="76">
        <v>0</v>
      </c>
      <c r="M3326" s="59">
        <f t="shared" si="694"/>
        <v>0</v>
      </c>
      <c r="N3326" s="59">
        <v>0</v>
      </c>
      <c r="O3326" s="59">
        <f t="shared" si="697"/>
        <v>0</v>
      </c>
      <c r="P3326" s="59">
        <v>0</v>
      </c>
      <c r="Q3326" s="59">
        <f t="shared" si="696"/>
        <v>0</v>
      </c>
    </row>
    <row r="3327" spans="1:17" ht="15" customHeight="1" thickBot="1">
      <c r="A3327" s="184" t="str">
        <f t="shared" si="695"/>
        <v>Akanji</v>
      </c>
      <c r="B3327" s="117"/>
      <c r="C3327" s="117"/>
      <c r="D3327" s="117"/>
      <c r="E3327" s="117"/>
      <c r="F3327" s="117"/>
      <c r="G3327" s="117"/>
      <c r="H3327" s="117"/>
      <c r="I3327" s="117"/>
      <c r="J3327" s="117"/>
      <c r="K3327" s="118"/>
      <c r="L3327" s="76">
        <v>0</v>
      </c>
      <c r="M3327" s="59">
        <f t="shared" si="694"/>
        <v>0</v>
      </c>
      <c r="N3327" s="59">
        <v>0</v>
      </c>
      <c r="O3327" s="59">
        <f t="shared" si="697"/>
        <v>0</v>
      </c>
      <c r="P3327" s="59">
        <v>0</v>
      </c>
      <c r="Q3327" s="59">
        <f t="shared" si="696"/>
        <v>0</v>
      </c>
    </row>
    <row r="3328" spans="1:17" ht="15" customHeight="1" thickBot="1">
      <c r="A3328" s="184" t="str">
        <f t="shared" si="695"/>
        <v>Thiago Silva</v>
      </c>
      <c r="B3328" s="117"/>
      <c r="C3328" s="117"/>
      <c r="D3328" s="117"/>
      <c r="E3328" s="117"/>
      <c r="F3328" s="117"/>
      <c r="G3328" s="117"/>
      <c r="H3328" s="117"/>
      <c r="I3328" s="117"/>
      <c r="J3328" s="117"/>
      <c r="K3328" s="118"/>
      <c r="L3328" s="76">
        <v>0</v>
      </c>
      <c r="M3328" s="59">
        <f t="shared" si="694"/>
        <v>0</v>
      </c>
      <c r="N3328" s="59">
        <v>0</v>
      </c>
      <c r="O3328" s="59">
        <f t="shared" si="697"/>
        <v>0</v>
      </c>
      <c r="P3328" s="59">
        <v>0</v>
      </c>
      <c r="Q3328" s="59">
        <f t="shared" si="696"/>
        <v>0</v>
      </c>
    </row>
    <row r="3329" spans="1:17" ht="15" customHeight="1" thickBot="1">
      <c r="A3329" s="184" t="str">
        <f t="shared" si="695"/>
        <v>Martínez</v>
      </c>
      <c r="B3329" s="117"/>
      <c r="C3329" s="117"/>
      <c r="D3329" s="117"/>
      <c r="E3329" s="117"/>
      <c r="F3329" s="117"/>
      <c r="G3329" s="117"/>
      <c r="H3329" s="117"/>
      <c r="I3329" s="117"/>
      <c r="J3329" s="117"/>
      <c r="K3329" s="118"/>
      <c r="L3329" s="76">
        <v>0</v>
      </c>
      <c r="M3329" s="59">
        <f t="shared" si="694"/>
        <v>0</v>
      </c>
      <c r="N3329" s="59">
        <v>0</v>
      </c>
      <c r="O3329" s="59">
        <f t="shared" si="697"/>
        <v>0</v>
      </c>
      <c r="P3329" s="59">
        <v>0</v>
      </c>
      <c r="Q3329" s="59">
        <f t="shared" si="696"/>
        <v>0</v>
      </c>
    </row>
    <row r="3330" spans="1:17" ht="15" customHeight="1" thickBot="1">
      <c r="A3330" s="184" t="str">
        <f t="shared" si="695"/>
        <v>Mee</v>
      </c>
      <c r="B3330" s="117"/>
      <c r="C3330" s="117"/>
      <c r="D3330" s="117"/>
      <c r="E3330" s="117"/>
      <c r="F3330" s="117"/>
      <c r="G3330" s="117"/>
      <c r="H3330" s="117"/>
      <c r="I3330" s="117"/>
      <c r="J3330" s="117"/>
      <c r="K3330" s="118"/>
      <c r="L3330" s="76">
        <v>0</v>
      </c>
      <c r="M3330" s="59">
        <f t="shared" si="694"/>
        <v>0</v>
      </c>
      <c r="N3330" s="59">
        <v>0</v>
      </c>
      <c r="O3330" s="59">
        <f t="shared" si="697"/>
        <v>0</v>
      </c>
      <c r="P3330" s="59">
        <v>0</v>
      </c>
      <c r="Q3330" s="59">
        <f t="shared" si="696"/>
        <v>0</v>
      </c>
    </row>
    <row r="3331" spans="1:17" ht="15" customHeight="1" thickBot="1">
      <c r="A3331" s="184" t="str">
        <f t="shared" si="695"/>
        <v>Cresswell</v>
      </c>
      <c r="B3331" s="117"/>
      <c r="C3331" s="117"/>
      <c r="D3331" s="117"/>
      <c r="E3331" s="117"/>
      <c r="F3331" s="117"/>
      <c r="G3331" s="117"/>
      <c r="H3331" s="117"/>
      <c r="I3331" s="117"/>
      <c r="J3331" s="117"/>
      <c r="K3331" s="118"/>
      <c r="L3331" s="76">
        <v>0</v>
      </c>
      <c r="M3331" s="59">
        <f t="shared" si="694"/>
        <v>0</v>
      </c>
      <c r="N3331" s="59">
        <v>0</v>
      </c>
      <c r="O3331" s="59">
        <f t="shared" si="697"/>
        <v>0</v>
      </c>
      <c r="P3331" s="59">
        <v>0</v>
      </c>
      <c r="Q3331" s="59">
        <f t="shared" si="696"/>
        <v>0</v>
      </c>
    </row>
    <row r="3332" spans="1:17" ht="15" customHeight="1" thickBot="1">
      <c r="A3332" s="184" t="str">
        <f t="shared" si="695"/>
        <v>Konsa</v>
      </c>
      <c r="B3332" s="117"/>
      <c r="C3332" s="117"/>
      <c r="D3332" s="117"/>
      <c r="E3332" s="117"/>
      <c r="F3332" s="117"/>
      <c r="G3332" s="117"/>
      <c r="H3332" s="117"/>
      <c r="I3332" s="117"/>
      <c r="J3332" s="117"/>
      <c r="K3332" s="118"/>
      <c r="L3332" s="76">
        <v>0</v>
      </c>
      <c r="M3332" s="59">
        <f t="shared" si="694"/>
        <v>0</v>
      </c>
      <c r="N3332" s="59">
        <v>0</v>
      </c>
      <c r="O3332" s="59">
        <f t="shared" si="697"/>
        <v>0</v>
      </c>
      <c r="P3332" s="59">
        <v>0</v>
      </c>
      <c r="Q3332" s="59">
        <f t="shared" si="696"/>
        <v>0</v>
      </c>
    </row>
    <row r="3333" spans="1:17" ht="15" customHeight="1" thickBot="1">
      <c r="A3333" s="184" t="str">
        <f t="shared" si="695"/>
        <v>Perraud</v>
      </c>
      <c r="B3333" s="117"/>
      <c r="C3333" s="117"/>
      <c r="D3333" s="117"/>
      <c r="E3333" s="117"/>
      <c r="F3333" s="117"/>
      <c r="G3333" s="117"/>
      <c r="H3333" s="117"/>
      <c r="I3333" s="117"/>
      <c r="J3333" s="117"/>
      <c r="K3333" s="118"/>
      <c r="L3333" s="76">
        <v>0</v>
      </c>
      <c r="M3333" s="59">
        <f t="shared" ref="M3333:M3364" si="698">L693-L3333</f>
        <v>0</v>
      </c>
      <c r="N3333" s="59">
        <v>0</v>
      </c>
      <c r="O3333" s="59">
        <f t="shared" si="697"/>
        <v>0</v>
      </c>
      <c r="P3333" s="59">
        <v>0</v>
      </c>
      <c r="Q3333" s="59">
        <f t="shared" si="696"/>
        <v>0</v>
      </c>
    </row>
    <row r="3334" spans="1:17" ht="15" customHeight="1" thickBot="1">
      <c r="A3334" s="184" t="str">
        <f t="shared" si="695"/>
        <v>Kehrer</v>
      </c>
      <c r="B3334" s="117"/>
      <c r="C3334" s="117"/>
      <c r="D3334" s="117"/>
      <c r="E3334" s="117"/>
      <c r="F3334" s="117"/>
      <c r="G3334" s="117"/>
      <c r="H3334" s="117"/>
      <c r="I3334" s="117"/>
      <c r="J3334" s="117"/>
      <c r="K3334" s="118"/>
      <c r="L3334" s="76">
        <v>0</v>
      </c>
      <c r="M3334" s="59">
        <f t="shared" si="698"/>
        <v>0</v>
      </c>
      <c r="N3334" s="59">
        <v>0</v>
      </c>
      <c r="O3334" s="59">
        <f t="shared" si="697"/>
        <v>0</v>
      </c>
      <c r="P3334" s="59">
        <v>0</v>
      </c>
      <c r="Q3334" s="59">
        <f t="shared" si="696"/>
        <v>0</v>
      </c>
    </row>
    <row r="3335" spans="1:17" ht="15" customHeight="1" thickBot="1">
      <c r="A3335" s="184" t="str">
        <f t="shared" si="695"/>
        <v>Ream</v>
      </c>
      <c r="B3335" s="117"/>
      <c r="C3335" s="117"/>
      <c r="D3335" s="117"/>
      <c r="E3335" s="117"/>
      <c r="F3335" s="117"/>
      <c r="G3335" s="117"/>
      <c r="H3335" s="117"/>
      <c r="I3335" s="117"/>
      <c r="J3335" s="117"/>
      <c r="K3335" s="118"/>
      <c r="L3335" s="76">
        <v>0</v>
      </c>
      <c r="M3335" s="59">
        <f t="shared" si="698"/>
        <v>0</v>
      </c>
      <c r="N3335" s="59">
        <v>0</v>
      </c>
      <c r="O3335" s="59">
        <f t="shared" si="697"/>
        <v>0</v>
      </c>
      <c r="P3335" s="59">
        <v>0</v>
      </c>
      <c r="Q3335" s="59">
        <f t="shared" si="696"/>
        <v>0</v>
      </c>
    </row>
    <row r="3336" spans="1:17" ht="15" customHeight="1" thickBot="1">
      <c r="A3336" s="184" t="str">
        <f t="shared" si="695"/>
        <v>R.Sessegnon</v>
      </c>
      <c r="B3336" s="117"/>
      <c r="C3336" s="117"/>
      <c r="D3336" s="117"/>
      <c r="E3336" s="117"/>
      <c r="F3336" s="117"/>
      <c r="G3336" s="117"/>
      <c r="H3336" s="117"/>
      <c r="I3336" s="117"/>
      <c r="J3336" s="117"/>
      <c r="K3336" s="118"/>
      <c r="L3336" s="76">
        <v>0</v>
      </c>
      <c r="M3336" s="59">
        <f t="shared" si="698"/>
        <v>0</v>
      </c>
      <c r="N3336" s="59">
        <v>0</v>
      </c>
      <c r="O3336" s="59">
        <f t="shared" si="697"/>
        <v>0</v>
      </c>
      <c r="P3336" s="59">
        <v>0</v>
      </c>
      <c r="Q3336" s="59">
        <f t="shared" si="696"/>
        <v>0</v>
      </c>
    </row>
    <row r="3337" spans="1:17" ht="15" customHeight="1" thickBot="1">
      <c r="A3337" s="184" t="str">
        <f t="shared" si="695"/>
        <v>Aké</v>
      </c>
      <c r="B3337" s="117"/>
      <c r="C3337" s="117"/>
      <c r="D3337" s="117"/>
      <c r="E3337" s="117"/>
      <c r="F3337" s="117"/>
      <c r="G3337" s="117"/>
      <c r="H3337" s="117"/>
      <c r="I3337" s="117"/>
      <c r="J3337" s="117"/>
      <c r="K3337" s="118"/>
      <c r="L3337" s="76">
        <v>0</v>
      </c>
      <c r="M3337" s="59">
        <f t="shared" si="698"/>
        <v>0</v>
      </c>
      <c r="N3337" s="59">
        <v>0</v>
      </c>
      <c r="O3337" s="59">
        <f t="shared" si="697"/>
        <v>0</v>
      </c>
      <c r="P3337" s="59">
        <v>0</v>
      </c>
      <c r="Q3337" s="59">
        <f t="shared" si="696"/>
        <v>0</v>
      </c>
    </row>
    <row r="3338" spans="1:17" ht="15" customHeight="1" thickBot="1">
      <c r="A3338" s="184" t="str">
        <f t="shared" si="695"/>
        <v>Azpilicueta</v>
      </c>
      <c r="B3338" s="117"/>
      <c r="C3338" s="117"/>
      <c r="D3338" s="117"/>
      <c r="E3338" s="117"/>
      <c r="F3338" s="117"/>
      <c r="G3338" s="117"/>
      <c r="H3338" s="117"/>
      <c r="I3338" s="117"/>
      <c r="J3338" s="117"/>
      <c r="K3338" s="118"/>
      <c r="L3338" s="76">
        <v>0</v>
      </c>
      <c r="M3338" s="59">
        <f t="shared" si="698"/>
        <v>0</v>
      </c>
      <c r="N3338" s="59">
        <v>0</v>
      </c>
      <c r="O3338" s="59">
        <f t="shared" si="697"/>
        <v>0</v>
      </c>
      <c r="P3338" s="59">
        <v>0</v>
      </c>
      <c r="Q3338" s="59">
        <f t="shared" si="696"/>
        <v>0</v>
      </c>
    </row>
    <row r="3339" spans="1:17" ht="15" customHeight="1" thickBot="1">
      <c r="A3339" s="184" t="str">
        <f t="shared" si="695"/>
        <v>Collins</v>
      </c>
      <c r="B3339" s="117"/>
      <c r="C3339" s="117"/>
      <c r="D3339" s="117"/>
      <c r="E3339" s="117"/>
      <c r="F3339" s="117"/>
      <c r="G3339" s="117"/>
      <c r="H3339" s="117"/>
      <c r="I3339" s="117"/>
      <c r="J3339" s="117"/>
      <c r="K3339" s="118"/>
      <c r="L3339" s="76">
        <v>0</v>
      </c>
      <c r="M3339" s="59">
        <f t="shared" si="698"/>
        <v>0</v>
      </c>
      <c r="N3339" s="59">
        <v>0</v>
      </c>
      <c r="O3339" s="59">
        <f t="shared" si="697"/>
        <v>0</v>
      </c>
      <c r="P3339" s="59">
        <v>0</v>
      </c>
      <c r="Q3339" s="59">
        <f t="shared" si="696"/>
        <v>0</v>
      </c>
    </row>
    <row r="3340" spans="1:17" ht="15" customHeight="1" thickBot="1">
      <c r="A3340" s="184" t="str">
        <f t="shared" si="695"/>
        <v>Chalobah</v>
      </c>
      <c r="B3340" s="117"/>
      <c r="C3340" s="117"/>
      <c r="D3340" s="117"/>
      <c r="E3340" s="117"/>
      <c r="F3340" s="117"/>
      <c r="G3340" s="117"/>
      <c r="H3340" s="117"/>
      <c r="I3340" s="117"/>
      <c r="J3340" s="117"/>
      <c r="K3340" s="118"/>
      <c r="L3340" s="76">
        <v>0</v>
      </c>
      <c r="M3340" s="59">
        <f t="shared" si="698"/>
        <v>0</v>
      </c>
      <c r="N3340" s="59">
        <v>0</v>
      </c>
      <c r="O3340" s="59">
        <f t="shared" si="697"/>
        <v>0</v>
      </c>
      <c r="P3340" s="59">
        <v>0</v>
      </c>
      <c r="Q3340" s="59">
        <f t="shared" si="696"/>
        <v>0</v>
      </c>
    </row>
    <row r="3341" spans="1:17" ht="15" customHeight="1" thickBot="1">
      <c r="A3341" s="184" t="str">
        <f t="shared" si="695"/>
        <v>Haaland</v>
      </c>
      <c r="B3341" s="117"/>
      <c r="C3341" s="117"/>
      <c r="D3341" s="117"/>
      <c r="E3341" s="117"/>
      <c r="F3341" s="117"/>
      <c r="G3341" s="117"/>
      <c r="H3341" s="117"/>
      <c r="I3341" s="117"/>
      <c r="J3341" s="117"/>
      <c r="K3341" s="118"/>
      <c r="L3341" s="76">
        <v>1</v>
      </c>
      <c r="M3341" s="59">
        <f t="shared" si="698"/>
        <v>0</v>
      </c>
      <c r="N3341" s="59">
        <v>0</v>
      </c>
      <c r="O3341" s="59">
        <f t="shared" si="697"/>
        <v>0</v>
      </c>
      <c r="P3341" s="59">
        <v>0</v>
      </c>
      <c r="Q3341" s="59">
        <f t="shared" si="696"/>
        <v>0</v>
      </c>
    </row>
    <row r="3342" spans="1:17" ht="15" customHeight="1" thickBot="1">
      <c r="A3342" s="184" t="str">
        <f t="shared" si="695"/>
        <v>Kane</v>
      </c>
      <c r="B3342" s="117"/>
      <c r="C3342" s="117"/>
      <c r="D3342" s="117"/>
      <c r="E3342" s="117"/>
      <c r="F3342" s="117"/>
      <c r="G3342" s="117"/>
      <c r="H3342" s="117"/>
      <c r="I3342" s="117"/>
      <c r="J3342" s="117"/>
      <c r="K3342" s="118"/>
      <c r="L3342" s="76">
        <v>0</v>
      </c>
      <c r="M3342" s="59">
        <f t="shared" si="698"/>
        <v>0</v>
      </c>
      <c r="N3342" s="59">
        <v>0</v>
      </c>
      <c r="O3342" s="59">
        <f t="shared" si="697"/>
        <v>0</v>
      </c>
      <c r="P3342" s="59">
        <v>0</v>
      </c>
      <c r="Q3342" s="59">
        <f t="shared" si="696"/>
        <v>0</v>
      </c>
    </row>
    <row r="3343" spans="1:17" ht="15" customHeight="1" thickBot="1">
      <c r="A3343" s="184" t="str">
        <f t="shared" si="695"/>
        <v>Darwin</v>
      </c>
      <c r="B3343" s="117"/>
      <c r="C3343" s="117"/>
      <c r="D3343" s="117"/>
      <c r="E3343" s="117"/>
      <c r="F3343" s="117"/>
      <c r="G3343" s="117"/>
      <c r="H3343" s="117"/>
      <c r="I3343" s="117"/>
      <c r="J3343" s="117"/>
      <c r="K3343" s="118"/>
      <c r="L3343" s="76">
        <v>0</v>
      </c>
      <c r="M3343" s="59">
        <f t="shared" si="698"/>
        <v>0</v>
      </c>
      <c r="N3343" s="59">
        <v>0</v>
      </c>
      <c r="O3343" s="59">
        <f t="shared" si="697"/>
        <v>0</v>
      </c>
      <c r="P3343" s="59">
        <v>0</v>
      </c>
      <c r="Q3343" s="59">
        <f t="shared" si="696"/>
        <v>0</v>
      </c>
    </row>
    <row r="3344" spans="1:17" ht="15" customHeight="1" thickBot="1">
      <c r="A3344" s="184" t="str">
        <f t="shared" si="695"/>
        <v>Mitrović</v>
      </c>
      <c r="B3344" s="117"/>
      <c r="C3344" s="117"/>
      <c r="D3344" s="117"/>
      <c r="E3344" s="117"/>
      <c r="F3344" s="117"/>
      <c r="G3344" s="117"/>
      <c r="H3344" s="117"/>
      <c r="I3344" s="117"/>
      <c r="J3344" s="117"/>
      <c r="K3344" s="118"/>
      <c r="L3344" s="76">
        <v>1</v>
      </c>
      <c r="M3344" s="59">
        <f t="shared" si="698"/>
        <v>0</v>
      </c>
      <c r="N3344" s="59">
        <v>0</v>
      </c>
      <c r="O3344" s="59">
        <f t="shared" si="697"/>
        <v>0</v>
      </c>
      <c r="P3344" s="59">
        <v>0</v>
      </c>
      <c r="Q3344" s="59">
        <f t="shared" si="696"/>
        <v>0</v>
      </c>
    </row>
    <row r="3345" spans="1:17" ht="15" customHeight="1" thickBot="1">
      <c r="A3345" s="184" t="str">
        <f t="shared" si="695"/>
        <v>Nketiah</v>
      </c>
      <c r="B3345" s="117"/>
      <c r="C3345" s="117"/>
      <c r="D3345" s="117"/>
      <c r="E3345" s="117"/>
      <c r="F3345" s="117"/>
      <c r="G3345" s="117"/>
      <c r="H3345" s="117"/>
      <c r="I3345" s="117"/>
      <c r="J3345" s="117"/>
      <c r="K3345" s="118"/>
      <c r="L3345" s="76">
        <v>0</v>
      </c>
      <c r="M3345" s="59">
        <f t="shared" si="698"/>
        <v>0</v>
      </c>
      <c r="N3345" s="59">
        <v>0</v>
      </c>
      <c r="O3345" s="59">
        <f t="shared" si="697"/>
        <v>0</v>
      </c>
      <c r="P3345" s="59">
        <v>0</v>
      </c>
      <c r="Q3345" s="59">
        <f t="shared" si="696"/>
        <v>0</v>
      </c>
    </row>
    <row r="3346" spans="1:17" ht="15" customHeight="1" thickBot="1">
      <c r="A3346" s="184" t="str">
        <f t="shared" si="695"/>
        <v>Wilson</v>
      </c>
      <c r="B3346" s="117"/>
      <c r="C3346" s="117"/>
      <c r="D3346" s="117"/>
      <c r="E3346" s="117"/>
      <c r="F3346" s="117"/>
      <c r="G3346" s="117"/>
      <c r="H3346" s="117"/>
      <c r="I3346" s="117"/>
      <c r="J3346" s="117"/>
      <c r="K3346" s="118"/>
      <c r="L3346" s="76">
        <v>0</v>
      </c>
      <c r="M3346" s="59">
        <f t="shared" si="698"/>
        <v>0</v>
      </c>
      <c r="N3346" s="59">
        <v>0</v>
      </c>
      <c r="O3346" s="59">
        <f t="shared" si="697"/>
        <v>0</v>
      </c>
      <c r="P3346" s="59">
        <v>0</v>
      </c>
      <c r="Q3346" s="59">
        <f t="shared" si="696"/>
        <v>0</v>
      </c>
    </row>
    <row r="3347" spans="1:17" ht="15" customHeight="1" thickBot="1">
      <c r="A3347" s="184" t="str">
        <f t="shared" si="695"/>
        <v>Martial</v>
      </c>
      <c r="B3347" s="117"/>
      <c r="C3347" s="117"/>
      <c r="D3347" s="117"/>
      <c r="E3347" s="117"/>
      <c r="F3347" s="117"/>
      <c r="G3347" s="117"/>
      <c r="H3347" s="117"/>
      <c r="I3347" s="117"/>
      <c r="J3347" s="117"/>
      <c r="K3347" s="118"/>
      <c r="L3347" s="76">
        <v>0</v>
      </c>
      <c r="M3347" s="59">
        <f t="shared" si="698"/>
        <v>0</v>
      </c>
      <c r="N3347" s="59">
        <v>0</v>
      </c>
      <c r="O3347" s="59">
        <f t="shared" si="697"/>
        <v>0</v>
      </c>
      <c r="P3347" s="59">
        <v>0</v>
      </c>
      <c r="Q3347" s="59">
        <f t="shared" si="696"/>
        <v>0</v>
      </c>
    </row>
    <row r="3348" spans="1:17" ht="15" customHeight="1" thickBot="1">
      <c r="A3348" s="184" t="str">
        <f t="shared" si="695"/>
        <v>Watkins</v>
      </c>
      <c r="B3348" s="117"/>
      <c r="C3348" s="117"/>
      <c r="D3348" s="117"/>
      <c r="E3348" s="117"/>
      <c r="F3348" s="117"/>
      <c r="G3348" s="117"/>
      <c r="H3348" s="117"/>
      <c r="I3348" s="117"/>
      <c r="J3348" s="117"/>
      <c r="K3348" s="118"/>
      <c r="L3348" s="76">
        <v>0</v>
      </c>
      <c r="M3348" s="59">
        <f t="shared" si="698"/>
        <v>0</v>
      </c>
      <c r="N3348" s="59">
        <v>0</v>
      </c>
      <c r="O3348" s="59">
        <f t="shared" si="697"/>
        <v>0</v>
      </c>
      <c r="P3348" s="59">
        <v>0</v>
      </c>
      <c r="Q3348" s="59">
        <f t="shared" si="696"/>
        <v>0</v>
      </c>
    </row>
    <row r="3349" spans="1:17" ht="15" customHeight="1" thickBot="1">
      <c r="A3349" s="184" t="str">
        <f t="shared" si="695"/>
        <v>Havertz</v>
      </c>
      <c r="B3349" s="117"/>
      <c r="C3349" s="117"/>
      <c r="D3349" s="117"/>
      <c r="E3349" s="117"/>
      <c r="F3349" s="117"/>
      <c r="G3349" s="117"/>
      <c r="H3349" s="117"/>
      <c r="I3349" s="117"/>
      <c r="J3349" s="117"/>
      <c r="K3349" s="118"/>
      <c r="L3349" s="76">
        <v>0</v>
      </c>
      <c r="M3349" s="59">
        <f t="shared" si="698"/>
        <v>0</v>
      </c>
      <c r="N3349" s="59">
        <v>0</v>
      </c>
      <c r="O3349" s="59">
        <f t="shared" si="697"/>
        <v>0</v>
      </c>
      <c r="P3349" s="59">
        <v>0</v>
      </c>
      <c r="Q3349" s="59">
        <f t="shared" si="696"/>
        <v>0</v>
      </c>
    </row>
    <row r="3350" spans="1:17" ht="15" customHeight="1" thickBot="1">
      <c r="A3350" s="184" t="str">
        <f t="shared" si="695"/>
        <v>Aubameyang</v>
      </c>
      <c r="B3350" s="117"/>
      <c r="C3350" s="117"/>
      <c r="D3350" s="117"/>
      <c r="E3350" s="117"/>
      <c r="F3350" s="117"/>
      <c r="G3350" s="117"/>
      <c r="H3350" s="117"/>
      <c r="I3350" s="117"/>
      <c r="J3350" s="117"/>
      <c r="K3350" s="118"/>
      <c r="L3350" s="76">
        <v>0</v>
      </c>
      <c r="M3350" s="59">
        <f t="shared" si="698"/>
        <v>0</v>
      </c>
      <c r="N3350" s="59">
        <v>0</v>
      </c>
      <c r="O3350" s="59">
        <f t="shared" si="697"/>
        <v>0</v>
      </c>
      <c r="P3350" s="59">
        <v>0</v>
      </c>
      <c r="Q3350" s="59">
        <f t="shared" si="696"/>
        <v>0</v>
      </c>
    </row>
    <row r="3351" spans="1:17" ht="15" customHeight="1" thickBot="1">
      <c r="A3351" s="184" t="str">
        <f t="shared" si="695"/>
        <v>Solanke</v>
      </c>
      <c r="B3351" s="117"/>
      <c r="C3351" s="117"/>
      <c r="D3351" s="117"/>
      <c r="E3351" s="117"/>
      <c r="F3351" s="117"/>
      <c r="G3351" s="117"/>
      <c r="H3351" s="117"/>
      <c r="I3351" s="117"/>
      <c r="J3351" s="117"/>
      <c r="K3351" s="118"/>
      <c r="L3351" s="76">
        <v>0</v>
      </c>
      <c r="M3351" s="59">
        <f t="shared" si="698"/>
        <v>0</v>
      </c>
      <c r="N3351" s="59">
        <v>0</v>
      </c>
      <c r="O3351" s="59">
        <f t="shared" si="697"/>
        <v>0</v>
      </c>
      <c r="P3351" s="59">
        <v>0</v>
      </c>
      <c r="Q3351" s="59">
        <f t="shared" si="696"/>
        <v>0</v>
      </c>
    </row>
    <row r="3352" spans="1:17" ht="15" customHeight="1" thickBot="1">
      <c r="A3352" s="184" t="str">
        <f t="shared" si="695"/>
        <v>Bamford</v>
      </c>
      <c r="B3352" s="117"/>
      <c r="C3352" s="117"/>
      <c r="D3352" s="117"/>
      <c r="E3352" s="117"/>
      <c r="F3352" s="117"/>
      <c r="G3352" s="117"/>
      <c r="H3352" s="117"/>
      <c r="I3352" s="117"/>
      <c r="J3352" s="117"/>
      <c r="K3352" s="118"/>
      <c r="L3352" s="76">
        <v>0</v>
      </c>
      <c r="M3352" s="59">
        <f t="shared" si="698"/>
        <v>0</v>
      </c>
      <c r="N3352" s="59">
        <v>0</v>
      </c>
      <c r="O3352" s="59">
        <f t="shared" si="697"/>
        <v>0</v>
      </c>
      <c r="P3352" s="59">
        <v>0</v>
      </c>
      <c r="Q3352" s="59">
        <f t="shared" si="696"/>
        <v>0</v>
      </c>
    </row>
    <row r="3353" spans="1:17" ht="15" customHeight="1" thickBot="1">
      <c r="A3353" s="184" t="str">
        <f t="shared" si="695"/>
        <v>Mbeumo</v>
      </c>
      <c r="B3353" s="117"/>
      <c r="C3353" s="117"/>
      <c r="D3353" s="117"/>
      <c r="E3353" s="117"/>
      <c r="F3353" s="117"/>
      <c r="G3353" s="117"/>
      <c r="H3353" s="117"/>
      <c r="I3353" s="117"/>
      <c r="J3353" s="117"/>
      <c r="K3353" s="118"/>
      <c r="L3353" s="76">
        <v>0</v>
      </c>
      <c r="M3353" s="59">
        <f t="shared" si="698"/>
        <v>0</v>
      </c>
      <c r="N3353" s="59">
        <v>0</v>
      </c>
      <c r="O3353" s="59">
        <f t="shared" si="697"/>
        <v>0</v>
      </c>
      <c r="P3353" s="59">
        <v>0</v>
      </c>
      <c r="Q3353" s="59">
        <f t="shared" si="696"/>
        <v>0</v>
      </c>
    </row>
    <row r="3354" spans="1:17" ht="15" customHeight="1" thickBot="1">
      <c r="A3354" s="184" t="str">
        <f t="shared" si="695"/>
        <v>Adams</v>
      </c>
      <c r="B3354" s="117"/>
      <c r="C3354" s="117"/>
      <c r="D3354" s="117"/>
      <c r="E3354" s="117"/>
      <c r="F3354" s="117"/>
      <c r="G3354" s="117"/>
      <c r="H3354" s="117"/>
      <c r="I3354" s="117"/>
      <c r="J3354" s="117"/>
      <c r="K3354" s="118"/>
      <c r="L3354" s="76">
        <v>0</v>
      </c>
      <c r="M3354" s="59">
        <f t="shared" si="698"/>
        <v>0</v>
      </c>
      <c r="N3354" s="59">
        <v>0</v>
      </c>
      <c r="O3354" s="59">
        <f t="shared" si="697"/>
        <v>0</v>
      </c>
      <c r="P3354" s="59">
        <v>0</v>
      </c>
      <c r="Q3354" s="59">
        <f t="shared" si="696"/>
        <v>0</v>
      </c>
    </row>
    <row r="3355" spans="1:17" ht="15" customHeight="1" thickBot="1">
      <c r="A3355" s="184" t="str">
        <f t="shared" si="695"/>
        <v>Calvert-Lewin</v>
      </c>
      <c r="B3355" s="117"/>
      <c r="C3355" s="117"/>
      <c r="D3355" s="117"/>
      <c r="E3355" s="117"/>
      <c r="F3355" s="117"/>
      <c r="G3355" s="117"/>
      <c r="H3355" s="117"/>
      <c r="I3355" s="117"/>
      <c r="J3355" s="117"/>
      <c r="K3355" s="118"/>
      <c r="L3355" s="76">
        <v>0</v>
      </c>
      <c r="M3355" s="59">
        <f t="shared" si="698"/>
        <v>0</v>
      </c>
      <c r="N3355" s="59">
        <v>0</v>
      </c>
      <c r="O3355" s="59">
        <f t="shared" si="697"/>
        <v>0</v>
      </c>
      <c r="P3355" s="59">
        <v>0</v>
      </c>
      <c r="Q3355" s="59">
        <f t="shared" si="696"/>
        <v>0</v>
      </c>
    </row>
    <row r="3356" spans="1:17" ht="15" customHeight="1" thickBot="1">
      <c r="A3356" s="184" t="str">
        <f t="shared" si="695"/>
        <v>Scamacca</v>
      </c>
      <c r="B3356" s="117"/>
      <c r="C3356" s="117"/>
      <c r="D3356" s="117"/>
      <c r="E3356" s="117"/>
      <c r="F3356" s="117"/>
      <c r="G3356" s="117"/>
      <c r="H3356" s="117"/>
      <c r="I3356" s="117"/>
      <c r="J3356" s="117"/>
      <c r="K3356" s="118"/>
      <c r="L3356" s="76">
        <v>0</v>
      </c>
      <c r="M3356" s="59">
        <f t="shared" si="698"/>
        <v>0</v>
      </c>
      <c r="N3356" s="59">
        <v>0</v>
      </c>
      <c r="O3356" s="59">
        <f t="shared" si="697"/>
        <v>0</v>
      </c>
      <c r="P3356" s="59">
        <v>0</v>
      </c>
      <c r="Q3356" s="59">
        <f t="shared" si="696"/>
        <v>0</v>
      </c>
    </row>
    <row r="3357" spans="1:17" ht="15" customHeight="1" thickBot="1">
      <c r="A3357" s="184" t="str">
        <f t="shared" si="695"/>
        <v>Edouard</v>
      </c>
      <c r="B3357" s="117"/>
      <c r="C3357" s="117"/>
      <c r="D3357" s="117"/>
      <c r="E3357" s="117"/>
      <c r="F3357" s="117"/>
      <c r="G3357" s="117"/>
      <c r="H3357" s="117"/>
      <c r="I3357" s="117"/>
      <c r="J3357" s="117"/>
      <c r="K3357" s="118"/>
      <c r="L3357" s="76">
        <v>0</v>
      </c>
      <c r="M3357" s="59">
        <f t="shared" si="698"/>
        <v>0</v>
      </c>
      <c r="N3357" s="59">
        <v>0</v>
      </c>
      <c r="O3357" s="59">
        <f t="shared" si="697"/>
        <v>0</v>
      </c>
      <c r="P3357" s="59">
        <v>0</v>
      </c>
      <c r="Q3357" s="59">
        <f t="shared" si="696"/>
        <v>0</v>
      </c>
    </row>
    <row r="3358" spans="1:17" ht="15" customHeight="1" thickBot="1">
      <c r="A3358" s="184" t="str">
        <f t="shared" si="695"/>
        <v>Johnson</v>
      </c>
      <c r="B3358" s="117"/>
      <c r="C3358" s="117"/>
      <c r="D3358" s="117"/>
      <c r="E3358" s="117"/>
      <c r="F3358" s="117"/>
      <c r="G3358" s="117"/>
      <c r="H3358" s="117"/>
      <c r="I3358" s="117"/>
      <c r="J3358" s="117"/>
      <c r="K3358" s="118"/>
      <c r="L3358" s="76">
        <v>0</v>
      </c>
      <c r="M3358" s="59">
        <f t="shared" si="698"/>
        <v>0</v>
      </c>
      <c r="N3358" s="59">
        <v>0</v>
      </c>
      <c r="O3358" s="59">
        <f t="shared" si="697"/>
        <v>0</v>
      </c>
      <c r="P3358" s="59">
        <v>0</v>
      </c>
      <c r="Q3358" s="59">
        <f t="shared" si="696"/>
        <v>0</v>
      </c>
    </row>
    <row r="3359" spans="1:17" ht="15" customHeight="1" thickBot="1">
      <c r="A3359" s="184" t="str">
        <f t="shared" si="695"/>
        <v>Daka</v>
      </c>
      <c r="B3359" s="117"/>
      <c r="C3359" s="117"/>
      <c r="D3359" s="117"/>
      <c r="E3359" s="117"/>
      <c r="F3359" s="117"/>
      <c r="G3359" s="117"/>
      <c r="H3359" s="117"/>
      <c r="I3359" s="117"/>
      <c r="J3359" s="117"/>
      <c r="K3359" s="118"/>
      <c r="L3359" s="76">
        <v>0</v>
      </c>
      <c r="M3359" s="59">
        <f t="shared" si="698"/>
        <v>0</v>
      </c>
      <c r="N3359" s="59">
        <v>0</v>
      </c>
      <c r="O3359" s="59">
        <f t="shared" si="697"/>
        <v>0</v>
      </c>
      <c r="P3359" s="59">
        <v>0</v>
      </c>
      <c r="Q3359" s="59">
        <f t="shared" si="696"/>
        <v>0</v>
      </c>
    </row>
    <row r="3360" spans="1:17" ht="15" customHeight="1" thickBot="1">
      <c r="A3360" s="184" t="str">
        <f t="shared" si="695"/>
        <v>Greenwood</v>
      </c>
      <c r="B3360" s="117"/>
      <c r="C3360" s="117"/>
      <c r="D3360" s="117"/>
      <c r="E3360" s="117"/>
      <c r="F3360" s="117"/>
      <c r="G3360" s="117"/>
      <c r="H3360" s="117"/>
      <c r="I3360" s="117"/>
      <c r="J3360" s="117"/>
      <c r="K3360" s="118"/>
      <c r="L3360" s="76">
        <v>0</v>
      </c>
      <c r="M3360" s="59">
        <f t="shared" si="698"/>
        <v>1</v>
      </c>
      <c r="N3360" s="59">
        <v>0</v>
      </c>
      <c r="O3360" s="59">
        <f t="shared" si="697"/>
        <v>1</v>
      </c>
      <c r="P3360" s="59">
        <v>0</v>
      </c>
      <c r="Q3360" s="59">
        <f t="shared" si="696"/>
        <v>1</v>
      </c>
    </row>
    <row r="3361" spans="1:17" ht="15" customHeight="1" thickBot="1">
      <c r="A3361" s="184" t="str">
        <f t="shared" si="695"/>
        <v>Ederson</v>
      </c>
      <c r="B3361" s="117"/>
      <c r="C3361" s="117"/>
      <c r="D3361" s="117"/>
      <c r="E3361" s="117"/>
      <c r="F3361" s="117"/>
      <c r="G3361" s="117"/>
      <c r="H3361" s="117"/>
      <c r="I3361" s="117"/>
      <c r="J3361" s="117"/>
      <c r="K3361" s="118"/>
      <c r="L3361" s="76">
        <v>1</v>
      </c>
      <c r="M3361" s="59">
        <f t="shared" si="698"/>
        <v>0</v>
      </c>
      <c r="N3361" s="59">
        <v>0</v>
      </c>
      <c r="O3361" s="59">
        <f t="shared" si="697"/>
        <v>0</v>
      </c>
      <c r="P3361" s="59">
        <v>0</v>
      </c>
      <c r="Q3361" s="59">
        <f t="shared" si="696"/>
        <v>0</v>
      </c>
    </row>
    <row r="3362" spans="1:17" ht="15" customHeight="1" thickBot="1">
      <c r="A3362" s="184" t="str">
        <f t="shared" si="695"/>
        <v>Ramsdale</v>
      </c>
      <c r="B3362" s="117"/>
      <c r="C3362" s="117"/>
      <c r="D3362" s="117"/>
      <c r="E3362" s="117"/>
      <c r="F3362" s="117"/>
      <c r="G3362" s="117"/>
      <c r="H3362" s="117"/>
      <c r="I3362" s="117"/>
      <c r="J3362" s="117"/>
      <c r="K3362" s="118"/>
      <c r="L3362" s="76">
        <v>0</v>
      </c>
      <c r="M3362" s="59">
        <f t="shared" si="698"/>
        <v>0</v>
      </c>
      <c r="N3362" s="59">
        <v>0</v>
      </c>
      <c r="O3362" s="59">
        <f t="shared" si="697"/>
        <v>0</v>
      </c>
      <c r="P3362" s="59">
        <v>0</v>
      </c>
      <c r="Q3362" s="59">
        <f t="shared" si="696"/>
        <v>0</v>
      </c>
    </row>
    <row r="3363" spans="1:17" ht="15" customHeight="1" thickBot="1">
      <c r="A3363" s="184" t="str">
        <f t="shared" si="695"/>
        <v>Arrizabalaga</v>
      </c>
      <c r="B3363" s="117"/>
      <c r="C3363" s="117"/>
      <c r="D3363" s="117"/>
      <c r="E3363" s="117"/>
      <c r="F3363" s="117"/>
      <c r="G3363" s="117"/>
      <c r="H3363" s="117"/>
      <c r="I3363" s="117"/>
      <c r="J3363" s="117"/>
      <c r="K3363" s="118"/>
      <c r="L3363" s="76">
        <v>0</v>
      </c>
      <c r="M3363" s="59">
        <f t="shared" si="698"/>
        <v>0</v>
      </c>
      <c r="N3363" s="59">
        <v>0</v>
      </c>
      <c r="O3363" s="59">
        <f t="shared" si="697"/>
        <v>0</v>
      </c>
      <c r="P3363" s="59">
        <v>0</v>
      </c>
      <c r="Q3363" s="59">
        <f t="shared" si="696"/>
        <v>0</v>
      </c>
    </row>
    <row r="3364" spans="1:17" ht="15" customHeight="1" thickBot="1">
      <c r="A3364" s="184" t="str">
        <f t="shared" si="695"/>
        <v>Alisson</v>
      </c>
      <c r="B3364" s="117"/>
      <c r="C3364" s="117"/>
      <c r="D3364" s="117"/>
      <c r="E3364" s="117"/>
      <c r="F3364" s="117"/>
      <c r="G3364" s="117"/>
      <c r="H3364" s="117"/>
      <c r="I3364" s="117"/>
      <c r="J3364" s="117"/>
      <c r="K3364" s="118"/>
      <c r="L3364" s="76">
        <v>0</v>
      </c>
      <c r="M3364" s="59">
        <f t="shared" si="698"/>
        <v>0</v>
      </c>
      <c r="N3364" s="59">
        <v>0</v>
      </c>
      <c r="O3364" s="59">
        <f t="shared" si="697"/>
        <v>0</v>
      </c>
      <c r="P3364" s="59">
        <v>0</v>
      </c>
      <c r="Q3364" s="59">
        <f t="shared" si="696"/>
        <v>0</v>
      </c>
    </row>
    <row r="3365" spans="1:17" ht="15" customHeight="1" thickBot="1">
      <c r="A3365" s="184" t="str">
        <f t="shared" si="695"/>
        <v>Lloris</v>
      </c>
      <c r="B3365" s="117"/>
      <c r="C3365" s="117"/>
      <c r="D3365" s="117"/>
      <c r="E3365" s="117"/>
      <c r="F3365" s="117"/>
      <c r="G3365" s="117"/>
      <c r="H3365" s="117"/>
      <c r="I3365" s="117"/>
      <c r="J3365" s="117"/>
      <c r="K3365" s="118"/>
      <c r="L3365" s="76">
        <v>0</v>
      </c>
      <c r="M3365" s="59">
        <f t="shared" ref="M3365:M3396" si="699">L725-L3365</f>
        <v>0</v>
      </c>
      <c r="N3365" s="59">
        <v>0</v>
      </c>
      <c r="O3365" s="59">
        <f t="shared" si="697"/>
        <v>0</v>
      </c>
      <c r="P3365" s="59">
        <v>0</v>
      </c>
      <c r="Q3365" s="59">
        <f t="shared" si="696"/>
        <v>0</v>
      </c>
    </row>
    <row r="3366" spans="1:17" ht="15" customHeight="1" thickBot="1">
      <c r="A3366" s="184" t="str">
        <f t="shared" si="695"/>
        <v>Leno</v>
      </c>
      <c r="B3366" s="117"/>
      <c r="C3366" s="117"/>
      <c r="D3366" s="117"/>
      <c r="E3366" s="117"/>
      <c r="F3366" s="117"/>
      <c r="G3366" s="117"/>
      <c r="H3366" s="117"/>
      <c r="I3366" s="117"/>
      <c r="J3366" s="117"/>
      <c r="K3366" s="118"/>
      <c r="L3366" s="76">
        <v>0</v>
      </c>
      <c r="M3366" s="59">
        <f t="shared" si="699"/>
        <v>1</v>
      </c>
      <c r="N3366" s="59">
        <v>0</v>
      </c>
      <c r="O3366" s="59">
        <f t="shared" si="697"/>
        <v>1</v>
      </c>
      <c r="P3366" s="59">
        <v>0</v>
      </c>
      <c r="Q3366" s="59">
        <f t="shared" si="696"/>
        <v>1</v>
      </c>
    </row>
    <row r="3367" spans="1:17" ht="15" customHeight="1" thickBot="1">
      <c r="A3367" s="184" t="str">
        <f t="shared" si="695"/>
        <v>Pope</v>
      </c>
      <c r="B3367" s="117"/>
      <c r="C3367" s="117"/>
      <c r="D3367" s="117"/>
      <c r="E3367" s="117"/>
      <c r="F3367" s="117"/>
      <c r="G3367" s="117"/>
      <c r="H3367" s="117"/>
      <c r="I3367" s="117"/>
      <c r="J3367" s="117"/>
      <c r="K3367" s="118"/>
      <c r="L3367" s="76">
        <v>0</v>
      </c>
      <c r="M3367" s="59">
        <f t="shared" si="699"/>
        <v>0</v>
      </c>
      <c r="N3367" s="59">
        <v>0</v>
      </c>
      <c r="O3367" s="59">
        <f t="shared" si="697"/>
        <v>0</v>
      </c>
      <c r="P3367" s="59">
        <v>0</v>
      </c>
      <c r="Q3367" s="59">
        <f t="shared" si="696"/>
        <v>0</v>
      </c>
    </row>
    <row r="3368" spans="1:17" ht="15" customHeight="1" thickBot="1">
      <c r="A3368" s="184" t="str">
        <f t="shared" si="695"/>
        <v>Fabianski</v>
      </c>
      <c r="B3368" s="117"/>
      <c r="C3368" s="117"/>
      <c r="D3368" s="117"/>
      <c r="E3368" s="117"/>
      <c r="F3368" s="117"/>
      <c r="G3368" s="117"/>
      <c r="H3368" s="117"/>
      <c r="I3368" s="117"/>
      <c r="J3368" s="117"/>
      <c r="K3368" s="118"/>
      <c r="L3368" s="76">
        <v>0</v>
      </c>
      <c r="M3368" s="59">
        <f t="shared" si="699"/>
        <v>0</v>
      </c>
      <c r="N3368" s="59">
        <v>0</v>
      </c>
      <c r="O3368" s="59">
        <f t="shared" si="697"/>
        <v>0</v>
      </c>
      <c r="P3368" s="59">
        <v>0</v>
      </c>
      <c r="Q3368" s="59">
        <f t="shared" si="696"/>
        <v>0</v>
      </c>
    </row>
    <row r="3369" spans="1:17" ht="15" customHeight="1" thickBot="1">
      <c r="A3369" s="184" t="str">
        <f t="shared" si="695"/>
        <v>Sánchez</v>
      </c>
      <c r="B3369" s="117"/>
      <c r="C3369" s="117"/>
      <c r="D3369" s="117"/>
      <c r="E3369" s="117"/>
      <c r="F3369" s="117"/>
      <c r="G3369" s="117"/>
      <c r="H3369" s="117"/>
      <c r="I3369" s="117"/>
      <c r="J3369" s="117"/>
      <c r="K3369" s="118"/>
      <c r="L3369" s="76">
        <v>0</v>
      </c>
      <c r="M3369" s="59">
        <f t="shared" si="699"/>
        <v>0</v>
      </c>
      <c r="N3369" s="59">
        <v>0</v>
      </c>
      <c r="O3369" s="59">
        <f t="shared" si="697"/>
        <v>0</v>
      </c>
      <c r="P3369" s="59">
        <v>0</v>
      </c>
      <c r="Q3369" s="59">
        <f t="shared" si="696"/>
        <v>0</v>
      </c>
    </row>
    <row r="3370" spans="1:17" ht="15" customHeight="1" thickBot="1">
      <c r="A3370" s="184" t="str">
        <f t="shared" ref="A3370:A3433" si="700">A2490</f>
        <v>Sá</v>
      </c>
      <c r="B3370" s="117"/>
      <c r="C3370" s="117"/>
      <c r="D3370" s="117"/>
      <c r="E3370" s="117"/>
      <c r="F3370" s="117"/>
      <c r="G3370" s="117"/>
      <c r="H3370" s="117"/>
      <c r="I3370" s="117"/>
      <c r="J3370" s="117"/>
      <c r="K3370" s="118"/>
      <c r="L3370" s="76">
        <v>0</v>
      </c>
      <c r="M3370" s="59">
        <f t="shared" si="699"/>
        <v>0</v>
      </c>
      <c r="N3370" s="59">
        <v>0</v>
      </c>
      <c r="O3370" s="59">
        <f t="shared" si="697"/>
        <v>0</v>
      </c>
      <c r="P3370" s="59">
        <v>0</v>
      </c>
      <c r="Q3370" s="59">
        <f t="shared" si="696"/>
        <v>0</v>
      </c>
    </row>
    <row r="3371" spans="1:17" ht="15" customHeight="1" thickBot="1">
      <c r="A3371" s="184" t="str">
        <f t="shared" si="700"/>
        <v>De Gea</v>
      </c>
      <c r="B3371" s="117"/>
      <c r="C3371" s="117"/>
      <c r="D3371" s="117"/>
      <c r="E3371" s="117"/>
      <c r="F3371" s="117"/>
      <c r="G3371" s="117"/>
      <c r="H3371" s="117"/>
      <c r="I3371" s="117"/>
      <c r="J3371" s="117"/>
      <c r="K3371" s="118"/>
      <c r="L3371" s="76">
        <v>0</v>
      </c>
      <c r="M3371" s="59">
        <f t="shared" si="699"/>
        <v>0</v>
      </c>
      <c r="N3371" s="59">
        <v>0</v>
      </c>
      <c r="O3371" s="59">
        <f t="shared" si="697"/>
        <v>0</v>
      </c>
      <c r="P3371" s="59">
        <v>0</v>
      </c>
      <c r="Q3371" s="59">
        <f t="shared" si="696"/>
        <v>0</v>
      </c>
    </row>
    <row r="3372" spans="1:17" ht="15" customHeight="1" thickBot="1">
      <c r="A3372" s="184" t="str">
        <f t="shared" si="700"/>
        <v>Pickford</v>
      </c>
      <c r="B3372" s="117"/>
      <c r="C3372" s="117"/>
      <c r="D3372" s="117"/>
      <c r="E3372" s="117"/>
      <c r="F3372" s="117"/>
      <c r="G3372" s="117"/>
      <c r="H3372" s="117"/>
      <c r="I3372" s="117"/>
      <c r="J3372" s="117"/>
      <c r="K3372" s="118"/>
      <c r="L3372" s="76">
        <v>0</v>
      </c>
      <c r="M3372" s="59">
        <f t="shared" si="699"/>
        <v>0</v>
      </c>
      <c r="N3372" s="59">
        <v>0</v>
      </c>
      <c r="O3372" s="59">
        <f t="shared" si="697"/>
        <v>0</v>
      </c>
      <c r="P3372" s="59">
        <v>0</v>
      </c>
      <c r="Q3372" s="59">
        <f t="shared" si="696"/>
        <v>0</v>
      </c>
    </row>
    <row r="3373" spans="1:17" ht="15" customHeight="1" thickBot="1">
      <c r="A3373" s="184" t="str">
        <f t="shared" si="700"/>
        <v>Henderson</v>
      </c>
      <c r="B3373" s="117"/>
      <c r="C3373" s="117"/>
      <c r="D3373" s="117"/>
      <c r="E3373" s="117"/>
      <c r="F3373" s="117"/>
      <c r="G3373" s="117"/>
      <c r="H3373" s="117"/>
      <c r="I3373" s="117"/>
      <c r="J3373" s="117"/>
      <c r="K3373" s="118"/>
      <c r="L3373" s="76">
        <v>0</v>
      </c>
      <c r="M3373" s="59">
        <f t="shared" si="699"/>
        <v>0</v>
      </c>
      <c r="N3373" s="59">
        <v>0</v>
      </c>
      <c r="O3373" s="59">
        <f t="shared" si="697"/>
        <v>0</v>
      </c>
      <c r="P3373" s="59">
        <v>0</v>
      </c>
      <c r="Q3373" s="59">
        <f t="shared" ref="Q3373:Q3436" si="701">M3373-N3373-P3373</f>
        <v>0</v>
      </c>
    </row>
    <row r="3374" spans="1:17" ht="15" customHeight="1" thickBot="1">
      <c r="A3374" s="184" t="str">
        <f t="shared" si="700"/>
        <v>Meslier</v>
      </c>
      <c r="B3374" s="117"/>
      <c r="C3374" s="117"/>
      <c r="D3374" s="117"/>
      <c r="E3374" s="117"/>
      <c r="F3374" s="117"/>
      <c r="G3374" s="117"/>
      <c r="H3374" s="117"/>
      <c r="I3374" s="117"/>
      <c r="J3374" s="117"/>
      <c r="K3374" s="118"/>
      <c r="L3374" s="76">
        <v>0</v>
      </c>
      <c r="M3374" s="59">
        <f t="shared" si="699"/>
        <v>0</v>
      </c>
      <c r="N3374" s="59">
        <v>0</v>
      </c>
      <c r="O3374" s="59">
        <f t="shared" si="697"/>
        <v>0</v>
      </c>
      <c r="P3374" s="59">
        <v>0</v>
      </c>
      <c r="Q3374" s="59">
        <f t="shared" si="701"/>
        <v>0</v>
      </c>
    </row>
    <row r="3375" spans="1:17" ht="15" customHeight="1" thickBot="1">
      <c r="A3375" s="184" t="str">
        <f t="shared" si="700"/>
        <v>Guaita</v>
      </c>
      <c r="B3375" s="117"/>
      <c r="C3375" s="117"/>
      <c r="D3375" s="117"/>
      <c r="E3375" s="117"/>
      <c r="F3375" s="117"/>
      <c r="G3375" s="117"/>
      <c r="H3375" s="117"/>
      <c r="I3375" s="117"/>
      <c r="J3375" s="117"/>
      <c r="K3375" s="118"/>
      <c r="L3375" s="76">
        <v>0</v>
      </c>
      <c r="M3375" s="59">
        <f t="shared" si="699"/>
        <v>0</v>
      </c>
      <c r="N3375" s="59">
        <v>0</v>
      </c>
      <c r="O3375" s="59">
        <f t="shared" si="697"/>
        <v>0</v>
      </c>
      <c r="P3375" s="59">
        <v>0</v>
      </c>
      <c r="Q3375" s="59">
        <f t="shared" si="701"/>
        <v>0</v>
      </c>
    </row>
    <row r="3376" spans="1:17" ht="15" customHeight="1" thickBot="1">
      <c r="A3376" s="184" t="str">
        <f t="shared" si="700"/>
        <v>Salah</v>
      </c>
      <c r="B3376" s="117"/>
      <c r="C3376" s="117"/>
      <c r="D3376" s="117"/>
      <c r="E3376" s="117"/>
      <c r="F3376" s="117"/>
      <c r="G3376" s="117"/>
      <c r="H3376" s="117"/>
      <c r="I3376" s="117"/>
      <c r="J3376" s="117"/>
      <c r="K3376" s="118"/>
      <c r="L3376" s="76">
        <v>1</v>
      </c>
      <c r="M3376" s="59">
        <f t="shared" si="699"/>
        <v>0</v>
      </c>
      <c r="N3376" s="59">
        <v>0</v>
      </c>
      <c r="O3376" s="59">
        <f t="shared" si="697"/>
        <v>0</v>
      </c>
      <c r="P3376" s="59">
        <v>0</v>
      </c>
      <c r="Q3376" s="59">
        <f t="shared" si="701"/>
        <v>0</v>
      </c>
    </row>
    <row r="3377" spans="1:17" ht="15" customHeight="1" thickBot="1">
      <c r="A3377" s="184" t="str">
        <f t="shared" si="700"/>
        <v>De Bruyne</v>
      </c>
      <c r="B3377" s="117"/>
      <c r="C3377" s="117"/>
      <c r="D3377" s="117"/>
      <c r="E3377" s="117"/>
      <c r="F3377" s="117"/>
      <c r="G3377" s="117"/>
      <c r="H3377" s="117"/>
      <c r="I3377" s="117"/>
      <c r="J3377" s="117"/>
      <c r="K3377" s="118"/>
      <c r="L3377" s="76">
        <v>0</v>
      </c>
      <c r="M3377" s="59">
        <f t="shared" si="699"/>
        <v>0</v>
      </c>
      <c r="N3377" s="59">
        <v>0</v>
      </c>
      <c r="O3377" s="59">
        <f t="shared" si="697"/>
        <v>0</v>
      </c>
      <c r="P3377" s="59">
        <v>0</v>
      </c>
      <c r="Q3377" s="59">
        <f t="shared" si="701"/>
        <v>0</v>
      </c>
    </row>
    <row r="3378" spans="1:17" ht="15" customHeight="1" thickBot="1">
      <c r="A3378" s="184" t="str">
        <f t="shared" si="700"/>
        <v>Saka</v>
      </c>
      <c r="B3378" s="117"/>
      <c r="C3378" s="117"/>
      <c r="D3378" s="117"/>
      <c r="E3378" s="117"/>
      <c r="F3378" s="117"/>
      <c r="G3378" s="117"/>
      <c r="H3378" s="117"/>
      <c r="I3378" s="117"/>
      <c r="J3378" s="117"/>
      <c r="K3378" s="118"/>
      <c r="L3378" s="76">
        <v>1</v>
      </c>
      <c r="M3378" s="59">
        <f t="shared" si="699"/>
        <v>0</v>
      </c>
      <c r="N3378" s="59">
        <v>0</v>
      </c>
      <c r="O3378" s="59">
        <f t="shared" ref="O3378:O3451" si="702">M3378-N3378</f>
        <v>0</v>
      </c>
      <c r="P3378" s="59">
        <v>0</v>
      </c>
      <c r="Q3378" s="59">
        <f t="shared" si="701"/>
        <v>0</v>
      </c>
    </row>
    <row r="3379" spans="1:17" ht="15" customHeight="1" thickBot="1">
      <c r="A3379" s="184" t="str">
        <f t="shared" si="700"/>
        <v>Son</v>
      </c>
      <c r="B3379" s="117"/>
      <c r="C3379" s="117"/>
      <c r="D3379" s="117"/>
      <c r="E3379" s="117"/>
      <c r="F3379" s="117"/>
      <c r="G3379" s="117"/>
      <c r="H3379" s="117"/>
      <c r="I3379" s="117"/>
      <c r="J3379" s="117"/>
      <c r="K3379" s="118"/>
      <c r="L3379" s="76">
        <v>0</v>
      </c>
      <c r="M3379" s="59">
        <f t="shared" si="699"/>
        <v>0</v>
      </c>
      <c r="N3379" s="59">
        <v>0</v>
      </c>
      <c r="O3379" s="59">
        <f t="shared" si="702"/>
        <v>0</v>
      </c>
      <c r="P3379" s="59">
        <v>0</v>
      </c>
      <c r="Q3379" s="59">
        <f t="shared" si="701"/>
        <v>0</v>
      </c>
    </row>
    <row r="3380" spans="1:17" ht="15" customHeight="1" thickBot="1">
      <c r="A3380" s="184" t="str">
        <f t="shared" si="700"/>
        <v>Martinelli</v>
      </c>
      <c r="B3380" s="117"/>
      <c r="C3380" s="117"/>
      <c r="D3380" s="117"/>
      <c r="E3380" s="117"/>
      <c r="F3380" s="117"/>
      <c r="G3380" s="117"/>
      <c r="H3380" s="117"/>
      <c r="I3380" s="117"/>
      <c r="J3380" s="117"/>
      <c r="K3380" s="118"/>
      <c r="L3380" s="76">
        <v>1</v>
      </c>
      <c r="M3380" s="59">
        <f t="shared" si="699"/>
        <v>0</v>
      </c>
      <c r="N3380" s="59">
        <v>0</v>
      </c>
      <c r="O3380" s="59">
        <f t="shared" si="702"/>
        <v>0</v>
      </c>
      <c r="P3380" s="59">
        <v>0</v>
      </c>
      <c r="Q3380" s="59">
        <f t="shared" si="701"/>
        <v>0</v>
      </c>
    </row>
    <row r="3381" spans="1:17" ht="15" customHeight="1" thickBot="1">
      <c r="A3381" s="184" t="str">
        <f t="shared" si="700"/>
        <v>Foden</v>
      </c>
      <c r="B3381" s="117"/>
      <c r="C3381" s="117"/>
      <c r="D3381" s="117"/>
      <c r="E3381" s="117"/>
      <c r="F3381" s="117"/>
      <c r="G3381" s="117"/>
      <c r="H3381" s="117"/>
      <c r="I3381" s="117"/>
      <c r="J3381" s="117"/>
      <c r="K3381" s="118"/>
      <c r="L3381" s="76">
        <v>0</v>
      </c>
      <c r="M3381" s="59">
        <f t="shared" si="699"/>
        <v>0</v>
      </c>
      <c r="N3381" s="59">
        <v>0</v>
      </c>
      <c r="O3381" s="59">
        <f t="shared" si="702"/>
        <v>0</v>
      </c>
      <c r="P3381" s="59">
        <v>0</v>
      </c>
      <c r="Q3381" s="59">
        <f t="shared" si="701"/>
        <v>0</v>
      </c>
    </row>
    <row r="3382" spans="1:17" ht="15" customHeight="1" thickBot="1">
      <c r="A3382" s="184" t="str">
        <f t="shared" si="700"/>
        <v>Mount</v>
      </c>
      <c r="B3382" s="117"/>
      <c r="C3382" s="117"/>
      <c r="D3382" s="117"/>
      <c r="E3382" s="117"/>
      <c r="F3382" s="117"/>
      <c r="G3382" s="117"/>
      <c r="H3382" s="117"/>
      <c r="I3382" s="117"/>
      <c r="J3382" s="117"/>
      <c r="K3382" s="118"/>
      <c r="L3382" s="76">
        <v>1</v>
      </c>
      <c r="M3382" s="59">
        <f t="shared" si="699"/>
        <v>0</v>
      </c>
      <c r="N3382" s="59">
        <v>0</v>
      </c>
      <c r="O3382" s="59">
        <f t="shared" si="702"/>
        <v>0</v>
      </c>
      <c r="P3382" s="59">
        <v>0</v>
      </c>
      <c r="Q3382" s="59">
        <f t="shared" si="701"/>
        <v>0</v>
      </c>
    </row>
    <row r="3383" spans="1:17" ht="15" customHeight="1" thickBot="1">
      <c r="A3383" s="184" t="str">
        <f t="shared" si="700"/>
        <v>Sterling</v>
      </c>
      <c r="B3383" s="117"/>
      <c r="C3383" s="117"/>
      <c r="D3383" s="117"/>
      <c r="E3383" s="117"/>
      <c r="F3383" s="117"/>
      <c r="G3383" s="117"/>
      <c r="H3383" s="117"/>
      <c r="I3383" s="117"/>
      <c r="J3383" s="117"/>
      <c r="K3383" s="118"/>
      <c r="L3383" s="76">
        <v>0</v>
      </c>
      <c r="M3383" s="59">
        <f t="shared" si="699"/>
        <v>0</v>
      </c>
      <c r="N3383" s="59">
        <v>0</v>
      </c>
      <c r="O3383" s="59">
        <f t="shared" si="702"/>
        <v>0</v>
      </c>
      <c r="P3383" s="59">
        <v>0</v>
      </c>
      <c r="Q3383" s="59">
        <f t="shared" si="701"/>
        <v>0</v>
      </c>
    </row>
    <row r="3384" spans="1:17" ht="15" customHeight="1" thickBot="1">
      <c r="A3384" s="184" t="str">
        <f t="shared" si="700"/>
        <v>Fernandes</v>
      </c>
      <c r="B3384" s="117"/>
      <c r="C3384" s="117"/>
      <c r="D3384" s="117"/>
      <c r="E3384" s="117"/>
      <c r="F3384" s="117"/>
      <c r="G3384" s="117"/>
      <c r="H3384" s="117"/>
      <c r="I3384" s="117"/>
      <c r="J3384" s="117"/>
      <c r="K3384" s="118"/>
      <c r="L3384" s="76">
        <v>0</v>
      </c>
      <c r="M3384" s="59">
        <f t="shared" si="699"/>
        <v>0</v>
      </c>
      <c r="N3384" s="59">
        <v>0</v>
      </c>
      <c r="O3384" s="59">
        <f t="shared" si="702"/>
        <v>0</v>
      </c>
      <c r="P3384" s="59">
        <v>0</v>
      </c>
      <c r="Q3384" s="59">
        <f t="shared" si="701"/>
        <v>0</v>
      </c>
    </row>
    <row r="3385" spans="1:17" ht="15" customHeight="1" thickBot="1">
      <c r="A3385" s="184" t="str">
        <f t="shared" si="700"/>
        <v>Ødegaard</v>
      </c>
      <c r="B3385" s="117"/>
      <c r="C3385" s="117"/>
      <c r="D3385" s="117"/>
      <c r="E3385" s="117"/>
      <c r="F3385" s="117"/>
      <c r="G3385" s="117"/>
      <c r="H3385" s="117"/>
      <c r="I3385" s="117"/>
      <c r="J3385" s="117"/>
      <c r="K3385" s="118"/>
      <c r="L3385" s="76">
        <v>0</v>
      </c>
      <c r="M3385" s="59">
        <f t="shared" si="699"/>
        <v>0</v>
      </c>
      <c r="N3385" s="59">
        <v>0</v>
      </c>
      <c r="O3385" s="59">
        <f t="shared" si="702"/>
        <v>0</v>
      </c>
      <c r="P3385" s="59">
        <v>0</v>
      </c>
      <c r="Q3385" s="59">
        <f t="shared" si="701"/>
        <v>0</v>
      </c>
    </row>
    <row r="3386" spans="1:17" ht="15" customHeight="1" thickBot="1">
      <c r="A3386" s="184" t="str">
        <f t="shared" si="700"/>
        <v>Trossard</v>
      </c>
      <c r="B3386" s="117"/>
      <c r="C3386" s="117"/>
      <c r="D3386" s="117"/>
      <c r="E3386" s="117"/>
      <c r="F3386" s="117"/>
      <c r="G3386" s="117"/>
      <c r="H3386" s="117"/>
      <c r="I3386" s="117"/>
      <c r="J3386" s="117"/>
      <c r="K3386" s="118"/>
      <c r="L3386" s="76">
        <v>0</v>
      </c>
      <c r="M3386" s="59">
        <f t="shared" si="699"/>
        <v>0</v>
      </c>
      <c r="N3386" s="59">
        <v>0</v>
      </c>
      <c r="O3386" s="59">
        <f t="shared" si="702"/>
        <v>0</v>
      </c>
      <c r="P3386" s="59">
        <v>0</v>
      </c>
      <c r="Q3386" s="59">
        <f t="shared" si="701"/>
        <v>0</v>
      </c>
    </row>
    <row r="3387" spans="1:17" ht="15" customHeight="1" thickBot="1">
      <c r="A3387" s="184" t="str">
        <f t="shared" si="700"/>
        <v>Grealish</v>
      </c>
      <c r="B3387" s="117"/>
      <c r="C3387" s="117"/>
      <c r="D3387" s="117"/>
      <c r="E3387" s="117"/>
      <c r="F3387" s="117"/>
      <c r="G3387" s="117"/>
      <c r="H3387" s="117"/>
      <c r="I3387" s="117"/>
      <c r="J3387" s="117"/>
      <c r="K3387" s="118"/>
      <c r="L3387" s="76">
        <v>0</v>
      </c>
      <c r="M3387" s="59">
        <f t="shared" si="699"/>
        <v>0</v>
      </c>
      <c r="N3387" s="59">
        <v>0</v>
      </c>
      <c r="O3387" s="59">
        <f t="shared" si="702"/>
        <v>0</v>
      </c>
      <c r="P3387" s="59">
        <v>0</v>
      </c>
      <c r="Q3387" s="59">
        <f t="shared" si="701"/>
        <v>0</v>
      </c>
    </row>
    <row r="3388" spans="1:17" ht="15" customHeight="1" thickBot="1">
      <c r="A3388" s="184" t="str">
        <f t="shared" si="700"/>
        <v>Rashford</v>
      </c>
      <c r="B3388" s="117"/>
      <c r="C3388" s="117"/>
      <c r="D3388" s="117"/>
      <c r="E3388" s="117"/>
      <c r="F3388" s="117"/>
      <c r="G3388" s="117"/>
      <c r="H3388" s="117"/>
      <c r="I3388" s="117"/>
      <c r="J3388" s="117"/>
      <c r="K3388" s="118"/>
      <c r="L3388" s="76">
        <v>1</v>
      </c>
      <c r="M3388" s="59">
        <f t="shared" si="699"/>
        <v>0</v>
      </c>
      <c r="N3388" s="59">
        <v>0</v>
      </c>
      <c r="O3388" s="59">
        <f t="shared" si="702"/>
        <v>0</v>
      </c>
      <c r="P3388" s="59">
        <v>0</v>
      </c>
      <c r="Q3388" s="59">
        <f t="shared" si="701"/>
        <v>0</v>
      </c>
    </row>
    <row r="3389" spans="1:17" ht="15" customHeight="1" thickBot="1">
      <c r="A3389" s="184" t="str">
        <f t="shared" si="700"/>
        <v>Zaha</v>
      </c>
      <c r="B3389" s="117"/>
      <c r="C3389" s="117"/>
      <c r="D3389" s="117"/>
      <c r="E3389" s="117"/>
      <c r="F3389" s="117"/>
      <c r="G3389" s="117"/>
      <c r="H3389" s="117"/>
      <c r="I3389" s="117"/>
      <c r="J3389" s="117"/>
      <c r="K3389" s="118"/>
      <c r="L3389" s="76">
        <v>0</v>
      </c>
      <c r="M3389" s="59">
        <f t="shared" si="699"/>
        <v>0</v>
      </c>
      <c r="N3389" s="59">
        <v>0</v>
      </c>
      <c r="O3389" s="59">
        <f t="shared" si="702"/>
        <v>0</v>
      </c>
      <c r="P3389" s="59">
        <v>0</v>
      </c>
      <c r="Q3389" s="59">
        <f t="shared" si="701"/>
        <v>0</v>
      </c>
    </row>
    <row r="3390" spans="1:17" ht="15" customHeight="1" thickBot="1">
      <c r="A3390" s="184" t="str">
        <f t="shared" si="700"/>
        <v>Bernardo</v>
      </c>
      <c r="B3390" s="117"/>
      <c r="C3390" s="117"/>
      <c r="D3390" s="117"/>
      <c r="E3390" s="117"/>
      <c r="F3390" s="117"/>
      <c r="G3390" s="117"/>
      <c r="H3390" s="117"/>
      <c r="I3390" s="117"/>
      <c r="J3390" s="117"/>
      <c r="K3390" s="118"/>
      <c r="L3390" s="76">
        <v>0</v>
      </c>
      <c r="M3390" s="59">
        <f t="shared" si="699"/>
        <v>0</v>
      </c>
      <c r="N3390" s="59">
        <v>0</v>
      </c>
      <c r="O3390" s="59">
        <f t="shared" si="702"/>
        <v>0</v>
      </c>
      <c r="P3390" s="59">
        <v>0</v>
      </c>
      <c r="Q3390" s="59">
        <f t="shared" si="701"/>
        <v>0</v>
      </c>
    </row>
    <row r="3391" spans="1:17" ht="15" customHeight="1" thickBot="1">
      <c r="A3391" s="184" t="str">
        <f t="shared" si="700"/>
        <v>Groß</v>
      </c>
      <c r="B3391" s="117"/>
      <c r="C3391" s="117"/>
      <c r="D3391" s="117"/>
      <c r="E3391" s="117"/>
      <c r="F3391" s="117"/>
      <c r="G3391" s="117"/>
      <c r="H3391" s="117"/>
      <c r="I3391" s="117"/>
      <c r="J3391" s="117"/>
      <c r="K3391" s="118"/>
      <c r="L3391" s="76">
        <v>0</v>
      </c>
      <c r="M3391" s="59">
        <f t="shared" si="699"/>
        <v>0</v>
      </c>
      <c r="N3391" s="59">
        <v>0</v>
      </c>
      <c r="O3391" s="59">
        <f t="shared" si="702"/>
        <v>0</v>
      </c>
      <c r="P3391" s="59">
        <v>0</v>
      </c>
      <c r="Q3391" s="59">
        <f t="shared" si="701"/>
        <v>0</v>
      </c>
    </row>
    <row r="3392" spans="1:17" ht="15" customHeight="1" thickBot="1">
      <c r="A3392" s="184" t="str">
        <f t="shared" si="700"/>
        <v>Bowen</v>
      </c>
      <c r="B3392" s="117"/>
      <c r="C3392" s="117"/>
      <c r="D3392" s="117"/>
      <c r="E3392" s="117"/>
      <c r="F3392" s="117"/>
      <c r="G3392" s="117"/>
      <c r="H3392" s="117"/>
      <c r="I3392" s="117"/>
      <c r="J3392" s="117"/>
      <c r="K3392" s="118"/>
      <c r="L3392" s="76">
        <v>0</v>
      </c>
      <c r="M3392" s="59">
        <f t="shared" si="699"/>
        <v>0</v>
      </c>
      <c r="N3392" s="59">
        <v>0</v>
      </c>
      <c r="O3392" s="59">
        <f t="shared" si="702"/>
        <v>0</v>
      </c>
      <c r="P3392" s="59">
        <v>0</v>
      </c>
      <c r="Q3392" s="59">
        <f t="shared" si="701"/>
        <v>0</v>
      </c>
    </row>
    <row r="3393" spans="1:17" ht="15" customHeight="1" thickBot="1">
      <c r="A3393" s="184" t="str">
        <f t="shared" si="700"/>
        <v>Andreas</v>
      </c>
      <c r="B3393" s="117"/>
      <c r="C3393" s="117"/>
      <c r="D3393" s="117"/>
      <c r="E3393" s="117"/>
      <c r="F3393" s="117"/>
      <c r="G3393" s="117"/>
      <c r="H3393" s="117"/>
      <c r="I3393" s="117"/>
      <c r="J3393" s="117"/>
      <c r="K3393" s="118"/>
      <c r="L3393" s="76">
        <v>0</v>
      </c>
      <c r="M3393" s="59">
        <f t="shared" si="699"/>
        <v>0</v>
      </c>
      <c r="N3393" s="59">
        <v>0</v>
      </c>
      <c r="O3393" s="59">
        <f t="shared" si="702"/>
        <v>0</v>
      </c>
      <c r="P3393" s="59">
        <v>0</v>
      </c>
      <c r="Q3393" s="59">
        <f t="shared" si="701"/>
        <v>0</v>
      </c>
    </row>
    <row r="3394" spans="1:17" ht="15" customHeight="1" thickBot="1">
      <c r="A3394" s="184" t="str">
        <f t="shared" si="700"/>
        <v>Ward-Prowse</v>
      </c>
      <c r="B3394" s="117"/>
      <c r="C3394" s="117"/>
      <c r="D3394" s="117"/>
      <c r="E3394" s="117"/>
      <c r="F3394" s="117"/>
      <c r="G3394" s="117"/>
      <c r="H3394" s="117"/>
      <c r="I3394" s="117"/>
      <c r="J3394" s="117"/>
      <c r="K3394" s="118"/>
      <c r="L3394" s="76">
        <v>0</v>
      </c>
      <c r="M3394" s="59">
        <f t="shared" si="699"/>
        <v>0</v>
      </c>
      <c r="N3394" s="59">
        <v>0</v>
      </c>
      <c r="O3394" s="59">
        <f t="shared" si="702"/>
        <v>0</v>
      </c>
      <c r="P3394" s="59">
        <v>0</v>
      </c>
      <c r="Q3394" s="59">
        <f t="shared" si="701"/>
        <v>0</v>
      </c>
    </row>
    <row r="3395" spans="1:17" ht="15" customHeight="1" thickBot="1">
      <c r="A3395" s="184" t="str">
        <f t="shared" si="700"/>
        <v>Barnes</v>
      </c>
      <c r="B3395" s="117"/>
      <c r="C3395" s="117"/>
      <c r="D3395" s="117"/>
      <c r="E3395" s="117"/>
      <c r="F3395" s="117"/>
      <c r="G3395" s="117"/>
      <c r="H3395" s="117"/>
      <c r="I3395" s="117"/>
      <c r="J3395" s="117"/>
      <c r="K3395" s="118"/>
      <c r="L3395" s="76">
        <v>0</v>
      </c>
      <c r="M3395" s="59">
        <f t="shared" si="699"/>
        <v>0</v>
      </c>
      <c r="N3395" s="59">
        <v>0</v>
      </c>
      <c r="O3395" s="59">
        <f t="shared" si="702"/>
        <v>0</v>
      </c>
      <c r="P3395" s="59">
        <v>0</v>
      </c>
      <c r="Q3395" s="59">
        <f t="shared" si="701"/>
        <v>0</v>
      </c>
    </row>
    <row r="3396" spans="1:17" ht="15" customHeight="1" thickBot="1">
      <c r="A3396" s="184" t="str">
        <f t="shared" si="700"/>
        <v>Almirón</v>
      </c>
      <c r="B3396" s="117"/>
      <c r="C3396" s="117"/>
      <c r="D3396" s="117"/>
      <c r="E3396" s="117"/>
      <c r="F3396" s="117"/>
      <c r="G3396" s="117"/>
      <c r="H3396" s="117"/>
      <c r="I3396" s="117"/>
      <c r="J3396" s="117"/>
      <c r="K3396" s="118"/>
      <c r="L3396" s="76">
        <v>0</v>
      </c>
      <c r="M3396" s="59">
        <f t="shared" si="699"/>
        <v>0</v>
      </c>
      <c r="N3396" s="59">
        <v>0</v>
      </c>
      <c r="O3396" s="59">
        <f t="shared" si="702"/>
        <v>0</v>
      </c>
      <c r="P3396" s="59">
        <v>0</v>
      </c>
      <c r="Q3396" s="59">
        <f t="shared" si="701"/>
        <v>0</v>
      </c>
    </row>
    <row r="3397" spans="1:17" ht="15" customHeight="1" thickBot="1">
      <c r="A3397" s="184" t="str">
        <f t="shared" si="700"/>
        <v>Willian</v>
      </c>
      <c r="B3397" s="117"/>
      <c r="C3397" s="117"/>
      <c r="D3397" s="117"/>
      <c r="E3397" s="117"/>
      <c r="F3397" s="117"/>
      <c r="G3397" s="117"/>
      <c r="H3397" s="117"/>
      <c r="I3397" s="117"/>
      <c r="J3397" s="117"/>
      <c r="K3397" s="118"/>
      <c r="L3397" s="76">
        <v>0</v>
      </c>
      <c r="M3397" s="59">
        <f>L757-L3397</f>
        <v>0</v>
      </c>
      <c r="N3397" s="59">
        <v>0</v>
      </c>
      <c r="O3397" s="59">
        <f t="shared" si="702"/>
        <v>0</v>
      </c>
      <c r="P3397" s="59">
        <v>0</v>
      </c>
      <c r="Q3397" s="59">
        <f t="shared" si="701"/>
        <v>0</v>
      </c>
    </row>
    <row r="3398" spans="1:17" ht="15" customHeight="1" thickBot="1">
      <c r="A3398" s="184" t="str">
        <f t="shared" si="700"/>
        <v>Antony</v>
      </c>
      <c r="B3398" s="117"/>
      <c r="C3398" s="117"/>
      <c r="D3398" s="117"/>
      <c r="E3398" s="117"/>
      <c r="F3398" s="117"/>
      <c r="G3398" s="117"/>
      <c r="H3398" s="117"/>
      <c r="I3398" s="117"/>
      <c r="J3398" s="117"/>
      <c r="K3398" s="118"/>
      <c r="L3398" s="76">
        <v>0</v>
      </c>
      <c r="M3398" s="59">
        <f>L758-L3398</f>
        <v>0</v>
      </c>
      <c r="N3398" s="59">
        <v>0</v>
      </c>
      <c r="O3398" s="59">
        <f t="shared" si="702"/>
        <v>0</v>
      </c>
      <c r="P3398" s="59">
        <v>0</v>
      </c>
      <c r="Q3398" s="59">
        <f t="shared" si="701"/>
        <v>0</v>
      </c>
    </row>
    <row r="3399" spans="1:17" ht="15" customHeight="1" thickBot="1">
      <c r="A3399" s="184" t="str">
        <f t="shared" si="700"/>
        <v>Saint-Maximin</v>
      </c>
      <c r="B3399" s="117"/>
      <c r="C3399" s="117"/>
      <c r="D3399" s="117"/>
      <c r="E3399" s="117"/>
      <c r="F3399" s="117"/>
      <c r="G3399" s="117"/>
      <c r="H3399" s="117"/>
      <c r="I3399" s="117"/>
      <c r="J3399" s="117"/>
      <c r="K3399" s="118"/>
      <c r="L3399" s="76">
        <v>0</v>
      </c>
      <c r="M3399" s="59">
        <f>L759-L3399</f>
        <v>0</v>
      </c>
      <c r="N3399" s="59">
        <v>0</v>
      </c>
      <c r="O3399" s="59">
        <f t="shared" si="702"/>
        <v>0</v>
      </c>
      <c r="P3399" s="59">
        <v>0</v>
      </c>
      <c r="Q3399" s="59">
        <f t="shared" si="701"/>
        <v>0</v>
      </c>
    </row>
    <row r="3400" spans="1:17" ht="15" customHeight="1" thickBot="1">
      <c r="A3400" s="184" t="str">
        <f t="shared" si="700"/>
        <v>Gündogan</v>
      </c>
      <c r="B3400" s="117"/>
      <c r="C3400" s="117"/>
      <c r="D3400" s="117"/>
      <c r="E3400" s="117"/>
      <c r="F3400" s="117"/>
      <c r="G3400" s="117"/>
      <c r="H3400" s="117"/>
      <c r="I3400" s="117"/>
      <c r="J3400" s="117"/>
      <c r="K3400" s="118"/>
      <c r="L3400" s="76">
        <v>0</v>
      </c>
      <c r="M3400" s="59">
        <f>L760-L3400</f>
        <v>0</v>
      </c>
      <c r="N3400" s="59">
        <v>0</v>
      </c>
      <c r="O3400" s="59">
        <f t="shared" si="702"/>
        <v>0</v>
      </c>
      <c r="P3400" s="59">
        <v>0</v>
      </c>
      <c r="Q3400" s="59">
        <f t="shared" si="701"/>
        <v>0</v>
      </c>
    </row>
    <row r="3401" spans="1:17" ht="15" customHeight="1" thickBot="1">
      <c r="A3401" s="184" t="str">
        <f t="shared" si="700"/>
        <v>Paquetá</v>
      </c>
      <c r="B3401" s="117"/>
      <c r="C3401" s="117"/>
      <c r="D3401" s="117"/>
      <c r="E3401" s="117"/>
      <c r="F3401" s="117"/>
      <c r="G3401" s="117"/>
      <c r="H3401" s="117"/>
      <c r="I3401" s="117"/>
      <c r="J3401" s="117"/>
      <c r="K3401" s="118"/>
      <c r="L3401" s="76">
        <v>0</v>
      </c>
      <c r="M3401" s="59">
        <f t="shared" ref="M3401:M3410" si="703">L761-L3401</f>
        <v>0</v>
      </c>
      <c r="N3401" s="59">
        <v>0</v>
      </c>
      <c r="O3401" s="59">
        <f t="shared" si="702"/>
        <v>0</v>
      </c>
      <c r="P3401" s="59">
        <v>0</v>
      </c>
      <c r="Q3401" s="59">
        <f t="shared" si="701"/>
        <v>0</v>
      </c>
    </row>
    <row r="3402" spans="1:17" ht="15" customHeight="1" thickBot="1">
      <c r="A3402" s="184" t="str">
        <f t="shared" si="700"/>
        <v>Rodrigo</v>
      </c>
      <c r="B3402" s="117"/>
      <c r="C3402" s="117"/>
      <c r="D3402" s="117"/>
      <c r="E3402" s="117"/>
      <c r="F3402" s="117"/>
      <c r="G3402" s="117"/>
      <c r="H3402" s="117"/>
      <c r="I3402" s="117"/>
      <c r="J3402" s="117"/>
      <c r="K3402" s="118"/>
      <c r="L3402" s="76">
        <v>0</v>
      </c>
      <c r="M3402" s="59">
        <f t="shared" si="703"/>
        <v>0</v>
      </c>
      <c r="N3402" s="59">
        <v>0</v>
      </c>
      <c r="O3402" s="59">
        <f t="shared" si="702"/>
        <v>0</v>
      </c>
      <c r="P3402" s="59">
        <v>0</v>
      </c>
      <c r="Q3402" s="59">
        <f t="shared" si="701"/>
        <v>0</v>
      </c>
    </row>
    <row r="3403" spans="1:17" ht="15" customHeight="1" thickBot="1">
      <c r="A3403" s="184" t="str">
        <f t="shared" si="700"/>
        <v>Aaronson</v>
      </c>
      <c r="B3403" s="117"/>
      <c r="C3403" s="117"/>
      <c r="D3403" s="117"/>
      <c r="E3403" s="117"/>
      <c r="F3403" s="117"/>
      <c r="G3403" s="117"/>
      <c r="H3403" s="117"/>
      <c r="I3403" s="117"/>
      <c r="J3403" s="117"/>
      <c r="K3403" s="118"/>
      <c r="L3403" s="76">
        <v>0</v>
      </c>
      <c r="M3403" s="59">
        <f t="shared" si="703"/>
        <v>0</v>
      </c>
      <c r="N3403" s="59">
        <v>0</v>
      </c>
      <c r="O3403" s="59">
        <f t="shared" si="702"/>
        <v>0</v>
      </c>
      <c r="P3403" s="59">
        <v>0</v>
      </c>
      <c r="Q3403" s="59">
        <f t="shared" si="701"/>
        <v>0</v>
      </c>
    </row>
    <row r="3404" spans="1:17" ht="15" customHeight="1" thickBot="1">
      <c r="A3404" s="184" t="str">
        <f t="shared" si="700"/>
        <v>Kulusevski</v>
      </c>
      <c r="B3404" s="117"/>
      <c r="C3404" s="117"/>
      <c r="D3404" s="117"/>
      <c r="E3404" s="117"/>
      <c r="F3404" s="117"/>
      <c r="G3404" s="117"/>
      <c r="H3404" s="117"/>
      <c r="I3404" s="117"/>
      <c r="J3404" s="117"/>
      <c r="K3404" s="118"/>
      <c r="L3404" s="76">
        <v>0</v>
      </c>
      <c r="M3404" s="59">
        <f t="shared" si="703"/>
        <v>0</v>
      </c>
      <c r="N3404" s="59">
        <v>0</v>
      </c>
      <c r="O3404" s="59">
        <f t="shared" si="702"/>
        <v>0</v>
      </c>
      <c r="P3404" s="59">
        <v>0</v>
      </c>
      <c r="Q3404" s="59">
        <f t="shared" si="701"/>
        <v>0</v>
      </c>
    </row>
    <row r="3405" spans="1:17" ht="15" customHeight="1" thickBot="1">
      <c r="A3405" s="184" t="str">
        <f t="shared" si="700"/>
        <v>Bailey</v>
      </c>
      <c r="B3405" s="117"/>
      <c r="C3405" s="117"/>
      <c r="D3405" s="117"/>
      <c r="E3405" s="117"/>
      <c r="F3405" s="117"/>
      <c r="G3405" s="117"/>
      <c r="H3405" s="117"/>
      <c r="I3405" s="117"/>
      <c r="J3405" s="117"/>
      <c r="K3405" s="118"/>
      <c r="L3405" s="76">
        <v>0</v>
      </c>
      <c r="M3405" s="59">
        <f t="shared" si="703"/>
        <v>0</v>
      </c>
      <c r="N3405" s="59">
        <v>0</v>
      </c>
      <c r="O3405" s="59">
        <f t="shared" si="702"/>
        <v>0</v>
      </c>
      <c r="P3405" s="59">
        <v>0</v>
      </c>
      <c r="Q3405" s="59">
        <f t="shared" si="701"/>
        <v>0</v>
      </c>
    </row>
    <row r="3406" spans="1:17" ht="15" customHeight="1" thickBot="1">
      <c r="A3406" s="184" t="str">
        <f t="shared" si="700"/>
        <v>March</v>
      </c>
      <c r="B3406" s="117"/>
      <c r="C3406" s="117"/>
      <c r="D3406" s="117"/>
      <c r="E3406" s="117"/>
      <c r="F3406" s="117"/>
      <c r="G3406" s="117"/>
      <c r="H3406" s="117"/>
      <c r="I3406" s="117"/>
      <c r="J3406" s="117"/>
      <c r="K3406" s="118"/>
      <c r="L3406" s="76">
        <v>0</v>
      </c>
      <c r="M3406" s="59">
        <f t="shared" si="703"/>
        <v>0</v>
      </c>
      <c r="N3406" s="59">
        <v>0</v>
      </c>
      <c r="O3406" s="59">
        <f t="shared" si="702"/>
        <v>0</v>
      </c>
      <c r="P3406" s="59">
        <v>0</v>
      </c>
      <c r="Q3406" s="59">
        <f t="shared" si="701"/>
        <v>0</v>
      </c>
    </row>
    <row r="3407" spans="1:17" ht="15" customHeight="1" thickBot="1">
      <c r="A3407" s="184" t="str">
        <f t="shared" si="700"/>
        <v>Mahrez</v>
      </c>
      <c r="B3407" s="117"/>
      <c r="C3407" s="117"/>
      <c r="D3407" s="117"/>
      <c r="E3407" s="117"/>
      <c r="F3407" s="117"/>
      <c r="G3407" s="117"/>
      <c r="H3407" s="117"/>
      <c r="I3407" s="117"/>
      <c r="J3407" s="117"/>
      <c r="K3407" s="118"/>
      <c r="L3407" s="76">
        <v>0</v>
      </c>
      <c r="M3407" s="59">
        <f t="shared" si="703"/>
        <v>0</v>
      </c>
      <c r="N3407" s="59">
        <v>0</v>
      </c>
      <c r="O3407" s="59">
        <f t="shared" si="702"/>
        <v>0</v>
      </c>
      <c r="P3407" s="59">
        <v>0</v>
      </c>
      <c r="Q3407" s="59">
        <f t="shared" si="701"/>
        <v>0</v>
      </c>
    </row>
    <row r="3408" spans="1:17" ht="15" customHeight="1" thickBot="1">
      <c r="A3408" s="184" t="str">
        <f t="shared" si="700"/>
        <v>Harrison</v>
      </c>
      <c r="B3408" s="117"/>
      <c r="C3408" s="117"/>
      <c r="D3408" s="117"/>
      <c r="E3408" s="117"/>
      <c r="F3408" s="117"/>
      <c r="G3408" s="117"/>
      <c r="H3408" s="117"/>
      <c r="I3408" s="117"/>
      <c r="J3408" s="117"/>
      <c r="K3408" s="118"/>
      <c r="L3408" s="76">
        <v>0</v>
      </c>
      <c r="M3408" s="59">
        <f t="shared" si="703"/>
        <v>0</v>
      </c>
      <c r="N3408" s="59">
        <v>0</v>
      </c>
      <c r="O3408" s="59">
        <f t="shared" si="702"/>
        <v>0</v>
      </c>
      <c r="P3408" s="59">
        <v>0</v>
      </c>
      <c r="Q3408" s="59">
        <f t="shared" si="701"/>
        <v>0</v>
      </c>
    </row>
    <row r="3409" spans="1:27" ht="15" customHeight="1" thickBot="1">
      <c r="A3409" s="184" t="str">
        <f t="shared" si="700"/>
        <v>Eriksen</v>
      </c>
      <c r="B3409" s="117"/>
      <c r="C3409" s="117"/>
      <c r="D3409" s="117"/>
      <c r="E3409" s="117"/>
      <c r="F3409" s="117"/>
      <c r="G3409" s="117"/>
      <c r="H3409" s="117"/>
      <c r="I3409" s="117"/>
      <c r="J3409" s="117"/>
      <c r="K3409" s="118"/>
      <c r="L3409" s="76">
        <v>0</v>
      </c>
      <c r="M3409" s="59">
        <f t="shared" si="703"/>
        <v>0</v>
      </c>
      <c r="N3409" s="59">
        <v>0</v>
      </c>
      <c r="O3409" s="59">
        <f t="shared" si="702"/>
        <v>0</v>
      </c>
      <c r="P3409" s="59">
        <v>0</v>
      </c>
      <c r="Q3409" s="59">
        <f t="shared" si="701"/>
        <v>0</v>
      </c>
    </row>
    <row r="3410" spans="1:27" ht="15" customHeight="1" thickBot="1">
      <c r="A3410" s="184" t="str">
        <f t="shared" si="700"/>
        <v>Eze</v>
      </c>
      <c r="B3410" s="117"/>
      <c r="C3410" s="117"/>
      <c r="D3410" s="117"/>
      <c r="E3410" s="117"/>
      <c r="F3410" s="117"/>
      <c r="G3410" s="117"/>
      <c r="H3410" s="117"/>
      <c r="I3410" s="117"/>
      <c r="J3410" s="117"/>
      <c r="K3410" s="118"/>
      <c r="L3410" s="76">
        <v>0</v>
      </c>
      <c r="M3410" s="59">
        <f t="shared" si="703"/>
        <v>0</v>
      </c>
      <c r="N3410" s="59">
        <v>0</v>
      </c>
      <c r="O3410" s="59">
        <f t="shared" si="702"/>
        <v>0</v>
      </c>
      <c r="P3410" s="59">
        <v>0</v>
      </c>
      <c r="Q3410" s="59">
        <f t="shared" si="701"/>
        <v>0</v>
      </c>
    </row>
    <row r="3411" spans="1:27" ht="15" customHeight="1" thickBot="1">
      <c r="A3411" s="184" t="str">
        <f t="shared" si="700"/>
        <v>Cancelo</v>
      </c>
      <c r="B3411" s="179"/>
      <c r="C3411" s="179"/>
      <c r="D3411" s="179"/>
      <c r="E3411" s="179"/>
      <c r="F3411" s="179"/>
      <c r="G3411" s="179"/>
      <c r="H3411" s="179"/>
      <c r="I3411" s="179"/>
      <c r="J3411" s="179"/>
      <c r="K3411" s="180"/>
      <c r="L3411" s="76">
        <v>0</v>
      </c>
      <c r="M3411" s="59">
        <f t="shared" ref="M3411:M3442" si="704">L771-L3411</f>
        <v>0</v>
      </c>
      <c r="N3411" s="59">
        <v>0</v>
      </c>
      <c r="O3411" s="59">
        <f t="shared" si="702"/>
        <v>0</v>
      </c>
      <c r="P3411" s="59">
        <v>0</v>
      </c>
      <c r="Q3411" s="59">
        <f t="shared" si="701"/>
        <v>0</v>
      </c>
      <c r="R3411" s="433" t="s">
        <v>273</v>
      </c>
      <c r="S3411" s="434"/>
      <c r="T3411" s="435"/>
      <c r="U3411" s="331"/>
      <c r="V3411" s="331"/>
      <c r="W3411" s="331"/>
      <c r="X3411" s="331"/>
      <c r="Y3411" s="331"/>
      <c r="Z3411" s="331"/>
      <c r="AA3411" s="331"/>
    </row>
    <row r="3412" spans="1:27" ht="15" customHeight="1" thickBot="1">
      <c r="A3412" s="184" t="str">
        <f t="shared" si="700"/>
        <v>Alexander-Arnold</v>
      </c>
      <c r="B3412" s="111"/>
      <c r="C3412" s="111"/>
      <c r="D3412" s="111"/>
      <c r="E3412" s="111"/>
      <c r="F3412" s="111"/>
      <c r="G3412" s="111"/>
      <c r="H3412" s="111"/>
      <c r="I3412" s="111"/>
      <c r="J3412" s="111"/>
      <c r="K3412" s="112"/>
      <c r="L3412" s="76">
        <v>1</v>
      </c>
      <c r="M3412" s="59">
        <f t="shared" si="704"/>
        <v>0</v>
      </c>
      <c r="N3412" s="59">
        <v>0</v>
      </c>
      <c r="O3412" s="59">
        <f t="shared" si="702"/>
        <v>0</v>
      </c>
      <c r="P3412" s="59">
        <v>0</v>
      </c>
      <c r="Q3412" s="59">
        <f t="shared" si="701"/>
        <v>0</v>
      </c>
      <c r="R3412" s="436"/>
      <c r="S3412" s="437"/>
      <c r="T3412" s="438"/>
      <c r="U3412" s="331"/>
      <c r="V3412" s="331"/>
      <c r="W3412" s="331"/>
      <c r="X3412" s="331"/>
      <c r="Y3412" s="331"/>
      <c r="Z3412" s="331"/>
      <c r="AA3412" s="331"/>
    </row>
    <row r="3413" spans="1:27" ht="15" customHeight="1" thickBot="1">
      <c r="A3413" s="184" t="str">
        <f t="shared" si="700"/>
        <v>Gabriel</v>
      </c>
      <c r="B3413" s="111"/>
      <c r="C3413" s="111"/>
      <c r="D3413" s="111"/>
      <c r="E3413" s="111"/>
      <c r="F3413" s="111"/>
      <c r="G3413" s="111"/>
      <c r="H3413" s="111"/>
      <c r="I3413" s="111"/>
      <c r="J3413" s="111"/>
      <c r="K3413" s="112"/>
      <c r="L3413" s="76">
        <v>1</v>
      </c>
      <c r="M3413" s="59">
        <f t="shared" si="704"/>
        <v>0</v>
      </c>
      <c r="N3413" s="59">
        <v>0</v>
      </c>
      <c r="O3413" s="59">
        <f t="shared" si="702"/>
        <v>0</v>
      </c>
      <c r="P3413" s="59">
        <v>0</v>
      </c>
      <c r="Q3413" s="59">
        <f t="shared" si="701"/>
        <v>0</v>
      </c>
      <c r="R3413" s="331"/>
      <c r="S3413" s="331"/>
      <c r="T3413" s="331"/>
      <c r="U3413" s="331"/>
      <c r="V3413" s="331"/>
      <c r="W3413" s="331"/>
      <c r="X3413" s="331"/>
      <c r="Y3413" s="331"/>
      <c r="Z3413" s="331"/>
      <c r="AA3413" s="331"/>
    </row>
    <row r="3414" spans="1:27" ht="15" customHeight="1" thickBot="1">
      <c r="A3414" s="184" t="str">
        <f t="shared" si="700"/>
        <v>Robertson</v>
      </c>
      <c r="B3414" s="111"/>
      <c r="C3414" s="111"/>
      <c r="D3414" s="111"/>
      <c r="E3414" s="111"/>
      <c r="F3414" s="111"/>
      <c r="G3414" s="111"/>
      <c r="H3414" s="111"/>
      <c r="I3414" s="111"/>
      <c r="J3414" s="111"/>
      <c r="K3414" s="112"/>
      <c r="L3414" s="76">
        <v>0</v>
      </c>
      <c r="M3414" s="59">
        <f t="shared" si="704"/>
        <v>0</v>
      </c>
      <c r="N3414" s="59">
        <v>0</v>
      </c>
      <c r="O3414" s="59">
        <f t="shared" si="702"/>
        <v>0</v>
      </c>
      <c r="P3414" s="59">
        <v>0</v>
      </c>
      <c r="Q3414" s="59">
        <f t="shared" si="701"/>
        <v>0</v>
      </c>
      <c r="R3414" s="331"/>
      <c r="S3414" s="331"/>
      <c r="T3414" s="331"/>
      <c r="U3414" s="331"/>
      <c r="V3414" s="331"/>
      <c r="W3414" s="331"/>
      <c r="X3414" s="331"/>
      <c r="Y3414" s="331"/>
      <c r="Z3414" s="331"/>
      <c r="AA3414" s="331"/>
    </row>
    <row r="3415" spans="1:27" ht="15" customHeight="1" thickBot="1">
      <c r="A3415" s="184" t="str">
        <f t="shared" si="700"/>
        <v>Trippier</v>
      </c>
      <c r="B3415" s="111"/>
      <c r="C3415" s="111"/>
      <c r="D3415" s="111"/>
      <c r="E3415" s="111"/>
      <c r="F3415" s="111"/>
      <c r="G3415" s="111"/>
      <c r="H3415" s="111"/>
      <c r="I3415" s="111"/>
      <c r="J3415" s="111"/>
      <c r="K3415" s="112"/>
      <c r="L3415" s="76">
        <v>0</v>
      </c>
      <c r="M3415" s="59">
        <f t="shared" si="704"/>
        <v>1</v>
      </c>
      <c r="N3415" s="59">
        <v>1</v>
      </c>
      <c r="O3415" s="59">
        <f t="shared" si="702"/>
        <v>0</v>
      </c>
      <c r="P3415" s="59">
        <v>0</v>
      </c>
      <c r="Q3415" s="59">
        <f t="shared" si="701"/>
        <v>0</v>
      </c>
      <c r="R3415" s="331"/>
      <c r="S3415" s="331"/>
      <c r="T3415" s="331"/>
      <c r="U3415" s="331"/>
      <c r="V3415" s="331"/>
      <c r="W3415" s="331"/>
      <c r="X3415" s="331"/>
      <c r="Y3415" s="331"/>
      <c r="Z3415" s="331"/>
      <c r="AA3415" s="331"/>
    </row>
    <row r="3416" spans="1:27" ht="15" customHeight="1" thickBot="1">
      <c r="A3416" s="184" t="str">
        <f t="shared" si="700"/>
        <v>Van Dijk</v>
      </c>
      <c r="B3416" s="111"/>
      <c r="C3416" s="111"/>
      <c r="D3416" s="111"/>
      <c r="E3416" s="111"/>
      <c r="F3416" s="111"/>
      <c r="G3416" s="111"/>
      <c r="H3416" s="111"/>
      <c r="I3416" s="111"/>
      <c r="J3416" s="111"/>
      <c r="K3416" s="112"/>
      <c r="L3416" s="76">
        <v>0</v>
      </c>
      <c r="M3416" s="59">
        <f t="shared" si="704"/>
        <v>0</v>
      </c>
      <c r="N3416" s="59">
        <v>0</v>
      </c>
      <c r="O3416" s="59">
        <f t="shared" si="702"/>
        <v>0</v>
      </c>
      <c r="P3416" s="59">
        <v>0</v>
      </c>
      <c r="Q3416" s="59">
        <f t="shared" si="701"/>
        <v>0</v>
      </c>
    </row>
    <row r="3417" spans="1:27" ht="15" customHeight="1" thickBot="1">
      <c r="A3417" s="184" t="str">
        <f t="shared" si="700"/>
        <v>White</v>
      </c>
      <c r="B3417" s="111"/>
      <c r="C3417" s="111"/>
      <c r="D3417" s="111"/>
      <c r="E3417" s="111"/>
      <c r="F3417" s="111"/>
      <c r="G3417" s="111"/>
      <c r="H3417" s="111"/>
      <c r="I3417" s="111"/>
      <c r="J3417" s="111"/>
      <c r="K3417" s="112"/>
      <c r="L3417" s="76">
        <v>0</v>
      </c>
      <c r="M3417" s="59">
        <f t="shared" si="704"/>
        <v>0</v>
      </c>
      <c r="N3417" s="59">
        <v>0</v>
      </c>
      <c r="O3417" s="59">
        <f t="shared" si="702"/>
        <v>0</v>
      </c>
      <c r="P3417" s="59">
        <v>0</v>
      </c>
      <c r="Q3417" s="59">
        <f t="shared" si="701"/>
        <v>0</v>
      </c>
    </row>
    <row r="3418" spans="1:27" ht="15" customHeight="1" thickBot="1">
      <c r="A3418" s="184" t="str">
        <f t="shared" si="700"/>
        <v>Laporte</v>
      </c>
      <c r="B3418" s="111"/>
      <c r="C3418" s="111"/>
      <c r="D3418" s="111"/>
      <c r="E3418" s="111"/>
      <c r="F3418" s="111"/>
      <c r="G3418" s="111"/>
      <c r="H3418" s="111"/>
      <c r="I3418" s="111"/>
      <c r="J3418" s="111"/>
      <c r="K3418" s="112"/>
      <c r="L3418" s="76">
        <v>0</v>
      </c>
      <c r="M3418" s="59">
        <f t="shared" si="704"/>
        <v>0</v>
      </c>
      <c r="N3418" s="59">
        <v>0</v>
      </c>
      <c r="O3418" s="59">
        <f t="shared" si="702"/>
        <v>0</v>
      </c>
      <c r="P3418" s="59">
        <v>0</v>
      </c>
      <c r="Q3418" s="59">
        <f t="shared" si="701"/>
        <v>0</v>
      </c>
    </row>
    <row r="3419" spans="1:27" ht="15" customHeight="1" thickBot="1">
      <c r="A3419" s="184" t="str">
        <f t="shared" si="700"/>
        <v>Dunk</v>
      </c>
      <c r="B3419" s="111"/>
      <c r="C3419" s="111"/>
      <c r="D3419" s="111"/>
      <c r="E3419" s="111"/>
      <c r="F3419" s="111"/>
      <c r="G3419" s="111"/>
      <c r="H3419" s="111"/>
      <c r="I3419" s="111"/>
      <c r="J3419" s="111"/>
      <c r="K3419" s="112"/>
      <c r="L3419" s="76">
        <v>1</v>
      </c>
      <c r="M3419" s="59">
        <f t="shared" si="704"/>
        <v>0</v>
      </c>
      <c r="N3419" s="59">
        <v>0</v>
      </c>
      <c r="O3419" s="59">
        <f t="shared" si="702"/>
        <v>0</v>
      </c>
      <c r="P3419" s="59">
        <v>0</v>
      </c>
      <c r="Q3419" s="59">
        <f t="shared" si="701"/>
        <v>0</v>
      </c>
    </row>
    <row r="3420" spans="1:27" ht="15" customHeight="1" thickBot="1">
      <c r="A3420" s="184" t="str">
        <f t="shared" si="700"/>
        <v>Saliba</v>
      </c>
      <c r="B3420" s="111"/>
      <c r="C3420" s="111"/>
      <c r="D3420" s="111"/>
      <c r="E3420" s="111"/>
      <c r="F3420" s="111"/>
      <c r="G3420" s="111"/>
      <c r="H3420" s="111"/>
      <c r="I3420" s="111"/>
      <c r="J3420" s="111"/>
      <c r="K3420" s="112"/>
      <c r="L3420" s="76">
        <v>0</v>
      </c>
      <c r="M3420" s="59">
        <f t="shared" si="704"/>
        <v>0</v>
      </c>
      <c r="N3420" s="59">
        <v>0</v>
      </c>
      <c r="O3420" s="59">
        <f t="shared" si="702"/>
        <v>0</v>
      </c>
      <c r="P3420" s="59">
        <v>0</v>
      </c>
      <c r="Q3420" s="59">
        <f t="shared" si="701"/>
        <v>0</v>
      </c>
    </row>
    <row r="3421" spans="1:27" ht="15" customHeight="1" thickBot="1">
      <c r="A3421" s="184" t="str">
        <f t="shared" si="700"/>
        <v>Burn</v>
      </c>
      <c r="B3421" s="111"/>
      <c r="C3421" s="111"/>
      <c r="D3421" s="111"/>
      <c r="E3421" s="111"/>
      <c r="F3421" s="111"/>
      <c r="G3421" s="111"/>
      <c r="H3421" s="111"/>
      <c r="I3421" s="111"/>
      <c r="J3421" s="111"/>
      <c r="K3421" s="112"/>
      <c r="L3421" s="76">
        <v>0</v>
      </c>
      <c r="M3421" s="59">
        <f t="shared" si="704"/>
        <v>0</v>
      </c>
      <c r="N3421" s="59">
        <v>0</v>
      </c>
      <c r="O3421" s="59">
        <f t="shared" si="702"/>
        <v>0</v>
      </c>
      <c r="P3421" s="59">
        <v>0</v>
      </c>
      <c r="Q3421" s="59">
        <f t="shared" si="701"/>
        <v>0</v>
      </c>
    </row>
    <row r="3422" spans="1:27" ht="15" customHeight="1" thickBot="1">
      <c r="A3422" s="184" t="str">
        <f t="shared" si="700"/>
        <v>Botman</v>
      </c>
      <c r="B3422" s="111"/>
      <c r="C3422" s="111"/>
      <c r="D3422" s="111"/>
      <c r="E3422" s="111"/>
      <c r="F3422" s="111"/>
      <c r="G3422" s="111"/>
      <c r="H3422" s="111"/>
      <c r="I3422" s="111"/>
      <c r="J3422" s="111"/>
      <c r="K3422" s="112"/>
      <c r="L3422" s="76">
        <v>0</v>
      </c>
      <c r="M3422" s="59">
        <f t="shared" si="704"/>
        <v>1</v>
      </c>
      <c r="N3422" s="59">
        <v>0</v>
      </c>
      <c r="O3422" s="59">
        <f t="shared" si="702"/>
        <v>1</v>
      </c>
      <c r="P3422" s="59">
        <v>1</v>
      </c>
      <c r="Q3422" s="59">
        <f t="shared" si="701"/>
        <v>0</v>
      </c>
    </row>
    <row r="3423" spans="1:27" ht="15" customHeight="1" thickBot="1">
      <c r="A3423" s="184" t="str">
        <f t="shared" si="700"/>
        <v>Dier</v>
      </c>
      <c r="B3423" s="111"/>
      <c r="C3423" s="111"/>
      <c r="D3423" s="111"/>
      <c r="E3423" s="111"/>
      <c r="F3423" s="111"/>
      <c r="G3423" s="111"/>
      <c r="H3423" s="111"/>
      <c r="I3423" s="111"/>
      <c r="J3423" s="111"/>
      <c r="K3423" s="112"/>
      <c r="L3423" s="76">
        <v>0</v>
      </c>
      <c r="M3423" s="59">
        <f t="shared" si="704"/>
        <v>0</v>
      </c>
      <c r="N3423" s="59">
        <v>0</v>
      </c>
      <c r="O3423" s="59">
        <f t="shared" si="702"/>
        <v>0</v>
      </c>
      <c r="P3423" s="59">
        <v>0</v>
      </c>
      <c r="Q3423" s="59">
        <f t="shared" si="701"/>
        <v>0</v>
      </c>
    </row>
    <row r="3424" spans="1:27" ht="15" customHeight="1" thickBot="1">
      <c r="A3424" s="184" t="str">
        <f t="shared" si="700"/>
        <v>Schär</v>
      </c>
      <c r="B3424" s="111"/>
      <c r="C3424" s="111"/>
      <c r="D3424" s="111"/>
      <c r="E3424" s="111"/>
      <c r="F3424" s="111"/>
      <c r="G3424" s="111"/>
      <c r="H3424" s="111"/>
      <c r="I3424" s="111"/>
      <c r="J3424" s="111"/>
      <c r="K3424" s="112"/>
      <c r="L3424" s="76">
        <v>0</v>
      </c>
      <c r="M3424" s="59">
        <f t="shared" si="704"/>
        <v>0</v>
      </c>
      <c r="N3424" s="59">
        <v>0</v>
      </c>
      <c r="O3424" s="59">
        <f t="shared" si="702"/>
        <v>0</v>
      </c>
      <c r="P3424" s="59">
        <v>0</v>
      </c>
      <c r="Q3424" s="59">
        <f t="shared" si="701"/>
        <v>0</v>
      </c>
    </row>
    <row r="3425" spans="1:17" ht="15" customHeight="1" thickBot="1">
      <c r="A3425" s="184" t="str">
        <f t="shared" si="700"/>
        <v>Zinchenko</v>
      </c>
      <c r="B3425" s="111"/>
      <c r="C3425" s="111"/>
      <c r="D3425" s="111"/>
      <c r="E3425" s="111"/>
      <c r="F3425" s="111"/>
      <c r="G3425" s="111"/>
      <c r="H3425" s="111"/>
      <c r="I3425" s="111"/>
      <c r="J3425" s="111"/>
      <c r="K3425" s="112"/>
      <c r="L3425" s="76">
        <v>0</v>
      </c>
      <c r="M3425" s="59">
        <f t="shared" si="704"/>
        <v>0</v>
      </c>
      <c r="N3425" s="59">
        <v>0</v>
      </c>
      <c r="O3425" s="59">
        <f t="shared" si="702"/>
        <v>0</v>
      </c>
      <c r="P3425" s="59">
        <v>0</v>
      </c>
      <c r="Q3425" s="59">
        <f t="shared" si="701"/>
        <v>0</v>
      </c>
    </row>
    <row r="3426" spans="1:17" ht="15" customHeight="1" thickBot="1">
      <c r="A3426" s="184" t="str">
        <f t="shared" si="700"/>
        <v>Walker</v>
      </c>
      <c r="B3426" s="111"/>
      <c r="C3426" s="111"/>
      <c r="D3426" s="111"/>
      <c r="E3426" s="111"/>
      <c r="F3426" s="111"/>
      <c r="G3426" s="111"/>
      <c r="H3426" s="111"/>
      <c r="I3426" s="111"/>
      <c r="J3426" s="111"/>
      <c r="K3426" s="112"/>
      <c r="L3426" s="76">
        <v>0</v>
      </c>
      <c r="M3426" s="59">
        <f t="shared" si="704"/>
        <v>0</v>
      </c>
      <c r="N3426" s="59">
        <v>0</v>
      </c>
      <c r="O3426" s="59">
        <f t="shared" si="702"/>
        <v>0</v>
      </c>
      <c r="P3426" s="59">
        <v>0</v>
      </c>
      <c r="Q3426" s="59">
        <f t="shared" si="701"/>
        <v>0</v>
      </c>
    </row>
    <row r="3427" spans="1:17" ht="15" customHeight="1" thickBot="1">
      <c r="A3427" s="184" t="str">
        <f t="shared" si="700"/>
        <v>Perišić</v>
      </c>
      <c r="B3427" s="111"/>
      <c r="C3427" s="111"/>
      <c r="D3427" s="111"/>
      <c r="E3427" s="111"/>
      <c r="F3427" s="111"/>
      <c r="G3427" s="111"/>
      <c r="H3427" s="111"/>
      <c r="I3427" s="111"/>
      <c r="J3427" s="111"/>
      <c r="K3427" s="112"/>
      <c r="L3427" s="76">
        <v>0</v>
      </c>
      <c r="M3427" s="59">
        <f t="shared" si="704"/>
        <v>0</v>
      </c>
      <c r="N3427" s="59">
        <v>0</v>
      </c>
      <c r="O3427" s="59">
        <f t="shared" si="702"/>
        <v>0</v>
      </c>
      <c r="P3427" s="59">
        <v>0</v>
      </c>
      <c r="Q3427" s="59">
        <f t="shared" si="701"/>
        <v>0</v>
      </c>
    </row>
    <row r="3428" spans="1:17" ht="15" customHeight="1" thickBot="1">
      <c r="A3428" s="184" t="str">
        <f t="shared" si="700"/>
        <v>Stones</v>
      </c>
      <c r="B3428" s="111"/>
      <c r="C3428" s="111"/>
      <c r="D3428" s="111"/>
      <c r="E3428" s="111"/>
      <c r="F3428" s="111"/>
      <c r="G3428" s="111"/>
      <c r="H3428" s="111"/>
      <c r="I3428" s="111"/>
      <c r="J3428" s="111"/>
      <c r="K3428" s="112"/>
      <c r="L3428" s="76">
        <v>0</v>
      </c>
      <c r="M3428" s="59">
        <f t="shared" si="704"/>
        <v>0</v>
      </c>
      <c r="N3428" s="59">
        <v>0</v>
      </c>
      <c r="O3428" s="59">
        <f t="shared" si="702"/>
        <v>0</v>
      </c>
      <c r="P3428" s="59">
        <v>0</v>
      </c>
      <c r="Q3428" s="59">
        <f t="shared" si="701"/>
        <v>0</v>
      </c>
    </row>
    <row r="3429" spans="1:17" ht="15" customHeight="1" thickBot="1">
      <c r="A3429" s="184" t="str">
        <f t="shared" si="700"/>
        <v>Shaw</v>
      </c>
      <c r="B3429" s="111"/>
      <c r="C3429" s="111"/>
      <c r="D3429" s="111"/>
      <c r="E3429" s="111"/>
      <c r="F3429" s="111"/>
      <c r="G3429" s="111"/>
      <c r="H3429" s="111"/>
      <c r="I3429" s="111"/>
      <c r="J3429" s="111"/>
      <c r="K3429" s="112"/>
      <c r="L3429" s="76">
        <v>0</v>
      </c>
      <c r="M3429" s="59">
        <f t="shared" si="704"/>
        <v>0</v>
      </c>
      <c r="N3429" s="59">
        <v>0</v>
      </c>
      <c r="O3429" s="59">
        <f t="shared" si="702"/>
        <v>0</v>
      </c>
      <c r="P3429" s="59">
        <v>0</v>
      </c>
      <c r="Q3429" s="59">
        <f t="shared" si="701"/>
        <v>0</v>
      </c>
    </row>
    <row r="3430" spans="1:17" ht="15" customHeight="1" thickBot="1">
      <c r="A3430" s="184" t="str">
        <f t="shared" si="700"/>
        <v>Cucurella</v>
      </c>
      <c r="B3430" s="111"/>
      <c r="C3430" s="111"/>
      <c r="D3430" s="111"/>
      <c r="E3430" s="111"/>
      <c r="F3430" s="111"/>
      <c r="G3430" s="111"/>
      <c r="H3430" s="111"/>
      <c r="I3430" s="111"/>
      <c r="J3430" s="111"/>
      <c r="K3430" s="112"/>
      <c r="L3430" s="76">
        <v>0</v>
      </c>
      <c r="M3430" s="59">
        <f t="shared" si="704"/>
        <v>0</v>
      </c>
      <c r="N3430" s="59">
        <v>0</v>
      </c>
      <c r="O3430" s="59">
        <f t="shared" si="702"/>
        <v>0</v>
      </c>
      <c r="P3430" s="59">
        <v>0</v>
      </c>
      <c r="Q3430" s="59">
        <f t="shared" si="701"/>
        <v>0</v>
      </c>
    </row>
    <row r="3431" spans="1:17" ht="15" customHeight="1" thickBot="1">
      <c r="A3431" s="184" t="str">
        <f t="shared" si="700"/>
        <v>Varane</v>
      </c>
      <c r="B3431" s="111"/>
      <c r="C3431" s="111"/>
      <c r="D3431" s="111"/>
      <c r="E3431" s="111"/>
      <c r="F3431" s="111"/>
      <c r="G3431" s="111"/>
      <c r="H3431" s="111"/>
      <c r="I3431" s="111"/>
      <c r="J3431" s="111"/>
      <c r="K3431" s="112"/>
      <c r="L3431" s="76">
        <v>0</v>
      </c>
      <c r="M3431" s="59">
        <f t="shared" si="704"/>
        <v>0</v>
      </c>
      <c r="N3431" s="59">
        <v>0</v>
      </c>
      <c r="O3431" s="59">
        <f t="shared" si="702"/>
        <v>0</v>
      </c>
      <c r="P3431" s="59">
        <v>0</v>
      </c>
      <c r="Q3431" s="59">
        <f t="shared" si="701"/>
        <v>0</v>
      </c>
    </row>
    <row r="3432" spans="1:17" ht="15" customHeight="1" thickBot="1">
      <c r="A3432" s="184" t="str">
        <f t="shared" si="700"/>
        <v>Estupiñán</v>
      </c>
      <c r="B3432" s="111"/>
      <c r="C3432" s="111"/>
      <c r="D3432" s="111"/>
      <c r="E3432" s="111"/>
      <c r="F3432" s="111"/>
      <c r="G3432" s="111"/>
      <c r="H3432" s="111"/>
      <c r="I3432" s="111"/>
      <c r="J3432" s="111"/>
      <c r="K3432" s="112"/>
      <c r="L3432" s="76">
        <v>0</v>
      </c>
      <c r="M3432" s="59">
        <f t="shared" si="704"/>
        <v>0</v>
      </c>
      <c r="N3432" s="59">
        <v>0</v>
      </c>
      <c r="O3432" s="59">
        <f t="shared" si="702"/>
        <v>0</v>
      </c>
      <c r="P3432" s="59">
        <v>0</v>
      </c>
      <c r="Q3432" s="59">
        <f t="shared" si="701"/>
        <v>0</v>
      </c>
    </row>
    <row r="3433" spans="1:17" ht="15" customHeight="1" thickBot="1">
      <c r="A3433" s="184" t="str">
        <f t="shared" si="700"/>
        <v>Matip</v>
      </c>
      <c r="B3433" s="111"/>
      <c r="C3433" s="111"/>
      <c r="D3433" s="111"/>
      <c r="E3433" s="111"/>
      <c r="F3433" s="111"/>
      <c r="G3433" s="111"/>
      <c r="H3433" s="111"/>
      <c r="I3433" s="111"/>
      <c r="J3433" s="111"/>
      <c r="K3433" s="112"/>
      <c r="L3433" s="76">
        <v>0</v>
      </c>
      <c r="M3433" s="59">
        <f t="shared" si="704"/>
        <v>0</v>
      </c>
      <c r="N3433" s="59">
        <v>0</v>
      </c>
      <c r="O3433" s="59">
        <f t="shared" si="702"/>
        <v>0</v>
      </c>
      <c r="P3433" s="59">
        <v>0</v>
      </c>
      <c r="Q3433" s="59">
        <f t="shared" si="701"/>
        <v>0</v>
      </c>
    </row>
    <row r="3434" spans="1:17" ht="15" customHeight="1" thickBot="1">
      <c r="A3434" s="184" t="str">
        <f t="shared" ref="A3434:A3497" si="705">A2554</f>
        <v>Romero</v>
      </c>
      <c r="B3434" s="111"/>
      <c r="C3434" s="111"/>
      <c r="D3434" s="111"/>
      <c r="E3434" s="111"/>
      <c r="F3434" s="111"/>
      <c r="G3434" s="111"/>
      <c r="H3434" s="111"/>
      <c r="I3434" s="111"/>
      <c r="J3434" s="111"/>
      <c r="K3434" s="112"/>
      <c r="L3434" s="76">
        <v>0</v>
      </c>
      <c r="M3434" s="59">
        <f t="shared" si="704"/>
        <v>0</v>
      </c>
      <c r="N3434" s="59">
        <v>0</v>
      </c>
      <c r="O3434" s="59">
        <f t="shared" si="702"/>
        <v>0</v>
      </c>
      <c r="P3434" s="59">
        <v>0</v>
      </c>
      <c r="Q3434" s="59">
        <f t="shared" si="701"/>
        <v>0</v>
      </c>
    </row>
    <row r="3435" spans="1:17" ht="15" customHeight="1" thickBot="1">
      <c r="A3435" s="184" t="str">
        <f t="shared" si="705"/>
        <v>Koulibaly</v>
      </c>
      <c r="B3435" s="111"/>
      <c r="C3435" s="111"/>
      <c r="D3435" s="111"/>
      <c r="E3435" s="111"/>
      <c r="F3435" s="111"/>
      <c r="G3435" s="111"/>
      <c r="H3435" s="111"/>
      <c r="I3435" s="111"/>
      <c r="J3435" s="111"/>
      <c r="K3435" s="112"/>
      <c r="L3435" s="76">
        <v>0</v>
      </c>
      <c r="M3435" s="59">
        <f t="shared" si="704"/>
        <v>0</v>
      </c>
      <c r="N3435" s="59">
        <v>0</v>
      </c>
      <c r="O3435" s="59">
        <f t="shared" si="702"/>
        <v>0</v>
      </c>
      <c r="P3435" s="59">
        <v>0</v>
      </c>
      <c r="Q3435" s="59">
        <f t="shared" si="701"/>
        <v>0</v>
      </c>
    </row>
    <row r="3436" spans="1:17" ht="15" customHeight="1" thickBot="1">
      <c r="A3436" s="184" t="str">
        <f t="shared" si="705"/>
        <v>Digne</v>
      </c>
      <c r="B3436" s="111"/>
      <c r="C3436" s="111"/>
      <c r="D3436" s="111"/>
      <c r="E3436" s="111"/>
      <c r="F3436" s="111"/>
      <c r="G3436" s="111"/>
      <c r="H3436" s="111"/>
      <c r="I3436" s="111"/>
      <c r="J3436" s="111"/>
      <c r="K3436" s="112"/>
      <c r="L3436" s="76">
        <v>0</v>
      </c>
      <c r="M3436" s="59">
        <f t="shared" si="704"/>
        <v>0</v>
      </c>
      <c r="N3436" s="59">
        <v>0</v>
      </c>
      <c r="O3436" s="59">
        <f t="shared" si="702"/>
        <v>0</v>
      </c>
      <c r="P3436" s="59">
        <v>0</v>
      </c>
      <c r="Q3436" s="59">
        <f t="shared" si="701"/>
        <v>0</v>
      </c>
    </row>
    <row r="3437" spans="1:17" ht="15" customHeight="1" thickBot="1">
      <c r="A3437" s="184" t="str">
        <f t="shared" si="705"/>
        <v>Akanji</v>
      </c>
      <c r="B3437" s="111"/>
      <c r="C3437" s="111"/>
      <c r="D3437" s="111"/>
      <c r="E3437" s="111"/>
      <c r="F3437" s="111"/>
      <c r="G3437" s="111"/>
      <c r="H3437" s="111"/>
      <c r="I3437" s="111"/>
      <c r="J3437" s="111"/>
      <c r="K3437" s="112"/>
      <c r="L3437" s="76">
        <v>0</v>
      </c>
      <c r="M3437" s="59">
        <f t="shared" si="704"/>
        <v>0</v>
      </c>
      <c r="N3437" s="59">
        <v>0</v>
      </c>
      <c r="O3437" s="59">
        <f t="shared" si="702"/>
        <v>0</v>
      </c>
      <c r="P3437" s="59">
        <v>0</v>
      </c>
      <c r="Q3437" s="59">
        <f t="shared" ref="Q3437:Q3500" si="706">M3437-N3437-P3437</f>
        <v>0</v>
      </c>
    </row>
    <row r="3438" spans="1:17" ht="15" customHeight="1" thickBot="1">
      <c r="A3438" s="184" t="str">
        <f t="shared" si="705"/>
        <v>Thiago Silva</v>
      </c>
      <c r="B3438" s="111"/>
      <c r="C3438" s="111"/>
      <c r="D3438" s="111"/>
      <c r="E3438" s="111"/>
      <c r="F3438" s="111"/>
      <c r="G3438" s="111"/>
      <c r="H3438" s="111"/>
      <c r="I3438" s="111"/>
      <c r="J3438" s="111"/>
      <c r="K3438" s="112"/>
      <c r="L3438" s="76">
        <v>0</v>
      </c>
      <c r="M3438" s="59">
        <f t="shared" si="704"/>
        <v>0</v>
      </c>
      <c r="N3438" s="59">
        <v>0</v>
      </c>
      <c r="O3438" s="59">
        <f t="shared" si="702"/>
        <v>0</v>
      </c>
      <c r="P3438" s="59">
        <v>0</v>
      </c>
      <c r="Q3438" s="59">
        <f t="shared" si="706"/>
        <v>0</v>
      </c>
    </row>
    <row r="3439" spans="1:17" ht="15" customHeight="1" thickBot="1">
      <c r="A3439" s="184" t="str">
        <f t="shared" si="705"/>
        <v>Martínez</v>
      </c>
      <c r="B3439" s="111"/>
      <c r="C3439" s="111"/>
      <c r="D3439" s="111"/>
      <c r="E3439" s="111"/>
      <c r="F3439" s="111"/>
      <c r="G3439" s="111"/>
      <c r="H3439" s="111"/>
      <c r="I3439" s="111"/>
      <c r="J3439" s="111"/>
      <c r="K3439" s="112"/>
      <c r="L3439" s="76">
        <v>0</v>
      </c>
      <c r="M3439" s="59">
        <f t="shared" si="704"/>
        <v>0</v>
      </c>
      <c r="N3439" s="59">
        <v>0</v>
      </c>
      <c r="O3439" s="59">
        <f t="shared" si="702"/>
        <v>0</v>
      </c>
      <c r="P3439" s="59">
        <v>0</v>
      </c>
      <c r="Q3439" s="59">
        <f t="shared" si="706"/>
        <v>0</v>
      </c>
    </row>
    <row r="3440" spans="1:17" ht="15" customHeight="1" thickBot="1">
      <c r="A3440" s="184" t="str">
        <f t="shared" si="705"/>
        <v>Mee</v>
      </c>
      <c r="B3440" s="111"/>
      <c r="C3440" s="111"/>
      <c r="D3440" s="111"/>
      <c r="E3440" s="111"/>
      <c r="F3440" s="111"/>
      <c r="G3440" s="111"/>
      <c r="H3440" s="111"/>
      <c r="I3440" s="111"/>
      <c r="J3440" s="111"/>
      <c r="K3440" s="112"/>
      <c r="L3440" s="76">
        <v>0</v>
      </c>
      <c r="M3440" s="59">
        <f t="shared" si="704"/>
        <v>0</v>
      </c>
      <c r="N3440" s="59">
        <v>0</v>
      </c>
      <c r="O3440" s="59">
        <f t="shared" si="702"/>
        <v>0</v>
      </c>
      <c r="P3440" s="59">
        <v>0</v>
      </c>
      <c r="Q3440" s="59">
        <f t="shared" si="706"/>
        <v>0</v>
      </c>
    </row>
    <row r="3441" spans="1:17" ht="15" customHeight="1" thickBot="1">
      <c r="A3441" s="184" t="str">
        <f t="shared" si="705"/>
        <v>Cresswell</v>
      </c>
      <c r="B3441" s="111"/>
      <c r="C3441" s="111"/>
      <c r="D3441" s="111"/>
      <c r="E3441" s="111"/>
      <c r="F3441" s="111"/>
      <c r="G3441" s="111"/>
      <c r="H3441" s="111"/>
      <c r="I3441" s="111"/>
      <c r="J3441" s="111"/>
      <c r="K3441" s="112"/>
      <c r="L3441" s="76">
        <v>0</v>
      </c>
      <c r="M3441" s="59">
        <f t="shared" si="704"/>
        <v>0</v>
      </c>
      <c r="N3441" s="59">
        <v>0</v>
      </c>
      <c r="O3441" s="59">
        <f t="shared" si="702"/>
        <v>0</v>
      </c>
      <c r="P3441" s="59">
        <v>0</v>
      </c>
      <c r="Q3441" s="59">
        <f t="shared" si="706"/>
        <v>0</v>
      </c>
    </row>
    <row r="3442" spans="1:17" ht="15" customHeight="1" thickBot="1">
      <c r="A3442" s="184" t="str">
        <f t="shared" si="705"/>
        <v>Konsa</v>
      </c>
      <c r="B3442" s="111"/>
      <c r="C3442" s="111"/>
      <c r="D3442" s="111"/>
      <c r="E3442" s="111"/>
      <c r="F3442" s="111"/>
      <c r="G3442" s="111"/>
      <c r="H3442" s="111"/>
      <c r="I3442" s="111"/>
      <c r="J3442" s="111"/>
      <c r="K3442" s="112"/>
      <c r="L3442" s="76">
        <v>0</v>
      </c>
      <c r="M3442" s="59">
        <f t="shared" si="704"/>
        <v>0</v>
      </c>
      <c r="N3442" s="59">
        <v>0</v>
      </c>
      <c r="O3442" s="59">
        <f t="shared" si="702"/>
        <v>0</v>
      </c>
      <c r="P3442" s="59">
        <v>0</v>
      </c>
      <c r="Q3442" s="59">
        <f t="shared" si="706"/>
        <v>0</v>
      </c>
    </row>
    <row r="3443" spans="1:17" ht="15" customHeight="1" thickBot="1">
      <c r="A3443" s="184" t="str">
        <f t="shared" si="705"/>
        <v>Perraud</v>
      </c>
      <c r="B3443" s="111"/>
      <c r="C3443" s="111"/>
      <c r="D3443" s="111"/>
      <c r="E3443" s="111"/>
      <c r="F3443" s="111"/>
      <c r="G3443" s="111"/>
      <c r="H3443" s="111"/>
      <c r="I3443" s="111"/>
      <c r="J3443" s="111"/>
      <c r="K3443" s="112"/>
      <c r="L3443" s="76">
        <v>0</v>
      </c>
      <c r="M3443" s="59">
        <f t="shared" ref="M3443:M3474" si="707">L803-L3443</f>
        <v>0</v>
      </c>
      <c r="N3443" s="59">
        <v>0</v>
      </c>
      <c r="O3443" s="59">
        <f t="shared" si="702"/>
        <v>0</v>
      </c>
      <c r="P3443" s="59">
        <v>0</v>
      </c>
      <c r="Q3443" s="59">
        <f t="shared" si="706"/>
        <v>0</v>
      </c>
    </row>
    <row r="3444" spans="1:17" ht="15" customHeight="1" thickBot="1">
      <c r="A3444" s="184" t="str">
        <f t="shared" si="705"/>
        <v>Kehrer</v>
      </c>
      <c r="B3444" s="111"/>
      <c r="C3444" s="111"/>
      <c r="D3444" s="111"/>
      <c r="E3444" s="111"/>
      <c r="F3444" s="111"/>
      <c r="G3444" s="111"/>
      <c r="H3444" s="111"/>
      <c r="I3444" s="111"/>
      <c r="J3444" s="111"/>
      <c r="K3444" s="112"/>
      <c r="L3444" s="76">
        <v>0</v>
      </c>
      <c r="M3444" s="59">
        <f t="shared" si="707"/>
        <v>0</v>
      </c>
      <c r="N3444" s="59">
        <v>0</v>
      </c>
      <c r="O3444" s="59">
        <f t="shared" si="702"/>
        <v>0</v>
      </c>
      <c r="P3444" s="59">
        <v>0</v>
      </c>
      <c r="Q3444" s="59">
        <f t="shared" si="706"/>
        <v>0</v>
      </c>
    </row>
    <row r="3445" spans="1:17" ht="15" customHeight="1" thickBot="1">
      <c r="A3445" s="184" t="str">
        <f t="shared" si="705"/>
        <v>Ream</v>
      </c>
      <c r="B3445" s="111"/>
      <c r="C3445" s="111"/>
      <c r="D3445" s="111"/>
      <c r="E3445" s="111"/>
      <c r="F3445" s="111"/>
      <c r="G3445" s="111"/>
      <c r="H3445" s="111"/>
      <c r="I3445" s="111"/>
      <c r="J3445" s="111"/>
      <c r="K3445" s="112"/>
      <c r="L3445" s="76">
        <v>0</v>
      </c>
      <c r="M3445" s="59">
        <f t="shared" si="707"/>
        <v>0</v>
      </c>
      <c r="N3445" s="59">
        <v>0</v>
      </c>
      <c r="O3445" s="59">
        <f t="shared" si="702"/>
        <v>0</v>
      </c>
      <c r="P3445" s="59">
        <v>0</v>
      </c>
      <c r="Q3445" s="59">
        <f t="shared" si="706"/>
        <v>0</v>
      </c>
    </row>
    <row r="3446" spans="1:17" ht="15" customHeight="1" thickBot="1">
      <c r="A3446" s="184" t="str">
        <f t="shared" si="705"/>
        <v>R.Sessegnon</v>
      </c>
      <c r="B3446" s="111"/>
      <c r="C3446" s="111"/>
      <c r="D3446" s="111"/>
      <c r="E3446" s="111"/>
      <c r="F3446" s="111"/>
      <c r="G3446" s="111"/>
      <c r="H3446" s="111"/>
      <c r="I3446" s="111"/>
      <c r="J3446" s="111"/>
      <c r="K3446" s="112"/>
      <c r="L3446" s="76">
        <v>0</v>
      </c>
      <c r="M3446" s="59">
        <f t="shared" si="707"/>
        <v>0</v>
      </c>
      <c r="N3446" s="59">
        <v>0</v>
      </c>
      <c r="O3446" s="59">
        <f t="shared" si="702"/>
        <v>0</v>
      </c>
      <c r="P3446" s="59">
        <v>0</v>
      </c>
      <c r="Q3446" s="59">
        <f t="shared" si="706"/>
        <v>0</v>
      </c>
    </row>
    <row r="3447" spans="1:17" ht="15" customHeight="1" thickBot="1">
      <c r="A3447" s="184" t="str">
        <f t="shared" si="705"/>
        <v>Aké</v>
      </c>
      <c r="B3447" s="111"/>
      <c r="C3447" s="111"/>
      <c r="D3447" s="111"/>
      <c r="E3447" s="111"/>
      <c r="F3447" s="111"/>
      <c r="G3447" s="111"/>
      <c r="H3447" s="111"/>
      <c r="I3447" s="111"/>
      <c r="J3447" s="111"/>
      <c r="K3447" s="112"/>
      <c r="L3447" s="76">
        <v>0</v>
      </c>
      <c r="M3447" s="59">
        <f t="shared" si="707"/>
        <v>0</v>
      </c>
      <c r="N3447" s="59">
        <v>0</v>
      </c>
      <c r="O3447" s="59">
        <f t="shared" si="702"/>
        <v>0</v>
      </c>
      <c r="P3447" s="59">
        <v>0</v>
      </c>
      <c r="Q3447" s="59">
        <f t="shared" si="706"/>
        <v>0</v>
      </c>
    </row>
    <row r="3448" spans="1:17" ht="15" customHeight="1" thickBot="1">
      <c r="A3448" s="184" t="str">
        <f t="shared" si="705"/>
        <v>Azpilicueta</v>
      </c>
      <c r="B3448" s="111"/>
      <c r="C3448" s="111"/>
      <c r="D3448" s="111"/>
      <c r="E3448" s="111"/>
      <c r="F3448" s="111"/>
      <c r="G3448" s="111"/>
      <c r="H3448" s="111"/>
      <c r="I3448" s="111"/>
      <c r="J3448" s="111"/>
      <c r="K3448" s="112"/>
      <c r="L3448" s="76">
        <v>0</v>
      </c>
      <c r="M3448" s="59">
        <f t="shared" si="707"/>
        <v>0</v>
      </c>
      <c r="N3448" s="59">
        <v>0</v>
      </c>
      <c r="O3448" s="59">
        <f t="shared" si="702"/>
        <v>0</v>
      </c>
      <c r="P3448" s="59">
        <v>0</v>
      </c>
      <c r="Q3448" s="59">
        <f t="shared" si="706"/>
        <v>0</v>
      </c>
    </row>
    <row r="3449" spans="1:17" ht="15" customHeight="1" thickBot="1">
      <c r="A3449" s="184" t="str">
        <f t="shared" si="705"/>
        <v>Collins</v>
      </c>
      <c r="B3449" s="111"/>
      <c r="C3449" s="111"/>
      <c r="D3449" s="111"/>
      <c r="E3449" s="111"/>
      <c r="F3449" s="111"/>
      <c r="G3449" s="111"/>
      <c r="H3449" s="111"/>
      <c r="I3449" s="111"/>
      <c r="J3449" s="111"/>
      <c r="K3449" s="112"/>
      <c r="L3449" s="76">
        <v>0</v>
      </c>
      <c r="M3449" s="59">
        <f t="shared" si="707"/>
        <v>0</v>
      </c>
      <c r="N3449" s="59">
        <v>0</v>
      </c>
      <c r="O3449" s="59">
        <f t="shared" si="702"/>
        <v>0</v>
      </c>
      <c r="P3449" s="59">
        <v>0</v>
      </c>
      <c r="Q3449" s="59">
        <f t="shared" si="706"/>
        <v>0</v>
      </c>
    </row>
    <row r="3450" spans="1:17" ht="15" customHeight="1" thickBot="1">
      <c r="A3450" s="184" t="str">
        <f t="shared" si="705"/>
        <v>Chalobah</v>
      </c>
      <c r="B3450" s="111"/>
      <c r="C3450" s="111"/>
      <c r="D3450" s="111"/>
      <c r="E3450" s="111"/>
      <c r="F3450" s="111"/>
      <c r="G3450" s="111"/>
      <c r="H3450" s="111"/>
      <c r="I3450" s="111"/>
      <c r="J3450" s="111"/>
      <c r="K3450" s="112"/>
      <c r="L3450" s="76">
        <v>0</v>
      </c>
      <c r="M3450" s="59">
        <f t="shared" si="707"/>
        <v>0</v>
      </c>
      <c r="N3450" s="59">
        <v>0</v>
      </c>
      <c r="O3450" s="59">
        <f t="shared" si="702"/>
        <v>0</v>
      </c>
      <c r="P3450" s="59">
        <v>0</v>
      </c>
      <c r="Q3450" s="59">
        <f t="shared" si="706"/>
        <v>0</v>
      </c>
    </row>
    <row r="3451" spans="1:17" ht="15" customHeight="1" thickBot="1">
      <c r="A3451" s="184" t="str">
        <f t="shared" si="705"/>
        <v>Haaland</v>
      </c>
      <c r="B3451" s="111"/>
      <c r="C3451" s="111"/>
      <c r="D3451" s="111"/>
      <c r="E3451" s="111"/>
      <c r="F3451" s="111"/>
      <c r="G3451" s="111"/>
      <c r="H3451" s="111"/>
      <c r="I3451" s="111"/>
      <c r="J3451" s="111"/>
      <c r="K3451" s="112"/>
      <c r="L3451" s="76">
        <v>1</v>
      </c>
      <c r="M3451" s="59">
        <f t="shared" si="707"/>
        <v>0</v>
      </c>
      <c r="N3451" s="59">
        <v>0</v>
      </c>
      <c r="O3451" s="59">
        <f t="shared" si="702"/>
        <v>0</v>
      </c>
      <c r="P3451" s="59">
        <v>0</v>
      </c>
      <c r="Q3451" s="59">
        <f t="shared" si="706"/>
        <v>0</v>
      </c>
    </row>
    <row r="3452" spans="1:17" ht="15" customHeight="1" thickBot="1">
      <c r="A3452" s="184" t="str">
        <f t="shared" si="705"/>
        <v>Kane</v>
      </c>
      <c r="B3452" s="111"/>
      <c r="C3452" s="111"/>
      <c r="D3452" s="111"/>
      <c r="E3452" s="111"/>
      <c r="F3452" s="111"/>
      <c r="G3452" s="111"/>
      <c r="H3452" s="111"/>
      <c r="I3452" s="111"/>
      <c r="J3452" s="111"/>
      <c r="K3452" s="112"/>
      <c r="L3452" s="76">
        <v>0</v>
      </c>
      <c r="M3452" s="59">
        <f t="shared" si="707"/>
        <v>0</v>
      </c>
      <c r="N3452" s="59">
        <v>0</v>
      </c>
      <c r="O3452" s="59">
        <f t="shared" ref="O3452:O3525" si="708">M3452-N3452</f>
        <v>0</v>
      </c>
      <c r="P3452" s="59">
        <v>0</v>
      </c>
      <c r="Q3452" s="59">
        <f t="shared" si="706"/>
        <v>0</v>
      </c>
    </row>
    <row r="3453" spans="1:17" ht="15" customHeight="1" thickBot="1">
      <c r="A3453" s="184" t="str">
        <f t="shared" si="705"/>
        <v>Darwin</v>
      </c>
      <c r="B3453" s="111"/>
      <c r="C3453" s="111"/>
      <c r="D3453" s="111"/>
      <c r="E3453" s="111"/>
      <c r="F3453" s="111"/>
      <c r="G3453" s="111"/>
      <c r="H3453" s="111"/>
      <c r="I3453" s="111"/>
      <c r="J3453" s="111"/>
      <c r="K3453" s="112"/>
      <c r="L3453" s="76">
        <v>0</v>
      </c>
      <c r="M3453" s="59">
        <f t="shared" si="707"/>
        <v>0</v>
      </c>
      <c r="N3453" s="59">
        <v>0</v>
      </c>
      <c r="O3453" s="59">
        <f t="shared" si="708"/>
        <v>0</v>
      </c>
      <c r="P3453" s="59">
        <v>0</v>
      </c>
      <c r="Q3453" s="59">
        <f t="shared" si="706"/>
        <v>0</v>
      </c>
    </row>
    <row r="3454" spans="1:17" ht="15" customHeight="1" thickBot="1">
      <c r="A3454" s="184" t="str">
        <f t="shared" si="705"/>
        <v>Mitrović</v>
      </c>
      <c r="B3454" s="111"/>
      <c r="C3454" s="111"/>
      <c r="D3454" s="111"/>
      <c r="E3454" s="111"/>
      <c r="F3454" s="111"/>
      <c r="G3454" s="111"/>
      <c r="H3454" s="111"/>
      <c r="I3454" s="111"/>
      <c r="J3454" s="111"/>
      <c r="K3454" s="112"/>
      <c r="L3454" s="76">
        <v>1</v>
      </c>
      <c r="M3454" s="59">
        <f t="shared" si="707"/>
        <v>0</v>
      </c>
      <c r="N3454" s="59">
        <v>0</v>
      </c>
      <c r="O3454" s="59">
        <f t="shared" si="708"/>
        <v>0</v>
      </c>
      <c r="P3454" s="59">
        <v>0</v>
      </c>
      <c r="Q3454" s="59">
        <f t="shared" si="706"/>
        <v>0</v>
      </c>
    </row>
    <row r="3455" spans="1:17" ht="15" customHeight="1" thickBot="1">
      <c r="A3455" s="184" t="str">
        <f t="shared" si="705"/>
        <v>Nketiah</v>
      </c>
      <c r="B3455" s="111"/>
      <c r="C3455" s="111"/>
      <c r="D3455" s="111"/>
      <c r="E3455" s="111"/>
      <c r="F3455" s="111"/>
      <c r="G3455" s="111"/>
      <c r="H3455" s="111"/>
      <c r="I3455" s="111"/>
      <c r="J3455" s="111"/>
      <c r="K3455" s="112"/>
      <c r="L3455" s="76">
        <v>0</v>
      </c>
      <c r="M3455" s="59">
        <f t="shared" si="707"/>
        <v>0</v>
      </c>
      <c r="N3455" s="59">
        <v>0</v>
      </c>
      <c r="O3455" s="59">
        <f t="shared" si="708"/>
        <v>0</v>
      </c>
      <c r="P3455" s="59">
        <v>0</v>
      </c>
      <c r="Q3455" s="59">
        <f t="shared" si="706"/>
        <v>0</v>
      </c>
    </row>
    <row r="3456" spans="1:17" ht="15" customHeight="1" thickBot="1">
      <c r="A3456" s="184" t="str">
        <f t="shared" si="705"/>
        <v>Wilson</v>
      </c>
      <c r="B3456" s="111"/>
      <c r="C3456" s="111"/>
      <c r="D3456" s="111"/>
      <c r="E3456" s="111"/>
      <c r="F3456" s="111"/>
      <c r="G3456" s="111"/>
      <c r="H3456" s="111"/>
      <c r="I3456" s="111"/>
      <c r="J3456" s="111"/>
      <c r="K3456" s="112"/>
      <c r="L3456" s="76">
        <v>0</v>
      </c>
      <c r="M3456" s="59">
        <f t="shared" si="707"/>
        <v>0</v>
      </c>
      <c r="N3456" s="59">
        <v>0</v>
      </c>
      <c r="O3456" s="59">
        <f t="shared" si="708"/>
        <v>0</v>
      </c>
      <c r="P3456" s="59">
        <v>0</v>
      </c>
      <c r="Q3456" s="59">
        <f t="shared" si="706"/>
        <v>0</v>
      </c>
    </row>
    <row r="3457" spans="1:17" ht="15" customHeight="1" thickBot="1">
      <c r="A3457" s="184" t="str">
        <f t="shared" si="705"/>
        <v>Martial</v>
      </c>
      <c r="B3457" s="111"/>
      <c r="C3457" s="111"/>
      <c r="D3457" s="111"/>
      <c r="E3457" s="111"/>
      <c r="F3457" s="111"/>
      <c r="G3457" s="111"/>
      <c r="H3457" s="111"/>
      <c r="I3457" s="111"/>
      <c r="J3457" s="111"/>
      <c r="K3457" s="112"/>
      <c r="L3457" s="76">
        <v>0</v>
      </c>
      <c r="M3457" s="59">
        <f t="shared" si="707"/>
        <v>0</v>
      </c>
      <c r="N3457" s="59">
        <v>0</v>
      </c>
      <c r="O3457" s="59">
        <f t="shared" si="708"/>
        <v>0</v>
      </c>
      <c r="P3457" s="59">
        <v>0</v>
      </c>
      <c r="Q3457" s="59">
        <f t="shared" si="706"/>
        <v>0</v>
      </c>
    </row>
    <row r="3458" spans="1:17" ht="15" customHeight="1" thickBot="1">
      <c r="A3458" s="184" t="str">
        <f t="shared" si="705"/>
        <v>Watkins</v>
      </c>
      <c r="B3458" s="111"/>
      <c r="C3458" s="111"/>
      <c r="D3458" s="111"/>
      <c r="E3458" s="111"/>
      <c r="F3458" s="111"/>
      <c r="G3458" s="111"/>
      <c r="H3458" s="111"/>
      <c r="I3458" s="111"/>
      <c r="J3458" s="111"/>
      <c r="K3458" s="112"/>
      <c r="L3458" s="76">
        <v>0</v>
      </c>
      <c r="M3458" s="59">
        <f t="shared" si="707"/>
        <v>0</v>
      </c>
      <c r="N3458" s="59">
        <v>0</v>
      </c>
      <c r="O3458" s="59">
        <f t="shared" si="708"/>
        <v>0</v>
      </c>
      <c r="P3458" s="59">
        <v>0</v>
      </c>
      <c r="Q3458" s="59">
        <f t="shared" si="706"/>
        <v>0</v>
      </c>
    </row>
    <row r="3459" spans="1:17" ht="15" customHeight="1" thickBot="1">
      <c r="A3459" s="184" t="str">
        <f t="shared" si="705"/>
        <v>Havertz</v>
      </c>
      <c r="B3459" s="111"/>
      <c r="C3459" s="111"/>
      <c r="D3459" s="111"/>
      <c r="E3459" s="111"/>
      <c r="F3459" s="111"/>
      <c r="G3459" s="111"/>
      <c r="H3459" s="111"/>
      <c r="I3459" s="111"/>
      <c r="J3459" s="111"/>
      <c r="K3459" s="112"/>
      <c r="L3459" s="76">
        <v>0</v>
      </c>
      <c r="M3459" s="59">
        <f t="shared" si="707"/>
        <v>0</v>
      </c>
      <c r="N3459" s="59">
        <v>0</v>
      </c>
      <c r="O3459" s="59">
        <f t="shared" si="708"/>
        <v>0</v>
      </c>
      <c r="P3459" s="59">
        <v>0</v>
      </c>
      <c r="Q3459" s="59">
        <f t="shared" si="706"/>
        <v>0</v>
      </c>
    </row>
    <row r="3460" spans="1:17" ht="15" customHeight="1" thickBot="1">
      <c r="A3460" s="184" t="str">
        <f t="shared" si="705"/>
        <v>Aubameyang</v>
      </c>
      <c r="B3460" s="111"/>
      <c r="C3460" s="111"/>
      <c r="D3460" s="111"/>
      <c r="E3460" s="111"/>
      <c r="F3460" s="111"/>
      <c r="G3460" s="111"/>
      <c r="H3460" s="111"/>
      <c r="I3460" s="111"/>
      <c r="J3460" s="111"/>
      <c r="K3460" s="112"/>
      <c r="L3460" s="76">
        <v>0</v>
      </c>
      <c r="M3460" s="59">
        <f t="shared" si="707"/>
        <v>0</v>
      </c>
      <c r="N3460" s="59">
        <v>0</v>
      </c>
      <c r="O3460" s="59">
        <f t="shared" si="708"/>
        <v>0</v>
      </c>
      <c r="P3460" s="59">
        <v>0</v>
      </c>
      <c r="Q3460" s="59">
        <f t="shared" si="706"/>
        <v>0</v>
      </c>
    </row>
    <row r="3461" spans="1:17" ht="15" customHeight="1" thickBot="1">
      <c r="A3461" s="184" t="str">
        <f t="shared" si="705"/>
        <v>Solanke</v>
      </c>
      <c r="B3461" s="111"/>
      <c r="C3461" s="111"/>
      <c r="D3461" s="111"/>
      <c r="E3461" s="111"/>
      <c r="F3461" s="111"/>
      <c r="G3461" s="111"/>
      <c r="H3461" s="111"/>
      <c r="I3461" s="111"/>
      <c r="J3461" s="111"/>
      <c r="K3461" s="112"/>
      <c r="L3461" s="76">
        <v>0</v>
      </c>
      <c r="M3461" s="59">
        <f t="shared" si="707"/>
        <v>0</v>
      </c>
      <c r="N3461" s="59">
        <v>0</v>
      </c>
      <c r="O3461" s="59">
        <f t="shared" si="708"/>
        <v>0</v>
      </c>
      <c r="P3461" s="59">
        <v>0</v>
      </c>
      <c r="Q3461" s="59">
        <f t="shared" si="706"/>
        <v>0</v>
      </c>
    </row>
    <row r="3462" spans="1:17" ht="15" customHeight="1" thickBot="1">
      <c r="A3462" s="184" t="str">
        <f t="shared" si="705"/>
        <v>Bamford</v>
      </c>
      <c r="B3462" s="111"/>
      <c r="C3462" s="111"/>
      <c r="D3462" s="111"/>
      <c r="E3462" s="111"/>
      <c r="F3462" s="111"/>
      <c r="G3462" s="111"/>
      <c r="H3462" s="111"/>
      <c r="I3462" s="111"/>
      <c r="J3462" s="111"/>
      <c r="K3462" s="112"/>
      <c r="L3462" s="76">
        <v>0</v>
      </c>
      <c r="M3462" s="59">
        <f t="shared" si="707"/>
        <v>0</v>
      </c>
      <c r="N3462" s="59">
        <v>0</v>
      </c>
      <c r="O3462" s="59">
        <f t="shared" si="708"/>
        <v>0</v>
      </c>
      <c r="P3462" s="59">
        <v>0</v>
      </c>
      <c r="Q3462" s="59">
        <f t="shared" si="706"/>
        <v>0</v>
      </c>
    </row>
    <row r="3463" spans="1:17" ht="15" customHeight="1" thickBot="1">
      <c r="A3463" s="184" t="str">
        <f t="shared" si="705"/>
        <v>Mbeumo</v>
      </c>
      <c r="B3463" s="111"/>
      <c r="C3463" s="111"/>
      <c r="D3463" s="111"/>
      <c r="E3463" s="111"/>
      <c r="F3463" s="111"/>
      <c r="G3463" s="111"/>
      <c r="H3463" s="111"/>
      <c r="I3463" s="111"/>
      <c r="J3463" s="111"/>
      <c r="K3463" s="112"/>
      <c r="L3463" s="76">
        <v>0</v>
      </c>
      <c r="M3463" s="59">
        <f t="shared" si="707"/>
        <v>0</v>
      </c>
      <c r="N3463" s="59">
        <v>0</v>
      </c>
      <c r="O3463" s="59">
        <f t="shared" si="708"/>
        <v>0</v>
      </c>
      <c r="P3463" s="59">
        <v>0</v>
      </c>
      <c r="Q3463" s="59">
        <f t="shared" si="706"/>
        <v>0</v>
      </c>
    </row>
    <row r="3464" spans="1:17" ht="15" customHeight="1" thickBot="1">
      <c r="A3464" s="184" t="str">
        <f t="shared" si="705"/>
        <v>Adams</v>
      </c>
      <c r="B3464" s="111"/>
      <c r="C3464" s="111"/>
      <c r="D3464" s="111"/>
      <c r="E3464" s="111"/>
      <c r="F3464" s="111"/>
      <c r="G3464" s="111"/>
      <c r="H3464" s="111"/>
      <c r="I3464" s="111"/>
      <c r="J3464" s="111"/>
      <c r="K3464" s="112"/>
      <c r="L3464" s="76">
        <v>0</v>
      </c>
      <c r="M3464" s="59">
        <f t="shared" si="707"/>
        <v>0</v>
      </c>
      <c r="N3464" s="59">
        <v>0</v>
      </c>
      <c r="O3464" s="59">
        <f t="shared" si="708"/>
        <v>0</v>
      </c>
      <c r="P3464" s="59">
        <v>0</v>
      </c>
      <c r="Q3464" s="59">
        <f t="shared" si="706"/>
        <v>0</v>
      </c>
    </row>
    <row r="3465" spans="1:17" ht="15" customHeight="1" thickBot="1">
      <c r="A3465" s="184" t="str">
        <f t="shared" si="705"/>
        <v>Calvert-Lewin</v>
      </c>
      <c r="B3465" s="111"/>
      <c r="C3465" s="111"/>
      <c r="D3465" s="111"/>
      <c r="E3465" s="111"/>
      <c r="F3465" s="111"/>
      <c r="G3465" s="111"/>
      <c r="H3465" s="111"/>
      <c r="I3465" s="111"/>
      <c r="J3465" s="111"/>
      <c r="K3465" s="112"/>
      <c r="L3465" s="76">
        <v>0</v>
      </c>
      <c r="M3465" s="59">
        <f t="shared" si="707"/>
        <v>0</v>
      </c>
      <c r="N3465" s="59">
        <v>0</v>
      </c>
      <c r="O3465" s="59">
        <f t="shared" si="708"/>
        <v>0</v>
      </c>
      <c r="P3465" s="59">
        <v>0</v>
      </c>
      <c r="Q3465" s="59">
        <f t="shared" si="706"/>
        <v>0</v>
      </c>
    </row>
    <row r="3466" spans="1:17" ht="15" customHeight="1" thickBot="1">
      <c r="A3466" s="184" t="str">
        <f t="shared" si="705"/>
        <v>Scamacca</v>
      </c>
      <c r="B3466" s="111"/>
      <c r="C3466" s="111"/>
      <c r="D3466" s="111"/>
      <c r="E3466" s="111"/>
      <c r="F3466" s="111"/>
      <c r="G3466" s="111"/>
      <c r="H3466" s="111"/>
      <c r="I3466" s="111"/>
      <c r="J3466" s="111"/>
      <c r="K3466" s="112"/>
      <c r="L3466" s="76">
        <v>0</v>
      </c>
      <c r="M3466" s="59">
        <f t="shared" si="707"/>
        <v>0</v>
      </c>
      <c r="N3466" s="59">
        <v>0</v>
      </c>
      <c r="O3466" s="59">
        <f t="shared" si="708"/>
        <v>0</v>
      </c>
      <c r="P3466" s="59">
        <v>0</v>
      </c>
      <c r="Q3466" s="59">
        <f t="shared" si="706"/>
        <v>0</v>
      </c>
    </row>
    <row r="3467" spans="1:17" ht="15" customHeight="1" thickBot="1">
      <c r="A3467" s="184" t="str">
        <f t="shared" si="705"/>
        <v>Edouard</v>
      </c>
      <c r="B3467" s="111"/>
      <c r="C3467" s="111"/>
      <c r="D3467" s="111"/>
      <c r="E3467" s="111"/>
      <c r="F3467" s="111"/>
      <c r="G3467" s="111"/>
      <c r="H3467" s="111"/>
      <c r="I3467" s="111"/>
      <c r="J3467" s="111"/>
      <c r="K3467" s="112"/>
      <c r="L3467" s="76">
        <v>0</v>
      </c>
      <c r="M3467" s="59">
        <f t="shared" si="707"/>
        <v>0</v>
      </c>
      <c r="N3467" s="59">
        <v>0</v>
      </c>
      <c r="O3467" s="59">
        <f t="shared" si="708"/>
        <v>0</v>
      </c>
      <c r="P3467" s="59">
        <v>0</v>
      </c>
      <c r="Q3467" s="59">
        <f t="shared" si="706"/>
        <v>0</v>
      </c>
    </row>
    <row r="3468" spans="1:17" ht="15" customHeight="1" thickBot="1">
      <c r="A3468" s="184" t="str">
        <f t="shared" si="705"/>
        <v>Johnson</v>
      </c>
      <c r="B3468" s="111"/>
      <c r="C3468" s="111"/>
      <c r="D3468" s="111"/>
      <c r="E3468" s="111"/>
      <c r="F3468" s="111"/>
      <c r="G3468" s="111"/>
      <c r="H3468" s="111"/>
      <c r="I3468" s="111"/>
      <c r="J3468" s="111"/>
      <c r="K3468" s="112"/>
      <c r="L3468" s="76">
        <v>0</v>
      </c>
      <c r="M3468" s="59">
        <f t="shared" si="707"/>
        <v>0</v>
      </c>
      <c r="N3468" s="59">
        <v>0</v>
      </c>
      <c r="O3468" s="59">
        <f t="shared" si="708"/>
        <v>0</v>
      </c>
      <c r="P3468" s="59">
        <v>0</v>
      </c>
      <c r="Q3468" s="59">
        <f t="shared" si="706"/>
        <v>0</v>
      </c>
    </row>
    <row r="3469" spans="1:17" ht="15" customHeight="1" thickBot="1">
      <c r="A3469" s="184" t="str">
        <f t="shared" si="705"/>
        <v>Daka</v>
      </c>
      <c r="B3469" s="111"/>
      <c r="C3469" s="111"/>
      <c r="D3469" s="111"/>
      <c r="E3469" s="111"/>
      <c r="F3469" s="111"/>
      <c r="G3469" s="111"/>
      <c r="H3469" s="111"/>
      <c r="I3469" s="111"/>
      <c r="J3469" s="111"/>
      <c r="K3469" s="112"/>
      <c r="L3469" s="76">
        <v>0</v>
      </c>
      <c r="M3469" s="59">
        <f t="shared" si="707"/>
        <v>0</v>
      </c>
      <c r="N3469" s="59">
        <v>0</v>
      </c>
      <c r="O3469" s="59">
        <f t="shared" si="708"/>
        <v>0</v>
      </c>
      <c r="P3469" s="59">
        <v>0</v>
      </c>
      <c r="Q3469" s="59">
        <f t="shared" si="706"/>
        <v>0</v>
      </c>
    </row>
    <row r="3470" spans="1:17" ht="15" customHeight="1" thickBot="1">
      <c r="A3470" s="184" t="str">
        <f t="shared" si="705"/>
        <v>Greenwood</v>
      </c>
      <c r="B3470" s="111"/>
      <c r="C3470" s="111"/>
      <c r="D3470" s="111"/>
      <c r="E3470" s="111"/>
      <c r="F3470" s="111"/>
      <c r="G3470" s="111"/>
      <c r="H3470" s="111"/>
      <c r="I3470" s="111"/>
      <c r="J3470" s="111"/>
      <c r="K3470" s="112"/>
      <c r="L3470" s="76">
        <v>0</v>
      </c>
      <c r="M3470" s="59">
        <f t="shared" si="707"/>
        <v>1</v>
      </c>
      <c r="N3470" s="59">
        <v>0</v>
      </c>
      <c r="O3470" s="59">
        <f t="shared" si="708"/>
        <v>1</v>
      </c>
      <c r="P3470" s="59">
        <v>0</v>
      </c>
      <c r="Q3470" s="59">
        <f t="shared" si="706"/>
        <v>1</v>
      </c>
    </row>
    <row r="3471" spans="1:17" ht="15" customHeight="1" thickBot="1">
      <c r="A3471" s="184" t="str">
        <f t="shared" si="705"/>
        <v>Ederson</v>
      </c>
      <c r="B3471" s="111"/>
      <c r="C3471" s="111"/>
      <c r="D3471" s="111"/>
      <c r="E3471" s="111"/>
      <c r="F3471" s="111"/>
      <c r="G3471" s="111"/>
      <c r="H3471" s="111"/>
      <c r="I3471" s="111"/>
      <c r="J3471" s="111"/>
      <c r="K3471" s="112"/>
      <c r="L3471" s="76">
        <v>1</v>
      </c>
      <c r="M3471" s="59">
        <f t="shared" si="707"/>
        <v>0</v>
      </c>
      <c r="N3471" s="59">
        <v>0</v>
      </c>
      <c r="O3471" s="59">
        <f t="shared" si="708"/>
        <v>0</v>
      </c>
      <c r="P3471" s="59">
        <v>0</v>
      </c>
      <c r="Q3471" s="59">
        <f t="shared" si="706"/>
        <v>0</v>
      </c>
    </row>
    <row r="3472" spans="1:17" ht="15" customHeight="1" thickBot="1">
      <c r="A3472" s="184" t="str">
        <f t="shared" si="705"/>
        <v>Ramsdale</v>
      </c>
      <c r="B3472" s="111"/>
      <c r="C3472" s="111"/>
      <c r="D3472" s="111"/>
      <c r="E3472" s="111"/>
      <c r="F3472" s="111"/>
      <c r="G3472" s="111"/>
      <c r="H3472" s="111"/>
      <c r="I3472" s="111"/>
      <c r="J3472" s="111"/>
      <c r="K3472" s="112"/>
      <c r="L3472" s="76">
        <v>0</v>
      </c>
      <c r="M3472" s="59">
        <f t="shared" si="707"/>
        <v>0</v>
      </c>
      <c r="N3472" s="59">
        <v>0</v>
      </c>
      <c r="O3472" s="59">
        <f t="shared" si="708"/>
        <v>0</v>
      </c>
      <c r="P3472" s="59">
        <v>0</v>
      </c>
      <c r="Q3472" s="59">
        <f t="shared" si="706"/>
        <v>0</v>
      </c>
    </row>
    <row r="3473" spans="1:17" ht="15" customHeight="1" thickBot="1">
      <c r="A3473" s="184" t="str">
        <f t="shared" si="705"/>
        <v>Arrizabalaga</v>
      </c>
      <c r="B3473" s="111"/>
      <c r="C3473" s="111"/>
      <c r="D3473" s="111"/>
      <c r="E3473" s="111"/>
      <c r="F3473" s="111"/>
      <c r="G3473" s="111"/>
      <c r="H3473" s="111"/>
      <c r="I3473" s="111"/>
      <c r="J3473" s="111"/>
      <c r="K3473" s="112"/>
      <c r="L3473" s="76">
        <v>0</v>
      </c>
      <c r="M3473" s="59">
        <f t="shared" si="707"/>
        <v>0</v>
      </c>
      <c r="N3473" s="59">
        <v>0</v>
      </c>
      <c r="O3473" s="59">
        <f t="shared" si="708"/>
        <v>0</v>
      </c>
      <c r="P3473" s="59">
        <v>0</v>
      </c>
      <c r="Q3473" s="59">
        <f t="shared" si="706"/>
        <v>0</v>
      </c>
    </row>
    <row r="3474" spans="1:17" ht="15" customHeight="1" thickBot="1">
      <c r="A3474" s="184" t="str">
        <f t="shared" si="705"/>
        <v>Alisson</v>
      </c>
      <c r="B3474" s="111"/>
      <c r="C3474" s="111"/>
      <c r="D3474" s="111"/>
      <c r="E3474" s="111"/>
      <c r="F3474" s="111"/>
      <c r="G3474" s="111"/>
      <c r="H3474" s="111"/>
      <c r="I3474" s="111"/>
      <c r="J3474" s="111"/>
      <c r="K3474" s="112"/>
      <c r="L3474" s="76">
        <v>0</v>
      </c>
      <c r="M3474" s="59">
        <f t="shared" si="707"/>
        <v>0</v>
      </c>
      <c r="N3474" s="59">
        <v>0</v>
      </c>
      <c r="O3474" s="59">
        <f t="shared" si="708"/>
        <v>0</v>
      </c>
      <c r="P3474" s="59">
        <v>0</v>
      </c>
      <c r="Q3474" s="59">
        <f t="shared" si="706"/>
        <v>0</v>
      </c>
    </row>
    <row r="3475" spans="1:17" ht="15" customHeight="1" thickBot="1">
      <c r="A3475" s="184" t="str">
        <f t="shared" si="705"/>
        <v>Lloris</v>
      </c>
      <c r="B3475" s="111"/>
      <c r="C3475" s="111"/>
      <c r="D3475" s="111"/>
      <c r="E3475" s="111"/>
      <c r="F3475" s="111"/>
      <c r="G3475" s="111"/>
      <c r="H3475" s="111"/>
      <c r="I3475" s="111"/>
      <c r="J3475" s="111"/>
      <c r="K3475" s="112"/>
      <c r="L3475" s="76">
        <v>0</v>
      </c>
      <c r="M3475" s="59">
        <f t="shared" ref="M3475:M3506" si="709">L835-L3475</f>
        <v>0</v>
      </c>
      <c r="N3475" s="59">
        <v>0</v>
      </c>
      <c r="O3475" s="59">
        <f t="shared" si="708"/>
        <v>0</v>
      </c>
      <c r="P3475" s="59">
        <v>0</v>
      </c>
      <c r="Q3475" s="59">
        <f t="shared" si="706"/>
        <v>0</v>
      </c>
    </row>
    <row r="3476" spans="1:17" ht="15" customHeight="1" thickBot="1">
      <c r="A3476" s="184" t="str">
        <f t="shared" si="705"/>
        <v>Leno</v>
      </c>
      <c r="B3476" s="111"/>
      <c r="C3476" s="111"/>
      <c r="D3476" s="111"/>
      <c r="E3476" s="111"/>
      <c r="F3476" s="111"/>
      <c r="G3476" s="111"/>
      <c r="H3476" s="111"/>
      <c r="I3476" s="111"/>
      <c r="J3476" s="111"/>
      <c r="K3476" s="112"/>
      <c r="L3476" s="76">
        <v>0</v>
      </c>
      <c r="M3476" s="59">
        <f t="shared" si="709"/>
        <v>1</v>
      </c>
      <c r="N3476" s="59">
        <v>0</v>
      </c>
      <c r="O3476" s="59">
        <f t="shared" si="708"/>
        <v>1</v>
      </c>
      <c r="P3476" s="59">
        <v>0</v>
      </c>
      <c r="Q3476" s="59">
        <f t="shared" si="706"/>
        <v>1</v>
      </c>
    </row>
    <row r="3477" spans="1:17" ht="15" customHeight="1" thickBot="1">
      <c r="A3477" s="184" t="str">
        <f t="shared" si="705"/>
        <v>Pope</v>
      </c>
      <c r="B3477" s="111"/>
      <c r="C3477" s="111"/>
      <c r="D3477" s="111"/>
      <c r="E3477" s="111"/>
      <c r="F3477" s="111"/>
      <c r="G3477" s="111"/>
      <c r="H3477" s="111"/>
      <c r="I3477" s="111"/>
      <c r="J3477" s="111"/>
      <c r="K3477" s="112"/>
      <c r="L3477" s="76">
        <v>0</v>
      </c>
      <c r="M3477" s="59">
        <f t="shared" si="709"/>
        <v>0</v>
      </c>
      <c r="N3477" s="59">
        <v>0</v>
      </c>
      <c r="O3477" s="59">
        <f t="shared" si="708"/>
        <v>0</v>
      </c>
      <c r="P3477" s="59">
        <v>0</v>
      </c>
      <c r="Q3477" s="59">
        <f t="shared" si="706"/>
        <v>0</v>
      </c>
    </row>
    <row r="3478" spans="1:17" ht="15" customHeight="1" thickBot="1">
      <c r="A3478" s="184" t="str">
        <f t="shared" si="705"/>
        <v>Fabianski</v>
      </c>
      <c r="B3478" s="111"/>
      <c r="C3478" s="111"/>
      <c r="D3478" s="111"/>
      <c r="E3478" s="111"/>
      <c r="F3478" s="111"/>
      <c r="G3478" s="111"/>
      <c r="H3478" s="111"/>
      <c r="I3478" s="111"/>
      <c r="J3478" s="111"/>
      <c r="K3478" s="112"/>
      <c r="L3478" s="76">
        <v>0</v>
      </c>
      <c r="M3478" s="59">
        <f t="shared" si="709"/>
        <v>0</v>
      </c>
      <c r="N3478" s="59">
        <v>0</v>
      </c>
      <c r="O3478" s="59">
        <f t="shared" si="708"/>
        <v>0</v>
      </c>
      <c r="P3478" s="59">
        <v>0</v>
      </c>
      <c r="Q3478" s="59">
        <f t="shared" si="706"/>
        <v>0</v>
      </c>
    </row>
    <row r="3479" spans="1:17" ht="15" customHeight="1" thickBot="1">
      <c r="A3479" s="184" t="str">
        <f t="shared" si="705"/>
        <v>Sánchez</v>
      </c>
      <c r="B3479" s="111"/>
      <c r="C3479" s="111"/>
      <c r="D3479" s="111"/>
      <c r="E3479" s="111"/>
      <c r="F3479" s="111"/>
      <c r="G3479" s="111"/>
      <c r="H3479" s="111"/>
      <c r="I3479" s="111"/>
      <c r="J3479" s="111"/>
      <c r="K3479" s="112"/>
      <c r="L3479" s="76">
        <v>0</v>
      </c>
      <c r="M3479" s="59">
        <f t="shared" si="709"/>
        <v>0</v>
      </c>
      <c r="N3479" s="59">
        <v>0</v>
      </c>
      <c r="O3479" s="59">
        <f t="shared" si="708"/>
        <v>0</v>
      </c>
      <c r="P3479" s="59">
        <v>0</v>
      </c>
      <c r="Q3479" s="59">
        <f t="shared" si="706"/>
        <v>0</v>
      </c>
    </row>
    <row r="3480" spans="1:17" ht="15" customHeight="1" thickBot="1">
      <c r="A3480" s="184" t="str">
        <f t="shared" si="705"/>
        <v>Sá</v>
      </c>
      <c r="B3480" s="111"/>
      <c r="C3480" s="111"/>
      <c r="D3480" s="111"/>
      <c r="E3480" s="111"/>
      <c r="F3480" s="111"/>
      <c r="G3480" s="111"/>
      <c r="H3480" s="111"/>
      <c r="I3480" s="111"/>
      <c r="J3480" s="111"/>
      <c r="K3480" s="112"/>
      <c r="L3480" s="76">
        <v>0</v>
      </c>
      <c r="M3480" s="59">
        <f t="shared" si="709"/>
        <v>0</v>
      </c>
      <c r="N3480" s="59">
        <v>0</v>
      </c>
      <c r="O3480" s="59">
        <f t="shared" si="708"/>
        <v>0</v>
      </c>
      <c r="P3480" s="59">
        <v>0</v>
      </c>
      <c r="Q3480" s="59">
        <f t="shared" si="706"/>
        <v>0</v>
      </c>
    </row>
    <row r="3481" spans="1:17" ht="15" customHeight="1" thickBot="1">
      <c r="A3481" s="184" t="str">
        <f t="shared" si="705"/>
        <v>De Gea</v>
      </c>
      <c r="B3481" s="111"/>
      <c r="C3481" s="111"/>
      <c r="D3481" s="111"/>
      <c r="E3481" s="111"/>
      <c r="F3481" s="111"/>
      <c r="G3481" s="111"/>
      <c r="H3481" s="111"/>
      <c r="I3481" s="111"/>
      <c r="J3481" s="111"/>
      <c r="K3481" s="112"/>
      <c r="L3481" s="76">
        <v>0</v>
      </c>
      <c r="M3481" s="59">
        <f t="shared" si="709"/>
        <v>0</v>
      </c>
      <c r="N3481" s="59">
        <v>0</v>
      </c>
      <c r="O3481" s="59">
        <f t="shared" si="708"/>
        <v>0</v>
      </c>
      <c r="P3481" s="59">
        <v>0</v>
      </c>
      <c r="Q3481" s="59">
        <f t="shared" si="706"/>
        <v>0</v>
      </c>
    </row>
    <row r="3482" spans="1:17" ht="15" customHeight="1" thickBot="1">
      <c r="A3482" s="184" t="str">
        <f t="shared" si="705"/>
        <v>Pickford</v>
      </c>
      <c r="B3482" s="111"/>
      <c r="C3482" s="111"/>
      <c r="D3482" s="111"/>
      <c r="E3482" s="111"/>
      <c r="F3482" s="111"/>
      <c r="G3482" s="111"/>
      <c r="H3482" s="111"/>
      <c r="I3482" s="111"/>
      <c r="J3482" s="111"/>
      <c r="K3482" s="112"/>
      <c r="L3482" s="76">
        <v>0</v>
      </c>
      <c r="M3482" s="59">
        <f t="shared" si="709"/>
        <v>0</v>
      </c>
      <c r="N3482" s="59">
        <v>0</v>
      </c>
      <c r="O3482" s="59">
        <f t="shared" si="708"/>
        <v>0</v>
      </c>
      <c r="P3482" s="59">
        <v>0</v>
      </c>
      <c r="Q3482" s="59">
        <f t="shared" si="706"/>
        <v>0</v>
      </c>
    </row>
    <row r="3483" spans="1:17" ht="15" customHeight="1" thickBot="1">
      <c r="A3483" s="184" t="str">
        <f t="shared" si="705"/>
        <v>Henderson</v>
      </c>
      <c r="B3483" s="111"/>
      <c r="C3483" s="111"/>
      <c r="D3483" s="111"/>
      <c r="E3483" s="111"/>
      <c r="F3483" s="111"/>
      <c r="G3483" s="111"/>
      <c r="H3483" s="111"/>
      <c r="I3483" s="111"/>
      <c r="J3483" s="111"/>
      <c r="K3483" s="112"/>
      <c r="L3483" s="76">
        <v>0</v>
      </c>
      <c r="M3483" s="59">
        <f t="shared" si="709"/>
        <v>0</v>
      </c>
      <c r="N3483" s="59">
        <v>0</v>
      </c>
      <c r="O3483" s="59">
        <f t="shared" si="708"/>
        <v>0</v>
      </c>
      <c r="P3483" s="59">
        <v>0</v>
      </c>
      <c r="Q3483" s="59">
        <f t="shared" si="706"/>
        <v>0</v>
      </c>
    </row>
    <row r="3484" spans="1:17" ht="15" customHeight="1" thickBot="1">
      <c r="A3484" s="184" t="str">
        <f t="shared" si="705"/>
        <v>Meslier</v>
      </c>
      <c r="B3484" s="111"/>
      <c r="C3484" s="111"/>
      <c r="D3484" s="111"/>
      <c r="E3484" s="111"/>
      <c r="F3484" s="111"/>
      <c r="G3484" s="111"/>
      <c r="H3484" s="111"/>
      <c r="I3484" s="111"/>
      <c r="J3484" s="111"/>
      <c r="K3484" s="112"/>
      <c r="L3484" s="76">
        <v>0</v>
      </c>
      <c r="M3484" s="59">
        <f t="shared" si="709"/>
        <v>0</v>
      </c>
      <c r="N3484" s="59">
        <v>0</v>
      </c>
      <c r="O3484" s="59">
        <f t="shared" si="708"/>
        <v>0</v>
      </c>
      <c r="P3484" s="59">
        <v>0</v>
      </c>
      <c r="Q3484" s="59">
        <f t="shared" si="706"/>
        <v>0</v>
      </c>
    </row>
    <row r="3485" spans="1:17" ht="15" customHeight="1" thickBot="1">
      <c r="A3485" s="184" t="str">
        <f t="shared" si="705"/>
        <v>Guaita</v>
      </c>
      <c r="B3485" s="111"/>
      <c r="C3485" s="111"/>
      <c r="D3485" s="111"/>
      <c r="E3485" s="111"/>
      <c r="F3485" s="111"/>
      <c r="G3485" s="111"/>
      <c r="H3485" s="111"/>
      <c r="I3485" s="111"/>
      <c r="J3485" s="111"/>
      <c r="K3485" s="112"/>
      <c r="L3485" s="76">
        <v>0</v>
      </c>
      <c r="M3485" s="59">
        <f t="shared" si="709"/>
        <v>0</v>
      </c>
      <c r="N3485" s="59">
        <v>0</v>
      </c>
      <c r="O3485" s="59">
        <f t="shared" si="708"/>
        <v>0</v>
      </c>
      <c r="P3485" s="59">
        <v>0</v>
      </c>
      <c r="Q3485" s="59">
        <f t="shared" si="706"/>
        <v>0</v>
      </c>
    </row>
    <row r="3486" spans="1:17" ht="15" customHeight="1" thickBot="1">
      <c r="A3486" s="184" t="str">
        <f t="shared" si="705"/>
        <v>Salah</v>
      </c>
      <c r="B3486" s="111"/>
      <c r="C3486" s="111"/>
      <c r="D3486" s="111"/>
      <c r="E3486" s="111"/>
      <c r="F3486" s="111"/>
      <c r="G3486" s="111"/>
      <c r="H3486" s="111"/>
      <c r="I3486" s="111"/>
      <c r="J3486" s="111"/>
      <c r="K3486" s="112"/>
      <c r="L3486" s="76">
        <v>1</v>
      </c>
      <c r="M3486" s="59">
        <f t="shared" si="709"/>
        <v>0</v>
      </c>
      <c r="N3486" s="59">
        <v>0</v>
      </c>
      <c r="O3486" s="59">
        <f t="shared" si="708"/>
        <v>0</v>
      </c>
      <c r="P3486" s="59">
        <v>0</v>
      </c>
      <c r="Q3486" s="59">
        <f t="shared" si="706"/>
        <v>0</v>
      </c>
    </row>
    <row r="3487" spans="1:17" ht="15" customHeight="1" thickBot="1">
      <c r="A3487" s="184" t="str">
        <f t="shared" si="705"/>
        <v>De Bruyne</v>
      </c>
      <c r="B3487" s="111"/>
      <c r="C3487" s="111"/>
      <c r="D3487" s="111"/>
      <c r="E3487" s="111"/>
      <c r="F3487" s="111"/>
      <c r="G3487" s="111"/>
      <c r="H3487" s="111"/>
      <c r="I3487" s="111"/>
      <c r="J3487" s="111"/>
      <c r="K3487" s="112"/>
      <c r="L3487" s="76">
        <v>0</v>
      </c>
      <c r="M3487" s="59">
        <f t="shared" si="709"/>
        <v>0</v>
      </c>
      <c r="N3487" s="59">
        <v>0</v>
      </c>
      <c r="O3487" s="59">
        <f t="shared" si="708"/>
        <v>0</v>
      </c>
      <c r="P3487" s="59">
        <v>0</v>
      </c>
      <c r="Q3487" s="59">
        <f t="shared" si="706"/>
        <v>0</v>
      </c>
    </row>
    <row r="3488" spans="1:17" ht="15" customHeight="1" thickBot="1">
      <c r="A3488" s="184" t="str">
        <f t="shared" si="705"/>
        <v>Saka</v>
      </c>
      <c r="B3488" s="111"/>
      <c r="C3488" s="111"/>
      <c r="D3488" s="111"/>
      <c r="E3488" s="111"/>
      <c r="F3488" s="111"/>
      <c r="G3488" s="111"/>
      <c r="H3488" s="111"/>
      <c r="I3488" s="111"/>
      <c r="J3488" s="111"/>
      <c r="K3488" s="112"/>
      <c r="L3488" s="76">
        <v>1</v>
      </c>
      <c r="M3488" s="59">
        <f t="shared" si="709"/>
        <v>0</v>
      </c>
      <c r="N3488" s="59">
        <v>0</v>
      </c>
      <c r="O3488" s="59">
        <f t="shared" si="708"/>
        <v>0</v>
      </c>
      <c r="P3488" s="59">
        <v>0</v>
      </c>
      <c r="Q3488" s="59">
        <f t="shared" si="706"/>
        <v>0</v>
      </c>
    </row>
    <row r="3489" spans="1:17" ht="15" customHeight="1" thickBot="1">
      <c r="A3489" s="184" t="str">
        <f t="shared" si="705"/>
        <v>Son</v>
      </c>
      <c r="B3489" s="111"/>
      <c r="C3489" s="111"/>
      <c r="D3489" s="111"/>
      <c r="E3489" s="111"/>
      <c r="F3489" s="111"/>
      <c r="G3489" s="111"/>
      <c r="H3489" s="111"/>
      <c r="I3489" s="111"/>
      <c r="J3489" s="111"/>
      <c r="K3489" s="112"/>
      <c r="L3489" s="76">
        <v>0</v>
      </c>
      <c r="M3489" s="59">
        <f t="shared" si="709"/>
        <v>0</v>
      </c>
      <c r="N3489" s="59">
        <v>0</v>
      </c>
      <c r="O3489" s="59">
        <f t="shared" si="708"/>
        <v>0</v>
      </c>
      <c r="P3489" s="59">
        <v>0</v>
      </c>
      <c r="Q3489" s="59">
        <f t="shared" si="706"/>
        <v>0</v>
      </c>
    </row>
    <row r="3490" spans="1:17" ht="15" customHeight="1" thickBot="1">
      <c r="A3490" s="184" t="str">
        <f t="shared" si="705"/>
        <v>Martinelli</v>
      </c>
      <c r="B3490" s="111"/>
      <c r="C3490" s="111"/>
      <c r="D3490" s="111"/>
      <c r="E3490" s="111"/>
      <c r="F3490" s="111"/>
      <c r="G3490" s="111"/>
      <c r="H3490" s="111"/>
      <c r="I3490" s="111"/>
      <c r="J3490" s="111"/>
      <c r="K3490" s="112"/>
      <c r="L3490" s="76">
        <v>1</v>
      </c>
      <c r="M3490" s="59">
        <f t="shared" si="709"/>
        <v>0</v>
      </c>
      <c r="N3490" s="59">
        <v>0</v>
      </c>
      <c r="O3490" s="59">
        <f t="shared" si="708"/>
        <v>0</v>
      </c>
      <c r="P3490" s="59">
        <v>0</v>
      </c>
      <c r="Q3490" s="59">
        <f t="shared" si="706"/>
        <v>0</v>
      </c>
    </row>
    <row r="3491" spans="1:17" ht="15" customHeight="1" thickBot="1">
      <c r="A3491" s="184" t="str">
        <f t="shared" si="705"/>
        <v>Foden</v>
      </c>
      <c r="B3491" s="111"/>
      <c r="C3491" s="111"/>
      <c r="D3491" s="111"/>
      <c r="E3491" s="111"/>
      <c r="F3491" s="111"/>
      <c r="G3491" s="111"/>
      <c r="H3491" s="111"/>
      <c r="I3491" s="111"/>
      <c r="J3491" s="111"/>
      <c r="K3491" s="112"/>
      <c r="L3491" s="76">
        <v>0</v>
      </c>
      <c r="M3491" s="59">
        <f t="shared" si="709"/>
        <v>0</v>
      </c>
      <c r="N3491" s="59">
        <v>0</v>
      </c>
      <c r="O3491" s="59">
        <f t="shared" si="708"/>
        <v>0</v>
      </c>
      <c r="P3491" s="59">
        <v>0</v>
      </c>
      <c r="Q3491" s="59">
        <f t="shared" si="706"/>
        <v>0</v>
      </c>
    </row>
    <row r="3492" spans="1:17" ht="15" customHeight="1" thickBot="1">
      <c r="A3492" s="184" t="str">
        <f t="shared" si="705"/>
        <v>Mount</v>
      </c>
      <c r="B3492" s="111"/>
      <c r="C3492" s="111"/>
      <c r="D3492" s="111"/>
      <c r="E3492" s="111"/>
      <c r="F3492" s="111"/>
      <c r="G3492" s="111"/>
      <c r="H3492" s="111"/>
      <c r="I3492" s="111"/>
      <c r="J3492" s="111"/>
      <c r="K3492" s="112"/>
      <c r="L3492" s="76">
        <v>1</v>
      </c>
      <c r="M3492" s="59">
        <f t="shared" si="709"/>
        <v>0</v>
      </c>
      <c r="N3492" s="59">
        <v>0</v>
      </c>
      <c r="O3492" s="59">
        <f t="shared" si="708"/>
        <v>0</v>
      </c>
      <c r="P3492" s="59">
        <v>0</v>
      </c>
      <c r="Q3492" s="59">
        <f t="shared" si="706"/>
        <v>0</v>
      </c>
    </row>
    <row r="3493" spans="1:17" ht="15" customHeight="1" thickBot="1">
      <c r="A3493" s="184" t="str">
        <f t="shared" si="705"/>
        <v>Sterling</v>
      </c>
      <c r="B3493" s="111"/>
      <c r="C3493" s="111"/>
      <c r="D3493" s="111"/>
      <c r="E3493" s="111"/>
      <c r="F3493" s="111"/>
      <c r="G3493" s="111"/>
      <c r="H3493" s="111"/>
      <c r="I3493" s="111"/>
      <c r="J3493" s="111"/>
      <c r="K3493" s="112"/>
      <c r="L3493" s="76">
        <v>0</v>
      </c>
      <c r="M3493" s="59">
        <f t="shared" si="709"/>
        <v>0</v>
      </c>
      <c r="N3493" s="59">
        <v>0</v>
      </c>
      <c r="O3493" s="59">
        <f t="shared" si="708"/>
        <v>0</v>
      </c>
      <c r="P3493" s="59">
        <v>0</v>
      </c>
      <c r="Q3493" s="59">
        <f t="shared" si="706"/>
        <v>0</v>
      </c>
    </row>
    <row r="3494" spans="1:17" ht="15" customHeight="1" thickBot="1">
      <c r="A3494" s="184" t="str">
        <f t="shared" si="705"/>
        <v>Fernandes</v>
      </c>
      <c r="B3494" s="111"/>
      <c r="C3494" s="111"/>
      <c r="D3494" s="111"/>
      <c r="E3494" s="111"/>
      <c r="F3494" s="111"/>
      <c r="G3494" s="111"/>
      <c r="H3494" s="111"/>
      <c r="I3494" s="111"/>
      <c r="J3494" s="111"/>
      <c r="K3494" s="112"/>
      <c r="L3494" s="76">
        <v>0</v>
      </c>
      <c r="M3494" s="59">
        <f t="shared" si="709"/>
        <v>0</v>
      </c>
      <c r="N3494" s="59">
        <v>0</v>
      </c>
      <c r="O3494" s="59">
        <f t="shared" si="708"/>
        <v>0</v>
      </c>
      <c r="P3494" s="59">
        <v>0</v>
      </c>
      <c r="Q3494" s="59">
        <f t="shared" si="706"/>
        <v>0</v>
      </c>
    </row>
    <row r="3495" spans="1:17" ht="15" customHeight="1" thickBot="1">
      <c r="A3495" s="184" t="str">
        <f t="shared" si="705"/>
        <v>Ødegaard</v>
      </c>
      <c r="B3495" s="111"/>
      <c r="C3495" s="111"/>
      <c r="D3495" s="111"/>
      <c r="E3495" s="111"/>
      <c r="F3495" s="111"/>
      <c r="G3495" s="111"/>
      <c r="H3495" s="111"/>
      <c r="I3495" s="111"/>
      <c r="J3495" s="111"/>
      <c r="K3495" s="112"/>
      <c r="L3495" s="76">
        <v>0</v>
      </c>
      <c r="M3495" s="59">
        <f t="shared" si="709"/>
        <v>0</v>
      </c>
      <c r="N3495" s="59">
        <v>0</v>
      </c>
      <c r="O3495" s="59">
        <f t="shared" si="708"/>
        <v>0</v>
      </c>
      <c r="P3495" s="59">
        <v>0</v>
      </c>
      <c r="Q3495" s="59">
        <f t="shared" si="706"/>
        <v>0</v>
      </c>
    </row>
    <row r="3496" spans="1:17" ht="15" customHeight="1" thickBot="1">
      <c r="A3496" s="184" t="str">
        <f t="shared" si="705"/>
        <v>Trossard</v>
      </c>
      <c r="B3496" s="111"/>
      <c r="C3496" s="111"/>
      <c r="D3496" s="111"/>
      <c r="E3496" s="111"/>
      <c r="F3496" s="111"/>
      <c r="G3496" s="111"/>
      <c r="H3496" s="111"/>
      <c r="I3496" s="111"/>
      <c r="J3496" s="111"/>
      <c r="K3496" s="112"/>
      <c r="L3496" s="76">
        <v>0</v>
      </c>
      <c r="M3496" s="59">
        <f t="shared" si="709"/>
        <v>0</v>
      </c>
      <c r="N3496" s="59">
        <v>0</v>
      </c>
      <c r="O3496" s="59">
        <f t="shared" si="708"/>
        <v>0</v>
      </c>
      <c r="P3496" s="59">
        <v>0</v>
      </c>
      <c r="Q3496" s="59">
        <f t="shared" si="706"/>
        <v>0</v>
      </c>
    </row>
    <row r="3497" spans="1:17" ht="15" customHeight="1" thickBot="1">
      <c r="A3497" s="184" t="str">
        <f t="shared" si="705"/>
        <v>Grealish</v>
      </c>
      <c r="B3497" s="111"/>
      <c r="C3497" s="111"/>
      <c r="D3497" s="111"/>
      <c r="E3497" s="111"/>
      <c r="F3497" s="111"/>
      <c r="G3497" s="111"/>
      <c r="H3497" s="111"/>
      <c r="I3497" s="111"/>
      <c r="J3497" s="111"/>
      <c r="K3497" s="112"/>
      <c r="L3497" s="76">
        <v>0</v>
      </c>
      <c r="M3497" s="59">
        <f t="shared" si="709"/>
        <v>0</v>
      </c>
      <c r="N3497" s="59">
        <v>0</v>
      </c>
      <c r="O3497" s="59">
        <f t="shared" si="708"/>
        <v>0</v>
      </c>
      <c r="P3497" s="59">
        <v>0</v>
      </c>
      <c r="Q3497" s="59">
        <f t="shared" si="706"/>
        <v>0</v>
      </c>
    </row>
    <row r="3498" spans="1:17" ht="15" customHeight="1" thickBot="1">
      <c r="A3498" s="184" t="str">
        <f t="shared" ref="A3498:A3561" si="710">A2618</f>
        <v>Rashford</v>
      </c>
      <c r="B3498" s="111"/>
      <c r="C3498" s="111"/>
      <c r="D3498" s="111"/>
      <c r="E3498" s="111"/>
      <c r="F3498" s="111"/>
      <c r="G3498" s="111"/>
      <c r="H3498" s="111"/>
      <c r="I3498" s="111"/>
      <c r="J3498" s="111"/>
      <c r="K3498" s="112"/>
      <c r="L3498" s="76">
        <v>1</v>
      </c>
      <c r="M3498" s="59">
        <f t="shared" si="709"/>
        <v>0</v>
      </c>
      <c r="N3498" s="59">
        <v>0</v>
      </c>
      <c r="O3498" s="59">
        <f t="shared" si="708"/>
        <v>0</v>
      </c>
      <c r="P3498" s="59">
        <v>0</v>
      </c>
      <c r="Q3498" s="59">
        <f t="shared" si="706"/>
        <v>0</v>
      </c>
    </row>
    <row r="3499" spans="1:17" ht="15" customHeight="1" thickBot="1">
      <c r="A3499" s="184" t="str">
        <f t="shared" si="710"/>
        <v>Zaha</v>
      </c>
      <c r="B3499" s="111"/>
      <c r="C3499" s="111"/>
      <c r="D3499" s="111"/>
      <c r="E3499" s="111"/>
      <c r="F3499" s="111"/>
      <c r="G3499" s="111"/>
      <c r="H3499" s="111"/>
      <c r="I3499" s="111"/>
      <c r="J3499" s="111"/>
      <c r="K3499" s="112"/>
      <c r="L3499" s="76">
        <v>0</v>
      </c>
      <c r="M3499" s="59">
        <f t="shared" si="709"/>
        <v>0</v>
      </c>
      <c r="N3499" s="59">
        <v>0</v>
      </c>
      <c r="O3499" s="59">
        <f t="shared" si="708"/>
        <v>0</v>
      </c>
      <c r="P3499" s="59">
        <v>0</v>
      </c>
      <c r="Q3499" s="59">
        <f t="shared" si="706"/>
        <v>0</v>
      </c>
    </row>
    <row r="3500" spans="1:17" ht="15" customHeight="1" thickBot="1">
      <c r="A3500" s="184" t="str">
        <f t="shared" si="710"/>
        <v>Bernardo</v>
      </c>
      <c r="B3500" s="111"/>
      <c r="C3500" s="111"/>
      <c r="D3500" s="111"/>
      <c r="E3500" s="111"/>
      <c r="F3500" s="111"/>
      <c r="G3500" s="111"/>
      <c r="H3500" s="111"/>
      <c r="I3500" s="111"/>
      <c r="J3500" s="111"/>
      <c r="K3500" s="112"/>
      <c r="L3500" s="76">
        <v>0</v>
      </c>
      <c r="M3500" s="59">
        <f t="shared" si="709"/>
        <v>0</v>
      </c>
      <c r="N3500" s="59">
        <v>0</v>
      </c>
      <c r="O3500" s="59">
        <f t="shared" si="708"/>
        <v>0</v>
      </c>
      <c r="P3500" s="59">
        <v>0</v>
      </c>
      <c r="Q3500" s="59">
        <f t="shared" si="706"/>
        <v>0</v>
      </c>
    </row>
    <row r="3501" spans="1:17" ht="15" customHeight="1" thickBot="1">
      <c r="A3501" s="184" t="str">
        <f t="shared" si="710"/>
        <v>Groß</v>
      </c>
      <c r="B3501" s="111"/>
      <c r="C3501" s="111"/>
      <c r="D3501" s="111"/>
      <c r="E3501" s="111"/>
      <c r="F3501" s="111"/>
      <c r="G3501" s="111"/>
      <c r="H3501" s="111"/>
      <c r="I3501" s="111"/>
      <c r="J3501" s="111"/>
      <c r="K3501" s="112"/>
      <c r="L3501" s="76">
        <v>0</v>
      </c>
      <c r="M3501" s="59">
        <f t="shared" si="709"/>
        <v>0</v>
      </c>
      <c r="N3501" s="59">
        <v>0</v>
      </c>
      <c r="O3501" s="59">
        <f t="shared" si="708"/>
        <v>0</v>
      </c>
      <c r="P3501" s="59">
        <v>0</v>
      </c>
      <c r="Q3501" s="59">
        <f t="shared" ref="Q3501:Q3564" si="711">M3501-N3501-P3501</f>
        <v>0</v>
      </c>
    </row>
    <row r="3502" spans="1:17" ht="15" customHeight="1" thickBot="1">
      <c r="A3502" s="184" t="str">
        <f t="shared" si="710"/>
        <v>Bowen</v>
      </c>
      <c r="B3502" s="111"/>
      <c r="C3502" s="111"/>
      <c r="D3502" s="111"/>
      <c r="E3502" s="111"/>
      <c r="F3502" s="111"/>
      <c r="G3502" s="111"/>
      <c r="H3502" s="111"/>
      <c r="I3502" s="111"/>
      <c r="J3502" s="111"/>
      <c r="K3502" s="112"/>
      <c r="L3502" s="76">
        <v>0</v>
      </c>
      <c r="M3502" s="59">
        <f t="shared" si="709"/>
        <v>0</v>
      </c>
      <c r="N3502" s="59">
        <v>0</v>
      </c>
      <c r="O3502" s="59">
        <f t="shared" si="708"/>
        <v>0</v>
      </c>
      <c r="P3502" s="59">
        <v>0</v>
      </c>
      <c r="Q3502" s="59">
        <f t="shared" si="711"/>
        <v>0</v>
      </c>
    </row>
    <row r="3503" spans="1:17" ht="15" customHeight="1" thickBot="1">
      <c r="A3503" s="184" t="str">
        <f t="shared" si="710"/>
        <v>Andreas</v>
      </c>
      <c r="B3503" s="111"/>
      <c r="C3503" s="111"/>
      <c r="D3503" s="111"/>
      <c r="E3503" s="111"/>
      <c r="F3503" s="111"/>
      <c r="G3503" s="111"/>
      <c r="H3503" s="111"/>
      <c r="I3503" s="111"/>
      <c r="J3503" s="111"/>
      <c r="K3503" s="112"/>
      <c r="L3503" s="76">
        <v>0</v>
      </c>
      <c r="M3503" s="59">
        <f t="shared" si="709"/>
        <v>0</v>
      </c>
      <c r="N3503" s="59">
        <v>0</v>
      </c>
      <c r="O3503" s="59">
        <f t="shared" si="708"/>
        <v>0</v>
      </c>
      <c r="P3503" s="59">
        <v>0</v>
      </c>
      <c r="Q3503" s="59">
        <f t="shared" si="711"/>
        <v>0</v>
      </c>
    </row>
    <row r="3504" spans="1:17" ht="15" customHeight="1" thickBot="1">
      <c r="A3504" s="184" t="str">
        <f t="shared" si="710"/>
        <v>Ward-Prowse</v>
      </c>
      <c r="B3504" s="111"/>
      <c r="C3504" s="111"/>
      <c r="D3504" s="111"/>
      <c r="E3504" s="111"/>
      <c r="F3504" s="111"/>
      <c r="G3504" s="111"/>
      <c r="H3504" s="111"/>
      <c r="I3504" s="111"/>
      <c r="J3504" s="111"/>
      <c r="K3504" s="112"/>
      <c r="L3504" s="76">
        <v>0</v>
      </c>
      <c r="M3504" s="59">
        <f t="shared" si="709"/>
        <v>0</v>
      </c>
      <c r="N3504" s="59">
        <v>0</v>
      </c>
      <c r="O3504" s="59">
        <f t="shared" si="708"/>
        <v>0</v>
      </c>
      <c r="P3504" s="59">
        <v>0</v>
      </c>
      <c r="Q3504" s="59">
        <f t="shared" si="711"/>
        <v>0</v>
      </c>
    </row>
    <row r="3505" spans="1:17" ht="15" customHeight="1" thickBot="1">
      <c r="A3505" s="184" t="str">
        <f t="shared" si="710"/>
        <v>Barnes</v>
      </c>
      <c r="B3505" s="111"/>
      <c r="C3505" s="111"/>
      <c r="D3505" s="111"/>
      <c r="E3505" s="111"/>
      <c r="F3505" s="111"/>
      <c r="G3505" s="111"/>
      <c r="H3505" s="111"/>
      <c r="I3505" s="111"/>
      <c r="J3505" s="111"/>
      <c r="K3505" s="112"/>
      <c r="L3505" s="76">
        <v>0</v>
      </c>
      <c r="M3505" s="59">
        <f t="shared" si="709"/>
        <v>0</v>
      </c>
      <c r="N3505" s="59">
        <v>0</v>
      </c>
      <c r="O3505" s="59">
        <f t="shared" si="708"/>
        <v>0</v>
      </c>
      <c r="P3505" s="59">
        <v>0</v>
      </c>
      <c r="Q3505" s="59">
        <f t="shared" si="711"/>
        <v>0</v>
      </c>
    </row>
    <row r="3506" spans="1:17" ht="15" customHeight="1" thickBot="1">
      <c r="A3506" s="184" t="str">
        <f t="shared" si="710"/>
        <v>Almirón</v>
      </c>
      <c r="B3506" s="111"/>
      <c r="C3506" s="111"/>
      <c r="D3506" s="111"/>
      <c r="E3506" s="111"/>
      <c r="F3506" s="111"/>
      <c r="G3506" s="111"/>
      <c r="H3506" s="111"/>
      <c r="I3506" s="111"/>
      <c r="J3506" s="111"/>
      <c r="K3506" s="112"/>
      <c r="L3506" s="76">
        <v>0</v>
      </c>
      <c r="M3506" s="59">
        <f t="shared" si="709"/>
        <v>0</v>
      </c>
      <c r="N3506" s="59">
        <v>0</v>
      </c>
      <c r="O3506" s="59">
        <f t="shared" si="708"/>
        <v>0</v>
      </c>
      <c r="P3506" s="59">
        <v>0</v>
      </c>
      <c r="Q3506" s="59">
        <f t="shared" si="711"/>
        <v>0</v>
      </c>
    </row>
    <row r="3507" spans="1:17" ht="15" customHeight="1" thickBot="1">
      <c r="A3507" s="184" t="str">
        <f t="shared" si="710"/>
        <v>Willian</v>
      </c>
      <c r="B3507" s="111"/>
      <c r="C3507" s="111"/>
      <c r="D3507" s="111"/>
      <c r="E3507" s="111"/>
      <c r="F3507" s="111"/>
      <c r="G3507" s="111"/>
      <c r="H3507" s="111"/>
      <c r="I3507" s="111"/>
      <c r="J3507" s="111"/>
      <c r="K3507" s="112"/>
      <c r="L3507" s="76">
        <v>0</v>
      </c>
      <c r="M3507" s="59">
        <f>L867-L3507</f>
        <v>0</v>
      </c>
      <c r="N3507" s="59">
        <v>0</v>
      </c>
      <c r="O3507" s="59">
        <f t="shared" si="708"/>
        <v>0</v>
      </c>
      <c r="P3507" s="59">
        <v>0</v>
      </c>
      <c r="Q3507" s="59">
        <f t="shared" si="711"/>
        <v>0</v>
      </c>
    </row>
    <row r="3508" spans="1:17" ht="15" customHeight="1" thickBot="1">
      <c r="A3508" s="184" t="str">
        <f t="shared" si="710"/>
        <v>Antony</v>
      </c>
      <c r="B3508" s="111"/>
      <c r="C3508" s="111"/>
      <c r="D3508" s="111"/>
      <c r="E3508" s="111"/>
      <c r="F3508" s="111"/>
      <c r="G3508" s="111"/>
      <c r="H3508" s="111"/>
      <c r="I3508" s="111"/>
      <c r="J3508" s="111"/>
      <c r="K3508" s="112"/>
      <c r="L3508" s="76">
        <v>0</v>
      </c>
      <c r="M3508" s="59">
        <f>L868-L3508</f>
        <v>0</v>
      </c>
      <c r="N3508" s="59">
        <v>0</v>
      </c>
      <c r="O3508" s="59">
        <f t="shared" si="708"/>
        <v>0</v>
      </c>
      <c r="P3508" s="59">
        <v>0</v>
      </c>
      <c r="Q3508" s="59">
        <f t="shared" si="711"/>
        <v>0</v>
      </c>
    </row>
    <row r="3509" spans="1:17" ht="15" customHeight="1" thickBot="1">
      <c r="A3509" s="184" t="str">
        <f t="shared" si="710"/>
        <v>Saint-Maximin</v>
      </c>
      <c r="B3509" s="111"/>
      <c r="C3509" s="111"/>
      <c r="D3509" s="111"/>
      <c r="E3509" s="111"/>
      <c r="F3509" s="111"/>
      <c r="G3509" s="111"/>
      <c r="H3509" s="111"/>
      <c r="I3509" s="111"/>
      <c r="J3509" s="111"/>
      <c r="K3509" s="112"/>
      <c r="L3509" s="76">
        <v>0</v>
      </c>
      <c r="M3509" s="59">
        <f>L869-L3509</f>
        <v>0</v>
      </c>
      <c r="N3509" s="59">
        <v>0</v>
      </c>
      <c r="O3509" s="59">
        <f t="shared" si="708"/>
        <v>0</v>
      </c>
      <c r="P3509" s="59">
        <v>0</v>
      </c>
      <c r="Q3509" s="59">
        <f t="shared" si="711"/>
        <v>0</v>
      </c>
    </row>
    <row r="3510" spans="1:17" ht="15" customHeight="1" thickBot="1">
      <c r="A3510" s="184" t="str">
        <f t="shared" si="710"/>
        <v>Gündogan</v>
      </c>
      <c r="B3510" s="111"/>
      <c r="C3510" s="111"/>
      <c r="D3510" s="111"/>
      <c r="E3510" s="111"/>
      <c r="F3510" s="111"/>
      <c r="G3510" s="111"/>
      <c r="H3510" s="111"/>
      <c r="I3510" s="111"/>
      <c r="J3510" s="111"/>
      <c r="K3510" s="112"/>
      <c r="L3510" s="76">
        <v>0</v>
      </c>
      <c r="M3510" s="59">
        <f>L870-L3510</f>
        <v>0</v>
      </c>
      <c r="N3510" s="59">
        <v>0</v>
      </c>
      <c r="O3510" s="59">
        <f t="shared" si="708"/>
        <v>0</v>
      </c>
      <c r="P3510" s="59">
        <v>0</v>
      </c>
      <c r="Q3510" s="59">
        <f t="shared" si="711"/>
        <v>0</v>
      </c>
    </row>
    <row r="3511" spans="1:17" ht="15" customHeight="1" thickBot="1">
      <c r="A3511" s="184" t="str">
        <f t="shared" si="710"/>
        <v>Paquetá</v>
      </c>
      <c r="B3511" s="111"/>
      <c r="C3511" s="111"/>
      <c r="D3511" s="111"/>
      <c r="E3511" s="111"/>
      <c r="F3511" s="111"/>
      <c r="G3511" s="111"/>
      <c r="H3511" s="111"/>
      <c r="I3511" s="111"/>
      <c r="J3511" s="111"/>
      <c r="K3511" s="112"/>
      <c r="L3511" s="76">
        <v>0</v>
      </c>
      <c r="M3511" s="59">
        <f t="shared" ref="M3511:M3520" si="712">L871-L3511</f>
        <v>0</v>
      </c>
      <c r="N3511" s="59">
        <v>0</v>
      </c>
      <c r="O3511" s="59">
        <f t="shared" si="708"/>
        <v>0</v>
      </c>
      <c r="P3511" s="59">
        <v>0</v>
      </c>
      <c r="Q3511" s="59">
        <f t="shared" si="711"/>
        <v>0</v>
      </c>
    </row>
    <row r="3512" spans="1:17" ht="15" customHeight="1" thickBot="1">
      <c r="A3512" s="184" t="str">
        <f t="shared" si="710"/>
        <v>Rodrigo</v>
      </c>
      <c r="B3512" s="111"/>
      <c r="C3512" s="111"/>
      <c r="D3512" s="111"/>
      <c r="E3512" s="111"/>
      <c r="F3512" s="111"/>
      <c r="G3512" s="111"/>
      <c r="H3512" s="111"/>
      <c r="I3512" s="111"/>
      <c r="J3512" s="111"/>
      <c r="K3512" s="112"/>
      <c r="L3512" s="76">
        <v>0</v>
      </c>
      <c r="M3512" s="59">
        <f t="shared" si="712"/>
        <v>0</v>
      </c>
      <c r="N3512" s="59">
        <v>0</v>
      </c>
      <c r="O3512" s="59">
        <f t="shared" si="708"/>
        <v>0</v>
      </c>
      <c r="P3512" s="59">
        <v>0</v>
      </c>
      <c r="Q3512" s="59">
        <f t="shared" si="711"/>
        <v>0</v>
      </c>
    </row>
    <row r="3513" spans="1:17" ht="15" customHeight="1" thickBot="1">
      <c r="A3513" s="184" t="str">
        <f t="shared" si="710"/>
        <v>Aaronson</v>
      </c>
      <c r="B3513" s="111"/>
      <c r="C3513" s="111"/>
      <c r="D3513" s="111"/>
      <c r="E3513" s="111"/>
      <c r="F3513" s="111"/>
      <c r="G3513" s="111"/>
      <c r="H3513" s="111"/>
      <c r="I3513" s="111"/>
      <c r="J3513" s="111"/>
      <c r="K3513" s="112"/>
      <c r="L3513" s="76">
        <v>0</v>
      </c>
      <c r="M3513" s="59">
        <f t="shared" si="712"/>
        <v>0</v>
      </c>
      <c r="N3513" s="59">
        <v>0</v>
      </c>
      <c r="O3513" s="59">
        <f t="shared" si="708"/>
        <v>0</v>
      </c>
      <c r="P3513" s="59">
        <v>0</v>
      </c>
      <c r="Q3513" s="59">
        <f t="shared" si="711"/>
        <v>0</v>
      </c>
    </row>
    <row r="3514" spans="1:17" ht="15" customHeight="1" thickBot="1">
      <c r="A3514" s="184" t="str">
        <f t="shared" si="710"/>
        <v>Kulusevski</v>
      </c>
      <c r="B3514" s="111"/>
      <c r="C3514" s="111"/>
      <c r="D3514" s="111"/>
      <c r="E3514" s="111"/>
      <c r="F3514" s="111"/>
      <c r="G3514" s="111"/>
      <c r="H3514" s="111"/>
      <c r="I3514" s="111"/>
      <c r="J3514" s="111"/>
      <c r="K3514" s="112"/>
      <c r="L3514" s="76">
        <v>0</v>
      </c>
      <c r="M3514" s="59">
        <f t="shared" si="712"/>
        <v>0</v>
      </c>
      <c r="N3514" s="59">
        <v>0</v>
      </c>
      <c r="O3514" s="59">
        <f t="shared" si="708"/>
        <v>0</v>
      </c>
      <c r="P3514" s="59">
        <v>0</v>
      </c>
      <c r="Q3514" s="59">
        <f t="shared" si="711"/>
        <v>0</v>
      </c>
    </row>
    <row r="3515" spans="1:17" ht="15" customHeight="1" thickBot="1">
      <c r="A3515" s="184" t="str">
        <f t="shared" si="710"/>
        <v>Bailey</v>
      </c>
      <c r="B3515" s="111"/>
      <c r="C3515" s="111"/>
      <c r="D3515" s="111"/>
      <c r="E3515" s="111"/>
      <c r="F3515" s="111"/>
      <c r="G3515" s="111"/>
      <c r="H3515" s="111"/>
      <c r="I3515" s="111"/>
      <c r="J3515" s="111"/>
      <c r="K3515" s="112"/>
      <c r="L3515" s="76">
        <v>0</v>
      </c>
      <c r="M3515" s="59">
        <f t="shared" si="712"/>
        <v>0</v>
      </c>
      <c r="N3515" s="59">
        <v>0</v>
      </c>
      <c r="O3515" s="59">
        <f t="shared" si="708"/>
        <v>0</v>
      </c>
      <c r="P3515" s="59">
        <v>0</v>
      </c>
      <c r="Q3515" s="59">
        <f t="shared" si="711"/>
        <v>0</v>
      </c>
    </row>
    <row r="3516" spans="1:17" ht="15" customHeight="1" thickBot="1">
      <c r="A3516" s="184" t="str">
        <f t="shared" si="710"/>
        <v>March</v>
      </c>
      <c r="B3516" s="111"/>
      <c r="C3516" s="111"/>
      <c r="D3516" s="111"/>
      <c r="E3516" s="111"/>
      <c r="F3516" s="111"/>
      <c r="G3516" s="111"/>
      <c r="H3516" s="111"/>
      <c r="I3516" s="111"/>
      <c r="J3516" s="111"/>
      <c r="K3516" s="112"/>
      <c r="L3516" s="76">
        <v>0</v>
      </c>
      <c r="M3516" s="59">
        <f t="shared" si="712"/>
        <v>0</v>
      </c>
      <c r="N3516" s="59">
        <v>0</v>
      </c>
      <c r="O3516" s="59">
        <f t="shared" si="708"/>
        <v>0</v>
      </c>
      <c r="P3516" s="59">
        <v>0</v>
      </c>
      <c r="Q3516" s="59">
        <f t="shared" si="711"/>
        <v>0</v>
      </c>
    </row>
    <row r="3517" spans="1:17" ht="15" customHeight="1" thickBot="1">
      <c r="A3517" s="184" t="str">
        <f t="shared" si="710"/>
        <v>Mahrez</v>
      </c>
      <c r="B3517" s="111"/>
      <c r="C3517" s="111"/>
      <c r="D3517" s="111"/>
      <c r="E3517" s="111"/>
      <c r="F3517" s="111"/>
      <c r="G3517" s="111"/>
      <c r="H3517" s="111"/>
      <c r="I3517" s="111"/>
      <c r="J3517" s="111"/>
      <c r="K3517" s="112"/>
      <c r="L3517" s="76">
        <v>0</v>
      </c>
      <c r="M3517" s="59">
        <f t="shared" si="712"/>
        <v>0</v>
      </c>
      <c r="N3517" s="59">
        <v>0</v>
      </c>
      <c r="O3517" s="59">
        <f t="shared" si="708"/>
        <v>0</v>
      </c>
      <c r="P3517" s="59">
        <v>0</v>
      </c>
      <c r="Q3517" s="59">
        <f t="shared" si="711"/>
        <v>0</v>
      </c>
    </row>
    <row r="3518" spans="1:17" ht="15" customHeight="1" thickBot="1">
      <c r="A3518" s="184" t="str">
        <f t="shared" si="710"/>
        <v>Harrison</v>
      </c>
      <c r="B3518" s="111"/>
      <c r="C3518" s="111"/>
      <c r="D3518" s="111"/>
      <c r="E3518" s="111"/>
      <c r="F3518" s="111"/>
      <c r="G3518" s="111"/>
      <c r="H3518" s="111"/>
      <c r="I3518" s="111"/>
      <c r="J3518" s="111"/>
      <c r="K3518" s="112"/>
      <c r="L3518" s="76">
        <v>0</v>
      </c>
      <c r="M3518" s="59">
        <f t="shared" si="712"/>
        <v>0</v>
      </c>
      <c r="N3518" s="59">
        <v>0</v>
      </c>
      <c r="O3518" s="59">
        <f t="shared" si="708"/>
        <v>0</v>
      </c>
      <c r="P3518" s="59">
        <v>0</v>
      </c>
      <c r="Q3518" s="59">
        <f t="shared" si="711"/>
        <v>0</v>
      </c>
    </row>
    <row r="3519" spans="1:17" ht="15" customHeight="1" thickBot="1">
      <c r="A3519" s="184" t="str">
        <f t="shared" si="710"/>
        <v>Eriksen</v>
      </c>
      <c r="B3519" s="111"/>
      <c r="C3519" s="111"/>
      <c r="D3519" s="111"/>
      <c r="E3519" s="111"/>
      <c r="F3519" s="111"/>
      <c r="G3519" s="111"/>
      <c r="H3519" s="111"/>
      <c r="I3519" s="111"/>
      <c r="J3519" s="111"/>
      <c r="K3519" s="112"/>
      <c r="L3519" s="76">
        <v>0</v>
      </c>
      <c r="M3519" s="59">
        <f t="shared" si="712"/>
        <v>0</v>
      </c>
      <c r="N3519" s="59">
        <v>0</v>
      </c>
      <c r="O3519" s="59">
        <f t="shared" si="708"/>
        <v>0</v>
      </c>
      <c r="P3519" s="59">
        <v>0</v>
      </c>
      <c r="Q3519" s="59">
        <f t="shared" si="711"/>
        <v>0</v>
      </c>
    </row>
    <row r="3520" spans="1:17" ht="15" customHeight="1" thickBot="1">
      <c r="A3520" s="184" t="str">
        <f t="shared" si="710"/>
        <v>Eze</v>
      </c>
      <c r="B3520" s="111"/>
      <c r="C3520" s="111"/>
      <c r="D3520" s="111"/>
      <c r="E3520" s="111"/>
      <c r="F3520" s="111"/>
      <c r="G3520" s="111"/>
      <c r="H3520" s="111"/>
      <c r="I3520" s="111"/>
      <c r="J3520" s="111"/>
      <c r="K3520" s="112"/>
      <c r="L3520" s="76">
        <v>0</v>
      </c>
      <c r="M3520" s="59">
        <f t="shared" si="712"/>
        <v>0</v>
      </c>
      <c r="N3520" s="59">
        <v>0</v>
      </c>
      <c r="O3520" s="59">
        <f t="shared" si="708"/>
        <v>0</v>
      </c>
      <c r="P3520" s="59">
        <v>0</v>
      </c>
      <c r="Q3520" s="59">
        <f t="shared" si="711"/>
        <v>0</v>
      </c>
    </row>
    <row r="3521" spans="1:27" ht="15" customHeight="1" thickBot="1">
      <c r="A3521" s="184" t="str">
        <f t="shared" si="710"/>
        <v>Cancelo</v>
      </c>
      <c r="B3521" s="181"/>
      <c r="C3521" s="181"/>
      <c r="D3521" s="181"/>
      <c r="E3521" s="181"/>
      <c r="F3521" s="181"/>
      <c r="G3521" s="181"/>
      <c r="H3521" s="181"/>
      <c r="I3521" s="181"/>
      <c r="J3521" s="181"/>
      <c r="K3521" s="182"/>
      <c r="L3521" s="76">
        <v>0</v>
      </c>
      <c r="M3521" s="59">
        <f t="shared" ref="M3521:M3552" si="713">L881-L3521</f>
        <v>0</v>
      </c>
      <c r="N3521" s="59">
        <v>0</v>
      </c>
      <c r="O3521" s="59">
        <f t="shared" si="708"/>
        <v>0</v>
      </c>
      <c r="P3521" s="59">
        <v>0</v>
      </c>
      <c r="Q3521" s="59">
        <f t="shared" si="711"/>
        <v>0</v>
      </c>
      <c r="R3521" s="433" t="s">
        <v>272</v>
      </c>
      <c r="S3521" s="434"/>
      <c r="T3521" s="435"/>
      <c r="U3521" s="331"/>
      <c r="V3521" s="331"/>
      <c r="W3521" s="331"/>
      <c r="X3521" s="331"/>
      <c r="Y3521" s="331"/>
      <c r="Z3521" s="331"/>
      <c r="AA3521" s="331"/>
    </row>
    <row r="3522" spans="1:27" ht="15" customHeight="1" thickBot="1">
      <c r="A3522" s="184" t="str">
        <f t="shared" si="710"/>
        <v>Alexander-Arnold</v>
      </c>
      <c r="B3522" s="117"/>
      <c r="C3522" s="117"/>
      <c r="D3522" s="117"/>
      <c r="E3522" s="117"/>
      <c r="F3522" s="117"/>
      <c r="G3522" s="117"/>
      <c r="H3522" s="117"/>
      <c r="I3522" s="117"/>
      <c r="J3522" s="117"/>
      <c r="K3522" s="118"/>
      <c r="L3522" s="76">
        <v>1</v>
      </c>
      <c r="M3522" s="59">
        <f t="shared" si="713"/>
        <v>0</v>
      </c>
      <c r="N3522" s="59">
        <v>0</v>
      </c>
      <c r="O3522" s="59">
        <f t="shared" si="708"/>
        <v>0</v>
      </c>
      <c r="P3522" s="59">
        <v>0</v>
      </c>
      <c r="Q3522" s="59">
        <f t="shared" si="711"/>
        <v>0</v>
      </c>
      <c r="R3522" s="436"/>
      <c r="S3522" s="437"/>
      <c r="T3522" s="438"/>
      <c r="U3522" s="331"/>
      <c r="V3522" s="331"/>
      <c r="W3522" s="331"/>
      <c r="X3522" s="331"/>
      <c r="Y3522" s="331"/>
      <c r="Z3522" s="331"/>
      <c r="AA3522" s="331"/>
    </row>
    <row r="3523" spans="1:27" ht="15" customHeight="1" thickBot="1">
      <c r="A3523" s="184" t="str">
        <f t="shared" si="710"/>
        <v>Gabriel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8"/>
      <c r="L3523" s="76">
        <v>1</v>
      </c>
      <c r="M3523" s="59">
        <f t="shared" si="713"/>
        <v>0</v>
      </c>
      <c r="N3523" s="59">
        <v>0</v>
      </c>
      <c r="O3523" s="59">
        <f t="shared" si="708"/>
        <v>0</v>
      </c>
      <c r="P3523" s="59">
        <v>0</v>
      </c>
      <c r="Q3523" s="59">
        <f t="shared" si="711"/>
        <v>0</v>
      </c>
      <c r="R3523" s="331"/>
      <c r="S3523" s="331"/>
      <c r="T3523" s="331"/>
      <c r="U3523" s="331"/>
      <c r="V3523" s="331"/>
      <c r="W3523" s="331"/>
      <c r="X3523" s="331"/>
      <c r="Y3523" s="331"/>
      <c r="Z3523" s="331"/>
      <c r="AA3523" s="331"/>
    </row>
    <row r="3524" spans="1:27" ht="15" customHeight="1" thickBot="1">
      <c r="A3524" s="184" t="str">
        <f t="shared" si="710"/>
        <v>Robertson</v>
      </c>
      <c r="B3524" s="117"/>
      <c r="C3524" s="117"/>
      <c r="D3524" s="117"/>
      <c r="E3524" s="117"/>
      <c r="F3524" s="117"/>
      <c r="G3524" s="117"/>
      <c r="H3524" s="117"/>
      <c r="I3524" s="117"/>
      <c r="J3524" s="117"/>
      <c r="K3524" s="118"/>
      <c r="L3524" s="76">
        <v>0</v>
      </c>
      <c r="M3524" s="59">
        <f t="shared" si="713"/>
        <v>0</v>
      </c>
      <c r="N3524" s="59">
        <v>0</v>
      </c>
      <c r="O3524" s="59">
        <f t="shared" si="708"/>
        <v>0</v>
      </c>
      <c r="P3524" s="59">
        <v>0</v>
      </c>
      <c r="Q3524" s="59">
        <f t="shared" si="711"/>
        <v>0</v>
      </c>
      <c r="R3524" s="331"/>
      <c r="S3524" s="331"/>
      <c r="T3524" s="331"/>
      <c r="U3524" s="331"/>
      <c r="V3524" s="331"/>
      <c r="W3524" s="331"/>
      <c r="X3524" s="331"/>
      <c r="Y3524" s="331"/>
      <c r="Z3524" s="331"/>
      <c r="AA3524" s="331"/>
    </row>
    <row r="3525" spans="1:27" ht="15" customHeight="1" thickBot="1">
      <c r="A3525" s="184" t="str">
        <f t="shared" si="710"/>
        <v>Trippier</v>
      </c>
      <c r="B3525" s="117"/>
      <c r="C3525" s="117"/>
      <c r="D3525" s="117"/>
      <c r="E3525" s="117"/>
      <c r="F3525" s="117"/>
      <c r="G3525" s="117"/>
      <c r="H3525" s="117"/>
      <c r="I3525" s="117"/>
      <c r="J3525" s="117"/>
      <c r="K3525" s="118"/>
      <c r="L3525" s="76">
        <v>1</v>
      </c>
      <c r="M3525" s="59">
        <f t="shared" si="713"/>
        <v>0</v>
      </c>
      <c r="N3525" s="59">
        <v>0</v>
      </c>
      <c r="O3525" s="59">
        <f t="shared" si="708"/>
        <v>0</v>
      </c>
      <c r="P3525" s="59">
        <v>0</v>
      </c>
      <c r="Q3525" s="59">
        <f t="shared" si="711"/>
        <v>0</v>
      </c>
      <c r="R3525" s="331"/>
      <c r="S3525" s="331"/>
      <c r="T3525" s="331"/>
      <c r="U3525" s="331"/>
      <c r="V3525" s="331"/>
      <c r="W3525" s="331"/>
      <c r="X3525" s="331"/>
      <c r="Y3525" s="331"/>
      <c r="Z3525" s="331"/>
      <c r="AA3525" s="331"/>
    </row>
    <row r="3526" spans="1:27" ht="15" customHeight="1" thickBot="1">
      <c r="A3526" s="184" t="str">
        <f t="shared" si="710"/>
        <v>Van Dijk</v>
      </c>
      <c r="B3526" s="117"/>
      <c r="C3526" s="117"/>
      <c r="D3526" s="117"/>
      <c r="E3526" s="117"/>
      <c r="F3526" s="117"/>
      <c r="G3526" s="117"/>
      <c r="H3526" s="117"/>
      <c r="I3526" s="117"/>
      <c r="J3526" s="117"/>
      <c r="K3526" s="118"/>
      <c r="L3526" s="76">
        <v>0</v>
      </c>
      <c r="M3526" s="59">
        <f t="shared" si="713"/>
        <v>0</v>
      </c>
      <c r="N3526" s="59">
        <v>0</v>
      </c>
      <c r="O3526" s="59">
        <f t="shared" ref="O3526:O3589" si="714">M3526-N3526</f>
        <v>0</v>
      </c>
      <c r="P3526" s="59">
        <v>0</v>
      </c>
      <c r="Q3526" s="59">
        <f t="shared" si="711"/>
        <v>0</v>
      </c>
    </row>
    <row r="3527" spans="1:27" ht="15" customHeight="1" thickBot="1">
      <c r="A3527" s="184" t="str">
        <f t="shared" si="710"/>
        <v>White</v>
      </c>
      <c r="B3527" s="117"/>
      <c r="C3527" s="117"/>
      <c r="D3527" s="117"/>
      <c r="E3527" s="117"/>
      <c r="F3527" s="117"/>
      <c r="G3527" s="117"/>
      <c r="H3527" s="117"/>
      <c r="I3527" s="117"/>
      <c r="J3527" s="117"/>
      <c r="K3527" s="118"/>
      <c r="L3527" s="76">
        <v>0</v>
      </c>
      <c r="M3527" s="59">
        <f t="shared" si="713"/>
        <v>0</v>
      </c>
      <c r="N3527" s="59">
        <v>0</v>
      </c>
      <c r="O3527" s="59">
        <f t="shared" si="714"/>
        <v>0</v>
      </c>
      <c r="P3527" s="59">
        <v>0</v>
      </c>
      <c r="Q3527" s="59">
        <f t="shared" si="711"/>
        <v>0</v>
      </c>
    </row>
    <row r="3528" spans="1:27" ht="15" customHeight="1" thickBot="1">
      <c r="A3528" s="184" t="str">
        <f t="shared" si="710"/>
        <v>Laporte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8"/>
      <c r="L3528" s="76">
        <v>0</v>
      </c>
      <c r="M3528" s="59">
        <f t="shared" si="713"/>
        <v>0</v>
      </c>
      <c r="N3528" s="59">
        <v>0</v>
      </c>
      <c r="O3528" s="59">
        <f t="shared" si="714"/>
        <v>0</v>
      </c>
      <c r="P3528" s="59">
        <v>0</v>
      </c>
      <c r="Q3528" s="59">
        <f t="shared" si="711"/>
        <v>0</v>
      </c>
    </row>
    <row r="3529" spans="1:27" ht="15" customHeight="1" thickBot="1">
      <c r="A3529" s="184" t="str">
        <f t="shared" si="710"/>
        <v>Dunk</v>
      </c>
      <c r="B3529" s="117"/>
      <c r="C3529" s="117"/>
      <c r="D3529" s="117"/>
      <c r="E3529" s="117"/>
      <c r="F3529" s="117"/>
      <c r="G3529" s="117"/>
      <c r="H3529" s="117"/>
      <c r="I3529" s="117"/>
      <c r="J3529" s="117"/>
      <c r="K3529" s="118"/>
      <c r="L3529" s="76">
        <v>0</v>
      </c>
      <c r="M3529" s="59">
        <f t="shared" si="713"/>
        <v>1</v>
      </c>
      <c r="N3529" s="59">
        <v>0</v>
      </c>
      <c r="O3529" s="59">
        <f t="shared" si="714"/>
        <v>1</v>
      </c>
      <c r="P3529" s="59">
        <v>1</v>
      </c>
      <c r="Q3529" s="59">
        <f t="shared" si="711"/>
        <v>0</v>
      </c>
    </row>
    <row r="3530" spans="1:27" ht="15" customHeight="1" thickBot="1">
      <c r="A3530" s="184" t="str">
        <f t="shared" si="710"/>
        <v>Saliba</v>
      </c>
      <c r="B3530" s="117"/>
      <c r="C3530" s="117"/>
      <c r="D3530" s="117"/>
      <c r="E3530" s="117"/>
      <c r="F3530" s="117"/>
      <c r="G3530" s="117"/>
      <c r="H3530" s="117"/>
      <c r="I3530" s="117"/>
      <c r="J3530" s="117"/>
      <c r="K3530" s="118"/>
      <c r="L3530" s="76">
        <v>0</v>
      </c>
      <c r="M3530" s="59">
        <f t="shared" si="713"/>
        <v>0</v>
      </c>
      <c r="N3530" s="59">
        <v>0</v>
      </c>
      <c r="O3530" s="59">
        <f t="shared" si="714"/>
        <v>0</v>
      </c>
      <c r="P3530" s="59">
        <v>0</v>
      </c>
      <c r="Q3530" s="59">
        <f t="shared" si="711"/>
        <v>0</v>
      </c>
    </row>
    <row r="3531" spans="1:27" ht="15" customHeight="1" thickBot="1">
      <c r="A3531" s="184" t="str">
        <f t="shared" si="710"/>
        <v>Burn</v>
      </c>
      <c r="B3531" s="117"/>
      <c r="C3531" s="117"/>
      <c r="D3531" s="117"/>
      <c r="E3531" s="117"/>
      <c r="F3531" s="117"/>
      <c r="G3531" s="117"/>
      <c r="H3531" s="117"/>
      <c r="I3531" s="117"/>
      <c r="J3531" s="117"/>
      <c r="K3531" s="118"/>
      <c r="L3531" s="76">
        <v>0</v>
      </c>
      <c r="M3531" s="59">
        <f t="shared" si="713"/>
        <v>0</v>
      </c>
      <c r="N3531" s="59">
        <v>0</v>
      </c>
      <c r="O3531" s="59">
        <f t="shared" si="714"/>
        <v>0</v>
      </c>
      <c r="P3531" s="59">
        <v>0</v>
      </c>
      <c r="Q3531" s="59">
        <f t="shared" si="711"/>
        <v>0</v>
      </c>
    </row>
    <row r="3532" spans="1:27" ht="15" customHeight="1" thickBot="1">
      <c r="A3532" s="184" t="str">
        <f t="shared" si="710"/>
        <v>Botman</v>
      </c>
      <c r="B3532" s="117"/>
      <c r="C3532" s="117"/>
      <c r="D3532" s="117"/>
      <c r="E3532" s="117"/>
      <c r="F3532" s="117"/>
      <c r="G3532" s="117"/>
      <c r="H3532" s="117"/>
      <c r="I3532" s="117"/>
      <c r="J3532" s="117"/>
      <c r="K3532" s="118"/>
      <c r="L3532" s="76">
        <v>0</v>
      </c>
      <c r="M3532" s="59">
        <f t="shared" si="713"/>
        <v>1</v>
      </c>
      <c r="N3532" s="59">
        <v>1</v>
      </c>
      <c r="O3532" s="59">
        <f t="shared" si="714"/>
        <v>0</v>
      </c>
      <c r="P3532" s="59">
        <v>0</v>
      </c>
      <c r="Q3532" s="59">
        <f t="shared" si="711"/>
        <v>0</v>
      </c>
    </row>
    <row r="3533" spans="1:27" ht="15" customHeight="1" thickBot="1">
      <c r="A3533" s="184" t="str">
        <f t="shared" si="710"/>
        <v>Dier</v>
      </c>
      <c r="B3533" s="117"/>
      <c r="C3533" s="117"/>
      <c r="D3533" s="117"/>
      <c r="E3533" s="117"/>
      <c r="F3533" s="117"/>
      <c r="G3533" s="117"/>
      <c r="H3533" s="117"/>
      <c r="I3533" s="117"/>
      <c r="J3533" s="117"/>
      <c r="K3533" s="118"/>
      <c r="L3533" s="76">
        <v>0</v>
      </c>
      <c r="M3533" s="59">
        <f t="shared" si="713"/>
        <v>0</v>
      </c>
      <c r="N3533" s="59">
        <v>0</v>
      </c>
      <c r="O3533" s="59">
        <f t="shared" si="714"/>
        <v>0</v>
      </c>
      <c r="P3533" s="59">
        <v>0</v>
      </c>
      <c r="Q3533" s="59">
        <f t="shared" si="711"/>
        <v>0</v>
      </c>
    </row>
    <row r="3534" spans="1:27" ht="15" customHeight="1" thickBot="1">
      <c r="A3534" s="184" t="str">
        <f t="shared" si="710"/>
        <v>Schär</v>
      </c>
      <c r="B3534" s="117"/>
      <c r="C3534" s="117"/>
      <c r="D3534" s="117"/>
      <c r="E3534" s="117"/>
      <c r="F3534" s="117"/>
      <c r="G3534" s="117"/>
      <c r="H3534" s="117"/>
      <c r="I3534" s="117"/>
      <c r="J3534" s="117"/>
      <c r="K3534" s="118"/>
      <c r="L3534" s="76">
        <v>0</v>
      </c>
      <c r="M3534" s="59">
        <f t="shared" si="713"/>
        <v>0</v>
      </c>
      <c r="N3534" s="59">
        <v>0</v>
      </c>
      <c r="O3534" s="59">
        <f t="shared" si="714"/>
        <v>0</v>
      </c>
      <c r="P3534" s="59">
        <v>0</v>
      </c>
      <c r="Q3534" s="59">
        <f t="shared" si="711"/>
        <v>0</v>
      </c>
    </row>
    <row r="3535" spans="1:27" ht="15" customHeight="1" thickBot="1">
      <c r="A3535" s="184" t="str">
        <f t="shared" si="710"/>
        <v>Zinchenko</v>
      </c>
      <c r="B3535" s="117"/>
      <c r="C3535" s="117"/>
      <c r="D3535" s="117"/>
      <c r="E3535" s="117"/>
      <c r="F3535" s="117"/>
      <c r="G3535" s="117"/>
      <c r="H3535" s="117"/>
      <c r="I3535" s="117"/>
      <c r="J3535" s="117"/>
      <c r="K3535" s="118"/>
      <c r="L3535" s="76">
        <v>0</v>
      </c>
      <c r="M3535" s="59">
        <f t="shared" si="713"/>
        <v>0</v>
      </c>
      <c r="N3535" s="59">
        <v>0</v>
      </c>
      <c r="O3535" s="59">
        <f t="shared" si="714"/>
        <v>0</v>
      </c>
      <c r="P3535" s="59">
        <v>0</v>
      </c>
      <c r="Q3535" s="59">
        <f t="shared" si="711"/>
        <v>0</v>
      </c>
    </row>
    <row r="3536" spans="1:27" ht="15" customHeight="1" thickBot="1">
      <c r="A3536" s="184" t="str">
        <f t="shared" si="710"/>
        <v>Walker</v>
      </c>
      <c r="B3536" s="117"/>
      <c r="C3536" s="117"/>
      <c r="D3536" s="117"/>
      <c r="E3536" s="117"/>
      <c r="F3536" s="117"/>
      <c r="G3536" s="117"/>
      <c r="H3536" s="117"/>
      <c r="I3536" s="117"/>
      <c r="J3536" s="117"/>
      <c r="K3536" s="118"/>
      <c r="L3536" s="76">
        <v>0</v>
      </c>
      <c r="M3536" s="59">
        <f t="shared" si="713"/>
        <v>0</v>
      </c>
      <c r="N3536" s="59">
        <v>0</v>
      </c>
      <c r="O3536" s="59">
        <f t="shared" si="714"/>
        <v>0</v>
      </c>
      <c r="P3536" s="59">
        <v>0</v>
      </c>
      <c r="Q3536" s="59">
        <f t="shared" si="711"/>
        <v>0</v>
      </c>
    </row>
    <row r="3537" spans="1:17" ht="15" customHeight="1" thickBot="1">
      <c r="A3537" s="184" t="str">
        <f t="shared" si="710"/>
        <v>Perišić</v>
      </c>
      <c r="B3537" s="117"/>
      <c r="C3537" s="117"/>
      <c r="D3537" s="117"/>
      <c r="E3537" s="117"/>
      <c r="F3537" s="117"/>
      <c r="G3537" s="117"/>
      <c r="H3537" s="117"/>
      <c r="I3537" s="117"/>
      <c r="J3537" s="117"/>
      <c r="K3537" s="118"/>
      <c r="L3537" s="76">
        <v>0</v>
      </c>
      <c r="M3537" s="59">
        <f t="shared" si="713"/>
        <v>0</v>
      </c>
      <c r="N3537" s="59">
        <v>0</v>
      </c>
      <c r="O3537" s="59">
        <f t="shared" si="714"/>
        <v>0</v>
      </c>
      <c r="P3537" s="59">
        <v>0</v>
      </c>
      <c r="Q3537" s="59">
        <f t="shared" si="711"/>
        <v>0</v>
      </c>
    </row>
    <row r="3538" spans="1:17" ht="15" customHeight="1" thickBot="1">
      <c r="A3538" s="184" t="str">
        <f t="shared" si="710"/>
        <v>Stones</v>
      </c>
      <c r="B3538" s="117"/>
      <c r="C3538" s="117"/>
      <c r="D3538" s="117"/>
      <c r="E3538" s="117"/>
      <c r="F3538" s="117"/>
      <c r="G3538" s="117"/>
      <c r="H3538" s="117"/>
      <c r="I3538" s="117"/>
      <c r="J3538" s="117"/>
      <c r="K3538" s="118"/>
      <c r="L3538" s="76">
        <v>0</v>
      </c>
      <c r="M3538" s="59">
        <f t="shared" si="713"/>
        <v>0</v>
      </c>
      <c r="N3538" s="59">
        <v>0</v>
      </c>
      <c r="O3538" s="59">
        <f t="shared" si="714"/>
        <v>0</v>
      </c>
      <c r="P3538" s="59">
        <v>0</v>
      </c>
      <c r="Q3538" s="59">
        <f t="shared" si="711"/>
        <v>0</v>
      </c>
    </row>
    <row r="3539" spans="1:17" ht="15" customHeight="1" thickBot="1">
      <c r="A3539" s="184" t="str">
        <f t="shared" si="710"/>
        <v>Shaw</v>
      </c>
      <c r="B3539" s="117"/>
      <c r="C3539" s="117"/>
      <c r="D3539" s="117"/>
      <c r="E3539" s="117"/>
      <c r="F3539" s="117"/>
      <c r="G3539" s="117"/>
      <c r="H3539" s="117"/>
      <c r="I3539" s="117"/>
      <c r="J3539" s="117"/>
      <c r="K3539" s="118"/>
      <c r="L3539" s="76">
        <v>0</v>
      </c>
      <c r="M3539" s="59">
        <f t="shared" si="713"/>
        <v>0</v>
      </c>
      <c r="N3539" s="59">
        <v>0</v>
      </c>
      <c r="O3539" s="59">
        <f t="shared" si="714"/>
        <v>0</v>
      </c>
      <c r="P3539" s="59">
        <v>0</v>
      </c>
      <c r="Q3539" s="59">
        <f t="shared" si="711"/>
        <v>0</v>
      </c>
    </row>
    <row r="3540" spans="1:17" ht="15" customHeight="1" thickBot="1">
      <c r="A3540" s="184" t="str">
        <f t="shared" si="710"/>
        <v>Cucurella</v>
      </c>
      <c r="B3540" s="117"/>
      <c r="C3540" s="117"/>
      <c r="D3540" s="117"/>
      <c r="E3540" s="117"/>
      <c r="F3540" s="117"/>
      <c r="G3540" s="117"/>
      <c r="H3540" s="117"/>
      <c r="I3540" s="117"/>
      <c r="J3540" s="117"/>
      <c r="K3540" s="118"/>
      <c r="L3540" s="76">
        <v>0</v>
      </c>
      <c r="M3540" s="59">
        <f t="shared" si="713"/>
        <v>0</v>
      </c>
      <c r="N3540" s="59">
        <v>0</v>
      </c>
      <c r="O3540" s="59">
        <f t="shared" si="714"/>
        <v>0</v>
      </c>
      <c r="P3540" s="59">
        <v>0</v>
      </c>
      <c r="Q3540" s="59">
        <f t="shared" si="711"/>
        <v>0</v>
      </c>
    </row>
    <row r="3541" spans="1:17" ht="15" customHeight="1" thickBot="1">
      <c r="A3541" s="184" t="str">
        <f t="shared" si="710"/>
        <v>Varane</v>
      </c>
      <c r="B3541" s="117"/>
      <c r="C3541" s="117"/>
      <c r="D3541" s="117"/>
      <c r="E3541" s="117"/>
      <c r="F3541" s="117"/>
      <c r="G3541" s="117"/>
      <c r="H3541" s="117"/>
      <c r="I3541" s="117"/>
      <c r="J3541" s="117"/>
      <c r="K3541" s="118"/>
      <c r="L3541" s="76">
        <v>0</v>
      </c>
      <c r="M3541" s="59">
        <f t="shared" si="713"/>
        <v>0</v>
      </c>
      <c r="N3541" s="59">
        <v>0</v>
      </c>
      <c r="O3541" s="59">
        <f t="shared" si="714"/>
        <v>0</v>
      </c>
      <c r="P3541" s="59">
        <v>0</v>
      </c>
      <c r="Q3541" s="59">
        <f t="shared" si="711"/>
        <v>0</v>
      </c>
    </row>
    <row r="3542" spans="1:17" ht="15" customHeight="1" thickBot="1">
      <c r="A3542" s="184" t="str">
        <f t="shared" si="710"/>
        <v>Estupiñán</v>
      </c>
      <c r="B3542" s="117"/>
      <c r="C3542" s="117"/>
      <c r="D3542" s="117"/>
      <c r="E3542" s="117"/>
      <c r="F3542" s="117"/>
      <c r="G3542" s="117"/>
      <c r="H3542" s="117"/>
      <c r="I3542" s="117"/>
      <c r="J3542" s="117"/>
      <c r="K3542" s="118"/>
      <c r="L3542" s="76">
        <v>0</v>
      </c>
      <c r="M3542" s="59">
        <f t="shared" si="713"/>
        <v>0</v>
      </c>
      <c r="N3542" s="59">
        <v>0</v>
      </c>
      <c r="O3542" s="59">
        <f t="shared" si="714"/>
        <v>0</v>
      </c>
      <c r="P3542" s="59">
        <v>0</v>
      </c>
      <c r="Q3542" s="59">
        <f t="shared" si="711"/>
        <v>0</v>
      </c>
    </row>
    <row r="3543" spans="1:17" ht="15" customHeight="1" thickBot="1">
      <c r="A3543" s="184" t="str">
        <f t="shared" si="710"/>
        <v>Matip</v>
      </c>
      <c r="B3543" s="117"/>
      <c r="C3543" s="117"/>
      <c r="D3543" s="117"/>
      <c r="E3543" s="117"/>
      <c r="F3543" s="117"/>
      <c r="G3543" s="117"/>
      <c r="H3543" s="117"/>
      <c r="I3543" s="117"/>
      <c r="J3543" s="117"/>
      <c r="K3543" s="118"/>
      <c r="L3543" s="76">
        <v>0</v>
      </c>
      <c r="M3543" s="59">
        <f t="shared" si="713"/>
        <v>0</v>
      </c>
      <c r="N3543" s="59">
        <v>0</v>
      </c>
      <c r="O3543" s="59">
        <f t="shared" si="714"/>
        <v>0</v>
      </c>
      <c r="P3543" s="59">
        <v>0</v>
      </c>
      <c r="Q3543" s="59">
        <f t="shared" si="711"/>
        <v>0</v>
      </c>
    </row>
    <row r="3544" spans="1:17" ht="15" customHeight="1" thickBot="1">
      <c r="A3544" s="184" t="str">
        <f t="shared" si="710"/>
        <v>Romero</v>
      </c>
      <c r="B3544" s="117"/>
      <c r="C3544" s="117"/>
      <c r="D3544" s="117"/>
      <c r="E3544" s="117"/>
      <c r="F3544" s="117"/>
      <c r="G3544" s="117"/>
      <c r="H3544" s="117"/>
      <c r="I3544" s="117"/>
      <c r="J3544" s="117"/>
      <c r="K3544" s="118"/>
      <c r="L3544" s="76">
        <v>0</v>
      </c>
      <c r="M3544" s="59">
        <f t="shared" si="713"/>
        <v>0</v>
      </c>
      <c r="N3544" s="59">
        <v>0</v>
      </c>
      <c r="O3544" s="59">
        <f t="shared" si="714"/>
        <v>0</v>
      </c>
      <c r="P3544" s="59">
        <v>0</v>
      </c>
      <c r="Q3544" s="59">
        <f t="shared" si="711"/>
        <v>0</v>
      </c>
    </row>
    <row r="3545" spans="1:17" ht="15" customHeight="1" thickBot="1">
      <c r="A3545" s="184" t="str">
        <f t="shared" si="710"/>
        <v>Koulibaly</v>
      </c>
      <c r="B3545" s="117"/>
      <c r="C3545" s="117"/>
      <c r="D3545" s="117"/>
      <c r="E3545" s="117"/>
      <c r="F3545" s="117"/>
      <c r="G3545" s="117"/>
      <c r="H3545" s="117"/>
      <c r="I3545" s="117"/>
      <c r="J3545" s="117"/>
      <c r="K3545" s="118"/>
      <c r="L3545" s="76">
        <v>0</v>
      </c>
      <c r="M3545" s="59">
        <f t="shared" si="713"/>
        <v>0</v>
      </c>
      <c r="N3545" s="59">
        <v>0</v>
      </c>
      <c r="O3545" s="59">
        <f t="shared" si="714"/>
        <v>0</v>
      </c>
      <c r="P3545" s="59">
        <v>0</v>
      </c>
      <c r="Q3545" s="59">
        <f t="shared" si="711"/>
        <v>0</v>
      </c>
    </row>
    <row r="3546" spans="1:17" ht="15" customHeight="1" thickBot="1">
      <c r="A3546" s="184" t="str">
        <f t="shared" si="710"/>
        <v>Digne</v>
      </c>
      <c r="B3546" s="117"/>
      <c r="C3546" s="117"/>
      <c r="D3546" s="117"/>
      <c r="E3546" s="117"/>
      <c r="F3546" s="117"/>
      <c r="G3546" s="117"/>
      <c r="H3546" s="117"/>
      <c r="I3546" s="117"/>
      <c r="J3546" s="117"/>
      <c r="K3546" s="118"/>
      <c r="L3546" s="76">
        <v>0</v>
      </c>
      <c r="M3546" s="59">
        <f t="shared" si="713"/>
        <v>0</v>
      </c>
      <c r="N3546" s="59">
        <v>0</v>
      </c>
      <c r="O3546" s="59">
        <f t="shared" si="714"/>
        <v>0</v>
      </c>
      <c r="P3546" s="59">
        <v>0</v>
      </c>
      <c r="Q3546" s="59">
        <f t="shared" si="711"/>
        <v>0</v>
      </c>
    </row>
    <row r="3547" spans="1:17" ht="15" customHeight="1" thickBot="1">
      <c r="A3547" s="184" t="str">
        <f t="shared" si="710"/>
        <v>Akanji</v>
      </c>
      <c r="B3547" s="117"/>
      <c r="C3547" s="117"/>
      <c r="D3547" s="117"/>
      <c r="E3547" s="117"/>
      <c r="F3547" s="117"/>
      <c r="G3547" s="117"/>
      <c r="H3547" s="117"/>
      <c r="I3547" s="117"/>
      <c r="J3547" s="117"/>
      <c r="K3547" s="118"/>
      <c r="L3547" s="76">
        <v>0</v>
      </c>
      <c r="M3547" s="59">
        <f t="shared" si="713"/>
        <v>0</v>
      </c>
      <c r="N3547" s="59">
        <v>0</v>
      </c>
      <c r="O3547" s="59">
        <f t="shared" si="714"/>
        <v>0</v>
      </c>
      <c r="P3547" s="59">
        <v>0</v>
      </c>
      <c r="Q3547" s="59">
        <f t="shared" si="711"/>
        <v>0</v>
      </c>
    </row>
    <row r="3548" spans="1:17" ht="15" customHeight="1" thickBot="1">
      <c r="A3548" s="184" t="str">
        <f t="shared" si="710"/>
        <v>Thiago Silva</v>
      </c>
      <c r="B3548" s="117"/>
      <c r="C3548" s="117"/>
      <c r="D3548" s="117"/>
      <c r="E3548" s="117"/>
      <c r="F3548" s="117"/>
      <c r="G3548" s="117"/>
      <c r="H3548" s="117"/>
      <c r="I3548" s="117"/>
      <c r="J3548" s="117"/>
      <c r="K3548" s="118"/>
      <c r="L3548" s="76">
        <v>0</v>
      </c>
      <c r="M3548" s="59">
        <f t="shared" si="713"/>
        <v>0</v>
      </c>
      <c r="N3548" s="59">
        <v>0</v>
      </c>
      <c r="O3548" s="59">
        <f t="shared" si="714"/>
        <v>0</v>
      </c>
      <c r="P3548" s="59">
        <v>0</v>
      </c>
      <c r="Q3548" s="59">
        <f t="shared" si="711"/>
        <v>0</v>
      </c>
    </row>
    <row r="3549" spans="1:17" ht="15" customHeight="1" thickBot="1">
      <c r="A3549" s="184" t="str">
        <f t="shared" si="710"/>
        <v>Martínez</v>
      </c>
      <c r="B3549" s="117"/>
      <c r="C3549" s="117"/>
      <c r="D3549" s="117"/>
      <c r="E3549" s="117"/>
      <c r="F3549" s="117"/>
      <c r="G3549" s="117"/>
      <c r="H3549" s="117"/>
      <c r="I3549" s="117"/>
      <c r="J3549" s="117"/>
      <c r="K3549" s="118"/>
      <c r="L3549" s="76">
        <v>0</v>
      </c>
      <c r="M3549" s="59">
        <f t="shared" si="713"/>
        <v>0</v>
      </c>
      <c r="N3549" s="59">
        <v>0</v>
      </c>
      <c r="O3549" s="59">
        <f t="shared" si="714"/>
        <v>0</v>
      </c>
      <c r="P3549" s="59">
        <v>0</v>
      </c>
      <c r="Q3549" s="59">
        <f t="shared" si="711"/>
        <v>0</v>
      </c>
    </row>
    <row r="3550" spans="1:17" ht="15" customHeight="1" thickBot="1">
      <c r="A3550" s="184" t="str">
        <f t="shared" si="710"/>
        <v>Mee</v>
      </c>
      <c r="B3550" s="117"/>
      <c r="C3550" s="117"/>
      <c r="D3550" s="117"/>
      <c r="E3550" s="117"/>
      <c r="F3550" s="117"/>
      <c r="G3550" s="117"/>
      <c r="H3550" s="117"/>
      <c r="I3550" s="117"/>
      <c r="J3550" s="117"/>
      <c r="K3550" s="118"/>
      <c r="L3550" s="76">
        <v>0</v>
      </c>
      <c r="M3550" s="59">
        <f t="shared" si="713"/>
        <v>0</v>
      </c>
      <c r="N3550" s="59">
        <v>0</v>
      </c>
      <c r="O3550" s="59">
        <f t="shared" si="714"/>
        <v>0</v>
      </c>
      <c r="P3550" s="59">
        <v>0</v>
      </c>
      <c r="Q3550" s="59">
        <f t="shared" si="711"/>
        <v>0</v>
      </c>
    </row>
    <row r="3551" spans="1:17" ht="15" customHeight="1" thickBot="1">
      <c r="A3551" s="184" t="str">
        <f t="shared" si="710"/>
        <v>Cresswell</v>
      </c>
      <c r="B3551" s="117"/>
      <c r="C3551" s="117"/>
      <c r="D3551" s="117"/>
      <c r="E3551" s="117"/>
      <c r="F3551" s="117"/>
      <c r="G3551" s="117"/>
      <c r="H3551" s="117"/>
      <c r="I3551" s="117"/>
      <c r="J3551" s="117"/>
      <c r="K3551" s="118"/>
      <c r="L3551" s="76">
        <v>0</v>
      </c>
      <c r="M3551" s="59">
        <f t="shared" si="713"/>
        <v>0</v>
      </c>
      <c r="N3551" s="59">
        <v>0</v>
      </c>
      <c r="O3551" s="59">
        <f t="shared" si="714"/>
        <v>0</v>
      </c>
      <c r="P3551" s="59">
        <v>0</v>
      </c>
      <c r="Q3551" s="59">
        <f t="shared" si="711"/>
        <v>0</v>
      </c>
    </row>
    <row r="3552" spans="1:17" ht="15" customHeight="1" thickBot="1">
      <c r="A3552" s="184" t="str">
        <f t="shared" si="710"/>
        <v>Konsa</v>
      </c>
      <c r="B3552" s="117"/>
      <c r="C3552" s="117"/>
      <c r="D3552" s="117"/>
      <c r="E3552" s="117"/>
      <c r="F3552" s="117"/>
      <c r="G3552" s="117"/>
      <c r="H3552" s="117"/>
      <c r="I3552" s="117"/>
      <c r="J3552" s="117"/>
      <c r="K3552" s="118"/>
      <c r="L3552" s="76">
        <v>0</v>
      </c>
      <c r="M3552" s="59">
        <f t="shared" si="713"/>
        <v>0</v>
      </c>
      <c r="N3552" s="59">
        <v>0</v>
      </c>
      <c r="O3552" s="59">
        <f t="shared" si="714"/>
        <v>0</v>
      </c>
      <c r="P3552" s="59">
        <v>0</v>
      </c>
      <c r="Q3552" s="59">
        <f t="shared" si="711"/>
        <v>0</v>
      </c>
    </row>
    <row r="3553" spans="1:17" ht="15" customHeight="1" thickBot="1">
      <c r="A3553" s="184" t="str">
        <f t="shared" si="710"/>
        <v>Perraud</v>
      </c>
      <c r="B3553" s="117"/>
      <c r="C3553" s="117"/>
      <c r="D3553" s="117"/>
      <c r="E3553" s="117"/>
      <c r="F3553" s="117"/>
      <c r="G3553" s="117"/>
      <c r="H3553" s="117"/>
      <c r="I3553" s="117"/>
      <c r="J3553" s="117"/>
      <c r="K3553" s="118"/>
      <c r="L3553" s="76">
        <v>0</v>
      </c>
      <c r="M3553" s="59">
        <f t="shared" ref="M3553:M3584" si="715">L913-L3553</f>
        <v>0</v>
      </c>
      <c r="N3553" s="59">
        <v>0</v>
      </c>
      <c r="O3553" s="59">
        <f t="shared" si="714"/>
        <v>0</v>
      </c>
      <c r="P3553" s="59">
        <v>0</v>
      </c>
      <c r="Q3553" s="59">
        <f t="shared" si="711"/>
        <v>0</v>
      </c>
    </row>
    <row r="3554" spans="1:17" ht="15" customHeight="1" thickBot="1">
      <c r="A3554" s="184" t="str">
        <f t="shared" si="710"/>
        <v>Kehrer</v>
      </c>
      <c r="B3554" s="117"/>
      <c r="C3554" s="117"/>
      <c r="D3554" s="117"/>
      <c r="E3554" s="117"/>
      <c r="F3554" s="117"/>
      <c r="G3554" s="117"/>
      <c r="H3554" s="117"/>
      <c r="I3554" s="117"/>
      <c r="J3554" s="117"/>
      <c r="K3554" s="118"/>
      <c r="L3554" s="76">
        <v>0</v>
      </c>
      <c r="M3554" s="59">
        <f t="shared" si="715"/>
        <v>0</v>
      </c>
      <c r="N3554" s="59">
        <v>0</v>
      </c>
      <c r="O3554" s="59">
        <f t="shared" si="714"/>
        <v>0</v>
      </c>
      <c r="P3554" s="59">
        <v>0</v>
      </c>
      <c r="Q3554" s="59">
        <f t="shared" si="711"/>
        <v>0</v>
      </c>
    </row>
    <row r="3555" spans="1:17" ht="15" customHeight="1" thickBot="1">
      <c r="A3555" s="184" t="str">
        <f t="shared" si="710"/>
        <v>Ream</v>
      </c>
      <c r="B3555" s="117"/>
      <c r="C3555" s="117"/>
      <c r="D3555" s="117"/>
      <c r="E3555" s="117"/>
      <c r="F3555" s="117"/>
      <c r="G3555" s="117"/>
      <c r="H3555" s="117"/>
      <c r="I3555" s="117"/>
      <c r="J3555" s="117"/>
      <c r="K3555" s="118"/>
      <c r="L3555" s="76">
        <v>0</v>
      </c>
      <c r="M3555" s="59">
        <f t="shared" si="715"/>
        <v>0</v>
      </c>
      <c r="N3555" s="59">
        <v>0</v>
      </c>
      <c r="O3555" s="59">
        <f t="shared" si="714"/>
        <v>0</v>
      </c>
      <c r="P3555" s="59">
        <v>0</v>
      </c>
      <c r="Q3555" s="59">
        <f t="shared" si="711"/>
        <v>0</v>
      </c>
    </row>
    <row r="3556" spans="1:17" ht="15" customHeight="1" thickBot="1">
      <c r="A3556" s="184" t="str">
        <f t="shared" si="710"/>
        <v>R.Sessegnon</v>
      </c>
      <c r="B3556" s="117"/>
      <c r="C3556" s="117"/>
      <c r="D3556" s="117"/>
      <c r="E3556" s="117"/>
      <c r="F3556" s="117"/>
      <c r="G3556" s="117"/>
      <c r="H3556" s="117"/>
      <c r="I3556" s="117"/>
      <c r="J3556" s="117"/>
      <c r="K3556" s="118"/>
      <c r="L3556" s="76">
        <v>0</v>
      </c>
      <c r="M3556" s="59">
        <f t="shared" si="715"/>
        <v>0</v>
      </c>
      <c r="N3556" s="59">
        <v>0</v>
      </c>
      <c r="O3556" s="59">
        <f t="shared" si="714"/>
        <v>0</v>
      </c>
      <c r="P3556" s="59">
        <v>0</v>
      </c>
      <c r="Q3556" s="59">
        <f t="shared" si="711"/>
        <v>0</v>
      </c>
    </row>
    <row r="3557" spans="1:17" ht="15" customHeight="1" thickBot="1">
      <c r="A3557" s="184" t="str">
        <f t="shared" si="710"/>
        <v>Aké</v>
      </c>
      <c r="B3557" s="117"/>
      <c r="C3557" s="117"/>
      <c r="D3557" s="117"/>
      <c r="E3557" s="117"/>
      <c r="F3557" s="117"/>
      <c r="G3557" s="117"/>
      <c r="H3557" s="117"/>
      <c r="I3557" s="117"/>
      <c r="J3557" s="117"/>
      <c r="K3557" s="118"/>
      <c r="L3557" s="76">
        <v>0</v>
      </c>
      <c r="M3557" s="59">
        <f t="shared" si="715"/>
        <v>0</v>
      </c>
      <c r="N3557" s="59">
        <v>0</v>
      </c>
      <c r="O3557" s="59">
        <f t="shared" si="714"/>
        <v>0</v>
      </c>
      <c r="P3557" s="59">
        <v>0</v>
      </c>
      <c r="Q3557" s="59">
        <f t="shared" si="711"/>
        <v>0</v>
      </c>
    </row>
    <row r="3558" spans="1:17" ht="15" customHeight="1" thickBot="1">
      <c r="A3558" s="184" t="str">
        <f t="shared" si="710"/>
        <v>Azpilicueta</v>
      </c>
      <c r="B3558" s="117"/>
      <c r="C3558" s="117"/>
      <c r="D3558" s="117"/>
      <c r="E3558" s="117"/>
      <c r="F3558" s="117"/>
      <c r="G3558" s="117"/>
      <c r="H3558" s="117"/>
      <c r="I3558" s="117"/>
      <c r="J3558" s="117"/>
      <c r="K3558" s="118"/>
      <c r="L3558" s="76">
        <v>0</v>
      </c>
      <c r="M3558" s="59">
        <f t="shared" si="715"/>
        <v>0</v>
      </c>
      <c r="N3558" s="59">
        <v>0</v>
      </c>
      <c r="O3558" s="59">
        <f t="shared" si="714"/>
        <v>0</v>
      </c>
      <c r="P3558" s="59">
        <v>0</v>
      </c>
      <c r="Q3558" s="59">
        <f t="shared" si="711"/>
        <v>0</v>
      </c>
    </row>
    <row r="3559" spans="1:17" ht="15" customHeight="1" thickBot="1">
      <c r="A3559" s="184" t="str">
        <f t="shared" si="710"/>
        <v>Collins</v>
      </c>
      <c r="B3559" s="117"/>
      <c r="C3559" s="117"/>
      <c r="D3559" s="117"/>
      <c r="E3559" s="117"/>
      <c r="F3559" s="117"/>
      <c r="G3559" s="117"/>
      <c r="H3559" s="117"/>
      <c r="I3559" s="117"/>
      <c r="J3559" s="117"/>
      <c r="K3559" s="118"/>
      <c r="L3559" s="76">
        <v>0</v>
      </c>
      <c r="M3559" s="59">
        <f t="shared" si="715"/>
        <v>0</v>
      </c>
      <c r="N3559" s="59">
        <v>0</v>
      </c>
      <c r="O3559" s="59">
        <f t="shared" si="714"/>
        <v>0</v>
      </c>
      <c r="P3559" s="59">
        <v>0</v>
      </c>
      <c r="Q3559" s="59">
        <f t="shared" si="711"/>
        <v>0</v>
      </c>
    </row>
    <row r="3560" spans="1:17" ht="15" customHeight="1" thickBot="1">
      <c r="A3560" s="184" t="str">
        <f t="shared" si="710"/>
        <v>Chalobah</v>
      </c>
      <c r="B3560" s="117"/>
      <c r="C3560" s="117"/>
      <c r="D3560" s="117"/>
      <c r="E3560" s="117"/>
      <c r="F3560" s="117"/>
      <c r="G3560" s="117"/>
      <c r="H3560" s="117"/>
      <c r="I3560" s="117"/>
      <c r="J3560" s="117"/>
      <c r="K3560" s="118"/>
      <c r="L3560" s="76">
        <v>0</v>
      </c>
      <c r="M3560" s="59">
        <f t="shared" si="715"/>
        <v>0</v>
      </c>
      <c r="N3560" s="59">
        <v>0</v>
      </c>
      <c r="O3560" s="59">
        <f t="shared" si="714"/>
        <v>0</v>
      </c>
      <c r="P3560" s="59">
        <v>0</v>
      </c>
      <c r="Q3560" s="59">
        <f t="shared" si="711"/>
        <v>0</v>
      </c>
    </row>
    <row r="3561" spans="1:17" ht="15" customHeight="1" thickBot="1">
      <c r="A3561" s="184" t="str">
        <f t="shared" si="710"/>
        <v>Haaland</v>
      </c>
      <c r="B3561" s="117"/>
      <c r="C3561" s="117"/>
      <c r="D3561" s="117"/>
      <c r="E3561" s="117"/>
      <c r="F3561" s="117"/>
      <c r="G3561" s="117"/>
      <c r="H3561" s="117"/>
      <c r="I3561" s="117"/>
      <c r="J3561" s="117"/>
      <c r="K3561" s="118"/>
      <c r="L3561" s="76">
        <v>1</v>
      </c>
      <c r="M3561" s="59">
        <f t="shared" si="715"/>
        <v>0</v>
      </c>
      <c r="N3561" s="59">
        <v>0</v>
      </c>
      <c r="O3561" s="59">
        <f t="shared" si="714"/>
        <v>0</v>
      </c>
      <c r="P3561" s="59">
        <v>0</v>
      </c>
      <c r="Q3561" s="59">
        <f t="shared" si="711"/>
        <v>0</v>
      </c>
    </row>
    <row r="3562" spans="1:17" ht="15" customHeight="1" thickBot="1">
      <c r="A3562" s="184" t="str">
        <f t="shared" ref="A3562:A3625" si="716">A2682</f>
        <v>Kane</v>
      </c>
      <c r="B3562" s="117"/>
      <c r="C3562" s="117"/>
      <c r="D3562" s="117"/>
      <c r="E3562" s="117"/>
      <c r="F3562" s="117"/>
      <c r="G3562" s="117"/>
      <c r="H3562" s="117"/>
      <c r="I3562" s="117"/>
      <c r="J3562" s="117"/>
      <c r="K3562" s="118"/>
      <c r="L3562" s="76">
        <v>0</v>
      </c>
      <c r="M3562" s="59">
        <f t="shared" si="715"/>
        <v>0</v>
      </c>
      <c r="N3562" s="59">
        <v>0</v>
      </c>
      <c r="O3562" s="59">
        <f t="shared" si="714"/>
        <v>0</v>
      </c>
      <c r="P3562" s="59">
        <v>0</v>
      </c>
      <c r="Q3562" s="59">
        <f t="shared" si="711"/>
        <v>0</v>
      </c>
    </row>
    <row r="3563" spans="1:17" ht="15" customHeight="1" thickBot="1">
      <c r="A3563" s="184" t="str">
        <f t="shared" si="716"/>
        <v>Darwin</v>
      </c>
      <c r="B3563" s="117"/>
      <c r="C3563" s="117"/>
      <c r="D3563" s="117"/>
      <c r="E3563" s="117"/>
      <c r="F3563" s="117"/>
      <c r="G3563" s="117"/>
      <c r="H3563" s="117"/>
      <c r="I3563" s="117"/>
      <c r="J3563" s="117"/>
      <c r="K3563" s="118"/>
      <c r="L3563" s="76">
        <v>0</v>
      </c>
      <c r="M3563" s="59">
        <f t="shared" si="715"/>
        <v>0</v>
      </c>
      <c r="N3563" s="59">
        <v>0</v>
      </c>
      <c r="O3563" s="59">
        <f t="shared" si="714"/>
        <v>0</v>
      </c>
      <c r="P3563" s="59">
        <v>0</v>
      </c>
      <c r="Q3563" s="59">
        <f t="shared" si="711"/>
        <v>0</v>
      </c>
    </row>
    <row r="3564" spans="1:17" ht="15" customHeight="1" thickBot="1">
      <c r="A3564" s="184" t="str">
        <f t="shared" si="716"/>
        <v>Mitrović</v>
      </c>
      <c r="B3564" s="117"/>
      <c r="C3564" s="117"/>
      <c r="D3564" s="117"/>
      <c r="E3564" s="117"/>
      <c r="F3564" s="117"/>
      <c r="G3564" s="117"/>
      <c r="H3564" s="117"/>
      <c r="I3564" s="117"/>
      <c r="J3564" s="117"/>
      <c r="K3564" s="118"/>
      <c r="L3564" s="76">
        <v>1</v>
      </c>
      <c r="M3564" s="59">
        <f t="shared" si="715"/>
        <v>0</v>
      </c>
      <c r="N3564" s="59">
        <v>0</v>
      </c>
      <c r="O3564" s="59">
        <f t="shared" si="714"/>
        <v>0</v>
      </c>
      <c r="P3564" s="59">
        <v>0</v>
      </c>
      <c r="Q3564" s="59">
        <f t="shared" si="711"/>
        <v>0</v>
      </c>
    </row>
    <row r="3565" spans="1:17" ht="15" customHeight="1" thickBot="1">
      <c r="A3565" s="184" t="str">
        <f t="shared" si="716"/>
        <v>Nketiah</v>
      </c>
      <c r="B3565" s="117"/>
      <c r="C3565" s="117"/>
      <c r="D3565" s="117"/>
      <c r="E3565" s="117"/>
      <c r="F3565" s="117"/>
      <c r="G3565" s="117"/>
      <c r="H3565" s="117"/>
      <c r="I3565" s="117"/>
      <c r="J3565" s="117"/>
      <c r="K3565" s="118"/>
      <c r="L3565" s="76">
        <v>0</v>
      </c>
      <c r="M3565" s="59">
        <f t="shared" si="715"/>
        <v>0</v>
      </c>
      <c r="N3565" s="59">
        <v>0</v>
      </c>
      <c r="O3565" s="59">
        <f t="shared" si="714"/>
        <v>0</v>
      </c>
      <c r="P3565" s="59">
        <v>0</v>
      </c>
      <c r="Q3565" s="59">
        <f t="shared" ref="Q3565:Q3628" si="717">M3565-N3565-P3565</f>
        <v>0</v>
      </c>
    </row>
    <row r="3566" spans="1:17" ht="15" customHeight="1" thickBot="1">
      <c r="A3566" s="184" t="str">
        <f t="shared" si="716"/>
        <v>Wilson</v>
      </c>
      <c r="B3566" s="117"/>
      <c r="C3566" s="117"/>
      <c r="D3566" s="117"/>
      <c r="E3566" s="117"/>
      <c r="F3566" s="117"/>
      <c r="G3566" s="117"/>
      <c r="H3566" s="117"/>
      <c r="I3566" s="117"/>
      <c r="J3566" s="117"/>
      <c r="K3566" s="118"/>
      <c r="L3566" s="76">
        <v>0</v>
      </c>
      <c r="M3566" s="59">
        <f t="shared" si="715"/>
        <v>0</v>
      </c>
      <c r="N3566" s="59">
        <v>0</v>
      </c>
      <c r="O3566" s="59">
        <f t="shared" si="714"/>
        <v>0</v>
      </c>
      <c r="P3566" s="59">
        <v>0</v>
      </c>
      <c r="Q3566" s="59">
        <f t="shared" si="717"/>
        <v>0</v>
      </c>
    </row>
    <row r="3567" spans="1:17" ht="15" customHeight="1" thickBot="1">
      <c r="A3567" s="184" t="str">
        <f t="shared" si="716"/>
        <v>Martial</v>
      </c>
      <c r="B3567" s="117"/>
      <c r="C3567" s="117"/>
      <c r="D3567" s="117"/>
      <c r="E3567" s="117"/>
      <c r="F3567" s="117"/>
      <c r="G3567" s="117"/>
      <c r="H3567" s="117"/>
      <c r="I3567" s="117"/>
      <c r="J3567" s="117"/>
      <c r="K3567" s="118"/>
      <c r="L3567" s="76">
        <v>0</v>
      </c>
      <c r="M3567" s="59">
        <f t="shared" si="715"/>
        <v>0</v>
      </c>
      <c r="N3567" s="59">
        <v>0</v>
      </c>
      <c r="O3567" s="59">
        <f t="shared" si="714"/>
        <v>0</v>
      </c>
      <c r="P3567" s="59">
        <v>0</v>
      </c>
      <c r="Q3567" s="59">
        <f t="shared" si="717"/>
        <v>0</v>
      </c>
    </row>
    <row r="3568" spans="1:17" ht="15" customHeight="1" thickBot="1">
      <c r="A3568" s="184" t="str">
        <f t="shared" si="716"/>
        <v>Watkins</v>
      </c>
      <c r="B3568" s="117"/>
      <c r="C3568" s="117"/>
      <c r="D3568" s="117"/>
      <c r="E3568" s="117"/>
      <c r="F3568" s="117"/>
      <c r="G3568" s="117"/>
      <c r="H3568" s="117"/>
      <c r="I3568" s="117"/>
      <c r="J3568" s="117"/>
      <c r="K3568" s="118"/>
      <c r="L3568" s="76">
        <v>0</v>
      </c>
      <c r="M3568" s="59">
        <f t="shared" si="715"/>
        <v>0</v>
      </c>
      <c r="N3568" s="59">
        <v>0</v>
      </c>
      <c r="O3568" s="59">
        <f t="shared" si="714"/>
        <v>0</v>
      </c>
      <c r="P3568" s="59">
        <v>0</v>
      </c>
      <c r="Q3568" s="59">
        <f t="shared" si="717"/>
        <v>0</v>
      </c>
    </row>
    <row r="3569" spans="1:17" ht="15" customHeight="1" thickBot="1">
      <c r="A3569" s="184" t="str">
        <f t="shared" si="716"/>
        <v>Havertz</v>
      </c>
      <c r="B3569" s="117"/>
      <c r="C3569" s="117"/>
      <c r="D3569" s="117"/>
      <c r="E3569" s="117"/>
      <c r="F3569" s="117"/>
      <c r="G3569" s="117"/>
      <c r="H3569" s="117"/>
      <c r="I3569" s="117"/>
      <c r="J3569" s="117"/>
      <c r="K3569" s="118"/>
      <c r="L3569" s="76">
        <v>0</v>
      </c>
      <c r="M3569" s="59">
        <f t="shared" si="715"/>
        <v>0</v>
      </c>
      <c r="N3569" s="59">
        <v>0</v>
      </c>
      <c r="O3569" s="59">
        <f t="shared" si="714"/>
        <v>0</v>
      </c>
      <c r="P3569" s="59">
        <v>0</v>
      </c>
      <c r="Q3569" s="59">
        <f t="shared" si="717"/>
        <v>0</v>
      </c>
    </row>
    <row r="3570" spans="1:17" ht="15" customHeight="1" thickBot="1">
      <c r="A3570" s="184" t="str">
        <f t="shared" si="716"/>
        <v>Aubameyang</v>
      </c>
      <c r="B3570" s="117"/>
      <c r="C3570" s="117"/>
      <c r="D3570" s="117"/>
      <c r="E3570" s="117"/>
      <c r="F3570" s="117"/>
      <c r="G3570" s="117"/>
      <c r="H3570" s="117"/>
      <c r="I3570" s="117"/>
      <c r="J3570" s="117"/>
      <c r="K3570" s="118"/>
      <c r="L3570" s="76">
        <v>0</v>
      </c>
      <c r="M3570" s="59">
        <f t="shared" si="715"/>
        <v>0</v>
      </c>
      <c r="N3570" s="59">
        <v>0</v>
      </c>
      <c r="O3570" s="59">
        <f t="shared" si="714"/>
        <v>0</v>
      </c>
      <c r="P3570" s="59">
        <v>0</v>
      </c>
      <c r="Q3570" s="59">
        <f t="shared" si="717"/>
        <v>0</v>
      </c>
    </row>
    <row r="3571" spans="1:17" ht="15" customHeight="1" thickBot="1">
      <c r="A3571" s="184" t="str">
        <f t="shared" si="716"/>
        <v>Solanke</v>
      </c>
      <c r="B3571" s="117"/>
      <c r="C3571" s="117"/>
      <c r="D3571" s="117"/>
      <c r="E3571" s="117"/>
      <c r="F3571" s="117"/>
      <c r="G3571" s="117"/>
      <c r="H3571" s="117"/>
      <c r="I3571" s="117"/>
      <c r="J3571" s="117"/>
      <c r="K3571" s="118"/>
      <c r="L3571" s="76">
        <v>0</v>
      </c>
      <c r="M3571" s="59">
        <f t="shared" si="715"/>
        <v>0</v>
      </c>
      <c r="N3571" s="59">
        <v>0</v>
      </c>
      <c r="O3571" s="59">
        <f t="shared" si="714"/>
        <v>0</v>
      </c>
      <c r="P3571" s="59">
        <v>0</v>
      </c>
      <c r="Q3571" s="59">
        <f t="shared" si="717"/>
        <v>0</v>
      </c>
    </row>
    <row r="3572" spans="1:17" ht="15" customHeight="1" thickBot="1">
      <c r="A3572" s="184" t="str">
        <f t="shared" si="716"/>
        <v>Bamford</v>
      </c>
      <c r="B3572" s="117"/>
      <c r="C3572" s="117"/>
      <c r="D3572" s="117"/>
      <c r="E3572" s="117"/>
      <c r="F3572" s="117"/>
      <c r="G3572" s="117"/>
      <c r="H3572" s="117"/>
      <c r="I3572" s="117"/>
      <c r="J3572" s="117"/>
      <c r="K3572" s="118"/>
      <c r="L3572" s="76">
        <v>0</v>
      </c>
      <c r="M3572" s="59">
        <f t="shared" si="715"/>
        <v>0</v>
      </c>
      <c r="N3572" s="59">
        <v>0</v>
      </c>
      <c r="O3572" s="59">
        <f t="shared" si="714"/>
        <v>0</v>
      </c>
      <c r="P3572" s="59">
        <v>0</v>
      </c>
      <c r="Q3572" s="59">
        <f t="shared" si="717"/>
        <v>0</v>
      </c>
    </row>
    <row r="3573" spans="1:17" ht="15" customHeight="1" thickBot="1">
      <c r="A3573" s="184" t="str">
        <f t="shared" si="716"/>
        <v>Mbeumo</v>
      </c>
      <c r="B3573" s="117"/>
      <c r="C3573" s="117"/>
      <c r="D3573" s="117"/>
      <c r="E3573" s="117"/>
      <c r="F3573" s="117"/>
      <c r="G3573" s="117"/>
      <c r="H3573" s="117"/>
      <c r="I3573" s="117"/>
      <c r="J3573" s="117"/>
      <c r="K3573" s="118"/>
      <c r="L3573" s="76">
        <v>0</v>
      </c>
      <c r="M3573" s="59">
        <f t="shared" si="715"/>
        <v>0</v>
      </c>
      <c r="N3573" s="59">
        <v>0</v>
      </c>
      <c r="O3573" s="59">
        <f t="shared" si="714"/>
        <v>0</v>
      </c>
      <c r="P3573" s="59">
        <v>0</v>
      </c>
      <c r="Q3573" s="59">
        <f t="shared" si="717"/>
        <v>0</v>
      </c>
    </row>
    <row r="3574" spans="1:17" ht="15" customHeight="1" thickBot="1">
      <c r="A3574" s="184" t="str">
        <f t="shared" si="716"/>
        <v>Adams</v>
      </c>
      <c r="B3574" s="117"/>
      <c r="C3574" s="117"/>
      <c r="D3574" s="117"/>
      <c r="E3574" s="117"/>
      <c r="F3574" s="117"/>
      <c r="G3574" s="117"/>
      <c r="H3574" s="117"/>
      <c r="I3574" s="117"/>
      <c r="J3574" s="117"/>
      <c r="K3574" s="118"/>
      <c r="L3574" s="76">
        <v>0</v>
      </c>
      <c r="M3574" s="59">
        <f t="shared" si="715"/>
        <v>0</v>
      </c>
      <c r="N3574" s="59">
        <v>0</v>
      </c>
      <c r="O3574" s="59">
        <f t="shared" si="714"/>
        <v>0</v>
      </c>
      <c r="P3574" s="59">
        <v>0</v>
      </c>
      <c r="Q3574" s="59">
        <f t="shared" si="717"/>
        <v>0</v>
      </c>
    </row>
    <row r="3575" spans="1:17" ht="15" customHeight="1" thickBot="1">
      <c r="A3575" s="184" t="str">
        <f t="shared" si="716"/>
        <v>Calvert-Lewin</v>
      </c>
      <c r="B3575" s="117"/>
      <c r="C3575" s="117"/>
      <c r="D3575" s="117"/>
      <c r="E3575" s="117"/>
      <c r="F3575" s="117"/>
      <c r="G3575" s="117"/>
      <c r="H3575" s="117"/>
      <c r="I3575" s="117"/>
      <c r="J3575" s="117"/>
      <c r="K3575" s="118"/>
      <c r="L3575" s="76">
        <v>0</v>
      </c>
      <c r="M3575" s="59">
        <f t="shared" si="715"/>
        <v>0</v>
      </c>
      <c r="N3575" s="59">
        <v>0</v>
      </c>
      <c r="O3575" s="59">
        <f t="shared" si="714"/>
        <v>0</v>
      </c>
      <c r="P3575" s="59">
        <v>0</v>
      </c>
      <c r="Q3575" s="59">
        <f t="shared" si="717"/>
        <v>0</v>
      </c>
    </row>
    <row r="3576" spans="1:17" ht="15" customHeight="1" thickBot="1">
      <c r="A3576" s="184" t="str">
        <f t="shared" si="716"/>
        <v>Scamacca</v>
      </c>
      <c r="B3576" s="117"/>
      <c r="C3576" s="117"/>
      <c r="D3576" s="117"/>
      <c r="E3576" s="117"/>
      <c r="F3576" s="117"/>
      <c r="G3576" s="117"/>
      <c r="H3576" s="117"/>
      <c r="I3576" s="117"/>
      <c r="J3576" s="117"/>
      <c r="K3576" s="118"/>
      <c r="L3576" s="76">
        <v>0</v>
      </c>
      <c r="M3576" s="59">
        <f t="shared" si="715"/>
        <v>0</v>
      </c>
      <c r="N3576" s="59">
        <v>0</v>
      </c>
      <c r="O3576" s="59">
        <f t="shared" si="714"/>
        <v>0</v>
      </c>
      <c r="P3576" s="59">
        <v>0</v>
      </c>
      <c r="Q3576" s="59">
        <f t="shared" si="717"/>
        <v>0</v>
      </c>
    </row>
    <row r="3577" spans="1:17" ht="15" customHeight="1" thickBot="1">
      <c r="A3577" s="184" t="str">
        <f t="shared" si="716"/>
        <v>Edouard</v>
      </c>
      <c r="B3577" s="117"/>
      <c r="C3577" s="117"/>
      <c r="D3577" s="117"/>
      <c r="E3577" s="117"/>
      <c r="F3577" s="117"/>
      <c r="G3577" s="117"/>
      <c r="H3577" s="117"/>
      <c r="I3577" s="117"/>
      <c r="J3577" s="117"/>
      <c r="K3577" s="118"/>
      <c r="L3577" s="76">
        <v>0</v>
      </c>
      <c r="M3577" s="59">
        <f t="shared" si="715"/>
        <v>0</v>
      </c>
      <c r="N3577" s="59">
        <v>0</v>
      </c>
      <c r="O3577" s="59">
        <f t="shared" si="714"/>
        <v>0</v>
      </c>
      <c r="P3577" s="59">
        <v>0</v>
      </c>
      <c r="Q3577" s="59">
        <f t="shared" si="717"/>
        <v>0</v>
      </c>
    </row>
    <row r="3578" spans="1:17" ht="15" customHeight="1" thickBot="1">
      <c r="A3578" s="184" t="str">
        <f t="shared" si="716"/>
        <v>Johnson</v>
      </c>
      <c r="B3578" s="117"/>
      <c r="C3578" s="117"/>
      <c r="D3578" s="117"/>
      <c r="E3578" s="117"/>
      <c r="F3578" s="117"/>
      <c r="G3578" s="117"/>
      <c r="H3578" s="117"/>
      <c r="I3578" s="117"/>
      <c r="J3578" s="117"/>
      <c r="K3578" s="118"/>
      <c r="L3578" s="76">
        <v>0</v>
      </c>
      <c r="M3578" s="59">
        <f t="shared" si="715"/>
        <v>0</v>
      </c>
      <c r="N3578" s="59">
        <v>0</v>
      </c>
      <c r="O3578" s="59">
        <f t="shared" si="714"/>
        <v>0</v>
      </c>
      <c r="P3578" s="59">
        <v>0</v>
      </c>
      <c r="Q3578" s="59">
        <f t="shared" si="717"/>
        <v>0</v>
      </c>
    </row>
    <row r="3579" spans="1:17" ht="15" customHeight="1" thickBot="1">
      <c r="A3579" s="184" t="str">
        <f t="shared" si="716"/>
        <v>Daka</v>
      </c>
      <c r="B3579" s="117"/>
      <c r="C3579" s="117"/>
      <c r="D3579" s="117"/>
      <c r="E3579" s="117"/>
      <c r="F3579" s="117"/>
      <c r="G3579" s="117"/>
      <c r="H3579" s="117"/>
      <c r="I3579" s="117"/>
      <c r="J3579" s="117"/>
      <c r="K3579" s="118"/>
      <c r="L3579" s="76">
        <v>0</v>
      </c>
      <c r="M3579" s="59">
        <f t="shared" si="715"/>
        <v>0</v>
      </c>
      <c r="N3579" s="59">
        <v>0</v>
      </c>
      <c r="O3579" s="59">
        <f t="shared" si="714"/>
        <v>0</v>
      </c>
      <c r="P3579" s="59">
        <v>0</v>
      </c>
      <c r="Q3579" s="59">
        <f t="shared" si="717"/>
        <v>0</v>
      </c>
    </row>
    <row r="3580" spans="1:17" ht="15" customHeight="1" thickBot="1">
      <c r="A3580" s="184" t="str">
        <f t="shared" si="716"/>
        <v>Greenwood</v>
      </c>
      <c r="B3580" s="117"/>
      <c r="C3580" s="117"/>
      <c r="D3580" s="117"/>
      <c r="E3580" s="117"/>
      <c r="F3580" s="117"/>
      <c r="G3580" s="117"/>
      <c r="H3580" s="117"/>
      <c r="I3580" s="117"/>
      <c r="J3580" s="117"/>
      <c r="K3580" s="118"/>
      <c r="L3580" s="76">
        <v>0</v>
      </c>
      <c r="M3580" s="59">
        <f t="shared" si="715"/>
        <v>1</v>
      </c>
      <c r="N3580" s="59">
        <v>0</v>
      </c>
      <c r="O3580" s="59">
        <f t="shared" si="714"/>
        <v>1</v>
      </c>
      <c r="P3580" s="59">
        <v>0</v>
      </c>
      <c r="Q3580" s="59">
        <f t="shared" si="717"/>
        <v>1</v>
      </c>
    </row>
    <row r="3581" spans="1:17" ht="15" customHeight="1" thickBot="1">
      <c r="A3581" s="184" t="str">
        <f t="shared" si="716"/>
        <v>Ederson</v>
      </c>
      <c r="B3581" s="117"/>
      <c r="C3581" s="117"/>
      <c r="D3581" s="117"/>
      <c r="E3581" s="117"/>
      <c r="F3581" s="117"/>
      <c r="G3581" s="117"/>
      <c r="H3581" s="117"/>
      <c r="I3581" s="117"/>
      <c r="J3581" s="117"/>
      <c r="K3581" s="118"/>
      <c r="L3581" s="76">
        <v>0</v>
      </c>
      <c r="M3581" s="59">
        <f t="shared" si="715"/>
        <v>1</v>
      </c>
      <c r="N3581" s="59">
        <v>0</v>
      </c>
      <c r="O3581" s="59">
        <f t="shared" si="714"/>
        <v>1</v>
      </c>
      <c r="P3581" s="59">
        <v>0</v>
      </c>
      <c r="Q3581" s="59">
        <f t="shared" si="717"/>
        <v>1</v>
      </c>
    </row>
    <row r="3582" spans="1:17" ht="15" customHeight="1" thickBot="1">
      <c r="A3582" s="184" t="str">
        <f t="shared" si="716"/>
        <v>Ramsdale</v>
      </c>
      <c r="B3582" s="117"/>
      <c r="C3582" s="117"/>
      <c r="D3582" s="117"/>
      <c r="E3582" s="117"/>
      <c r="F3582" s="117"/>
      <c r="G3582" s="117"/>
      <c r="H3582" s="117"/>
      <c r="I3582" s="117"/>
      <c r="J3582" s="117"/>
      <c r="K3582" s="118"/>
      <c r="L3582" s="76">
        <v>0</v>
      </c>
      <c r="M3582" s="59">
        <f t="shared" si="715"/>
        <v>0</v>
      </c>
      <c r="N3582" s="59">
        <v>0</v>
      </c>
      <c r="O3582" s="59">
        <f t="shared" si="714"/>
        <v>0</v>
      </c>
      <c r="P3582" s="59">
        <v>0</v>
      </c>
      <c r="Q3582" s="59">
        <f t="shared" si="717"/>
        <v>0</v>
      </c>
    </row>
    <row r="3583" spans="1:17" ht="15" customHeight="1" thickBot="1">
      <c r="A3583" s="184" t="str">
        <f t="shared" si="716"/>
        <v>Arrizabalaga</v>
      </c>
      <c r="B3583" s="117"/>
      <c r="C3583" s="117"/>
      <c r="D3583" s="117"/>
      <c r="E3583" s="117"/>
      <c r="F3583" s="117"/>
      <c r="G3583" s="117"/>
      <c r="H3583" s="117"/>
      <c r="I3583" s="117"/>
      <c r="J3583" s="117"/>
      <c r="K3583" s="118"/>
      <c r="L3583" s="76">
        <v>0</v>
      </c>
      <c r="M3583" s="59">
        <f t="shared" si="715"/>
        <v>0</v>
      </c>
      <c r="N3583" s="59">
        <v>0</v>
      </c>
      <c r="O3583" s="59">
        <f t="shared" si="714"/>
        <v>0</v>
      </c>
      <c r="P3583" s="59">
        <v>0</v>
      </c>
      <c r="Q3583" s="59">
        <f t="shared" si="717"/>
        <v>0</v>
      </c>
    </row>
    <row r="3584" spans="1:17" ht="15" customHeight="1" thickBot="1">
      <c r="A3584" s="184" t="str">
        <f t="shared" si="716"/>
        <v>Alisson</v>
      </c>
      <c r="B3584" s="117"/>
      <c r="C3584" s="117"/>
      <c r="D3584" s="117"/>
      <c r="E3584" s="117"/>
      <c r="F3584" s="117"/>
      <c r="G3584" s="117"/>
      <c r="H3584" s="117"/>
      <c r="I3584" s="117"/>
      <c r="J3584" s="117"/>
      <c r="K3584" s="118"/>
      <c r="L3584" s="76">
        <v>0</v>
      </c>
      <c r="M3584" s="59">
        <f t="shared" si="715"/>
        <v>0</v>
      </c>
      <c r="N3584" s="59">
        <v>0</v>
      </c>
      <c r="O3584" s="59">
        <f t="shared" si="714"/>
        <v>0</v>
      </c>
      <c r="P3584" s="59">
        <v>0</v>
      </c>
      <c r="Q3584" s="59">
        <f t="shared" si="717"/>
        <v>0</v>
      </c>
    </row>
    <row r="3585" spans="1:17" ht="15" customHeight="1" thickBot="1">
      <c r="A3585" s="184" t="str">
        <f t="shared" si="716"/>
        <v>Lloris</v>
      </c>
      <c r="B3585" s="117"/>
      <c r="C3585" s="117"/>
      <c r="D3585" s="117"/>
      <c r="E3585" s="117"/>
      <c r="F3585" s="117"/>
      <c r="G3585" s="117"/>
      <c r="H3585" s="117"/>
      <c r="I3585" s="117"/>
      <c r="J3585" s="117"/>
      <c r="K3585" s="118"/>
      <c r="L3585" s="76">
        <v>0</v>
      </c>
      <c r="M3585" s="59">
        <f t="shared" ref="M3585:M3616" si="718">L945-L3585</f>
        <v>0</v>
      </c>
      <c r="N3585" s="59">
        <v>0</v>
      </c>
      <c r="O3585" s="59">
        <f t="shared" si="714"/>
        <v>0</v>
      </c>
      <c r="P3585" s="59">
        <v>0</v>
      </c>
      <c r="Q3585" s="59">
        <f t="shared" si="717"/>
        <v>0</v>
      </c>
    </row>
    <row r="3586" spans="1:17" ht="15" customHeight="1" thickBot="1">
      <c r="A3586" s="184" t="str">
        <f t="shared" si="716"/>
        <v>Leno</v>
      </c>
      <c r="B3586" s="117"/>
      <c r="C3586" s="117"/>
      <c r="D3586" s="117"/>
      <c r="E3586" s="117"/>
      <c r="F3586" s="117"/>
      <c r="G3586" s="117"/>
      <c r="H3586" s="117"/>
      <c r="I3586" s="117"/>
      <c r="J3586" s="117"/>
      <c r="K3586" s="118"/>
      <c r="L3586" s="76">
        <v>1</v>
      </c>
      <c r="M3586" s="59">
        <f t="shared" si="718"/>
        <v>0</v>
      </c>
      <c r="N3586" s="59">
        <v>0</v>
      </c>
      <c r="O3586" s="59">
        <f t="shared" si="714"/>
        <v>0</v>
      </c>
      <c r="P3586" s="59">
        <v>0</v>
      </c>
      <c r="Q3586" s="59">
        <f t="shared" si="717"/>
        <v>0</v>
      </c>
    </row>
    <row r="3587" spans="1:17" ht="15" customHeight="1" thickBot="1">
      <c r="A3587" s="184" t="str">
        <f t="shared" si="716"/>
        <v>Pope</v>
      </c>
      <c r="B3587" s="117"/>
      <c r="C3587" s="117"/>
      <c r="D3587" s="117"/>
      <c r="E3587" s="117"/>
      <c r="F3587" s="117"/>
      <c r="G3587" s="117"/>
      <c r="H3587" s="117"/>
      <c r="I3587" s="117"/>
      <c r="J3587" s="117"/>
      <c r="K3587" s="118"/>
      <c r="L3587" s="76">
        <v>0</v>
      </c>
      <c r="M3587" s="59">
        <f t="shared" si="718"/>
        <v>0</v>
      </c>
      <c r="N3587" s="59">
        <v>0</v>
      </c>
      <c r="O3587" s="59">
        <f t="shared" si="714"/>
        <v>0</v>
      </c>
      <c r="P3587" s="59">
        <v>0</v>
      </c>
      <c r="Q3587" s="59">
        <f t="shared" si="717"/>
        <v>0</v>
      </c>
    </row>
    <row r="3588" spans="1:17" ht="15" customHeight="1" thickBot="1">
      <c r="A3588" s="184" t="str">
        <f t="shared" si="716"/>
        <v>Fabianski</v>
      </c>
      <c r="B3588" s="117"/>
      <c r="C3588" s="117"/>
      <c r="D3588" s="117"/>
      <c r="E3588" s="117"/>
      <c r="F3588" s="117"/>
      <c r="G3588" s="117"/>
      <c r="H3588" s="117"/>
      <c r="I3588" s="117"/>
      <c r="J3588" s="117"/>
      <c r="K3588" s="118"/>
      <c r="L3588" s="76">
        <v>0</v>
      </c>
      <c r="M3588" s="59">
        <f t="shared" si="718"/>
        <v>0</v>
      </c>
      <c r="N3588" s="59">
        <v>0</v>
      </c>
      <c r="O3588" s="59">
        <f t="shared" si="714"/>
        <v>0</v>
      </c>
      <c r="P3588" s="59">
        <v>0</v>
      </c>
      <c r="Q3588" s="59">
        <f t="shared" si="717"/>
        <v>0</v>
      </c>
    </row>
    <row r="3589" spans="1:17" ht="15" customHeight="1" thickBot="1">
      <c r="A3589" s="184" t="str">
        <f t="shared" si="716"/>
        <v>Sánchez</v>
      </c>
      <c r="B3589" s="117"/>
      <c r="C3589" s="117"/>
      <c r="D3589" s="117"/>
      <c r="E3589" s="117"/>
      <c r="F3589" s="117"/>
      <c r="G3589" s="117"/>
      <c r="H3589" s="117"/>
      <c r="I3589" s="117"/>
      <c r="J3589" s="117"/>
      <c r="K3589" s="118"/>
      <c r="L3589" s="76">
        <v>0</v>
      </c>
      <c r="M3589" s="59">
        <f t="shared" si="718"/>
        <v>0</v>
      </c>
      <c r="N3589" s="59">
        <v>0</v>
      </c>
      <c r="O3589" s="59">
        <f t="shared" si="714"/>
        <v>0</v>
      </c>
      <c r="P3589" s="59">
        <v>0</v>
      </c>
      <c r="Q3589" s="59">
        <f t="shared" si="717"/>
        <v>0</v>
      </c>
    </row>
    <row r="3590" spans="1:17" ht="15" customHeight="1" thickBot="1">
      <c r="A3590" s="184" t="str">
        <f t="shared" si="716"/>
        <v>Sá</v>
      </c>
      <c r="B3590" s="117"/>
      <c r="C3590" s="117"/>
      <c r="D3590" s="117"/>
      <c r="E3590" s="117"/>
      <c r="F3590" s="117"/>
      <c r="G3590" s="117"/>
      <c r="H3590" s="117"/>
      <c r="I3590" s="117"/>
      <c r="J3590" s="117"/>
      <c r="K3590" s="118"/>
      <c r="L3590" s="76">
        <v>0</v>
      </c>
      <c r="M3590" s="59">
        <f t="shared" si="718"/>
        <v>0</v>
      </c>
      <c r="N3590" s="59">
        <v>0</v>
      </c>
      <c r="O3590" s="59">
        <f t="shared" ref="O3590:O3630" si="719">M3590-N3590</f>
        <v>0</v>
      </c>
      <c r="P3590" s="59">
        <v>0</v>
      </c>
      <c r="Q3590" s="59">
        <f t="shared" si="717"/>
        <v>0</v>
      </c>
    </row>
    <row r="3591" spans="1:17" ht="15" customHeight="1" thickBot="1">
      <c r="A3591" s="184" t="str">
        <f t="shared" si="716"/>
        <v>De Gea</v>
      </c>
      <c r="B3591" s="117"/>
      <c r="C3591" s="117"/>
      <c r="D3591" s="117"/>
      <c r="E3591" s="117"/>
      <c r="F3591" s="117"/>
      <c r="G3591" s="117"/>
      <c r="H3591" s="117"/>
      <c r="I3591" s="117"/>
      <c r="J3591" s="117"/>
      <c r="K3591" s="118"/>
      <c r="L3591" s="76">
        <v>0</v>
      </c>
      <c r="M3591" s="59">
        <f t="shared" si="718"/>
        <v>0</v>
      </c>
      <c r="N3591" s="59">
        <v>0</v>
      </c>
      <c r="O3591" s="59">
        <f t="shared" si="719"/>
        <v>0</v>
      </c>
      <c r="P3591" s="59">
        <v>0</v>
      </c>
      <c r="Q3591" s="59">
        <f t="shared" si="717"/>
        <v>0</v>
      </c>
    </row>
    <row r="3592" spans="1:17" ht="15" customHeight="1" thickBot="1">
      <c r="A3592" s="184" t="str">
        <f t="shared" si="716"/>
        <v>Pickford</v>
      </c>
      <c r="B3592" s="117"/>
      <c r="C3592" s="117"/>
      <c r="D3592" s="117"/>
      <c r="E3592" s="117"/>
      <c r="F3592" s="117"/>
      <c r="G3592" s="117"/>
      <c r="H3592" s="117"/>
      <c r="I3592" s="117"/>
      <c r="J3592" s="117"/>
      <c r="K3592" s="118"/>
      <c r="L3592" s="76">
        <v>0</v>
      </c>
      <c r="M3592" s="59">
        <f t="shared" si="718"/>
        <v>0</v>
      </c>
      <c r="N3592" s="59">
        <v>0</v>
      </c>
      <c r="O3592" s="59">
        <f t="shared" si="719"/>
        <v>0</v>
      </c>
      <c r="P3592" s="59">
        <v>0</v>
      </c>
      <c r="Q3592" s="59">
        <f t="shared" si="717"/>
        <v>0</v>
      </c>
    </row>
    <row r="3593" spans="1:17" ht="15" customHeight="1" thickBot="1">
      <c r="A3593" s="184" t="str">
        <f t="shared" si="716"/>
        <v>Henderson</v>
      </c>
      <c r="B3593" s="117"/>
      <c r="C3593" s="117"/>
      <c r="D3593" s="117"/>
      <c r="E3593" s="117"/>
      <c r="F3593" s="117"/>
      <c r="G3593" s="117"/>
      <c r="H3593" s="117"/>
      <c r="I3593" s="117"/>
      <c r="J3593" s="117"/>
      <c r="K3593" s="118"/>
      <c r="L3593" s="76">
        <v>0</v>
      </c>
      <c r="M3593" s="59">
        <f t="shared" si="718"/>
        <v>0</v>
      </c>
      <c r="N3593" s="59">
        <v>0</v>
      </c>
      <c r="O3593" s="59">
        <f t="shared" si="719"/>
        <v>0</v>
      </c>
      <c r="P3593" s="59">
        <v>0</v>
      </c>
      <c r="Q3593" s="59">
        <f t="shared" si="717"/>
        <v>0</v>
      </c>
    </row>
    <row r="3594" spans="1:17" ht="15" customHeight="1" thickBot="1">
      <c r="A3594" s="184" t="str">
        <f t="shared" si="716"/>
        <v>Meslier</v>
      </c>
      <c r="B3594" s="117"/>
      <c r="C3594" s="117"/>
      <c r="D3594" s="117"/>
      <c r="E3594" s="117"/>
      <c r="F3594" s="117"/>
      <c r="G3594" s="117"/>
      <c r="H3594" s="117"/>
      <c r="I3594" s="117"/>
      <c r="J3594" s="117"/>
      <c r="K3594" s="118"/>
      <c r="L3594" s="76">
        <v>0</v>
      </c>
      <c r="M3594" s="59">
        <f t="shared" si="718"/>
        <v>0</v>
      </c>
      <c r="N3594" s="59">
        <v>0</v>
      </c>
      <c r="O3594" s="59">
        <f t="shared" si="719"/>
        <v>0</v>
      </c>
      <c r="P3594" s="59">
        <v>0</v>
      </c>
      <c r="Q3594" s="59">
        <f t="shared" si="717"/>
        <v>0</v>
      </c>
    </row>
    <row r="3595" spans="1:17" ht="15" customHeight="1" thickBot="1">
      <c r="A3595" s="184" t="str">
        <f t="shared" si="716"/>
        <v>Guaita</v>
      </c>
      <c r="B3595" s="117"/>
      <c r="C3595" s="117"/>
      <c r="D3595" s="117"/>
      <c r="E3595" s="117"/>
      <c r="F3595" s="117"/>
      <c r="G3595" s="117"/>
      <c r="H3595" s="117"/>
      <c r="I3595" s="117"/>
      <c r="J3595" s="117"/>
      <c r="K3595" s="118"/>
      <c r="L3595" s="76">
        <v>0</v>
      </c>
      <c r="M3595" s="59">
        <f t="shared" si="718"/>
        <v>0</v>
      </c>
      <c r="N3595" s="59">
        <v>0</v>
      </c>
      <c r="O3595" s="59">
        <f t="shared" si="719"/>
        <v>0</v>
      </c>
      <c r="P3595" s="59">
        <v>0</v>
      </c>
      <c r="Q3595" s="59">
        <f t="shared" si="717"/>
        <v>0</v>
      </c>
    </row>
    <row r="3596" spans="1:17" ht="15" customHeight="1" thickBot="1">
      <c r="A3596" s="184" t="str">
        <f t="shared" si="716"/>
        <v>Salah</v>
      </c>
      <c r="B3596" s="117"/>
      <c r="C3596" s="117"/>
      <c r="D3596" s="117"/>
      <c r="E3596" s="117"/>
      <c r="F3596" s="117"/>
      <c r="G3596" s="117"/>
      <c r="H3596" s="117"/>
      <c r="I3596" s="117"/>
      <c r="J3596" s="117"/>
      <c r="K3596" s="118"/>
      <c r="L3596" s="76">
        <v>1</v>
      </c>
      <c r="M3596" s="59">
        <f t="shared" si="718"/>
        <v>0</v>
      </c>
      <c r="N3596" s="59">
        <v>0</v>
      </c>
      <c r="O3596" s="59">
        <f t="shared" si="719"/>
        <v>0</v>
      </c>
      <c r="P3596" s="59">
        <v>0</v>
      </c>
      <c r="Q3596" s="59">
        <f t="shared" si="717"/>
        <v>0</v>
      </c>
    </row>
    <row r="3597" spans="1:17" ht="15" customHeight="1" thickBot="1">
      <c r="A3597" s="184" t="str">
        <f t="shared" si="716"/>
        <v>De Bruyne</v>
      </c>
      <c r="B3597" s="117"/>
      <c r="C3597" s="117"/>
      <c r="D3597" s="117"/>
      <c r="E3597" s="117"/>
      <c r="F3597" s="117"/>
      <c r="G3597" s="117"/>
      <c r="H3597" s="117"/>
      <c r="I3597" s="117"/>
      <c r="J3597" s="117"/>
      <c r="K3597" s="118"/>
      <c r="L3597" s="76">
        <v>0</v>
      </c>
      <c r="M3597" s="59">
        <f t="shared" si="718"/>
        <v>0</v>
      </c>
      <c r="N3597" s="59">
        <v>0</v>
      </c>
      <c r="O3597" s="59">
        <f t="shared" si="719"/>
        <v>0</v>
      </c>
      <c r="P3597" s="59">
        <v>0</v>
      </c>
      <c r="Q3597" s="59">
        <f t="shared" si="717"/>
        <v>0</v>
      </c>
    </row>
    <row r="3598" spans="1:17" ht="15" customHeight="1" thickBot="1">
      <c r="A3598" s="184" t="str">
        <f t="shared" si="716"/>
        <v>Saka</v>
      </c>
      <c r="B3598" s="117"/>
      <c r="C3598" s="117"/>
      <c r="D3598" s="117"/>
      <c r="E3598" s="117"/>
      <c r="F3598" s="117"/>
      <c r="G3598" s="117"/>
      <c r="H3598" s="117"/>
      <c r="I3598" s="117"/>
      <c r="J3598" s="117"/>
      <c r="K3598" s="118"/>
      <c r="L3598" s="76">
        <v>1</v>
      </c>
      <c r="M3598" s="59">
        <f t="shared" si="718"/>
        <v>0</v>
      </c>
      <c r="N3598" s="59">
        <v>0</v>
      </c>
      <c r="O3598" s="59">
        <f t="shared" si="719"/>
        <v>0</v>
      </c>
      <c r="P3598" s="59">
        <v>0</v>
      </c>
      <c r="Q3598" s="59">
        <f t="shared" si="717"/>
        <v>0</v>
      </c>
    </row>
    <row r="3599" spans="1:17" ht="15" customHeight="1" thickBot="1">
      <c r="A3599" s="184" t="str">
        <f t="shared" si="716"/>
        <v>Son</v>
      </c>
      <c r="B3599" s="117"/>
      <c r="C3599" s="117"/>
      <c r="D3599" s="117"/>
      <c r="E3599" s="117"/>
      <c r="F3599" s="117"/>
      <c r="G3599" s="117"/>
      <c r="H3599" s="117"/>
      <c r="I3599" s="117"/>
      <c r="J3599" s="117"/>
      <c r="K3599" s="118"/>
      <c r="L3599" s="76">
        <v>0</v>
      </c>
      <c r="M3599" s="59">
        <f t="shared" si="718"/>
        <v>0</v>
      </c>
      <c r="N3599" s="59">
        <v>0</v>
      </c>
      <c r="O3599" s="59">
        <f t="shared" si="719"/>
        <v>0</v>
      </c>
      <c r="P3599" s="59">
        <v>0</v>
      </c>
      <c r="Q3599" s="59">
        <f t="shared" si="717"/>
        <v>0</v>
      </c>
    </row>
    <row r="3600" spans="1:17" ht="15" customHeight="1" thickBot="1">
      <c r="A3600" s="184" t="str">
        <f t="shared" si="716"/>
        <v>Martinelli</v>
      </c>
      <c r="B3600" s="117"/>
      <c r="C3600" s="117"/>
      <c r="D3600" s="117"/>
      <c r="E3600" s="117"/>
      <c r="F3600" s="117"/>
      <c r="G3600" s="117"/>
      <c r="H3600" s="117"/>
      <c r="I3600" s="117"/>
      <c r="J3600" s="117"/>
      <c r="K3600" s="118"/>
      <c r="L3600" s="76">
        <v>1</v>
      </c>
      <c r="M3600" s="59">
        <f t="shared" si="718"/>
        <v>0</v>
      </c>
      <c r="N3600" s="59">
        <v>0</v>
      </c>
      <c r="O3600" s="59">
        <f t="shared" si="719"/>
        <v>0</v>
      </c>
      <c r="P3600" s="59">
        <v>0</v>
      </c>
      <c r="Q3600" s="59">
        <f t="shared" si="717"/>
        <v>0</v>
      </c>
    </row>
    <row r="3601" spans="1:17" ht="15" customHeight="1" thickBot="1">
      <c r="A3601" s="184" t="str">
        <f t="shared" si="716"/>
        <v>Foden</v>
      </c>
      <c r="B3601" s="117"/>
      <c r="C3601" s="117"/>
      <c r="D3601" s="117"/>
      <c r="E3601" s="117"/>
      <c r="F3601" s="117"/>
      <c r="G3601" s="117"/>
      <c r="H3601" s="117"/>
      <c r="I3601" s="117"/>
      <c r="J3601" s="117"/>
      <c r="K3601" s="118"/>
      <c r="L3601" s="76">
        <v>0</v>
      </c>
      <c r="M3601" s="59">
        <f t="shared" si="718"/>
        <v>0</v>
      </c>
      <c r="N3601" s="59">
        <v>0</v>
      </c>
      <c r="O3601" s="59">
        <f t="shared" si="719"/>
        <v>0</v>
      </c>
      <c r="P3601" s="59">
        <v>0</v>
      </c>
      <c r="Q3601" s="59">
        <f t="shared" si="717"/>
        <v>0</v>
      </c>
    </row>
    <row r="3602" spans="1:17" ht="15" customHeight="1" thickBot="1">
      <c r="A3602" s="184" t="str">
        <f t="shared" si="716"/>
        <v>Mount</v>
      </c>
      <c r="B3602" s="117"/>
      <c r="C3602" s="117"/>
      <c r="D3602" s="117"/>
      <c r="E3602" s="117"/>
      <c r="F3602" s="117"/>
      <c r="G3602" s="117"/>
      <c r="H3602" s="117"/>
      <c r="I3602" s="117"/>
      <c r="J3602" s="117"/>
      <c r="K3602" s="118"/>
      <c r="L3602" s="76">
        <v>1</v>
      </c>
      <c r="M3602" s="59">
        <f t="shared" si="718"/>
        <v>0</v>
      </c>
      <c r="N3602" s="59">
        <v>0</v>
      </c>
      <c r="O3602" s="59">
        <f t="shared" si="719"/>
        <v>0</v>
      </c>
      <c r="P3602" s="59">
        <v>0</v>
      </c>
      <c r="Q3602" s="59">
        <f t="shared" si="717"/>
        <v>0</v>
      </c>
    </row>
    <row r="3603" spans="1:17" ht="15" customHeight="1" thickBot="1">
      <c r="A3603" s="184" t="str">
        <f t="shared" si="716"/>
        <v>Sterling</v>
      </c>
      <c r="B3603" s="117"/>
      <c r="C3603" s="117"/>
      <c r="D3603" s="117"/>
      <c r="E3603" s="117"/>
      <c r="F3603" s="117"/>
      <c r="G3603" s="117"/>
      <c r="H3603" s="117"/>
      <c r="I3603" s="117"/>
      <c r="J3603" s="117"/>
      <c r="K3603" s="118"/>
      <c r="L3603" s="76">
        <v>0</v>
      </c>
      <c r="M3603" s="59">
        <f t="shared" si="718"/>
        <v>0</v>
      </c>
      <c r="N3603" s="59">
        <v>0</v>
      </c>
      <c r="O3603" s="59">
        <f t="shared" si="719"/>
        <v>0</v>
      </c>
      <c r="P3603" s="59">
        <v>0</v>
      </c>
      <c r="Q3603" s="59">
        <f t="shared" si="717"/>
        <v>0</v>
      </c>
    </row>
    <row r="3604" spans="1:17" ht="15" customHeight="1" thickBot="1">
      <c r="A3604" s="184" t="str">
        <f t="shared" si="716"/>
        <v>Fernandes</v>
      </c>
      <c r="B3604" s="117"/>
      <c r="C3604" s="117"/>
      <c r="D3604" s="117"/>
      <c r="E3604" s="117"/>
      <c r="F3604" s="117"/>
      <c r="G3604" s="117"/>
      <c r="H3604" s="117"/>
      <c r="I3604" s="117"/>
      <c r="J3604" s="117"/>
      <c r="K3604" s="118"/>
      <c r="L3604" s="76">
        <v>0</v>
      </c>
      <c r="M3604" s="59">
        <f t="shared" si="718"/>
        <v>0</v>
      </c>
      <c r="N3604" s="59">
        <v>0</v>
      </c>
      <c r="O3604" s="59">
        <f t="shared" si="719"/>
        <v>0</v>
      </c>
      <c r="P3604" s="59">
        <v>0</v>
      </c>
      <c r="Q3604" s="59">
        <f t="shared" si="717"/>
        <v>0</v>
      </c>
    </row>
    <row r="3605" spans="1:17" ht="15" customHeight="1" thickBot="1">
      <c r="A3605" s="184" t="str">
        <f t="shared" si="716"/>
        <v>Ødegaard</v>
      </c>
      <c r="B3605" s="117"/>
      <c r="C3605" s="117"/>
      <c r="D3605" s="117"/>
      <c r="E3605" s="117"/>
      <c r="F3605" s="117"/>
      <c r="G3605" s="117"/>
      <c r="H3605" s="117"/>
      <c r="I3605" s="117"/>
      <c r="J3605" s="117"/>
      <c r="K3605" s="118"/>
      <c r="L3605" s="76">
        <v>0</v>
      </c>
      <c r="M3605" s="59">
        <f t="shared" si="718"/>
        <v>0</v>
      </c>
      <c r="N3605" s="59">
        <v>0</v>
      </c>
      <c r="O3605" s="59">
        <f t="shared" si="719"/>
        <v>0</v>
      </c>
      <c r="P3605" s="59">
        <v>0</v>
      </c>
      <c r="Q3605" s="59">
        <f t="shared" si="717"/>
        <v>0</v>
      </c>
    </row>
    <row r="3606" spans="1:17" ht="15" customHeight="1" thickBot="1">
      <c r="A3606" s="184" t="str">
        <f t="shared" si="716"/>
        <v>Trossard</v>
      </c>
      <c r="B3606" s="117"/>
      <c r="C3606" s="117"/>
      <c r="D3606" s="117"/>
      <c r="E3606" s="117"/>
      <c r="F3606" s="117"/>
      <c r="G3606" s="117"/>
      <c r="H3606" s="117"/>
      <c r="I3606" s="117"/>
      <c r="J3606" s="117"/>
      <c r="K3606" s="118"/>
      <c r="L3606" s="76">
        <v>0</v>
      </c>
      <c r="M3606" s="59">
        <f t="shared" si="718"/>
        <v>0</v>
      </c>
      <c r="N3606" s="59">
        <v>0</v>
      </c>
      <c r="O3606" s="59">
        <f t="shared" si="719"/>
        <v>0</v>
      </c>
      <c r="P3606" s="59">
        <v>0</v>
      </c>
      <c r="Q3606" s="59">
        <f t="shared" si="717"/>
        <v>0</v>
      </c>
    </row>
    <row r="3607" spans="1:17" ht="15" customHeight="1" thickBot="1">
      <c r="A3607" s="184" t="str">
        <f t="shared" si="716"/>
        <v>Grealish</v>
      </c>
      <c r="B3607" s="117"/>
      <c r="C3607" s="117"/>
      <c r="D3607" s="117"/>
      <c r="E3607" s="117"/>
      <c r="F3607" s="117"/>
      <c r="G3607" s="117"/>
      <c r="H3607" s="117"/>
      <c r="I3607" s="117"/>
      <c r="J3607" s="117"/>
      <c r="K3607" s="118"/>
      <c r="L3607" s="76">
        <v>0</v>
      </c>
      <c r="M3607" s="59">
        <f t="shared" si="718"/>
        <v>0</v>
      </c>
      <c r="N3607" s="59">
        <v>0</v>
      </c>
      <c r="O3607" s="59">
        <f t="shared" si="719"/>
        <v>0</v>
      </c>
      <c r="P3607" s="59">
        <v>0</v>
      </c>
      <c r="Q3607" s="59">
        <f t="shared" si="717"/>
        <v>0</v>
      </c>
    </row>
    <row r="3608" spans="1:17" ht="15" customHeight="1" thickBot="1">
      <c r="A3608" s="184" t="str">
        <f t="shared" si="716"/>
        <v>Rashford</v>
      </c>
      <c r="B3608" s="117"/>
      <c r="C3608" s="117"/>
      <c r="D3608" s="117"/>
      <c r="E3608" s="117"/>
      <c r="F3608" s="117"/>
      <c r="G3608" s="117"/>
      <c r="H3608" s="117"/>
      <c r="I3608" s="117"/>
      <c r="J3608" s="117"/>
      <c r="K3608" s="118"/>
      <c r="L3608" s="76">
        <v>1</v>
      </c>
      <c r="M3608" s="59">
        <f t="shared" si="718"/>
        <v>0</v>
      </c>
      <c r="N3608" s="59">
        <v>0</v>
      </c>
      <c r="O3608" s="59">
        <f t="shared" si="719"/>
        <v>0</v>
      </c>
      <c r="P3608" s="59">
        <v>0</v>
      </c>
      <c r="Q3608" s="59">
        <f t="shared" si="717"/>
        <v>0</v>
      </c>
    </row>
    <row r="3609" spans="1:17" ht="15" customHeight="1" thickBot="1">
      <c r="A3609" s="184" t="str">
        <f t="shared" si="716"/>
        <v>Zaha</v>
      </c>
      <c r="B3609" s="117"/>
      <c r="C3609" s="117"/>
      <c r="D3609" s="117"/>
      <c r="E3609" s="117"/>
      <c r="F3609" s="117"/>
      <c r="G3609" s="117"/>
      <c r="H3609" s="117"/>
      <c r="I3609" s="117"/>
      <c r="J3609" s="117"/>
      <c r="K3609" s="118"/>
      <c r="L3609" s="76">
        <v>0</v>
      </c>
      <c r="M3609" s="59">
        <f t="shared" si="718"/>
        <v>0</v>
      </c>
      <c r="N3609" s="59">
        <v>0</v>
      </c>
      <c r="O3609" s="59">
        <f t="shared" si="719"/>
        <v>0</v>
      </c>
      <c r="P3609" s="59">
        <v>0</v>
      </c>
      <c r="Q3609" s="59">
        <f t="shared" si="717"/>
        <v>0</v>
      </c>
    </row>
    <row r="3610" spans="1:17" ht="15" customHeight="1" thickBot="1">
      <c r="A3610" s="184" t="str">
        <f t="shared" si="716"/>
        <v>Bernardo</v>
      </c>
      <c r="B3610" s="117"/>
      <c r="C3610" s="117"/>
      <c r="D3610" s="117"/>
      <c r="E3610" s="117"/>
      <c r="F3610" s="117"/>
      <c r="G3610" s="117"/>
      <c r="H3610" s="117"/>
      <c r="I3610" s="117"/>
      <c r="J3610" s="117"/>
      <c r="K3610" s="118"/>
      <c r="L3610" s="76">
        <v>0</v>
      </c>
      <c r="M3610" s="59">
        <f t="shared" si="718"/>
        <v>0</v>
      </c>
      <c r="N3610" s="59">
        <v>0</v>
      </c>
      <c r="O3610" s="59">
        <f t="shared" si="719"/>
        <v>0</v>
      </c>
      <c r="P3610" s="59">
        <v>0</v>
      </c>
      <c r="Q3610" s="59">
        <f t="shared" si="717"/>
        <v>0</v>
      </c>
    </row>
    <row r="3611" spans="1:17" ht="15" customHeight="1" thickBot="1">
      <c r="A3611" s="184" t="str">
        <f t="shared" si="716"/>
        <v>Groß</v>
      </c>
      <c r="B3611" s="117"/>
      <c r="C3611" s="117"/>
      <c r="D3611" s="117"/>
      <c r="E3611" s="117"/>
      <c r="F3611" s="117"/>
      <c r="G3611" s="117"/>
      <c r="H3611" s="117"/>
      <c r="I3611" s="117"/>
      <c r="J3611" s="117"/>
      <c r="K3611" s="118"/>
      <c r="L3611" s="76">
        <v>0</v>
      </c>
      <c r="M3611" s="59">
        <f t="shared" si="718"/>
        <v>0</v>
      </c>
      <c r="N3611" s="59">
        <v>0</v>
      </c>
      <c r="O3611" s="59">
        <f t="shared" si="719"/>
        <v>0</v>
      </c>
      <c r="P3611" s="59">
        <v>0</v>
      </c>
      <c r="Q3611" s="59">
        <f t="shared" si="717"/>
        <v>0</v>
      </c>
    </row>
    <row r="3612" spans="1:17" ht="15" customHeight="1" thickBot="1">
      <c r="A3612" s="184" t="str">
        <f t="shared" si="716"/>
        <v>Bowen</v>
      </c>
      <c r="B3612" s="117"/>
      <c r="C3612" s="117"/>
      <c r="D3612" s="117"/>
      <c r="E3612" s="117"/>
      <c r="F3612" s="117"/>
      <c r="G3612" s="117"/>
      <c r="H3612" s="117"/>
      <c r="I3612" s="117"/>
      <c r="J3612" s="117"/>
      <c r="K3612" s="118"/>
      <c r="L3612" s="76">
        <v>0</v>
      </c>
      <c r="M3612" s="59">
        <f t="shared" si="718"/>
        <v>0</v>
      </c>
      <c r="N3612" s="59">
        <v>0</v>
      </c>
      <c r="O3612" s="59">
        <f t="shared" si="719"/>
        <v>0</v>
      </c>
      <c r="P3612" s="59">
        <v>0</v>
      </c>
      <c r="Q3612" s="59">
        <f t="shared" si="717"/>
        <v>0</v>
      </c>
    </row>
    <row r="3613" spans="1:17" ht="15" customHeight="1" thickBot="1">
      <c r="A3613" s="184" t="str">
        <f t="shared" si="716"/>
        <v>Andreas</v>
      </c>
      <c r="B3613" s="117"/>
      <c r="C3613" s="117"/>
      <c r="D3613" s="117"/>
      <c r="E3613" s="117"/>
      <c r="F3613" s="117"/>
      <c r="G3613" s="117"/>
      <c r="H3613" s="117"/>
      <c r="I3613" s="117"/>
      <c r="J3613" s="117"/>
      <c r="K3613" s="118"/>
      <c r="L3613" s="76">
        <v>0</v>
      </c>
      <c r="M3613" s="59">
        <f t="shared" si="718"/>
        <v>0</v>
      </c>
      <c r="N3613" s="59">
        <v>0</v>
      </c>
      <c r="O3613" s="59">
        <f t="shared" si="719"/>
        <v>0</v>
      </c>
      <c r="P3613" s="59">
        <v>0</v>
      </c>
      <c r="Q3613" s="59">
        <f t="shared" si="717"/>
        <v>0</v>
      </c>
    </row>
    <row r="3614" spans="1:17" ht="15" customHeight="1" thickBot="1">
      <c r="A3614" s="184" t="str">
        <f t="shared" si="716"/>
        <v>Ward-Prowse</v>
      </c>
      <c r="B3614" s="117"/>
      <c r="C3614" s="117"/>
      <c r="D3614" s="117"/>
      <c r="E3614" s="117"/>
      <c r="F3614" s="117"/>
      <c r="G3614" s="117"/>
      <c r="H3614" s="117"/>
      <c r="I3614" s="117"/>
      <c r="J3614" s="117"/>
      <c r="K3614" s="118"/>
      <c r="L3614" s="76">
        <v>0</v>
      </c>
      <c r="M3614" s="59">
        <f t="shared" si="718"/>
        <v>0</v>
      </c>
      <c r="N3614" s="59">
        <v>0</v>
      </c>
      <c r="O3614" s="59">
        <f t="shared" si="719"/>
        <v>0</v>
      </c>
      <c r="P3614" s="59">
        <v>0</v>
      </c>
      <c r="Q3614" s="59">
        <f t="shared" si="717"/>
        <v>0</v>
      </c>
    </row>
    <row r="3615" spans="1:17" ht="15" customHeight="1" thickBot="1">
      <c r="A3615" s="184" t="str">
        <f t="shared" si="716"/>
        <v>Barnes</v>
      </c>
      <c r="B3615" s="117"/>
      <c r="C3615" s="117"/>
      <c r="D3615" s="117"/>
      <c r="E3615" s="117"/>
      <c r="F3615" s="117"/>
      <c r="G3615" s="117"/>
      <c r="H3615" s="117"/>
      <c r="I3615" s="117"/>
      <c r="J3615" s="117"/>
      <c r="K3615" s="118"/>
      <c r="L3615" s="76">
        <v>0</v>
      </c>
      <c r="M3615" s="59">
        <f t="shared" si="718"/>
        <v>0</v>
      </c>
      <c r="N3615" s="59">
        <v>0</v>
      </c>
      <c r="O3615" s="59">
        <f t="shared" si="719"/>
        <v>0</v>
      </c>
      <c r="P3615" s="59">
        <v>0</v>
      </c>
      <c r="Q3615" s="59">
        <f t="shared" si="717"/>
        <v>0</v>
      </c>
    </row>
    <row r="3616" spans="1:17" ht="15" customHeight="1" thickBot="1">
      <c r="A3616" s="184" t="str">
        <f t="shared" si="716"/>
        <v>Almirón</v>
      </c>
      <c r="B3616" s="117"/>
      <c r="C3616" s="117"/>
      <c r="D3616" s="117"/>
      <c r="E3616" s="117"/>
      <c r="F3616" s="117"/>
      <c r="G3616" s="117"/>
      <c r="H3616" s="117"/>
      <c r="I3616" s="117"/>
      <c r="J3616" s="117"/>
      <c r="K3616" s="118"/>
      <c r="L3616" s="76">
        <v>0</v>
      </c>
      <c r="M3616" s="59">
        <f t="shared" si="718"/>
        <v>0</v>
      </c>
      <c r="N3616" s="59">
        <v>0</v>
      </c>
      <c r="O3616" s="59">
        <f t="shared" si="719"/>
        <v>0</v>
      </c>
      <c r="P3616" s="59">
        <v>0</v>
      </c>
      <c r="Q3616" s="59">
        <f t="shared" si="717"/>
        <v>0</v>
      </c>
    </row>
    <row r="3617" spans="1:17" ht="15" customHeight="1" thickBot="1">
      <c r="A3617" s="184" t="str">
        <f t="shared" si="716"/>
        <v>Willian</v>
      </c>
      <c r="B3617" s="117"/>
      <c r="C3617" s="117"/>
      <c r="D3617" s="117"/>
      <c r="E3617" s="117"/>
      <c r="F3617" s="117"/>
      <c r="G3617" s="117"/>
      <c r="H3617" s="117"/>
      <c r="I3617" s="117"/>
      <c r="J3617" s="117"/>
      <c r="K3617" s="118"/>
      <c r="L3617" s="76">
        <v>0</v>
      </c>
      <c r="M3617" s="59">
        <f>L977-L3617</f>
        <v>0</v>
      </c>
      <c r="N3617" s="59">
        <v>0</v>
      </c>
      <c r="O3617" s="59">
        <f t="shared" si="719"/>
        <v>0</v>
      </c>
      <c r="P3617" s="59">
        <v>0</v>
      </c>
      <c r="Q3617" s="59">
        <f t="shared" si="717"/>
        <v>0</v>
      </c>
    </row>
    <row r="3618" spans="1:17" ht="15" customHeight="1" thickBot="1">
      <c r="A3618" s="184" t="str">
        <f t="shared" si="716"/>
        <v>Antony</v>
      </c>
      <c r="B3618" s="117"/>
      <c r="C3618" s="117"/>
      <c r="D3618" s="117"/>
      <c r="E3618" s="117"/>
      <c r="F3618" s="117"/>
      <c r="G3618" s="117"/>
      <c r="H3618" s="117"/>
      <c r="I3618" s="117"/>
      <c r="J3618" s="117"/>
      <c r="K3618" s="118"/>
      <c r="L3618" s="76">
        <v>0</v>
      </c>
      <c r="M3618" s="59">
        <f>L978-L3618</f>
        <v>0</v>
      </c>
      <c r="N3618" s="59">
        <v>0</v>
      </c>
      <c r="O3618" s="59">
        <f t="shared" si="719"/>
        <v>0</v>
      </c>
      <c r="P3618" s="59">
        <v>0</v>
      </c>
      <c r="Q3618" s="59">
        <f t="shared" si="717"/>
        <v>0</v>
      </c>
    </row>
    <row r="3619" spans="1:17" ht="15" customHeight="1" thickBot="1">
      <c r="A3619" s="184" t="str">
        <f t="shared" si="716"/>
        <v>Saint-Maximin</v>
      </c>
      <c r="B3619" s="117"/>
      <c r="C3619" s="117"/>
      <c r="D3619" s="117"/>
      <c r="E3619" s="117"/>
      <c r="F3619" s="117"/>
      <c r="G3619" s="117"/>
      <c r="H3619" s="117"/>
      <c r="I3619" s="117"/>
      <c r="J3619" s="117"/>
      <c r="K3619" s="118"/>
      <c r="L3619" s="76">
        <v>0</v>
      </c>
      <c r="M3619" s="59">
        <f>L979-L3619</f>
        <v>0</v>
      </c>
      <c r="N3619" s="59">
        <v>0</v>
      </c>
      <c r="O3619" s="59">
        <f t="shared" si="719"/>
        <v>0</v>
      </c>
      <c r="P3619" s="59">
        <v>0</v>
      </c>
      <c r="Q3619" s="59">
        <f t="shared" si="717"/>
        <v>0</v>
      </c>
    </row>
    <row r="3620" spans="1:17" ht="15" customHeight="1" thickBot="1">
      <c r="A3620" s="184" t="str">
        <f t="shared" si="716"/>
        <v>Gündogan</v>
      </c>
      <c r="B3620" s="117"/>
      <c r="C3620" s="117"/>
      <c r="D3620" s="117"/>
      <c r="E3620" s="117"/>
      <c r="F3620" s="117"/>
      <c r="G3620" s="117"/>
      <c r="H3620" s="117"/>
      <c r="I3620" s="117"/>
      <c r="J3620" s="117"/>
      <c r="K3620" s="118"/>
      <c r="L3620" s="76">
        <v>0</v>
      </c>
      <c r="M3620" s="59">
        <f>L980-L3620</f>
        <v>0</v>
      </c>
      <c r="N3620" s="59">
        <v>0</v>
      </c>
      <c r="O3620" s="59">
        <f t="shared" si="719"/>
        <v>0</v>
      </c>
      <c r="P3620" s="59">
        <v>0</v>
      </c>
      <c r="Q3620" s="59">
        <f t="shared" si="717"/>
        <v>0</v>
      </c>
    </row>
    <row r="3621" spans="1:17" ht="15" customHeight="1" thickBot="1">
      <c r="A3621" s="184" t="str">
        <f t="shared" si="716"/>
        <v>Paquetá</v>
      </c>
      <c r="B3621" s="117"/>
      <c r="C3621" s="117"/>
      <c r="D3621" s="117"/>
      <c r="E3621" s="117"/>
      <c r="F3621" s="117"/>
      <c r="G3621" s="117"/>
      <c r="H3621" s="117"/>
      <c r="I3621" s="117"/>
      <c r="J3621" s="117"/>
      <c r="K3621" s="118"/>
      <c r="L3621" s="76">
        <v>0</v>
      </c>
      <c r="M3621" s="59">
        <f t="shared" ref="M3621:M3630" si="720">L981-L3621</f>
        <v>0</v>
      </c>
      <c r="N3621" s="59">
        <v>0</v>
      </c>
      <c r="O3621" s="59">
        <f t="shared" si="719"/>
        <v>0</v>
      </c>
      <c r="P3621" s="59">
        <v>0</v>
      </c>
      <c r="Q3621" s="59">
        <f t="shared" si="717"/>
        <v>0</v>
      </c>
    </row>
    <row r="3622" spans="1:17" ht="15" customHeight="1" thickBot="1">
      <c r="A3622" s="184" t="str">
        <f t="shared" si="716"/>
        <v>Rodrigo</v>
      </c>
      <c r="B3622" s="117"/>
      <c r="C3622" s="117"/>
      <c r="D3622" s="117"/>
      <c r="E3622" s="117"/>
      <c r="F3622" s="117"/>
      <c r="G3622" s="117"/>
      <c r="H3622" s="117"/>
      <c r="I3622" s="117"/>
      <c r="J3622" s="117"/>
      <c r="K3622" s="118"/>
      <c r="L3622" s="76">
        <v>0</v>
      </c>
      <c r="M3622" s="59">
        <f t="shared" si="720"/>
        <v>0</v>
      </c>
      <c r="N3622" s="59">
        <v>0</v>
      </c>
      <c r="O3622" s="59">
        <f t="shared" si="719"/>
        <v>0</v>
      </c>
      <c r="P3622" s="59">
        <v>0</v>
      </c>
      <c r="Q3622" s="59">
        <f t="shared" si="717"/>
        <v>0</v>
      </c>
    </row>
    <row r="3623" spans="1:17" ht="15" customHeight="1" thickBot="1">
      <c r="A3623" s="184" t="str">
        <f t="shared" si="716"/>
        <v>Aaronson</v>
      </c>
      <c r="B3623" s="117"/>
      <c r="C3623" s="117"/>
      <c r="D3623" s="117"/>
      <c r="E3623" s="117"/>
      <c r="F3623" s="117"/>
      <c r="G3623" s="117"/>
      <c r="H3623" s="117"/>
      <c r="I3623" s="117"/>
      <c r="J3623" s="117"/>
      <c r="K3623" s="118"/>
      <c r="L3623" s="76">
        <v>0</v>
      </c>
      <c r="M3623" s="59">
        <f t="shared" si="720"/>
        <v>0</v>
      </c>
      <c r="N3623" s="59">
        <v>0</v>
      </c>
      <c r="O3623" s="59">
        <f t="shared" si="719"/>
        <v>0</v>
      </c>
      <c r="P3623" s="59">
        <v>0</v>
      </c>
      <c r="Q3623" s="59">
        <f t="shared" si="717"/>
        <v>0</v>
      </c>
    </row>
    <row r="3624" spans="1:17" ht="15" customHeight="1" thickBot="1">
      <c r="A3624" s="184" t="str">
        <f t="shared" si="716"/>
        <v>Kulusevski</v>
      </c>
      <c r="B3624" s="117"/>
      <c r="C3624" s="117"/>
      <c r="D3624" s="117"/>
      <c r="E3624" s="117"/>
      <c r="F3624" s="117"/>
      <c r="G3624" s="117"/>
      <c r="H3624" s="117"/>
      <c r="I3624" s="117"/>
      <c r="J3624" s="117"/>
      <c r="K3624" s="118"/>
      <c r="L3624" s="76">
        <v>0</v>
      </c>
      <c r="M3624" s="59">
        <f t="shared" si="720"/>
        <v>0</v>
      </c>
      <c r="N3624" s="59">
        <v>0</v>
      </c>
      <c r="O3624" s="59">
        <f t="shared" si="719"/>
        <v>0</v>
      </c>
      <c r="P3624" s="59">
        <v>0</v>
      </c>
      <c r="Q3624" s="59">
        <f t="shared" si="717"/>
        <v>0</v>
      </c>
    </row>
    <row r="3625" spans="1:17" ht="15" customHeight="1" thickBot="1">
      <c r="A3625" s="184" t="str">
        <f t="shared" si="716"/>
        <v>Bailey</v>
      </c>
      <c r="B3625" s="117"/>
      <c r="C3625" s="117"/>
      <c r="D3625" s="117"/>
      <c r="E3625" s="117"/>
      <c r="F3625" s="117"/>
      <c r="G3625" s="117"/>
      <c r="H3625" s="117"/>
      <c r="I3625" s="117"/>
      <c r="J3625" s="117"/>
      <c r="K3625" s="118"/>
      <c r="L3625" s="76">
        <v>0</v>
      </c>
      <c r="M3625" s="59">
        <f t="shared" si="720"/>
        <v>0</v>
      </c>
      <c r="N3625" s="59">
        <v>0</v>
      </c>
      <c r="O3625" s="59">
        <f t="shared" si="719"/>
        <v>0</v>
      </c>
      <c r="P3625" s="59">
        <v>0</v>
      </c>
      <c r="Q3625" s="59">
        <f t="shared" si="717"/>
        <v>0</v>
      </c>
    </row>
    <row r="3626" spans="1:17" ht="15" customHeight="1" thickBot="1">
      <c r="A3626" s="184" t="str">
        <f>A2746</f>
        <v>March</v>
      </c>
      <c r="B3626" s="117"/>
      <c r="C3626" s="117"/>
      <c r="D3626" s="117"/>
      <c r="E3626" s="117"/>
      <c r="F3626" s="117"/>
      <c r="G3626" s="117"/>
      <c r="H3626" s="117"/>
      <c r="I3626" s="117"/>
      <c r="J3626" s="117"/>
      <c r="K3626" s="118"/>
      <c r="L3626" s="76">
        <v>0</v>
      </c>
      <c r="M3626" s="59">
        <f t="shared" si="720"/>
        <v>0</v>
      </c>
      <c r="N3626" s="59">
        <v>0</v>
      </c>
      <c r="O3626" s="59">
        <f t="shared" si="719"/>
        <v>0</v>
      </c>
      <c r="P3626" s="59">
        <v>0</v>
      </c>
      <c r="Q3626" s="59">
        <f t="shared" si="717"/>
        <v>0</v>
      </c>
    </row>
    <row r="3627" spans="1:17" ht="15" customHeight="1" thickBot="1">
      <c r="A3627" s="184" t="str">
        <f>A2747</f>
        <v>Mahrez</v>
      </c>
      <c r="B3627" s="117"/>
      <c r="C3627" s="117"/>
      <c r="D3627" s="117"/>
      <c r="E3627" s="117"/>
      <c r="F3627" s="117"/>
      <c r="G3627" s="117"/>
      <c r="H3627" s="117"/>
      <c r="I3627" s="117"/>
      <c r="J3627" s="117"/>
      <c r="K3627" s="118"/>
      <c r="L3627" s="76">
        <v>0</v>
      </c>
      <c r="M3627" s="59">
        <f t="shared" si="720"/>
        <v>0</v>
      </c>
      <c r="N3627" s="59">
        <v>0</v>
      </c>
      <c r="O3627" s="59">
        <f t="shared" si="719"/>
        <v>0</v>
      </c>
      <c r="P3627" s="59">
        <v>0</v>
      </c>
      <c r="Q3627" s="59">
        <f t="shared" si="717"/>
        <v>0</v>
      </c>
    </row>
    <row r="3628" spans="1:17" ht="15" customHeight="1" thickBot="1">
      <c r="A3628" s="184" t="str">
        <f>A2748</f>
        <v>Harrison</v>
      </c>
      <c r="B3628" s="117"/>
      <c r="C3628" s="117"/>
      <c r="D3628" s="117"/>
      <c r="E3628" s="117"/>
      <c r="F3628" s="117"/>
      <c r="G3628" s="117"/>
      <c r="H3628" s="117"/>
      <c r="I3628" s="117"/>
      <c r="J3628" s="117"/>
      <c r="K3628" s="118"/>
      <c r="L3628" s="76">
        <v>0</v>
      </c>
      <c r="M3628" s="59">
        <f t="shared" si="720"/>
        <v>0</v>
      </c>
      <c r="N3628" s="59">
        <v>0</v>
      </c>
      <c r="O3628" s="59">
        <f t="shared" si="719"/>
        <v>0</v>
      </c>
      <c r="P3628" s="59">
        <v>0</v>
      </c>
      <c r="Q3628" s="59">
        <f t="shared" si="717"/>
        <v>0</v>
      </c>
    </row>
    <row r="3629" spans="1:17" ht="15" customHeight="1" thickBot="1">
      <c r="A3629" s="184" t="str">
        <f>A2749</f>
        <v>Eriksen</v>
      </c>
      <c r="B3629" s="117"/>
      <c r="C3629" s="117"/>
      <c r="D3629" s="117"/>
      <c r="E3629" s="117"/>
      <c r="F3629" s="117"/>
      <c r="G3629" s="117"/>
      <c r="H3629" s="117"/>
      <c r="I3629" s="117"/>
      <c r="J3629" s="117"/>
      <c r="K3629" s="118"/>
      <c r="L3629" s="76">
        <v>0</v>
      </c>
      <c r="M3629" s="59">
        <f t="shared" si="720"/>
        <v>0</v>
      </c>
      <c r="N3629" s="59">
        <v>0</v>
      </c>
      <c r="O3629" s="59">
        <f t="shared" si="719"/>
        <v>0</v>
      </c>
      <c r="P3629" s="59">
        <v>0</v>
      </c>
      <c r="Q3629" s="59">
        <f>M3629-N3629-P3629</f>
        <v>0</v>
      </c>
    </row>
    <row r="3630" spans="1:17" ht="15" customHeight="1" thickBot="1">
      <c r="A3630" s="185" t="str">
        <f>A2750</f>
        <v>Eze</v>
      </c>
      <c r="B3630" s="117"/>
      <c r="C3630" s="117"/>
      <c r="D3630" s="117"/>
      <c r="E3630" s="117"/>
      <c r="F3630" s="117"/>
      <c r="G3630" s="117"/>
      <c r="H3630" s="117"/>
      <c r="I3630" s="117"/>
      <c r="J3630" s="117"/>
      <c r="K3630" s="118"/>
      <c r="L3630" s="76">
        <v>0</v>
      </c>
      <c r="M3630" s="59">
        <f t="shared" si="720"/>
        <v>0</v>
      </c>
      <c r="N3630" s="59">
        <v>0</v>
      </c>
      <c r="O3630" s="59">
        <f t="shared" si="719"/>
        <v>0</v>
      </c>
      <c r="P3630" s="59">
        <v>0</v>
      </c>
      <c r="Q3630" s="59">
        <f>M3630-N3630-P3630</f>
        <v>0</v>
      </c>
    </row>
    <row r="3631" spans="1:17" ht="15" customHeight="1" thickBot="1">
      <c r="A3631" s="419" t="s">
        <v>18</v>
      </c>
      <c r="B3631" s="419"/>
      <c r="C3631" s="419"/>
      <c r="D3631" s="419"/>
      <c r="E3631" s="419"/>
      <c r="F3631" s="419"/>
      <c r="G3631" s="419"/>
      <c r="H3631" s="419"/>
      <c r="I3631" s="419"/>
      <c r="J3631" s="419"/>
      <c r="K3631" s="420"/>
      <c r="L3631" s="76">
        <v>2</v>
      </c>
    </row>
    <row r="3632" spans="1:17" ht="15" customHeight="1" thickBot="1">
      <c r="A3632" s="422"/>
      <c r="B3632" s="422"/>
      <c r="C3632" s="422"/>
      <c r="D3632" s="422"/>
      <c r="E3632" s="422"/>
      <c r="F3632" s="422"/>
      <c r="G3632" s="422"/>
      <c r="H3632" s="422"/>
      <c r="I3632" s="422"/>
      <c r="J3632" s="422"/>
      <c r="K3632" s="423"/>
      <c r="L3632" s="76">
        <v>2</v>
      </c>
    </row>
    <row r="3633" spans="1:12" ht="15" customHeight="1" thickBot="1">
      <c r="A3633" s="422"/>
      <c r="B3633" s="422"/>
      <c r="C3633" s="422"/>
      <c r="D3633" s="422"/>
      <c r="E3633" s="422"/>
      <c r="F3633" s="422"/>
      <c r="G3633" s="422"/>
      <c r="H3633" s="422"/>
      <c r="I3633" s="422"/>
      <c r="J3633" s="422"/>
      <c r="K3633" s="423"/>
      <c r="L3633" s="76">
        <v>2</v>
      </c>
    </row>
    <row r="3634" spans="1:12" ht="15" customHeight="1" thickBot="1">
      <c r="A3634" s="21"/>
      <c r="B3634" s="81"/>
      <c r="C3634" s="82"/>
      <c r="D3634" s="81"/>
      <c r="E3634" s="81"/>
      <c r="F3634" s="81"/>
      <c r="G3634" s="81"/>
      <c r="H3634" s="81"/>
      <c r="I3634" s="81"/>
      <c r="J3634" s="81"/>
      <c r="K3634" s="83"/>
      <c r="L3634" s="76">
        <v>1</v>
      </c>
    </row>
    <row r="3635" spans="1:12" ht="15" customHeight="1" thickBot="1">
      <c r="A3635" s="21"/>
      <c r="B3635" s="81"/>
      <c r="C3635" s="82"/>
      <c r="D3635" s="81"/>
      <c r="E3635" s="81"/>
      <c r="F3635" s="81"/>
      <c r="G3635" s="81"/>
      <c r="H3635" s="81"/>
      <c r="I3635" s="81"/>
      <c r="J3635" s="81"/>
      <c r="K3635" s="83"/>
      <c r="L3635" s="76">
        <v>1</v>
      </c>
    </row>
    <row r="3636" spans="1:12" ht="15" customHeight="1" thickBot="1">
      <c r="A3636" s="21"/>
      <c r="B3636" s="81"/>
      <c r="C3636" s="82"/>
      <c r="D3636" s="81"/>
      <c r="E3636" s="81"/>
      <c r="F3636" s="81"/>
      <c r="G3636" s="81"/>
      <c r="H3636" s="81"/>
      <c r="I3636" s="81"/>
      <c r="J3636" s="81"/>
      <c r="K3636" s="83"/>
      <c r="L3636" s="76">
        <v>1</v>
      </c>
    </row>
    <row r="3637" spans="1:12" ht="15" customHeight="1" thickBot="1">
      <c r="A3637" s="21"/>
      <c r="B3637" s="81"/>
      <c r="C3637" s="82"/>
      <c r="D3637" s="81"/>
      <c r="E3637" s="81"/>
      <c r="F3637" s="81"/>
      <c r="G3637" s="81"/>
      <c r="H3637" s="81"/>
      <c r="I3637" s="81"/>
      <c r="J3637" s="81"/>
      <c r="K3637" s="83"/>
      <c r="L3637" s="76">
        <v>1</v>
      </c>
    </row>
    <row r="3638" spans="1:12" ht="15" customHeight="1" thickBot="1">
      <c r="A3638" s="418" t="s">
        <v>19</v>
      </c>
      <c r="B3638" s="419"/>
      <c r="C3638" s="419"/>
      <c r="D3638" s="419"/>
      <c r="E3638" s="419"/>
      <c r="F3638" s="419"/>
      <c r="G3638" s="419"/>
      <c r="H3638" s="419"/>
      <c r="I3638" s="419"/>
      <c r="J3638" s="419"/>
      <c r="K3638" s="420"/>
      <c r="L3638" s="76">
        <v>1</v>
      </c>
    </row>
    <row r="3639" spans="1:12" ht="15" customHeight="1" thickBot="1">
      <c r="A3639" s="421"/>
      <c r="B3639" s="422"/>
      <c r="C3639" s="422"/>
      <c r="D3639" s="422"/>
      <c r="E3639" s="422"/>
      <c r="F3639" s="422"/>
      <c r="G3639" s="422"/>
      <c r="H3639" s="422"/>
      <c r="I3639" s="422"/>
      <c r="J3639" s="422"/>
      <c r="K3639" s="423"/>
      <c r="L3639" s="76">
        <v>1</v>
      </c>
    </row>
    <row r="3640" spans="1:12" ht="15" customHeight="1" thickBot="1">
      <c r="A3640" s="421"/>
      <c r="B3640" s="422"/>
      <c r="C3640" s="422"/>
      <c r="D3640" s="422"/>
      <c r="E3640" s="422"/>
      <c r="F3640" s="422"/>
      <c r="G3640" s="422"/>
      <c r="H3640" s="422"/>
      <c r="I3640" s="422"/>
      <c r="J3640" s="422"/>
      <c r="K3640" s="423"/>
      <c r="L3640" s="76">
        <v>1</v>
      </c>
    </row>
    <row r="3641" spans="1:12" ht="15" customHeight="1" thickBot="1">
      <c r="A3641" s="25"/>
      <c r="B3641" s="81"/>
      <c r="C3641" s="82"/>
      <c r="D3641" s="81"/>
      <c r="E3641" s="81"/>
      <c r="F3641" s="81"/>
      <c r="G3641" s="81"/>
      <c r="H3641" s="81"/>
      <c r="I3641" s="81"/>
      <c r="J3641" s="81"/>
      <c r="K3641" s="83"/>
      <c r="L3641" s="76">
        <v>1</v>
      </c>
    </row>
    <row r="3642" spans="1:12" ht="15" customHeight="1" thickBot="1">
      <c r="A3642" s="25"/>
      <c r="B3642" s="81"/>
      <c r="C3642" s="82"/>
      <c r="D3642" s="81"/>
      <c r="E3642" s="81"/>
      <c r="F3642" s="81"/>
      <c r="G3642" s="81"/>
      <c r="H3642" s="81"/>
      <c r="I3642" s="81"/>
      <c r="J3642" s="81"/>
      <c r="K3642" s="83"/>
      <c r="L3642" s="76">
        <v>1</v>
      </c>
    </row>
    <row r="3643" spans="1:12" ht="15" customHeight="1" thickBot="1">
      <c r="A3643" s="25"/>
      <c r="B3643" s="81"/>
      <c r="C3643" s="82"/>
      <c r="D3643" s="81"/>
      <c r="E3643" s="81"/>
      <c r="F3643" s="81"/>
      <c r="G3643" s="81"/>
      <c r="H3643" s="81"/>
      <c r="I3643" s="81"/>
      <c r="J3643" s="81"/>
      <c r="K3643" s="83"/>
      <c r="L3643" s="76">
        <v>1</v>
      </c>
    </row>
    <row r="3644" spans="1:12" ht="15" customHeight="1" thickBot="1">
      <c r="A3644" s="25"/>
      <c r="B3644" s="81"/>
      <c r="C3644" s="82"/>
      <c r="D3644" s="81"/>
      <c r="E3644" s="81"/>
      <c r="F3644" s="81"/>
      <c r="G3644" s="81"/>
      <c r="H3644" s="81"/>
      <c r="I3644" s="81"/>
      <c r="J3644" s="81"/>
      <c r="K3644" s="83"/>
      <c r="L3644" s="76">
        <v>1</v>
      </c>
    </row>
    <row r="3645" spans="1:12" ht="15" customHeight="1" thickBot="1">
      <c r="A3645" s="26"/>
      <c r="B3645" s="84"/>
      <c r="C3645" s="85"/>
      <c r="D3645" s="84"/>
      <c r="E3645" s="84"/>
      <c r="F3645" s="84"/>
      <c r="G3645" s="84"/>
      <c r="H3645" s="84"/>
      <c r="I3645" s="84"/>
      <c r="J3645" s="84"/>
      <c r="K3645" s="84"/>
      <c r="L3645" s="74">
        <v>1</v>
      </c>
    </row>
    <row r="3646" spans="1:12" ht="15" customHeight="1" thickBot="1">
      <c r="A3646" s="419" t="s">
        <v>20</v>
      </c>
      <c r="B3646" s="419"/>
      <c r="C3646" s="419"/>
      <c r="D3646" s="419"/>
      <c r="E3646" s="419"/>
      <c r="F3646" s="419"/>
      <c r="G3646" s="419"/>
      <c r="H3646" s="419"/>
      <c r="I3646" s="419"/>
      <c r="J3646" s="419"/>
      <c r="K3646" s="420"/>
      <c r="L3646" s="74">
        <v>1</v>
      </c>
    </row>
    <row r="3647" spans="1:12" ht="15.75" thickBot="1">
      <c r="A3647" s="422"/>
      <c r="B3647" s="422"/>
      <c r="C3647" s="422"/>
      <c r="D3647" s="422"/>
      <c r="E3647" s="422"/>
      <c r="F3647" s="422"/>
      <c r="G3647" s="422"/>
      <c r="H3647" s="422"/>
      <c r="I3647" s="422"/>
      <c r="J3647" s="422"/>
      <c r="K3647" s="423"/>
      <c r="L3647" s="76">
        <v>0</v>
      </c>
    </row>
    <row r="3648" spans="1:12" ht="15.75" thickBot="1">
      <c r="A3648" s="422"/>
      <c r="B3648" s="422"/>
      <c r="C3648" s="422"/>
      <c r="D3648" s="422"/>
      <c r="E3648" s="422"/>
      <c r="F3648" s="422"/>
      <c r="G3648" s="422"/>
      <c r="H3648" s="422"/>
      <c r="I3648" s="422"/>
      <c r="J3648" s="422"/>
      <c r="K3648" s="423"/>
      <c r="L3648" s="76">
        <v>0</v>
      </c>
    </row>
    <row r="3649" spans="1:12" ht="15.75" thickBot="1">
      <c r="A3649" s="22"/>
      <c r="B3649" s="86"/>
      <c r="C3649" s="87"/>
      <c r="D3649" s="86"/>
      <c r="E3649" s="86"/>
      <c r="F3649" s="86"/>
      <c r="G3649" s="86"/>
      <c r="H3649" s="86"/>
      <c r="I3649" s="86"/>
      <c r="J3649" s="86"/>
      <c r="K3649" s="88"/>
      <c r="L3649" s="76">
        <v>0</v>
      </c>
    </row>
    <row r="3650" spans="1:12" ht="15.75" thickBot="1">
      <c r="A3650" s="22"/>
      <c r="B3650" s="86"/>
      <c r="C3650" s="87"/>
      <c r="D3650" s="86"/>
      <c r="E3650" s="86"/>
      <c r="F3650" s="86"/>
      <c r="G3650" s="86"/>
      <c r="H3650" s="86"/>
      <c r="I3650" s="86"/>
      <c r="J3650" s="86"/>
      <c r="K3650" s="88"/>
      <c r="L3650" s="76">
        <v>0</v>
      </c>
    </row>
    <row r="3651" spans="1:12" ht="15.75" thickBot="1">
      <c r="A3651" s="22"/>
      <c r="B3651" s="86"/>
      <c r="C3651" s="87"/>
      <c r="D3651" s="86"/>
      <c r="E3651" s="86"/>
      <c r="F3651" s="86"/>
      <c r="G3651" s="86"/>
      <c r="H3651" s="86"/>
      <c r="I3651" s="86"/>
      <c r="J3651" s="86"/>
      <c r="K3651" s="88"/>
      <c r="L3651" s="76">
        <v>0</v>
      </c>
    </row>
    <row r="3652" spans="1:12" ht="15.75" thickBot="1">
      <c r="A3652" s="23"/>
      <c r="B3652" s="86"/>
      <c r="C3652" s="87"/>
      <c r="D3652" s="86"/>
      <c r="E3652" s="86"/>
      <c r="F3652" s="86"/>
      <c r="G3652" s="86"/>
      <c r="H3652" s="86"/>
      <c r="I3652" s="86"/>
      <c r="J3652" s="86"/>
      <c r="K3652" s="86"/>
      <c r="L3652" s="74">
        <v>0</v>
      </c>
    </row>
    <row r="3653" spans="1:12" ht="15.75" thickBot="1">
      <c r="A3653" s="24"/>
      <c r="B3653" s="89"/>
      <c r="C3653" s="90"/>
      <c r="D3653" s="89"/>
      <c r="E3653" s="89"/>
      <c r="F3653" s="89"/>
      <c r="G3653" s="89"/>
      <c r="H3653" s="89"/>
      <c r="I3653" s="89"/>
      <c r="J3653" s="89"/>
      <c r="K3653" s="91"/>
      <c r="L3653" s="74">
        <v>0</v>
      </c>
    </row>
  </sheetData>
  <mergeCells count="205">
    <mergeCell ref="M19:N19"/>
    <mergeCell ref="M18:N18"/>
    <mergeCell ref="M17:N17"/>
    <mergeCell ref="M16:N16"/>
    <mergeCell ref="M15:N15"/>
    <mergeCell ref="M14:N14"/>
    <mergeCell ref="M4:N4"/>
    <mergeCell ref="M3:N3"/>
    <mergeCell ref="M13:N13"/>
    <mergeCell ref="M12:N12"/>
    <mergeCell ref="M11:N11"/>
    <mergeCell ref="M10:N10"/>
    <mergeCell ref="M9:N9"/>
    <mergeCell ref="M8:N8"/>
    <mergeCell ref="M7:N7"/>
    <mergeCell ref="M6:N6"/>
    <mergeCell ref="M5:N5"/>
    <mergeCell ref="M28:N28"/>
    <mergeCell ref="M27:N27"/>
    <mergeCell ref="M26:N26"/>
    <mergeCell ref="M25:N25"/>
    <mergeCell ref="M24:N24"/>
    <mergeCell ref="M23:N23"/>
    <mergeCell ref="M22:N22"/>
    <mergeCell ref="M21:N21"/>
    <mergeCell ref="M20:N20"/>
    <mergeCell ref="M37:N37"/>
    <mergeCell ref="M36:N36"/>
    <mergeCell ref="M35:N35"/>
    <mergeCell ref="M34:N34"/>
    <mergeCell ref="M33:N33"/>
    <mergeCell ref="M32:N32"/>
    <mergeCell ref="M31:N31"/>
    <mergeCell ref="M30:N30"/>
    <mergeCell ref="M29:N29"/>
    <mergeCell ref="P4:P5"/>
    <mergeCell ref="P7:P8"/>
    <mergeCell ref="M991:Z995"/>
    <mergeCell ref="AE23:AL23"/>
    <mergeCell ref="M2201:Z2205"/>
    <mergeCell ref="M2091:Z2095"/>
    <mergeCell ref="M1981:Z1985"/>
    <mergeCell ref="M1871:Z1875"/>
    <mergeCell ref="M1541:Z1545"/>
    <mergeCell ref="M1431:Z1436"/>
    <mergeCell ref="M1321:Z1326"/>
    <mergeCell ref="M1211:Z1216"/>
    <mergeCell ref="M1101:Z1105"/>
    <mergeCell ref="AB41:AD41"/>
    <mergeCell ref="AB42:AD42"/>
    <mergeCell ref="AB43:AD43"/>
    <mergeCell ref="AB44:AD44"/>
    <mergeCell ref="AB45:AD45"/>
    <mergeCell ref="AB36:AD36"/>
    <mergeCell ref="AB37:AD37"/>
    <mergeCell ref="AB38:AD38"/>
    <mergeCell ref="AB39:AD39"/>
    <mergeCell ref="AB40:AD40"/>
    <mergeCell ref="AB51:AD51"/>
    <mergeCell ref="M2:N2"/>
    <mergeCell ref="M1:N1"/>
    <mergeCell ref="M59:N59"/>
    <mergeCell ref="M58:N58"/>
    <mergeCell ref="M57:N57"/>
    <mergeCell ref="M56:N56"/>
    <mergeCell ref="M55:N55"/>
    <mergeCell ref="M54:N54"/>
    <mergeCell ref="M53:N53"/>
    <mergeCell ref="M52:N52"/>
    <mergeCell ref="M51:N51"/>
    <mergeCell ref="M50:N50"/>
    <mergeCell ref="M49:N49"/>
    <mergeCell ref="M48:N48"/>
    <mergeCell ref="M47:N47"/>
    <mergeCell ref="M46:N46"/>
    <mergeCell ref="M45:N45"/>
    <mergeCell ref="M44:N44"/>
    <mergeCell ref="M43:N43"/>
    <mergeCell ref="M42:N42"/>
    <mergeCell ref="M41:N41"/>
    <mergeCell ref="M40:N40"/>
    <mergeCell ref="M39:N39"/>
    <mergeCell ref="M38:N38"/>
    <mergeCell ref="M2641:Z2645"/>
    <mergeCell ref="M2531:Z2535"/>
    <mergeCell ref="M2421:Z2425"/>
    <mergeCell ref="M2311:Z2315"/>
    <mergeCell ref="A3638:K3640"/>
    <mergeCell ref="A3646:K3648"/>
    <mergeCell ref="A3631:K3633"/>
    <mergeCell ref="M1761:Z1765"/>
    <mergeCell ref="M1651:Z1655"/>
    <mergeCell ref="R2750:T2751"/>
    <mergeCell ref="R3521:T3522"/>
    <mergeCell ref="R3411:T3412"/>
    <mergeCell ref="R3301:T3302"/>
    <mergeCell ref="R3191:T3192"/>
    <mergeCell ref="R3081:T3082"/>
    <mergeCell ref="R2971:T2972"/>
    <mergeCell ref="R2861:T2862"/>
    <mergeCell ref="AB52:AD52"/>
    <mergeCell ref="AB53:AD53"/>
    <mergeCell ref="AB54:AD54"/>
    <mergeCell ref="AB55:AD55"/>
    <mergeCell ref="AB46:AD46"/>
    <mergeCell ref="AB47:AD47"/>
    <mergeCell ref="AB48:AD48"/>
    <mergeCell ref="AB49:AD49"/>
    <mergeCell ref="AB50:AD50"/>
    <mergeCell ref="AB61:AD61"/>
    <mergeCell ref="AB62:AD62"/>
    <mergeCell ref="AB63:AD63"/>
    <mergeCell ref="AB64:AD64"/>
    <mergeCell ref="AB65:AD65"/>
    <mergeCell ref="AB56:AD56"/>
    <mergeCell ref="AB57:AD57"/>
    <mergeCell ref="AB58:AD58"/>
    <mergeCell ref="AB59:AD59"/>
    <mergeCell ref="AB60:AD60"/>
    <mergeCell ref="AB71:AD71"/>
    <mergeCell ref="AB72:AD72"/>
    <mergeCell ref="AB73:AD73"/>
    <mergeCell ref="AB74:AD74"/>
    <mergeCell ref="AB75:AD75"/>
    <mergeCell ref="AB66:AD66"/>
    <mergeCell ref="AB67:AD67"/>
    <mergeCell ref="AB68:AD68"/>
    <mergeCell ref="AB69:AD69"/>
    <mergeCell ref="AB70:AD70"/>
    <mergeCell ref="AB81:AD81"/>
    <mergeCell ref="AB82:AD82"/>
    <mergeCell ref="AB83:AD83"/>
    <mergeCell ref="AB84:AD84"/>
    <mergeCell ref="AB85:AD85"/>
    <mergeCell ref="AB76:AD76"/>
    <mergeCell ref="AB77:AD77"/>
    <mergeCell ref="AB78:AD78"/>
    <mergeCell ref="AB79:AD79"/>
    <mergeCell ref="AB80:AD80"/>
    <mergeCell ref="AB91:AD91"/>
    <mergeCell ref="AB92:AD92"/>
    <mergeCell ref="AB93:AD93"/>
    <mergeCell ref="AB94:AD94"/>
    <mergeCell ref="AB95:AD95"/>
    <mergeCell ref="AB86:AD86"/>
    <mergeCell ref="AB87:AD87"/>
    <mergeCell ref="AB88:AD88"/>
    <mergeCell ref="AB89:AD89"/>
    <mergeCell ref="AB90:AD90"/>
    <mergeCell ref="AB101:AD101"/>
    <mergeCell ref="AB102:AD102"/>
    <mergeCell ref="AB103:AD103"/>
    <mergeCell ref="AB104:AD104"/>
    <mergeCell ref="AB105:AD105"/>
    <mergeCell ref="AB96:AD96"/>
    <mergeCell ref="AB97:AD97"/>
    <mergeCell ref="AB98:AD98"/>
    <mergeCell ref="AB99:AD99"/>
    <mergeCell ref="AB100:AD100"/>
    <mergeCell ref="AB111:AD111"/>
    <mergeCell ref="AB112:AD112"/>
    <mergeCell ref="AB113:AD113"/>
    <mergeCell ref="AB114:AD114"/>
    <mergeCell ref="AB115:AD115"/>
    <mergeCell ref="AB106:AD106"/>
    <mergeCell ref="AB107:AD107"/>
    <mergeCell ref="AB108:AD108"/>
    <mergeCell ref="AB109:AD109"/>
    <mergeCell ref="AB110:AD110"/>
    <mergeCell ref="AB129:AD129"/>
    <mergeCell ref="AB130:AD130"/>
    <mergeCell ref="AB121:AD121"/>
    <mergeCell ref="AB122:AD122"/>
    <mergeCell ref="AB123:AD123"/>
    <mergeCell ref="AB124:AD124"/>
    <mergeCell ref="AB125:AD125"/>
    <mergeCell ref="AB116:AD116"/>
    <mergeCell ref="AB117:AD117"/>
    <mergeCell ref="AB118:AD118"/>
    <mergeCell ref="AB119:AD119"/>
    <mergeCell ref="AB120:AD120"/>
    <mergeCell ref="AB146:AD146"/>
    <mergeCell ref="AB147:AD147"/>
    <mergeCell ref="AB35:AL35"/>
    <mergeCell ref="P46:P47"/>
    <mergeCell ref="P42:P43"/>
    <mergeCell ref="P38:P39"/>
    <mergeCell ref="AB141:AD141"/>
    <mergeCell ref="AB142:AD142"/>
    <mergeCell ref="AB143:AD143"/>
    <mergeCell ref="AB144:AD144"/>
    <mergeCell ref="AB145:AD145"/>
    <mergeCell ref="AB136:AD136"/>
    <mergeCell ref="AB137:AD137"/>
    <mergeCell ref="AB138:AD138"/>
    <mergeCell ref="AB139:AD139"/>
    <mergeCell ref="AB140:AD140"/>
    <mergeCell ref="AB131:AD131"/>
    <mergeCell ref="AB132:AD132"/>
    <mergeCell ref="AB133:AD133"/>
    <mergeCell ref="AB134:AD134"/>
    <mergeCell ref="AB135:AD135"/>
    <mergeCell ref="AB126:AD126"/>
    <mergeCell ref="AB127:AD127"/>
    <mergeCell ref="AB128:AD128"/>
  </mergeCells>
  <phoneticPr fontId="9" type="noConversion"/>
  <conditionalFormatting sqref="AD2:AL21">
    <cfRule type="cellIs" dxfId="0" priority="4" operator="greaterThan">
      <formula>0</formula>
    </cfRule>
  </conditionalFormatting>
  <pageMargins left="0.7" right="0.7" top="0.75" bottom="0.75" header="0.3" footer="0.3"/>
  <pageSetup orientation="portrait" r:id="rId1"/>
  <ignoredErrors>
    <ignoredError sqref="X2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ED0B-9CE4-4E15-9F7B-B86F0E582E95}">
  <dimension ref="A1:K110"/>
  <sheetViews>
    <sheetView zoomScale="95" zoomScaleNormal="95" workbookViewId="0"/>
  </sheetViews>
  <sheetFormatPr defaultRowHeight="15"/>
  <cols>
    <col min="1" max="1" width="15.5703125" bestFit="1" customWidth="1"/>
    <col min="2" max="2" width="5.140625" bestFit="1" customWidth="1"/>
    <col min="3" max="3" width="12.42578125" bestFit="1" customWidth="1"/>
    <col min="4" max="11" width="5.140625" bestFit="1" customWidth="1"/>
  </cols>
  <sheetData>
    <row r="1" spans="1:11">
      <c r="A1" t="s">
        <v>236</v>
      </c>
      <c r="B1">
        <v>7.4</v>
      </c>
      <c r="C1" t="s">
        <v>129</v>
      </c>
      <c r="D1">
        <v>4.88</v>
      </c>
      <c r="E1">
        <v>3.74</v>
      </c>
      <c r="F1">
        <v>6.68</v>
      </c>
      <c r="G1">
        <v>4.47</v>
      </c>
      <c r="H1">
        <v>3.18</v>
      </c>
      <c r="I1">
        <v>7.21</v>
      </c>
      <c r="J1">
        <v>4.09</v>
      </c>
      <c r="K1">
        <v>1.86</v>
      </c>
    </row>
    <row r="2" spans="1:11">
      <c r="A2" t="s">
        <v>128</v>
      </c>
      <c r="B2">
        <v>7.2</v>
      </c>
      <c r="C2" t="s">
        <v>92</v>
      </c>
      <c r="D2">
        <v>5.47</v>
      </c>
      <c r="E2">
        <v>4.5599999999999996</v>
      </c>
      <c r="F2">
        <v>3.88</v>
      </c>
      <c r="G2">
        <v>4.2300000000000004</v>
      </c>
      <c r="H2">
        <v>4.62</v>
      </c>
      <c r="I2">
        <v>5.53</v>
      </c>
      <c r="J2">
        <v>3.38</v>
      </c>
      <c r="K2">
        <v>4.43</v>
      </c>
    </row>
    <row r="3" spans="1:11">
      <c r="A3" t="s">
        <v>237</v>
      </c>
      <c r="B3">
        <v>5.2</v>
      </c>
      <c r="C3" t="s">
        <v>97</v>
      </c>
      <c r="D3">
        <v>3.64</v>
      </c>
      <c r="E3">
        <v>3.66</v>
      </c>
      <c r="F3">
        <v>2.86</v>
      </c>
      <c r="G3">
        <v>3.48</v>
      </c>
      <c r="H3">
        <v>3.85</v>
      </c>
      <c r="I3">
        <v>6.47</v>
      </c>
      <c r="J3">
        <v>3.41</v>
      </c>
      <c r="K3">
        <v>2.75</v>
      </c>
    </row>
    <row r="4" spans="1:11">
      <c r="A4" t="s">
        <v>324</v>
      </c>
      <c r="B4">
        <v>6.8</v>
      </c>
      <c r="C4" t="s">
        <v>92</v>
      </c>
      <c r="D4">
        <v>4.58</v>
      </c>
      <c r="E4">
        <v>3.64</v>
      </c>
      <c r="F4">
        <v>3.23</v>
      </c>
      <c r="G4">
        <v>3.52</v>
      </c>
      <c r="H4">
        <v>3.86</v>
      </c>
      <c r="I4">
        <v>4.6900000000000004</v>
      </c>
      <c r="J4">
        <v>2.81</v>
      </c>
      <c r="K4">
        <v>3.76</v>
      </c>
    </row>
    <row r="5" spans="1:11">
      <c r="A5" t="s">
        <v>290</v>
      </c>
      <c r="B5">
        <v>5.9</v>
      </c>
      <c r="C5" t="s">
        <v>135</v>
      </c>
      <c r="D5">
        <v>4.8</v>
      </c>
      <c r="E5">
        <v>2.5</v>
      </c>
      <c r="F5">
        <v>4.55</v>
      </c>
      <c r="G5">
        <v>3.76</v>
      </c>
      <c r="H5">
        <v>4.28</v>
      </c>
      <c r="I5">
        <v>4.3099999999999996</v>
      </c>
      <c r="J5">
        <v>2.85</v>
      </c>
      <c r="K5">
        <v>2.5499999999999998</v>
      </c>
    </row>
    <row r="6" spans="1:11">
      <c r="A6" t="s">
        <v>289</v>
      </c>
      <c r="B6">
        <v>6.5</v>
      </c>
      <c r="C6" t="s">
        <v>92</v>
      </c>
      <c r="D6">
        <v>4.2</v>
      </c>
      <c r="E6">
        <v>3.49</v>
      </c>
      <c r="F6">
        <v>3.03</v>
      </c>
      <c r="G6">
        <v>3.32</v>
      </c>
      <c r="H6">
        <v>3.66</v>
      </c>
      <c r="I6">
        <v>4.22</v>
      </c>
      <c r="J6">
        <v>2.56</v>
      </c>
      <c r="K6">
        <v>3.38</v>
      </c>
    </row>
    <row r="7" spans="1:11">
      <c r="A7" t="s">
        <v>330</v>
      </c>
      <c r="B7">
        <v>4.7</v>
      </c>
      <c r="C7" t="s">
        <v>97</v>
      </c>
      <c r="D7">
        <v>3.1</v>
      </c>
      <c r="E7">
        <v>3.09</v>
      </c>
      <c r="F7">
        <v>2.35</v>
      </c>
      <c r="G7">
        <v>2.73</v>
      </c>
      <c r="H7">
        <v>3.27</v>
      </c>
      <c r="I7">
        <v>5.52</v>
      </c>
      <c r="J7">
        <v>2.98</v>
      </c>
      <c r="K7">
        <v>2.33</v>
      </c>
    </row>
    <row r="8" spans="1:11">
      <c r="A8" t="s">
        <v>337</v>
      </c>
      <c r="B8">
        <v>5.8</v>
      </c>
      <c r="C8" t="s">
        <v>129</v>
      </c>
      <c r="D8">
        <v>3.36</v>
      </c>
      <c r="E8">
        <v>2.72</v>
      </c>
      <c r="F8">
        <v>5.16</v>
      </c>
      <c r="G8">
        <v>3.42</v>
      </c>
      <c r="H8">
        <v>2.0499999999999998</v>
      </c>
      <c r="I8">
        <v>4.34</v>
      </c>
      <c r="J8">
        <v>2.62</v>
      </c>
      <c r="K8">
        <v>1.1200000000000001</v>
      </c>
    </row>
    <row r="9" spans="1:11">
      <c r="A9" t="s">
        <v>241</v>
      </c>
      <c r="B9">
        <v>4.7</v>
      </c>
      <c r="C9" t="s">
        <v>94</v>
      </c>
      <c r="D9">
        <v>2.59</v>
      </c>
      <c r="E9">
        <v>3.62</v>
      </c>
      <c r="F9">
        <v>2.42</v>
      </c>
      <c r="G9">
        <v>3.12</v>
      </c>
      <c r="H9">
        <v>4.3899999999999997</v>
      </c>
      <c r="I9">
        <v>3.27</v>
      </c>
      <c r="J9">
        <v>3.92</v>
      </c>
      <c r="K9">
        <v>1.45</v>
      </c>
    </row>
    <row r="10" spans="1:11">
      <c r="A10" t="s">
        <v>291</v>
      </c>
      <c r="B10">
        <v>5.3</v>
      </c>
      <c r="C10" t="s">
        <v>97</v>
      </c>
      <c r="D10">
        <v>3.14</v>
      </c>
      <c r="E10">
        <v>2.59</v>
      </c>
      <c r="F10">
        <v>2.19</v>
      </c>
      <c r="G10">
        <v>2.69</v>
      </c>
      <c r="H10">
        <v>3.3</v>
      </c>
      <c r="I10">
        <v>5.45</v>
      </c>
      <c r="J10">
        <v>2.91</v>
      </c>
      <c r="K10">
        <v>2.34</v>
      </c>
    </row>
    <row r="11" spans="1:11">
      <c r="A11" t="s">
        <v>331</v>
      </c>
      <c r="B11">
        <v>4.5</v>
      </c>
      <c r="C11" t="s">
        <v>135</v>
      </c>
      <c r="D11">
        <v>3.83</v>
      </c>
      <c r="E11">
        <v>2.08</v>
      </c>
      <c r="F11">
        <v>3.82</v>
      </c>
      <c r="G11">
        <v>3.19</v>
      </c>
      <c r="H11">
        <v>3.53</v>
      </c>
      <c r="I11">
        <v>3.56</v>
      </c>
      <c r="J11">
        <v>2.29</v>
      </c>
      <c r="K11">
        <v>2.04</v>
      </c>
    </row>
    <row r="12" spans="1:11">
      <c r="A12" t="s">
        <v>341</v>
      </c>
      <c r="B12">
        <v>4.4000000000000004</v>
      </c>
      <c r="C12" t="s">
        <v>135</v>
      </c>
      <c r="D12">
        <v>3.77</v>
      </c>
      <c r="E12">
        <v>2.08</v>
      </c>
      <c r="F12">
        <v>3.68</v>
      </c>
      <c r="G12">
        <v>3.25</v>
      </c>
      <c r="H12">
        <v>3.65</v>
      </c>
      <c r="I12">
        <v>3.46</v>
      </c>
      <c r="J12">
        <v>2.31</v>
      </c>
      <c r="K12">
        <v>2.04</v>
      </c>
    </row>
    <row r="13" spans="1:11">
      <c r="A13" t="s">
        <v>240</v>
      </c>
      <c r="B13">
        <v>5.2</v>
      </c>
      <c r="C13" t="s">
        <v>131</v>
      </c>
      <c r="D13">
        <v>3.49</v>
      </c>
      <c r="E13">
        <v>2.98</v>
      </c>
      <c r="F13">
        <v>3.82</v>
      </c>
      <c r="G13">
        <v>2.9</v>
      </c>
      <c r="H13">
        <v>1.85</v>
      </c>
      <c r="I13">
        <v>2.8</v>
      </c>
      <c r="J13">
        <v>3.19</v>
      </c>
      <c r="K13">
        <v>2.67</v>
      </c>
    </row>
    <row r="14" spans="1:11">
      <c r="A14" t="s">
        <v>310</v>
      </c>
      <c r="B14">
        <v>4.9000000000000004</v>
      </c>
      <c r="C14" t="s">
        <v>135</v>
      </c>
      <c r="D14">
        <v>4.0599999999999996</v>
      </c>
      <c r="E14">
        <v>1.69</v>
      </c>
      <c r="F14">
        <v>3.37</v>
      </c>
      <c r="G14">
        <v>2.85</v>
      </c>
      <c r="H14">
        <v>3.68</v>
      </c>
      <c r="I14">
        <v>3.69</v>
      </c>
      <c r="J14">
        <v>2.3199999999999998</v>
      </c>
      <c r="K14">
        <v>2.0299999999999998</v>
      </c>
    </row>
    <row r="15" spans="1:11">
      <c r="A15" t="s">
        <v>351</v>
      </c>
      <c r="B15">
        <v>5</v>
      </c>
      <c r="C15" t="s">
        <v>97</v>
      </c>
      <c r="D15">
        <v>2.52</v>
      </c>
      <c r="E15">
        <v>2.68</v>
      </c>
      <c r="F15">
        <v>2.23</v>
      </c>
      <c r="G15">
        <v>2.7</v>
      </c>
      <c r="H15">
        <v>3.15</v>
      </c>
      <c r="I15">
        <v>5.31</v>
      </c>
      <c r="J15">
        <v>2.75</v>
      </c>
      <c r="K15">
        <v>2.25</v>
      </c>
    </row>
    <row r="16" spans="1:11">
      <c r="A16" t="s">
        <v>349</v>
      </c>
      <c r="B16">
        <v>4.8</v>
      </c>
      <c r="C16" t="s">
        <v>129</v>
      </c>
      <c r="D16">
        <v>3.17</v>
      </c>
      <c r="E16">
        <v>2.37</v>
      </c>
      <c r="F16">
        <v>4.68</v>
      </c>
      <c r="G16">
        <v>3.05</v>
      </c>
      <c r="H16">
        <v>2.04</v>
      </c>
      <c r="I16">
        <v>4.25</v>
      </c>
      <c r="J16">
        <v>2.4500000000000002</v>
      </c>
      <c r="K16">
        <v>1.1399999999999999</v>
      </c>
    </row>
    <row r="17" spans="1:11">
      <c r="A17" t="s">
        <v>313</v>
      </c>
      <c r="B17">
        <v>5.5</v>
      </c>
      <c r="C17" t="s">
        <v>131</v>
      </c>
      <c r="D17">
        <v>3.43</v>
      </c>
      <c r="E17">
        <v>3.02</v>
      </c>
      <c r="F17">
        <v>3.9</v>
      </c>
      <c r="G17">
        <v>2.88</v>
      </c>
      <c r="H17">
        <v>1.77</v>
      </c>
      <c r="I17">
        <v>2.56</v>
      </c>
      <c r="J17">
        <v>2.94</v>
      </c>
      <c r="K17">
        <v>2.4700000000000002</v>
      </c>
    </row>
    <row r="18" spans="1:11">
      <c r="A18" t="s">
        <v>339</v>
      </c>
      <c r="B18">
        <v>5.4</v>
      </c>
      <c r="C18" t="s">
        <v>129</v>
      </c>
      <c r="D18">
        <v>3.18</v>
      </c>
      <c r="E18">
        <v>2.4700000000000002</v>
      </c>
      <c r="F18">
        <v>4.68</v>
      </c>
      <c r="G18">
        <v>3.03</v>
      </c>
      <c r="H18">
        <v>1.96</v>
      </c>
      <c r="I18">
        <v>3.99</v>
      </c>
      <c r="J18">
        <v>2.36</v>
      </c>
      <c r="K18">
        <v>1.05</v>
      </c>
    </row>
    <row r="19" spans="1:11">
      <c r="A19" t="s">
        <v>340</v>
      </c>
      <c r="B19">
        <v>4.8</v>
      </c>
      <c r="C19" t="s">
        <v>130</v>
      </c>
      <c r="D19">
        <v>3.54</v>
      </c>
      <c r="E19">
        <v>4.2</v>
      </c>
      <c r="F19">
        <v>1.83</v>
      </c>
      <c r="G19">
        <v>1.77</v>
      </c>
      <c r="H19">
        <v>3.5</v>
      </c>
      <c r="I19">
        <v>2.77</v>
      </c>
      <c r="J19">
        <v>3.37</v>
      </c>
      <c r="K19">
        <v>1.64</v>
      </c>
    </row>
    <row r="20" spans="1:11">
      <c r="A20" t="s">
        <v>242</v>
      </c>
      <c r="B20">
        <v>5.0999999999999996</v>
      </c>
      <c r="C20" t="s">
        <v>93</v>
      </c>
      <c r="D20">
        <v>3.86</v>
      </c>
      <c r="E20">
        <v>5.55</v>
      </c>
      <c r="F20">
        <v>3.95</v>
      </c>
      <c r="G20">
        <v>1.86</v>
      </c>
      <c r="H20">
        <v>2.25</v>
      </c>
      <c r="I20">
        <v>1.58</v>
      </c>
      <c r="J20">
        <v>2.11</v>
      </c>
      <c r="K20">
        <v>1.37</v>
      </c>
    </row>
    <row r="21" spans="1:11">
      <c r="A21" t="s">
        <v>372</v>
      </c>
      <c r="B21">
        <v>4.8</v>
      </c>
      <c r="C21" t="s">
        <v>130</v>
      </c>
      <c r="D21">
        <v>3.47</v>
      </c>
      <c r="E21">
        <v>3.84</v>
      </c>
      <c r="F21">
        <v>1.94</v>
      </c>
      <c r="G21">
        <v>1.83</v>
      </c>
      <c r="H21">
        <v>3.41</v>
      </c>
      <c r="I21">
        <v>2.6</v>
      </c>
      <c r="J21">
        <v>3.21</v>
      </c>
      <c r="K21">
        <v>1.55</v>
      </c>
    </row>
    <row r="22" spans="1:11">
      <c r="A22" t="s">
        <v>323</v>
      </c>
      <c r="B22">
        <v>4.5</v>
      </c>
      <c r="C22" t="s">
        <v>94</v>
      </c>
      <c r="D22">
        <v>2.37</v>
      </c>
      <c r="E22">
        <v>3.26</v>
      </c>
      <c r="F22">
        <v>2.17</v>
      </c>
      <c r="G22">
        <v>2.61</v>
      </c>
      <c r="H22">
        <v>3.62</v>
      </c>
      <c r="I22">
        <v>2.79</v>
      </c>
      <c r="J22">
        <v>3.17</v>
      </c>
      <c r="K22">
        <v>1.31</v>
      </c>
    </row>
    <row r="23" spans="1:11">
      <c r="A23" t="s">
        <v>352</v>
      </c>
      <c r="B23">
        <v>5.9</v>
      </c>
      <c r="C23" t="s">
        <v>92</v>
      </c>
      <c r="D23">
        <v>3.36</v>
      </c>
      <c r="E23">
        <v>2.5299999999999998</v>
      </c>
      <c r="F23">
        <v>2.21</v>
      </c>
      <c r="G23">
        <v>2.44</v>
      </c>
      <c r="H23">
        <v>2.91</v>
      </c>
      <c r="I23">
        <v>3.18</v>
      </c>
      <c r="J23">
        <v>1.93</v>
      </c>
      <c r="K23">
        <v>2.67</v>
      </c>
    </row>
    <row r="24" spans="1:11">
      <c r="A24" t="s">
        <v>376</v>
      </c>
      <c r="B24">
        <v>4.9000000000000004</v>
      </c>
      <c r="C24" t="s">
        <v>131</v>
      </c>
      <c r="D24">
        <v>2.2200000000000002</v>
      </c>
      <c r="E24">
        <v>2.83</v>
      </c>
      <c r="F24">
        <v>3.59</v>
      </c>
      <c r="G24">
        <v>2.67</v>
      </c>
      <c r="H24">
        <v>1.63</v>
      </c>
      <c r="I24">
        <v>2.56</v>
      </c>
      <c r="J24">
        <v>3.06</v>
      </c>
      <c r="K24">
        <v>2.5</v>
      </c>
    </row>
    <row r="25" spans="1:11">
      <c r="A25" t="s">
        <v>348</v>
      </c>
      <c r="B25">
        <v>5.5</v>
      </c>
      <c r="C25" t="s">
        <v>93</v>
      </c>
      <c r="D25">
        <v>3.41</v>
      </c>
      <c r="E25">
        <v>4.5599999999999996</v>
      </c>
      <c r="F25">
        <v>3.01</v>
      </c>
      <c r="G25">
        <v>1.31</v>
      </c>
      <c r="H25">
        <v>2.6</v>
      </c>
      <c r="I25">
        <v>1.91</v>
      </c>
      <c r="J25">
        <v>2.62</v>
      </c>
      <c r="K25">
        <v>1.51</v>
      </c>
    </row>
    <row r="26" spans="1:11">
      <c r="A26" t="s">
        <v>356</v>
      </c>
      <c r="B26">
        <v>4.5999999999999996</v>
      </c>
      <c r="C26" t="s">
        <v>95</v>
      </c>
      <c r="D26">
        <v>2.17</v>
      </c>
      <c r="E26">
        <v>3.48</v>
      </c>
      <c r="F26">
        <v>3.26</v>
      </c>
      <c r="G26">
        <v>2.9</v>
      </c>
      <c r="H26">
        <v>3.17</v>
      </c>
      <c r="I26">
        <v>1.1499999999999999</v>
      </c>
      <c r="J26">
        <v>2.02</v>
      </c>
      <c r="K26">
        <v>2.76</v>
      </c>
    </row>
    <row r="27" spans="1:11">
      <c r="A27" t="s">
        <v>342</v>
      </c>
      <c r="B27">
        <v>5</v>
      </c>
      <c r="C27" t="s">
        <v>129</v>
      </c>
      <c r="D27">
        <v>2.91</v>
      </c>
      <c r="E27">
        <v>2.23</v>
      </c>
      <c r="F27">
        <v>4.28</v>
      </c>
      <c r="G27">
        <v>2.83</v>
      </c>
      <c r="H27">
        <v>1.71</v>
      </c>
      <c r="I27">
        <v>3.56</v>
      </c>
      <c r="J27">
        <v>2.21</v>
      </c>
      <c r="K27">
        <v>0.95</v>
      </c>
    </row>
    <row r="28" spans="1:11">
      <c r="A28" t="s">
        <v>322</v>
      </c>
      <c r="B28">
        <v>5.4</v>
      </c>
      <c r="C28" t="s">
        <v>93</v>
      </c>
      <c r="D28">
        <v>3.27</v>
      </c>
      <c r="E28">
        <v>4.46</v>
      </c>
      <c r="F28">
        <v>3.03</v>
      </c>
      <c r="G28">
        <v>1.37</v>
      </c>
      <c r="H28">
        <v>2.4300000000000002</v>
      </c>
      <c r="I28">
        <v>1.92</v>
      </c>
      <c r="J28">
        <v>2.63</v>
      </c>
      <c r="K28">
        <v>1.54</v>
      </c>
    </row>
    <row r="29" spans="1:11">
      <c r="A29" t="s">
        <v>373</v>
      </c>
      <c r="B29">
        <v>4.5</v>
      </c>
      <c r="C29" t="s">
        <v>130</v>
      </c>
      <c r="D29">
        <v>1.68</v>
      </c>
      <c r="E29">
        <v>3.97</v>
      </c>
      <c r="F29">
        <v>1.83</v>
      </c>
      <c r="G29">
        <v>1.76</v>
      </c>
      <c r="H29">
        <v>3.42</v>
      </c>
      <c r="I29">
        <v>2.67</v>
      </c>
      <c r="J29">
        <v>3.49</v>
      </c>
      <c r="K29">
        <v>1.59</v>
      </c>
    </row>
    <row r="30" spans="1:11">
      <c r="A30" t="s">
        <v>353</v>
      </c>
      <c r="B30">
        <v>4.5999999999999996</v>
      </c>
      <c r="C30" t="s">
        <v>122</v>
      </c>
      <c r="D30">
        <v>2.67</v>
      </c>
      <c r="E30">
        <v>1.94</v>
      </c>
      <c r="F30">
        <v>3.89</v>
      </c>
      <c r="G30">
        <v>2.54</v>
      </c>
      <c r="H30">
        <v>3.58</v>
      </c>
      <c r="I30">
        <v>1.5</v>
      </c>
      <c r="J30">
        <v>3.4</v>
      </c>
      <c r="K30">
        <v>0.85</v>
      </c>
    </row>
    <row r="31" spans="1:11">
      <c r="A31" t="s">
        <v>377</v>
      </c>
      <c r="B31">
        <v>4.8</v>
      </c>
      <c r="C31" t="s">
        <v>99</v>
      </c>
      <c r="D31">
        <v>2.87</v>
      </c>
      <c r="E31">
        <v>2.71</v>
      </c>
      <c r="F31">
        <v>2.66</v>
      </c>
      <c r="G31">
        <v>3.33</v>
      </c>
      <c r="H31">
        <v>1.69</v>
      </c>
      <c r="I31">
        <v>2.21</v>
      </c>
      <c r="J31">
        <v>1.63</v>
      </c>
      <c r="K31">
        <v>2.86</v>
      </c>
    </row>
    <row r="32" spans="1:11">
      <c r="A32" t="s">
        <v>378</v>
      </c>
      <c r="B32">
        <v>4.4000000000000004</v>
      </c>
      <c r="C32" t="s">
        <v>95</v>
      </c>
      <c r="D32">
        <v>1.95</v>
      </c>
      <c r="E32">
        <v>3.28</v>
      </c>
      <c r="F32">
        <v>2.93</v>
      </c>
      <c r="G32">
        <v>2.71</v>
      </c>
      <c r="H32">
        <v>2.98</v>
      </c>
      <c r="I32">
        <v>1.21</v>
      </c>
      <c r="J32">
        <v>1.9</v>
      </c>
      <c r="K32">
        <v>2.59</v>
      </c>
    </row>
    <row r="33" spans="1:11">
      <c r="A33" t="s">
        <v>354</v>
      </c>
      <c r="B33">
        <v>4.4000000000000004</v>
      </c>
      <c r="C33" t="s">
        <v>96</v>
      </c>
      <c r="D33">
        <v>2.5299999999999998</v>
      </c>
      <c r="E33">
        <v>3.56</v>
      </c>
      <c r="F33">
        <v>2.5099999999999998</v>
      </c>
      <c r="G33">
        <v>2.67</v>
      </c>
      <c r="H33">
        <v>2.0499999999999998</v>
      </c>
      <c r="I33">
        <v>2.89</v>
      </c>
      <c r="J33">
        <v>1.51</v>
      </c>
      <c r="K33">
        <v>1.78</v>
      </c>
    </row>
    <row r="34" spans="1:11">
      <c r="A34" t="s">
        <v>379</v>
      </c>
      <c r="B34">
        <v>4.5</v>
      </c>
      <c r="C34" t="s">
        <v>99</v>
      </c>
      <c r="D34">
        <v>3.05</v>
      </c>
      <c r="E34">
        <v>2.16</v>
      </c>
      <c r="F34">
        <v>2.38</v>
      </c>
      <c r="G34">
        <v>3</v>
      </c>
      <c r="H34">
        <v>1.8</v>
      </c>
      <c r="I34">
        <v>2.35</v>
      </c>
      <c r="J34">
        <v>1.74</v>
      </c>
      <c r="K34">
        <v>2.98</v>
      </c>
    </row>
    <row r="35" spans="1:11">
      <c r="A35" t="s">
        <v>380</v>
      </c>
      <c r="B35">
        <v>4.5</v>
      </c>
      <c r="C35" t="s">
        <v>286</v>
      </c>
      <c r="D35">
        <v>3.01</v>
      </c>
      <c r="E35">
        <v>4.28</v>
      </c>
      <c r="F35">
        <v>1.46</v>
      </c>
      <c r="G35">
        <v>1.91</v>
      </c>
      <c r="H35">
        <v>1.48</v>
      </c>
      <c r="I35">
        <v>3.12</v>
      </c>
      <c r="J35">
        <v>1.69</v>
      </c>
      <c r="K35">
        <v>2.4</v>
      </c>
    </row>
    <row r="36" spans="1:11">
      <c r="A36" t="s">
        <v>381</v>
      </c>
      <c r="B36">
        <v>4.5</v>
      </c>
      <c r="C36" t="s">
        <v>131</v>
      </c>
      <c r="D36">
        <v>1.93</v>
      </c>
      <c r="E36">
        <v>2.33</v>
      </c>
      <c r="F36">
        <v>3.6</v>
      </c>
      <c r="G36">
        <v>2.44</v>
      </c>
      <c r="H36">
        <v>1.61</v>
      </c>
      <c r="I36">
        <v>2.38</v>
      </c>
      <c r="J36">
        <v>2.61</v>
      </c>
      <c r="K36">
        <v>2.27</v>
      </c>
    </row>
    <row r="37" spans="1:11">
      <c r="A37" t="s">
        <v>355</v>
      </c>
      <c r="B37">
        <v>5</v>
      </c>
      <c r="C37" t="s">
        <v>129</v>
      </c>
      <c r="D37">
        <v>2.61</v>
      </c>
      <c r="E37">
        <v>1.97</v>
      </c>
      <c r="F37">
        <v>3.9</v>
      </c>
      <c r="G37">
        <v>2.41</v>
      </c>
      <c r="H37">
        <v>1.73</v>
      </c>
      <c r="I37">
        <v>3.48</v>
      </c>
      <c r="J37">
        <v>2.06</v>
      </c>
      <c r="K37">
        <v>0.92</v>
      </c>
    </row>
    <row r="38" spans="1:11">
      <c r="A38" t="s">
        <v>382</v>
      </c>
      <c r="B38">
        <v>4.8</v>
      </c>
      <c r="C38" t="s">
        <v>93</v>
      </c>
      <c r="D38">
        <v>3.33</v>
      </c>
      <c r="E38">
        <v>4.82</v>
      </c>
      <c r="F38">
        <v>3.41</v>
      </c>
      <c r="G38">
        <v>1.62</v>
      </c>
      <c r="H38">
        <v>2.12</v>
      </c>
      <c r="I38">
        <v>1.27</v>
      </c>
      <c r="J38">
        <v>1.46</v>
      </c>
      <c r="K38">
        <v>1.04</v>
      </c>
    </row>
    <row r="39" spans="1:11">
      <c r="A39" t="s">
        <v>357</v>
      </c>
      <c r="B39">
        <v>4.4000000000000004</v>
      </c>
      <c r="C39" t="s">
        <v>100</v>
      </c>
      <c r="D39">
        <v>2.3199999999999998</v>
      </c>
      <c r="E39">
        <v>2.5299999999999998</v>
      </c>
      <c r="F39">
        <v>3.01</v>
      </c>
      <c r="G39">
        <v>1.24</v>
      </c>
      <c r="H39">
        <v>1.79</v>
      </c>
      <c r="I39">
        <v>2.7</v>
      </c>
      <c r="J39">
        <v>3.51</v>
      </c>
      <c r="K39">
        <v>1.96</v>
      </c>
    </row>
    <row r="40" spans="1:11">
      <c r="A40" t="s">
        <v>350</v>
      </c>
      <c r="B40">
        <v>4.7</v>
      </c>
      <c r="C40" t="s">
        <v>93</v>
      </c>
      <c r="D40">
        <v>3.15</v>
      </c>
      <c r="E40">
        <v>4.24</v>
      </c>
      <c r="F40">
        <v>2.86</v>
      </c>
      <c r="G40">
        <v>1.19</v>
      </c>
      <c r="H40">
        <v>2.04</v>
      </c>
      <c r="I40">
        <v>1.71</v>
      </c>
      <c r="J40">
        <v>2.14</v>
      </c>
      <c r="K40">
        <v>1.28</v>
      </c>
    </row>
    <row r="41" spans="1:11">
      <c r="A41" t="s">
        <v>292</v>
      </c>
      <c r="B41">
        <v>12.2</v>
      </c>
      <c r="C41" t="s">
        <v>129</v>
      </c>
      <c r="D41">
        <v>8.2100000000000009</v>
      </c>
      <c r="E41">
        <v>5.33</v>
      </c>
      <c r="F41">
        <v>11.86</v>
      </c>
      <c r="G41">
        <v>6.93</v>
      </c>
      <c r="H41">
        <v>5.23</v>
      </c>
      <c r="I41">
        <v>11.64</v>
      </c>
      <c r="J41">
        <v>6.28</v>
      </c>
      <c r="K41">
        <v>2.86</v>
      </c>
    </row>
    <row r="42" spans="1:11">
      <c r="A42" t="s">
        <v>134</v>
      </c>
      <c r="B42">
        <v>11.6</v>
      </c>
      <c r="C42" t="s">
        <v>131</v>
      </c>
      <c r="D42">
        <v>6.28</v>
      </c>
      <c r="E42">
        <v>4.4000000000000004</v>
      </c>
      <c r="F42">
        <v>7.99</v>
      </c>
      <c r="G42">
        <v>5.57</v>
      </c>
      <c r="H42">
        <v>4.18</v>
      </c>
      <c r="I42">
        <v>5.35</v>
      </c>
      <c r="J42">
        <v>5.68</v>
      </c>
      <c r="K42">
        <v>4.99</v>
      </c>
    </row>
    <row r="43" spans="1:11">
      <c r="A43" t="s">
        <v>314</v>
      </c>
      <c r="B43">
        <v>9</v>
      </c>
      <c r="C43" t="s">
        <v>92</v>
      </c>
      <c r="D43">
        <v>6.34</v>
      </c>
      <c r="E43">
        <v>5.17</v>
      </c>
      <c r="F43">
        <v>4.21</v>
      </c>
      <c r="G43">
        <v>4.21</v>
      </c>
      <c r="H43">
        <v>4.37</v>
      </c>
      <c r="I43">
        <v>5.0999999999999996</v>
      </c>
      <c r="J43">
        <v>3.63</v>
      </c>
      <c r="K43">
        <v>4.18</v>
      </c>
    </row>
    <row r="44" spans="1:11">
      <c r="A44" t="s">
        <v>293</v>
      </c>
      <c r="B44">
        <v>6.9</v>
      </c>
      <c r="C44" t="s">
        <v>286</v>
      </c>
      <c r="D44">
        <v>5.61</v>
      </c>
      <c r="E44">
        <v>7.06</v>
      </c>
      <c r="F44">
        <v>3.04</v>
      </c>
      <c r="G44">
        <v>4.18</v>
      </c>
      <c r="H44">
        <v>3.38</v>
      </c>
      <c r="I44">
        <v>5.23</v>
      </c>
      <c r="J44">
        <v>3.58</v>
      </c>
      <c r="K44">
        <v>3.83</v>
      </c>
    </row>
    <row r="45" spans="1:11">
      <c r="A45" t="s">
        <v>358</v>
      </c>
      <c r="B45">
        <v>6.5</v>
      </c>
      <c r="C45" t="s">
        <v>97</v>
      </c>
      <c r="D45">
        <v>4.17</v>
      </c>
      <c r="E45">
        <v>4.2300000000000004</v>
      </c>
      <c r="F45">
        <v>3.66</v>
      </c>
      <c r="G45">
        <v>4.16</v>
      </c>
      <c r="H45">
        <v>3.93</v>
      </c>
      <c r="I45">
        <v>7.48</v>
      </c>
      <c r="J45">
        <v>3.2</v>
      </c>
      <c r="K45">
        <v>2.11</v>
      </c>
    </row>
    <row r="46" spans="1:11">
      <c r="A46" t="s">
        <v>325</v>
      </c>
      <c r="B46">
        <v>7.4</v>
      </c>
      <c r="C46" t="s">
        <v>135</v>
      </c>
      <c r="D46">
        <v>3.46</v>
      </c>
      <c r="E46">
        <v>3.41</v>
      </c>
      <c r="F46">
        <v>5.33</v>
      </c>
      <c r="G46">
        <v>4</v>
      </c>
      <c r="H46">
        <v>4.3099999999999996</v>
      </c>
      <c r="I46">
        <v>4.16</v>
      </c>
      <c r="J46">
        <v>3.49</v>
      </c>
      <c r="K46">
        <v>2.5099999999999998</v>
      </c>
    </row>
    <row r="47" spans="1:11">
      <c r="A47" t="s">
        <v>359</v>
      </c>
      <c r="B47">
        <v>6.7</v>
      </c>
      <c r="C47" t="s">
        <v>130</v>
      </c>
      <c r="D47">
        <v>4.17</v>
      </c>
      <c r="E47">
        <v>4.93</v>
      </c>
      <c r="F47">
        <v>3.2</v>
      </c>
      <c r="G47">
        <v>3.21</v>
      </c>
      <c r="H47">
        <v>4.25</v>
      </c>
      <c r="I47">
        <v>4.1900000000000004</v>
      </c>
      <c r="J47">
        <v>4.3899999999999997</v>
      </c>
      <c r="K47">
        <v>2.13</v>
      </c>
    </row>
    <row r="48" spans="1:11">
      <c r="A48" t="s">
        <v>243</v>
      </c>
      <c r="B48">
        <v>7.1</v>
      </c>
      <c r="C48" t="s">
        <v>95</v>
      </c>
      <c r="D48">
        <v>3.48</v>
      </c>
      <c r="E48">
        <v>4.07</v>
      </c>
      <c r="F48">
        <v>4.54</v>
      </c>
      <c r="G48">
        <v>3.76</v>
      </c>
      <c r="H48">
        <v>4.13</v>
      </c>
      <c r="I48">
        <v>2.6</v>
      </c>
      <c r="J48">
        <v>3.21</v>
      </c>
      <c r="K48">
        <v>3.55</v>
      </c>
    </row>
    <row r="49" spans="1:11">
      <c r="A49" t="s">
        <v>360</v>
      </c>
      <c r="B49">
        <v>7.7</v>
      </c>
      <c r="C49" t="s">
        <v>93</v>
      </c>
      <c r="D49">
        <v>3.67</v>
      </c>
      <c r="E49">
        <v>6.18</v>
      </c>
      <c r="F49">
        <v>3.54</v>
      </c>
      <c r="G49">
        <v>2.58</v>
      </c>
      <c r="H49">
        <v>3.65</v>
      </c>
      <c r="I49">
        <v>2.9</v>
      </c>
      <c r="J49">
        <v>3.59</v>
      </c>
      <c r="K49">
        <v>2.68</v>
      </c>
    </row>
    <row r="50" spans="1:11">
      <c r="A50" t="s">
        <v>320</v>
      </c>
      <c r="B50">
        <v>8.6999999999999993</v>
      </c>
      <c r="C50" t="s">
        <v>93</v>
      </c>
      <c r="D50">
        <v>3.5</v>
      </c>
      <c r="E50">
        <v>5.86</v>
      </c>
      <c r="F50">
        <v>3.45</v>
      </c>
      <c r="G50">
        <v>2.48</v>
      </c>
      <c r="H50">
        <v>3.56</v>
      </c>
      <c r="I50">
        <v>2.83</v>
      </c>
      <c r="J50">
        <v>3.45</v>
      </c>
      <c r="K50">
        <v>2.5299999999999998</v>
      </c>
    </row>
    <row r="51" spans="1:11">
      <c r="A51" t="s">
        <v>282</v>
      </c>
      <c r="B51">
        <v>5.8</v>
      </c>
      <c r="C51" t="s">
        <v>285</v>
      </c>
      <c r="D51">
        <v>4.43</v>
      </c>
      <c r="E51">
        <v>3.26</v>
      </c>
      <c r="F51">
        <v>3.55</v>
      </c>
      <c r="G51">
        <v>4.2699999999999996</v>
      </c>
      <c r="H51">
        <v>3.09</v>
      </c>
      <c r="I51">
        <v>3.33</v>
      </c>
      <c r="J51">
        <v>3.31</v>
      </c>
      <c r="K51">
        <v>1.24</v>
      </c>
    </row>
    <row r="52" spans="1:11">
      <c r="A52" t="s">
        <v>319</v>
      </c>
      <c r="B52">
        <v>7.2</v>
      </c>
      <c r="C52" t="s">
        <v>133</v>
      </c>
      <c r="D52">
        <v>1.69</v>
      </c>
      <c r="E52">
        <v>3.12</v>
      </c>
      <c r="F52">
        <v>3.23</v>
      </c>
      <c r="G52">
        <v>3.87</v>
      </c>
      <c r="H52">
        <v>3.4</v>
      </c>
      <c r="I52">
        <v>3.24</v>
      </c>
      <c r="J52">
        <v>3.34</v>
      </c>
      <c r="K52">
        <v>3.43</v>
      </c>
    </row>
    <row r="53" spans="1:11">
      <c r="A53" t="s">
        <v>338</v>
      </c>
      <c r="B53">
        <v>5.8</v>
      </c>
      <c r="C53" t="s">
        <v>122</v>
      </c>
      <c r="D53">
        <v>3</v>
      </c>
      <c r="E53">
        <v>2.62</v>
      </c>
      <c r="F53">
        <v>3.81</v>
      </c>
      <c r="G53">
        <v>3.38</v>
      </c>
      <c r="H53">
        <v>4.13</v>
      </c>
      <c r="I53">
        <v>2.81</v>
      </c>
      <c r="J53">
        <v>3.94</v>
      </c>
      <c r="K53">
        <v>1.57</v>
      </c>
    </row>
    <row r="54" spans="1:11">
      <c r="A54" t="s">
        <v>312</v>
      </c>
      <c r="B54">
        <v>6.4</v>
      </c>
      <c r="C54" t="s">
        <v>96</v>
      </c>
      <c r="D54">
        <v>3.47</v>
      </c>
      <c r="E54">
        <v>3.59</v>
      </c>
      <c r="F54">
        <v>3.03</v>
      </c>
      <c r="G54">
        <v>3.31</v>
      </c>
      <c r="H54">
        <v>2.9</v>
      </c>
      <c r="I54">
        <v>3.23</v>
      </c>
      <c r="J54">
        <v>2.41</v>
      </c>
      <c r="K54">
        <v>2.85</v>
      </c>
    </row>
    <row r="55" spans="1:11">
      <c r="A55" t="s">
        <v>335</v>
      </c>
      <c r="B55">
        <v>7.9</v>
      </c>
      <c r="C55" t="s">
        <v>98</v>
      </c>
      <c r="D55">
        <v>0.91</v>
      </c>
      <c r="E55">
        <v>1.89</v>
      </c>
      <c r="F55">
        <v>4.07</v>
      </c>
      <c r="G55">
        <v>3.19</v>
      </c>
      <c r="H55">
        <v>3.14</v>
      </c>
      <c r="I55">
        <v>2.79</v>
      </c>
      <c r="J55">
        <v>4.28</v>
      </c>
      <c r="K55">
        <v>3.88</v>
      </c>
    </row>
    <row r="56" spans="1:11">
      <c r="A56" t="s">
        <v>370</v>
      </c>
      <c r="B56">
        <v>6.7</v>
      </c>
      <c r="C56" t="s">
        <v>99</v>
      </c>
      <c r="D56">
        <v>2.15</v>
      </c>
      <c r="E56">
        <v>2.98</v>
      </c>
      <c r="F56">
        <v>3.06</v>
      </c>
      <c r="G56">
        <v>3.61</v>
      </c>
      <c r="H56">
        <v>2.67</v>
      </c>
      <c r="I56">
        <v>2.96</v>
      </c>
      <c r="J56">
        <v>2.72</v>
      </c>
      <c r="K56">
        <v>3.19</v>
      </c>
    </row>
    <row r="57" spans="1:11">
      <c r="A57" t="s">
        <v>326</v>
      </c>
      <c r="B57">
        <v>5.3</v>
      </c>
      <c r="C57" t="s">
        <v>101</v>
      </c>
      <c r="D57">
        <v>3.3</v>
      </c>
      <c r="E57">
        <v>3.09</v>
      </c>
      <c r="F57">
        <v>2.58</v>
      </c>
      <c r="G57">
        <v>2.88</v>
      </c>
      <c r="H57">
        <v>2.63</v>
      </c>
      <c r="I57">
        <v>2.94</v>
      </c>
      <c r="J57">
        <v>2.89</v>
      </c>
      <c r="K57">
        <v>2.66</v>
      </c>
    </row>
    <row r="58" spans="1:11">
      <c r="A58" t="s">
        <v>361</v>
      </c>
      <c r="B58">
        <v>5.6</v>
      </c>
      <c r="C58" t="s">
        <v>287</v>
      </c>
      <c r="D58">
        <v>3.11</v>
      </c>
      <c r="E58">
        <v>3.14</v>
      </c>
      <c r="F58">
        <v>3.23</v>
      </c>
      <c r="G58">
        <v>2.81</v>
      </c>
      <c r="H58">
        <v>3.31</v>
      </c>
      <c r="I58">
        <v>2.69</v>
      </c>
      <c r="J58">
        <v>2.23</v>
      </c>
      <c r="K58">
        <v>2.16</v>
      </c>
    </row>
    <row r="59" spans="1:11">
      <c r="A59" t="s">
        <v>383</v>
      </c>
      <c r="B59">
        <v>5.7</v>
      </c>
      <c r="C59" t="s">
        <v>132</v>
      </c>
      <c r="D59">
        <v>2.34</v>
      </c>
      <c r="E59">
        <v>3.19</v>
      </c>
      <c r="F59">
        <v>2.93</v>
      </c>
      <c r="G59">
        <v>2.73</v>
      </c>
      <c r="H59">
        <v>2.31</v>
      </c>
      <c r="I59">
        <v>2.2799999999999998</v>
      </c>
      <c r="J59">
        <v>2.1800000000000002</v>
      </c>
      <c r="K59">
        <v>1.83</v>
      </c>
    </row>
    <row r="60" spans="1:11">
      <c r="A60" t="s">
        <v>343</v>
      </c>
      <c r="B60">
        <v>4.2</v>
      </c>
      <c r="C60" t="s">
        <v>133</v>
      </c>
      <c r="D60">
        <v>0.81</v>
      </c>
      <c r="E60">
        <v>0.99</v>
      </c>
      <c r="F60">
        <v>0.74</v>
      </c>
      <c r="G60">
        <v>0.86</v>
      </c>
      <c r="H60">
        <v>0.69</v>
      </c>
      <c r="I60">
        <v>0.71</v>
      </c>
      <c r="J60">
        <v>0.79</v>
      </c>
      <c r="K60">
        <v>0.73</v>
      </c>
    </row>
    <row r="61" spans="1:11">
      <c r="A61" t="s">
        <v>0</v>
      </c>
      <c r="B61">
        <v>5.4</v>
      </c>
      <c r="C61" t="s">
        <v>129</v>
      </c>
      <c r="D61">
        <v>4.5999999999999996</v>
      </c>
      <c r="E61">
        <v>3.91</v>
      </c>
      <c r="F61">
        <v>7.59</v>
      </c>
      <c r="G61">
        <v>4.5</v>
      </c>
      <c r="H61">
        <v>3.67</v>
      </c>
      <c r="I61">
        <v>7.83</v>
      </c>
      <c r="J61">
        <v>4.32</v>
      </c>
      <c r="K61">
        <v>1.89</v>
      </c>
    </row>
    <row r="62" spans="1:11">
      <c r="A62" t="s">
        <v>336</v>
      </c>
      <c r="B62">
        <v>4.9000000000000004</v>
      </c>
      <c r="C62" t="s">
        <v>97</v>
      </c>
      <c r="D62">
        <v>3.74</v>
      </c>
      <c r="E62">
        <v>3.69</v>
      </c>
      <c r="F62">
        <v>3.38</v>
      </c>
      <c r="G62">
        <v>3.69</v>
      </c>
      <c r="H62">
        <v>3.94</v>
      </c>
      <c r="I62">
        <v>7.27</v>
      </c>
      <c r="J62">
        <v>3.69</v>
      </c>
      <c r="K62">
        <v>3.02</v>
      </c>
    </row>
    <row r="63" spans="1:11">
      <c r="A63" t="s">
        <v>362</v>
      </c>
      <c r="B63">
        <v>4.5</v>
      </c>
      <c r="C63" t="s">
        <v>93</v>
      </c>
      <c r="D63">
        <v>3.96</v>
      </c>
      <c r="E63">
        <v>6.8</v>
      </c>
      <c r="F63">
        <v>3.98</v>
      </c>
      <c r="G63">
        <v>3.04</v>
      </c>
      <c r="H63">
        <v>3.81</v>
      </c>
      <c r="I63">
        <v>3.52</v>
      </c>
      <c r="J63">
        <v>4.04</v>
      </c>
      <c r="K63">
        <v>3.12</v>
      </c>
    </row>
    <row r="64" spans="1:11">
      <c r="A64" t="s">
        <v>106</v>
      </c>
      <c r="B64">
        <v>5.5</v>
      </c>
      <c r="C64" t="s">
        <v>92</v>
      </c>
      <c r="D64">
        <v>4.18</v>
      </c>
      <c r="E64">
        <v>3.85</v>
      </c>
      <c r="F64">
        <v>3.73</v>
      </c>
      <c r="G64">
        <v>3.78</v>
      </c>
      <c r="H64">
        <v>4.04</v>
      </c>
      <c r="I64">
        <v>4.2</v>
      </c>
      <c r="J64">
        <v>3.54</v>
      </c>
      <c r="K64">
        <v>3.84</v>
      </c>
    </row>
    <row r="65" spans="1:11">
      <c r="A65" t="s">
        <v>315</v>
      </c>
      <c r="B65">
        <v>5.5</v>
      </c>
      <c r="C65" t="s">
        <v>131</v>
      </c>
      <c r="D65">
        <v>3.78</v>
      </c>
      <c r="E65">
        <v>3.63</v>
      </c>
      <c r="F65">
        <v>6.38</v>
      </c>
      <c r="G65">
        <v>3.52</v>
      </c>
      <c r="H65">
        <v>3.12</v>
      </c>
      <c r="I65">
        <v>3.45</v>
      </c>
      <c r="J65">
        <v>3.71</v>
      </c>
      <c r="K65">
        <v>3.45</v>
      </c>
    </row>
    <row r="66" spans="1:11">
      <c r="A66" t="s">
        <v>321</v>
      </c>
      <c r="B66">
        <v>4.5</v>
      </c>
      <c r="C66" t="s">
        <v>286</v>
      </c>
      <c r="D66">
        <v>3.76</v>
      </c>
      <c r="E66">
        <v>6.73</v>
      </c>
      <c r="F66">
        <v>3.14</v>
      </c>
      <c r="G66">
        <v>3.2</v>
      </c>
      <c r="H66">
        <v>3.12</v>
      </c>
      <c r="I66">
        <v>3.74</v>
      </c>
      <c r="J66">
        <v>3.1</v>
      </c>
      <c r="K66">
        <v>2.96</v>
      </c>
    </row>
    <row r="67" spans="1:11">
      <c r="A67" t="s">
        <v>294</v>
      </c>
      <c r="B67">
        <v>5.3</v>
      </c>
      <c r="C67" t="s">
        <v>135</v>
      </c>
      <c r="D67">
        <v>3.98</v>
      </c>
      <c r="E67">
        <v>3.29</v>
      </c>
      <c r="F67">
        <v>3.99</v>
      </c>
      <c r="G67">
        <v>3.84</v>
      </c>
      <c r="H67">
        <v>3.96</v>
      </c>
      <c r="I67">
        <v>4</v>
      </c>
      <c r="J67">
        <v>3.37</v>
      </c>
      <c r="K67">
        <v>2.4300000000000002</v>
      </c>
    </row>
    <row r="68" spans="1:11">
      <c r="A68" t="s">
        <v>363</v>
      </c>
      <c r="B68">
        <v>5</v>
      </c>
      <c r="C68" t="s">
        <v>99</v>
      </c>
      <c r="D68">
        <v>3.78</v>
      </c>
      <c r="E68">
        <v>3.48</v>
      </c>
      <c r="F68">
        <v>3.68</v>
      </c>
      <c r="G68">
        <v>3.95</v>
      </c>
      <c r="H68">
        <v>3.23</v>
      </c>
      <c r="I68">
        <v>3.44</v>
      </c>
      <c r="J68">
        <v>3.18</v>
      </c>
      <c r="K68">
        <v>3.51</v>
      </c>
    </row>
    <row r="69" spans="1:11">
      <c r="A69" t="s">
        <v>281</v>
      </c>
      <c r="B69">
        <v>4.5999999999999996</v>
      </c>
      <c r="C69" t="s">
        <v>94</v>
      </c>
      <c r="D69">
        <v>3.34</v>
      </c>
      <c r="E69">
        <v>3.74</v>
      </c>
      <c r="F69">
        <v>3.23</v>
      </c>
      <c r="G69">
        <v>3.6</v>
      </c>
      <c r="H69">
        <v>4.09</v>
      </c>
      <c r="I69">
        <v>3.68</v>
      </c>
      <c r="J69">
        <v>3.82</v>
      </c>
      <c r="K69">
        <v>2.09</v>
      </c>
    </row>
    <row r="70" spans="1:11">
      <c r="A70" t="s">
        <v>374</v>
      </c>
      <c r="B70">
        <v>5</v>
      </c>
      <c r="C70" t="s">
        <v>100</v>
      </c>
      <c r="D70">
        <v>3.42</v>
      </c>
      <c r="E70">
        <v>3.48</v>
      </c>
      <c r="F70">
        <v>3.79</v>
      </c>
      <c r="G70">
        <v>3.14</v>
      </c>
      <c r="H70">
        <v>3.24</v>
      </c>
      <c r="I70">
        <v>3.63</v>
      </c>
      <c r="J70">
        <v>4.04</v>
      </c>
      <c r="K70">
        <v>2.83</v>
      </c>
    </row>
    <row r="71" spans="1:11">
      <c r="A71" t="s">
        <v>344</v>
      </c>
      <c r="B71">
        <v>4.9000000000000004</v>
      </c>
      <c r="C71" t="s">
        <v>130</v>
      </c>
      <c r="D71">
        <v>3.92</v>
      </c>
      <c r="E71">
        <v>4.1399999999999997</v>
      </c>
      <c r="F71">
        <v>3.16</v>
      </c>
      <c r="G71">
        <v>3.15</v>
      </c>
      <c r="H71">
        <v>3.92</v>
      </c>
      <c r="I71">
        <v>3.46</v>
      </c>
      <c r="J71">
        <v>3.85</v>
      </c>
      <c r="K71">
        <v>1.85</v>
      </c>
    </row>
    <row r="72" spans="1:11">
      <c r="A72" t="s">
        <v>327</v>
      </c>
      <c r="B72">
        <v>4.5</v>
      </c>
      <c r="C72" t="s">
        <v>98</v>
      </c>
      <c r="D72">
        <v>3.29</v>
      </c>
      <c r="E72">
        <v>3.46</v>
      </c>
      <c r="F72">
        <v>3.86</v>
      </c>
      <c r="G72">
        <v>3.34</v>
      </c>
      <c r="H72">
        <v>3.2</v>
      </c>
      <c r="I72">
        <v>3.09</v>
      </c>
      <c r="J72">
        <v>3.58</v>
      </c>
      <c r="K72">
        <v>3.56</v>
      </c>
    </row>
    <row r="73" spans="1:11">
      <c r="A73" t="s">
        <v>384</v>
      </c>
      <c r="B73">
        <v>4.7</v>
      </c>
      <c r="C73" t="s">
        <v>287</v>
      </c>
      <c r="D73">
        <v>3.35</v>
      </c>
      <c r="E73">
        <v>3.43</v>
      </c>
      <c r="F73">
        <v>3.62</v>
      </c>
      <c r="G73">
        <v>3.47</v>
      </c>
      <c r="H73">
        <v>3.49</v>
      </c>
      <c r="I73">
        <v>3.24</v>
      </c>
      <c r="J73">
        <v>3.06</v>
      </c>
      <c r="K73">
        <v>2.78</v>
      </c>
    </row>
    <row r="74" spans="1:11">
      <c r="A74" t="s">
        <v>385</v>
      </c>
      <c r="B74">
        <v>4.5</v>
      </c>
      <c r="C74" t="s">
        <v>133</v>
      </c>
      <c r="D74">
        <v>3.13</v>
      </c>
      <c r="E74">
        <v>3.36</v>
      </c>
      <c r="F74">
        <v>3.2</v>
      </c>
      <c r="G74">
        <v>3.41</v>
      </c>
      <c r="H74">
        <v>3.43</v>
      </c>
      <c r="I74">
        <v>3.18</v>
      </c>
      <c r="J74">
        <v>3.38</v>
      </c>
      <c r="K74">
        <v>3.24</v>
      </c>
    </row>
    <row r="75" spans="1:11">
      <c r="A75" t="s">
        <v>332</v>
      </c>
      <c r="B75">
        <v>4.5</v>
      </c>
      <c r="C75" t="s">
        <v>101</v>
      </c>
      <c r="D75">
        <v>3.71</v>
      </c>
      <c r="E75">
        <v>3.38</v>
      </c>
      <c r="F75">
        <v>3.17</v>
      </c>
      <c r="G75">
        <v>3.31</v>
      </c>
      <c r="H75">
        <v>3.06</v>
      </c>
      <c r="I75">
        <v>3.35</v>
      </c>
      <c r="J75">
        <v>3.24</v>
      </c>
      <c r="K75">
        <v>3.06</v>
      </c>
    </row>
    <row r="76" spans="1:11">
      <c r="A76" t="s">
        <v>136</v>
      </c>
      <c r="B76">
        <v>12.8</v>
      </c>
      <c r="C76" t="s">
        <v>92</v>
      </c>
      <c r="D76">
        <v>8.14</v>
      </c>
      <c r="E76">
        <v>6.7</v>
      </c>
      <c r="F76">
        <v>5.55</v>
      </c>
      <c r="G76">
        <v>5.82</v>
      </c>
      <c r="H76">
        <v>5.69</v>
      </c>
      <c r="I76">
        <v>7.04</v>
      </c>
      <c r="J76">
        <v>4.66</v>
      </c>
      <c r="K76">
        <v>5.59</v>
      </c>
    </row>
    <row r="77" spans="1:11">
      <c r="A77" t="s">
        <v>244</v>
      </c>
      <c r="B77">
        <v>12.6</v>
      </c>
      <c r="C77" t="s">
        <v>129</v>
      </c>
      <c r="D77">
        <v>6.01</v>
      </c>
      <c r="E77">
        <v>4.38</v>
      </c>
      <c r="F77">
        <v>9.01</v>
      </c>
      <c r="G77">
        <v>5.29</v>
      </c>
      <c r="H77">
        <v>4.18</v>
      </c>
      <c r="I77">
        <v>9.2799999999999994</v>
      </c>
      <c r="J77">
        <v>5.0999999999999996</v>
      </c>
      <c r="K77">
        <v>2.2400000000000002</v>
      </c>
    </row>
    <row r="78" spans="1:11">
      <c r="A78" t="s">
        <v>227</v>
      </c>
      <c r="B78">
        <v>8</v>
      </c>
      <c r="C78" t="s">
        <v>97</v>
      </c>
      <c r="D78">
        <v>4.79</v>
      </c>
      <c r="E78">
        <v>4.96</v>
      </c>
      <c r="F78">
        <v>4.45</v>
      </c>
      <c r="G78">
        <v>4.71</v>
      </c>
      <c r="H78">
        <v>5.0199999999999996</v>
      </c>
      <c r="I78">
        <v>9.41</v>
      </c>
      <c r="J78">
        <v>4.7699999999999996</v>
      </c>
      <c r="K78">
        <v>3.88</v>
      </c>
    </row>
    <row r="79" spans="1:11">
      <c r="A79" t="s">
        <v>364</v>
      </c>
      <c r="B79">
        <v>11.6</v>
      </c>
      <c r="C79" t="s">
        <v>131</v>
      </c>
      <c r="D79">
        <v>5.93</v>
      </c>
      <c r="E79">
        <v>5.04</v>
      </c>
      <c r="F79">
        <v>8.06</v>
      </c>
      <c r="G79">
        <v>5.0999999999999996</v>
      </c>
      <c r="H79">
        <v>3.66</v>
      </c>
      <c r="I79">
        <v>4.46</v>
      </c>
      <c r="J79">
        <v>4.74</v>
      </c>
      <c r="K79">
        <v>4.2</v>
      </c>
    </row>
    <row r="80" spans="1:11">
      <c r="A80" t="s">
        <v>245</v>
      </c>
      <c r="B80">
        <v>6.8</v>
      </c>
      <c r="C80" t="s">
        <v>97</v>
      </c>
      <c r="D80">
        <v>4.3499999999999996</v>
      </c>
      <c r="E80">
        <v>4.3600000000000003</v>
      </c>
      <c r="F80">
        <v>3.96</v>
      </c>
      <c r="G80">
        <v>4.4000000000000004</v>
      </c>
      <c r="H80">
        <v>4.43</v>
      </c>
      <c r="I80">
        <v>8.3800000000000008</v>
      </c>
      <c r="J80">
        <v>4.2</v>
      </c>
      <c r="K80">
        <v>3.31</v>
      </c>
    </row>
    <row r="81" spans="1:11">
      <c r="A81" t="s">
        <v>239</v>
      </c>
      <c r="B81">
        <v>8.3000000000000007</v>
      </c>
      <c r="C81" t="s">
        <v>129</v>
      </c>
      <c r="D81">
        <v>4.67</v>
      </c>
      <c r="E81">
        <v>3.53</v>
      </c>
      <c r="F81">
        <v>7.49</v>
      </c>
      <c r="G81">
        <v>4.37</v>
      </c>
      <c r="H81">
        <v>3.54</v>
      </c>
      <c r="I81">
        <v>7.78</v>
      </c>
      <c r="J81">
        <v>4.08</v>
      </c>
      <c r="K81">
        <v>1.88</v>
      </c>
    </row>
    <row r="82" spans="1:11">
      <c r="A82" t="s">
        <v>137</v>
      </c>
      <c r="B82">
        <v>7.5</v>
      </c>
      <c r="C82" t="s">
        <v>93</v>
      </c>
      <c r="D82">
        <v>4.3099999999999996</v>
      </c>
      <c r="E82">
        <v>7.12</v>
      </c>
      <c r="F82">
        <v>4.3</v>
      </c>
      <c r="G82">
        <v>3.08</v>
      </c>
      <c r="H82">
        <v>4.5</v>
      </c>
      <c r="I82">
        <v>3.52</v>
      </c>
      <c r="J82">
        <v>4.62</v>
      </c>
      <c r="K82">
        <v>3.34</v>
      </c>
    </row>
    <row r="83" spans="1:11">
      <c r="A83" t="s">
        <v>311</v>
      </c>
      <c r="B83">
        <v>9.6999999999999993</v>
      </c>
      <c r="C83" t="s">
        <v>93</v>
      </c>
      <c r="D83">
        <v>4.1500000000000004</v>
      </c>
      <c r="E83">
        <v>6.96</v>
      </c>
      <c r="F83">
        <v>4.25</v>
      </c>
      <c r="G83">
        <v>2.78</v>
      </c>
      <c r="H83">
        <v>4.63</v>
      </c>
      <c r="I83">
        <v>3.51</v>
      </c>
      <c r="J83">
        <v>4.37</v>
      </c>
      <c r="K83">
        <v>3.17</v>
      </c>
    </row>
    <row r="84" spans="1:11">
      <c r="A84" t="s">
        <v>365</v>
      </c>
      <c r="B84">
        <v>9.8000000000000007</v>
      </c>
      <c r="C84" t="s">
        <v>130</v>
      </c>
      <c r="D84">
        <v>4.3</v>
      </c>
      <c r="E84">
        <v>5.29</v>
      </c>
      <c r="F84">
        <v>3.31</v>
      </c>
      <c r="G84">
        <v>3.29</v>
      </c>
      <c r="H84">
        <v>4.83</v>
      </c>
      <c r="I84">
        <v>4.5</v>
      </c>
      <c r="J84">
        <v>4.8499999999999996</v>
      </c>
      <c r="K84">
        <v>2.36</v>
      </c>
    </row>
    <row r="85" spans="1:11">
      <c r="A85" t="s">
        <v>333</v>
      </c>
      <c r="B85">
        <v>6.4</v>
      </c>
      <c r="C85" t="s">
        <v>97</v>
      </c>
      <c r="D85">
        <v>3.72</v>
      </c>
      <c r="E85">
        <v>3.71</v>
      </c>
      <c r="F85">
        <v>3.41</v>
      </c>
      <c r="G85">
        <v>3.8</v>
      </c>
      <c r="H85">
        <v>3.88</v>
      </c>
      <c r="I85">
        <v>7.39</v>
      </c>
      <c r="J85">
        <v>3.75</v>
      </c>
      <c r="K85">
        <v>3.02</v>
      </c>
    </row>
    <row r="86" spans="1:11">
      <c r="A86" t="s">
        <v>238</v>
      </c>
      <c r="B86">
        <v>7</v>
      </c>
      <c r="C86" t="s">
        <v>94</v>
      </c>
      <c r="D86">
        <v>3.94</v>
      </c>
      <c r="E86">
        <v>4.53</v>
      </c>
      <c r="F86">
        <v>3.51</v>
      </c>
      <c r="G86">
        <v>3.95</v>
      </c>
      <c r="H86">
        <v>4.8600000000000003</v>
      </c>
      <c r="I86">
        <v>3.93</v>
      </c>
      <c r="J86">
        <v>4.7300000000000004</v>
      </c>
      <c r="K86">
        <v>2.04</v>
      </c>
    </row>
    <row r="87" spans="1:11">
      <c r="A87" t="s">
        <v>329</v>
      </c>
      <c r="B87">
        <v>6.8</v>
      </c>
      <c r="C87" t="s">
        <v>129</v>
      </c>
      <c r="D87">
        <v>3.91</v>
      </c>
      <c r="E87">
        <v>3</v>
      </c>
      <c r="F87">
        <v>6.13</v>
      </c>
      <c r="G87">
        <v>3.71</v>
      </c>
      <c r="H87">
        <v>2.9</v>
      </c>
      <c r="I87">
        <v>6.63</v>
      </c>
      <c r="J87">
        <v>3.43</v>
      </c>
      <c r="K87">
        <v>1.56</v>
      </c>
    </row>
    <row r="88" spans="1:11">
      <c r="A88" t="s">
        <v>328</v>
      </c>
      <c r="B88">
        <v>6.8</v>
      </c>
      <c r="C88" t="s">
        <v>130</v>
      </c>
      <c r="D88">
        <v>4.4400000000000004</v>
      </c>
      <c r="E88">
        <v>5.14</v>
      </c>
      <c r="F88">
        <v>3.14</v>
      </c>
      <c r="G88">
        <v>2.98</v>
      </c>
      <c r="H88">
        <v>4.33</v>
      </c>
      <c r="I88">
        <v>4.12</v>
      </c>
      <c r="J88">
        <v>4.43</v>
      </c>
      <c r="K88">
        <v>2.1</v>
      </c>
    </row>
    <row r="89" spans="1:11">
      <c r="A89" t="s">
        <v>295</v>
      </c>
      <c r="B89">
        <v>7.5</v>
      </c>
      <c r="C89" t="s">
        <v>101</v>
      </c>
      <c r="D89">
        <v>4.55</v>
      </c>
      <c r="E89">
        <v>4.08</v>
      </c>
      <c r="F89">
        <v>3.15</v>
      </c>
      <c r="G89">
        <v>3.69</v>
      </c>
      <c r="H89">
        <v>3.27</v>
      </c>
      <c r="I89">
        <v>4.0599999999999996</v>
      </c>
      <c r="J89">
        <v>3.83</v>
      </c>
      <c r="K89">
        <v>3.42</v>
      </c>
    </row>
    <row r="90" spans="1:11">
      <c r="A90" t="s">
        <v>386</v>
      </c>
      <c r="B90">
        <v>6.9</v>
      </c>
      <c r="C90" t="s">
        <v>129</v>
      </c>
      <c r="D90">
        <v>3.67</v>
      </c>
      <c r="E90">
        <v>2.9</v>
      </c>
      <c r="F90">
        <v>6.01</v>
      </c>
      <c r="G90">
        <v>3.55</v>
      </c>
      <c r="H90">
        <v>2.84</v>
      </c>
      <c r="I90">
        <v>6.03</v>
      </c>
      <c r="J90">
        <v>3.31</v>
      </c>
      <c r="K90">
        <v>1.45</v>
      </c>
    </row>
    <row r="91" spans="1:11">
      <c r="A91" t="s">
        <v>296</v>
      </c>
      <c r="B91">
        <v>5.6</v>
      </c>
      <c r="C91" t="s">
        <v>94</v>
      </c>
      <c r="D91">
        <v>3.51</v>
      </c>
      <c r="E91">
        <v>3.83</v>
      </c>
      <c r="F91">
        <v>3.26</v>
      </c>
      <c r="G91">
        <v>3.5</v>
      </c>
      <c r="H91">
        <v>4.26</v>
      </c>
      <c r="I91">
        <v>3.42</v>
      </c>
      <c r="J91">
        <v>4.26</v>
      </c>
      <c r="K91">
        <v>1.87</v>
      </c>
    </row>
    <row r="92" spans="1:11">
      <c r="A92" t="s">
        <v>316</v>
      </c>
      <c r="B92">
        <v>8</v>
      </c>
      <c r="C92" t="s">
        <v>99</v>
      </c>
      <c r="D92">
        <v>4.2</v>
      </c>
      <c r="E92">
        <v>3.76</v>
      </c>
      <c r="F92">
        <v>3.46</v>
      </c>
      <c r="G92">
        <v>3.99</v>
      </c>
      <c r="H92">
        <v>2.77</v>
      </c>
      <c r="I92">
        <v>3.19</v>
      </c>
      <c r="J92">
        <v>2.95</v>
      </c>
      <c r="K92">
        <v>3.35</v>
      </c>
    </row>
    <row r="93" spans="1:11">
      <c r="A93" t="s">
        <v>280</v>
      </c>
      <c r="B93">
        <v>4.5999999999999996</v>
      </c>
      <c r="C93" t="s">
        <v>286</v>
      </c>
      <c r="D93">
        <v>3.73</v>
      </c>
      <c r="E93">
        <v>5.94</v>
      </c>
      <c r="F93">
        <v>2.54</v>
      </c>
      <c r="G93">
        <v>2.95</v>
      </c>
      <c r="H93">
        <v>2.5</v>
      </c>
      <c r="I93">
        <v>3.52</v>
      </c>
      <c r="J93">
        <v>2.62</v>
      </c>
      <c r="K93">
        <v>2.67</v>
      </c>
    </row>
    <row r="94" spans="1:11">
      <c r="A94" t="s">
        <v>150</v>
      </c>
      <c r="B94">
        <v>6.2</v>
      </c>
      <c r="C94" t="s">
        <v>96</v>
      </c>
      <c r="D94">
        <v>3.44</v>
      </c>
      <c r="E94">
        <v>3.87</v>
      </c>
      <c r="F94">
        <v>3.24</v>
      </c>
      <c r="G94">
        <v>3.57</v>
      </c>
      <c r="H94">
        <v>3.07</v>
      </c>
      <c r="I94">
        <v>3.54</v>
      </c>
      <c r="J94">
        <v>2.65</v>
      </c>
      <c r="K94">
        <v>2.93</v>
      </c>
    </row>
    <row r="95" spans="1:11">
      <c r="A95" t="s">
        <v>317</v>
      </c>
      <c r="B95">
        <v>6.9</v>
      </c>
      <c r="C95" t="s">
        <v>132</v>
      </c>
      <c r="D95">
        <v>3.04</v>
      </c>
      <c r="E95">
        <v>4.3</v>
      </c>
      <c r="F95">
        <v>3.89</v>
      </c>
      <c r="G95">
        <v>3.68</v>
      </c>
      <c r="H95">
        <v>3.16</v>
      </c>
      <c r="I95">
        <v>3.1</v>
      </c>
      <c r="J95">
        <v>2.71</v>
      </c>
      <c r="K95">
        <v>2.35</v>
      </c>
    </row>
    <row r="96" spans="1:11">
      <c r="A96" t="s">
        <v>346</v>
      </c>
      <c r="B96">
        <v>5.9</v>
      </c>
      <c r="C96" t="s">
        <v>135</v>
      </c>
      <c r="D96">
        <v>4.45</v>
      </c>
      <c r="E96">
        <v>3.01</v>
      </c>
      <c r="F96">
        <v>4.1500000000000004</v>
      </c>
      <c r="G96">
        <v>3.22</v>
      </c>
      <c r="H96">
        <v>3.45</v>
      </c>
      <c r="I96">
        <v>3.14</v>
      </c>
      <c r="J96">
        <v>2.73</v>
      </c>
      <c r="K96">
        <v>1.96</v>
      </c>
    </row>
    <row r="97" spans="1:11">
      <c r="A97" t="s">
        <v>387</v>
      </c>
      <c r="B97">
        <v>5.5</v>
      </c>
      <c r="C97" t="s">
        <v>286</v>
      </c>
      <c r="D97">
        <v>3.72</v>
      </c>
      <c r="E97">
        <v>5.88</v>
      </c>
      <c r="F97">
        <v>2.52</v>
      </c>
      <c r="G97">
        <v>2.92</v>
      </c>
      <c r="H97">
        <v>2.38</v>
      </c>
      <c r="I97">
        <v>3.31</v>
      </c>
      <c r="J97">
        <v>2.58</v>
      </c>
      <c r="K97">
        <v>2.57</v>
      </c>
    </row>
    <row r="98" spans="1:11">
      <c r="A98" t="s">
        <v>366</v>
      </c>
      <c r="B98">
        <v>7.5</v>
      </c>
      <c r="C98" t="s">
        <v>130</v>
      </c>
      <c r="D98">
        <v>3.61</v>
      </c>
      <c r="E98">
        <v>4.17</v>
      </c>
      <c r="F98">
        <v>2.84</v>
      </c>
      <c r="G98">
        <v>2.7</v>
      </c>
      <c r="H98">
        <v>3.66</v>
      </c>
      <c r="I98">
        <v>3.44</v>
      </c>
      <c r="J98">
        <v>3.6</v>
      </c>
      <c r="K98">
        <v>1.78</v>
      </c>
    </row>
    <row r="99" spans="1:11">
      <c r="A99" t="s">
        <v>367</v>
      </c>
      <c r="B99">
        <v>6.2</v>
      </c>
      <c r="C99" t="s">
        <v>135</v>
      </c>
      <c r="D99">
        <v>3.25</v>
      </c>
      <c r="E99">
        <v>2.4900000000000002</v>
      </c>
      <c r="F99">
        <v>3.88</v>
      </c>
      <c r="G99">
        <v>3.43</v>
      </c>
      <c r="H99">
        <v>3.59</v>
      </c>
      <c r="I99">
        <v>3.55</v>
      </c>
      <c r="J99">
        <v>2.99</v>
      </c>
      <c r="K99">
        <v>2.14</v>
      </c>
    </row>
    <row r="100" spans="1:11">
      <c r="A100" t="s">
        <v>371</v>
      </c>
      <c r="B100">
        <v>7.3</v>
      </c>
      <c r="C100" t="s">
        <v>129</v>
      </c>
      <c r="D100">
        <v>3.06</v>
      </c>
      <c r="E100">
        <v>2.4700000000000002</v>
      </c>
      <c r="F100">
        <v>4.93</v>
      </c>
      <c r="G100">
        <v>2.95</v>
      </c>
      <c r="H100">
        <v>2.4700000000000002</v>
      </c>
      <c r="I100">
        <v>5.13</v>
      </c>
      <c r="J100">
        <v>2.82</v>
      </c>
      <c r="K100">
        <v>1.23</v>
      </c>
    </row>
    <row r="101" spans="1:11">
      <c r="A101" t="s">
        <v>369</v>
      </c>
      <c r="B101">
        <v>5.9</v>
      </c>
      <c r="C101" t="s">
        <v>99</v>
      </c>
      <c r="D101">
        <v>3.58</v>
      </c>
      <c r="E101">
        <v>3.27</v>
      </c>
      <c r="F101">
        <v>3.03</v>
      </c>
      <c r="G101">
        <v>3.6</v>
      </c>
      <c r="H101">
        <v>2.66</v>
      </c>
      <c r="I101">
        <v>2.95</v>
      </c>
      <c r="J101">
        <v>2.66</v>
      </c>
      <c r="K101">
        <v>3.12</v>
      </c>
    </row>
    <row r="102" spans="1:11">
      <c r="A102" t="s">
        <v>345</v>
      </c>
      <c r="B102">
        <v>6.3</v>
      </c>
      <c r="C102" t="s">
        <v>133</v>
      </c>
      <c r="D102">
        <v>3.09</v>
      </c>
      <c r="E102">
        <v>3.69</v>
      </c>
      <c r="F102">
        <v>2.94</v>
      </c>
      <c r="G102">
        <v>3.13</v>
      </c>
      <c r="H102">
        <v>2.96</v>
      </c>
      <c r="I102">
        <v>2.64</v>
      </c>
      <c r="J102">
        <v>2.75</v>
      </c>
      <c r="K102">
        <v>3.02</v>
      </c>
    </row>
    <row r="103" spans="1:11">
      <c r="A103" t="s">
        <v>334</v>
      </c>
      <c r="B103">
        <v>5.5</v>
      </c>
      <c r="C103" t="s">
        <v>133</v>
      </c>
      <c r="D103">
        <v>2.85</v>
      </c>
      <c r="E103">
        <v>3.25</v>
      </c>
      <c r="F103">
        <v>2.95</v>
      </c>
      <c r="G103">
        <v>3.25</v>
      </c>
      <c r="H103">
        <v>3.04</v>
      </c>
      <c r="I103">
        <v>2.82</v>
      </c>
      <c r="J103">
        <v>2.88</v>
      </c>
      <c r="K103">
        <v>3</v>
      </c>
    </row>
    <row r="104" spans="1:11">
      <c r="A104" t="s">
        <v>368</v>
      </c>
      <c r="B104">
        <v>8</v>
      </c>
      <c r="C104" t="s">
        <v>131</v>
      </c>
      <c r="D104">
        <v>3.47</v>
      </c>
      <c r="E104">
        <v>3.18</v>
      </c>
      <c r="F104">
        <v>4.97</v>
      </c>
      <c r="G104">
        <v>2.94</v>
      </c>
      <c r="H104">
        <v>2</v>
      </c>
      <c r="I104">
        <v>2.39</v>
      </c>
      <c r="J104">
        <v>2.66</v>
      </c>
      <c r="K104">
        <v>2.2999999999999998</v>
      </c>
    </row>
    <row r="105" spans="1:11">
      <c r="A105" t="s">
        <v>388</v>
      </c>
      <c r="B105">
        <v>4.5</v>
      </c>
      <c r="C105" t="s">
        <v>95</v>
      </c>
      <c r="D105">
        <v>2.87</v>
      </c>
      <c r="E105">
        <v>3.07</v>
      </c>
      <c r="F105">
        <v>3.46</v>
      </c>
      <c r="G105">
        <v>2.98</v>
      </c>
      <c r="H105">
        <v>3.47</v>
      </c>
      <c r="I105">
        <v>2.1800000000000002</v>
      </c>
      <c r="J105">
        <v>2.69</v>
      </c>
      <c r="K105">
        <v>2.98</v>
      </c>
    </row>
    <row r="106" spans="1:11">
      <c r="A106" t="s">
        <v>375</v>
      </c>
      <c r="B106">
        <v>5</v>
      </c>
      <c r="C106" t="s">
        <v>94</v>
      </c>
      <c r="D106">
        <v>3.02</v>
      </c>
      <c r="E106">
        <v>3.21</v>
      </c>
      <c r="F106">
        <v>2.75</v>
      </c>
      <c r="G106">
        <v>3.04</v>
      </c>
      <c r="H106">
        <v>3.58</v>
      </c>
      <c r="I106">
        <v>2.89</v>
      </c>
      <c r="J106">
        <v>3.45</v>
      </c>
      <c r="K106">
        <v>1.61</v>
      </c>
    </row>
    <row r="107" spans="1:11">
      <c r="A107" t="s">
        <v>389</v>
      </c>
      <c r="B107">
        <v>7.5</v>
      </c>
      <c r="C107" t="s">
        <v>129</v>
      </c>
      <c r="D107">
        <v>3.13</v>
      </c>
      <c r="E107">
        <v>1.98</v>
      </c>
      <c r="F107">
        <v>4.4400000000000004</v>
      </c>
      <c r="G107">
        <v>2.68</v>
      </c>
      <c r="H107">
        <v>2.23</v>
      </c>
      <c r="I107">
        <v>4.91</v>
      </c>
      <c r="J107">
        <v>2.65</v>
      </c>
      <c r="K107">
        <v>1.07</v>
      </c>
    </row>
    <row r="108" spans="1:11">
      <c r="A108" t="s">
        <v>390</v>
      </c>
      <c r="B108">
        <v>5.8</v>
      </c>
      <c r="C108" t="s">
        <v>133</v>
      </c>
      <c r="D108">
        <v>2.4700000000000002</v>
      </c>
      <c r="E108">
        <v>3.28</v>
      </c>
      <c r="F108">
        <v>2.9</v>
      </c>
      <c r="G108">
        <v>3.09</v>
      </c>
      <c r="H108">
        <v>2.92</v>
      </c>
      <c r="I108">
        <v>2.69</v>
      </c>
      <c r="J108">
        <v>2.62</v>
      </c>
      <c r="K108">
        <v>2.81</v>
      </c>
    </row>
    <row r="109" spans="1:11">
      <c r="A109" t="s">
        <v>347</v>
      </c>
      <c r="B109">
        <v>6.3</v>
      </c>
      <c r="C109" t="s">
        <v>130</v>
      </c>
      <c r="D109">
        <v>3.13</v>
      </c>
      <c r="E109">
        <v>3.63</v>
      </c>
      <c r="F109">
        <v>2.4500000000000002</v>
      </c>
      <c r="G109">
        <v>2.4900000000000002</v>
      </c>
      <c r="H109">
        <v>3.24</v>
      </c>
      <c r="I109">
        <v>2.96</v>
      </c>
      <c r="J109">
        <v>3.24</v>
      </c>
      <c r="K109">
        <v>1.55</v>
      </c>
    </row>
    <row r="110" spans="1:11">
      <c r="A110" t="s">
        <v>318</v>
      </c>
      <c r="B110">
        <v>5.7</v>
      </c>
      <c r="C110" t="s">
        <v>101</v>
      </c>
      <c r="D110">
        <v>3.39</v>
      </c>
      <c r="E110">
        <v>3.07</v>
      </c>
      <c r="F110">
        <v>2.6</v>
      </c>
      <c r="G110">
        <v>2.76</v>
      </c>
      <c r="H110">
        <v>2.48</v>
      </c>
      <c r="I110">
        <v>2.91</v>
      </c>
      <c r="J110">
        <v>2.82</v>
      </c>
      <c r="K110">
        <v>2.56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8F0E-AECD-4402-AF9E-93DF41A523E6}">
  <dimension ref="A1:P13"/>
  <sheetViews>
    <sheetView workbookViewId="0">
      <selection activeCell="G31" sqref="G31"/>
    </sheetView>
  </sheetViews>
  <sheetFormatPr defaultRowHeight="15"/>
  <sheetData>
    <row r="1" spans="1:16" ht="32.25" thickBot="1">
      <c r="A1" s="450" t="s">
        <v>173</v>
      </c>
      <c r="B1" s="451"/>
      <c r="C1" s="451"/>
      <c r="D1" s="451"/>
      <c r="E1" s="451"/>
      <c r="F1" s="452"/>
    </row>
    <row r="2" spans="1:16" ht="18" customHeight="1"/>
    <row r="3" spans="1:16" ht="23.45" customHeight="1">
      <c r="A3" s="147" t="s">
        <v>166</v>
      </c>
      <c r="B3" s="127"/>
      <c r="C3" s="127"/>
      <c r="D3" s="127"/>
      <c r="E3" s="127"/>
      <c r="F3" s="127"/>
      <c r="G3" s="127"/>
      <c r="H3" s="127"/>
      <c r="I3" s="127"/>
      <c r="J3" s="127"/>
    </row>
    <row r="4" spans="1:16" ht="23.45" customHeight="1">
      <c r="B4" s="17" t="s">
        <v>167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23.45" customHeight="1">
      <c r="B5" s="144" t="s">
        <v>208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23.45" customHeight="1">
      <c r="B6" s="144" t="s">
        <v>168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ht="18" customHeight="1"/>
    <row r="8" spans="1:16" ht="23.45" customHeight="1">
      <c r="A8" s="145" t="s">
        <v>169</v>
      </c>
      <c r="B8" s="146"/>
      <c r="C8" s="146"/>
      <c r="D8" s="146"/>
      <c r="E8" s="146"/>
    </row>
    <row r="9" spans="1:16" ht="23.45" customHeight="1">
      <c r="B9" s="17" t="s">
        <v>232</v>
      </c>
    </row>
    <row r="10" spans="1:16" ht="23.45" customHeight="1">
      <c r="A10" s="20"/>
      <c r="B10" s="17" t="s">
        <v>170</v>
      </c>
      <c r="D10" s="18"/>
      <c r="E10" s="18"/>
      <c r="F10" s="18"/>
      <c r="G10" s="18"/>
      <c r="H10" s="18"/>
      <c r="I10" s="18"/>
      <c r="J10" s="18"/>
    </row>
    <row r="11" spans="1:16" ht="23.45" customHeight="1">
      <c r="B11" s="17" t="s">
        <v>171</v>
      </c>
      <c r="C11" s="16"/>
    </row>
    <row r="12" spans="1:16" ht="18" customHeight="1">
      <c r="C12" s="16"/>
    </row>
    <row r="13" spans="1:16" ht="23.45" customHeight="1">
      <c r="B13" s="17" t="s">
        <v>172</v>
      </c>
      <c r="C13" s="16"/>
    </row>
  </sheetData>
  <mergeCells count="1">
    <mergeCell ref="A1:F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0B75-C18F-499B-BFD8-AE7FA5880048}">
  <sheetPr codeName="Sheet3"/>
  <dimension ref="A1:FO990"/>
  <sheetViews>
    <sheetView workbookViewId="0">
      <selection activeCell="FH2" sqref="FH2:FO110"/>
    </sheetView>
  </sheetViews>
  <sheetFormatPr defaultRowHeight="15"/>
  <cols>
    <col min="1" max="1" width="8.140625" style="48" customWidth="1"/>
    <col min="2" max="2" width="3.85546875" style="48" bestFit="1" customWidth="1"/>
    <col min="3" max="3" width="1.5703125" style="48" bestFit="1" customWidth="1"/>
    <col min="4" max="5" width="4.5703125" style="48" bestFit="1" customWidth="1"/>
    <col min="6" max="7" width="3.85546875" style="48" bestFit="1" customWidth="1"/>
    <col min="8" max="9" width="4.5703125" style="48" bestFit="1" customWidth="1"/>
    <col min="10" max="11" width="3.85546875" style="48" bestFit="1" customWidth="1"/>
    <col min="12" max="12" width="1.5703125" style="48" bestFit="1" customWidth="1"/>
    <col min="13" max="13" width="3.42578125" style="3" customWidth="1"/>
    <col min="14" max="14" width="1.5703125" style="252" bestFit="1" customWidth="1"/>
    <col min="15" max="15" width="8.42578125" style="49" customWidth="1"/>
    <col min="16" max="16" width="3.85546875" style="49" bestFit="1" customWidth="1"/>
    <col min="17" max="17" width="1.5703125" style="49" bestFit="1" customWidth="1"/>
    <col min="18" max="19" width="4.5703125" style="49" bestFit="1" customWidth="1"/>
    <col min="20" max="21" width="3.85546875" style="49" bestFit="1" customWidth="1"/>
    <col min="22" max="23" width="4.5703125" style="49" bestFit="1" customWidth="1"/>
    <col min="24" max="25" width="3.85546875" style="49" bestFit="1" customWidth="1"/>
    <col min="26" max="26" width="1.5703125" style="49" bestFit="1" customWidth="1"/>
    <col min="27" max="27" width="1.5703125" style="3" customWidth="1"/>
    <col min="28" max="28" width="1.5703125" style="49" bestFit="1" customWidth="1"/>
    <col min="29" max="29" width="10.140625" style="49" customWidth="1"/>
    <col min="30" max="39" width="2.85546875" style="49" customWidth="1"/>
    <col min="40" max="40" width="1.5703125" style="49" bestFit="1" customWidth="1"/>
    <col min="41" max="41" width="3.140625" style="3" customWidth="1"/>
    <col min="42" max="42" width="11.85546875" style="51" customWidth="1"/>
    <col min="43" max="43" width="3.140625" style="51" bestFit="1" customWidth="1"/>
    <col min="44" max="44" width="1.5703125" style="51" customWidth="1"/>
    <col min="45" max="52" width="3.85546875" style="51" bestFit="1" customWidth="1"/>
    <col min="53" max="53" width="1.5703125" style="51" bestFit="1" customWidth="1"/>
    <col min="54" max="54" width="3.5703125" customWidth="1"/>
    <col min="55" max="55" width="8.85546875" style="50"/>
    <col min="56" max="56" width="3.85546875" style="50" bestFit="1" customWidth="1"/>
    <col min="57" max="57" width="1.5703125" style="50" bestFit="1" customWidth="1"/>
    <col min="58" max="59" width="4.5703125" style="50" bestFit="1" customWidth="1"/>
    <col min="60" max="61" width="3.85546875" style="50" bestFit="1" customWidth="1"/>
    <col min="62" max="63" width="4.5703125" style="50" bestFit="1" customWidth="1"/>
    <col min="64" max="65" width="3.85546875" style="50" bestFit="1" customWidth="1"/>
    <col min="66" max="66" width="1.5703125" style="50" bestFit="1" customWidth="1"/>
    <col min="67" max="67" width="3.85546875" customWidth="1"/>
    <col min="68" max="68" width="13.140625" style="126" customWidth="1"/>
    <col min="69" max="69" width="2" style="126" bestFit="1" customWidth="1"/>
    <col min="70" max="70" width="6" style="126" bestFit="1" customWidth="1"/>
    <col min="71" max="71" width="12.140625" style="126" customWidth="1"/>
    <col min="72" max="72" width="2" style="126" bestFit="1" customWidth="1"/>
    <col min="73" max="73" width="6" style="126" bestFit="1" customWidth="1"/>
    <col min="74" max="74" width="11.5703125" style="127" customWidth="1"/>
    <col min="75" max="75" width="2" style="127" bestFit="1" customWidth="1"/>
    <col min="76" max="76" width="6" style="127" bestFit="1" customWidth="1"/>
    <col min="77" max="77" width="11.42578125" style="127" customWidth="1"/>
    <col min="78" max="78" width="2" style="127" bestFit="1" customWidth="1"/>
    <col min="79" max="79" width="6" style="127" bestFit="1" customWidth="1"/>
    <col min="80" max="80" width="10.140625" style="128" bestFit="1" customWidth="1"/>
    <col min="81" max="81" width="2" style="128" bestFit="1" customWidth="1"/>
    <col min="82" max="82" width="6" style="128" bestFit="1" customWidth="1"/>
    <col min="83" max="83" width="10.140625" style="128" bestFit="1" customWidth="1"/>
    <col min="84" max="84" width="2" style="128" bestFit="1" customWidth="1"/>
    <col min="85" max="85" width="6" style="128" bestFit="1" customWidth="1"/>
    <col min="86" max="86" width="12.42578125" style="19" customWidth="1"/>
    <col min="87" max="87" width="2" style="19" bestFit="1" customWidth="1"/>
    <col min="88" max="88" width="6" style="19" bestFit="1" customWidth="1"/>
    <col min="89" max="89" width="11.85546875" style="19" customWidth="1"/>
    <col min="90" max="90" width="2" style="19" bestFit="1" customWidth="1"/>
    <col min="91" max="91" width="6" style="19" bestFit="1" customWidth="1"/>
    <col min="92" max="92" width="3.5703125" customWidth="1"/>
    <col min="93" max="94" width="2" customWidth="1"/>
    <col min="95" max="101" width="2" bestFit="1" customWidth="1"/>
    <col min="102" max="102" width="2" customWidth="1"/>
    <col min="103" max="109" width="2" bestFit="1" customWidth="1"/>
    <col min="110" max="110" width="2" customWidth="1"/>
    <col min="111" max="117" width="2" bestFit="1" customWidth="1"/>
    <col min="118" max="119" width="3.42578125" style="1" customWidth="1"/>
    <col min="120" max="120" width="5.140625" customWidth="1"/>
    <col min="121" max="121" width="4.85546875" customWidth="1"/>
    <col min="122" max="129" width="7.140625" bestFit="1" customWidth="1"/>
    <col min="130" max="130" width="5.5703125" customWidth="1"/>
    <col min="131" max="147" width="3" bestFit="1" customWidth="1"/>
    <col min="148" max="155" width="2" bestFit="1" customWidth="1"/>
    <col min="156" max="163" width="2" style="362" bestFit="1" customWidth="1"/>
  </cols>
  <sheetData>
    <row r="1" spans="1:171">
      <c r="A1" s="47" t="str" cm="1">
        <f t="array" ref="A1:L110">_xlfn._xlws.SORT(Main!A1:L110,12,-1)</f>
        <v>Gabriel</v>
      </c>
      <c r="B1" s="47">
        <v>5.0999999999999996</v>
      </c>
      <c r="C1" s="47" t="str">
        <v>Arsenal</v>
      </c>
      <c r="D1" s="47">
        <v>3.64</v>
      </c>
      <c r="E1" s="47">
        <v>3.66</v>
      </c>
      <c r="F1" s="47">
        <v>2.86</v>
      </c>
      <c r="G1" s="47">
        <v>3.48</v>
      </c>
      <c r="H1" s="47">
        <v>3.85</v>
      </c>
      <c r="I1" s="47">
        <v>6.47</v>
      </c>
      <c r="J1" s="47">
        <v>3.41</v>
      </c>
      <c r="K1" s="47">
        <v>2.75</v>
      </c>
      <c r="L1" s="47">
        <v>1</v>
      </c>
      <c r="N1" s="252">
        <v>3</v>
      </c>
      <c r="O1" s="49" t="str">
        <f>Main!A111</f>
        <v>Cancelo</v>
      </c>
      <c r="P1" s="49">
        <f>Main!B111</f>
        <v>7.4</v>
      </c>
      <c r="Q1" s="49" t="str">
        <f>Main!C111</f>
        <v>Man City</v>
      </c>
      <c r="R1" s="49">
        <f>Main!D111</f>
        <v>4.88</v>
      </c>
      <c r="S1" s="49">
        <f>Main!E111</f>
        <v>3.74</v>
      </c>
      <c r="T1" s="49">
        <f>Main!F111</f>
        <v>6.68</v>
      </c>
      <c r="U1" s="49">
        <f>Main!G111</f>
        <v>4.47</v>
      </c>
      <c r="V1" s="49">
        <f>Main!H111</f>
        <v>3.18</v>
      </c>
      <c r="W1" s="49">
        <f>Main!I111</f>
        <v>7.21</v>
      </c>
      <c r="X1" s="49">
        <f>Main!J111</f>
        <v>4.09</v>
      </c>
      <c r="Y1" s="49">
        <f>Main!K111</f>
        <v>1.86</v>
      </c>
      <c r="Z1" s="49">
        <f>Main!L2751</f>
        <v>0</v>
      </c>
      <c r="AB1" s="49" cm="1">
        <f t="array" ref="AB1:AN110">_xlfn._xlws.SORT(N1:Z110,{13,1},{-1,1})</f>
        <v>1</v>
      </c>
      <c r="AC1" s="49" t="str">
        <v>Haaland</v>
      </c>
      <c r="AD1" s="49">
        <v>11.5</v>
      </c>
      <c r="AE1" s="49" t="str">
        <v>Man City</v>
      </c>
      <c r="AF1" s="49">
        <v>8.2100000000000009</v>
      </c>
      <c r="AG1" s="49">
        <v>5.33</v>
      </c>
      <c r="AH1" s="49">
        <v>11.86</v>
      </c>
      <c r="AI1" s="49">
        <v>6.93</v>
      </c>
      <c r="AJ1" s="49">
        <v>5.23</v>
      </c>
      <c r="AK1" s="49">
        <v>11.64</v>
      </c>
      <c r="AL1" s="49">
        <v>6.28</v>
      </c>
      <c r="AM1" s="49">
        <v>2.86</v>
      </c>
      <c r="AN1" s="49">
        <v>1</v>
      </c>
      <c r="AP1" s="50" t="str">
        <f>Main!A111</f>
        <v>Cancelo</v>
      </c>
      <c r="AQ1" s="50">
        <f>Main!B111</f>
        <v>7.4</v>
      </c>
      <c r="AR1" s="50" t="str">
        <f>Main!C111</f>
        <v>Man City</v>
      </c>
      <c r="AS1" s="50">
        <f>Main!D111</f>
        <v>4.88</v>
      </c>
      <c r="AT1" s="50">
        <f>Main!E111</f>
        <v>3.74</v>
      </c>
      <c r="AU1" s="50">
        <f>Main!F111</f>
        <v>6.68</v>
      </c>
      <c r="AV1" s="50">
        <f>Main!G111</f>
        <v>4.47</v>
      </c>
      <c r="AW1" s="50">
        <f>Main!H111</f>
        <v>3.18</v>
      </c>
      <c r="AX1" s="50">
        <f>Main!I111</f>
        <v>7.21</v>
      </c>
      <c r="AY1" s="50">
        <f>Main!J111</f>
        <v>4.09</v>
      </c>
      <c r="AZ1" s="50">
        <f>Main!K111</f>
        <v>1.86</v>
      </c>
      <c r="BA1" s="50">
        <f>Main!L991</f>
        <v>0</v>
      </c>
      <c r="BC1" s="50" t="str" cm="1">
        <f t="array" ref="BC1:BN110">_xlfn._xlws.SORT(AP1:BA110,12,-1)</f>
        <v>Haaland</v>
      </c>
      <c r="BD1" s="50">
        <v>11.5</v>
      </c>
      <c r="BE1" s="50" t="str">
        <v>Man City</v>
      </c>
      <c r="BF1" s="50">
        <v>8.2100000000000009</v>
      </c>
      <c r="BG1" s="50">
        <v>5.33</v>
      </c>
      <c r="BH1" s="50">
        <v>11.86</v>
      </c>
      <c r="BI1" s="50">
        <v>6.93</v>
      </c>
      <c r="BJ1" s="50">
        <v>5.23</v>
      </c>
      <c r="BK1" s="50">
        <v>11.64</v>
      </c>
      <c r="BL1" s="50">
        <v>6.28</v>
      </c>
      <c r="BM1" s="50">
        <v>2.86</v>
      </c>
      <c r="BN1" s="50">
        <v>1</v>
      </c>
      <c r="BP1" s="126" t="str">
        <f>Main!A1</f>
        <v>Cancelo</v>
      </c>
      <c r="BQ1" s="126">
        <f>Main!N2751</f>
        <v>0</v>
      </c>
      <c r="BR1" s="126">
        <f>Main!D1</f>
        <v>4.88</v>
      </c>
      <c r="BS1" s="126" t="str" cm="1">
        <f t="array" ref="BS1:BU110">_xlfn._xlws.SORT(BP1:BR110,2,-1)</f>
        <v>Dunk</v>
      </c>
      <c r="BT1" s="126">
        <v>1</v>
      </c>
      <c r="BU1" s="126">
        <v>2.59</v>
      </c>
      <c r="BV1" s="127" t="str">
        <f>BP1</f>
        <v>Cancelo</v>
      </c>
      <c r="BW1" s="127">
        <f>Main!P2751</f>
        <v>0</v>
      </c>
      <c r="BX1" s="127">
        <f>BR1</f>
        <v>4.88</v>
      </c>
      <c r="BY1" s="127" t="str" cm="1">
        <f t="array" ref="BY1:CA110">_xlfn._xlws.SORT(BV1:BX110,2,-1)</f>
        <v>Greenwood</v>
      </c>
      <c r="BZ1" s="127">
        <v>1</v>
      </c>
      <c r="CA1" s="127">
        <v>0.81</v>
      </c>
      <c r="CH1" s="19" t="str">
        <f>BP1</f>
        <v>Cancelo</v>
      </c>
      <c r="CI1" s="19">
        <f>Main!M2751-BQ1-BW1-CC1</f>
        <v>0</v>
      </c>
      <c r="CJ1" s="19">
        <f>BR1</f>
        <v>4.88</v>
      </c>
      <c r="CK1" s="19" t="str" cm="1">
        <f t="array" ref="CK1:CM110">_xlfn._xlws.SORT(CH1:CJ110,2,-1)</f>
        <v>Perišić</v>
      </c>
      <c r="CL1" s="19">
        <v>1</v>
      </c>
      <c r="CM1" s="19">
        <v>0</v>
      </c>
      <c r="CO1" s="122">
        <f>Main!L1</f>
        <v>0</v>
      </c>
      <c r="CP1" s="122">
        <f>Main!L111</f>
        <v>0</v>
      </c>
      <c r="CQ1" s="122">
        <f>Main!L221</f>
        <v>0</v>
      </c>
      <c r="CR1" s="122">
        <f>Main!L331</f>
        <v>0</v>
      </c>
      <c r="CS1" s="122">
        <f>Main!L441</f>
        <v>0</v>
      </c>
      <c r="CT1" s="122">
        <f>Main!L551</f>
        <v>0</v>
      </c>
      <c r="CU1" s="122">
        <f>Main!L661</f>
        <v>0</v>
      </c>
      <c r="CV1" s="122">
        <f>Main!L771</f>
        <v>0</v>
      </c>
      <c r="CW1" s="122">
        <f>Main!L881</f>
        <v>0</v>
      </c>
      <c r="CX1" s="123">
        <f>Main!L1871</f>
        <v>0</v>
      </c>
      <c r="CY1" s="123">
        <f>Main!L1981</f>
        <v>0</v>
      </c>
      <c r="CZ1" s="123">
        <f>Main!L2091</f>
        <v>0</v>
      </c>
      <c r="DA1" s="124">
        <f>Main!L2201</f>
        <v>0</v>
      </c>
      <c r="DB1" s="123">
        <f>Main!L2311</f>
        <v>0</v>
      </c>
      <c r="DC1" s="123">
        <f>Main!L2421</f>
        <v>0</v>
      </c>
      <c r="DD1" s="123">
        <f>Main!L2531</f>
        <v>0</v>
      </c>
      <c r="DE1" s="123">
        <f>Main!L2641</f>
        <v>0</v>
      </c>
      <c r="DF1" s="51">
        <f t="shared" ref="DF1:DM1" si="0">CP1-CX1+CO1-CX1</f>
        <v>0</v>
      </c>
      <c r="DG1" s="51">
        <f t="shared" si="0"/>
        <v>0</v>
      </c>
      <c r="DH1" s="51">
        <f t="shared" si="0"/>
        <v>0</v>
      </c>
      <c r="DI1" s="51">
        <f t="shared" si="0"/>
        <v>0</v>
      </c>
      <c r="DJ1" s="51">
        <f t="shared" si="0"/>
        <v>0</v>
      </c>
      <c r="DK1" s="51">
        <f t="shared" si="0"/>
        <v>0</v>
      </c>
      <c r="DL1" s="51">
        <f t="shared" si="0"/>
        <v>0</v>
      </c>
      <c r="DM1" s="51">
        <f t="shared" si="0"/>
        <v>0</v>
      </c>
      <c r="DN1" s="306">
        <f>SUM(DG1:DM1)</f>
        <v>0</v>
      </c>
      <c r="DO1" s="306">
        <f>SUM(DF1:DM1)</f>
        <v>0</v>
      </c>
      <c r="DP1" s="59"/>
      <c r="DQ1" s="274" t="s">
        <v>202</v>
      </c>
      <c r="DR1" s="274">
        <f>IF(OR(Front!D18=Front!D$2,Front!D18=Front!D$3,Front!D18=Front!D$4),1,0)</f>
        <v>1</v>
      </c>
      <c r="DS1" s="274">
        <f>IF(OR(Front!F18=Front!F$2,Front!F18=Front!F$3,Front!F18=Front!F$4),1,0)</f>
        <v>1</v>
      </c>
      <c r="DT1" s="274">
        <f>IF(OR(Front!H18=Front!H$2,Front!H18=Front!H$3,Front!H18=Front!H$4),1,0)</f>
        <v>1</v>
      </c>
      <c r="DU1" s="274">
        <f>IF(OR(Front!J18=Front!J$2,Front!J18=Front!J$3,Front!J18=Front!J$4),1,0)</f>
        <v>1</v>
      </c>
      <c r="DV1" s="274">
        <f>IF(OR(Front!L18=Front!L$2,Front!L18=Front!L$3,Front!L18=Front!L$4),1,0)</f>
        <v>1</v>
      </c>
      <c r="DW1" s="274">
        <f>IF(OR(Front!N18=Front!N$2,Front!N18=Front!N$3,Front!N18=Front!N$4),1,0)</f>
        <v>1</v>
      </c>
      <c r="DX1" s="274">
        <f>IF(OR(Front!P18=Front!P$2,Front!P18=Front!P$3,Front!P18=Front!P$4),1,0)</f>
        <v>1</v>
      </c>
      <c r="DY1" s="274">
        <f>IF(OR(Front!R18=Front!R$2,Front!R18=Front!R$3,Front!R18=Front!R$4),1,0)</f>
        <v>1</v>
      </c>
      <c r="EA1" s="351">
        <f>Main!L1</f>
        <v>0</v>
      </c>
      <c r="EB1" s="351">
        <f>Main!L111</f>
        <v>0</v>
      </c>
      <c r="EC1" s="351">
        <f>Main!L221</f>
        <v>0</v>
      </c>
      <c r="ED1" s="351">
        <f>Main!L331</f>
        <v>0</v>
      </c>
      <c r="EE1" s="351">
        <f>Main!L441</f>
        <v>0</v>
      </c>
      <c r="EF1" s="351">
        <f>Main!L551</f>
        <v>0</v>
      </c>
      <c r="EG1" s="351">
        <f>Main!L661</f>
        <v>0</v>
      </c>
      <c r="EH1" s="351">
        <f>Main!L771</f>
        <v>0</v>
      </c>
      <c r="EI1" s="351">
        <f>Main!L881</f>
        <v>0</v>
      </c>
      <c r="EJ1" s="350">
        <f>Main!L2751</f>
        <v>0</v>
      </c>
      <c r="EK1" s="350">
        <f>Main!L2861</f>
        <v>0</v>
      </c>
      <c r="EL1" s="350">
        <f>Main!L2971</f>
        <v>0</v>
      </c>
      <c r="EM1" s="350">
        <f>Main!L3081</f>
        <v>0</v>
      </c>
      <c r="EN1" s="350">
        <f>Main!L3191</f>
        <v>0</v>
      </c>
      <c r="EO1" s="350">
        <f>Main!L3301</f>
        <v>0</v>
      </c>
      <c r="EP1" s="350">
        <f>Main!L3411</f>
        <v>0</v>
      </c>
      <c r="EQ1" s="350">
        <f>Main!L3521</f>
        <v>0</v>
      </c>
      <c r="ER1" s="361">
        <f>Main!N2751</f>
        <v>0</v>
      </c>
      <c r="ES1" s="361">
        <f>Main!N2861</f>
        <v>0</v>
      </c>
      <c r="ET1" s="361">
        <f>Main!N2971</f>
        <v>0</v>
      </c>
      <c r="EU1" s="361">
        <f>Main!N3081</f>
        <v>0</v>
      </c>
      <c r="EV1" s="361">
        <f>Main!N3191</f>
        <v>0</v>
      </c>
      <c r="EW1" s="361">
        <f>Main!N3301</f>
        <v>0</v>
      </c>
      <c r="EX1" s="361">
        <f>Main!N3411</f>
        <v>0</v>
      </c>
      <c r="EY1" s="361">
        <f>Main!N3521</f>
        <v>0</v>
      </c>
      <c r="EZ1" s="362">
        <f>Main!P2751</f>
        <v>0</v>
      </c>
      <c r="FA1" s="362">
        <f>Main!P2861</f>
        <v>0</v>
      </c>
      <c r="FB1" s="362">
        <f>Main!P2971</f>
        <v>0</v>
      </c>
      <c r="FC1" s="362">
        <f>Main!P3081</f>
        <v>0</v>
      </c>
      <c r="FD1" s="362">
        <f>Main!P3191</f>
        <v>0</v>
      </c>
      <c r="FE1" s="362">
        <f>Main!P3301</f>
        <v>0</v>
      </c>
      <c r="FF1" s="362">
        <f>Main!P3411</f>
        <v>0</v>
      </c>
      <c r="FG1" s="362">
        <f>Main!P3521</f>
        <v>0</v>
      </c>
      <c r="FH1">
        <f>Main!Q2751</f>
        <v>0</v>
      </c>
      <c r="FI1">
        <f>Main!Q2861</f>
        <v>0</v>
      </c>
      <c r="FJ1">
        <f>Main!Q2971</f>
        <v>0</v>
      </c>
      <c r="FK1">
        <f>Main!Q3081</f>
        <v>0</v>
      </c>
      <c r="FL1">
        <f>Main!Q3191</f>
        <v>0</v>
      </c>
      <c r="FM1">
        <f>Main!Q3301</f>
        <v>0</v>
      </c>
      <c r="FN1">
        <f>Main!Q3411</f>
        <v>0</v>
      </c>
      <c r="FO1">
        <f>Main!Q3521</f>
        <v>0</v>
      </c>
    </row>
    <row r="2" spans="1:171">
      <c r="A2" s="47" t="str">
        <v>Trippier</v>
      </c>
      <c r="B2" s="47">
        <v>5.2</v>
      </c>
      <c r="C2" s="47" t="str">
        <v>Newcastle</v>
      </c>
      <c r="D2" s="47">
        <v>4.8</v>
      </c>
      <c r="E2" s="47">
        <v>2.5</v>
      </c>
      <c r="F2" s="47">
        <v>4.55</v>
      </c>
      <c r="G2" s="47">
        <v>3.76</v>
      </c>
      <c r="H2" s="47">
        <v>4.28</v>
      </c>
      <c r="I2" s="47">
        <v>4.3099999999999996</v>
      </c>
      <c r="J2" s="47">
        <v>2.85</v>
      </c>
      <c r="K2" s="47">
        <v>2.5499999999999998</v>
      </c>
      <c r="L2" s="47">
        <v>1</v>
      </c>
      <c r="N2" s="252">
        <v>3</v>
      </c>
      <c r="O2" s="49" t="str">
        <f>Main!A112</f>
        <v>Alexander-Arnold</v>
      </c>
      <c r="P2" s="49">
        <f>Main!B112</f>
        <v>7.2</v>
      </c>
      <c r="Q2" s="49" t="str">
        <f>Main!C112</f>
        <v>Liverpool</v>
      </c>
      <c r="R2" s="49">
        <f>Main!D112</f>
        <v>5.47</v>
      </c>
      <c r="S2" s="49">
        <f>Main!E112</f>
        <v>4.5599999999999996</v>
      </c>
      <c r="T2" s="49">
        <f>Main!F112</f>
        <v>3.88</v>
      </c>
      <c r="U2" s="49">
        <f>Main!G112</f>
        <v>4.2300000000000004</v>
      </c>
      <c r="V2" s="49">
        <f>Main!H112</f>
        <v>4.62</v>
      </c>
      <c r="W2" s="49">
        <f>Main!I112</f>
        <v>5.53</v>
      </c>
      <c r="X2" s="49">
        <f>Main!J112</f>
        <v>3.38</v>
      </c>
      <c r="Y2" s="49">
        <f>Main!K112</f>
        <v>4.43</v>
      </c>
      <c r="Z2" s="49">
        <f>Main!L2752</f>
        <v>0</v>
      </c>
      <c r="AB2" s="49">
        <v>1</v>
      </c>
      <c r="AC2" s="49" t="str">
        <v>Wilson</v>
      </c>
      <c r="AD2" s="49">
        <v>7.4</v>
      </c>
      <c r="AE2" s="49" t="str">
        <v>Newcastle</v>
      </c>
      <c r="AF2" s="49">
        <v>3.46</v>
      </c>
      <c r="AG2" s="49">
        <v>3.41</v>
      </c>
      <c r="AH2" s="49">
        <v>5.33</v>
      </c>
      <c r="AI2" s="49">
        <v>4</v>
      </c>
      <c r="AJ2" s="49">
        <v>4.3099999999999996</v>
      </c>
      <c r="AK2" s="49">
        <v>4.16</v>
      </c>
      <c r="AL2" s="49">
        <v>3.49</v>
      </c>
      <c r="AM2" s="49">
        <v>2.5099999999999998</v>
      </c>
      <c r="AN2" s="49">
        <v>1</v>
      </c>
      <c r="AP2" s="50" t="str">
        <f>Main!A112</f>
        <v>Alexander-Arnold</v>
      </c>
      <c r="AQ2" s="50">
        <f>Main!B112</f>
        <v>7.2</v>
      </c>
      <c r="AR2" s="50" t="str">
        <f>Main!C112</f>
        <v>Liverpool</v>
      </c>
      <c r="AS2" s="50">
        <f>Main!D112</f>
        <v>5.47</v>
      </c>
      <c r="AT2" s="50">
        <f>Main!E112</f>
        <v>4.5599999999999996</v>
      </c>
      <c r="AU2" s="50">
        <f>Main!F112</f>
        <v>3.88</v>
      </c>
      <c r="AV2" s="50">
        <f>Main!G112</f>
        <v>4.2300000000000004</v>
      </c>
      <c r="AW2" s="50">
        <f>Main!H112</f>
        <v>4.62</v>
      </c>
      <c r="AX2" s="50">
        <f>Main!I112</f>
        <v>5.53</v>
      </c>
      <c r="AY2" s="50">
        <f>Main!J112</f>
        <v>3.38</v>
      </c>
      <c r="AZ2" s="50">
        <f>Main!K112</f>
        <v>4.43</v>
      </c>
      <c r="BA2" s="50">
        <f>Main!L992</f>
        <v>0</v>
      </c>
      <c r="BC2" s="50" t="str">
        <v>Cancelo</v>
      </c>
      <c r="BD2" s="50">
        <v>7.4</v>
      </c>
      <c r="BE2" s="50" t="str">
        <v>Man City</v>
      </c>
      <c r="BF2" s="50">
        <v>4.88</v>
      </c>
      <c r="BG2" s="50">
        <v>3.74</v>
      </c>
      <c r="BH2" s="50">
        <v>6.68</v>
      </c>
      <c r="BI2" s="50">
        <v>4.47</v>
      </c>
      <c r="BJ2" s="50">
        <v>3.18</v>
      </c>
      <c r="BK2" s="50">
        <v>7.21</v>
      </c>
      <c r="BL2" s="50">
        <v>4.09</v>
      </c>
      <c r="BM2" s="50">
        <v>1.86</v>
      </c>
      <c r="BN2" s="50">
        <v>0</v>
      </c>
      <c r="BP2" s="126" t="str">
        <f>Main!A2</f>
        <v>Alexander-Arnold</v>
      </c>
      <c r="BQ2" s="126">
        <f>Main!N2752</f>
        <v>0</v>
      </c>
      <c r="BR2" s="126">
        <f>Main!D2</f>
        <v>5.47</v>
      </c>
      <c r="BS2" s="126" t="str">
        <v>Cancelo</v>
      </c>
      <c r="BT2" s="126">
        <v>0</v>
      </c>
      <c r="BU2" s="126">
        <v>4.88</v>
      </c>
      <c r="BV2" s="127" t="str">
        <f t="shared" ref="BV2:BV65" si="1">BP2</f>
        <v>Alexander-Arnold</v>
      </c>
      <c r="BW2" s="127">
        <f>Main!P2752</f>
        <v>0</v>
      </c>
      <c r="BX2" s="127">
        <f t="shared" ref="BX2:BX65" si="2">BR2</f>
        <v>5.47</v>
      </c>
      <c r="BY2" s="127" t="str">
        <v>Cancelo</v>
      </c>
      <c r="BZ2" s="127">
        <v>0</v>
      </c>
      <c r="CA2" s="127">
        <v>4.88</v>
      </c>
      <c r="CH2" s="19" t="str">
        <f t="shared" ref="CH2:CH65" si="3">BP2</f>
        <v>Alexander-Arnold</v>
      </c>
      <c r="CI2" s="19">
        <f>Main!M2752-BQ2-BW2-CC2</f>
        <v>0</v>
      </c>
      <c r="CJ2" s="19">
        <f t="shared" ref="CJ2:CJ65" si="4">BR2</f>
        <v>5.47</v>
      </c>
      <c r="CK2" s="19" t="str">
        <v>Cancelo</v>
      </c>
      <c r="CL2" s="19">
        <v>0</v>
      </c>
      <c r="CM2" s="19">
        <v>4.88</v>
      </c>
      <c r="CO2" s="122">
        <f>Main!L2</f>
        <v>0</v>
      </c>
      <c r="CP2" s="122">
        <f>Main!L112</f>
        <v>0</v>
      </c>
      <c r="CQ2" s="122">
        <f>Main!L222</f>
        <v>0</v>
      </c>
      <c r="CR2" s="122">
        <f>Main!L332</f>
        <v>0</v>
      </c>
      <c r="CS2" s="122">
        <f>Main!L442</f>
        <v>1</v>
      </c>
      <c r="CT2" s="122">
        <f>Main!L552</f>
        <v>1</v>
      </c>
      <c r="CU2" s="122">
        <f>Main!L662</f>
        <v>1</v>
      </c>
      <c r="CV2" s="122">
        <f>Main!L772</f>
        <v>1</v>
      </c>
      <c r="CW2" s="122">
        <f>Main!L882</f>
        <v>1</v>
      </c>
      <c r="CX2" s="123">
        <f>Main!L1872</f>
        <v>0</v>
      </c>
      <c r="CY2" s="123">
        <f>Main!L1982</f>
        <v>0</v>
      </c>
      <c r="CZ2" s="123">
        <f>Main!L2092</f>
        <v>0</v>
      </c>
      <c r="DA2" s="124">
        <f>Main!L2202</f>
        <v>0</v>
      </c>
      <c r="DB2" s="123">
        <f>Main!L2312</f>
        <v>1</v>
      </c>
      <c r="DC2" s="123">
        <f>Main!L2422</f>
        <v>1</v>
      </c>
      <c r="DD2" s="123">
        <f>Main!L2532</f>
        <v>1</v>
      </c>
      <c r="DE2" s="123">
        <f>Main!L2642</f>
        <v>1</v>
      </c>
      <c r="DF2" s="51">
        <f t="shared" ref="DF2:DF65" si="5">CP2-CX2+CO2-CX2</f>
        <v>0</v>
      </c>
      <c r="DG2" s="51">
        <f t="shared" ref="DG2:DG65" si="6">CQ2-CY2+CP2-CY2</f>
        <v>0</v>
      </c>
      <c r="DH2" s="51">
        <f t="shared" ref="DH2:DH65" si="7">CR2-CZ2+CQ2-CZ2</f>
        <v>0</v>
      </c>
      <c r="DI2" s="51">
        <f t="shared" ref="DI2:DI65" si="8">CS2-DA2+CR2-DA2</f>
        <v>1</v>
      </c>
      <c r="DJ2" s="51">
        <f t="shared" ref="DJ2:DJ65" si="9">CT2-DB2+CS2-DB2</f>
        <v>0</v>
      </c>
      <c r="DK2" s="51">
        <f t="shared" ref="DK2:DK65" si="10">CU2-DC2+CT2-DC2</f>
        <v>0</v>
      </c>
      <c r="DL2" s="51">
        <f t="shared" ref="DL2:DL65" si="11">CV2-DD2+CU2-DD2</f>
        <v>0</v>
      </c>
      <c r="DM2" s="51">
        <f t="shared" ref="DM2:DM65" si="12">CW2-DE2+CV2-DE2</f>
        <v>0</v>
      </c>
      <c r="DN2" s="306">
        <f>SUM(DG2:DM2)</f>
        <v>1</v>
      </c>
      <c r="DO2" s="306">
        <f t="shared" ref="DO2:DO65" si="13">SUM(DF2:DM2)</f>
        <v>1</v>
      </c>
      <c r="DQ2" s="275"/>
      <c r="DR2" s="274">
        <f>IF(OR(Front!D19=Front!D$2,Front!D19=Front!D$3,Front!D19=Front!D$4),1,0)</f>
        <v>1</v>
      </c>
      <c r="DS2" s="274">
        <f>IF(OR(Front!F19=Front!F$2,Front!F19=Front!F$3,Front!F19=Front!F$4),1,0)</f>
        <v>1</v>
      </c>
      <c r="DT2" s="274">
        <f>IF(OR(Front!H19=Front!H$2,Front!H19=Front!H$3,Front!H19=Front!H$4),1,0)</f>
        <v>1</v>
      </c>
      <c r="DU2" s="274">
        <f>IF(OR(Front!J19=Front!J$2,Front!J19=Front!J$3,Front!J19=Front!J$4),1,0)</f>
        <v>1</v>
      </c>
      <c r="DV2" s="274">
        <f>IF(OR(Front!L19=Front!L$2,Front!L19=Front!L$3,Front!L19=Front!L$4),1,0)</f>
        <v>0</v>
      </c>
      <c r="DW2" s="274">
        <f>IF(OR(Front!N19=Front!N$2,Front!N19=Front!N$3,Front!N19=Front!N$4),1,0)</f>
        <v>1</v>
      </c>
      <c r="DX2" s="274">
        <f>IF(OR(Front!P19=Front!P$2,Front!P19=Front!P$3,Front!P19=Front!P$4),1,0)</f>
        <v>1</v>
      </c>
      <c r="DY2" s="274">
        <f>IF(OR(Front!R19=Front!R$2,Front!R19=Front!R$3,Front!R19=Front!R$4),1,0)</f>
        <v>1</v>
      </c>
      <c r="EA2" s="351">
        <f>SUM(EA1,AND(Main!L2=1))</f>
        <v>0</v>
      </c>
      <c r="EB2" s="351">
        <f>SUM(EB1,AND(Main!L112=1))</f>
        <v>0</v>
      </c>
      <c r="EC2" s="351">
        <f>SUM(EC1,AND(Main!L222=1))</f>
        <v>0</v>
      </c>
      <c r="ED2" s="351">
        <f>SUM(ED1,AND(Main!L332=1))</f>
        <v>0</v>
      </c>
      <c r="EE2" s="351">
        <f>SUM(EE1,AND(Main!L442=1))</f>
        <v>1</v>
      </c>
      <c r="EF2" s="351">
        <f>SUM(EF1,AND(Main!L552=1))</f>
        <v>1</v>
      </c>
      <c r="EG2" s="351">
        <f>SUM(EG1,AND(Main!L662=1))</f>
        <v>1</v>
      </c>
      <c r="EH2" s="351">
        <f>SUM(EH1,AND(Main!L772=1))</f>
        <v>1</v>
      </c>
      <c r="EI2" s="351">
        <f>SUM(EI1,AND(Main!L882=1))</f>
        <v>1</v>
      </c>
      <c r="EJ2" s="350">
        <f>SUM(EJ1,AND(Main!L2752=1))</f>
        <v>0</v>
      </c>
      <c r="EK2" s="350">
        <f>SUM(EK1,AND(Main!L2862=1))</f>
        <v>0</v>
      </c>
      <c r="EL2" s="350">
        <f>SUM(EL1,AND(Main!L2972=1))</f>
        <v>0</v>
      </c>
      <c r="EM2" s="350">
        <f>SUM(EM1,AND(Main!L3082=1))</f>
        <v>1</v>
      </c>
      <c r="EN2" s="350">
        <f>SUM(EN1,AND(Main!L3192=1))</f>
        <v>1</v>
      </c>
      <c r="EO2" s="350">
        <f>SUM(EO1,AND(Main!L3302=1))</f>
        <v>1</v>
      </c>
      <c r="EP2" s="350">
        <f>SUM(EP1,AND(Main!L3412=1))</f>
        <v>1</v>
      </c>
      <c r="EQ2" s="350">
        <f>SUM(EQ1,AND(Main!L3522=1))</f>
        <v>1</v>
      </c>
      <c r="ER2" s="361">
        <f>SUM(ER1,AND(Main!N2752=1))</f>
        <v>0</v>
      </c>
      <c r="ES2" s="361">
        <f>SUM(ES1,AND(Main!N2862=1))</f>
        <v>0</v>
      </c>
      <c r="ET2" s="361">
        <f>SUM(ET1,AND(Main!N2972=1))</f>
        <v>0</v>
      </c>
      <c r="EU2" s="361">
        <f>SUM(EU1,AND(Main!N3082=1))</f>
        <v>0</v>
      </c>
      <c r="EV2" s="361">
        <f>SUM(EV1,AND(Main!N3192=1))</f>
        <v>0</v>
      </c>
      <c r="EW2" s="361">
        <f>SUM(EW1,AND(Main!N3302=1))</f>
        <v>0</v>
      </c>
      <c r="EX2" s="361">
        <f>SUM(EX1,AND(Main!N3412=1))</f>
        <v>0</v>
      </c>
      <c r="EY2" s="361">
        <f>SUM(EY1,AND(Main!N3522=1))</f>
        <v>0</v>
      </c>
      <c r="EZ2" s="362">
        <f>SUM(EZ1,AND(Main!P2752=1))</f>
        <v>0</v>
      </c>
      <c r="FA2" s="362">
        <f>SUM(FA1,AND(Main!P2862=1))</f>
        <v>0</v>
      </c>
      <c r="FB2" s="362">
        <f>SUM(FB1,AND(Main!P2972=1))</f>
        <v>0</v>
      </c>
      <c r="FC2" s="362">
        <f>SUM(FC1,AND(Main!P3082=1))</f>
        <v>0</v>
      </c>
      <c r="FD2" s="362">
        <f>SUM(FD1,AND(Main!P3192=1))</f>
        <v>0</v>
      </c>
      <c r="FE2" s="362">
        <f>SUM(FE1,AND(Main!P3302=1))</f>
        <v>0</v>
      </c>
      <c r="FF2" s="362">
        <f>SUM(FF1,AND(Main!P3412=1))</f>
        <v>0</v>
      </c>
      <c r="FG2" s="362">
        <f>SUM(FG1,AND(Main!P3522=1))</f>
        <v>0</v>
      </c>
      <c r="FH2">
        <f>SUM(FH1,AND(Main!Q2752=1))</f>
        <v>0</v>
      </c>
      <c r="FI2">
        <f>SUM(FI1,AND(Main!Q2862=1))</f>
        <v>0</v>
      </c>
      <c r="FJ2">
        <f>SUM(FJ1,AND(Main!Q2972=1))</f>
        <v>0</v>
      </c>
      <c r="FK2">
        <f>SUM(FK1,AND(Main!Q3082=1))</f>
        <v>0</v>
      </c>
      <c r="FL2">
        <f>SUM(FL1,AND(Main!Q3192=1))</f>
        <v>0</v>
      </c>
      <c r="FM2">
        <f>SUM(FM1,AND(Main!Q3302=1))</f>
        <v>0</v>
      </c>
      <c r="FN2">
        <f>SUM(FN1,AND(Main!Q3412=1))</f>
        <v>0</v>
      </c>
      <c r="FO2">
        <f>SUM(FO1,AND(Main!Q3522=1))</f>
        <v>0</v>
      </c>
    </row>
    <row r="3" spans="1:171">
      <c r="A3" s="47" t="str">
        <v>Dunk</v>
      </c>
      <c r="B3" s="47">
        <v>4.7</v>
      </c>
      <c r="C3" s="47" t="str">
        <v>Brighton</v>
      </c>
      <c r="D3" s="47">
        <v>2.59</v>
      </c>
      <c r="E3" s="47">
        <v>3.62</v>
      </c>
      <c r="F3" s="47">
        <v>2.42</v>
      </c>
      <c r="G3" s="47">
        <v>3.12</v>
      </c>
      <c r="H3" s="47">
        <v>4.3899999999999997</v>
      </c>
      <c r="I3" s="47">
        <v>3.27</v>
      </c>
      <c r="J3" s="47">
        <v>3.92</v>
      </c>
      <c r="K3" s="47">
        <v>1.45</v>
      </c>
      <c r="L3" s="47">
        <v>1</v>
      </c>
      <c r="N3" s="252">
        <v>3</v>
      </c>
      <c r="O3" s="49" t="str">
        <f>Main!A113</f>
        <v>Gabriel</v>
      </c>
      <c r="P3" s="49">
        <f>Main!B113</f>
        <v>5.0999999999999996</v>
      </c>
      <c r="Q3" s="49" t="str">
        <f>Main!C113</f>
        <v>Arsenal</v>
      </c>
      <c r="R3" s="49">
        <f>Main!D113</f>
        <v>3.64</v>
      </c>
      <c r="S3" s="49">
        <f>Main!E113</f>
        <v>3.66</v>
      </c>
      <c r="T3" s="49">
        <f>Main!F113</f>
        <v>2.86</v>
      </c>
      <c r="U3" s="49">
        <f>Main!G113</f>
        <v>3.48</v>
      </c>
      <c r="V3" s="49">
        <f>Main!H113</f>
        <v>3.85</v>
      </c>
      <c r="W3" s="49">
        <f>Main!I113</f>
        <v>6.47</v>
      </c>
      <c r="X3" s="49">
        <f>Main!J113</f>
        <v>3.41</v>
      </c>
      <c r="Y3" s="49">
        <f>Main!K113</f>
        <v>2.75</v>
      </c>
      <c r="Z3" s="49">
        <f>Main!L2753</f>
        <v>1</v>
      </c>
      <c r="AB3" s="49">
        <v>2</v>
      </c>
      <c r="AC3" s="49" t="str">
        <v>Salah</v>
      </c>
      <c r="AD3" s="49">
        <v>12.8</v>
      </c>
      <c r="AE3" s="49" t="str">
        <v>Liverpool</v>
      </c>
      <c r="AF3" s="49">
        <v>8.14</v>
      </c>
      <c r="AG3" s="49">
        <v>6.7</v>
      </c>
      <c r="AH3" s="49">
        <v>5.55</v>
      </c>
      <c r="AI3" s="49">
        <v>5.82</v>
      </c>
      <c r="AJ3" s="49">
        <v>5.69</v>
      </c>
      <c r="AK3" s="49">
        <v>7.04</v>
      </c>
      <c r="AL3" s="49">
        <v>4.66</v>
      </c>
      <c r="AM3" s="49">
        <v>5.59</v>
      </c>
      <c r="AN3" s="49">
        <v>1</v>
      </c>
      <c r="AP3" s="50" t="str">
        <f>Main!A113</f>
        <v>Gabriel</v>
      </c>
      <c r="AQ3" s="50">
        <f>Main!B113</f>
        <v>5.0999999999999996</v>
      </c>
      <c r="AR3" s="50" t="str">
        <f>Main!C113</f>
        <v>Arsenal</v>
      </c>
      <c r="AS3" s="50">
        <f>Main!D113</f>
        <v>3.64</v>
      </c>
      <c r="AT3" s="50">
        <f>Main!E113</f>
        <v>3.66</v>
      </c>
      <c r="AU3" s="50">
        <f>Main!F113</f>
        <v>2.86</v>
      </c>
      <c r="AV3" s="50">
        <f>Main!G113</f>
        <v>3.48</v>
      </c>
      <c r="AW3" s="50">
        <f>Main!H113</f>
        <v>3.85</v>
      </c>
      <c r="AX3" s="50">
        <f>Main!I113</f>
        <v>6.47</v>
      </c>
      <c r="AY3" s="50">
        <f>Main!J113</f>
        <v>3.41</v>
      </c>
      <c r="AZ3" s="50">
        <f>Main!K113</f>
        <v>2.75</v>
      </c>
      <c r="BA3" s="50">
        <f>Main!L993</f>
        <v>0</v>
      </c>
      <c r="BC3" s="50" t="str">
        <v>Alexander-Arnold</v>
      </c>
      <c r="BD3" s="50">
        <v>7.2</v>
      </c>
      <c r="BE3" s="50" t="str">
        <v>Liverpool</v>
      </c>
      <c r="BF3" s="50">
        <v>5.47</v>
      </c>
      <c r="BG3" s="50">
        <v>4.5599999999999996</v>
      </c>
      <c r="BH3" s="50">
        <v>3.88</v>
      </c>
      <c r="BI3" s="50">
        <v>4.2300000000000004</v>
      </c>
      <c r="BJ3" s="50">
        <v>4.62</v>
      </c>
      <c r="BK3" s="50">
        <v>5.53</v>
      </c>
      <c r="BL3" s="50">
        <v>3.38</v>
      </c>
      <c r="BM3" s="50">
        <v>4.43</v>
      </c>
      <c r="BN3" s="50">
        <v>0</v>
      </c>
      <c r="BP3" s="126" t="str">
        <f>Main!A3</f>
        <v>Gabriel</v>
      </c>
      <c r="BQ3" s="126">
        <f>Main!N2753</f>
        <v>0</v>
      </c>
      <c r="BR3" s="126">
        <f>Main!D3</f>
        <v>3.64</v>
      </c>
      <c r="BS3" s="126" t="str">
        <v>Alexander-Arnold</v>
      </c>
      <c r="BT3" s="126">
        <v>0</v>
      </c>
      <c r="BU3" s="126">
        <v>5.47</v>
      </c>
      <c r="BV3" s="127" t="str">
        <f t="shared" si="1"/>
        <v>Gabriel</v>
      </c>
      <c r="BW3" s="127">
        <f>Main!P2753</f>
        <v>0</v>
      </c>
      <c r="BX3" s="127">
        <f t="shared" si="2"/>
        <v>3.64</v>
      </c>
      <c r="BY3" s="127" t="str">
        <v>Alexander-Arnold</v>
      </c>
      <c r="BZ3" s="127">
        <v>0</v>
      </c>
      <c r="CA3" s="127">
        <v>5.47</v>
      </c>
      <c r="CH3" s="19" t="str">
        <f t="shared" si="3"/>
        <v>Gabriel</v>
      </c>
      <c r="CI3" s="19">
        <f>Main!M2753-BQ3-BW3-CC3</f>
        <v>0</v>
      </c>
      <c r="CJ3" s="19">
        <f t="shared" si="4"/>
        <v>3.64</v>
      </c>
      <c r="CK3" s="19" t="str">
        <v>Alexander-Arnold</v>
      </c>
      <c r="CL3" s="19">
        <v>0</v>
      </c>
      <c r="CM3" s="19">
        <v>5.47</v>
      </c>
      <c r="CO3" s="122">
        <f>Main!L3</f>
        <v>1</v>
      </c>
      <c r="CP3" s="122">
        <f>Main!L113</f>
        <v>1</v>
      </c>
      <c r="CQ3" s="122">
        <f>Main!L223</f>
        <v>1</v>
      </c>
      <c r="CR3" s="122">
        <f>Main!L333</f>
        <v>1</v>
      </c>
      <c r="CS3" s="122">
        <f>Main!L443</f>
        <v>1</v>
      </c>
      <c r="CT3" s="122">
        <f>Main!L553</f>
        <v>1</v>
      </c>
      <c r="CU3" s="122">
        <f>Main!L663</f>
        <v>1</v>
      </c>
      <c r="CV3" s="122">
        <f>Main!L773</f>
        <v>1</v>
      </c>
      <c r="CW3" s="122">
        <f>Main!L883</f>
        <v>1</v>
      </c>
      <c r="CX3" s="123">
        <f>Main!L1873</f>
        <v>1</v>
      </c>
      <c r="CY3" s="123">
        <f>Main!L1983</f>
        <v>1</v>
      </c>
      <c r="CZ3" s="123">
        <f>Main!L2093</f>
        <v>1</v>
      </c>
      <c r="DA3" s="124">
        <f>Main!L2203</f>
        <v>1</v>
      </c>
      <c r="DB3" s="123">
        <f>Main!L2313</f>
        <v>1</v>
      </c>
      <c r="DC3" s="123">
        <f>Main!L2423</f>
        <v>1</v>
      </c>
      <c r="DD3" s="123">
        <f>Main!L2533</f>
        <v>1</v>
      </c>
      <c r="DE3" s="123">
        <f>Main!L2643</f>
        <v>1</v>
      </c>
      <c r="DF3" s="51">
        <f t="shared" si="5"/>
        <v>0</v>
      </c>
      <c r="DG3" s="51">
        <f t="shared" si="6"/>
        <v>0</v>
      </c>
      <c r="DH3" s="51">
        <f t="shared" si="7"/>
        <v>0</v>
      </c>
      <c r="DI3" s="51">
        <f t="shared" si="8"/>
        <v>0</v>
      </c>
      <c r="DJ3" s="51">
        <f t="shared" si="9"/>
        <v>0</v>
      </c>
      <c r="DK3" s="51">
        <f t="shared" si="10"/>
        <v>0</v>
      </c>
      <c r="DL3" s="51">
        <f t="shared" si="11"/>
        <v>0</v>
      </c>
      <c r="DM3" s="51">
        <f t="shared" si="12"/>
        <v>0</v>
      </c>
      <c r="DN3" s="306">
        <f t="shared" ref="DN3:DN32" si="14">SUM(DG3:DM3)</f>
        <v>0</v>
      </c>
      <c r="DO3" s="306">
        <f t="shared" si="13"/>
        <v>0</v>
      </c>
      <c r="DQ3" s="275"/>
      <c r="DR3" s="274">
        <f>IF(OR(Front!D20=Front!D$2,Front!D20=Front!D$3,Front!D20=Front!D$4),1,0)</f>
        <v>0</v>
      </c>
      <c r="DS3" s="274">
        <f>IF(OR(Front!F20=Front!F$2,Front!F20=Front!F$3,Front!F20=Front!F$4),1,0)</f>
        <v>0</v>
      </c>
      <c r="DT3" s="274">
        <f>IF(OR(Front!H20=Front!H$2,Front!H20=Front!H$3,Front!H20=Front!H$4),1,0)</f>
        <v>0</v>
      </c>
      <c r="DU3" s="274">
        <f>IF(OR(Front!J20=Front!J$2,Front!J20=Front!J$3,Front!J20=Front!J$4),1,0)</f>
        <v>0</v>
      </c>
      <c r="DV3" s="274">
        <f>IF(OR(Front!L20=Front!L$2,Front!L20=Front!L$3,Front!L20=Front!L$4),1,0)</f>
        <v>0</v>
      </c>
      <c r="DW3" s="274">
        <f>IF(OR(Front!N20=Front!N$2,Front!N20=Front!N$3,Front!N20=Front!N$4),1,0)</f>
        <v>0</v>
      </c>
      <c r="DX3" s="274">
        <f>IF(OR(Front!P20=Front!P$2,Front!P20=Front!P$3,Front!P20=Front!P$4),1,0)</f>
        <v>0</v>
      </c>
      <c r="DY3" s="274">
        <f>IF(OR(Front!R20=Front!R$2,Front!R20=Front!R$3,Front!R20=Front!R$4),1,0)</f>
        <v>0</v>
      </c>
      <c r="EA3" s="351">
        <f>SUM(EA2,AND(Main!L3=1))</f>
        <v>1</v>
      </c>
      <c r="EB3" s="351">
        <f>SUM(EB2,AND(Main!L113=1))</f>
        <v>1</v>
      </c>
      <c r="EC3" s="351">
        <f>SUM(EC2,AND(Main!L223=1))</f>
        <v>1</v>
      </c>
      <c r="ED3" s="351">
        <f>SUM(ED2,AND(Main!L333=1))</f>
        <v>1</v>
      </c>
      <c r="EE3" s="351">
        <f>SUM(EE2,AND(Main!L443=1))</f>
        <v>2</v>
      </c>
      <c r="EF3" s="351">
        <f>SUM(EF2,AND(Main!L553=1))</f>
        <v>2</v>
      </c>
      <c r="EG3" s="351">
        <f>SUM(EG2,AND(Main!L663=1))</f>
        <v>2</v>
      </c>
      <c r="EH3" s="351">
        <f>SUM(EH2,AND(Main!L773=1))</f>
        <v>2</v>
      </c>
      <c r="EI3" s="351">
        <f>SUM(EI2,AND(Main!L883=1))</f>
        <v>2</v>
      </c>
      <c r="EJ3" s="350">
        <f>SUM(EJ2,AND(Main!L2753=1))</f>
        <v>1</v>
      </c>
      <c r="EK3" s="350">
        <f>SUM(EK2,AND(Main!L2863=1))</f>
        <v>1</v>
      </c>
      <c r="EL3" s="350">
        <f>SUM(EL2,AND(Main!L2973=1))</f>
        <v>0</v>
      </c>
      <c r="EM3" s="350">
        <f>SUM(EM2,AND(Main!L3083=1))</f>
        <v>2</v>
      </c>
      <c r="EN3" s="350">
        <f>SUM(EN2,AND(Main!L3193=1))</f>
        <v>2</v>
      </c>
      <c r="EO3" s="350">
        <f>SUM(EO2,AND(Main!L3303=1))</f>
        <v>2</v>
      </c>
      <c r="EP3" s="350">
        <f>SUM(EP2,AND(Main!L3413=1))</f>
        <v>2</v>
      </c>
      <c r="EQ3" s="350">
        <f>SUM(EQ2,AND(Main!L3523=1))</f>
        <v>2</v>
      </c>
      <c r="ER3" s="361">
        <f>SUM(ER2,AND(Main!N2753=1))</f>
        <v>0</v>
      </c>
      <c r="ES3" s="361">
        <f>SUM(ES2,AND(Main!N2863=1))</f>
        <v>0</v>
      </c>
      <c r="ET3" s="361">
        <f>SUM(ET2,AND(Main!N2973=1))</f>
        <v>1</v>
      </c>
      <c r="EU3" s="361">
        <f>SUM(EU2,AND(Main!N3083=1))</f>
        <v>0</v>
      </c>
      <c r="EV3" s="361">
        <f>SUM(EV2,AND(Main!N3193=1))</f>
        <v>0</v>
      </c>
      <c r="EW3" s="361">
        <f>SUM(EW2,AND(Main!N3303=1))</f>
        <v>0</v>
      </c>
      <c r="EX3" s="361">
        <f>SUM(EX2,AND(Main!N3413=1))</f>
        <v>0</v>
      </c>
      <c r="EY3" s="361">
        <f>SUM(EY2,AND(Main!N3523=1))</f>
        <v>0</v>
      </c>
      <c r="EZ3" s="362">
        <f>SUM(EZ2,AND(Main!P2753=1))</f>
        <v>0</v>
      </c>
      <c r="FA3" s="362">
        <f>SUM(FA2,AND(Main!P2863=1))</f>
        <v>0</v>
      </c>
      <c r="FB3" s="362">
        <f>SUM(FB2,AND(Main!P2973=1))</f>
        <v>0</v>
      </c>
      <c r="FC3" s="362">
        <f>SUM(FC2,AND(Main!P3083=1))</f>
        <v>0</v>
      </c>
      <c r="FD3" s="362">
        <f>SUM(FD2,AND(Main!P3193=1))</f>
        <v>0</v>
      </c>
      <c r="FE3" s="362">
        <f>SUM(FE2,AND(Main!P3303=1))</f>
        <v>0</v>
      </c>
      <c r="FF3" s="362">
        <f>SUM(FF2,AND(Main!P3413=1))</f>
        <v>0</v>
      </c>
      <c r="FG3" s="362">
        <f>SUM(FG2,AND(Main!P3523=1))</f>
        <v>0</v>
      </c>
      <c r="FH3">
        <f>SUM(FH2,AND(Main!Q2753=1))</f>
        <v>0</v>
      </c>
      <c r="FI3">
        <f>SUM(FI2,AND(Main!Q2863=1))</f>
        <v>0</v>
      </c>
      <c r="FJ3">
        <f>SUM(FJ2,AND(Main!Q2973=1))</f>
        <v>0</v>
      </c>
      <c r="FK3">
        <f>SUM(FK2,AND(Main!Q3083=1))</f>
        <v>0</v>
      </c>
      <c r="FL3">
        <f>SUM(FL2,AND(Main!Q3193=1))</f>
        <v>0</v>
      </c>
      <c r="FM3">
        <f>SUM(FM2,AND(Main!Q3303=1))</f>
        <v>0</v>
      </c>
      <c r="FN3">
        <f>SUM(FN2,AND(Main!Q3413=1))</f>
        <v>0</v>
      </c>
      <c r="FO3">
        <f>SUM(FO2,AND(Main!Q3523=1))</f>
        <v>0</v>
      </c>
    </row>
    <row r="4" spans="1:171">
      <c r="A4" s="47" t="str">
        <v>Perišić</v>
      </c>
      <c r="B4" s="47">
        <v>5.8</v>
      </c>
      <c r="C4" s="47" t="str">
        <v>Spurs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2.56</v>
      </c>
      <c r="J4" s="47">
        <v>2.94</v>
      </c>
      <c r="K4" s="47">
        <v>2.4700000000000002</v>
      </c>
      <c r="L4" s="47">
        <v>1</v>
      </c>
      <c r="N4" s="252">
        <v>3</v>
      </c>
      <c r="O4" s="49" t="str">
        <f>Main!A114</f>
        <v>Robertson</v>
      </c>
      <c r="P4" s="49">
        <f>Main!B114</f>
        <v>6.8</v>
      </c>
      <c r="Q4" s="49" t="str">
        <f>Main!C114</f>
        <v>Liverpool</v>
      </c>
      <c r="R4" s="49">
        <f>Main!D114</f>
        <v>4.58</v>
      </c>
      <c r="S4" s="49">
        <f>Main!E114</f>
        <v>3.64</v>
      </c>
      <c r="T4" s="49">
        <f>Main!F114</f>
        <v>3.23</v>
      </c>
      <c r="U4" s="49">
        <f>Main!G114</f>
        <v>3.52</v>
      </c>
      <c r="V4" s="49">
        <f>Main!H114</f>
        <v>3.86</v>
      </c>
      <c r="W4" s="49">
        <f>Main!I114</f>
        <v>4.6900000000000004</v>
      </c>
      <c r="X4" s="49">
        <f>Main!J114</f>
        <v>2.81</v>
      </c>
      <c r="Y4" s="49">
        <f>Main!K114</f>
        <v>3.76</v>
      </c>
      <c r="Z4" s="49">
        <f>Main!L2754</f>
        <v>0</v>
      </c>
      <c r="AB4" s="49">
        <v>2</v>
      </c>
      <c r="AC4" s="49" t="str">
        <v>Saka</v>
      </c>
      <c r="AD4" s="49">
        <v>8</v>
      </c>
      <c r="AE4" s="49" t="str">
        <v>Arsenal</v>
      </c>
      <c r="AF4" s="49">
        <v>4.79</v>
      </c>
      <c r="AG4" s="49">
        <v>4.96</v>
      </c>
      <c r="AH4" s="49">
        <v>4.45</v>
      </c>
      <c r="AI4" s="49">
        <v>4.71</v>
      </c>
      <c r="AJ4" s="49">
        <v>5.0199999999999996</v>
      </c>
      <c r="AK4" s="49">
        <v>9.41</v>
      </c>
      <c r="AL4" s="49">
        <v>4.7699999999999996</v>
      </c>
      <c r="AM4" s="49">
        <v>3.88</v>
      </c>
      <c r="AN4" s="49">
        <v>1</v>
      </c>
      <c r="AP4" s="50" t="str">
        <f>Main!A114</f>
        <v>Robertson</v>
      </c>
      <c r="AQ4" s="50">
        <f>Main!B114</f>
        <v>6.8</v>
      </c>
      <c r="AR4" s="50" t="str">
        <f>Main!C114</f>
        <v>Liverpool</v>
      </c>
      <c r="AS4" s="50">
        <f>Main!D114</f>
        <v>4.58</v>
      </c>
      <c r="AT4" s="50">
        <f>Main!E114</f>
        <v>3.64</v>
      </c>
      <c r="AU4" s="50">
        <f>Main!F114</f>
        <v>3.23</v>
      </c>
      <c r="AV4" s="50">
        <f>Main!G114</f>
        <v>3.52</v>
      </c>
      <c r="AW4" s="50">
        <f>Main!H114</f>
        <v>3.86</v>
      </c>
      <c r="AX4" s="50">
        <f>Main!I114</f>
        <v>4.6900000000000004</v>
      </c>
      <c r="AY4" s="50">
        <f>Main!J114</f>
        <v>2.81</v>
      </c>
      <c r="AZ4" s="50">
        <f>Main!K114</f>
        <v>3.76</v>
      </c>
      <c r="BA4" s="50">
        <f>Main!L994</f>
        <v>0</v>
      </c>
      <c r="BC4" s="50" t="str">
        <v>Gabriel</v>
      </c>
      <c r="BD4" s="50">
        <v>5.0999999999999996</v>
      </c>
      <c r="BE4" s="50" t="str">
        <v>Arsenal</v>
      </c>
      <c r="BF4" s="50">
        <v>3.64</v>
      </c>
      <c r="BG4" s="50">
        <v>3.66</v>
      </c>
      <c r="BH4" s="50">
        <v>2.86</v>
      </c>
      <c r="BI4" s="50">
        <v>3.48</v>
      </c>
      <c r="BJ4" s="50">
        <v>3.85</v>
      </c>
      <c r="BK4" s="50">
        <v>6.47</v>
      </c>
      <c r="BL4" s="50">
        <v>3.41</v>
      </c>
      <c r="BM4" s="50">
        <v>2.75</v>
      </c>
      <c r="BN4" s="50">
        <v>0</v>
      </c>
      <c r="BP4" s="126" t="str">
        <f>Main!A4</f>
        <v>Robertson</v>
      </c>
      <c r="BQ4" s="126">
        <f>Main!N2754</f>
        <v>0</v>
      </c>
      <c r="BR4" s="126">
        <f>Main!D4</f>
        <v>4.58</v>
      </c>
      <c r="BS4" s="126" t="str">
        <v>Gabriel</v>
      </c>
      <c r="BT4" s="126">
        <v>0</v>
      </c>
      <c r="BU4" s="126">
        <v>3.64</v>
      </c>
      <c r="BV4" s="127" t="str">
        <f t="shared" si="1"/>
        <v>Robertson</v>
      </c>
      <c r="BW4" s="127">
        <f>Main!P2754</f>
        <v>0</v>
      </c>
      <c r="BX4" s="127">
        <f t="shared" si="2"/>
        <v>4.58</v>
      </c>
      <c r="BY4" s="127" t="str">
        <v>Gabriel</v>
      </c>
      <c r="BZ4" s="127">
        <v>0</v>
      </c>
      <c r="CA4" s="127">
        <v>3.64</v>
      </c>
      <c r="CH4" s="19" t="str">
        <f t="shared" si="3"/>
        <v>Robertson</v>
      </c>
      <c r="CI4" s="19">
        <f>Main!M2754-BQ4-BW4-CC4</f>
        <v>0</v>
      </c>
      <c r="CJ4" s="19">
        <f t="shared" si="4"/>
        <v>4.58</v>
      </c>
      <c r="CK4" s="19" t="str">
        <v>Gabriel</v>
      </c>
      <c r="CL4" s="19">
        <v>0</v>
      </c>
      <c r="CM4" s="19">
        <v>3.64</v>
      </c>
      <c r="CO4" s="122">
        <f>Main!L4</f>
        <v>0</v>
      </c>
      <c r="CP4" s="122">
        <f>Main!L114</f>
        <v>0</v>
      </c>
      <c r="CQ4" s="122">
        <f>Main!L224</f>
        <v>0</v>
      </c>
      <c r="CR4" s="122">
        <f>Main!L334</f>
        <v>0</v>
      </c>
      <c r="CS4" s="122">
        <f>Main!L444</f>
        <v>0</v>
      </c>
      <c r="CT4" s="122">
        <f>Main!L554</f>
        <v>0</v>
      </c>
      <c r="CU4" s="122">
        <f>Main!L664</f>
        <v>0</v>
      </c>
      <c r="CV4" s="122">
        <f>Main!L774</f>
        <v>0</v>
      </c>
      <c r="CW4" s="122">
        <f>Main!L884</f>
        <v>0</v>
      </c>
      <c r="CX4" s="123">
        <f>Main!L1874</f>
        <v>0</v>
      </c>
      <c r="CY4" s="123">
        <f>Main!L1984</f>
        <v>0</v>
      </c>
      <c r="CZ4" s="123">
        <f>Main!L2094</f>
        <v>0</v>
      </c>
      <c r="DA4" s="124">
        <f>Main!L2204</f>
        <v>0</v>
      </c>
      <c r="DB4" s="123">
        <f>Main!L2314</f>
        <v>0</v>
      </c>
      <c r="DC4" s="123">
        <f>Main!L2424</f>
        <v>0</v>
      </c>
      <c r="DD4" s="123">
        <f>Main!L2534</f>
        <v>0</v>
      </c>
      <c r="DE4" s="123">
        <f>Main!L2644</f>
        <v>0</v>
      </c>
      <c r="DF4" s="51">
        <f t="shared" si="5"/>
        <v>0</v>
      </c>
      <c r="DG4" s="51">
        <f t="shared" si="6"/>
        <v>0</v>
      </c>
      <c r="DH4" s="51">
        <f t="shared" si="7"/>
        <v>0</v>
      </c>
      <c r="DI4" s="51">
        <f t="shared" si="8"/>
        <v>0</v>
      </c>
      <c r="DJ4" s="51">
        <f t="shared" si="9"/>
        <v>0</v>
      </c>
      <c r="DK4" s="51">
        <f t="shared" si="10"/>
        <v>0</v>
      </c>
      <c r="DL4" s="51">
        <f t="shared" si="11"/>
        <v>0</v>
      </c>
      <c r="DM4" s="51">
        <f t="shared" si="12"/>
        <v>0</v>
      </c>
      <c r="DN4" s="306">
        <f t="shared" si="14"/>
        <v>0</v>
      </c>
      <c r="DO4" s="306">
        <f t="shared" si="13"/>
        <v>0</v>
      </c>
      <c r="DQ4" s="275"/>
      <c r="DR4" s="297">
        <f>SUM(DR1:DR3)</f>
        <v>2</v>
      </c>
      <c r="DS4" s="297">
        <f t="shared" ref="DS4:DY4" si="15">SUM(DS1:DS3)</f>
        <v>2</v>
      </c>
      <c r="DT4" s="297">
        <f t="shared" si="15"/>
        <v>2</v>
      </c>
      <c r="DU4" s="297">
        <f t="shared" si="15"/>
        <v>2</v>
      </c>
      <c r="DV4" s="297">
        <f t="shared" si="15"/>
        <v>1</v>
      </c>
      <c r="DW4" s="297">
        <f t="shared" si="15"/>
        <v>2</v>
      </c>
      <c r="DX4" s="297">
        <f t="shared" si="15"/>
        <v>2</v>
      </c>
      <c r="DY4" s="297">
        <f t="shared" si="15"/>
        <v>2</v>
      </c>
      <c r="EA4" s="351">
        <f>SUM(EA3,AND(Main!L4=1))</f>
        <v>1</v>
      </c>
      <c r="EB4" s="351">
        <f>SUM(EB3,AND(Main!L114=1))</f>
        <v>1</v>
      </c>
      <c r="EC4" s="351">
        <f>SUM(EC3,AND(Main!L224=1))</f>
        <v>1</v>
      </c>
      <c r="ED4" s="351">
        <f>SUM(ED3,AND(Main!L334=1))</f>
        <v>1</v>
      </c>
      <c r="EE4" s="351">
        <f>SUM(EE3,AND(Main!L444=1))</f>
        <v>2</v>
      </c>
      <c r="EF4" s="351">
        <f>SUM(EF3,AND(Main!L554=1))</f>
        <v>2</v>
      </c>
      <c r="EG4" s="351">
        <f>SUM(EG3,AND(Main!L664=1))</f>
        <v>2</v>
      </c>
      <c r="EH4" s="351">
        <f>SUM(EH3,AND(Main!L774=1))</f>
        <v>2</v>
      </c>
      <c r="EI4" s="351">
        <f>SUM(EI3,AND(Main!L884=1))</f>
        <v>2</v>
      </c>
      <c r="EJ4" s="350">
        <f>SUM(EJ3,AND(Main!L2754=1))</f>
        <v>1</v>
      </c>
      <c r="EK4" s="350">
        <f>SUM(EK3,AND(Main!L2864=1))</f>
        <v>1</v>
      </c>
      <c r="EL4" s="350">
        <f>SUM(EL3,AND(Main!L2974=1))</f>
        <v>0</v>
      </c>
      <c r="EM4" s="350">
        <f>SUM(EM3,AND(Main!L3084=1))</f>
        <v>2</v>
      </c>
      <c r="EN4" s="350">
        <f>SUM(EN3,AND(Main!L3194=1))</f>
        <v>2</v>
      </c>
      <c r="EO4" s="350">
        <f>SUM(EO3,AND(Main!L3304=1))</f>
        <v>2</v>
      </c>
      <c r="EP4" s="350">
        <f>SUM(EP3,AND(Main!L3414=1))</f>
        <v>2</v>
      </c>
      <c r="EQ4" s="350">
        <f>SUM(EQ3,AND(Main!L3524=1))</f>
        <v>2</v>
      </c>
      <c r="ER4" s="361">
        <f>SUM(ER3,AND(Main!N2754=1))</f>
        <v>0</v>
      </c>
      <c r="ES4" s="361">
        <f>SUM(ES3,AND(Main!N2864=1))</f>
        <v>0</v>
      </c>
      <c r="ET4" s="361">
        <f>SUM(ET3,AND(Main!N2974=1))</f>
        <v>1</v>
      </c>
      <c r="EU4" s="361">
        <f>SUM(EU3,AND(Main!N3084=1))</f>
        <v>0</v>
      </c>
      <c r="EV4" s="361">
        <f>SUM(EV3,AND(Main!N3194=1))</f>
        <v>0</v>
      </c>
      <c r="EW4" s="361">
        <f>SUM(EW3,AND(Main!N3304=1))</f>
        <v>0</v>
      </c>
      <c r="EX4" s="361">
        <f>SUM(EX3,AND(Main!N3414=1))</f>
        <v>0</v>
      </c>
      <c r="EY4" s="361">
        <f>SUM(EY3,AND(Main!N3524=1))</f>
        <v>0</v>
      </c>
      <c r="EZ4" s="362">
        <f>SUM(EZ3,AND(Main!P2754=1))</f>
        <v>0</v>
      </c>
      <c r="FA4" s="362">
        <f>SUM(FA3,AND(Main!P2864=1))</f>
        <v>0</v>
      </c>
      <c r="FB4" s="362">
        <f>SUM(FB3,AND(Main!P2974=1))</f>
        <v>0</v>
      </c>
      <c r="FC4" s="362">
        <f>SUM(FC3,AND(Main!P3084=1))</f>
        <v>0</v>
      </c>
      <c r="FD4" s="362">
        <f>SUM(FD3,AND(Main!P3194=1))</f>
        <v>0</v>
      </c>
      <c r="FE4" s="362">
        <f>SUM(FE3,AND(Main!P3304=1))</f>
        <v>0</v>
      </c>
      <c r="FF4" s="362">
        <f>SUM(FF3,AND(Main!P3414=1))</f>
        <v>0</v>
      </c>
      <c r="FG4" s="362">
        <f>SUM(FG3,AND(Main!P3524=1))</f>
        <v>0</v>
      </c>
      <c r="FH4">
        <f>SUM(FH3,AND(Main!Q2754=1))</f>
        <v>0</v>
      </c>
      <c r="FI4">
        <f>SUM(FI3,AND(Main!Q2864=1))</f>
        <v>0</v>
      </c>
      <c r="FJ4">
        <f>SUM(FJ3,AND(Main!Q2974=1))</f>
        <v>0</v>
      </c>
      <c r="FK4">
        <f>SUM(FK3,AND(Main!Q3084=1))</f>
        <v>0</v>
      </c>
      <c r="FL4">
        <f>SUM(FL3,AND(Main!Q3194=1))</f>
        <v>0</v>
      </c>
      <c r="FM4">
        <f>SUM(FM3,AND(Main!Q3304=1))</f>
        <v>0</v>
      </c>
      <c r="FN4">
        <f>SUM(FN3,AND(Main!Q3414=1))</f>
        <v>0</v>
      </c>
      <c r="FO4">
        <f>SUM(FO3,AND(Main!Q3524=1))</f>
        <v>0</v>
      </c>
    </row>
    <row r="5" spans="1:171">
      <c r="A5" s="47" t="str">
        <v>Cucurella</v>
      </c>
      <c r="B5" s="47">
        <v>5.0999999999999996</v>
      </c>
      <c r="C5" s="47" t="str">
        <v>Chelsea</v>
      </c>
      <c r="D5" s="47">
        <v>3.86</v>
      </c>
      <c r="E5" s="47">
        <v>5.55</v>
      </c>
      <c r="F5" s="47">
        <v>3.95</v>
      </c>
      <c r="G5" s="47">
        <v>1.86</v>
      </c>
      <c r="H5" s="47">
        <v>2.25</v>
      </c>
      <c r="I5" s="47">
        <v>1.58</v>
      </c>
      <c r="J5" s="47">
        <v>2.11</v>
      </c>
      <c r="K5" s="47">
        <v>1.37</v>
      </c>
      <c r="L5" s="47">
        <v>1</v>
      </c>
      <c r="N5" s="252">
        <v>3</v>
      </c>
      <c r="O5" s="49" t="str">
        <f>Main!A115</f>
        <v>Trippier</v>
      </c>
      <c r="P5" s="49">
        <f>Main!B115</f>
        <v>5.2</v>
      </c>
      <c r="Q5" s="49" t="str">
        <f>Main!C115</f>
        <v>Newcastle</v>
      </c>
      <c r="R5" s="49">
        <f>Main!D115</f>
        <v>4.8</v>
      </c>
      <c r="S5" s="49">
        <f>Main!E115</f>
        <v>2.5</v>
      </c>
      <c r="T5" s="49">
        <f>Main!F115</f>
        <v>4.55</v>
      </c>
      <c r="U5" s="49">
        <f>Main!G115</f>
        <v>3.76</v>
      </c>
      <c r="V5" s="49">
        <f>Main!H115</f>
        <v>4.28</v>
      </c>
      <c r="W5" s="49">
        <f>Main!I115</f>
        <v>4.3099999999999996</v>
      </c>
      <c r="X5" s="49">
        <f>Main!J115</f>
        <v>2.85</v>
      </c>
      <c r="Y5" s="49">
        <f>Main!K115</f>
        <v>2.5499999999999998</v>
      </c>
      <c r="Z5" s="49">
        <f>Main!L2755</f>
        <v>1</v>
      </c>
      <c r="AB5" s="49">
        <v>2</v>
      </c>
      <c r="AC5" s="49" t="str">
        <v>Martinelli</v>
      </c>
      <c r="AD5" s="49">
        <v>6.8</v>
      </c>
      <c r="AE5" s="49" t="str">
        <v>Arsenal</v>
      </c>
      <c r="AF5" s="49">
        <v>4.3499999999999996</v>
      </c>
      <c r="AG5" s="49">
        <v>4.3600000000000003</v>
      </c>
      <c r="AH5" s="49">
        <v>3.96</v>
      </c>
      <c r="AI5" s="49">
        <v>4.4000000000000004</v>
      </c>
      <c r="AJ5" s="49">
        <v>4.43</v>
      </c>
      <c r="AK5" s="49">
        <v>8.3800000000000008</v>
      </c>
      <c r="AL5" s="49">
        <v>4.2</v>
      </c>
      <c r="AM5" s="49">
        <v>3.31</v>
      </c>
      <c r="AN5" s="49">
        <v>1</v>
      </c>
      <c r="AP5" s="50" t="str">
        <f>Main!A115</f>
        <v>Trippier</v>
      </c>
      <c r="AQ5" s="50">
        <f>Main!B115</f>
        <v>5.2</v>
      </c>
      <c r="AR5" s="50" t="str">
        <f>Main!C115</f>
        <v>Newcastle</v>
      </c>
      <c r="AS5" s="50">
        <f>Main!D115</f>
        <v>4.8</v>
      </c>
      <c r="AT5" s="50">
        <f>Main!E115</f>
        <v>2.5</v>
      </c>
      <c r="AU5" s="50">
        <f>Main!F115</f>
        <v>4.55</v>
      </c>
      <c r="AV5" s="50">
        <f>Main!G115</f>
        <v>3.76</v>
      </c>
      <c r="AW5" s="50">
        <f>Main!H115</f>
        <v>4.28</v>
      </c>
      <c r="AX5" s="50">
        <f>Main!I115</f>
        <v>4.3099999999999996</v>
      </c>
      <c r="AY5" s="50">
        <f>Main!J115</f>
        <v>2.85</v>
      </c>
      <c r="AZ5" s="50">
        <f>Main!K115</f>
        <v>2.5499999999999998</v>
      </c>
      <c r="BA5" s="50">
        <f>Main!L995</f>
        <v>0</v>
      </c>
      <c r="BC5" s="50" t="str">
        <v>Robertson</v>
      </c>
      <c r="BD5" s="50">
        <v>6.8</v>
      </c>
      <c r="BE5" s="50" t="str">
        <v>Liverpool</v>
      </c>
      <c r="BF5" s="50">
        <v>4.58</v>
      </c>
      <c r="BG5" s="50">
        <v>3.64</v>
      </c>
      <c r="BH5" s="50">
        <v>3.23</v>
      </c>
      <c r="BI5" s="50">
        <v>3.52</v>
      </c>
      <c r="BJ5" s="50">
        <v>3.86</v>
      </c>
      <c r="BK5" s="50">
        <v>4.6900000000000004</v>
      </c>
      <c r="BL5" s="50">
        <v>2.81</v>
      </c>
      <c r="BM5" s="50">
        <v>3.76</v>
      </c>
      <c r="BN5" s="50">
        <v>0</v>
      </c>
      <c r="BP5" s="126" t="str">
        <f>Main!A5</f>
        <v>Trippier</v>
      </c>
      <c r="BQ5" s="126">
        <f>Main!N2755</f>
        <v>0</v>
      </c>
      <c r="BR5" s="126">
        <f>Main!D5</f>
        <v>4.8</v>
      </c>
      <c r="BS5" s="126" t="str">
        <v>Robertson</v>
      </c>
      <c r="BT5" s="126">
        <v>0</v>
      </c>
      <c r="BU5" s="126">
        <v>4.58</v>
      </c>
      <c r="BV5" s="127" t="str">
        <f t="shared" si="1"/>
        <v>Trippier</v>
      </c>
      <c r="BW5" s="127">
        <f>Main!P2755</f>
        <v>0</v>
      </c>
      <c r="BX5" s="127">
        <f t="shared" si="2"/>
        <v>4.8</v>
      </c>
      <c r="BY5" s="127" t="str">
        <v>Robertson</v>
      </c>
      <c r="BZ5" s="127">
        <v>0</v>
      </c>
      <c r="CA5" s="127">
        <v>4.58</v>
      </c>
      <c r="CH5" s="19" t="str">
        <f t="shared" si="3"/>
        <v>Trippier</v>
      </c>
      <c r="CI5" s="19">
        <f>Main!M2755-BQ5-BW5-CC5</f>
        <v>0</v>
      </c>
      <c r="CJ5" s="19">
        <f t="shared" si="4"/>
        <v>4.8</v>
      </c>
      <c r="CK5" s="19" t="str">
        <v>Robertson</v>
      </c>
      <c r="CL5" s="19">
        <v>0</v>
      </c>
      <c r="CM5" s="19">
        <v>4.58</v>
      </c>
      <c r="CO5" s="122">
        <f>Main!L5</f>
        <v>1</v>
      </c>
      <c r="CP5" s="122">
        <f>Main!L115</f>
        <v>1</v>
      </c>
      <c r="CQ5" s="122">
        <f>Main!L225</f>
        <v>1</v>
      </c>
      <c r="CR5" s="122">
        <f>Main!L335</f>
        <v>1</v>
      </c>
      <c r="CS5" s="122">
        <f>Main!L445</f>
        <v>1</v>
      </c>
      <c r="CT5" s="122">
        <f>Main!L555</f>
        <v>1</v>
      </c>
      <c r="CU5" s="122">
        <f>Main!L665</f>
        <v>1</v>
      </c>
      <c r="CV5" s="122">
        <f>Main!L775</f>
        <v>1</v>
      </c>
      <c r="CW5" s="122">
        <f>Main!L885</f>
        <v>1</v>
      </c>
      <c r="CX5" s="123">
        <f>Main!L1875</f>
        <v>1</v>
      </c>
      <c r="CY5" s="123">
        <f>Main!L1985</f>
        <v>1</v>
      </c>
      <c r="CZ5" s="123">
        <f>Main!L2095</f>
        <v>1</v>
      </c>
      <c r="DA5" s="124">
        <f>Main!L2205</f>
        <v>1</v>
      </c>
      <c r="DB5" s="123">
        <f>Main!L2315</f>
        <v>1</v>
      </c>
      <c r="DC5" s="123">
        <f>Main!L2425</f>
        <v>1</v>
      </c>
      <c r="DD5" s="123">
        <f>Main!L2535</f>
        <v>1</v>
      </c>
      <c r="DE5" s="123">
        <f>Main!L2645</f>
        <v>1</v>
      </c>
      <c r="DF5" s="51">
        <f t="shared" si="5"/>
        <v>0</v>
      </c>
      <c r="DG5" s="51">
        <f t="shared" si="6"/>
        <v>0</v>
      </c>
      <c r="DH5" s="51">
        <f t="shared" si="7"/>
        <v>0</v>
      </c>
      <c r="DI5" s="51">
        <f t="shared" si="8"/>
        <v>0</v>
      </c>
      <c r="DJ5" s="51">
        <f t="shared" si="9"/>
        <v>0</v>
      </c>
      <c r="DK5" s="51">
        <f t="shared" si="10"/>
        <v>0</v>
      </c>
      <c r="DL5" s="51">
        <f t="shared" si="11"/>
        <v>0</v>
      </c>
      <c r="DM5" s="51">
        <f t="shared" si="12"/>
        <v>0</v>
      </c>
      <c r="DN5" s="306">
        <f t="shared" si="14"/>
        <v>0</v>
      </c>
      <c r="DO5" s="306">
        <f t="shared" si="13"/>
        <v>0</v>
      </c>
      <c r="DP5" s="59"/>
      <c r="DQ5" s="274" t="s">
        <v>203</v>
      </c>
      <c r="DR5" s="274">
        <f>IF(OR(Front!D19=Front!D$5,Front!D19=Front!D$6,Front!D19=Front!D$7,Front!D19=Front!D$8,Front!D19=Front!D$9),1,0)</f>
        <v>0</v>
      </c>
      <c r="DS5" s="274">
        <f>IF(OR(Front!F19=Front!F$5,Front!F19=Front!F$6,Front!F19=Front!F$7,Front!F19=Front!F$8,Front!F19=Front!F$9),1,0)</f>
        <v>0</v>
      </c>
      <c r="DT5" s="274">
        <f>IF(OR(Front!H19=Front!H$5,Front!H19=Front!H$6,Front!H19=Front!H$7,Front!H19=Front!H$8,Front!H19=Front!H$9),1,0)</f>
        <v>0</v>
      </c>
      <c r="DU5" s="274">
        <f>IF(OR(Front!J19=Front!J$5,Front!J19=Front!J$6,Front!J19=Front!J$7,Front!J19=Front!J$8,Front!J19=Front!J$9),1,0)</f>
        <v>0</v>
      </c>
      <c r="DV5" s="274">
        <f>IF(OR(Front!L19=Front!L$5,Front!L19=Front!L$6,Front!L19=Front!L$7,Front!L19=Front!L$8,Front!L19=Front!L$9),1,0)</f>
        <v>1</v>
      </c>
      <c r="DW5" s="274">
        <f>IF(OR(Front!N19=Front!N$5,Front!N19=Front!N$6,Front!N19=Front!N$7,Front!N19=Front!N$8,Front!N19=Front!N$9),1,0)</f>
        <v>0</v>
      </c>
      <c r="DX5" s="274">
        <f>IF(OR(Front!P19=Front!P$5,Front!P19=Front!P$6,Front!P19=Front!P$7,Front!P19=Front!P$8,Front!P19=Front!P$9),1,0)</f>
        <v>0</v>
      </c>
      <c r="DY5" s="274">
        <f>IF(OR(Front!R19=Front!R$5,Front!R19=Front!R$6,Front!R19=Front!R$7,Front!R19=Front!R$8,Front!R19=Front!R$9),1,0)</f>
        <v>0</v>
      </c>
      <c r="EA5" s="351">
        <f>SUM(EA4,AND(Main!L5=1))</f>
        <v>2</v>
      </c>
      <c r="EB5" s="351">
        <f>SUM(EB4,AND(Main!L115=1))</f>
        <v>2</v>
      </c>
      <c r="EC5" s="351">
        <f>SUM(EC4,AND(Main!L225=1))</f>
        <v>2</v>
      </c>
      <c r="ED5" s="351">
        <f>SUM(ED4,AND(Main!L335=1))</f>
        <v>2</v>
      </c>
      <c r="EE5" s="351">
        <f>SUM(EE4,AND(Main!L445=1))</f>
        <v>3</v>
      </c>
      <c r="EF5" s="351">
        <f>SUM(EF4,AND(Main!L555=1))</f>
        <v>3</v>
      </c>
      <c r="EG5" s="351">
        <f>SUM(EG4,AND(Main!L665=1))</f>
        <v>3</v>
      </c>
      <c r="EH5" s="351">
        <f>SUM(EH4,AND(Main!L775=1))</f>
        <v>3</v>
      </c>
      <c r="EI5" s="351">
        <f>SUM(EI4,AND(Main!L885=1))</f>
        <v>3</v>
      </c>
      <c r="EJ5" s="350">
        <f>SUM(EJ4,AND(Main!L2755=1))</f>
        <v>2</v>
      </c>
      <c r="EK5" s="350">
        <f>SUM(EK4,AND(Main!L2865=1))</f>
        <v>1</v>
      </c>
      <c r="EL5" s="350">
        <f>SUM(EL4,AND(Main!L2975=1))</f>
        <v>1</v>
      </c>
      <c r="EM5" s="350">
        <f>SUM(EM4,AND(Main!L3085=1))</f>
        <v>3</v>
      </c>
      <c r="EN5" s="350">
        <f>SUM(EN4,AND(Main!L3195=1))</f>
        <v>3</v>
      </c>
      <c r="EO5" s="350">
        <f>SUM(EO4,AND(Main!L3305=1))</f>
        <v>3</v>
      </c>
      <c r="EP5" s="350">
        <f>SUM(EP4,AND(Main!L3415=1))</f>
        <v>2</v>
      </c>
      <c r="EQ5" s="350">
        <f>SUM(EQ4,AND(Main!L3525=1))</f>
        <v>3</v>
      </c>
      <c r="ER5" s="361">
        <f>SUM(ER4,AND(Main!N2755=1))</f>
        <v>0</v>
      </c>
      <c r="ES5" s="361">
        <f>SUM(ES4,AND(Main!N2865=1))</f>
        <v>1</v>
      </c>
      <c r="ET5" s="361">
        <f>SUM(ET4,AND(Main!N2975=1))</f>
        <v>1</v>
      </c>
      <c r="EU5" s="361">
        <f>SUM(EU4,AND(Main!N3085=1))</f>
        <v>0</v>
      </c>
      <c r="EV5" s="361">
        <f>SUM(EV4,AND(Main!N3195=1))</f>
        <v>0</v>
      </c>
      <c r="EW5" s="361">
        <f>SUM(EW4,AND(Main!N3305=1))</f>
        <v>0</v>
      </c>
      <c r="EX5" s="361">
        <f>SUM(EX4,AND(Main!N3415=1))</f>
        <v>1</v>
      </c>
      <c r="EY5" s="361">
        <f>SUM(EY4,AND(Main!N3525=1))</f>
        <v>0</v>
      </c>
      <c r="EZ5" s="362">
        <f>SUM(EZ4,AND(Main!P2755=1))</f>
        <v>0</v>
      </c>
      <c r="FA5" s="362">
        <f>SUM(FA4,AND(Main!P2865=1))</f>
        <v>0</v>
      </c>
      <c r="FB5" s="362">
        <f>SUM(FB4,AND(Main!P2975=1))</f>
        <v>0</v>
      </c>
      <c r="FC5" s="362">
        <f>SUM(FC4,AND(Main!P3085=1))</f>
        <v>0</v>
      </c>
      <c r="FD5" s="362">
        <f>SUM(FD4,AND(Main!P3195=1))</f>
        <v>0</v>
      </c>
      <c r="FE5" s="362">
        <f>SUM(FE4,AND(Main!P3305=1))</f>
        <v>0</v>
      </c>
      <c r="FF5" s="362">
        <f>SUM(FF4,AND(Main!P3415=1))</f>
        <v>0</v>
      </c>
      <c r="FG5" s="362">
        <f>SUM(FG4,AND(Main!P3525=1))</f>
        <v>0</v>
      </c>
      <c r="FH5">
        <f>SUM(FH4,AND(Main!Q2755=1))</f>
        <v>0</v>
      </c>
      <c r="FI5">
        <f>SUM(FI4,AND(Main!Q2865=1))</f>
        <v>0</v>
      </c>
      <c r="FJ5">
        <f>SUM(FJ4,AND(Main!Q2975=1))</f>
        <v>0</v>
      </c>
      <c r="FK5">
        <f>SUM(FK4,AND(Main!Q3085=1))</f>
        <v>0</v>
      </c>
      <c r="FL5">
        <f>SUM(FL4,AND(Main!Q3195=1))</f>
        <v>0</v>
      </c>
      <c r="FM5">
        <f>SUM(FM4,AND(Main!Q3305=1))</f>
        <v>0</v>
      </c>
      <c r="FN5">
        <f>SUM(FN4,AND(Main!Q3415=1))</f>
        <v>0</v>
      </c>
      <c r="FO5">
        <f>SUM(FO4,AND(Main!Q3525=1))</f>
        <v>0</v>
      </c>
    </row>
    <row r="6" spans="1:171">
      <c r="A6" s="47" t="str">
        <v>Haaland</v>
      </c>
      <c r="B6" s="47">
        <v>11.5</v>
      </c>
      <c r="C6" s="47" t="str">
        <v>Man City</v>
      </c>
      <c r="D6" s="47">
        <v>8.2100000000000009</v>
      </c>
      <c r="E6" s="47">
        <v>5.33</v>
      </c>
      <c r="F6" s="47">
        <v>11.86</v>
      </c>
      <c r="G6" s="47">
        <v>6.93</v>
      </c>
      <c r="H6" s="47">
        <v>5.23</v>
      </c>
      <c r="I6" s="47">
        <v>11.64</v>
      </c>
      <c r="J6" s="47">
        <v>6.28</v>
      </c>
      <c r="K6" s="47">
        <v>2.86</v>
      </c>
      <c r="L6" s="47">
        <v>1</v>
      </c>
      <c r="N6" s="252">
        <v>3</v>
      </c>
      <c r="O6" s="49" t="str">
        <f>Main!A116</f>
        <v>Van Dijk</v>
      </c>
      <c r="P6" s="49">
        <f>Main!B116</f>
        <v>6.5</v>
      </c>
      <c r="Q6" s="49" t="str">
        <f>Main!C116</f>
        <v>Liverpool</v>
      </c>
      <c r="R6" s="49">
        <f>Main!D116</f>
        <v>4.2</v>
      </c>
      <c r="S6" s="49">
        <f>Main!E116</f>
        <v>3.49</v>
      </c>
      <c r="T6" s="49">
        <f>Main!F116</f>
        <v>3.03</v>
      </c>
      <c r="U6" s="49">
        <f>Main!G116</f>
        <v>3.32</v>
      </c>
      <c r="V6" s="49">
        <f>Main!H116</f>
        <v>3.66</v>
      </c>
      <c r="W6" s="49">
        <f>Main!I116</f>
        <v>4.22</v>
      </c>
      <c r="X6" s="49">
        <f>Main!J116</f>
        <v>2.56</v>
      </c>
      <c r="Y6" s="49">
        <f>Main!K116</f>
        <v>3.38</v>
      </c>
      <c r="Z6" s="49">
        <f>Main!L2756</f>
        <v>0</v>
      </c>
      <c r="AB6" s="49">
        <v>2</v>
      </c>
      <c r="AC6" s="49" t="str">
        <v>Mount</v>
      </c>
      <c r="AD6" s="49">
        <v>7.5</v>
      </c>
      <c r="AE6" s="49" t="str">
        <v>Chelsea</v>
      </c>
      <c r="AF6" s="49">
        <v>4.3099999999999996</v>
      </c>
      <c r="AG6" s="49">
        <v>7.12</v>
      </c>
      <c r="AH6" s="49">
        <v>4.3</v>
      </c>
      <c r="AI6" s="49">
        <v>3.08</v>
      </c>
      <c r="AJ6" s="49">
        <v>4.5</v>
      </c>
      <c r="AK6" s="49">
        <v>3.52</v>
      </c>
      <c r="AL6" s="49">
        <v>4.62</v>
      </c>
      <c r="AM6" s="49">
        <v>3.34</v>
      </c>
      <c r="AN6" s="49">
        <v>1</v>
      </c>
      <c r="AP6" s="50" t="str">
        <f>Main!A116</f>
        <v>Van Dijk</v>
      </c>
      <c r="AQ6" s="50">
        <f>Main!B116</f>
        <v>6.5</v>
      </c>
      <c r="AR6" s="50" t="str">
        <f>Main!C116</f>
        <v>Liverpool</v>
      </c>
      <c r="AS6" s="50">
        <f>Main!D116</f>
        <v>4.2</v>
      </c>
      <c r="AT6" s="50">
        <f>Main!E116</f>
        <v>3.49</v>
      </c>
      <c r="AU6" s="50">
        <f>Main!F116</f>
        <v>3.03</v>
      </c>
      <c r="AV6" s="50">
        <f>Main!G116</f>
        <v>3.32</v>
      </c>
      <c r="AW6" s="50">
        <f>Main!H116</f>
        <v>3.66</v>
      </c>
      <c r="AX6" s="50">
        <f>Main!I116</f>
        <v>4.22</v>
      </c>
      <c r="AY6" s="50">
        <f>Main!J116</f>
        <v>2.56</v>
      </c>
      <c r="AZ6" s="50">
        <f>Main!K116</f>
        <v>3.38</v>
      </c>
      <c r="BA6" s="50">
        <f>Main!L996</f>
        <v>0</v>
      </c>
      <c r="BC6" s="50" t="str">
        <v>Trippier</v>
      </c>
      <c r="BD6" s="50">
        <v>5.2</v>
      </c>
      <c r="BE6" s="50" t="str">
        <v>Newcastle</v>
      </c>
      <c r="BF6" s="50">
        <v>4.8</v>
      </c>
      <c r="BG6" s="50">
        <v>2.5</v>
      </c>
      <c r="BH6" s="50">
        <v>4.55</v>
      </c>
      <c r="BI6" s="50">
        <v>3.76</v>
      </c>
      <c r="BJ6" s="50">
        <v>4.28</v>
      </c>
      <c r="BK6" s="50">
        <v>4.3099999999999996</v>
      </c>
      <c r="BL6" s="50">
        <v>2.85</v>
      </c>
      <c r="BM6" s="50">
        <v>2.5499999999999998</v>
      </c>
      <c r="BN6" s="50">
        <v>0</v>
      </c>
      <c r="BP6" s="126" t="str">
        <f>Main!A6</f>
        <v>Van Dijk</v>
      </c>
      <c r="BQ6" s="126">
        <f>Main!N2756</f>
        <v>0</v>
      </c>
      <c r="BR6" s="126">
        <f>Main!D6</f>
        <v>4.2</v>
      </c>
      <c r="BS6" s="126" t="str">
        <v>Trippier</v>
      </c>
      <c r="BT6" s="126">
        <v>0</v>
      </c>
      <c r="BU6" s="126">
        <v>4.8</v>
      </c>
      <c r="BV6" s="127" t="str">
        <f t="shared" si="1"/>
        <v>Van Dijk</v>
      </c>
      <c r="BW6" s="127">
        <f>Main!P2756</f>
        <v>0</v>
      </c>
      <c r="BX6" s="127">
        <f t="shared" si="2"/>
        <v>4.2</v>
      </c>
      <c r="BY6" s="127" t="str">
        <v>Trippier</v>
      </c>
      <c r="BZ6" s="127">
        <v>0</v>
      </c>
      <c r="CA6" s="127">
        <v>4.8</v>
      </c>
      <c r="CH6" s="19" t="str">
        <f t="shared" si="3"/>
        <v>Van Dijk</v>
      </c>
      <c r="CI6" s="19">
        <f>Main!M2756-BQ6-BW6-CC6</f>
        <v>0</v>
      </c>
      <c r="CJ6" s="19">
        <f t="shared" si="4"/>
        <v>4.2</v>
      </c>
      <c r="CK6" s="19" t="str">
        <v>Trippier</v>
      </c>
      <c r="CL6" s="19">
        <v>0</v>
      </c>
      <c r="CM6" s="19">
        <v>4.8</v>
      </c>
      <c r="CO6" s="122">
        <f>Main!L6</f>
        <v>0</v>
      </c>
      <c r="CP6" s="122">
        <f>Main!L116</f>
        <v>0</v>
      </c>
      <c r="CQ6" s="122">
        <f>Main!L226</f>
        <v>0</v>
      </c>
      <c r="CR6" s="122">
        <f>Main!L336</f>
        <v>0</v>
      </c>
      <c r="CS6" s="122">
        <f>Main!L446</f>
        <v>0</v>
      </c>
      <c r="CT6" s="122">
        <f>Main!L556</f>
        <v>0</v>
      </c>
      <c r="CU6" s="122">
        <f>Main!L666</f>
        <v>0</v>
      </c>
      <c r="CV6" s="122">
        <f>Main!L776</f>
        <v>0</v>
      </c>
      <c r="CW6" s="122">
        <f>Main!L886</f>
        <v>0</v>
      </c>
      <c r="CX6" s="123">
        <f>Main!L1876</f>
        <v>0</v>
      </c>
      <c r="CY6" s="123">
        <f>Main!L1986</f>
        <v>0</v>
      </c>
      <c r="CZ6" s="123">
        <f>Main!L2096</f>
        <v>0</v>
      </c>
      <c r="DA6" s="124">
        <f>Main!L2206</f>
        <v>0</v>
      </c>
      <c r="DB6" s="123">
        <f>Main!L2316</f>
        <v>0</v>
      </c>
      <c r="DC6" s="123">
        <f>Main!L2426</f>
        <v>0</v>
      </c>
      <c r="DD6" s="123">
        <f>Main!L2536</f>
        <v>0</v>
      </c>
      <c r="DE6" s="123">
        <f>Main!L2646</f>
        <v>0</v>
      </c>
      <c r="DF6" s="51">
        <f t="shared" si="5"/>
        <v>0</v>
      </c>
      <c r="DG6" s="51">
        <f t="shared" si="6"/>
        <v>0</v>
      </c>
      <c r="DH6" s="51">
        <f t="shared" si="7"/>
        <v>0</v>
      </c>
      <c r="DI6" s="51">
        <f t="shared" si="8"/>
        <v>0</v>
      </c>
      <c r="DJ6" s="51">
        <f t="shared" si="9"/>
        <v>0</v>
      </c>
      <c r="DK6" s="51">
        <f t="shared" si="10"/>
        <v>0</v>
      </c>
      <c r="DL6" s="51">
        <f t="shared" si="11"/>
        <v>0</v>
      </c>
      <c r="DM6" s="51">
        <f t="shared" si="12"/>
        <v>0</v>
      </c>
      <c r="DN6" s="306">
        <f t="shared" si="14"/>
        <v>0</v>
      </c>
      <c r="DO6" s="306">
        <f t="shared" si="13"/>
        <v>0</v>
      </c>
      <c r="DQ6" s="275"/>
      <c r="DR6" s="274">
        <f>IF(OR(Front!D20=Front!D$5,Front!D20=Front!D$6,Front!D20=Front!D$7,Front!D20=Front!D$8,Front!D20=Front!D$9),1,0)</f>
        <v>1</v>
      </c>
      <c r="DS6" s="274">
        <f>IF(OR(Front!F20=Front!F$5,Front!F20=Front!F$6,Front!F20=Front!F$7,Front!F20=Front!F$8,Front!F20=Front!F$9),1,0)</f>
        <v>1</v>
      </c>
      <c r="DT6" s="274">
        <f>IF(OR(Front!H20=Front!H$5,Front!H20=Front!H$6,Front!H20=Front!H$7,Front!H20=Front!H$8,Front!H20=Front!H$9),1,0)</f>
        <v>1</v>
      </c>
      <c r="DU6" s="274">
        <f>IF(OR(Front!J20=Front!J$5,Front!J20=Front!J$6,Front!J20=Front!J$7,Front!J20=Front!J$8,Front!J20=Front!J$9),1,0)</f>
        <v>1</v>
      </c>
      <c r="DV6" s="274">
        <f>IF(OR(Front!L20=Front!L$5,Front!L20=Front!L$6,Front!L20=Front!L$7,Front!L20=Front!L$8,Front!L20=Front!L$9),1,0)</f>
        <v>1</v>
      </c>
      <c r="DW6" s="274">
        <f>IF(OR(Front!N20=Front!N$5,Front!N20=Front!N$6,Front!N20=Front!N$7,Front!N20=Front!N$8,Front!N20=Front!N$9),1,0)</f>
        <v>1</v>
      </c>
      <c r="DX6" s="274">
        <f>IF(OR(Front!P20=Front!P$5,Front!P20=Front!P$6,Front!P20=Front!P$7,Front!P20=Front!P$8,Front!P20=Front!P$9),1,0)</f>
        <v>1</v>
      </c>
      <c r="DY6" s="274">
        <f>IF(OR(Front!R20=Front!R$5,Front!R20=Front!R$6,Front!R20=Front!R$7,Front!R20=Front!R$8,Front!R20=Front!R$9),1,0)</f>
        <v>1</v>
      </c>
      <c r="EA6" s="351">
        <f>SUM(EA5,AND(Main!L6=1))</f>
        <v>2</v>
      </c>
      <c r="EB6" s="351">
        <f>SUM(EB5,AND(Main!L116=1))</f>
        <v>2</v>
      </c>
      <c r="EC6" s="351">
        <f>SUM(EC5,AND(Main!L226=1))</f>
        <v>2</v>
      </c>
      <c r="ED6" s="351">
        <f>SUM(ED5,AND(Main!L336=1))</f>
        <v>2</v>
      </c>
      <c r="EE6" s="351">
        <f>SUM(EE5,AND(Main!L446=1))</f>
        <v>3</v>
      </c>
      <c r="EF6" s="351">
        <f>SUM(EF5,AND(Main!L556=1))</f>
        <v>3</v>
      </c>
      <c r="EG6" s="351">
        <f>SUM(EG5,AND(Main!L666=1))</f>
        <v>3</v>
      </c>
      <c r="EH6" s="351">
        <f>SUM(EH5,AND(Main!L776=1))</f>
        <v>3</v>
      </c>
      <c r="EI6" s="351">
        <f>SUM(EI5,AND(Main!L886=1))</f>
        <v>3</v>
      </c>
      <c r="EJ6" s="350">
        <f>SUM(EJ5,AND(Main!L2756=1))</f>
        <v>2</v>
      </c>
      <c r="EK6" s="350">
        <f>SUM(EK5,AND(Main!L2866=1))</f>
        <v>1</v>
      </c>
      <c r="EL6" s="350">
        <f>SUM(EL5,AND(Main!L2976=1))</f>
        <v>1</v>
      </c>
      <c r="EM6" s="350">
        <f>SUM(EM5,AND(Main!L3086=1))</f>
        <v>3</v>
      </c>
      <c r="EN6" s="350">
        <f>SUM(EN5,AND(Main!L3196=1))</f>
        <v>3</v>
      </c>
      <c r="EO6" s="350">
        <f>SUM(EO5,AND(Main!L3306=1))</f>
        <v>3</v>
      </c>
      <c r="EP6" s="350">
        <f>SUM(EP5,AND(Main!L3416=1))</f>
        <v>2</v>
      </c>
      <c r="EQ6" s="350">
        <f>SUM(EQ5,AND(Main!L3526=1))</f>
        <v>3</v>
      </c>
      <c r="ER6" s="361">
        <f>SUM(ER5,AND(Main!N2756=1))</f>
        <v>0</v>
      </c>
      <c r="ES6" s="361">
        <f>SUM(ES5,AND(Main!N2866=1))</f>
        <v>1</v>
      </c>
      <c r="ET6" s="361">
        <f>SUM(ET5,AND(Main!N2976=1))</f>
        <v>1</v>
      </c>
      <c r="EU6" s="361">
        <f>SUM(EU5,AND(Main!N3086=1))</f>
        <v>0</v>
      </c>
      <c r="EV6" s="361">
        <f>SUM(EV5,AND(Main!N3196=1))</f>
        <v>0</v>
      </c>
      <c r="EW6" s="361">
        <f>SUM(EW5,AND(Main!N3306=1))</f>
        <v>0</v>
      </c>
      <c r="EX6" s="361">
        <f>SUM(EX5,AND(Main!N3416=1))</f>
        <v>1</v>
      </c>
      <c r="EY6" s="361">
        <f>SUM(EY5,AND(Main!N3526=1))</f>
        <v>0</v>
      </c>
      <c r="EZ6" s="362">
        <f>SUM(EZ5,AND(Main!P2756=1))</f>
        <v>0</v>
      </c>
      <c r="FA6" s="362">
        <f>SUM(FA5,AND(Main!P2866=1))</f>
        <v>0</v>
      </c>
      <c r="FB6" s="362">
        <f>SUM(FB5,AND(Main!P2976=1))</f>
        <v>0</v>
      </c>
      <c r="FC6" s="362">
        <f>SUM(FC5,AND(Main!P3086=1))</f>
        <v>0</v>
      </c>
      <c r="FD6" s="362">
        <f>SUM(FD5,AND(Main!P3196=1))</f>
        <v>0</v>
      </c>
      <c r="FE6" s="362">
        <f>SUM(FE5,AND(Main!P3306=1))</f>
        <v>0</v>
      </c>
      <c r="FF6" s="362">
        <f>SUM(FF5,AND(Main!P3416=1))</f>
        <v>0</v>
      </c>
      <c r="FG6" s="362">
        <f>SUM(FG5,AND(Main!P3526=1))</f>
        <v>0</v>
      </c>
      <c r="FH6">
        <f>SUM(FH5,AND(Main!Q2756=1))</f>
        <v>0</v>
      </c>
      <c r="FI6">
        <f>SUM(FI5,AND(Main!Q2866=1))</f>
        <v>0</v>
      </c>
      <c r="FJ6">
        <f>SUM(FJ5,AND(Main!Q2976=1))</f>
        <v>0</v>
      </c>
      <c r="FK6">
        <f>SUM(FK5,AND(Main!Q3086=1))</f>
        <v>0</v>
      </c>
      <c r="FL6">
        <f>SUM(FL5,AND(Main!Q3196=1))</f>
        <v>0</v>
      </c>
      <c r="FM6">
        <f>SUM(FM5,AND(Main!Q3306=1))</f>
        <v>0</v>
      </c>
      <c r="FN6">
        <f>SUM(FN5,AND(Main!Q3416=1))</f>
        <v>0</v>
      </c>
      <c r="FO6">
        <f>SUM(FO5,AND(Main!Q3526=1))</f>
        <v>0</v>
      </c>
    </row>
    <row r="7" spans="1:171">
      <c r="A7" s="47" t="str">
        <v>Wilson</v>
      </c>
      <c r="B7" s="47">
        <v>7.4</v>
      </c>
      <c r="C7" s="47" t="str">
        <v>Newcastle</v>
      </c>
      <c r="D7" s="47">
        <v>3.46</v>
      </c>
      <c r="E7" s="47">
        <v>3.41</v>
      </c>
      <c r="F7" s="47">
        <v>5.33</v>
      </c>
      <c r="G7" s="47">
        <v>4</v>
      </c>
      <c r="H7" s="47">
        <v>4.3099999999999996</v>
      </c>
      <c r="I7" s="47">
        <v>4.16</v>
      </c>
      <c r="J7" s="47">
        <v>3.49</v>
      </c>
      <c r="K7" s="47">
        <v>2.5099999999999998</v>
      </c>
      <c r="L7" s="47">
        <v>1</v>
      </c>
      <c r="N7" s="252">
        <v>3</v>
      </c>
      <c r="O7" s="49" t="str">
        <f>Main!A117</f>
        <v>White</v>
      </c>
      <c r="P7" s="49">
        <f>Main!B117</f>
        <v>4.7</v>
      </c>
      <c r="Q7" s="49" t="str">
        <f>Main!C117</f>
        <v>Arsenal</v>
      </c>
      <c r="R7" s="49">
        <f>Main!D117</f>
        <v>3.1</v>
      </c>
      <c r="S7" s="49">
        <f>Main!E117</f>
        <v>3.09</v>
      </c>
      <c r="T7" s="49">
        <f>Main!F117</f>
        <v>2.35</v>
      </c>
      <c r="U7" s="49">
        <f>Main!G117</f>
        <v>2.73</v>
      </c>
      <c r="V7" s="49">
        <f>Main!H117</f>
        <v>3.27</v>
      </c>
      <c r="W7" s="49">
        <f>Main!I117</f>
        <v>5.52</v>
      </c>
      <c r="X7" s="49">
        <f>Main!J117</f>
        <v>2.98</v>
      </c>
      <c r="Y7" s="49">
        <f>Main!K117</f>
        <v>2.33</v>
      </c>
      <c r="Z7" s="49">
        <f>Main!L2757</f>
        <v>0</v>
      </c>
      <c r="AB7" s="49">
        <v>2</v>
      </c>
      <c r="AC7" s="49" t="str">
        <v>Rashford</v>
      </c>
      <c r="AD7" s="49">
        <v>6.8</v>
      </c>
      <c r="AE7" s="49" t="str">
        <v>Man Utd</v>
      </c>
      <c r="AF7" s="49">
        <v>4.4400000000000004</v>
      </c>
      <c r="AG7" s="49">
        <v>5.14</v>
      </c>
      <c r="AH7" s="49">
        <v>3.14</v>
      </c>
      <c r="AI7" s="49">
        <v>2.98</v>
      </c>
      <c r="AJ7" s="49">
        <v>4.33</v>
      </c>
      <c r="AK7" s="49">
        <v>4.12</v>
      </c>
      <c r="AL7" s="49">
        <v>4.43</v>
      </c>
      <c r="AM7" s="49">
        <v>2.1</v>
      </c>
      <c r="AN7" s="49">
        <v>1</v>
      </c>
      <c r="AP7" s="50" t="str">
        <f>Main!A117</f>
        <v>White</v>
      </c>
      <c r="AQ7" s="50">
        <f>Main!B117</f>
        <v>4.7</v>
      </c>
      <c r="AR7" s="50" t="str">
        <f>Main!C117</f>
        <v>Arsenal</v>
      </c>
      <c r="AS7" s="50">
        <f>Main!D117</f>
        <v>3.1</v>
      </c>
      <c r="AT7" s="50">
        <f>Main!E117</f>
        <v>3.09</v>
      </c>
      <c r="AU7" s="50">
        <f>Main!F117</f>
        <v>2.35</v>
      </c>
      <c r="AV7" s="50">
        <f>Main!G117</f>
        <v>2.73</v>
      </c>
      <c r="AW7" s="50">
        <f>Main!H117</f>
        <v>3.27</v>
      </c>
      <c r="AX7" s="50">
        <f>Main!I117</f>
        <v>5.52</v>
      </c>
      <c r="AY7" s="50">
        <f>Main!J117</f>
        <v>2.98</v>
      </c>
      <c r="AZ7" s="50">
        <f>Main!K117</f>
        <v>2.33</v>
      </c>
      <c r="BA7" s="50">
        <f>Main!L997</f>
        <v>0</v>
      </c>
      <c r="BC7" s="50" t="str">
        <v>Van Dijk</v>
      </c>
      <c r="BD7" s="50">
        <v>6.5</v>
      </c>
      <c r="BE7" s="50" t="str">
        <v>Liverpool</v>
      </c>
      <c r="BF7" s="50">
        <v>4.2</v>
      </c>
      <c r="BG7" s="50">
        <v>3.49</v>
      </c>
      <c r="BH7" s="50">
        <v>3.03</v>
      </c>
      <c r="BI7" s="50">
        <v>3.32</v>
      </c>
      <c r="BJ7" s="50">
        <v>3.66</v>
      </c>
      <c r="BK7" s="50">
        <v>4.22</v>
      </c>
      <c r="BL7" s="50">
        <v>2.56</v>
      </c>
      <c r="BM7" s="50">
        <v>3.38</v>
      </c>
      <c r="BN7" s="50">
        <v>0</v>
      </c>
      <c r="BP7" s="126" t="str">
        <f>Main!A7</f>
        <v>White</v>
      </c>
      <c r="BQ7" s="126">
        <f>Main!N2757</f>
        <v>0</v>
      </c>
      <c r="BR7" s="126">
        <f>Main!D7</f>
        <v>3.1</v>
      </c>
      <c r="BS7" s="126" t="str">
        <v>Van Dijk</v>
      </c>
      <c r="BT7" s="126">
        <v>0</v>
      </c>
      <c r="BU7" s="126">
        <v>4.2</v>
      </c>
      <c r="BV7" s="127" t="str">
        <f t="shared" si="1"/>
        <v>White</v>
      </c>
      <c r="BW7" s="127">
        <f>Main!P2757</f>
        <v>0</v>
      </c>
      <c r="BX7" s="127">
        <f t="shared" si="2"/>
        <v>3.1</v>
      </c>
      <c r="BY7" s="127" t="str">
        <v>Van Dijk</v>
      </c>
      <c r="BZ7" s="127">
        <v>0</v>
      </c>
      <c r="CA7" s="127">
        <v>4.2</v>
      </c>
      <c r="CH7" s="19" t="str">
        <f t="shared" si="3"/>
        <v>White</v>
      </c>
      <c r="CI7" s="19">
        <f>Main!M2757-BQ7-BW7-CC7</f>
        <v>0</v>
      </c>
      <c r="CJ7" s="19">
        <f t="shared" si="4"/>
        <v>3.1</v>
      </c>
      <c r="CK7" s="19" t="str">
        <v>Van Dijk</v>
      </c>
      <c r="CL7" s="19">
        <v>0</v>
      </c>
      <c r="CM7" s="19">
        <v>4.2</v>
      </c>
      <c r="CO7" s="122">
        <f>Main!L7</f>
        <v>0</v>
      </c>
      <c r="CP7" s="122">
        <f>Main!L117</f>
        <v>0</v>
      </c>
      <c r="CQ7" s="122">
        <f>Main!L227</f>
        <v>0</v>
      </c>
      <c r="CR7" s="122">
        <f>Main!L337</f>
        <v>0</v>
      </c>
      <c r="CS7" s="122">
        <f>Main!L447</f>
        <v>0</v>
      </c>
      <c r="CT7" s="122">
        <f>Main!L557</f>
        <v>0</v>
      </c>
      <c r="CU7" s="122">
        <f>Main!L667</f>
        <v>0</v>
      </c>
      <c r="CV7" s="122">
        <f>Main!L777</f>
        <v>0</v>
      </c>
      <c r="CW7" s="122">
        <f>Main!L887</f>
        <v>0</v>
      </c>
      <c r="CX7" s="123">
        <f>Main!L1877</f>
        <v>0</v>
      </c>
      <c r="CY7" s="123">
        <f>Main!L1987</f>
        <v>0</v>
      </c>
      <c r="CZ7" s="123">
        <f>Main!L2097</f>
        <v>0</v>
      </c>
      <c r="DA7" s="124">
        <f>Main!L2207</f>
        <v>0</v>
      </c>
      <c r="DB7" s="123">
        <f>Main!L2317</f>
        <v>0</v>
      </c>
      <c r="DC7" s="123">
        <f>Main!L2427</f>
        <v>0</v>
      </c>
      <c r="DD7" s="123">
        <f>Main!L2537</f>
        <v>0</v>
      </c>
      <c r="DE7" s="123">
        <f>Main!L2647</f>
        <v>0</v>
      </c>
      <c r="DF7" s="51">
        <f t="shared" si="5"/>
        <v>0</v>
      </c>
      <c r="DG7" s="51">
        <f t="shared" si="6"/>
        <v>0</v>
      </c>
      <c r="DH7" s="51">
        <f t="shared" si="7"/>
        <v>0</v>
      </c>
      <c r="DI7" s="51">
        <f t="shared" si="8"/>
        <v>0</v>
      </c>
      <c r="DJ7" s="51">
        <f t="shared" si="9"/>
        <v>0</v>
      </c>
      <c r="DK7" s="51">
        <f t="shared" si="10"/>
        <v>0</v>
      </c>
      <c r="DL7" s="51">
        <f t="shared" si="11"/>
        <v>0</v>
      </c>
      <c r="DM7" s="51">
        <f t="shared" si="12"/>
        <v>0</v>
      </c>
      <c r="DN7" s="306">
        <f t="shared" si="14"/>
        <v>0</v>
      </c>
      <c r="DO7" s="306">
        <f t="shared" si="13"/>
        <v>0</v>
      </c>
      <c r="DQ7" s="275"/>
      <c r="DR7" s="274">
        <f>IF(OR(Front!D21=Front!D$5,Front!D21=Front!D$6,Front!D21=Front!D$7,Front!D21=Front!D$8,Front!D21=Front!D$9),1,0)</f>
        <v>1</v>
      </c>
      <c r="DS7" s="274">
        <f>IF(OR(Front!F21=Front!F$5,Front!F21=Front!F$6,Front!F21=Front!F$7,Front!F21=Front!F$8,Front!F21=Front!F$9),1,0)</f>
        <v>1</v>
      </c>
      <c r="DT7" s="274">
        <f>IF(OR(Front!H21=Front!H$5,Front!H21=Front!H$6,Front!H21=Front!H$7,Front!H21=Front!H$8,Front!H21=Front!H$9),1,0)</f>
        <v>1</v>
      </c>
      <c r="DU7" s="274">
        <f>IF(OR(Front!J21=Front!J$5,Front!J21=Front!J$6,Front!J21=Front!J$7,Front!J21=Front!J$8,Front!J21=Front!J$9),1,0)</f>
        <v>1</v>
      </c>
      <c r="DV7" s="274">
        <f>IF(OR(Front!L21=Front!L$5,Front!L21=Front!L$6,Front!L21=Front!L$7,Front!L21=Front!L$8,Front!L21=Front!L$9),1,0)</f>
        <v>1</v>
      </c>
      <c r="DW7" s="274">
        <f>IF(OR(Front!N21=Front!N$5,Front!N21=Front!N$6,Front!N21=Front!N$7,Front!N21=Front!N$8,Front!N21=Front!N$9),1,0)</f>
        <v>1</v>
      </c>
      <c r="DX7" s="274">
        <f>IF(OR(Front!P21=Front!P$5,Front!P21=Front!P$6,Front!P21=Front!P$7,Front!P21=Front!P$8,Front!P21=Front!P$9),1,0)</f>
        <v>1</v>
      </c>
      <c r="DY7" s="274">
        <f>IF(OR(Front!R21=Front!R$5,Front!R21=Front!R$6,Front!R21=Front!R$7,Front!R21=Front!R$8,Front!R21=Front!R$9),1,0)</f>
        <v>1</v>
      </c>
      <c r="EA7" s="351">
        <f>SUM(EA6,AND(Main!L7=1))</f>
        <v>2</v>
      </c>
      <c r="EB7" s="351">
        <f>SUM(EB6,AND(Main!L117=1))</f>
        <v>2</v>
      </c>
      <c r="EC7" s="351">
        <f>SUM(EC6,AND(Main!L227=1))</f>
        <v>2</v>
      </c>
      <c r="ED7" s="351">
        <f>SUM(ED6,AND(Main!L337=1))</f>
        <v>2</v>
      </c>
      <c r="EE7" s="351">
        <f>SUM(EE6,AND(Main!L447=1))</f>
        <v>3</v>
      </c>
      <c r="EF7" s="351">
        <f>SUM(EF6,AND(Main!L557=1))</f>
        <v>3</v>
      </c>
      <c r="EG7" s="351">
        <f>SUM(EG6,AND(Main!L667=1))</f>
        <v>3</v>
      </c>
      <c r="EH7" s="351">
        <f>SUM(EH6,AND(Main!L777=1))</f>
        <v>3</v>
      </c>
      <c r="EI7" s="351">
        <f>SUM(EI6,AND(Main!L887=1))</f>
        <v>3</v>
      </c>
      <c r="EJ7" s="350">
        <f>SUM(EJ6,AND(Main!L2757=1))</f>
        <v>2</v>
      </c>
      <c r="EK7" s="350">
        <f>SUM(EK6,AND(Main!L2867=1))</f>
        <v>1</v>
      </c>
      <c r="EL7" s="350">
        <f>SUM(EL6,AND(Main!L2977=1))</f>
        <v>1</v>
      </c>
      <c r="EM7" s="350">
        <f>SUM(EM6,AND(Main!L3087=1))</f>
        <v>3</v>
      </c>
      <c r="EN7" s="350">
        <f>SUM(EN6,AND(Main!L3197=1))</f>
        <v>3</v>
      </c>
      <c r="EO7" s="350">
        <f>SUM(EO6,AND(Main!L3307=1))</f>
        <v>3</v>
      </c>
      <c r="EP7" s="350">
        <f>SUM(EP6,AND(Main!L3417=1))</f>
        <v>2</v>
      </c>
      <c r="EQ7" s="350">
        <f>SUM(EQ6,AND(Main!L3527=1))</f>
        <v>3</v>
      </c>
      <c r="ER7" s="361">
        <f>SUM(ER6,AND(Main!N2757=1))</f>
        <v>0</v>
      </c>
      <c r="ES7" s="361">
        <f>SUM(ES6,AND(Main!N2867=1))</f>
        <v>1</v>
      </c>
      <c r="ET7" s="361">
        <f>SUM(ET6,AND(Main!N2977=1))</f>
        <v>1</v>
      </c>
      <c r="EU7" s="361">
        <f>SUM(EU6,AND(Main!N3087=1))</f>
        <v>0</v>
      </c>
      <c r="EV7" s="361">
        <f>SUM(EV6,AND(Main!N3197=1))</f>
        <v>0</v>
      </c>
      <c r="EW7" s="361">
        <f>SUM(EW6,AND(Main!N3307=1))</f>
        <v>0</v>
      </c>
      <c r="EX7" s="361">
        <f>SUM(EX6,AND(Main!N3417=1))</f>
        <v>1</v>
      </c>
      <c r="EY7" s="361">
        <f>SUM(EY6,AND(Main!N3527=1))</f>
        <v>0</v>
      </c>
      <c r="EZ7" s="362">
        <f>SUM(EZ6,AND(Main!P2757=1))</f>
        <v>0</v>
      </c>
      <c r="FA7" s="362">
        <f>SUM(FA6,AND(Main!P2867=1))</f>
        <v>0</v>
      </c>
      <c r="FB7" s="362">
        <f>SUM(FB6,AND(Main!P2977=1))</f>
        <v>0</v>
      </c>
      <c r="FC7" s="362">
        <f>SUM(FC6,AND(Main!P3087=1))</f>
        <v>0</v>
      </c>
      <c r="FD7" s="362">
        <f>SUM(FD6,AND(Main!P3197=1))</f>
        <v>0</v>
      </c>
      <c r="FE7" s="362">
        <f>SUM(FE6,AND(Main!P3307=1))</f>
        <v>0</v>
      </c>
      <c r="FF7" s="362">
        <f>SUM(FF6,AND(Main!P3417=1))</f>
        <v>0</v>
      </c>
      <c r="FG7" s="362">
        <f>SUM(FG6,AND(Main!P3527=1))</f>
        <v>0</v>
      </c>
      <c r="FH7">
        <f>SUM(FH6,AND(Main!Q2757=1))</f>
        <v>0</v>
      </c>
      <c r="FI7">
        <f>SUM(FI6,AND(Main!Q2867=1))</f>
        <v>0</v>
      </c>
      <c r="FJ7">
        <f>SUM(FJ6,AND(Main!Q2977=1))</f>
        <v>0</v>
      </c>
      <c r="FK7">
        <f>SUM(FK6,AND(Main!Q3087=1))</f>
        <v>0</v>
      </c>
      <c r="FL7">
        <f>SUM(FL6,AND(Main!Q3197=1))</f>
        <v>0</v>
      </c>
      <c r="FM7">
        <f>SUM(FM6,AND(Main!Q3307=1))</f>
        <v>0</v>
      </c>
      <c r="FN7">
        <f>SUM(FN6,AND(Main!Q3417=1))</f>
        <v>0</v>
      </c>
      <c r="FO7">
        <f>SUM(FO6,AND(Main!Q3527=1))</f>
        <v>0</v>
      </c>
    </row>
    <row r="8" spans="1:171">
      <c r="A8" s="47" t="str">
        <v>Greenwood</v>
      </c>
      <c r="B8" s="47">
        <v>4.2</v>
      </c>
      <c r="C8" s="47" t="str">
        <v>Leeds</v>
      </c>
      <c r="D8" s="47">
        <v>0.81</v>
      </c>
      <c r="E8" s="47">
        <v>0.99</v>
      </c>
      <c r="F8" s="47">
        <v>0.74</v>
      </c>
      <c r="G8" s="47">
        <v>0.86</v>
      </c>
      <c r="H8" s="47">
        <v>0.69</v>
      </c>
      <c r="I8" s="47">
        <v>0.71</v>
      </c>
      <c r="J8" s="47">
        <v>0.79</v>
      </c>
      <c r="K8" s="47">
        <v>0.73</v>
      </c>
      <c r="L8" s="47">
        <v>1</v>
      </c>
      <c r="N8" s="252">
        <v>3</v>
      </c>
      <c r="O8" s="49" t="str">
        <f>Main!A118</f>
        <v>Laporte</v>
      </c>
      <c r="P8" s="49">
        <f>Main!B118</f>
        <v>5.8</v>
      </c>
      <c r="Q8" s="49" t="str">
        <f>Main!C118</f>
        <v>Man City</v>
      </c>
      <c r="R8" s="49">
        <f>Main!D118</f>
        <v>3.36</v>
      </c>
      <c r="S8" s="49">
        <f>Main!E118</f>
        <v>2.72</v>
      </c>
      <c r="T8" s="49">
        <f>Main!F118</f>
        <v>5.16</v>
      </c>
      <c r="U8" s="49">
        <f>Main!G118</f>
        <v>3.42</v>
      </c>
      <c r="V8" s="49">
        <f>Main!H118</f>
        <v>2.0499999999999998</v>
      </c>
      <c r="W8" s="49">
        <f>Main!I118</f>
        <v>4.34</v>
      </c>
      <c r="X8" s="49">
        <f>Main!J118</f>
        <v>2.62</v>
      </c>
      <c r="Y8" s="49">
        <f>Main!K118</f>
        <v>1.1200000000000001</v>
      </c>
      <c r="Z8" s="49">
        <f>Main!L2758</f>
        <v>0</v>
      </c>
      <c r="AB8" s="49">
        <v>3</v>
      </c>
      <c r="AC8" s="49" t="str">
        <v>Gabriel</v>
      </c>
      <c r="AD8" s="49">
        <v>5.0999999999999996</v>
      </c>
      <c r="AE8" s="49" t="str">
        <v>Arsenal</v>
      </c>
      <c r="AF8" s="49">
        <v>3.64</v>
      </c>
      <c r="AG8" s="49">
        <v>3.66</v>
      </c>
      <c r="AH8" s="49">
        <v>2.86</v>
      </c>
      <c r="AI8" s="49">
        <v>3.48</v>
      </c>
      <c r="AJ8" s="49">
        <v>3.85</v>
      </c>
      <c r="AK8" s="49">
        <v>6.47</v>
      </c>
      <c r="AL8" s="49">
        <v>3.41</v>
      </c>
      <c r="AM8" s="49">
        <v>2.75</v>
      </c>
      <c r="AN8" s="49">
        <v>1</v>
      </c>
      <c r="AP8" s="50" t="str">
        <f>Main!A118</f>
        <v>Laporte</v>
      </c>
      <c r="AQ8" s="50">
        <f>Main!B118</f>
        <v>5.8</v>
      </c>
      <c r="AR8" s="50" t="str">
        <f>Main!C118</f>
        <v>Man City</v>
      </c>
      <c r="AS8" s="50">
        <f>Main!D118</f>
        <v>3.36</v>
      </c>
      <c r="AT8" s="50">
        <f>Main!E118</f>
        <v>2.72</v>
      </c>
      <c r="AU8" s="50">
        <f>Main!F118</f>
        <v>5.16</v>
      </c>
      <c r="AV8" s="50">
        <f>Main!G118</f>
        <v>3.42</v>
      </c>
      <c r="AW8" s="50">
        <f>Main!H118</f>
        <v>2.0499999999999998</v>
      </c>
      <c r="AX8" s="50">
        <f>Main!I118</f>
        <v>4.34</v>
      </c>
      <c r="AY8" s="50">
        <f>Main!J118</f>
        <v>2.62</v>
      </c>
      <c r="AZ8" s="50">
        <f>Main!K118</f>
        <v>1.1200000000000001</v>
      </c>
      <c r="BA8" s="50">
        <f>Main!L998</f>
        <v>0</v>
      </c>
      <c r="BC8" s="50" t="str">
        <v>White</v>
      </c>
      <c r="BD8" s="50">
        <v>4.7</v>
      </c>
      <c r="BE8" s="50" t="str">
        <v>Arsenal</v>
      </c>
      <c r="BF8" s="50">
        <v>3.1</v>
      </c>
      <c r="BG8" s="50">
        <v>3.09</v>
      </c>
      <c r="BH8" s="50">
        <v>2.35</v>
      </c>
      <c r="BI8" s="50">
        <v>2.73</v>
      </c>
      <c r="BJ8" s="50">
        <v>3.27</v>
      </c>
      <c r="BK8" s="50">
        <v>5.52</v>
      </c>
      <c r="BL8" s="50">
        <v>2.98</v>
      </c>
      <c r="BM8" s="50">
        <v>2.33</v>
      </c>
      <c r="BN8" s="50">
        <v>0</v>
      </c>
      <c r="BP8" s="126" t="str">
        <f>Main!A8</f>
        <v>Laporte</v>
      </c>
      <c r="BQ8" s="126">
        <f>Main!N2758</f>
        <v>0</v>
      </c>
      <c r="BR8" s="126">
        <f>Main!D8</f>
        <v>3.36</v>
      </c>
      <c r="BS8" s="126" t="str">
        <v>White</v>
      </c>
      <c r="BT8" s="126">
        <v>0</v>
      </c>
      <c r="BU8" s="126">
        <v>3.1</v>
      </c>
      <c r="BV8" s="127" t="str">
        <f t="shared" si="1"/>
        <v>Laporte</v>
      </c>
      <c r="BW8" s="127">
        <f>Main!P2758</f>
        <v>0</v>
      </c>
      <c r="BX8" s="127">
        <f t="shared" si="2"/>
        <v>3.36</v>
      </c>
      <c r="BY8" s="127" t="str">
        <v>White</v>
      </c>
      <c r="BZ8" s="127">
        <v>0</v>
      </c>
      <c r="CA8" s="127">
        <v>3.1</v>
      </c>
      <c r="CH8" s="19" t="str">
        <f t="shared" si="3"/>
        <v>Laporte</v>
      </c>
      <c r="CI8" s="19">
        <f>Main!M2758-BQ8-BW8-CC8</f>
        <v>0</v>
      </c>
      <c r="CJ8" s="19">
        <f t="shared" si="4"/>
        <v>3.36</v>
      </c>
      <c r="CK8" s="19" t="str">
        <v>White</v>
      </c>
      <c r="CL8" s="19">
        <v>0</v>
      </c>
      <c r="CM8" s="19">
        <v>3.1</v>
      </c>
      <c r="CO8" s="122">
        <f>Main!L8</f>
        <v>0</v>
      </c>
      <c r="CP8" s="122">
        <f>Main!L118</f>
        <v>0</v>
      </c>
      <c r="CQ8" s="122">
        <f>Main!L228</f>
        <v>0</v>
      </c>
      <c r="CR8" s="122">
        <f>Main!L338</f>
        <v>0</v>
      </c>
      <c r="CS8" s="122">
        <f>Main!L448</f>
        <v>0</v>
      </c>
      <c r="CT8" s="122">
        <f>Main!L558</f>
        <v>0</v>
      </c>
      <c r="CU8" s="122">
        <f>Main!L668</f>
        <v>0</v>
      </c>
      <c r="CV8" s="122">
        <f>Main!L778</f>
        <v>0</v>
      </c>
      <c r="CW8" s="122">
        <f>Main!L888</f>
        <v>0</v>
      </c>
      <c r="CX8" s="123">
        <f>Main!L1878</f>
        <v>0</v>
      </c>
      <c r="CY8" s="123">
        <f>Main!L1988</f>
        <v>0</v>
      </c>
      <c r="CZ8" s="123">
        <f>Main!L2098</f>
        <v>0</v>
      </c>
      <c r="DA8" s="124">
        <f>Main!L2208</f>
        <v>0</v>
      </c>
      <c r="DB8" s="123">
        <f>Main!L2318</f>
        <v>0</v>
      </c>
      <c r="DC8" s="123">
        <f>Main!L2428</f>
        <v>0</v>
      </c>
      <c r="DD8" s="123">
        <f>Main!L2538</f>
        <v>0</v>
      </c>
      <c r="DE8" s="123">
        <f>Main!L2648</f>
        <v>0</v>
      </c>
      <c r="DF8" s="51">
        <f t="shared" si="5"/>
        <v>0</v>
      </c>
      <c r="DG8" s="51">
        <f t="shared" si="6"/>
        <v>0</v>
      </c>
      <c r="DH8" s="51">
        <f t="shared" si="7"/>
        <v>0</v>
      </c>
      <c r="DI8" s="51">
        <f t="shared" si="8"/>
        <v>0</v>
      </c>
      <c r="DJ8" s="51">
        <f t="shared" si="9"/>
        <v>0</v>
      </c>
      <c r="DK8" s="51">
        <f t="shared" si="10"/>
        <v>0</v>
      </c>
      <c r="DL8" s="51">
        <f t="shared" si="11"/>
        <v>0</v>
      </c>
      <c r="DM8" s="51">
        <f t="shared" si="12"/>
        <v>0</v>
      </c>
      <c r="DN8" s="306">
        <f t="shared" si="14"/>
        <v>0</v>
      </c>
      <c r="DO8" s="306">
        <f t="shared" si="13"/>
        <v>0</v>
      </c>
      <c r="DQ8" s="275"/>
      <c r="DR8" s="274">
        <f>IF(OR(Front!D22=Front!D$5,Front!D22=Front!D$6,Front!D22=Front!D$7,Front!D22=Front!D$8,Front!D22=Front!D$9),1,0)</f>
        <v>1</v>
      </c>
      <c r="DS8" s="274">
        <f>IF(OR(Front!F22=Front!F$5,Front!F22=Front!F$6,Front!F22=Front!F$7,Front!F22=Front!F$8,Front!F22=Front!F$9),1,0)</f>
        <v>1</v>
      </c>
      <c r="DT8" s="274">
        <f>IF(OR(Front!H22=Front!H$5,Front!H22=Front!H$6,Front!H22=Front!H$7,Front!H22=Front!H$8,Front!H22=Front!H$9),1,0)</f>
        <v>1</v>
      </c>
      <c r="DU8" s="274">
        <f>IF(OR(Front!J22=Front!J$5,Front!J22=Front!J$6,Front!J22=Front!J$7,Front!J22=Front!J$8,Front!J22=Front!J$9),1,0)</f>
        <v>1</v>
      </c>
      <c r="DV8" s="274">
        <f>IF(OR(Front!L22=Front!L$5,Front!L22=Front!L$6,Front!L22=Front!L$7,Front!L22=Front!L$8,Front!L22=Front!L$9),1,0)</f>
        <v>1</v>
      </c>
      <c r="DW8" s="274">
        <f>IF(OR(Front!N22=Front!N$5,Front!N22=Front!N$6,Front!N22=Front!N$7,Front!N22=Front!N$8,Front!N22=Front!N$9),1,0)</f>
        <v>1</v>
      </c>
      <c r="DX8" s="274">
        <f>IF(OR(Front!P22=Front!P$5,Front!P22=Front!P$6,Front!P22=Front!P$7,Front!P22=Front!P$8,Front!P22=Front!P$9),1,0)</f>
        <v>1</v>
      </c>
      <c r="DY8" s="274">
        <f>IF(OR(Front!R22=Front!R$5,Front!R22=Front!R$6,Front!R22=Front!R$7,Front!R22=Front!R$8,Front!R22=Front!R$9),1,0)</f>
        <v>1</v>
      </c>
      <c r="EA8" s="351">
        <f>SUM(EA7,AND(Main!L8=1))</f>
        <v>2</v>
      </c>
      <c r="EB8" s="351">
        <f>SUM(EB7,AND(Main!L118=1))</f>
        <v>2</v>
      </c>
      <c r="EC8" s="351">
        <f>SUM(EC7,AND(Main!L228=1))</f>
        <v>2</v>
      </c>
      <c r="ED8" s="351">
        <f>SUM(ED7,AND(Main!L338=1))</f>
        <v>2</v>
      </c>
      <c r="EE8" s="351">
        <f>SUM(EE7,AND(Main!L448=1))</f>
        <v>3</v>
      </c>
      <c r="EF8" s="351">
        <f>SUM(EF7,AND(Main!L558=1))</f>
        <v>3</v>
      </c>
      <c r="EG8" s="351">
        <f>SUM(EG7,AND(Main!L668=1))</f>
        <v>3</v>
      </c>
      <c r="EH8" s="351">
        <f>SUM(EH7,AND(Main!L778=1))</f>
        <v>3</v>
      </c>
      <c r="EI8" s="351">
        <f>SUM(EI7,AND(Main!L888=1))</f>
        <v>3</v>
      </c>
      <c r="EJ8" s="350">
        <f>SUM(EJ7,AND(Main!L2758=1))</f>
        <v>2</v>
      </c>
      <c r="EK8" s="350">
        <f>SUM(EK7,AND(Main!L2868=1))</f>
        <v>1</v>
      </c>
      <c r="EL8" s="350">
        <f>SUM(EL7,AND(Main!L2978=1))</f>
        <v>1</v>
      </c>
      <c r="EM8" s="350">
        <f>SUM(EM7,AND(Main!L3088=1))</f>
        <v>3</v>
      </c>
      <c r="EN8" s="350">
        <f>SUM(EN7,AND(Main!L3198=1))</f>
        <v>3</v>
      </c>
      <c r="EO8" s="350">
        <f>SUM(EO7,AND(Main!L3308=1))</f>
        <v>3</v>
      </c>
      <c r="EP8" s="350">
        <f>SUM(EP7,AND(Main!L3418=1))</f>
        <v>2</v>
      </c>
      <c r="EQ8" s="350">
        <f>SUM(EQ7,AND(Main!L3528=1))</f>
        <v>3</v>
      </c>
      <c r="ER8" s="361">
        <f>SUM(ER7,AND(Main!N2758=1))</f>
        <v>0</v>
      </c>
      <c r="ES8" s="361">
        <f>SUM(ES7,AND(Main!N2868=1))</f>
        <v>1</v>
      </c>
      <c r="ET8" s="361">
        <f>SUM(ET7,AND(Main!N2978=1))</f>
        <v>1</v>
      </c>
      <c r="EU8" s="361">
        <f>SUM(EU7,AND(Main!N3088=1))</f>
        <v>0</v>
      </c>
      <c r="EV8" s="361">
        <f>SUM(EV7,AND(Main!N3198=1))</f>
        <v>0</v>
      </c>
      <c r="EW8" s="361">
        <f>SUM(EW7,AND(Main!N3308=1))</f>
        <v>0</v>
      </c>
      <c r="EX8" s="361">
        <f>SUM(EX7,AND(Main!N3418=1))</f>
        <v>1</v>
      </c>
      <c r="EY8" s="361">
        <f>SUM(EY7,AND(Main!N3528=1))</f>
        <v>0</v>
      </c>
      <c r="EZ8" s="362">
        <f>SUM(EZ7,AND(Main!P2758=1))</f>
        <v>0</v>
      </c>
      <c r="FA8" s="362">
        <f>SUM(FA7,AND(Main!P2868=1))</f>
        <v>0</v>
      </c>
      <c r="FB8" s="362">
        <f>SUM(FB7,AND(Main!P2978=1))</f>
        <v>0</v>
      </c>
      <c r="FC8" s="362">
        <f>SUM(FC7,AND(Main!P3088=1))</f>
        <v>0</v>
      </c>
      <c r="FD8" s="362">
        <f>SUM(FD7,AND(Main!P3198=1))</f>
        <v>0</v>
      </c>
      <c r="FE8" s="362">
        <f>SUM(FE7,AND(Main!P3308=1))</f>
        <v>0</v>
      </c>
      <c r="FF8" s="362">
        <f>SUM(FF7,AND(Main!P3418=1))</f>
        <v>0</v>
      </c>
      <c r="FG8" s="362">
        <f>SUM(FG7,AND(Main!P3528=1))</f>
        <v>0</v>
      </c>
      <c r="FH8">
        <f>SUM(FH7,AND(Main!Q2758=1))</f>
        <v>0</v>
      </c>
      <c r="FI8">
        <f>SUM(FI7,AND(Main!Q2868=1))</f>
        <v>0</v>
      </c>
      <c r="FJ8">
        <f>SUM(FJ7,AND(Main!Q2978=1))</f>
        <v>0</v>
      </c>
      <c r="FK8">
        <f>SUM(FK7,AND(Main!Q3088=1))</f>
        <v>0</v>
      </c>
      <c r="FL8">
        <f>SUM(FL7,AND(Main!Q3198=1))</f>
        <v>0</v>
      </c>
      <c r="FM8">
        <f>SUM(FM7,AND(Main!Q3308=1))</f>
        <v>0</v>
      </c>
      <c r="FN8">
        <f>SUM(FN7,AND(Main!Q3418=1))</f>
        <v>0</v>
      </c>
      <c r="FO8">
        <f>SUM(FO7,AND(Main!Q3528=1))</f>
        <v>0</v>
      </c>
    </row>
    <row r="9" spans="1:171">
      <c r="A9" s="47" t="str">
        <v>Ederson</v>
      </c>
      <c r="B9" s="47">
        <v>5.4</v>
      </c>
      <c r="C9" s="47" t="str">
        <v>Man City</v>
      </c>
      <c r="D9" s="47">
        <v>4.5999999999999996</v>
      </c>
      <c r="E9" s="47">
        <v>3.91</v>
      </c>
      <c r="F9" s="47">
        <v>7.59</v>
      </c>
      <c r="G9" s="47">
        <v>4.5</v>
      </c>
      <c r="H9" s="47">
        <v>3.67</v>
      </c>
      <c r="I9" s="47">
        <v>7.83</v>
      </c>
      <c r="J9" s="47">
        <v>4.32</v>
      </c>
      <c r="K9" s="47">
        <v>1.89</v>
      </c>
      <c r="L9" s="47">
        <v>1</v>
      </c>
      <c r="N9" s="252">
        <v>3</v>
      </c>
      <c r="O9" s="49" t="str">
        <f>Main!A119</f>
        <v>Dunk</v>
      </c>
      <c r="P9" s="49">
        <f>Main!B119</f>
        <v>4.7</v>
      </c>
      <c r="Q9" s="49" t="str">
        <f>Main!C119</f>
        <v>Brighton</v>
      </c>
      <c r="R9" s="49">
        <f>Main!D119</f>
        <v>2.59</v>
      </c>
      <c r="S9" s="49">
        <f>Main!E119</f>
        <v>3.62</v>
      </c>
      <c r="T9" s="49">
        <f>Main!F119</f>
        <v>2.42</v>
      </c>
      <c r="U9" s="49">
        <f>Main!G119</f>
        <v>3.12</v>
      </c>
      <c r="V9" s="49">
        <f>Main!H119</f>
        <v>4.3899999999999997</v>
      </c>
      <c r="W9" s="49">
        <f>Main!I119</f>
        <v>3.27</v>
      </c>
      <c r="X9" s="49">
        <f>Main!J119</f>
        <v>3.92</v>
      </c>
      <c r="Y9" s="49">
        <f>Main!K119</f>
        <v>1.45</v>
      </c>
      <c r="Z9" s="49">
        <f>Main!L2759</f>
        <v>0</v>
      </c>
      <c r="AB9" s="49">
        <v>3</v>
      </c>
      <c r="AC9" s="49" t="str">
        <v>Trippier</v>
      </c>
      <c r="AD9" s="49">
        <v>5.2</v>
      </c>
      <c r="AE9" s="49" t="str">
        <v>Newcastle</v>
      </c>
      <c r="AF9" s="49">
        <v>4.8</v>
      </c>
      <c r="AG9" s="49">
        <v>2.5</v>
      </c>
      <c r="AH9" s="49">
        <v>4.55</v>
      </c>
      <c r="AI9" s="49">
        <v>3.76</v>
      </c>
      <c r="AJ9" s="49">
        <v>4.28</v>
      </c>
      <c r="AK9" s="49">
        <v>4.3099999999999996</v>
      </c>
      <c r="AL9" s="49">
        <v>2.85</v>
      </c>
      <c r="AM9" s="49">
        <v>2.5499999999999998</v>
      </c>
      <c r="AN9" s="49">
        <v>1</v>
      </c>
      <c r="AP9" s="50" t="str">
        <f>Main!A119</f>
        <v>Dunk</v>
      </c>
      <c r="AQ9" s="50">
        <f>Main!B119</f>
        <v>4.7</v>
      </c>
      <c r="AR9" s="50" t="str">
        <f>Main!C119</f>
        <v>Brighton</v>
      </c>
      <c r="AS9" s="50">
        <f>Main!D119</f>
        <v>2.59</v>
      </c>
      <c r="AT9" s="50">
        <f>Main!E119</f>
        <v>3.62</v>
      </c>
      <c r="AU9" s="50">
        <f>Main!F119</f>
        <v>2.42</v>
      </c>
      <c r="AV9" s="50">
        <f>Main!G119</f>
        <v>3.12</v>
      </c>
      <c r="AW9" s="50">
        <f>Main!H119</f>
        <v>4.3899999999999997</v>
      </c>
      <c r="AX9" s="50">
        <f>Main!I119</f>
        <v>3.27</v>
      </c>
      <c r="AY9" s="50">
        <f>Main!J119</f>
        <v>3.92</v>
      </c>
      <c r="AZ9" s="50">
        <f>Main!K119</f>
        <v>1.45</v>
      </c>
      <c r="BA9" s="50">
        <f>Main!L999</f>
        <v>0</v>
      </c>
      <c r="BC9" s="50" t="str">
        <v>Laporte</v>
      </c>
      <c r="BD9" s="50">
        <v>5.8</v>
      </c>
      <c r="BE9" s="50" t="str">
        <v>Man City</v>
      </c>
      <c r="BF9" s="50">
        <v>3.36</v>
      </c>
      <c r="BG9" s="50">
        <v>2.72</v>
      </c>
      <c r="BH9" s="50">
        <v>5.16</v>
      </c>
      <c r="BI9" s="50">
        <v>3.42</v>
      </c>
      <c r="BJ9" s="50">
        <v>2.0499999999999998</v>
      </c>
      <c r="BK9" s="50">
        <v>4.34</v>
      </c>
      <c r="BL9" s="50">
        <v>2.62</v>
      </c>
      <c r="BM9" s="50">
        <v>1.1200000000000001</v>
      </c>
      <c r="BN9" s="50">
        <v>0</v>
      </c>
      <c r="BP9" s="126" t="str">
        <f>Main!A9</f>
        <v>Dunk</v>
      </c>
      <c r="BQ9" s="126">
        <f>Main!N2759</f>
        <v>1</v>
      </c>
      <c r="BR9" s="126">
        <f>Main!D9</f>
        <v>2.59</v>
      </c>
      <c r="BS9" s="126" t="str">
        <v>Laporte</v>
      </c>
      <c r="BT9" s="126">
        <v>0</v>
      </c>
      <c r="BU9" s="126">
        <v>3.36</v>
      </c>
      <c r="BV9" s="127" t="str">
        <f t="shared" si="1"/>
        <v>Dunk</v>
      </c>
      <c r="BW9" s="127">
        <f>Main!P2759</f>
        <v>0</v>
      </c>
      <c r="BX9" s="127">
        <f t="shared" si="2"/>
        <v>2.59</v>
      </c>
      <c r="BY9" s="127" t="str">
        <v>Laporte</v>
      </c>
      <c r="BZ9" s="127">
        <v>0</v>
      </c>
      <c r="CA9" s="127">
        <v>3.36</v>
      </c>
      <c r="CH9" s="19" t="str">
        <f t="shared" si="3"/>
        <v>Dunk</v>
      </c>
      <c r="CI9" s="19">
        <f>Main!M2759-BQ9-BW9-CC9</f>
        <v>0</v>
      </c>
      <c r="CJ9" s="19">
        <f t="shared" si="4"/>
        <v>2.59</v>
      </c>
      <c r="CK9" s="19" t="str">
        <v>Laporte</v>
      </c>
      <c r="CL9" s="19">
        <v>0</v>
      </c>
      <c r="CM9" s="19">
        <v>3.36</v>
      </c>
      <c r="CO9" s="122">
        <f>Main!L9</f>
        <v>1</v>
      </c>
      <c r="CP9" s="122">
        <f>Main!L119</f>
        <v>1</v>
      </c>
      <c r="CQ9" s="122">
        <f>Main!L229</f>
        <v>1</v>
      </c>
      <c r="CR9" s="122">
        <f>Main!L339</f>
        <v>1</v>
      </c>
      <c r="CS9" s="122">
        <f>Main!L449</f>
        <v>1</v>
      </c>
      <c r="CT9" s="122">
        <f>Main!L559</f>
        <v>1</v>
      </c>
      <c r="CU9" s="122">
        <f>Main!L669</f>
        <v>1</v>
      </c>
      <c r="CV9" s="122">
        <f>Main!L779</f>
        <v>1</v>
      </c>
      <c r="CW9" s="122">
        <f>Main!L889</f>
        <v>1</v>
      </c>
      <c r="CX9" s="123">
        <f>Main!L1879</f>
        <v>1</v>
      </c>
      <c r="CY9" s="123">
        <f>Main!L1989</f>
        <v>1</v>
      </c>
      <c r="CZ9" s="123">
        <f>Main!L2099</f>
        <v>1</v>
      </c>
      <c r="DA9" s="124">
        <f>Main!L2209</f>
        <v>1</v>
      </c>
      <c r="DB9" s="123">
        <f>Main!L2319</f>
        <v>1</v>
      </c>
      <c r="DC9" s="123">
        <f>Main!L2429</f>
        <v>1</v>
      </c>
      <c r="DD9" s="123">
        <f>Main!L2539</f>
        <v>1</v>
      </c>
      <c r="DE9" s="123">
        <f>Main!L2649</f>
        <v>1</v>
      </c>
      <c r="DF9" s="51">
        <f t="shared" si="5"/>
        <v>0</v>
      </c>
      <c r="DG9" s="51">
        <f t="shared" si="6"/>
        <v>0</v>
      </c>
      <c r="DH9" s="51">
        <f t="shared" si="7"/>
        <v>0</v>
      </c>
      <c r="DI9" s="51">
        <f t="shared" si="8"/>
        <v>0</v>
      </c>
      <c r="DJ9" s="51">
        <f t="shared" si="9"/>
        <v>0</v>
      </c>
      <c r="DK9" s="51">
        <f t="shared" si="10"/>
        <v>0</v>
      </c>
      <c r="DL9" s="51">
        <f t="shared" si="11"/>
        <v>0</v>
      </c>
      <c r="DM9" s="51">
        <f t="shared" si="12"/>
        <v>0</v>
      </c>
      <c r="DN9" s="306">
        <f t="shared" si="14"/>
        <v>0</v>
      </c>
      <c r="DO9" s="306">
        <f t="shared" si="13"/>
        <v>0</v>
      </c>
      <c r="DQ9" s="275"/>
      <c r="DR9" s="274">
        <f>IF(OR(Front!D23=Front!D$5,Front!D23=Front!D$6,Front!D23=Front!D$7,Front!D23=Front!D$8,Front!D23=Front!D$9),1,0)</f>
        <v>1</v>
      </c>
      <c r="DS9" s="274">
        <f>IF(OR(Front!F23=Front!F$5,Front!F23=Front!F$6,Front!F23=Front!F$7,Front!F23=Front!F$8,Front!F23=Front!F$9),1,0)</f>
        <v>1</v>
      </c>
      <c r="DT9" s="274">
        <f>IF(OR(Front!H23=Front!H$5,Front!H23=Front!H$6,Front!H23=Front!H$7,Front!H23=Front!H$8,Front!H23=Front!H$9),1,0)</f>
        <v>1</v>
      </c>
      <c r="DU9" s="274">
        <f>IF(OR(Front!J23=Front!J$5,Front!J23=Front!J$6,Front!J23=Front!J$7,Front!J23=Front!J$8,Front!J23=Front!J$9),1,0)</f>
        <v>0</v>
      </c>
      <c r="DV9" s="274">
        <f>IF(OR(Front!L23=Front!L$5,Front!L23=Front!L$6,Front!L23=Front!L$7,Front!L23=Front!L$8,Front!L23=Front!L$9),1,0)</f>
        <v>1</v>
      </c>
      <c r="DW9" s="274">
        <f>IF(OR(Front!N23=Front!N$5,Front!N23=Front!N$6,Front!N23=Front!N$7,Front!N23=Front!N$8,Front!N23=Front!N$9),1,0)</f>
        <v>1</v>
      </c>
      <c r="DX9" s="274">
        <f>IF(OR(Front!P23=Front!P$5,Front!P23=Front!P$6,Front!P23=Front!P$7,Front!P23=Front!P$8,Front!P23=Front!P$9),1,0)</f>
        <v>1</v>
      </c>
      <c r="DY9" s="274">
        <f>IF(OR(Front!R23=Front!R$5,Front!R23=Front!R$6,Front!R23=Front!R$7,Front!R23=Front!R$8,Front!R23=Front!R$9),1,0)</f>
        <v>1</v>
      </c>
      <c r="EA9" s="351">
        <f>SUM(EA8,AND(Main!L9=1))</f>
        <v>3</v>
      </c>
      <c r="EB9" s="351">
        <f>SUM(EB8,AND(Main!L119=1))</f>
        <v>3</v>
      </c>
      <c r="EC9" s="351">
        <f>SUM(EC8,AND(Main!L229=1))</f>
        <v>3</v>
      </c>
      <c r="ED9" s="351">
        <f>SUM(ED8,AND(Main!L339=1))</f>
        <v>3</v>
      </c>
      <c r="EE9" s="351">
        <f>SUM(EE8,AND(Main!L449=1))</f>
        <v>4</v>
      </c>
      <c r="EF9" s="351">
        <f>SUM(EF8,AND(Main!L559=1))</f>
        <v>4</v>
      </c>
      <c r="EG9" s="351">
        <f>SUM(EG8,AND(Main!L669=1))</f>
        <v>4</v>
      </c>
      <c r="EH9" s="351">
        <f>SUM(EH8,AND(Main!L779=1))</f>
        <v>4</v>
      </c>
      <c r="EI9" s="351">
        <f>SUM(EI8,AND(Main!L889=1))</f>
        <v>4</v>
      </c>
      <c r="EJ9" s="350">
        <f>SUM(EJ8,AND(Main!L2759=1))</f>
        <v>2</v>
      </c>
      <c r="EK9" s="350">
        <f>SUM(EK8,AND(Main!L2869=1))</f>
        <v>2</v>
      </c>
      <c r="EL9" s="350">
        <f>SUM(EL8,AND(Main!L2979=1))</f>
        <v>1</v>
      </c>
      <c r="EM9" s="350">
        <f>SUM(EM8,AND(Main!L3089=1))</f>
        <v>4</v>
      </c>
      <c r="EN9" s="350">
        <f>SUM(EN8,AND(Main!L3199=1))</f>
        <v>4</v>
      </c>
      <c r="EO9" s="350">
        <f>SUM(EO8,AND(Main!L3309=1))</f>
        <v>3</v>
      </c>
      <c r="EP9" s="350">
        <f>SUM(EP8,AND(Main!L3419=1))</f>
        <v>3</v>
      </c>
      <c r="EQ9" s="350">
        <f>SUM(EQ8,AND(Main!L3529=1))</f>
        <v>3</v>
      </c>
      <c r="ER9" s="361">
        <f>SUM(ER8,AND(Main!N2759=1))</f>
        <v>1</v>
      </c>
      <c r="ES9" s="361">
        <f>SUM(ES8,AND(Main!N2869=1))</f>
        <v>1</v>
      </c>
      <c r="ET9" s="361">
        <f>SUM(ET8,AND(Main!N2979=1))</f>
        <v>1</v>
      </c>
      <c r="EU9" s="361">
        <f>SUM(EU8,AND(Main!N3089=1))</f>
        <v>0</v>
      </c>
      <c r="EV9" s="361">
        <f>SUM(EV8,AND(Main!N3199=1))</f>
        <v>0</v>
      </c>
      <c r="EW9" s="361">
        <f>SUM(EW8,AND(Main!N3309=1))</f>
        <v>0</v>
      </c>
      <c r="EX9" s="361">
        <f>SUM(EX8,AND(Main!N3419=1))</f>
        <v>1</v>
      </c>
      <c r="EY9" s="361">
        <f>SUM(EY8,AND(Main!N3529=1))</f>
        <v>0</v>
      </c>
      <c r="EZ9" s="362">
        <f>SUM(EZ8,AND(Main!P2759=1))</f>
        <v>0</v>
      </c>
      <c r="FA9" s="362">
        <f>SUM(FA8,AND(Main!P2869=1))</f>
        <v>0</v>
      </c>
      <c r="FB9" s="362">
        <f>SUM(FB8,AND(Main!P2979=1))</f>
        <v>1</v>
      </c>
      <c r="FC9" s="362">
        <f>SUM(FC8,AND(Main!P3089=1))</f>
        <v>0</v>
      </c>
      <c r="FD9" s="362">
        <f>SUM(FD8,AND(Main!P3199=1))</f>
        <v>0</v>
      </c>
      <c r="FE9" s="362">
        <f>SUM(FE8,AND(Main!P3309=1))</f>
        <v>1</v>
      </c>
      <c r="FF9" s="362">
        <f>SUM(FF8,AND(Main!P3419=1))</f>
        <v>0</v>
      </c>
      <c r="FG9" s="362">
        <f>SUM(FG8,AND(Main!P3529=1))</f>
        <v>1</v>
      </c>
      <c r="FH9">
        <f>SUM(FH8,AND(Main!Q2759=1))</f>
        <v>0</v>
      </c>
      <c r="FI9">
        <f>SUM(FI8,AND(Main!Q2869=1))</f>
        <v>0</v>
      </c>
      <c r="FJ9">
        <f>SUM(FJ8,AND(Main!Q2979=1))</f>
        <v>0</v>
      </c>
      <c r="FK9">
        <f>SUM(FK8,AND(Main!Q3089=1))</f>
        <v>0</v>
      </c>
      <c r="FL9">
        <f>SUM(FL8,AND(Main!Q3199=1))</f>
        <v>0</v>
      </c>
      <c r="FM9">
        <f>SUM(FM8,AND(Main!Q3309=1))</f>
        <v>0</v>
      </c>
      <c r="FN9">
        <f>SUM(FN8,AND(Main!Q3419=1))</f>
        <v>0</v>
      </c>
      <c r="FO9">
        <f>SUM(FO8,AND(Main!Q3529=1))</f>
        <v>0</v>
      </c>
    </row>
    <row r="10" spans="1:171">
      <c r="A10" s="47" t="str">
        <v>Leno</v>
      </c>
      <c r="B10" s="47">
        <v>4.5</v>
      </c>
      <c r="C10" s="47" t="str">
        <v>Fulham</v>
      </c>
      <c r="D10" s="47">
        <v>3.76</v>
      </c>
      <c r="E10" s="47">
        <v>6.73</v>
      </c>
      <c r="F10" s="47">
        <v>3.14</v>
      </c>
      <c r="G10" s="47">
        <v>3.2</v>
      </c>
      <c r="H10" s="47">
        <v>3.12</v>
      </c>
      <c r="I10" s="47">
        <v>3.74</v>
      </c>
      <c r="J10" s="47">
        <v>3.1</v>
      </c>
      <c r="K10" s="47">
        <v>2.96</v>
      </c>
      <c r="L10" s="47">
        <v>1</v>
      </c>
      <c r="N10" s="252">
        <v>3</v>
      </c>
      <c r="O10" s="49" t="str">
        <f>Main!A120</f>
        <v>Saliba</v>
      </c>
      <c r="P10" s="49">
        <f>Main!B120</f>
        <v>5.3</v>
      </c>
      <c r="Q10" s="49" t="str">
        <f>Main!C120</f>
        <v>Arsenal</v>
      </c>
      <c r="R10" s="49">
        <f>Main!D120</f>
        <v>3.14</v>
      </c>
      <c r="S10" s="49">
        <f>Main!E120</f>
        <v>2.59</v>
      </c>
      <c r="T10" s="49">
        <f>Main!F120</f>
        <v>2.19</v>
      </c>
      <c r="U10" s="49">
        <f>Main!G120</f>
        <v>2.69</v>
      </c>
      <c r="V10" s="49">
        <f>Main!H120</f>
        <v>3.3</v>
      </c>
      <c r="W10" s="49">
        <f>Main!I120</f>
        <v>5.45</v>
      </c>
      <c r="X10" s="49">
        <f>Main!J120</f>
        <v>2.91</v>
      </c>
      <c r="Y10" s="49">
        <f>Main!K120</f>
        <v>2.34</v>
      </c>
      <c r="Z10" s="49">
        <f>Main!L2760</f>
        <v>0</v>
      </c>
      <c r="AB10" s="49">
        <v>3</v>
      </c>
      <c r="AC10" s="49" t="str">
        <v>Cucurella</v>
      </c>
      <c r="AD10" s="49">
        <v>5.0999999999999996</v>
      </c>
      <c r="AE10" s="49" t="str">
        <v>Chelsea</v>
      </c>
      <c r="AF10" s="49">
        <v>3.86</v>
      </c>
      <c r="AG10" s="49">
        <v>5.55</v>
      </c>
      <c r="AH10" s="49">
        <v>3.95</v>
      </c>
      <c r="AI10" s="49">
        <v>1.86</v>
      </c>
      <c r="AJ10" s="49">
        <v>2.25</v>
      </c>
      <c r="AK10" s="49">
        <v>1.58</v>
      </c>
      <c r="AL10" s="49">
        <v>2.11</v>
      </c>
      <c r="AM10" s="49">
        <v>1.37</v>
      </c>
      <c r="AN10" s="49">
        <v>1</v>
      </c>
      <c r="AP10" s="50" t="str">
        <f>Main!A120</f>
        <v>Saliba</v>
      </c>
      <c r="AQ10" s="50">
        <f>Main!B120</f>
        <v>5.3</v>
      </c>
      <c r="AR10" s="50" t="str">
        <f>Main!C120</f>
        <v>Arsenal</v>
      </c>
      <c r="AS10" s="50">
        <f>Main!D120</f>
        <v>3.14</v>
      </c>
      <c r="AT10" s="50">
        <f>Main!E120</f>
        <v>2.59</v>
      </c>
      <c r="AU10" s="50">
        <f>Main!F120</f>
        <v>2.19</v>
      </c>
      <c r="AV10" s="50">
        <f>Main!G120</f>
        <v>2.69</v>
      </c>
      <c r="AW10" s="50">
        <f>Main!H120</f>
        <v>3.3</v>
      </c>
      <c r="AX10" s="50">
        <f>Main!I120</f>
        <v>5.45</v>
      </c>
      <c r="AY10" s="50">
        <f>Main!J120</f>
        <v>2.91</v>
      </c>
      <c r="AZ10" s="50">
        <f>Main!K120</f>
        <v>2.34</v>
      </c>
      <c r="BA10" s="50">
        <f>Main!L1000</f>
        <v>0</v>
      </c>
      <c r="BC10" s="50" t="str">
        <v>Dunk</v>
      </c>
      <c r="BD10" s="50">
        <v>4.7</v>
      </c>
      <c r="BE10" s="50" t="str">
        <v>Brighton</v>
      </c>
      <c r="BF10" s="50">
        <v>2.59</v>
      </c>
      <c r="BG10" s="50">
        <v>3.62</v>
      </c>
      <c r="BH10" s="50">
        <v>2.42</v>
      </c>
      <c r="BI10" s="50">
        <v>3.12</v>
      </c>
      <c r="BJ10" s="50">
        <v>4.3899999999999997</v>
      </c>
      <c r="BK10" s="50">
        <v>3.27</v>
      </c>
      <c r="BL10" s="50">
        <v>3.92</v>
      </c>
      <c r="BM10" s="50">
        <v>1.45</v>
      </c>
      <c r="BN10" s="50">
        <v>0</v>
      </c>
      <c r="BP10" s="126" t="str">
        <f>Main!A10</f>
        <v>Saliba</v>
      </c>
      <c r="BQ10" s="126">
        <f>Main!N2760</f>
        <v>0</v>
      </c>
      <c r="BR10" s="126">
        <f>Main!D10</f>
        <v>3.14</v>
      </c>
      <c r="BS10" s="126" t="str">
        <v>Saliba</v>
      </c>
      <c r="BT10" s="126">
        <v>0</v>
      </c>
      <c r="BU10" s="126">
        <v>3.14</v>
      </c>
      <c r="BV10" s="127" t="str">
        <f t="shared" si="1"/>
        <v>Saliba</v>
      </c>
      <c r="BW10" s="127">
        <f>Main!P2760</f>
        <v>0</v>
      </c>
      <c r="BX10" s="127">
        <f t="shared" si="2"/>
        <v>3.14</v>
      </c>
      <c r="BY10" s="127" t="str">
        <v>Dunk</v>
      </c>
      <c r="BZ10" s="127">
        <v>0</v>
      </c>
      <c r="CA10" s="127">
        <v>2.59</v>
      </c>
      <c r="CH10" s="19" t="str">
        <f t="shared" si="3"/>
        <v>Saliba</v>
      </c>
      <c r="CI10" s="19">
        <f>Main!M2760-BQ10-BW10-CC10</f>
        <v>0</v>
      </c>
      <c r="CJ10" s="19">
        <f t="shared" si="4"/>
        <v>3.14</v>
      </c>
      <c r="CK10" s="19" t="str">
        <v>Dunk</v>
      </c>
      <c r="CL10" s="19">
        <v>0</v>
      </c>
      <c r="CM10" s="19">
        <v>2.59</v>
      </c>
      <c r="CO10" s="122">
        <f>Main!L10</f>
        <v>0</v>
      </c>
      <c r="CP10" s="122">
        <f>Main!L120</f>
        <v>0</v>
      </c>
      <c r="CQ10" s="122">
        <f>Main!L230</f>
        <v>0</v>
      </c>
      <c r="CR10" s="122">
        <f>Main!L340</f>
        <v>0</v>
      </c>
      <c r="CS10" s="122">
        <f>Main!L450</f>
        <v>0</v>
      </c>
      <c r="CT10" s="122">
        <f>Main!L560</f>
        <v>0</v>
      </c>
      <c r="CU10" s="122">
        <f>Main!L670</f>
        <v>0</v>
      </c>
      <c r="CV10" s="122">
        <f>Main!L780</f>
        <v>0</v>
      </c>
      <c r="CW10" s="122">
        <f>Main!L890</f>
        <v>0</v>
      </c>
      <c r="CX10" s="123">
        <f>Main!L1880</f>
        <v>0</v>
      </c>
      <c r="CY10" s="123">
        <f>Main!L1990</f>
        <v>0</v>
      </c>
      <c r="CZ10" s="123">
        <f>Main!L2100</f>
        <v>0</v>
      </c>
      <c r="DA10" s="124">
        <f>Main!L2210</f>
        <v>0</v>
      </c>
      <c r="DB10" s="123">
        <f>Main!L2320</f>
        <v>0</v>
      </c>
      <c r="DC10" s="123">
        <f>Main!L2430</f>
        <v>0</v>
      </c>
      <c r="DD10" s="123">
        <f>Main!L2540</f>
        <v>0</v>
      </c>
      <c r="DE10" s="123">
        <f>Main!L2650</f>
        <v>0</v>
      </c>
      <c r="DF10" s="51">
        <f t="shared" si="5"/>
        <v>0</v>
      </c>
      <c r="DG10" s="51">
        <f t="shared" si="6"/>
        <v>0</v>
      </c>
      <c r="DH10" s="51">
        <f t="shared" si="7"/>
        <v>0</v>
      </c>
      <c r="DI10" s="51">
        <f t="shared" si="8"/>
        <v>0</v>
      </c>
      <c r="DJ10" s="51">
        <f t="shared" si="9"/>
        <v>0</v>
      </c>
      <c r="DK10" s="51">
        <f t="shared" si="10"/>
        <v>0</v>
      </c>
      <c r="DL10" s="51">
        <f t="shared" si="11"/>
        <v>0</v>
      </c>
      <c r="DM10" s="51">
        <f t="shared" si="12"/>
        <v>0</v>
      </c>
      <c r="DN10" s="306">
        <f t="shared" si="14"/>
        <v>0</v>
      </c>
      <c r="DO10" s="306">
        <f t="shared" si="13"/>
        <v>0</v>
      </c>
      <c r="DQ10" s="275"/>
      <c r="DR10" s="274">
        <f>IF(OR(Front!D24=Front!D$5,Front!D24=Front!D$6,Front!D24=Front!D$7,Front!D24=Front!D$8,Front!D24=Front!D$9),1,0)</f>
        <v>1</v>
      </c>
      <c r="DS10" s="274">
        <f>IF(OR(Front!F24=Front!F$5,Front!F24=Front!F$6,Front!F24=Front!F$7,Front!F24=Front!F$8,Front!F24=Front!F$9),1,0)</f>
        <v>1</v>
      </c>
      <c r="DT10" s="274">
        <f>IF(OR(Front!H24=Front!H$5,Front!H24=Front!H$6,Front!H24=Front!H$7,Front!H24=Front!H$8,Front!H24=Front!H$9),1,0)</f>
        <v>1</v>
      </c>
      <c r="DU10" s="274">
        <f>IF(OR(Front!J24=Front!J$5,Front!J24=Front!J$6,Front!J24=Front!J$7,Front!J24=Front!J$8,Front!J24=Front!J$9),1,0)</f>
        <v>0</v>
      </c>
      <c r="DV10" s="274">
        <f>IF(OR(Front!L24=Front!L$5,Front!L24=Front!L$6,Front!L24=Front!L$7,Front!L24=Front!L$8,Front!L24=Front!L$9),1,0)</f>
        <v>0</v>
      </c>
      <c r="DW10" s="274">
        <f>IF(OR(Front!N24=Front!N$5,Front!N24=Front!N$6,Front!N24=Front!N$7,Front!N24=Front!N$8,Front!N24=Front!N$9),1,0)</f>
        <v>1</v>
      </c>
      <c r="DX10" s="274">
        <f>IF(OR(Front!P24=Front!P$5,Front!P24=Front!P$6,Front!P24=Front!P$7,Front!P24=Front!P$8,Front!P24=Front!P$9),1,0)</f>
        <v>1</v>
      </c>
      <c r="DY10" s="274">
        <f>IF(OR(Front!R24=Front!R$5,Front!R24=Front!R$6,Front!R24=Front!R$7,Front!R24=Front!R$8,Front!R24=Front!R$9),1,0)</f>
        <v>1</v>
      </c>
      <c r="EA10" s="351">
        <f>SUM(EA9,AND(Main!L10=1))</f>
        <v>3</v>
      </c>
      <c r="EB10" s="351">
        <f>SUM(EB9,AND(Main!L120=1))</f>
        <v>3</v>
      </c>
      <c r="EC10" s="351">
        <f>SUM(EC9,AND(Main!L230=1))</f>
        <v>3</v>
      </c>
      <c r="ED10" s="351">
        <f>SUM(ED9,AND(Main!L340=1))</f>
        <v>3</v>
      </c>
      <c r="EE10" s="351">
        <f>SUM(EE9,AND(Main!L450=1))</f>
        <v>4</v>
      </c>
      <c r="EF10" s="351">
        <f>SUM(EF9,AND(Main!L560=1))</f>
        <v>4</v>
      </c>
      <c r="EG10" s="351">
        <f>SUM(EG9,AND(Main!L670=1))</f>
        <v>4</v>
      </c>
      <c r="EH10" s="351">
        <f>SUM(EH9,AND(Main!L780=1))</f>
        <v>4</v>
      </c>
      <c r="EI10" s="351">
        <f>SUM(EI9,AND(Main!L890=1))</f>
        <v>4</v>
      </c>
      <c r="EJ10" s="350">
        <f>SUM(EJ9,AND(Main!L2760=1))</f>
        <v>2</v>
      </c>
      <c r="EK10" s="350">
        <f>SUM(EK9,AND(Main!L2870=1))</f>
        <v>2</v>
      </c>
      <c r="EL10" s="350">
        <f>SUM(EL9,AND(Main!L2980=1))</f>
        <v>1</v>
      </c>
      <c r="EM10" s="350">
        <f>SUM(EM9,AND(Main!L3090=1))</f>
        <v>4</v>
      </c>
      <c r="EN10" s="350">
        <f>SUM(EN9,AND(Main!L3200=1))</f>
        <v>4</v>
      </c>
      <c r="EO10" s="350">
        <f>SUM(EO9,AND(Main!L3310=1))</f>
        <v>3</v>
      </c>
      <c r="EP10" s="350">
        <f>SUM(EP9,AND(Main!L3420=1))</f>
        <v>3</v>
      </c>
      <c r="EQ10" s="350">
        <f>SUM(EQ9,AND(Main!L3530=1))</f>
        <v>3</v>
      </c>
      <c r="ER10" s="361">
        <f>SUM(ER9,AND(Main!N2760=1))</f>
        <v>1</v>
      </c>
      <c r="ES10" s="361">
        <f>SUM(ES9,AND(Main!N2870=1))</f>
        <v>1</v>
      </c>
      <c r="ET10" s="361">
        <f>SUM(ET9,AND(Main!N2980=1))</f>
        <v>1</v>
      </c>
      <c r="EU10" s="361">
        <f>SUM(EU9,AND(Main!N3090=1))</f>
        <v>0</v>
      </c>
      <c r="EV10" s="361">
        <f>SUM(EV9,AND(Main!N3200=1))</f>
        <v>0</v>
      </c>
      <c r="EW10" s="361">
        <f>SUM(EW9,AND(Main!N3310=1))</f>
        <v>0</v>
      </c>
      <c r="EX10" s="361">
        <f>SUM(EX9,AND(Main!N3420=1))</f>
        <v>1</v>
      </c>
      <c r="EY10" s="361">
        <f>SUM(EY9,AND(Main!N3530=1))</f>
        <v>0</v>
      </c>
      <c r="EZ10" s="362">
        <f>SUM(EZ9,AND(Main!P2760=1))</f>
        <v>0</v>
      </c>
      <c r="FA10" s="362">
        <f>SUM(FA9,AND(Main!P2870=1))</f>
        <v>0</v>
      </c>
      <c r="FB10" s="362">
        <f>SUM(FB9,AND(Main!P2980=1))</f>
        <v>1</v>
      </c>
      <c r="FC10" s="362">
        <f>SUM(FC9,AND(Main!P3090=1))</f>
        <v>0</v>
      </c>
      <c r="FD10" s="362">
        <f>SUM(FD9,AND(Main!P3200=1))</f>
        <v>0</v>
      </c>
      <c r="FE10" s="362">
        <f>SUM(FE9,AND(Main!P3310=1))</f>
        <v>1</v>
      </c>
      <c r="FF10" s="362">
        <f>SUM(FF9,AND(Main!P3420=1))</f>
        <v>0</v>
      </c>
      <c r="FG10" s="362">
        <f>SUM(FG9,AND(Main!P3530=1))</f>
        <v>1</v>
      </c>
      <c r="FH10">
        <f>SUM(FH9,AND(Main!Q2760=1))</f>
        <v>0</v>
      </c>
      <c r="FI10">
        <f>SUM(FI9,AND(Main!Q2870=1))</f>
        <v>0</v>
      </c>
      <c r="FJ10">
        <f>SUM(FJ9,AND(Main!Q2980=1))</f>
        <v>0</v>
      </c>
      <c r="FK10">
        <f>SUM(FK9,AND(Main!Q3090=1))</f>
        <v>0</v>
      </c>
      <c r="FL10">
        <f>SUM(FL9,AND(Main!Q3200=1))</f>
        <v>0</v>
      </c>
      <c r="FM10">
        <f>SUM(FM9,AND(Main!Q3310=1))</f>
        <v>0</v>
      </c>
      <c r="FN10">
        <f>SUM(FN9,AND(Main!Q3420=1))</f>
        <v>0</v>
      </c>
      <c r="FO10">
        <f>SUM(FO9,AND(Main!Q3530=1))</f>
        <v>0</v>
      </c>
    </row>
    <row r="11" spans="1:171">
      <c r="A11" s="47" t="str">
        <v>Salah</v>
      </c>
      <c r="B11" s="47">
        <v>12.8</v>
      </c>
      <c r="C11" s="47" t="str">
        <v>Liverpool</v>
      </c>
      <c r="D11" s="47">
        <v>8.14</v>
      </c>
      <c r="E11" s="47">
        <v>6.7</v>
      </c>
      <c r="F11" s="47">
        <v>5.55</v>
      </c>
      <c r="G11" s="47">
        <v>5.82</v>
      </c>
      <c r="H11" s="47">
        <v>5.69</v>
      </c>
      <c r="I11" s="47">
        <v>7.04</v>
      </c>
      <c r="J11" s="47">
        <v>4.66</v>
      </c>
      <c r="K11" s="47">
        <v>5.59</v>
      </c>
      <c r="L11" s="47">
        <v>1</v>
      </c>
      <c r="N11" s="252">
        <v>3</v>
      </c>
      <c r="O11" s="49" t="str">
        <f>Main!A121</f>
        <v>Burn</v>
      </c>
      <c r="P11" s="49">
        <f>Main!B121</f>
        <v>4.5</v>
      </c>
      <c r="Q11" s="49" t="str">
        <f>Main!C121</f>
        <v>Newcastle</v>
      </c>
      <c r="R11" s="49">
        <f>Main!D121</f>
        <v>3.83</v>
      </c>
      <c r="S11" s="49">
        <f>Main!E121</f>
        <v>2.08</v>
      </c>
      <c r="T11" s="49">
        <f>Main!F121</f>
        <v>3.82</v>
      </c>
      <c r="U11" s="49">
        <f>Main!G121</f>
        <v>3.19</v>
      </c>
      <c r="V11" s="49">
        <f>Main!H121</f>
        <v>3.53</v>
      </c>
      <c r="W11" s="49">
        <f>Main!I121</f>
        <v>3.56</v>
      </c>
      <c r="X11" s="49">
        <f>Main!J121</f>
        <v>2.29</v>
      </c>
      <c r="Y11" s="49">
        <f>Main!K121</f>
        <v>2.04</v>
      </c>
      <c r="Z11" s="49">
        <f>Main!L2761</f>
        <v>0</v>
      </c>
      <c r="AB11" s="49">
        <v>4</v>
      </c>
      <c r="AC11" s="49" t="str">
        <v>Ederson</v>
      </c>
      <c r="AD11" s="49">
        <v>5.4</v>
      </c>
      <c r="AE11" s="49" t="str">
        <v>Man City</v>
      </c>
      <c r="AF11" s="49">
        <v>4.5999999999999996</v>
      </c>
      <c r="AG11" s="49">
        <v>3.91</v>
      </c>
      <c r="AH11" s="49">
        <v>7.59</v>
      </c>
      <c r="AI11" s="49">
        <v>4.5</v>
      </c>
      <c r="AJ11" s="49">
        <v>3.67</v>
      </c>
      <c r="AK11" s="49">
        <v>7.83</v>
      </c>
      <c r="AL11" s="49">
        <v>4.32</v>
      </c>
      <c r="AM11" s="49">
        <v>1.89</v>
      </c>
      <c r="AN11" s="49">
        <v>1</v>
      </c>
      <c r="AP11" s="50" t="str">
        <f>Main!A121</f>
        <v>Burn</v>
      </c>
      <c r="AQ11" s="50">
        <f>Main!B121</f>
        <v>4.5</v>
      </c>
      <c r="AR11" s="50" t="str">
        <f>Main!C121</f>
        <v>Newcastle</v>
      </c>
      <c r="AS11" s="50">
        <f>Main!D121</f>
        <v>3.83</v>
      </c>
      <c r="AT11" s="50">
        <f>Main!E121</f>
        <v>2.08</v>
      </c>
      <c r="AU11" s="50">
        <f>Main!F121</f>
        <v>3.82</v>
      </c>
      <c r="AV11" s="50">
        <f>Main!G121</f>
        <v>3.19</v>
      </c>
      <c r="AW11" s="50">
        <f>Main!H121</f>
        <v>3.53</v>
      </c>
      <c r="AX11" s="50">
        <f>Main!I121</f>
        <v>3.56</v>
      </c>
      <c r="AY11" s="50">
        <f>Main!J121</f>
        <v>2.29</v>
      </c>
      <c r="AZ11" s="50">
        <f>Main!K121</f>
        <v>2.04</v>
      </c>
      <c r="BA11" s="50">
        <f>Main!L1001</f>
        <v>0</v>
      </c>
      <c r="BC11" s="50" t="str">
        <v>Saliba</v>
      </c>
      <c r="BD11" s="50">
        <v>5.3</v>
      </c>
      <c r="BE11" s="50" t="str">
        <v>Arsenal</v>
      </c>
      <c r="BF11" s="50">
        <v>3.14</v>
      </c>
      <c r="BG11" s="50">
        <v>2.59</v>
      </c>
      <c r="BH11" s="50">
        <v>2.19</v>
      </c>
      <c r="BI11" s="50">
        <v>2.69</v>
      </c>
      <c r="BJ11" s="50">
        <v>3.3</v>
      </c>
      <c r="BK11" s="50">
        <v>5.45</v>
      </c>
      <c r="BL11" s="50">
        <v>2.91</v>
      </c>
      <c r="BM11" s="50">
        <v>2.34</v>
      </c>
      <c r="BN11" s="50">
        <v>0</v>
      </c>
      <c r="BP11" s="126" t="str">
        <f>Main!A11</f>
        <v>Burn</v>
      </c>
      <c r="BQ11" s="126">
        <f>Main!N2761</f>
        <v>0</v>
      </c>
      <c r="BR11" s="126">
        <f>Main!D11</f>
        <v>3.83</v>
      </c>
      <c r="BS11" s="126" t="str">
        <v>Burn</v>
      </c>
      <c r="BT11" s="126">
        <v>0</v>
      </c>
      <c r="BU11" s="126">
        <v>3.83</v>
      </c>
      <c r="BV11" s="127" t="str">
        <f t="shared" si="1"/>
        <v>Burn</v>
      </c>
      <c r="BW11" s="127">
        <f>Main!P2761</f>
        <v>0</v>
      </c>
      <c r="BX11" s="127">
        <f t="shared" si="2"/>
        <v>3.83</v>
      </c>
      <c r="BY11" s="127" t="str">
        <v>Saliba</v>
      </c>
      <c r="BZ11" s="127">
        <v>0</v>
      </c>
      <c r="CA11" s="127">
        <v>3.14</v>
      </c>
      <c r="CH11" s="19" t="str">
        <f t="shared" si="3"/>
        <v>Burn</v>
      </c>
      <c r="CI11" s="19">
        <f>Main!M2761-BQ11-BW11-CC11</f>
        <v>0</v>
      </c>
      <c r="CJ11" s="19">
        <f t="shared" si="4"/>
        <v>3.83</v>
      </c>
      <c r="CK11" s="19" t="str">
        <v>Saliba</v>
      </c>
      <c r="CL11" s="19">
        <v>0</v>
      </c>
      <c r="CM11" s="19">
        <v>3.14</v>
      </c>
      <c r="CO11" s="122">
        <f>Main!L11</f>
        <v>0</v>
      </c>
      <c r="CP11" s="122">
        <f>Main!L121</f>
        <v>0</v>
      </c>
      <c r="CQ11" s="122">
        <f>Main!L231</f>
        <v>0</v>
      </c>
      <c r="CR11" s="122">
        <f>Main!L341</f>
        <v>0</v>
      </c>
      <c r="CS11" s="122">
        <f>Main!L451</f>
        <v>0</v>
      </c>
      <c r="CT11" s="122">
        <f>Main!L561</f>
        <v>0</v>
      </c>
      <c r="CU11" s="122">
        <f>Main!L671</f>
        <v>0</v>
      </c>
      <c r="CV11" s="122">
        <f>Main!L781</f>
        <v>0</v>
      </c>
      <c r="CW11" s="122">
        <f>Main!L891</f>
        <v>0</v>
      </c>
      <c r="CX11" s="123">
        <f>Main!L1881</f>
        <v>0</v>
      </c>
      <c r="CY11" s="123">
        <f>Main!L1991</f>
        <v>0</v>
      </c>
      <c r="CZ11" s="123">
        <f>Main!L2101</f>
        <v>0</v>
      </c>
      <c r="DA11" s="124">
        <f>Main!L2211</f>
        <v>0</v>
      </c>
      <c r="DB11" s="123">
        <f>Main!L2321</f>
        <v>0</v>
      </c>
      <c r="DC11" s="123">
        <f>Main!L2431</f>
        <v>0</v>
      </c>
      <c r="DD11" s="123">
        <f>Main!L2541</f>
        <v>0</v>
      </c>
      <c r="DE11" s="123">
        <f>Main!L2651</f>
        <v>0</v>
      </c>
      <c r="DF11" s="51">
        <f t="shared" si="5"/>
        <v>0</v>
      </c>
      <c r="DG11" s="51">
        <f t="shared" si="6"/>
        <v>0</v>
      </c>
      <c r="DH11" s="51">
        <f t="shared" si="7"/>
        <v>0</v>
      </c>
      <c r="DI11" s="51">
        <f t="shared" si="8"/>
        <v>0</v>
      </c>
      <c r="DJ11" s="51">
        <f t="shared" si="9"/>
        <v>0</v>
      </c>
      <c r="DK11" s="51">
        <f t="shared" si="10"/>
        <v>0</v>
      </c>
      <c r="DL11" s="51">
        <f t="shared" si="11"/>
        <v>0</v>
      </c>
      <c r="DM11" s="51">
        <f t="shared" si="12"/>
        <v>0</v>
      </c>
      <c r="DN11" s="306">
        <f t="shared" si="14"/>
        <v>0</v>
      </c>
      <c r="DO11" s="306">
        <f t="shared" si="13"/>
        <v>0</v>
      </c>
      <c r="DP11" s="59"/>
      <c r="DQ11" s="275"/>
      <c r="DR11" s="274">
        <f>IF(OR(Front!D25=Front!D$5,Front!D25=Front!D$6,Front!D25=Front!D$7,Front!D25=Front!D$8,Front!D25=Front!D$9),1,0)</f>
        <v>0</v>
      </c>
      <c r="DS11" s="274">
        <f>IF(OR(Front!F25=Front!F$5,Front!F25=Front!F$6,Front!F25=Front!F$7,Front!F25=Front!F$8,Front!F25=Front!F$9),1,0)</f>
        <v>0</v>
      </c>
      <c r="DT11" s="274">
        <f>IF(OR(Front!H25=Front!H$5,Front!H25=Front!H$6,Front!H25=Front!H$7,Front!H25=Front!H$8,Front!H25=Front!H$9),1,0)</f>
        <v>0</v>
      </c>
      <c r="DU11" s="274">
        <f>IF(OR(Front!J25=Front!J$5,Front!J25=Front!J$6,Front!J25=Front!J$7,Front!J25=Front!J$8,Front!J25=Front!J$9),1,0)</f>
        <v>0</v>
      </c>
      <c r="DV11" s="274">
        <f>IF(OR(Front!L25=Front!L$5,Front!L25=Front!L$6,Front!L25=Front!L$7,Front!L25=Front!L$8,Front!L25=Front!L$9),1,0)</f>
        <v>0</v>
      </c>
      <c r="DW11" s="274">
        <f>IF(OR(Front!N25=Front!N$5,Front!N25=Front!N$6,Front!N25=Front!N$7,Front!N25=Front!N$8,Front!N25=Front!N$9),1,0)</f>
        <v>0</v>
      </c>
      <c r="DX11" s="274">
        <f>IF(OR(Front!P25=Front!P$5,Front!P25=Front!P$6,Front!P25=Front!P$7,Front!P25=Front!P$8,Front!P25=Front!P$9),1,0)</f>
        <v>0</v>
      </c>
      <c r="DY11" s="274">
        <f>IF(OR(Front!R25=Front!R$5,Front!R25=Front!R$6,Front!R25=Front!R$7,Front!R25=Front!R$8,Front!R25=Front!R$9),1,0)</f>
        <v>0</v>
      </c>
      <c r="EA11" s="351">
        <f>SUM(EA10,AND(Main!L11=1))</f>
        <v>3</v>
      </c>
      <c r="EB11" s="351">
        <f>SUM(EB10,AND(Main!L121=1))</f>
        <v>3</v>
      </c>
      <c r="EC11" s="351">
        <f>SUM(EC10,AND(Main!L231=1))</f>
        <v>3</v>
      </c>
      <c r="ED11" s="351">
        <f>SUM(ED10,AND(Main!L341=1))</f>
        <v>3</v>
      </c>
      <c r="EE11" s="351">
        <f>SUM(EE10,AND(Main!L451=1))</f>
        <v>4</v>
      </c>
      <c r="EF11" s="351">
        <f>SUM(EF10,AND(Main!L561=1))</f>
        <v>4</v>
      </c>
      <c r="EG11" s="351">
        <f>SUM(EG10,AND(Main!L671=1))</f>
        <v>4</v>
      </c>
      <c r="EH11" s="351">
        <f>SUM(EH10,AND(Main!L781=1))</f>
        <v>4</v>
      </c>
      <c r="EI11" s="351">
        <f>SUM(EI10,AND(Main!L891=1))</f>
        <v>4</v>
      </c>
      <c r="EJ11" s="350">
        <f>SUM(EJ10,AND(Main!L2761=1))</f>
        <v>2</v>
      </c>
      <c r="EK11" s="350">
        <f>SUM(EK10,AND(Main!L2871=1))</f>
        <v>2</v>
      </c>
      <c r="EL11" s="350">
        <f>SUM(EL10,AND(Main!L2981=1))</f>
        <v>1</v>
      </c>
      <c r="EM11" s="350">
        <f>SUM(EM10,AND(Main!L3091=1))</f>
        <v>4</v>
      </c>
      <c r="EN11" s="350">
        <f>SUM(EN10,AND(Main!L3201=1))</f>
        <v>4</v>
      </c>
      <c r="EO11" s="350">
        <f>SUM(EO10,AND(Main!L3311=1))</f>
        <v>3</v>
      </c>
      <c r="EP11" s="350">
        <f>SUM(EP10,AND(Main!L3421=1))</f>
        <v>3</v>
      </c>
      <c r="EQ11" s="350">
        <f>SUM(EQ10,AND(Main!L3531=1))</f>
        <v>3</v>
      </c>
      <c r="ER11" s="361">
        <f>SUM(ER10,AND(Main!N2761=1))</f>
        <v>1</v>
      </c>
      <c r="ES11" s="361">
        <f>SUM(ES10,AND(Main!N2871=1))</f>
        <v>1</v>
      </c>
      <c r="ET11" s="361">
        <f>SUM(ET10,AND(Main!N2981=1))</f>
        <v>1</v>
      </c>
      <c r="EU11" s="361">
        <f>SUM(EU10,AND(Main!N3091=1))</f>
        <v>0</v>
      </c>
      <c r="EV11" s="361">
        <f>SUM(EV10,AND(Main!N3201=1))</f>
        <v>0</v>
      </c>
      <c r="EW11" s="361">
        <f>SUM(EW10,AND(Main!N3311=1))</f>
        <v>0</v>
      </c>
      <c r="EX11" s="361">
        <f>SUM(EX10,AND(Main!N3421=1))</f>
        <v>1</v>
      </c>
      <c r="EY11" s="361">
        <f>SUM(EY10,AND(Main!N3531=1))</f>
        <v>0</v>
      </c>
      <c r="EZ11" s="362">
        <f>SUM(EZ10,AND(Main!P2761=1))</f>
        <v>0</v>
      </c>
      <c r="FA11" s="362">
        <f>SUM(FA10,AND(Main!P2871=1))</f>
        <v>0</v>
      </c>
      <c r="FB11" s="362">
        <f>SUM(FB10,AND(Main!P2981=1))</f>
        <v>1</v>
      </c>
      <c r="FC11" s="362">
        <f>SUM(FC10,AND(Main!P3091=1))</f>
        <v>0</v>
      </c>
      <c r="FD11" s="362">
        <f>SUM(FD10,AND(Main!P3201=1))</f>
        <v>0</v>
      </c>
      <c r="FE11" s="362">
        <f>SUM(FE10,AND(Main!P3311=1))</f>
        <v>1</v>
      </c>
      <c r="FF11" s="362">
        <f>SUM(FF10,AND(Main!P3421=1))</f>
        <v>0</v>
      </c>
      <c r="FG11" s="362">
        <f>SUM(FG10,AND(Main!P3531=1))</f>
        <v>1</v>
      </c>
      <c r="FH11">
        <f>SUM(FH10,AND(Main!Q2761=1))</f>
        <v>0</v>
      </c>
      <c r="FI11">
        <f>SUM(FI10,AND(Main!Q2871=1))</f>
        <v>0</v>
      </c>
      <c r="FJ11">
        <f>SUM(FJ10,AND(Main!Q2981=1))</f>
        <v>0</v>
      </c>
      <c r="FK11">
        <f>SUM(FK10,AND(Main!Q3091=1))</f>
        <v>0</v>
      </c>
      <c r="FL11">
        <f>SUM(FL10,AND(Main!Q3201=1))</f>
        <v>0</v>
      </c>
      <c r="FM11">
        <f>SUM(FM10,AND(Main!Q3311=1))</f>
        <v>0</v>
      </c>
      <c r="FN11">
        <f>SUM(FN10,AND(Main!Q3421=1))</f>
        <v>0</v>
      </c>
      <c r="FO11">
        <f>SUM(FO10,AND(Main!Q3531=1))</f>
        <v>0</v>
      </c>
    </row>
    <row r="12" spans="1:171">
      <c r="A12" s="47" t="str">
        <v>Saka</v>
      </c>
      <c r="B12" s="47">
        <v>8</v>
      </c>
      <c r="C12" s="47" t="str">
        <v>Arsenal</v>
      </c>
      <c r="D12" s="47">
        <v>4.79</v>
      </c>
      <c r="E12" s="47">
        <v>4.96</v>
      </c>
      <c r="F12" s="47">
        <v>4.45</v>
      </c>
      <c r="G12" s="47">
        <v>4.71</v>
      </c>
      <c r="H12" s="47">
        <v>5.0199999999999996</v>
      </c>
      <c r="I12" s="47">
        <v>9.41</v>
      </c>
      <c r="J12" s="47">
        <v>4.7699999999999996</v>
      </c>
      <c r="K12" s="47">
        <v>3.88</v>
      </c>
      <c r="L12" s="47">
        <v>1</v>
      </c>
      <c r="N12" s="252">
        <v>3</v>
      </c>
      <c r="O12" s="49" t="str">
        <f>Main!A122</f>
        <v>Botman</v>
      </c>
      <c r="P12" s="49">
        <f>Main!B122</f>
        <v>4.4000000000000004</v>
      </c>
      <c r="Q12" s="49" t="str">
        <f>Main!C122</f>
        <v>Newcastle</v>
      </c>
      <c r="R12" s="49">
        <f>Main!D122</f>
        <v>3.77</v>
      </c>
      <c r="S12" s="49">
        <f>Main!E122</f>
        <v>2.08</v>
      </c>
      <c r="T12" s="49">
        <f>Main!F122</f>
        <v>3.68</v>
      </c>
      <c r="U12" s="49">
        <f>Main!G122</f>
        <v>3.25</v>
      </c>
      <c r="V12" s="49">
        <f>Main!H122</f>
        <v>3.65</v>
      </c>
      <c r="W12" s="49">
        <f>Main!I122</f>
        <v>3.46</v>
      </c>
      <c r="X12" s="49">
        <f>Main!J122</f>
        <v>2.31</v>
      </c>
      <c r="Y12" s="49">
        <f>Main!K122</f>
        <v>2.04</v>
      </c>
      <c r="Z12" s="49">
        <f>Main!L2762</f>
        <v>0</v>
      </c>
      <c r="AB12" s="49">
        <v>1</v>
      </c>
      <c r="AC12" s="49" t="str">
        <v>Kane</v>
      </c>
      <c r="AD12" s="49">
        <v>11.6</v>
      </c>
      <c r="AE12" s="49" t="str">
        <v>Spurs</v>
      </c>
      <c r="AF12" s="49">
        <v>6.28</v>
      </c>
      <c r="AG12" s="49">
        <v>4.4000000000000004</v>
      </c>
      <c r="AH12" s="49">
        <v>7.99</v>
      </c>
      <c r="AI12" s="49">
        <v>5.57</v>
      </c>
      <c r="AJ12" s="49">
        <v>4.18</v>
      </c>
      <c r="AK12" s="49">
        <v>5.35</v>
      </c>
      <c r="AL12" s="49">
        <v>5.68</v>
      </c>
      <c r="AM12" s="49">
        <v>4.99</v>
      </c>
      <c r="AN12" s="49">
        <v>0</v>
      </c>
      <c r="AP12" s="50" t="str">
        <f>Main!A122</f>
        <v>Botman</v>
      </c>
      <c r="AQ12" s="50">
        <f>Main!B122</f>
        <v>4.4000000000000004</v>
      </c>
      <c r="AR12" s="50" t="str">
        <f>Main!C122</f>
        <v>Newcastle</v>
      </c>
      <c r="AS12" s="50">
        <f>Main!D122</f>
        <v>3.77</v>
      </c>
      <c r="AT12" s="50">
        <f>Main!E122</f>
        <v>2.08</v>
      </c>
      <c r="AU12" s="50">
        <f>Main!F122</f>
        <v>3.68</v>
      </c>
      <c r="AV12" s="50">
        <f>Main!G122</f>
        <v>3.25</v>
      </c>
      <c r="AW12" s="50">
        <f>Main!H122</f>
        <v>3.65</v>
      </c>
      <c r="AX12" s="50">
        <f>Main!I122</f>
        <v>3.46</v>
      </c>
      <c r="AY12" s="50">
        <f>Main!J122</f>
        <v>2.31</v>
      </c>
      <c r="AZ12" s="50">
        <f>Main!K122</f>
        <v>2.04</v>
      </c>
      <c r="BA12" s="50">
        <f>Main!L1002</f>
        <v>0</v>
      </c>
      <c r="BC12" s="50" t="str">
        <v>Burn</v>
      </c>
      <c r="BD12" s="50">
        <v>4.5</v>
      </c>
      <c r="BE12" s="50" t="str">
        <v>Newcastle</v>
      </c>
      <c r="BF12" s="50">
        <v>3.83</v>
      </c>
      <c r="BG12" s="50">
        <v>2.08</v>
      </c>
      <c r="BH12" s="50">
        <v>3.82</v>
      </c>
      <c r="BI12" s="50">
        <v>3.19</v>
      </c>
      <c r="BJ12" s="50">
        <v>3.53</v>
      </c>
      <c r="BK12" s="50">
        <v>3.56</v>
      </c>
      <c r="BL12" s="50">
        <v>2.29</v>
      </c>
      <c r="BM12" s="50">
        <v>2.04</v>
      </c>
      <c r="BN12" s="50">
        <v>0</v>
      </c>
      <c r="BP12" s="126" t="str">
        <f>Main!A12</f>
        <v>Botman</v>
      </c>
      <c r="BQ12" s="126">
        <f>Main!N2762</f>
        <v>0</v>
      </c>
      <c r="BR12" s="126">
        <f>Main!D12</f>
        <v>3.77</v>
      </c>
      <c r="BS12" s="126" t="str">
        <v>Botman</v>
      </c>
      <c r="BT12" s="126">
        <v>0</v>
      </c>
      <c r="BU12" s="126">
        <v>3.77</v>
      </c>
      <c r="BV12" s="127" t="str">
        <f t="shared" si="1"/>
        <v>Botman</v>
      </c>
      <c r="BW12" s="127">
        <f>Main!P2762</f>
        <v>0</v>
      </c>
      <c r="BX12" s="127">
        <f t="shared" si="2"/>
        <v>3.77</v>
      </c>
      <c r="BY12" s="127" t="str">
        <v>Burn</v>
      </c>
      <c r="BZ12" s="127">
        <v>0</v>
      </c>
      <c r="CA12" s="127">
        <v>3.83</v>
      </c>
      <c r="CH12" s="19" t="str">
        <f t="shared" si="3"/>
        <v>Botman</v>
      </c>
      <c r="CI12" s="19">
        <f>Main!M2762-BQ12-BW12-CC12</f>
        <v>0</v>
      </c>
      <c r="CJ12" s="19">
        <f t="shared" si="4"/>
        <v>3.77</v>
      </c>
      <c r="CK12" s="19" t="str">
        <v>Burn</v>
      </c>
      <c r="CL12" s="19">
        <v>0</v>
      </c>
      <c r="CM12" s="19">
        <v>3.83</v>
      </c>
      <c r="CO12" s="122">
        <f>Main!L12</f>
        <v>0</v>
      </c>
      <c r="CP12" s="122">
        <f>Main!L122</f>
        <v>0</v>
      </c>
      <c r="CQ12" s="122">
        <f>Main!L232</f>
        <v>0</v>
      </c>
      <c r="CR12" s="122">
        <f>Main!L342</f>
        <v>1</v>
      </c>
      <c r="CS12" s="122">
        <f>Main!L452</f>
        <v>1</v>
      </c>
      <c r="CT12" s="122">
        <f>Main!L562</f>
        <v>1</v>
      </c>
      <c r="CU12" s="122">
        <f>Main!L672</f>
        <v>1</v>
      </c>
      <c r="CV12" s="122">
        <f>Main!L782</f>
        <v>1</v>
      </c>
      <c r="CW12" s="122">
        <f>Main!L892</f>
        <v>1</v>
      </c>
      <c r="CX12" s="123">
        <f>Main!L1882</f>
        <v>0</v>
      </c>
      <c r="CY12" s="123">
        <f>Main!L1992</f>
        <v>0</v>
      </c>
      <c r="CZ12" s="123">
        <f>Main!L2102</f>
        <v>0</v>
      </c>
      <c r="DA12" s="124">
        <f>Main!L2212</f>
        <v>1</v>
      </c>
      <c r="DB12" s="123">
        <f>Main!L2322</f>
        <v>1</v>
      </c>
      <c r="DC12" s="123">
        <f>Main!L2432</f>
        <v>1</v>
      </c>
      <c r="DD12" s="123">
        <f>Main!L2542</f>
        <v>1</v>
      </c>
      <c r="DE12" s="123">
        <f>Main!L2652</f>
        <v>1</v>
      </c>
      <c r="DF12" s="51">
        <f t="shared" si="5"/>
        <v>0</v>
      </c>
      <c r="DG12" s="51">
        <f t="shared" si="6"/>
        <v>0</v>
      </c>
      <c r="DH12" s="51">
        <f t="shared" si="7"/>
        <v>1</v>
      </c>
      <c r="DI12" s="51">
        <f t="shared" si="8"/>
        <v>0</v>
      </c>
      <c r="DJ12" s="51">
        <f t="shared" si="9"/>
        <v>0</v>
      </c>
      <c r="DK12" s="51">
        <f t="shared" si="10"/>
        <v>0</v>
      </c>
      <c r="DL12" s="51">
        <f t="shared" si="11"/>
        <v>0</v>
      </c>
      <c r="DM12" s="51">
        <f t="shared" si="12"/>
        <v>0</v>
      </c>
      <c r="DN12" s="306">
        <f t="shared" si="14"/>
        <v>1</v>
      </c>
      <c r="DO12" s="306">
        <f t="shared" si="13"/>
        <v>1</v>
      </c>
      <c r="DQ12" s="275"/>
      <c r="DR12" s="297">
        <f>SUM(DR5:DR11)</f>
        <v>5</v>
      </c>
      <c r="DS12" s="297">
        <f t="shared" ref="DS12:DY12" si="16">SUM(DS5:DS11)</f>
        <v>5</v>
      </c>
      <c r="DT12" s="297">
        <f t="shared" si="16"/>
        <v>5</v>
      </c>
      <c r="DU12" s="297">
        <f t="shared" si="16"/>
        <v>3</v>
      </c>
      <c r="DV12" s="297">
        <f t="shared" si="16"/>
        <v>5</v>
      </c>
      <c r="DW12" s="297">
        <f t="shared" si="16"/>
        <v>5</v>
      </c>
      <c r="DX12" s="297">
        <f t="shared" si="16"/>
        <v>5</v>
      </c>
      <c r="DY12" s="297">
        <f t="shared" si="16"/>
        <v>5</v>
      </c>
      <c r="EA12" s="351">
        <f>SUM(EA11,AND(Main!L12=1))</f>
        <v>3</v>
      </c>
      <c r="EB12" s="351">
        <f>SUM(EB11,AND(Main!L122=1))</f>
        <v>3</v>
      </c>
      <c r="EC12" s="351">
        <f>SUM(EC11,AND(Main!L232=1))</f>
        <v>3</v>
      </c>
      <c r="ED12" s="351">
        <f>SUM(ED11,AND(Main!L342=1))</f>
        <v>4</v>
      </c>
      <c r="EE12" s="351">
        <f>SUM(EE11,AND(Main!L452=1))</f>
        <v>5</v>
      </c>
      <c r="EF12" s="351">
        <f>SUM(EF11,AND(Main!L562=1))</f>
        <v>5</v>
      </c>
      <c r="EG12" s="351">
        <f>SUM(EG11,AND(Main!L672=1))</f>
        <v>5</v>
      </c>
      <c r="EH12" s="351">
        <f>SUM(EH11,AND(Main!L782=1))</f>
        <v>5</v>
      </c>
      <c r="EI12" s="351">
        <f>SUM(EI11,AND(Main!L892=1))</f>
        <v>5</v>
      </c>
      <c r="EJ12" s="350">
        <f>SUM(EJ11,AND(Main!L2762=1))</f>
        <v>2</v>
      </c>
      <c r="EK12" s="350">
        <f>SUM(EK11,AND(Main!L2872=1))</f>
        <v>2</v>
      </c>
      <c r="EL12" s="350">
        <f>SUM(EL11,AND(Main!L2982=1))</f>
        <v>2</v>
      </c>
      <c r="EM12" s="350">
        <f>SUM(EM11,AND(Main!L3092=1))</f>
        <v>5</v>
      </c>
      <c r="EN12" s="350">
        <f>SUM(EN11,AND(Main!L3202=1))</f>
        <v>4</v>
      </c>
      <c r="EO12" s="350">
        <f>SUM(EO11,AND(Main!L3312=1))</f>
        <v>3</v>
      </c>
      <c r="EP12" s="350">
        <f>SUM(EP11,AND(Main!L3422=1))</f>
        <v>3</v>
      </c>
      <c r="EQ12" s="350">
        <f>SUM(EQ11,AND(Main!L3532=1))</f>
        <v>3</v>
      </c>
      <c r="ER12" s="361">
        <f>SUM(ER11,AND(Main!N2762=1))</f>
        <v>1</v>
      </c>
      <c r="ES12" s="361">
        <f>SUM(ES11,AND(Main!N2872=1))</f>
        <v>1</v>
      </c>
      <c r="ET12" s="361">
        <f>SUM(ET11,AND(Main!N2982=1))</f>
        <v>1</v>
      </c>
      <c r="EU12" s="361">
        <f>SUM(EU11,AND(Main!N3092=1))</f>
        <v>0</v>
      </c>
      <c r="EV12" s="361">
        <f>SUM(EV11,AND(Main!N3202=1))</f>
        <v>1</v>
      </c>
      <c r="EW12" s="361">
        <f>SUM(EW11,AND(Main!N3312=1))</f>
        <v>1</v>
      </c>
      <c r="EX12" s="361">
        <f>SUM(EX11,AND(Main!N3422=1))</f>
        <v>1</v>
      </c>
      <c r="EY12" s="361">
        <f>SUM(EY11,AND(Main!N3532=1))</f>
        <v>1</v>
      </c>
      <c r="EZ12" s="362">
        <f>SUM(EZ11,AND(Main!P2762=1))</f>
        <v>0</v>
      </c>
      <c r="FA12" s="362">
        <f>SUM(FA11,AND(Main!P2872=1))</f>
        <v>0</v>
      </c>
      <c r="FB12" s="362">
        <f>SUM(FB11,AND(Main!P2982=1))</f>
        <v>1</v>
      </c>
      <c r="FC12" s="362">
        <f>SUM(FC11,AND(Main!P3092=1))</f>
        <v>0</v>
      </c>
      <c r="FD12" s="362">
        <f>SUM(FD11,AND(Main!P3202=1))</f>
        <v>0</v>
      </c>
      <c r="FE12" s="362">
        <f>SUM(FE11,AND(Main!P3312=1))</f>
        <v>1</v>
      </c>
      <c r="FF12" s="362">
        <f>SUM(FF11,AND(Main!P3422=1))</f>
        <v>1</v>
      </c>
      <c r="FG12" s="362">
        <f>SUM(FG11,AND(Main!P3532=1))</f>
        <v>1</v>
      </c>
      <c r="FH12">
        <f>SUM(FH11,AND(Main!Q2762=1))</f>
        <v>0</v>
      </c>
      <c r="FI12">
        <f>SUM(FI11,AND(Main!Q2872=1))</f>
        <v>0</v>
      </c>
      <c r="FJ12">
        <f>SUM(FJ11,AND(Main!Q2982=1))</f>
        <v>0</v>
      </c>
      <c r="FK12">
        <f>SUM(FK11,AND(Main!Q3092=1))</f>
        <v>0</v>
      </c>
      <c r="FL12">
        <f>SUM(FL11,AND(Main!Q3202=1))</f>
        <v>0</v>
      </c>
      <c r="FM12">
        <f>SUM(FM11,AND(Main!Q3312=1))</f>
        <v>0</v>
      </c>
      <c r="FN12">
        <f>SUM(FN11,AND(Main!Q3422=1))</f>
        <v>0</v>
      </c>
      <c r="FO12">
        <f>SUM(FO11,AND(Main!Q3532=1))</f>
        <v>0</v>
      </c>
    </row>
    <row r="13" spans="1:171">
      <c r="A13" s="47" t="str">
        <v>Martinelli</v>
      </c>
      <c r="B13" s="47">
        <v>6.8</v>
      </c>
      <c r="C13" s="47" t="str">
        <v>Arsenal</v>
      </c>
      <c r="D13" s="47">
        <v>4.3499999999999996</v>
      </c>
      <c r="E13" s="47">
        <v>4.3600000000000003</v>
      </c>
      <c r="F13" s="47">
        <v>3.96</v>
      </c>
      <c r="G13" s="47">
        <v>4.4000000000000004</v>
      </c>
      <c r="H13" s="47">
        <v>4.43</v>
      </c>
      <c r="I13" s="47">
        <v>8.3800000000000008</v>
      </c>
      <c r="J13" s="47">
        <v>4.2</v>
      </c>
      <c r="K13" s="47">
        <v>3.31</v>
      </c>
      <c r="L13" s="47">
        <v>1</v>
      </c>
      <c r="N13" s="252">
        <v>3</v>
      </c>
      <c r="O13" s="49" t="str">
        <f>Main!A123</f>
        <v>Dier</v>
      </c>
      <c r="P13" s="49">
        <f>Main!B123</f>
        <v>5.2</v>
      </c>
      <c r="Q13" s="49" t="str">
        <f>Main!C123</f>
        <v>Spurs</v>
      </c>
      <c r="R13" s="49">
        <f>Main!D123</f>
        <v>3.49</v>
      </c>
      <c r="S13" s="49">
        <f>Main!E123</f>
        <v>2.98</v>
      </c>
      <c r="T13" s="49">
        <f>Main!F123</f>
        <v>3.82</v>
      </c>
      <c r="U13" s="49">
        <f>Main!G123</f>
        <v>2.9</v>
      </c>
      <c r="V13" s="49">
        <f>Main!H123</f>
        <v>1.85</v>
      </c>
      <c r="W13" s="49">
        <f>Main!I123</f>
        <v>2.8</v>
      </c>
      <c r="X13" s="49">
        <f>Main!J123</f>
        <v>3.19</v>
      </c>
      <c r="Y13" s="49">
        <f>Main!K123</f>
        <v>2.67</v>
      </c>
      <c r="Z13" s="49">
        <f>Main!L2763</f>
        <v>0</v>
      </c>
      <c r="AB13" s="49">
        <v>1</v>
      </c>
      <c r="AC13" s="49" t="str">
        <v>Darwin</v>
      </c>
      <c r="AD13" s="49">
        <v>9</v>
      </c>
      <c r="AE13" s="49" t="str">
        <v>Liverpool</v>
      </c>
      <c r="AF13" s="49">
        <v>6.34</v>
      </c>
      <c r="AG13" s="49">
        <v>5.17</v>
      </c>
      <c r="AH13" s="49">
        <v>4.21</v>
      </c>
      <c r="AI13" s="49">
        <v>4.21</v>
      </c>
      <c r="AJ13" s="49">
        <v>4.37</v>
      </c>
      <c r="AK13" s="49">
        <v>5.0999999999999996</v>
      </c>
      <c r="AL13" s="49">
        <v>3.63</v>
      </c>
      <c r="AM13" s="49">
        <v>4.18</v>
      </c>
      <c r="AN13" s="49">
        <v>0</v>
      </c>
      <c r="AP13" s="50" t="str">
        <f>Main!A123</f>
        <v>Dier</v>
      </c>
      <c r="AQ13" s="50">
        <f>Main!B123</f>
        <v>5.2</v>
      </c>
      <c r="AR13" s="50" t="str">
        <f>Main!C123</f>
        <v>Spurs</v>
      </c>
      <c r="AS13" s="50">
        <f>Main!D123</f>
        <v>3.49</v>
      </c>
      <c r="AT13" s="50">
        <f>Main!E123</f>
        <v>2.98</v>
      </c>
      <c r="AU13" s="50">
        <f>Main!F123</f>
        <v>3.82</v>
      </c>
      <c r="AV13" s="50">
        <f>Main!G123</f>
        <v>2.9</v>
      </c>
      <c r="AW13" s="50">
        <f>Main!H123</f>
        <v>1.85</v>
      </c>
      <c r="AX13" s="50">
        <f>Main!I123</f>
        <v>2.8</v>
      </c>
      <c r="AY13" s="50">
        <f>Main!J123</f>
        <v>3.19</v>
      </c>
      <c r="AZ13" s="50">
        <f>Main!K123</f>
        <v>2.67</v>
      </c>
      <c r="BA13" s="50">
        <f>Main!L1003</f>
        <v>0</v>
      </c>
      <c r="BC13" s="50" t="str">
        <v>Botman</v>
      </c>
      <c r="BD13" s="50">
        <v>4.4000000000000004</v>
      </c>
      <c r="BE13" s="50" t="str">
        <v>Newcastle</v>
      </c>
      <c r="BF13" s="50">
        <v>3.77</v>
      </c>
      <c r="BG13" s="50">
        <v>2.08</v>
      </c>
      <c r="BH13" s="50">
        <v>3.68</v>
      </c>
      <c r="BI13" s="50">
        <v>3.25</v>
      </c>
      <c r="BJ13" s="50">
        <v>3.65</v>
      </c>
      <c r="BK13" s="50">
        <v>3.46</v>
      </c>
      <c r="BL13" s="50">
        <v>2.31</v>
      </c>
      <c r="BM13" s="50">
        <v>2.04</v>
      </c>
      <c r="BN13" s="50">
        <v>0</v>
      </c>
      <c r="BP13" s="126" t="str">
        <f>Main!A13</f>
        <v>Dier</v>
      </c>
      <c r="BQ13" s="126">
        <f>Main!N2763</f>
        <v>0</v>
      </c>
      <c r="BR13" s="126">
        <f>Main!D13</f>
        <v>3.49</v>
      </c>
      <c r="BS13" s="126" t="str">
        <v>Dier</v>
      </c>
      <c r="BT13" s="126">
        <v>0</v>
      </c>
      <c r="BU13" s="126">
        <v>3.49</v>
      </c>
      <c r="BV13" s="127" t="str">
        <f t="shared" si="1"/>
        <v>Dier</v>
      </c>
      <c r="BW13" s="127">
        <f>Main!P2763</f>
        <v>0</v>
      </c>
      <c r="BX13" s="127">
        <f t="shared" si="2"/>
        <v>3.49</v>
      </c>
      <c r="BY13" s="127" t="str">
        <v>Botman</v>
      </c>
      <c r="BZ13" s="127">
        <v>0</v>
      </c>
      <c r="CA13" s="127">
        <v>3.77</v>
      </c>
      <c r="CH13" s="19" t="str">
        <f t="shared" si="3"/>
        <v>Dier</v>
      </c>
      <c r="CI13" s="19">
        <f>Main!M2763-BQ13-BW13-CC13</f>
        <v>0</v>
      </c>
      <c r="CJ13" s="19">
        <f t="shared" si="4"/>
        <v>3.49</v>
      </c>
      <c r="CK13" s="19" t="str">
        <v>Botman</v>
      </c>
      <c r="CL13" s="19">
        <v>0</v>
      </c>
      <c r="CM13" s="19">
        <v>3.77</v>
      </c>
      <c r="CO13" s="122">
        <f>Main!L13</f>
        <v>0</v>
      </c>
      <c r="CP13" s="122">
        <f>Main!L123</f>
        <v>0</v>
      </c>
      <c r="CQ13" s="122">
        <f>Main!L233</f>
        <v>0</v>
      </c>
      <c r="CR13" s="122">
        <f>Main!L343</f>
        <v>0</v>
      </c>
      <c r="CS13" s="122">
        <f>Main!L453</f>
        <v>0</v>
      </c>
      <c r="CT13" s="122">
        <f>Main!L563</f>
        <v>0</v>
      </c>
      <c r="CU13" s="122">
        <f>Main!L673</f>
        <v>0</v>
      </c>
      <c r="CV13" s="122">
        <f>Main!L783</f>
        <v>0</v>
      </c>
      <c r="CW13" s="122">
        <f>Main!L893</f>
        <v>0</v>
      </c>
      <c r="CX13" s="123">
        <f>Main!L1883</f>
        <v>0</v>
      </c>
      <c r="CY13" s="123">
        <f>Main!L1993</f>
        <v>0</v>
      </c>
      <c r="CZ13" s="123">
        <f>Main!L2103</f>
        <v>0</v>
      </c>
      <c r="DA13" s="124">
        <f>Main!L2213</f>
        <v>0</v>
      </c>
      <c r="DB13" s="123">
        <f>Main!L2323</f>
        <v>0</v>
      </c>
      <c r="DC13" s="123">
        <f>Main!L2433</f>
        <v>0</v>
      </c>
      <c r="DD13" s="123">
        <f>Main!L2543</f>
        <v>0</v>
      </c>
      <c r="DE13" s="123">
        <f>Main!L2653</f>
        <v>0</v>
      </c>
      <c r="DF13" s="51">
        <f t="shared" si="5"/>
        <v>0</v>
      </c>
      <c r="DG13" s="51">
        <f t="shared" si="6"/>
        <v>0</v>
      </c>
      <c r="DH13" s="51">
        <f t="shared" si="7"/>
        <v>0</v>
      </c>
      <c r="DI13" s="51">
        <f t="shared" si="8"/>
        <v>0</v>
      </c>
      <c r="DJ13" s="51">
        <f t="shared" si="9"/>
        <v>0</v>
      </c>
      <c r="DK13" s="51">
        <f t="shared" si="10"/>
        <v>0</v>
      </c>
      <c r="DL13" s="51">
        <f t="shared" si="11"/>
        <v>0</v>
      </c>
      <c r="DM13" s="51">
        <f t="shared" si="12"/>
        <v>0</v>
      </c>
      <c r="DN13" s="306">
        <f t="shared" si="14"/>
        <v>0</v>
      </c>
      <c r="DO13" s="306">
        <f t="shared" si="13"/>
        <v>0</v>
      </c>
      <c r="DQ13" s="274" t="s">
        <v>198</v>
      </c>
      <c r="DR13" s="274">
        <f>IF(OR(Front!D23=Front!D$10,Front!D23=Front!D$11,Front!D23=Front!D$12,Front!D23=Front!D$13,Front!D23=Front!D$14),1,0)</f>
        <v>0</v>
      </c>
      <c r="DS13" s="274">
        <f>IF(OR(Front!F23=Front!F$10,Front!F23=Front!F$11,Front!F23=Front!F$12,Front!F23=Front!F$13,Front!F23=Front!F$14),1,0)</f>
        <v>0</v>
      </c>
      <c r="DT13" s="274">
        <f>IF(OR(Front!H23=Front!H$10,Front!H23=Front!H$11,Front!H23=Front!H$12,Front!H23=Front!H$13,Front!H23=Front!H$14),1,0)</f>
        <v>0</v>
      </c>
      <c r="DU13" s="274">
        <f>IF(OR(Front!J23=Front!J$10,Front!J23=Front!J$11,Front!J23=Front!J$12,Front!J23=Front!J$13,Front!J23=Front!J$14),1,0)</f>
        <v>1</v>
      </c>
      <c r="DV13" s="274">
        <f>IF(OR(Front!L23=Front!L$10,Front!L23=Front!L$11,Front!L23=Front!L$12,Front!L23=Front!L$13,Front!L23=Front!L$14),1,0)</f>
        <v>0</v>
      </c>
      <c r="DW13" s="274">
        <f>IF(OR(Front!N23=Front!N$10,Front!N23=Front!N$11,Front!N23=Front!N$12,Front!N23=Front!N$13,Front!N23=Front!N$14),1,0)</f>
        <v>0</v>
      </c>
      <c r="DX13" s="274">
        <f>IF(OR(Front!P23=Front!P$10,Front!P23=Front!P$11,Front!P23=Front!P$12,Front!P23=Front!P$13,Front!P23=Front!P$14),1,0)</f>
        <v>0</v>
      </c>
      <c r="DY13" s="274">
        <f>IF(OR(Front!R23=Front!R$10,Front!R23=Front!R$11,Front!R23=Front!R$12,Front!R23=Front!R$13,Front!R23=Front!R$14),1,0)</f>
        <v>0</v>
      </c>
      <c r="EA13" s="351">
        <f>SUM(EA12,AND(Main!L13=1))</f>
        <v>3</v>
      </c>
      <c r="EB13" s="351">
        <f>SUM(EB12,AND(Main!L123=1))</f>
        <v>3</v>
      </c>
      <c r="EC13" s="351">
        <f>SUM(EC12,AND(Main!L233=1))</f>
        <v>3</v>
      </c>
      <c r="ED13" s="351">
        <f>SUM(ED12,AND(Main!L343=1))</f>
        <v>4</v>
      </c>
      <c r="EE13" s="351">
        <f>SUM(EE12,AND(Main!L453=1))</f>
        <v>5</v>
      </c>
      <c r="EF13" s="351">
        <f>SUM(EF12,AND(Main!L563=1))</f>
        <v>5</v>
      </c>
      <c r="EG13" s="351">
        <f>SUM(EG12,AND(Main!L673=1))</f>
        <v>5</v>
      </c>
      <c r="EH13" s="351">
        <f>SUM(EH12,AND(Main!L783=1))</f>
        <v>5</v>
      </c>
      <c r="EI13" s="351">
        <f>SUM(EI12,AND(Main!L893=1))</f>
        <v>5</v>
      </c>
      <c r="EJ13" s="350">
        <f>SUM(EJ12,AND(Main!L2763=1))</f>
        <v>2</v>
      </c>
      <c r="EK13" s="350">
        <f>SUM(EK12,AND(Main!L2873=1))</f>
        <v>2</v>
      </c>
      <c r="EL13" s="350">
        <f>SUM(EL12,AND(Main!L2983=1))</f>
        <v>2</v>
      </c>
      <c r="EM13" s="350">
        <f>SUM(EM12,AND(Main!L3093=1))</f>
        <v>5</v>
      </c>
      <c r="EN13" s="350">
        <f>SUM(EN12,AND(Main!L3203=1))</f>
        <v>4</v>
      </c>
      <c r="EO13" s="350">
        <f>SUM(EO12,AND(Main!L3313=1))</f>
        <v>3</v>
      </c>
      <c r="EP13" s="350">
        <f>SUM(EP12,AND(Main!L3423=1))</f>
        <v>3</v>
      </c>
      <c r="EQ13" s="350">
        <f>SUM(EQ12,AND(Main!L3533=1))</f>
        <v>3</v>
      </c>
      <c r="ER13" s="361">
        <f>SUM(ER12,AND(Main!N2763=1))</f>
        <v>1</v>
      </c>
      <c r="ES13" s="361">
        <f>SUM(ES12,AND(Main!N2873=1))</f>
        <v>1</v>
      </c>
      <c r="ET13" s="361">
        <f>SUM(ET12,AND(Main!N2983=1))</f>
        <v>1</v>
      </c>
      <c r="EU13" s="361">
        <f>SUM(EU12,AND(Main!N3093=1))</f>
        <v>0</v>
      </c>
      <c r="EV13" s="361">
        <f>SUM(EV12,AND(Main!N3203=1))</f>
        <v>1</v>
      </c>
      <c r="EW13" s="361">
        <f>SUM(EW12,AND(Main!N3313=1))</f>
        <v>1</v>
      </c>
      <c r="EX13" s="361">
        <f>SUM(EX12,AND(Main!N3423=1))</f>
        <v>1</v>
      </c>
      <c r="EY13" s="361">
        <f>SUM(EY12,AND(Main!N3533=1))</f>
        <v>1</v>
      </c>
      <c r="EZ13" s="362">
        <f>SUM(EZ12,AND(Main!P2763=1))</f>
        <v>0</v>
      </c>
      <c r="FA13" s="362">
        <f>SUM(FA12,AND(Main!P2873=1))</f>
        <v>0</v>
      </c>
      <c r="FB13" s="362">
        <f>SUM(FB12,AND(Main!P2983=1))</f>
        <v>1</v>
      </c>
      <c r="FC13" s="362">
        <f>SUM(FC12,AND(Main!P3093=1))</f>
        <v>0</v>
      </c>
      <c r="FD13" s="362">
        <f>SUM(FD12,AND(Main!P3203=1))</f>
        <v>0</v>
      </c>
      <c r="FE13" s="362">
        <f>SUM(FE12,AND(Main!P3313=1))</f>
        <v>1</v>
      </c>
      <c r="FF13" s="362">
        <f>SUM(FF12,AND(Main!P3423=1))</f>
        <v>1</v>
      </c>
      <c r="FG13" s="362">
        <f>SUM(FG12,AND(Main!P3533=1))</f>
        <v>1</v>
      </c>
      <c r="FH13">
        <f>SUM(FH12,AND(Main!Q2763=1))</f>
        <v>0</v>
      </c>
      <c r="FI13">
        <f>SUM(FI12,AND(Main!Q2873=1))</f>
        <v>0</v>
      </c>
      <c r="FJ13">
        <f>SUM(FJ12,AND(Main!Q2983=1))</f>
        <v>0</v>
      </c>
      <c r="FK13">
        <f>SUM(FK12,AND(Main!Q3093=1))</f>
        <v>0</v>
      </c>
      <c r="FL13">
        <f>SUM(FL12,AND(Main!Q3203=1))</f>
        <v>0</v>
      </c>
      <c r="FM13">
        <f>SUM(FM12,AND(Main!Q3313=1))</f>
        <v>0</v>
      </c>
      <c r="FN13">
        <f>SUM(FN12,AND(Main!Q3423=1))</f>
        <v>0</v>
      </c>
      <c r="FO13">
        <f>SUM(FO12,AND(Main!Q3533=1))</f>
        <v>0</v>
      </c>
    </row>
    <row r="14" spans="1:171">
      <c r="A14" s="47" t="str">
        <v>Mount</v>
      </c>
      <c r="B14" s="47">
        <v>7.5</v>
      </c>
      <c r="C14" s="47" t="str">
        <v>Chelsea</v>
      </c>
      <c r="D14" s="47">
        <v>4.3099999999999996</v>
      </c>
      <c r="E14" s="47">
        <v>7.12</v>
      </c>
      <c r="F14" s="47">
        <v>4.3</v>
      </c>
      <c r="G14" s="47">
        <v>3.08</v>
      </c>
      <c r="H14" s="47">
        <v>4.5</v>
      </c>
      <c r="I14" s="47">
        <v>3.52</v>
      </c>
      <c r="J14" s="47">
        <v>4.62</v>
      </c>
      <c r="K14" s="47">
        <v>3.34</v>
      </c>
      <c r="L14" s="47">
        <v>1</v>
      </c>
      <c r="N14" s="252">
        <v>3</v>
      </c>
      <c r="O14" s="49" t="str">
        <f>Main!A124</f>
        <v>Schär</v>
      </c>
      <c r="P14" s="49">
        <f>Main!B124</f>
        <v>4.9000000000000004</v>
      </c>
      <c r="Q14" s="49" t="str">
        <f>Main!C124</f>
        <v>Newcastle</v>
      </c>
      <c r="R14" s="49">
        <f>Main!D124</f>
        <v>4.0599999999999996</v>
      </c>
      <c r="S14" s="49">
        <f>Main!E124</f>
        <v>1.69</v>
      </c>
      <c r="T14" s="49">
        <f>Main!F124</f>
        <v>3.37</v>
      </c>
      <c r="U14" s="49">
        <f>Main!G124</f>
        <v>2.85</v>
      </c>
      <c r="V14" s="49">
        <f>Main!H124</f>
        <v>3.68</v>
      </c>
      <c r="W14" s="49">
        <f>Main!I124</f>
        <v>3.69</v>
      </c>
      <c r="X14" s="49">
        <f>Main!J124</f>
        <v>2.3199999999999998</v>
      </c>
      <c r="Y14" s="49">
        <f>Main!K124</f>
        <v>2.0299999999999998</v>
      </c>
      <c r="Z14" s="49">
        <f>Main!L2764</f>
        <v>0</v>
      </c>
      <c r="AB14" s="49">
        <v>1</v>
      </c>
      <c r="AC14" s="49" t="str">
        <v>Mitrović</v>
      </c>
      <c r="AD14" s="49">
        <v>6.9</v>
      </c>
      <c r="AE14" s="49" t="str">
        <v>Fulham</v>
      </c>
      <c r="AF14" s="49">
        <v>5.61</v>
      </c>
      <c r="AG14" s="49">
        <v>7.06</v>
      </c>
      <c r="AH14" s="49">
        <v>3.04</v>
      </c>
      <c r="AI14" s="49">
        <v>4.18</v>
      </c>
      <c r="AJ14" s="49">
        <v>3.38</v>
      </c>
      <c r="AK14" s="49">
        <v>5.23</v>
      </c>
      <c r="AL14" s="49">
        <v>3.58</v>
      </c>
      <c r="AM14" s="49">
        <v>3.83</v>
      </c>
      <c r="AN14" s="49">
        <v>0</v>
      </c>
      <c r="AP14" s="50" t="str">
        <f>Main!A124</f>
        <v>Schär</v>
      </c>
      <c r="AQ14" s="50">
        <f>Main!B124</f>
        <v>4.9000000000000004</v>
      </c>
      <c r="AR14" s="50" t="str">
        <f>Main!C124</f>
        <v>Newcastle</v>
      </c>
      <c r="AS14" s="50">
        <f>Main!D124</f>
        <v>4.0599999999999996</v>
      </c>
      <c r="AT14" s="50">
        <f>Main!E124</f>
        <v>1.69</v>
      </c>
      <c r="AU14" s="50">
        <f>Main!F124</f>
        <v>3.37</v>
      </c>
      <c r="AV14" s="50">
        <f>Main!G124</f>
        <v>2.85</v>
      </c>
      <c r="AW14" s="50">
        <f>Main!H124</f>
        <v>3.68</v>
      </c>
      <c r="AX14" s="50">
        <f>Main!I124</f>
        <v>3.69</v>
      </c>
      <c r="AY14" s="50">
        <f>Main!J124</f>
        <v>2.3199999999999998</v>
      </c>
      <c r="AZ14" s="50">
        <f>Main!K124</f>
        <v>2.0299999999999998</v>
      </c>
      <c r="BA14" s="50">
        <f>Main!L1004</f>
        <v>0</v>
      </c>
      <c r="BC14" s="50" t="str">
        <v>Dier</v>
      </c>
      <c r="BD14" s="50">
        <v>5.2</v>
      </c>
      <c r="BE14" s="50" t="str">
        <v>Spurs</v>
      </c>
      <c r="BF14" s="50">
        <v>3.49</v>
      </c>
      <c r="BG14" s="50">
        <v>2.98</v>
      </c>
      <c r="BH14" s="50">
        <v>3.82</v>
      </c>
      <c r="BI14" s="50">
        <v>2.9</v>
      </c>
      <c r="BJ14" s="50">
        <v>1.85</v>
      </c>
      <c r="BK14" s="50">
        <v>2.8</v>
      </c>
      <c r="BL14" s="50">
        <v>3.19</v>
      </c>
      <c r="BM14" s="50">
        <v>2.67</v>
      </c>
      <c r="BN14" s="50">
        <v>0</v>
      </c>
      <c r="BP14" s="126" t="str">
        <f>Main!A14</f>
        <v>Schär</v>
      </c>
      <c r="BQ14" s="126">
        <f>Main!N2764</f>
        <v>0</v>
      </c>
      <c r="BR14" s="126">
        <f>Main!D14</f>
        <v>4.0599999999999996</v>
      </c>
      <c r="BS14" s="126" t="str">
        <v>Schär</v>
      </c>
      <c r="BT14" s="126">
        <v>0</v>
      </c>
      <c r="BU14" s="126">
        <v>4.0599999999999996</v>
      </c>
      <c r="BV14" s="127" t="str">
        <f t="shared" si="1"/>
        <v>Schär</v>
      </c>
      <c r="BW14" s="127">
        <f>Main!P2764</f>
        <v>0</v>
      </c>
      <c r="BX14" s="127">
        <f t="shared" si="2"/>
        <v>4.0599999999999996</v>
      </c>
      <c r="BY14" s="127" t="str">
        <v>Dier</v>
      </c>
      <c r="BZ14" s="127">
        <v>0</v>
      </c>
      <c r="CA14" s="127">
        <v>3.49</v>
      </c>
      <c r="CH14" s="19" t="str">
        <f t="shared" si="3"/>
        <v>Schär</v>
      </c>
      <c r="CI14" s="19">
        <f>Main!M2764-BQ14-BW14-CC14</f>
        <v>0</v>
      </c>
      <c r="CJ14" s="19">
        <f t="shared" si="4"/>
        <v>4.0599999999999996</v>
      </c>
      <c r="CK14" s="19" t="str">
        <v>Dier</v>
      </c>
      <c r="CL14" s="19">
        <v>0</v>
      </c>
      <c r="CM14" s="19">
        <v>3.49</v>
      </c>
      <c r="CO14" s="122">
        <f>Main!L14</f>
        <v>0</v>
      </c>
      <c r="CP14" s="122">
        <f>Main!L124</f>
        <v>0</v>
      </c>
      <c r="CQ14" s="122">
        <f>Main!L234</f>
        <v>0</v>
      </c>
      <c r="CR14" s="122">
        <f>Main!L344</f>
        <v>0</v>
      </c>
      <c r="CS14" s="122">
        <f>Main!L454</f>
        <v>0</v>
      </c>
      <c r="CT14" s="122">
        <f>Main!L564</f>
        <v>0</v>
      </c>
      <c r="CU14" s="122">
        <f>Main!L674</f>
        <v>0</v>
      </c>
      <c r="CV14" s="122">
        <f>Main!L784</f>
        <v>0</v>
      </c>
      <c r="CW14" s="122">
        <f>Main!L894</f>
        <v>0</v>
      </c>
      <c r="CX14" s="123">
        <f>Main!L1884</f>
        <v>0</v>
      </c>
      <c r="CY14" s="123">
        <f>Main!L1994</f>
        <v>0</v>
      </c>
      <c r="CZ14" s="123">
        <f>Main!L2104</f>
        <v>0</v>
      </c>
      <c r="DA14" s="124">
        <f>Main!L2214</f>
        <v>0</v>
      </c>
      <c r="DB14" s="123">
        <f>Main!L2324</f>
        <v>0</v>
      </c>
      <c r="DC14" s="123">
        <f>Main!L2434</f>
        <v>0</v>
      </c>
      <c r="DD14" s="123">
        <f>Main!L2544</f>
        <v>0</v>
      </c>
      <c r="DE14" s="123">
        <f>Main!L2654</f>
        <v>0</v>
      </c>
      <c r="DF14" s="51">
        <f t="shared" si="5"/>
        <v>0</v>
      </c>
      <c r="DG14" s="51">
        <f t="shared" si="6"/>
        <v>0</v>
      </c>
      <c r="DH14" s="51">
        <f t="shared" si="7"/>
        <v>0</v>
      </c>
      <c r="DI14" s="51">
        <f t="shared" si="8"/>
        <v>0</v>
      </c>
      <c r="DJ14" s="51">
        <f t="shared" si="9"/>
        <v>0</v>
      </c>
      <c r="DK14" s="51">
        <f t="shared" si="10"/>
        <v>0</v>
      </c>
      <c r="DL14" s="51">
        <f t="shared" si="11"/>
        <v>0</v>
      </c>
      <c r="DM14" s="51">
        <f t="shared" si="12"/>
        <v>0</v>
      </c>
      <c r="DN14" s="306">
        <f t="shared" si="14"/>
        <v>0</v>
      </c>
      <c r="DO14" s="306">
        <f t="shared" si="13"/>
        <v>0</v>
      </c>
      <c r="DQ14" s="275"/>
      <c r="DR14" s="274">
        <f>IF(OR(Front!D24=Front!D$10,Front!D24=Front!D$11,Front!D24=Front!D$12,Front!D24=Front!D$13,Front!D24=Front!D$14),1,0)</f>
        <v>0</v>
      </c>
      <c r="DS14" s="274">
        <f>IF(OR(Front!F24=Front!F$10,Front!F24=Front!F$11,Front!F24=Front!F$12,Front!F24=Front!F$13,Front!F24=Front!F$14),1,0)</f>
        <v>0</v>
      </c>
      <c r="DT14" s="274">
        <f>IF(OR(Front!H24=Front!H$10,Front!H24=Front!H$11,Front!H24=Front!H$12,Front!H24=Front!H$13,Front!H24=Front!H$14),1,0)</f>
        <v>0</v>
      </c>
      <c r="DU14" s="274">
        <f>IF(OR(Front!J24=Front!J$10,Front!J24=Front!J$11,Front!J24=Front!J$12,Front!J24=Front!J$13,Front!J24=Front!J$14),1,0)</f>
        <v>1</v>
      </c>
      <c r="DV14" s="274">
        <f>IF(OR(Front!L24=Front!L$10,Front!L24=Front!L$11,Front!L24=Front!L$12,Front!L24=Front!L$13,Front!L24=Front!L$14),1,0)</f>
        <v>1</v>
      </c>
      <c r="DW14" s="274">
        <f>IF(OR(Front!N24=Front!N$10,Front!N24=Front!N$11,Front!N24=Front!N$12,Front!N24=Front!N$13,Front!N24=Front!N$14),1,0)</f>
        <v>0</v>
      </c>
      <c r="DX14" s="274">
        <f>IF(OR(Front!P24=Front!P$10,Front!P24=Front!P$11,Front!P24=Front!P$12,Front!P24=Front!P$13,Front!P24=Front!P$14),1,0)</f>
        <v>0</v>
      </c>
      <c r="DY14" s="274">
        <f>IF(OR(Front!R24=Front!R$10,Front!R24=Front!R$11,Front!R24=Front!R$12,Front!R24=Front!R$13,Front!R24=Front!R$14),1,0)</f>
        <v>0</v>
      </c>
      <c r="EA14" s="351">
        <f>SUM(EA13,AND(Main!L14=1))</f>
        <v>3</v>
      </c>
      <c r="EB14" s="351">
        <f>SUM(EB13,AND(Main!L124=1))</f>
        <v>3</v>
      </c>
      <c r="EC14" s="351">
        <f>SUM(EC13,AND(Main!L234=1))</f>
        <v>3</v>
      </c>
      <c r="ED14" s="351">
        <f>SUM(ED13,AND(Main!L344=1))</f>
        <v>4</v>
      </c>
      <c r="EE14" s="351">
        <f>SUM(EE13,AND(Main!L454=1))</f>
        <v>5</v>
      </c>
      <c r="EF14" s="351">
        <f>SUM(EF13,AND(Main!L564=1))</f>
        <v>5</v>
      </c>
      <c r="EG14" s="351">
        <f>SUM(EG13,AND(Main!L674=1))</f>
        <v>5</v>
      </c>
      <c r="EH14" s="351">
        <f>SUM(EH13,AND(Main!L784=1))</f>
        <v>5</v>
      </c>
      <c r="EI14" s="351">
        <f>SUM(EI13,AND(Main!L894=1))</f>
        <v>5</v>
      </c>
      <c r="EJ14" s="350">
        <f>SUM(EJ13,AND(Main!L2764=1))</f>
        <v>2</v>
      </c>
      <c r="EK14" s="350">
        <f>SUM(EK13,AND(Main!L2874=1))</f>
        <v>2</v>
      </c>
      <c r="EL14" s="350">
        <f>SUM(EL13,AND(Main!L2984=1))</f>
        <v>2</v>
      </c>
      <c r="EM14" s="350">
        <f>SUM(EM13,AND(Main!L3094=1))</f>
        <v>5</v>
      </c>
      <c r="EN14" s="350">
        <f>SUM(EN13,AND(Main!L3204=1))</f>
        <v>4</v>
      </c>
      <c r="EO14" s="350">
        <f>SUM(EO13,AND(Main!L3314=1))</f>
        <v>3</v>
      </c>
      <c r="EP14" s="350">
        <f>SUM(EP13,AND(Main!L3424=1))</f>
        <v>3</v>
      </c>
      <c r="EQ14" s="350">
        <f>SUM(EQ13,AND(Main!L3534=1))</f>
        <v>3</v>
      </c>
      <c r="ER14" s="361">
        <f>SUM(ER13,AND(Main!N2764=1))</f>
        <v>1</v>
      </c>
      <c r="ES14" s="361">
        <f>SUM(ES13,AND(Main!N2874=1))</f>
        <v>1</v>
      </c>
      <c r="ET14" s="361">
        <f>SUM(ET13,AND(Main!N2984=1))</f>
        <v>1</v>
      </c>
      <c r="EU14" s="361">
        <f>SUM(EU13,AND(Main!N3094=1))</f>
        <v>0</v>
      </c>
      <c r="EV14" s="361">
        <f>SUM(EV13,AND(Main!N3204=1))</f>
        <v>1</v>
      </c>
      <c r="EW14" s="361">
        <f>SUM(EW13,AND(Main!N3314=1))</f>
        <v>1</v>
      </c>
      <c r="EX14" s="361">
        <f>SUM(EX13,AND(Main!N3424=1))</f>
        <v>1</v>
      </c>
      <c r="EY14" s="361">
        <f>SUM(EY13,AND(Main!N3534=1))</f>
        <v>1</v>
      </c>
      <c r="EZ14" s="362">
        <f>SUM(EZ13,AND(Main!P2764=1))</f>
        <v>0</v>
      </c>
      <c r="FA14" s="362">
        <f>SUM(FA13,AND(Main!P2874=1))</f>
        <v>0</v>
      </c>
      <c r="FB14" s="362">
        <f>SUM(FB13,AND(Main!P2984=1))</f>
        <v>1</v>
      </c>
      <c r="FC14" s="362">
        <f>SUM(FC13,AND(Main!P3094=1))</f>
        <v>0</v>
      </c>
      <c r="FD14" s="362">
        <f>SUM(FD13,AND(Main!P3204=1))</f>
        <v>0</v>
      </c>
      <c r="FE14" s="362">
        <f>SUM(FE13,AND(Main!P3314=1))</f>
        <v>1</v>
      </c>
      <c r="FF14" s="362">
        <f>SUM(FF13,AND(Main!P3424=1))</f>
        <v>1</v>
      </c>
      <c r="FG14" s="362">
        <f>SUM(FG13,AND(Main!P3534=1))</f>
        <v>1</v>
      </c>
      <c r="FH14">
        <f>SUM(FH13,AND(Main!Q2764=1))</f>
        <v>0</v>
      </c>
      <c r="FI14">
        <f>SUM(FI13,AND(Main!Q2874=1))</f>
        <v>0</v>
      </c>
      <c r="FJ14">
        <f>SUM(FJ13,AND(Main!Q2984=1))</f>
        <v>0</v>
      </c>
      <c r="FK14">
        <f>SUM(FK13,AND(Main!Q3094=1))</f>
        <v>0</v>
      </c>
      <c r="FL14">
        <f>SUM(FL13,AND(Main!Q3204=1))</f>
        <v>0</v>
      </c>
      <c r="FM14">
        <f>SUM(FM13,AND(Main!Q3314=1))</f>
        <v>0</v>
      </c>
      <c r="FN14">
        <f>SUM(FN13,AND(Main!Q3424=1))</f>
        <v>0</v>
      </c>
      <c r="FO14">
        <f>SUM(FO13,AND(Main!Q3534=1))</f>
        <v>0</v>
      </c>
    </row>
    <row r="15" spans="1:171">
      <c r="A15" s="47" t="str">
        <v>Rashford</v>
      </c>
      <c r="B15" s="47">
        <v>6.8</v>
      </c>
      <c r="C15" s="47" t="str">
        <v>Man Utd</v>
      </c>
      <c r="D15" s="47">
        <v>4.4400000000000004</v>
      </c>
      <c r="E15" s="47">
        <v>5.14</v>
      </c>
      <c r="F15" s="47">
        <v>3.14</v>
      </c>
      <c r="G15" s="47">
        <v>2.98</v>
      </c>
      <c r="H15" s="47">
        <v>4.33</v>
      </c>
      <c r="I15" s="47">
        <v>4.12</v>
      </c>
      <c r="J15" s="47">
        <v>4.43</v>
      </c>
      <c r="K15" s="47">
        <v>2.1</v>
      </c>
      <c r="L15" s="47">
        <v>1</v>
      </c>
      <c r="N15" s="252">
        <v>3</v>
      </c>
      <c r="O15" s="49" t="str">
        <f>Main!A125</f>
        <v>Zinchenko</v>
      </c>
      <c r="P15" s="49">
        <f>Main!B125</f>
        <v>5</v>
      </c>
      <c r="Q15" s="49" t="str">
        <f>Main!C125</f>
        <v>Arsenal</v>
      </c>
      <c r="R15" s="49">
        <f>Main!D125</f>
        <v>2.52</v>
      </c>
      <c r="S15" s="49">
        <f>Main!E125</f>
        <v>2.68</v>
      </c>
      <c r="T15" s="49">
        <f>Main!F125</f>
        <v>2.23</v>
      </c>
      <c r="U15" s="49">
        <f>Main!G125</f>
        <v>2.7</v>
      </c>
      <c r="V15" s="49">
        <f>Main!H125</f>
        <v>3.15</v>
      </c>
      <c r="W15" s="49">
        <f>Main!I125</f>
        <v>5.31</v>
      </c>
      <c r="X15" s="49">
        <f>Main!J125</f>
        <v>2.75</v>
      </c>
      <c r="Y15" s="49">
        <f>Main!K125</f>
        <v>2.25</v>
      </c>
      <c r="Z15" s="49">
        <f>Main!L2765</f>
        <v>0</v>
      </c>
      <c r="AB15" s="49">
        <v>1</v>
      </c>
      <c r="AC15" s="49" t="str">
        <v>Nketiah</v>
      </c>
      <c r="AD15" s="49">
        <v>6.5</v>
      </c>
      <c r="AE15" s="49" t="str">
        <v>Arsenal</v>
      </c>
      <c r="AF15" s="49">
        <v>4.17</v>
      </c>
      <c r="AG15" s="49">
        <v>4.2300000000000004</v>
      </c>
      <c r="AH15" s="49">
        <v>3.66</v>
      </c>
      <c r="AI15" s="49">
        <v>4.16</v>
      </c>
      <c r="AJ15" s="49">
        <v>3.93</v>
      </c>
      <c r="AK15" s="49">
        <v>7.48</v>
      </c>
      <c r="AL15" s="49">
        <v>3.2</v>
      </c>
      <c r="AM15" s="49">
        <v>2.11</v>
      </c>
      <c r="AN15" s="49">
        <v>0</v>
      </c>
      <c r="AP15" s="50" t="str">
        <f>Main!A125</f>
        <v>Zinchenko</v>
      </c>
      <c r="AQ15" s="50">
        <f>Main!B125</f>
        <v>5</v>
      </c>
      <c r="AR15" s="50" t="str">
        <f>Main!C125</f>
        <v>Arsenal</v>
      </c>
      <c r="AS15" s="50">
        <f>Main!D125</f>
        <v>2.52</v>
      </c>
      <c r="AT15" s="50">
        <f>Main!E125</f>
        <v>2.68</v>
      </c>
      <c r="AU15" s="50">
        <f>Main!F125</f>
        <v>2.23</v>
      </c>
      <c r="AV15" s="50">
        <f>Main!G125</f>
        <v>2.7</v>
      </c>
      <c r="AW15" s="50">
        <f>Main!H125</f>
        <v>3.15</v>
      </c>
      <c r="AX15" s="50">
        <f>Main!I125</f>
        <v>5.31</v>
      </c>
      <c r="AY15" s="50">
        <f>Main!J125</f>
        <v>2.75</v>
      </c>
      <c r="AZ15" s="50">
        <f>Main!K125</f>
        <v>2.25</v>
      </c>
      <c r="BA15" s="50">
        <f>Main!L1005</f>
        <v>0</v>
      </c>
      <c r="BC15" s="50" t="str">
        <v>Schär</v>
      </c>
      <c r="BD15" s="50">
        <v>4.9000000000000004</v>
      </c>
      <c r="BE15" s="50" t="str">
        <v>Newcastle</v>
      </c>
      <c r="BF15" s="50">
        <v>4.0599999999999996</v>
      </c>
      <c r="BG15" s="50">
        <v>1.69</v>
      </c>
      <c r="BH15" s="50">
        <v>3.37</v>
      </c>
      <c r="BI15" s="50">
        <v>2.85</v>
      </c>
      <c r="BJ15" s="50">
        <v>3.68</v>
      </c>
      <c r="BK15" s="50">
        <v>3.69</v>
      </c>
      <c r="BL15" s="50">
        <v>2.3199999999999998</v>
      </c>
      <c r="BM15" s="50">
        <v>2.0299999999999998</v>
      </c>
      <c r="BN15" s="50">
        <v>0</v>
      </c>
      <c r="BP15" s="126" t="str">
        <f>Main!A15</f>
        <v>Zinchenko</v>
      </c>
      <c r="BQ15" s="126">
        <f>Main!N2765</f>
        <v>0</v>
      </c>
      <c r="BR15" s="126">
        <f>Main!D15</f>
        <v>2.52</v>
      </c>
      <c r="BS15" s="126" t="str">
        <v>Zinchenko</v>
      </c>
      <c r="BT15" s="126">
        <v>0</v>
      </c>
      <c r="BU15" s="126">
        <v>2.52</v>
      </c>
      <c r="BV15" s="127" t="str">
        <f t="shared" si="1"/>
        <v>Zinchenko</v>
      </c>
      <c r="BW15" s="127">
        <f>Main!P2765</f>
        <v>0</v>
      </c>
      <c r="BX15" s="127">
        <f t="shared" si="2"/>
        <v>2.52</v>
      </c>
      <c r="BY15" s="127" t="str">
        <v>Schär</v>
      </c>
      <c r="BZ15" s="127">
        <v>0</v>
      </c>
      <c r="CA15" s="127">
        <v>4.0599999999999996</v>
      </c>
      <c r="CH15" s="19" t="str">
        <f t="shared" si="3"/>
        <v>Zinchenko</v>
      </c>
      <c r="CI15" s="19">
        <f>Main!M2765-BQ15-BW15-CC15</f>
        <v>0</v>
      </c>
      <c r="CJ15" s="19">
        <f t="shared" si="4"/>
        <v>2.52</v>
      </c>
      <c r="CK15" s="19" t="str">
        <v>Schär</v>
      </c>
      <c r="CL15" s="19">
        <v>0</v>
      </c>
      <c r="CM15" s="19">
        <v>4.0599999999999996</v>
      </c>
      <c r="CO15" s="122">
        <f>Main!L15</f>
        <v>0</v>
      </c>
      <c r="CP15" s="122">
        <f>Main!L125</f>
        <v>0</v>
      </c>
      <c r="CQ15" s="122">
        <f>Main!L235</f>
        <v>0</v>
      </c>
      <c r="CR15" s="122">
        <f>Main!L345</f>
        <v>0</v>
      </c>
      <c r="CS15" s="122">
        <f>Main!L455</f>
        <v>0</v>
      </c>
      <c r="CT15" s="122">
        <f>Main!L565</f>
        <v>0</v>
      </c>
      <c r="CU15" s="122">
        <f>Main!L675</f>
        <v>0</v>
      </c>
      <c r="CV15" s="122">
        <f>Main!L785</f>
        <v>0</v>
      </c>
      <c r="CW15" s="122">
        <f>Main!L895</f>
        <v>0</v>
      </c>
      <c r="CX15" s="123">
        <f>Main!L1885</f>
        <v>0</v>
      </c>
      <c r="CY15" s="123">
        <f>Main!L1995</f>
        <v>0</v>
      </c>
      <c r="CZ15" s="123">
        <f>Main!L2105</f>
        <v>0</v>
      </c>
      <c r="DA15" s="124">
        <f>Main!L2215</f>
        <v>0</v>
      </c>
      <c r="DB15" s="123">
        <f>Main!L2325</f>
        <v>0</v>
      </c>
      <c r="DC15" s="123">
        <f>Main!L2435</f>
        <v>0</v>
      </c>
      <c r="DD15" s="123">
        <f>Main!L2545</f>
        <v>0</v>
      </c>
      <c r="DE15" s="123">
        <f>Main!L2655</f>
        <v>0</v>
      </c>
      <c r="DF15" s="51">
        <f t="shared" si="5"/>
        <v>0</v>
      </c>
      <c r="DG15" s="51">
        <f t="shared" si="6"/>
        <v>0</v>
      </c>
      <c r="DH15" s="51">
        <f t="shared" si="7"/>
        <v>0</v>
      </c>
      <c r="DI15" s="51">
        <f t="shared" si="8"/>
        <v>0</v>
      </c>
      <c r="DJ15" s="51">
        <f t="shared" si="9"/>
        <v>0</v>
      </c>
      <c r="DK15" s="51">
        <f t="shared" si="10"/>
        <v>0</v>
      </c>
      <c r="DL15" s="51">
        <f t="shared" si="11"/>
        <v>0</v>
      </c>
      <c r="DM15" s="51">
        <f t="shared" si="12"/>
        <v>0</v>
      </c>
      <c r="DN15" s="306">
        <f t="shared" si="14"/>
        <v>0</v>
      </c>
      <c r="DO15" s="306">
        <f t="shared" si="13"/>
        <v>0</v>
      </c>
      <c r="DQ15" s="275"/>
      <c r="DR15" s="274">
        <f>IF(OR(Front!D25=Front!D$10,Front!D25=Front!D$11,Front!D25=Front!D$12,Front!D25=Front!D$13,Front!D25=Front!D$14),1,0)</f>
        <v>1</v>
      </c>
      <c r="DS15" s="274">
        <f>IF(OR(Front!F25=Front!F$10,Front!F25=Front!F$11,Front!F25=Front!F$12,Front!F25=Front!F$13,Front!F25=Front!F$14),1,0)</f>
        <v>1</v>
      </c>
      <c r="DT15" s="274">
        <f>IF(OR(Front!H25=Front!H$10,Front!H25=Front!H$11,Front!H25=Front!H$12,Front!H25=Front!H$13,Front!H25=Front!H$14),1,0)</f>
        <v>1</v>
      </c>
      <c r="DU15" s="274">
        <f>IF(OR(Front!J25=Front!J$10,Front!J25=Front!J$11,Front!J25=Front!J$12,Front!J25=Front!J$13,Front!J25=Front!J$14),1,0)</f>
        <v>1</v>
      </c>
      <c r="DV15" s="274">
        <f>IF(OR(Front!L25=Front!L$10,Front!L25=Front!L$11,Front!L25=Front!L$12,Front!L25=Front!L$13,Front!L25=Front!L$14),1,0)</f>
        <v>1</v>
      </c>
      <c r="DW15" s="274">
        <f>IF(OR(Front!N25=Front!N$10,Front!N25=Front!N$11,Front!N25=Front!N$12,Front!N25=Front!N$13,Front!N25=Front!N$14),1,0)</f>
        <v>1</v>
      </c>
      <c r="DX15" s="274">
        <f>IF(OR(Front!P25=Front!P$10,Front!P25=Front!P$11,Front!P25=Front!P$12,Front!P25=Front!P$13,Front!P25=Front!P$14),1,0)</f>
        <v>1</v>
      </c>
      <c r="DY15" s="274">
        <f>IF(OR(Front!R25=Front!R$10,Front!R25=Front!R$11,Front!R25=Front!R$12,Front!R25=Front!R$13,Front!R25=Front!R$14),1,0)</f>
        <v>1</v>
      </c>
      <c r="EA15" s="351">
        <f>SUM(EA14,AND(Main!L15=1))</f>
        <v>3</v>
      </c>
      <c r="EB15" s="351">
        <f>SUM(EB14,AND(Main!L125=1))</f>
        <v>3</v>
      </c>
      <c r="EC15" s="351">
        <f>SUM(EC14,AND(Main!L235=1))</f>
        <v>3</v>
      </c>
      <c r="ED15" s="351">
        <f>SUM(ED14,AND(Main!L345=1))</f>
        <v>4</v>
      </c>
      <c r="EE15" s="351">
        <f>SUM(EE14,AND(Main!L455=1))</f>
        <v>5</v>
      </c>
      <c r="EF15" s="351">
        <f>SUM(EF14,AND(Main!L565=1))</f>
        <v>5</v>
      </c>
      <c r="EG15" s="351">
        <f>SUM(EG14,AND(Main!L675=1))</f>
        <v>5</v>
      </c>
      <c r="EH15" s="351">
        <f>SUM(EH14,AND(Main!L785=1))</f>
        <v>5</v>
      </c>
      <c r="EI15" s="351">
        <f>SUM(EI14,AND(Main!L895=1))</f>
        <v>5</v>
      </c>
      <c r="EJ15" s="350">
        <f>SUM(EJ14,AND(Main!L2765=1))</f>
        <v>2</v>
      </c>
      <c r="EK15" s="350">
        <f>SUM(EK14,AND(Main!L2875=1))</f>
        <v>2</v>
      </c>
      <c r="EL15" s="350">
        <f>SUM(EL14,AND(Main!L2985=1))</f>
        <v>2</v>
      </c>
      <c r="EM15" s="350">
        <f>SUM(EM14,AND(Main!L3095=1))</f>
        <v>5</v>
      </c>
      <c r="EN15" s="350">
        <f>SUM(EN14,AND(Main!L3205=1))</f>
        <v>4</v>
      </c>
      <c r="EO15" s="350">
        <f>SUM(EO14,AND(Main!L3315=1))</f>
        <v>3</v>
      </c>
      <c r="EP15" s="350">
        <f>SUM(EP14,AND(Main!L3425=1))</f>
        <v>3</v>
      </c>
      <c r="EQ15" s="350">
        <f>SUM(EQ14,AND(Main!L3535=1))</f>
        <v>3</v>
      </c>
      <c r="ER15" s="361">
        <f>SUM(ER14,AND(Main!N2765=1))</f>
        <v>1</v>
      </c>
      <c r="ES15" s="361">
        <f>SUM(ES14,AND(Main!N2875=1))</f>
        <v>1</v>
      </c>
      <c r="ET15" s="361">
        <f>SUM(ET14,AND(Main!N2985=1))</f>
        <v>1</v>
      </c>
      <c r="EU15" s="361">
        <f>SUM(EU14,AND(Main!N3095=1))</f>
        <v>0</v>
      </c>
      <c r="EV15" s="361">
        <f>SUM(EV14,AND(Main!N3205=1))</f>
        <v>1</v>
      </c>
      <c r="EW15" s="361">
        <f>SUM(EW14,AND(Main!N3315=1))</f>
        <v>1</v>
      </c>
      <c r="EX15" s="361">
        <f>SUM(EX14,AND(Main!N3425=1))</f>
        <v>1</v>
      </c>
      <c r="EY15" s="361">
        <f>SUM(EY14,AND(Main!N3535=1))</f>
        <v>1</v>
      </c>
      <c r="EZ15" s="362">
        <f>SUM(EZ14,AND(Main!P2765=1))</f>
        <v>0</v>
      </c>
      <c r="FA15" s="362">
        <f>SUM(FA14,AND(Main!P2875=1))</f>
        <v>0</v>
      </c>
      <c r="FB15" s="362">
        <f>SUM(FB14,AND(Main!P2985=1))</f>
        <v>1</v>
      </c>
      <c r="FC15" s="362">
        <f>SUM(FC14,AND(Main!P3095=1))</f>
        <v>0</v>
      </c>
      <c r="FD15" s="362">
        <f>SUM(FD14,AND(Main!P3205=1))</f>
        <v>0</v>
      </c>
      <c r="FE15" s="362">
        <f>SUM(FE14,AND(Main!P3315=1))</f>
        <v>1</v>
      </c>
      <c r="FF15" s="362">
        <f>SUM(FF14,AND(Main!P3425=1))</f>
        <v>1</v>
      </c>
      <c r="FG15" s="362">
        <f>SUM(FG14,AND(Main!P3535=1))</f>
        <v>1</v>
      </c>
      <c r="FH15">
        <f>SUM(FH14,AND(Main!Q2765=1))</f>
        <v>0</v>
      </c>
      <c r="FI15">
        <f>SUM(FI14,AND(Main!Q2875=1))</f>
        <v>0</v>
      </c>
      <c r="FJ15">
        <f>SUM(FJ14,AND(Main!Q2985=1))</f>
        <v>0</v>
      </c>
      <c r="FK15">
        <f>SUM(FK14,AND(Main!Q3095=1))</f>
        <v>0</v>
      </c>
      <c r="FL15">
        <f>SUM(FL14,AND(Main!Q3205=1))</f>
        <v>0</v>
      </c>
      <c r="FM15">
        <f>SUM(FM14,AND(Main!Q3315=1))</f>
        <v>0</v>
      </c>
      <c r="FN15">
        <f>SUM(FN14,AND(Main!Q3425=1))</f>
        <v>0</v>
      </c>
      <c r="FO15">
        <f>SUM(FO14,AND(Main!Q3535=1))</f>
        <v>0</v>
      </c>
    </row>
    <row r="16" spans="1:171">
      <c r="A16" s="47" t="str">
        <v>Cancelo</v>
      </c>
      <c r="B16" s="47">
        <v>7.4</v>
      </c>
      <c r="C16" s="47" t="str">
        <v>Man City</v>
      </c>
      <c r="D16" s="47">
        <v>4.88</v>
      </c>
      <c r="E16" s="47">
        <v>3.74</v>
      </c>
      <c r="F16" s="47">
        <v>6.68</v>
      </c>
      <c r="G16" s="47">
        <v>4.47</v>
      </c>
      <c r="H16" s="47">
        <v>3.18</v>
      </c>
      <c r="I16" s="47">
        <v>7.21</v>
      </c>
      <c r="J16" s="47">
        <v>4.09</v>
      </c>
      <c r="K16" s="47">
        <v>1.86</v>
      </c>
      <c r="L16" s="47">
        <v>0</v>
      </c>
      <c r="N16" s="252">
        <v>3</v>
      </c>
      <c r="O16" s="49" t="str">
        <f>Main!A126</f>
        <v>Walker</v>
      </c>
      <c r="P16" s="49">
        <f>Main!B126</f>
        <v>4.8</v>
      </c>
      <c r="Q16" s="49" t="str">
        <f>Main!C126</f>
        <v>Man City</v>
      </c>
      <c r="R16" s="49">
        <f>Main!D126</f>
        <v>3.17</v>
      </c>
      <c r="S16" s="49">
        <f>Main!E126</f>
        <v>2.37</v>
      </c>
      <c r="T16" s="49">
        <f>Main!F126</f>
        <v>4.68</v>
      </c>
      <c r="U16" s="49">
        <f>Main!G126</f>
        <v>3.05</v>
      </c>
      <c r="V16" s="49">
        <f>Main!H126</f>
        <v>2.04</v>
      </c>
      <c r="W16" s="49">
        <f>Main!I126</f>
        <v>4.25</v>
      </c>
      <c r="X16" s="49">
        <f>Main!J126</f>
        <v>2.4500000000000002</v>
      </c>
      <c r="Y16" s="49">
        <f>Main!K126</f>
        <v>1.1399999999999999</v>
      </c>
      <c r="Z16" s="49">
        <f>Main!L2766</f>
        <v>0</v>
      </c>
      <c r="AB16" s="49">
        <v>1</v>
      </c>
      <c r="AC16" s="49" t="str">
        <v>Martial</v>
      </c>
      <c r="AD16" s="49">
        <v>6.7</v>
      </c>
      <c r="AE16" s="49" t="str">
        <v>Man Utd</v>
      </c>
      <c r="AF16" s="49">
        <v>4.17</v>
      </c>
      <c r="AG16" s="49">
        <v>4.93</v>
      </c>
      <c r="AH16" s="49">
        <v>3.2</v>
      </c>
      <c r="AI16" s="49">
        <v>3.21</v>
      </c>
      <c r="AJ16" s="49">
        <v>4.25</v>
      </c>
      <c r="AK16" s="49">
        <v>4.1900000000000004</v>
      </c>
      <c r="AL16" s="49">
        <v>4.3899999999999997</v>
      </c>
      <c r="AM16" s="49">
        <v>2.13</v>
      </c>
      <c r="AN16" s="49">
        <v>0</v>
      </c>
      <c r="AP16" s="50" t="str">
        <f>Main!A126</f>
        <v>Walker</v>
      </c>
      <c r="AQ16" s="50">
        <f>Main!B126</f>
        <v>4.8</v>
      </c>
      <c r="AR16" s="50" t="str">
        <f>Main!C126</f>
        <v>Man City</v>
      </c>
      <c r="AS16" s="50">
        <f>Main!D126</f>
        <v>3.17</v>
      </c>
      <c r="AT16" s="50">
        <f>Main!E126</f>
        <v>2.37</v>
      </c>
      <c r="AU16" s="50">
        <f>Main!F126</f>
        <v>4.68</v>
      </c>
      <c r="AV16" s="50">
        <f>Main!G126</f>
        <v>3.05</v>
      </c>
      <c r="AW16" s="50">
        <f>Main!H126</f>
        <v>2.04</v>
      </c>
      <c r="AX16" s="50">
        <f>Main!I126</f>
        <v>4.25</v>
      </c>
      <c r="AY16" s="50">
        <f>Main!J126</f>
        <v>2.4500000000000002</v>
      </c>
      <c r="AZ16" s="50">
        <f>Main!K126</f>
        <v>1.1399999999999999</v>
      </c>
      <c r="BA16" s="50">
        <f>Main!L1006</f>
        <v>0</v>
      </c>
      <c r="BC16" s="50" t="str">
        <v>Zinchenko</v>
      </c>
      <c r="BD16" s="50">
        <v>5</v>
      </c>
      <c r="BE16" s="50" t="str">
        <v>Arsenal</v>
      </c>
      <c r="BF16" s="50">
        <v>2.52</v>
      </c>
      <c r="BG16" s="50">
        <v>2.68</v>
      </c>
      <c r="BH16" s="50">
        <v>2.23</v>
      </c>
      <c r="BI16" s="50">
        <v>2.7</v>
      </c>
      <c r="BJ16" s="50">
        <v>3.15</v>
      </c>
      <c r="BK16" s="50">
        <v>5.31</v>
      </c>
      <c r="BL16" s="50">
        <v>2.75</v>
      </c>
      <c r="BM16" s="50">
        <v>2.25</v>
      </c>
      <c r="BN16" s="50">
        <v>0</v>
      </c>
      <c r="BP16" s="126" t="str">
        <f>Main!A16</f>
        <v>Walker</v>
      </c>
      <c r="BQ16" s="126">
        <f>Main!N2766</f>
        <v>0</v>
      </c>
      <c r="BR16" s="126">
        <f>Main!D16</f>
        <v>3.17</v>
      </c>
      <c r="BS16" s="126" t="str">
        <v>Walker</v>
      </c>
      <c r="BT16" s="126">
        <v>0</v>
      </c>
      <c r="BU16" s="126">
        <v>3.17</v>
      </c>
      <c r="BV16" s="127" t="str">
        <f t="shared" si="1"/>
        <v>Walker</v>
      </c>
      <c r="BW16" s="127">
        <f>Main!P2766</f>
        <v>0</v>
      </c>
      <c r="BX16" s="127">
        <f t="shared" si="2"/>
        <v>3.17</v>
      </c>
      <c r="BY16" s="127" t="str">
        <v>Zinchenko</v>
      </c>
      <c r="BZ16" s="127">
        <v>0</v>
      </c>
      <c r="CA16" s="127">
        <v>2.52</v>
      </c>
      <c r="CH16" s="19" t="str">
        <f t="shared" si="3"/>
        <v>Walker</v>
      </c>
      <c r="CI16" s="19">
        <f>Main!M2766-BQ16-BW16-CC16</f>
        <v>0</v>
      </c>
      <c r="CJ16" s="19">
        <f t="shared" si="4"/>
        <v>3.17</v>
      </c>
      <c r="CK16" s="19" t="str">
        <v>Zinchenko</v>
      </c>
      <c r="CL16" s="19">
        <v>0</v>
      </c>
      <c r="CM16" s="19">
        <v>2.52</v>
      </c>
      <c r="CO16" s="122">
        <f>Main!L16</f>
        <v>0</v>
      </c>
      <c r="CP16" s="122">
        <f>Main!L126</f>
        <v>0</v>
      </c>
      <c r="CQ16" s="122">
        <f>Main!L236</f>
        <v>0</v>
      </c>
      <c r="CR16" s="122">
        <f>Main!L346</f>
        <v>0</v>
      </c>
      <c r="CS16" s="122">
        <f>Main!L456</f>
        <v>0</v>
      </c>
      <c r="CT16" s="122">
        <f>Main!L566</f>
        <v>0</v>
      </c>
      <c r="CU16" s="122">
        <f>Main!L676</f>
        <v>0</v>
      </c>
      <c r="CV16" s="122">
        <f>Main!L786</f>
        <v>0</v>
      </c>
      <c r="CW16" s="122">
        <f>Main!L896</f>
        <v>0</v>
      </c>
      <c r="CX16" s="123">
        <f>Main!L1886</f>
        <v>0</v>
      </c>
      <c r="CY16" s="123">
        <f>Main!L1996</f>
        <v>0</v>
      </c>
      <c r="CZ16" s="123">
        <f>Main!L2106</f>
        <v>0</v>
      </c>
      <c r="DA16" s="124">
        <f>Main!L2216</f>
        <v>0</v>
      </c>
      <c r="DB16" s="123">
        <f>Main!L2326</f>
        <v>0</v>
      </c>
      <c r="DC16" s="123">
        <f>Main!L2436</f>
        <v>0</v>
      </c>
      <c r="DD16" s="123">
        <f>Main!L2546</f>
        <v>0</v>
      </c>
      <c r="DE16" s="123">
        <f>Main!L2656</f>
        <v>0</v>
      </c>
      <c r="DF16" s="51">
        <f t="shared" si="5"/>
        <v>0</v>
      </c>
      <c r="DG16" s="51">
        <f t="shared" si="6"/>
        <v>0</v>
      </c>
      <c r="DH16" s="51">
        <f t="shared" si="7"/>
        <v>0</v>
      </c>
      <c r="DI16" s="51">
        <f t="shared" si="8"/>
        <v>0</v>
      </c>
      <c r="DJ16" s="51">
        <f t="shared" si="9"/>
        <v>0</v>
      </c>
      <c r="DK16" s="51">
        <f t="shared" si="10"/>
        <v>0</v>
      </c>
      <c r="DL16" s="51">
        <f t="shared" si="11"/>
        <v>0</v>
      </c>
      <c r="DM16" s="51">
        <f t="shared" si="12"/>
        <v>0</v>
      </c>
      <c r="DN16" s="306">
        <f t="shared" si="14"/>
        <v>0</v>
      </c>
      <c r="DO16" s="306">
        <f t="shared" si="13"/>
        <v>0</v>
      </c>
      <c r="DQ16" s="275"/>
      <c r="DR16" s="274">
        <f>IF(OR(Front!D26=Front!D$10,Front!D26=Front!D$11,Front!D26=Front!D$12,Front!D26=Front!D$13,Front!D26=Front!D$14),1,0)</f>
        <v>1</v>
      </c>
      <c r="DS16" s="274">
        <f>IF(OR(Front!F26=Front!F$10,Front!F26=Front!F$11,Front!F26=Front!F$12,Front!F26=Front!F$13,Front!F26=Front!F$14),1,0)</f>
        <v>1</v>
      </c>
      <c r="DT16" s="274">
        <f>IF(OR(Front!H26=Front!H$10,Front!H26=Front!H$11,Front!H26=Front!H$12,Front!H26=Front!H$13,Front!H26=Front!H$14),1,0)</f>
        <v>1</v>
      </c>
      <c r="DU16" s="274">
        <f>IF(OR(Front!J26=Front!J$10,Front!J26=Front!J$11,Front!J26=Front!J$12,Front!J26=Front!J$13,Front!J26=Front!J$14),1,0)</f>
        <v>1</v>
      </c>
      <c r="DV16" s="274">
        <f>IF(OR(Front!L26=Front!L$10,Front!L26=Front!L$11,Front!L26=Front!L$12,Front!L26=Front!L$13,Front!L26=Front!L$14),1,0)</f>
        <v>1</v>
      </c>
      <c r="DW16" s="274">
        <f>IF(OR(Front!N26=Front!N$10,Front!N26=Front!N$11,Front!N26=Front!N$12,Front!N26=Front!N$13,Front!N26=Front!N$14),1,0)</f>
        <v>1</v>
      </c>
      <c r="DX16" s="274">
        <f>IF(OR(Front!P26=Front!P$10,Front!P26=Front!P$11,Front!P26=Front!P$12,Front!P26=Front!P$13,Front!P26=Front!P$14),1,0)</f>
        <v>1</v>
      </c>
      <c r="DY16" s="274">
        <f>IF(OR(Front!R26=Front!R$10,Front!R26=Front!R$11,Front!R26=Front!R$12,Front!R26=Front!R$13,Front!R26=Front!R$14),1,0)</f>
        <v>1</v>
      </c>
      <c r="EA16" s="351">
        <f>SUM(EA15,AND(Main!L16=1))</f>
        <v>3</v>
      </c>
      <c r="EB16" s="351">
        <f>SUM(EB15,AND(Main!L126=1))</f>
        <v>3</v>
      </c>
      <c r="EC16" s="351">
        <f>SUM(EC15,AND(Main!L236=1))</f>
        <v>3</v>
      </c>
      <c r="ED16" s="351">
        <f>SUM(ED15,AND(Main!L346=1))</f>
        <v>4</v>
      </c>
      <c r="EE16" s="351">
        <f>SUM(EE15,AND(Main!L456=1))</f>
        <v>5</v>
      </c>
      <c r="EF16" s="351">
        <f>SUM(EF15,AND(Main!L566=1))</f>
        <v>5</v>
      </c>
      <c r="EG16" s="351">
        <f>SUM(EG15,AND(Main!L676=1))</f>
        <v>5</v>
      </c>
      <c r="EH16" s="351">
        <f>SUM(EH15,AND(Main!L786=1))</f>
        <v>5</v>
      </c>
      <c r="EI16" s="351">
        <f>SUM(EI15,AND(Main!L896=1))</f>
        <v>5</v>
      </c>
      <c r="EJ16" s="350">
        <f>SUM(EJ15,AND(Main!L2766=1))</f>
        <v>2</v>
      </c>
      <c r="EK16" s="350">
        <f>SUM(EK15,AND(Main!L2876=1))</f>
        <v>2</v>
      </c>
      <c r="EL16" s="350">
        <f>SUM(EL15,AND(Main!L2986=1))</f>
        <v>2</v>
      </c>
      <c r="EM16" s="350">
        <f>SUM(EM15,AND(Main!L3096=1))</f>
        <v>5</v>
      </c>
      <c r="EN16" s="350">
        <f>SUM(EN15,AND(Main!L3206=1))</f>
        <v>4</v>
      </c>
      <c r="EO16" s="350">
        <f>SUM(EO15,AND(Main!L3316=1))</f>
        <v>3</v>
      </c>
      <c r="EP16" s="350">
        <f>SUM(EP15,AND(Main!L3426=1))</f>
        <v>3</v>
      </c>
      <c r="EQ16" s="350">
        <f>SUM(EQ15,AND(Main!L3536=1))</f>
        <v>3</v>
      </c>
      <c r="ER16" s="361">
        <f>SUM(ER15,AND(Main!N2766=1))</f>
        <v>1</v>
      </c>
      <c r="ES16" s="361">
        <f>SUM(ES15,AND(Main!N2876=1))</f>
        <v>1</v>
      </c>
      <c r="ET16" s="361">
        <f>SUM(ET15,AND(Main!N2986=1))</f>
        <v>1</v>
      </c>
      <c r="EU16" s="361">
        <f>SUM(EU15,AND(Main!N3096=1))</f>
        <v>0</v>
      </c>
      <c r="EV16" s="361">
        <f>SUM(EV15,AND(Main!N3206=1))</f>
        <v>1</v>
      </c>
      <c r="EW16" s="361">
        <f>SUM(EW15,AND(Main!N3316=1))</f>
        <v>1</v>
      </c>
      <c r="EX16" s="361">
        <f>SUM(EX15,AND(Main!N3426=1))</f>
        <v>1</v>
      </c>
      <c r="EY16" s="361">
        <f>SUM(EY15,AND(Main!N3536=1))</f>
        <v>1</v>
      </c>
      <c r="EZ16" s="362">
        <f>SUM(EZ15,AND(Main!P2766=1))</f>
        <v>0</v>
      </c>
      <c r="FA16" s="362">
        <f>SUM(FA15,AND(Main!P2876=1))</f>
        <v>0</v>
      </c>
      <c r="FB16" s="362">
        <f>SUM(FB15,AND(Main!P2986=1))</f>
        <v>1</v>
      </c>
      <c r="FC16" s="362">
        <f>SUM(FC15,AND(Main!P3096=1))</f>
        <v>0</v>
      </c>
      <c r="FD16" s="362">
        <f>SUM(FD15,AND(Main!P3206=1))</f>
        <v>0</v>
      </c>
      <c r="FE16" s="362">
        <f>SUM(FE15,AND(Main!P3316=1))</f>
        <v>1</v>
      </c>
      <c r="FF16" s="362">
        <f>SUM(FF15,AND(Main!P3426=1))</f>
        <v>1</v>
      </c>
      <c r="FG16" s="362">
        <f>SUM(FG15,AND(Main!P3536=1))</f>
        <v>1</v>
      </c>
      <c r="FH16">
        <f>SUM(FH15,AND(Main!Q2766=1))</f>
        <v>0</v>
      </c>
      <c r="FI16">
        <f>SUM(FI15,AND(Main!Q2876=1))</f>
        <v>0</v>
      </c>
      <c r="FJ16">
        <f>SUM(FJ15,AND(Main!Q2986=1))</f>
        <v>0</v>
      </c>
      <c r="FK16">
        <f>SUM(FK15,AND(Main!Q3096=1))</f>
        <v>0</v>
      </c>
      <c r="FL16">
        <f>SUM(FL15,AND(Main!Q3206=1))</f>
        <v>0</v>
      </c>
      <c r="FM16">
        <f>SUM(FM15,AND(Main!Q3316=1))</f>
        <v>0</v>
      </c>
      <c r="FN16">
        <f>SUM(FN15,AND(Main!Q3426=1))</f>
        <v>0</v>
      </c>
      <c r="FO16">
        <f>SUM(FO15,AND(Main!Q3536=1))</f>
        <v>0</v>
      </c>
    </row>
    <row r="17" spans="1:171">
      <c r="A17" s="47" t="str">
        <v>Alexander-Arnold</v>
      </c>
      <c r="B17" s="47">
        <v>7.2</v>
      </c>
      <c r="C17" s="47" t="str">
        <v>Liverpool</v>
      </c>
      <c r="D17" s="47">
        <v>5.47</v>
      </c>
      <c r="E17" s="47">
        <v>4.5599999999999996</v>
      </c>
      <c r="F17" s="47">
        <v>3.88</v>
      </c>
      <c r="G17" s="47">
        <v>4.2300000000000004</v>
      </c>
      <c r="H17" s="47">
        <v>4.62</v>
      </c>
      <c r="I17" s="47">
        <v>5.53</v>
      </c>
      <c r="J17" s="47">
        <v>3.38</v>
      </c>
      <c r="K17" s="47">
        <v>4.43</v>
      </c>
      <c r="L17" s="47">
        <v>0</v>
      </c>
      <c r="N17" s="252">
        <v>3</v>
      </c>
      <c r="O17" s="49" t="str">
        <f>Main!A127</f>
        <v>Perišić</v>
      </c>
      <c r="P17" s="49">
        <f>Main!B127</f>
        <v>5.8</v>
      </c>
      <c r="Q17" s="49" t="str">
        <f>Main!C127</f>
        <v>Spurs</v>
      </c>
      <c r="R17" s="49">
        <f>Main!D127</f>
        <v>0</v>
      </c>
      <c r="S17" s="49">
        <f>Main!E127</f>
        <v>0</v>
      </c>
      <c r="T17" s="49">
        <f>Main!F127</f>
        <v>0</v>
      </c>
      <c r="U17" s="49">
        <f>Main!G127</f>
        <v>0</v>
      </c>
      <c r="V17" s="49">
        <f>Main!H127</f>
        <v>0</v>
      </c>
      <c r="W17" s="49">
        <f>Main!I127</f>
        <v>2.56</v>
      </c>
      <c r="X17" s="49">
        <f>Main!J127</f>
        <v>2.94</v>
      </c>
      <c r="Y17" s="49">
        <f>Main!K127</f>
        <v>2.4700000000000002</v>
      </c>
      <c r="Z17" s="49">
        <f>Main!L2767</f>
        <v>0</v>
      </c>
      <c r="AB17" s="49">
        <v>1</v>
      </c>
      <c r="AC17" s="49" t="str">
        <v>Watkins</v>
      </c>
      <c r="AD17" s="49">
        <v>7.1</v>
      </c>
      <c r="AE17" s="49" t="str">
        <v>Aston Villa</v>
      </c>
      <c r="AF17" s="49">
        <v>3.48</v>
      </c>
      <c r="AG17" s="49">
        <v>4.07</v>
      </c>
      <c r="AH17" s="49">
        <v>4.54</v>
      </c>
      <c r="AI17" s="49">
        <v>3.76</v>
      </c>
      <c r="AJ17" s="49">
        <v>4.13</v>
      </c>
      <c r="AK17" s="49">
        <v>2.6</v>
      </c>
      <c r="AL17" s="49">
        <v>3.21</v>
      </c>
      <c r="AM17" s="49">
        <v>3.55</v>
      </c>
      <c r="AN17" s="49">
        <v>0</v>
      </c>
      <c r="AP17" s="50" t="str">
        <f>Main!A127</f>
        <v>Perišić</v>
      </c>
      <c r="AQ17" s="50">
        <f>Main!B127</f>
        <v>5.8</v>
      </c>
      <c r="AR17" s="50" t="str">
        <f>Main!C127</f>
        <v>Spurs</v>
      </c>
      <c r="AS17" s="50">
        <f>Main!D127</f>
        <v>0</v>
      </c>
      <c r="AT17" s="50">
        <f>Main!E127</f>
        <v>0</v>
      </c>
      <c r="AU17" s="50">
        <f>Main!F127</f>
        <v>0</v>
      </c>
      <c r="AV17" s="50">
        <f>Main!G127</f>
        <v>0</v>
      </c>
      <c r="AW17" s="50">
        <f>Main!H127</f>
        <v>0</v>
      </c>
      <c r="AX17" s="50">
        <f>Main!I127</f>
        <v>2.56</v>
      </c>
      <c r="AY17" s="50">
        <f>Main!J127</f>
        <v>2.94</v>
      </c>
      <c r="AZ17" s="50">
        <f>Main!K127</f>
        <v>2.4700000000000002</v>
      </c>
      <c r="BA17" s="50">
        <f>Main!L1007</f>
        <v>0</v>
      </c>
      <c r="BC17" s="50" t="str">
        <v>Walker</v>
      </c>
      <c r="BD17" s="50">
        <v>4.8</v>
      </c>
      <c r="BE17" s="50" t="str">
        <v>Man City</v>
      </c>
      <c r="BF17" s="50">
        <v>3.17</v>
      </c>
      <c r="BG17" s="50">
        <v>2.37</v>
      </c>
      <c r="BH17" s="50">
        <v>4.68</v>
      </c>
      <c r="BI17" s="50">
        <v>3.05</v>
      </c>
      <c r="BJ17" s="50">
        <v>2.04</v>
      </c>
      <c r="BK17" s="50">
        <v>4.25</v>
      </c>
      <c r="BL17" s="50">
        <v>2.4500000000000002</v>
      </c>
      <c r="BM17" s="50">
        <v>1.1399999999999999</v>
      </c>
      <c r="BN17" s="50">
        <v>0</v>
      </c>
      <c r="BP17" s="126" t="str">
        <f>Main!A17</f>
        <v>Perišić</v>
      </c>
      <c r="BQ17" s="126">
        <f>Main!N2767</f>
        <v>0</v>
      </c>
      <c r="BR17" s="126">
        <f>Main!D17</f>
        <v>0</v>
      </c>
      <c r="BS17" s="126" t="str">
        <v>Perišić</v>
      </c>
      <c r="BT17" s="126">
        <v>0</v>
      </c>
      <c r="BU17" s="126">
        <v>0</v>
      </c>
      <c r="BV17" s="127" t="str">
        <f t="shared" si="1"/>
        <v>Perišić</v>
      </c>
      <c r="BW17" s="127">
        <f>Main!P2767</f>
        <v>0</v>
      </c>
      <c r="BX17" s="127">
        <f t="shared" si="2"/>
        <v>0</v>
      </c>
      <c r="BY17" s="127" t="str">
        <v>Walker</v>
      </c>
      <c r="BZ17" s="127">
        <v>0</v>
      </c>
      <c r="CA17" s="127">
        <v>3.17</v>
      </c>
      <c r="CH17" s="19" t="str">
        <f t="shared" si="3"/>
        <v>Perišić</v>
      </c>
      <c r="CI17" s="19">
        <f>Main!M2767-BQ17-BW17-CC17</f>
        <v>1</v>
      </c>
      <c r="CJ17" s="19">
        <f t="shared" si="4"/>
        <v>0</v>
      </c>
      <c r="CK17" s="19" t="str">
        <v>Walker</v>
      </c>
      <c r="CL17" s="19">
        <v>0</v>
      </c>
      <c r="CM17" s="19">
        <v>3.17</v>
      </c>
      <c r="CO17" s="122">
        <f>Main!L17</f>
        <v>1</v>
      </c>
      <c r="CP17" s="122">
        <f>Main!L127</f>
        <v>1</v>
      </c>
      <c r="CQ17" s="122">
        <f>Main!L237</f>
        <v>1</v>
      </c>
      <c r="CR17" s="122">
        <f>Main!L347</f>
        <v>0</v>
      </c>
      <c r="CS17" s="122">
        <f>Main!L457</f>
        <v>0</v>
      </c>
      <c r="CT17" s="122">
        <f>Main!L567</f>
        <v>0</v>
      </c>
      <c r="CU17" s="122">
        <f>Main!L677</f>
        <v>0</v>
      </c>
      <c r="CV17" s="122">
        <f>Main!L787</f>
        <v>0</v>
      </c>
      <c r="CW17" s="122">
        <f>Main!L897</f>
        <v>0</v>
      </c>
      <c r="CX17" s="123">
        <f>Main!L1887</f>
        <v>1</v>
      </c>
      <c r="CY17" s="123">
        <f>Main!L1997</f>
        <v>1</v>
      </c>
      <c r="CZ17" s="123">
        <f>Main!L2107</f>
        <v>0</v>
      </c>
      <c r="DA17" s="124">
        <f>Main!L2217</f>
        <v>0</v>
      </c>
      <c r="DB17" s="123">
        <f>Main!L2327</f>
        <v>0</v>
      </c>
      <c r="DC17" s="123">
        <f>Main!L2437</f>
        <v>0</v>
      </c>
      <c r="DD17" s="123">
        <f>Main!L2547</f>
        <v>0</v>
      </c>
      <c r="DE17" s="123">
        <f>Main!L2657</f>
        <v>0</v>
      </c>
      <c r="DF17" s="51">
        <f t="shared" si="5"/>
        <v>0</v>
      </c>
      <c r="DG17" s="51">
        <f t="shared" si="6"/>
        <v>0</v>
      </c>
      <c r="DH17" s="51">
        <f t="shared" si="7"/>
        <v>1</v>
      </c>
      <c r="DI17" s="51">
        <f t="shared" si="8"/>
        <v>0</v>
      </c>
      <c r="DJ17" s="51">
        <f t="shared" si="9"/>
        <v>0</v>
      </c>
      <c r="DK17" s="51">
        <f t="shared" si="10"/>
        <v>0</v>
      </c>
      <c r="DL17" s="51">
        <f t="shared" si="11"/>
        <v>0</v>
      </c>
      <c r="DM17" s="51">
        <f t="shared" si="12"/>
        <v>0</v>
      </c>
      <c r="DN17" s="306">
        <f t="shared" si="14"/>
        <v>1</v>
      </c>
      <c r="DO17" s="306">
        <f t="shared" si="13"/>
        <v>1</v>
      </c>
      <c r="DQ17" s="275"/>
      <c r="DR17" s="274">
        <f>IF(OR(Front!D27=Front!D$10,Front!D27=Front!D$11,Front!D27=Front!D$12,Front!D27=Front!D$13,Front!D27=Front!D$14),1,0)</f>
        <v>1</v>
      </c>
      <c r="DS17" s="274">
        <f>IF(OR(Front!F27=Front!F$10,Front!F27=Front!F$11,Front!F27=Front!F$12,Front!F27=Front!F$13,Front!F27=Front!F$14),1,0)</f>
        <v>1</v>
      </c>
      <c r="DT17" s="274">
        <f>IF(OR(Front!H27=Front!H$10,Front!H27=Front!H$11,Front!H27=Front!H$12,Front!H27=Front!H$13,Front!H27=Front!H$14),1,0)</f>
        <v>1</v>
      </c>
      <c r="DU17" s="274">
        <f>IF(OR(Front!J27=Front!J$10,Front!J27=Front!J$11,Front!J27=Front!J$12,Front!J27=Front!J$13,Front!J27=Front!J$14),1,0)</f>
        <v>1</v>
      </c>
      <c r="DV17" s="274">
        <f>IF(OR(Front!L27=Front!L$10,Front!L27=Front!L$11,Front!L27=Front!L$12,Front!L27=Front!L$13,Front!L27=Front!L$14),1,0)</f>
        <v>1</v>
      </c>
      <c r="DW17" s="274">
        <f>IF(OR(Front!N27=Front!N$10,Front!N27=Front!N$11,Front!N27=Front!N$12,Front!N27=Front!N$13,Front!N27=Front!N$14),1,0)</f>
        <v>1</v>
      </c>
      <c r="DX17" s="274">
        <f>IF(OR(Front!P27=Front!P$10,Front!P27=Front!P$11,Front!P27=Front!P$12,Front!P27=Front!P$13,Front!P27=Front!P$14),1,0)</f>
        <v>1</v>
      </c>
      <c r="DY17" s="274">
        <f>IF(OR(Front!R27=Front!R$10,Front!R27=Front!R$11,Front!R27=Front!R$12,Front!R27=Front!R$13,Front!R27=Front!R$14),1,0)</f>
        <v>1</v>
      </c>
      <c r="EA17" s="351">
        <f>SUM(EA16,AND(Main!L17=1))</f>
        <v>4</v>
      </c>
      <c r="EB17" s="351">
        <f>SUM(EB16,AND(Main!L127=1))</f>
        <v>4</v>
      </c>
      <c r="EC17" s="351">
        <f>SUM(EC16,AND(Main!L237=1))</f>
        <v>4</v>
      </c>
      <c r="ED17" s="351">
        <f>SUM(ED16,AND(Main!L347=1))</f>
        <v>4</v>
      </c>
      <c r="EE17" s="351">
        <f>SUM(EE16,AND(Main!L457=1))</f>
        <v>5</v>
      </c>
      <c r="EF17" s="351">
        <f>SUM(EF16,AND(Main!L567=1))</f>
        <v>5</v>
      </c>
      <c r="EG17" s="351">
        <f>SUM(EG16,AND(Main!L677=1))</f>
        <v>5</v>
      </c>
      <c r="EH17" s="351">
        <f>SUM(EH16,AND(Main!L787=1))</f>
        <v>5</v>
      </c>
      <c r="EI17" s="351">
        <f>SUM(EI16,AND(Main!L897=1))</f>
        <v>5</v>
      </c>
      <c r="EJ17" s="350">
        <f>SUM(EJ16,AND(Main!L2767=1))</f>
        <v>2</v>
      </c>
      <c r="EK17" s="350">
        <f>SUM(EK16,AND(Main!L2877=1))</f>
        <v>2</v>
      </c>
      <c r="EL17" s="350">
        <f>SUM(EL16,AND(Main!L2987=1))</f>
        <v>2</v>
      </c>
      <c r="EM17" s="350">
        <f>SUM(EM16,AND(Main!L3097=1))</f>
        <v>5</v>
      </c>
      <c r="EN17" s="350">
        <f>SUM(EN16,AND(Main!L3207=1))</f>
        <v>4</v>
      </c>
      <c r="EO17" s="350">
        <f>SUM(EO16,AND(Main!L3317=1))</f>
        <v>3</v>
      </c>
      <c r="EP17" s="350">
        <f>SUM(EP16,AND(Main!L3427=1))</f>
        <v>3</v>
      </c>
      <c r="EQ17" s="350">
        <f>SUM(EQ16,AND(Main!L3537=1))</f>
        <v>3</v>
      </c>
      <c r="ER17" s="361">
        <f>SUM(ER16,AND(Main!N2767=1))</f>
        <v>1</v>
      </c>
      <c r="ES17" s="361">
        <f>SUM(ES16,AND(Main!N2877=1))</f>
        <v>1</v>
      </c>
      <c r="ET17" s="361">
        <f>SUM(ET16,AND(Main!N2987=1))</f>
        <v>1</v>
      </c>
      <c r="EU17" s="361">
        <f>SUM(EU16,AND(Main!N3097=1))</f>
        <v>0</v>
      </c>
      <c r="EV17" s="361">
        <f>SUM(EV16,AND(Main!N3207=1))</f>
        <v>1</v>
      </c>
      <c r="EW17" s="361">
        <f>SUM(EW16,AND(Main!N3317=1))</f>
        <v>1</v>
      </c>
      <c r="EX17" s="361">
        <f>SUM(EX16,AND(Main!N3427=1))</f>
        <v>1</v>
      </c>
      <c r="EY17" s="361">
        <f>SUM(EY16,AND(Main!N3537=1))</f>
        <v>1</v>
      </c>
      <c r="EZ17" s="362">
        <f>SUM(EZ16,AND(Main!P2767=1))</f>
        <v>0</v>
      </c>
      <c r="FA17" s="362">
        <f>SUM(FA16,AND(Main!P2877=1))</f>
        <v>0</v>
      </c>
      <c r="FB17" s="362">
        <f>SUM(FB16,AND(Main!P2987=1))</f>
        <v>1</v>
      </c>
      <c r="FC17" s="362">
        <f>SUM(FC16,AND(Main!P3097=1))</f>
        <v>0</v>
      </c>
      <c r="FD17" s="362">
        <f>SUM(FD16,AND(Main!P3207=1))</f>
        <v>0</v>
      </c>
      <c r="FE17" s="362">
        <f>SUM(FE16,AND(Main!P3317=1))</f>
        <v>1</v>
      </c>
      <c r="FF17" s="362">
        <f>SUM(FF16,AND(Main!P3427=1))</f>
        <v>1</v>
      </c>
      <c r="FG17" s="362">
        <f>SUM(FG16,AND(Main!P3537=1))</f>
        <v>1</v>
      </c>
      <c r="FH17">
        <f>SUM(FH16,AND(Main!Q2767=1))</f>
        <v>1</v>
      </c>
      <c r="FI17">
        <f>SUM(FI16,AND(Main!Q2877=1))</f>
        <v>1</v>
      </c>
      <c r="FJ17">
        <f>SUM(FJ16,AND(Main!Q2987=1))</f>
        <v>0</v>
      </c>
      <c r="FK17">
        <f>SUM(FK16,AND(Main!Q3097=1))</f>
        <v>0</v>
      </c>
      <c r="FL17">
        <f>SUM(FL16,AND(Main!Q3207=1))</f>
        <v>0</v>
      </c>
      <c r="FM17">
        <f>SUM(FM16,AND(Main!Q3317=1))</f>
        <v>0</v>
      </c>
      <c r="FN17">
        <f>SUM(FN16,AND(Main!Q3427=1))</f>
        <v>0</v>
      </c>
      <c r="FO17">
        <f>SUM(FO16,AND(Main!Q3537=1))</f>
        <v>0</v>
      </c>
    </row>
    <row r="18" spans="1:171">
      <c r="A18" s="47" t="str">
        <v>Robertson</v>
      </c>
      <c r="B18" s="47">
        <v>6.8</v>
      </c>
      <c r="C18" s="47" t="str">
        <v>Liverpool</v>
      </c>
      <c r="D18" s="47">
        <v>4.58</v>
      </c>
      <c r="E18" s="47">
        <v>3.64</v>
      </c>
      <c r="F18" s="47">
        <v>3.23</v>
      </c>
      <c r="G18" s="47">
        <v>3.52</v>
      </c>
      <c r="H18" s="47">
        <v>3.86</v>
      </c>
      <c r="I18" s="47">
        <v>4.6900000000000004</v>
      </c>
      <c r="J18" s="47">
        <v>2.81</v>
      </c>
      <c r="K18" s="47">
        <v>3.76</v>
      </c>
      <c r="L18" s="47">
        <v>0</v>
      </c>
      <c r="N18" s="252">
        <v>3</v>
      </c>
      <c r="O18" s="49" t="str">
        <f>Main!A128</f>
        <v>Stones</v>
      </c>
      <c r="P18" s="49">
        <f>Main!B128</f>
        <v>5.4</v>
      </c>
      <c r="Q18" s="49" t="str">
        <f>Main!C128</f>
        <v>Man City</v>
      </c>
      <c r="R18" s="49">
        <f>Main!D128</f>
        <v>3.18</v>
      </c>
      <c r="S18" s="49">
        <f>Main!E128</f>
        <v>2.4700000000000002</v>
      </c>
      <c r="T18" s="49">
        <f>Main!F128</f>
        <v>4.68</v>
      </c>
      <c r="U18" s="49">
        <f>Main!G128</f>
        <v>3.03</v>
      </c>
      <c r="V18" s="49">
        <f>Main!H128</f>
        <v>1.96</v>
      </c>
      <c r="W18" s="49">
        <f>Main!I128</f>
        <v>3.99</v>
      </c>
      <c r="X18" s="49">
        <f>Main!J128</f>
        <v>2.36</v>
      </c>
      <c r="Y18" s="49">
        <f>Main!K128</f>
        <v>1.05</v>
      </c>
      <c r="Z18" s="49">
        <f>Main!L2768</f>
        <v>0</v>
      </c>
      <c r="AB18" s="49">
        <v>1</v>
      </c>
      <c r="AC18" s="49" t="str">
        <v>Havertz</v>
      </c>
      <c r="AD18" s="49">
        <v>7.7</v>
      </c>
      <c r="AE18" s="49" t="str">
        <v>Chelsea</v>
      </c>
      <c r="AF18" s="49">
        <v>3.67</v>
      </c>
      <c r="AG18" s="49">
        <v>6.18</v>
      </c>
      <c r="AH18" s="49">
        <v>3.54</v>
      </c>
      <c r="AI18" s="49">
        <v>2.58</v>
      </c>
      <c r="AJ18" s="49">
        <v>3.65</v>
      </c>
      <c r="AK18" s="49">
        <v>2.9</v>
      </c>
      <c r="AL18" s="49">
        <v>3.59</v>
      </c>
      <c r="AM18" s="49">
        <v>2.68</v>
      </c>
      <c r="AN18" s="49">
        <v>0</v>
      </c>
      <c r="AP18" s="50" t="str">
        <f>Main!A128</f>
        <v>Stones</v>
      </c>
      <c r="AQ18" s="50">
        <f>Main!B128</f>
        <v>5.4</v>
      </c>
      <c r="AR18" s="50" t="str">
        <f>Main!C128</f>
        <v>Man City</v>
      </c>
      <c r="AS18" s="50">
        <f>Main!D128</f>
        <v>3.18</v>
      </c>
      <c r="AT18" s="50">
        <f>Main!E128</f>
        <v>2.4700000000000002</v>
      </c>
      <c r="AU18" s="50">
        <f>Main!F128</f>
        <v>4.68</v>
      </c>
      <c r="AV18" s="50">
        <f>Main!G128</f>
        <v>3.03</v>
      </c>
      <c r="AW18" s="50">
        <f>Main!H128</f>
        <v>1.96</v>
      </c>
      <c r="AX18" s="50">
        <f>Main!I128</f>
        <v>3.99</v>
      </c>
      <c r="AY18" s="50">
        <f>Main!J128</f>
        <v>2.36</v>
      </c>
      <c r="AZ18" s="50">
        <f>Main!K128</f>
        <v>1.05</v>
      </c>
      <c r="BA18" s="50">
        <f>Main!L1008</f>
        <v>0</v>
      </c>
      <c r="BC18" s="50" t="str">
        <v>Perišić</v>
      </c>
      <c r="BD18" s="50">
        <v>5.8</v>
      </c>
      <c r="BE18" s="50" t="str">
        <v>Spurs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2.56</v>
      </c>
      <c r="BL18" s="50">
        <v>2.94</v>
      </c>
      <c r="BM18" s="50">
        <v>2.4700000000000002</v>
      </c>
      <c r="BN18" s="50">
        <v>0</v>
      </c>
      <c r="BP18" s="126" t="str">
        <f>Main!A18</f>
        <v>Stones</v>
      </c>
      <c r="BQ18" s="126">
        <f>Main!N2768</f>
        <v>0</v>
      </c>
      <c r="BR18" s="126">
        <f>Main!D18</f>
        <v>3.18</v>
      </c>
      <c r="BS18" s="126" t="str">
        <v>Stones</v>
      </c>
      <c r="BT18" s="126">
        <v>0</v>
      </c>
      <c r="BU18" s="126">
        <v>3.18</v>
      </c>
      <c r="BV18" s="127" t="str">
        <f t="shared" si="1"/>
        <v>Stones</v>
      </c>
      <c r="BW18" s="127">
        <f>Main!P2768</f>
        <v>0</v>
      </c>
      <c r="BX18" s="127">
        <f t="shared" si="2"/>
        <v>3.18</v>
      </c>
      <c r="BY18" s="127" t="str">
        <v>Perišić</v>
      </c>
      <c r="BZ18" s="127">
        <v>0</v>
      </c>
      <c r="CA18" s="127">
        <v>0</v>
      </c>
      <c r="CH18" s="19" t="str">
        <f t="shared" si="3"/>
        <v>Stones</v>
      </c>
      <c r="CI18" s="19">
        <f>Main!M2768-BQ18-BW18-CC18</f>
        <v>0</v>
      </c>
      <c r="CJ18" s="19">
        <f t="shared" si="4"/>
        <v>3.18</v>
      </c>
      <c r="CK18" s="19" t="str">
        <v>Stones</v>
      </c>
      <c r="CL18" s="19">
        <v>0</v>
      </c>
      <c r="CM18" s="19">
        <v>3.18</v>
      </c>
      <c r="CO18" s="122">
        <f>Main!L18</f>
        <v>0</v>
      </c>
      <c r="CP18" s="122">
        <f>Main!L128</f>
        <v>0</v>
      </c>
      <c r="CQ18" s="122">
        <f>Main!L238</f>
        <v>0</v>
      </c>
      <c r="CR18" s="122">
        <f>Main!L348</f>
        <v>0</v>
      </c>
      <c r="CS18" s="122">
        <f>Main!L458</f>
        <v>0</v>
      </c>
      <c r="CT18" s="122">
        <f>Main!L568</f>
        <v>0</v>
      </c>
      <c r="CU18" s="122">
        <f>Main!L678</f>
        <v>0</v>
      </c>
      <c r="CV18" s="122">
        <f>Main!L788</f>
        <v>0</v>
      </c>
      <c r="CW18" s="122">
        <f>Main!L898</f>
        <v>0</v>
      </c>
      <c r="CX18" s="123">
        <f>Main!L1888</f>
        <v>0</v>
      </c>
      <c r="CY18" s="123">
        <f>Main!L1998</f>
        <v>0</v>
      </c>
      <c r="CZ18" s="123">
        <f>Main!L2108</f>
        <v>0</v>
      </c>
      <c r="DA18" s="124">
        <f>Main!L2218</f>
        <v>0</v>
      </c>
      <c r="DB18" s="123">
        <f>Main!L2328</f>
        <v>0</v>
      </c>
      <c r="DC18" s="123">
        <f>Main!L2438</f>
        <v>0</v>
      </c>
      <c r="DD18" s="123">
        <f>Main!L2548</f>
        <v>0</v>
      </c>
      <c r="DE18" s="123">
        <f>Main!L2658</f>
        <v>0</v>
      </c>
      <c r="DF18" s="51">
        <f t="shared" si="5"/>
        <v>0</v>
      </c>
      <c r="DG18" s="51">
        <f t="shared" si="6"/>
        <v>0</v>
      </c>
      <c r="DH18" s="51">
        <f t="shared" si="7"/>
        <v>0</v>
      </c>
      <c r="DI18" s="51">
        <f t="shared" si="8"/>
        <v>0</v>
      </c>
      <c r="DJ18" s="51">
        <f t="shared" si="9"/>
        <v>0</v>
      </c>
      <c r="DK18" s="51">
        <f t="shared" si="10"/>
        <v>0</v>
      </c>
      <c r="DL18" s="51">
        <f t="shared" si="11"/>
        <v>0</v>
      </c>
      <c r="DM18" s="51">
        <f t="shared" si="12"/>
        <v>0</v>
      </c>
      <c r="DN18" s="306">
        <f t="shared" si="14"/>
        <v>0</v>
      </c>
      <c r="DO18" s="306">
        <f t="shared" si="13"/>
        <v>0</v>
      </c>
      <c r="DQ18" s="275"/>
      <c r="DR18" s="297">
        <f>SUM(DR13:DR17)</f>
        <v>3</v>
      </c>
      <c r="DS18" s="297">
        <f t="shared" ref="DS18:DY18" si="17">SUM(DS13:DS17)</f>
        <v>3</v>
      </c>
      <c r="DT18" s="297">
        <f t="shared" si="17"/>
        <v>3</v>
      </c>
      <c r="DU18" s="297">
        <f t="shared" si="17"/>
        <v>5</v>
      </c>
      <c r="DV18" s="297">
        <f t="shared" si="17"/>
        <v>4</v>
      </c>
      <c r="DW18" s="297">
        <f t="shared" si="17"/>
        <v>3</v>
      </c>
      <c r="DX18" s="297">
        <f t="shared" si="17"/>
        <v>3</v>
      </c>
      <c r="DY18" s="297">
        <f t="shared" si="17"/>
        <v>3</v>
      </c>
      <c r="EA18" s="351">
        <f>SUM(EA17,AND(Main!L18=1))</f>
        <v>4</v>
      </c>
      <c r="EB18" s="351">
        <f>SUM(EB17,AND(Main!L128=1))</f>
        <v>4</v>
      </c>
      <c r="EC18" s="351">
        <f>SUM(EC17,AND(Main!L238=1))</f>
        <v>4</v>
      </c>
      <c r="ED18" s="351">
        <f>SUM(ED17,AND(Main!L348=1))</f>
        <v>4</v>
      </c>
      <c r="EE18" s="351">
        <f>SUM(EE17,AND(Main!L458=1))</f>
        <v>5</v>
      </c>
      <c r="EF18" s="351">
        <f>SUM(EF17,AND(Main!L568=1))</f>
        <v>5</v>
      </c>
      <c r="EG18" s="351">
        <f>SUM(EG17,AND(Main!L678=1))</f>
        <v>5</v>
      </c>
      <c r="EH18" s="351">
        <f>SUM(EH17,AND(Main!L788=1))</f>
        <v>5</v>
      </c>
      <c r="EI18" s="351">
        <f>SUM(EI17,AND(Main!L898=1))</f>
        <v>5</v>
      </c>
      <c r="EJ18" s="350">
        <f>SUM(EJ17,AND(Main!L2768=1))</f>
        <v>2</v>
      </c>
      <c r="EK18" s="350">
        <f>SUM(EK17,AND(Main!L2878=1))</f>
        <v>2</v>
      </c>
      <c r="EL18" s="350">
        <f>SUM(EL17,AND(Main!L2988=1))</f>
        <v>2</v>
      </c>
      <c r="EM18" s="350">
        <f>SUM(EM17,AND(Main!L3098=1))</f>
        <v>5</v>
      </c>
      <c r="EN18" s="350">
        <f>SUM(EN17,AND(Main!L3208=1))</f>
        <v>4</v>
      </c>
      <c r="EO18" s="350">
        <f>SUM(EO17,AND(Main!L3318=1))</f>
        <v>3</v>
      </c>
      <c r="EP18" s="350">
        <f>SUM(EP17,AND(Main!L3428=1))</f>
        <v>3</v>
      </c>
      <c r="EQ18" s="350">
        <f>SUM(EQ17,AND(Main!L3538=1))</f>
        <v>3</v>
      </c>
      <c r="ER18" s="361">
        <f>SUM(ER17,AND(Main!N2768=1))</f>
        <v>1</v>
      </c>
      <c r="ES18" s="361">
        <f>SUM(ES17,AND(Main!N2878=1))</f>
        <v>1</v>
      </c>
      <c r="ET18" s="361">
        <f>SUM(ET17,AND(Main!N2988=1))</f>
        <v>1</v>
      </c>
      <c r="EU18" s="361">
        <f>SUM(EU17,AND(Main!N3098=1))</f>
        <v>0</v>
      </c>
      <c r="EV18" s="361">
        <f>SUM(EV17,AND(Main!N3208=1))</f>
        <v>1</v>
      </c>
      <c r="EW18" s="361">
        <f>SUM(EW17,AND(Main!N3318=1))</f>
        <v>1</v>
      </c>
      <c r="EX18" s="361">
        <f>SUM(EX17,AND(Main!N3428=1))</f>
        <v>1</v>
      </c>
      <c r="EY18" s="361">
        <f>SUM(EY17,AND(Main!N3538=1))</f>
        <v>1</v>
      </c>
      <c r="EZ18" s="362">
        <f>SUM(EZ17,AND(Main!P2768=1))</f>
        <v>0</v>
      </c>
      <c r="FA18" s="362">
        <f>SUM(FA17,AND(Main!P2878=1))</f>
        <v>0</v>
      </c>
      <c r="FB18" s="362">
        <f>SUM(FB17,AND(Main!P2988=1))</f>
        <v>1</v>
      </c>
      <c r="FC18" s="362">
        <f>SUM(FC17,AND(Main!P3098=1))</f>
        <v>0</v>
      </c>
      <c r="FD18" s="362">
        <f>SUM(FD17,AND(Main!P3208=1))</f>
        <v>0</v>
      </c>
      <c r="FE18" s="362">
        <f>SUM(FE17,AND(Main!P3318=1))</f>
        <v>1</v>
      </c>
      <c r="FF18" s="362">
        <f>SUM(FF17,AND(Main!P3428=1))</f>
        <v>1</v>
      </c>
      <c r="FG18" s="362">
        <f>SUM(FG17,AND(Main!P3538=1))</f>
        <v>1</v>
      </c>
      <c r="FH18">
        <f>SUM(FH17,AND(Main!Q2768=1))</f>
        <v>1</v>
      </c>
      <c r="FI18">
        <f>SUM(FI17,AND(Main!Q2878=1))</f>
        <v>1</v>
      </c>
      <c r="FJ18">
        <f>SUM(FJ17,AND(Main!Q2988=1))</f>
        <v>0</v>
      </c>
      <c r="FK18">
        <f>SUM(FK17,AND(Main!Q3098=1))</f>
        <v>0</v>
      </c>
      <c r="FL18">
        <f>SUM(FL17,AND(Main!Q3208=1))</f>
        <v>0</v>
      </c>
      <c r="FM18">
        <f>SUM(FM17,AND(Main!Q3318=1))</f>
        <v>0</v>
      </c>
      <c r="FN18">
        <f>SUM(FN17,AND(Main!Q3428=1))</f>
        <v>0</v>
      </c>
      <c r="FO18">
        <f>SUM(FO17,AND(Main!Q3538=1))</f>
        <v>0</v>
      </c>
    </row>
    <row r="19" spans="1:171">
      <c r="A19" s="47" t="str">
        <v>Van Dijk</v>
      </c>
      <c r="B19" s="47">
        <v>6.5</v>
      </c>
      <c r="C19" s="47" t="str">
        <v>Liverpool</v>
      </c>
      <c r="D19" s="47">
        <v>4.2</v>
      </c>
      <c r="E19" s="47">
        <v>3.49</v>
      </c>
      <c r="F19" s="47">
        <v>3.03</v>
      </c>
      <c r="G19" s="47">
        <v>3.32</v>
      </c>
      <c r="H19" s="47">
        <v>3.66</v>
      </c>
      <c r="I19" s="47">
        <v>4.22</v>
      </c>
      <c r="J19" s="47">
        <v>2.56</v>
      </c>
      <c r="K19" s="47">
        <v>3.38</v>
      </c>
      <c r="L19" s="47">
        <v>0</v>
      </c>
      <c r="N19" s="252">
        <v>3</v>
      </c>
      <c r="O19" s="49" t="str">
        <f>Main!A129</f>
        <v>Shaw</v>
      </c>
      <c r="P19" s="49">
        <f>Main!B129</f>
        <v>4.8</v>
      </c>
      <c r="Q19" s="49" t="str">
        <f>Main!C129</f>
        <v>Man Utd</v>
      </c>
      <c r="R19" s="49">
        <f>Main!D129</f>
        <v>3.54</v>
      </c>
      <c r="S19" s="49">
        <f>Main!E129</f>
        <v>4.2</v>
      </c>
      <c r="T19" s="49">
        <f>Main!F129</f>
        <v>1.83</v>
      </c>
      <c r="U19" s="49">
        <f>Main!G129</f>
        <v>1.77</v>
      </c>
      <c r="V19" s="49">
        <f>Main!H129</f>
        <v>3.5</v>
      </c>
      <c r="W19" s="49">
        <f>Main!I129</f>
        <v>2.77</v>
      </c>
      <c r="X19" s="49">
        <f>Main!J129</f>
        <v>3.37</v>
      </c>
      <c r="Y19" s="49">
        <f>Main!K129</f>
        <v>1.64</v>
      </c>
      <c r="Z19" s="49">
        <f>Main!L2769</f>
        <v>0</v>
      </c>
      <c r="AB19" s="49">
        <v>1</v>
      </c>
      <c r="AC19" s="49" t="str">
        <v>Aubameyang</v>
      </c>
      <c r="AD19" s="49">
        <v>8.6999999999999993</v>
      </c>
      <c r="AE19" s="49" t="str">
        <v>Chelsea</v>
      </c>
      <c r="AF19" s="49">
        <v>3.5</v>
      </c>
      <c r="AG19" s="49">
        <v>5.86</v>
      </c>
      <c r="AH19" s="49">
        <v>3.45</v>
      </c>
      <c r="AI19" s="49">
        <v>2.48</v>
      </c>
      <c r="AJ19" s="49">
        <v>3.56</v>
      </c>
      <c r="AK19" s="49">
        <v>2.83</v>
      </c>
      <c r="AL19" s="49">
        <v>3.45</v>
      </c>
      <c r="AM19" s="49">
        <v>2.5299999999999998</v>
      </c>
      <c r="AN19" s="49">
        <v>0</v>
      </c>
      <c r="AP19" s="50" t="str">
        <f>Main!A129</f>
        <v>Shaw</v>
      </c>
      <c r="AQ19" s="50">
        <f>Main!B129</f>
        <v>4.8</v>
      </c>
      <c r="AR19" s="50" t="str">
        <f>Main!C129</f>
        <v>Man Utd</v>
      </c>
      <c r="AS19" s="50">
        <f>Main!D129</f>
        <v>3.54</v>
      </c>
      <c r="AT19" s="50">
        <f>Main!E129</f>
        <v>4.2</v>
      </c>
      <c r="AU19" s="50">
        <f>Main!F129</f>
        <v>1.83</v>
      </c>
      <c r="AV19" s="50">
        <f>Main!G129</f>
        <v>1.77</v>
      </c>
      <c r="AW19" s="50">
        <f>Main!H129</f>
        <v>3.5</v>
      </c>
      <c r="AX19" s="50">
        <f>Main!I129</f>
        <v>2.77</v>
      </c>
      <c r="AY19" s="50">
        <f>Main!J129</f>
        <v>3.37</v>
      </c>
      <c r="AZ19" s="50">
        <f>Main!K129</f>
        <v>1.64</v>
      </c>
      <c r="BA19" s="50">
        <f>Main!L1009</f>
        <v>0</v>
      </c>
      <c r="BC19" s="50" t="str">
        <v>Stones</v>
      </c>
      <c r="BD19" s="50">
        <v>5.4</v>
      </c>
      <c r="BE19" s="50" t="str">
        <v>Man City</v>
      </c>
      <c r="BF19" s="50">
        <v>3.18</v>
      </c>
      <c r="BG19" s="50">
        <v>2.4700000000000002</v>
      </c>
      <c r="BH19" s="50">
        <v>4.68</v>
      </c>
      <c r="BI19" s="50">
        <v>3.03</v>
      </c>
      <c r="BJ19" s="50">
        <v>1.96</v>
      </c>
      <c r="BK19" s="50">
        <v>3.99</v>
      </c>
      <c r="BL19" s="50">
        <v>2.36</v>
      </c>
      <c r="BM19" s="50">
        <v>1.05</v>
      </c>
      <c r="BN19" s="50">
        <v>0</v>
      </c>
      <c r="BP19" s="126" t="str">
        <f>Main!A19</f>
        <v>Shaw</v>
      </c>
      <c r="BQ19" s="126">
        <f>Main!N2769</f>
        <v>0</v>
      </c>
      <c r="BR19" s="126">
        <f>Main!D19</f>
        <v>3.54</v>
      </c>
      <c r="BS19" s="126" t="str">
        <v>Shaw</v>
      </c>
      <c r="BT19" s="126">
        <v>0</v>
      </c>
      <c r="BU19" s="126">
        <v>3.54</v>
      </c>
      <c r="BV19" s="127" t="str">
        <f t="shared" si="1"/>
        <v>Shaw</v>
      </c>
      <c r="BW19" s="127">
        <f>Main!P2769</f>
        <v>0</v>
      </c>
      <c r="BX19" s="127">
        <f t="shared" si="2"/>
        <v>3.54</v>
      </c>
      <c r="BY19" s="127" t="str">
        <v>Stones</v>
      </c>
      <c r="BZ19" s="127">
        <v>0</v>
      </c>
      <c r="CA19" s="127">
        <v>3.18</v>
      </c>
      <c r="CH19" s="19" t="str">
        <f t="shared" si="3"/>
        <v>Shaw</v>
      </c>
      <c r="CI19" s="19">
        <f>Main!M2769-BQ19-BW19-CC19</f>
        <v>0</v>
      </c>
      <c r="CJ19" s="19">
        <f t="shared" si="4"/>
        <v>3.54</v>
      </c>
      <c r="CK19" s="19" t="str">
        <v>Shaw</v>
      </c>
      <c r="CL19" s="19">
        <v>0</v>
      </c>
      <c r="CM19" s="19">
        <v>3.54</v>
      </c>
      <c r="CO19" s="122">
        <f>Main!L19</f>
        <v>0</v>
      </c>
      <c r="CP19" s="122">
        <f>Main!L129</f>
        <v>0</v>
      </c>
      <c r="CQ19" s="122">
        <f>Main!L239</f>
        <v>0</v>
      </c>
      <c r="CR19" s="122">
        <f>Main!L349</f>
        <v>0</v>
      </c>
      <c r="CS19" s="122">
        <f>Main!L459</f>
        <v>0</v>
      </c>
      <c r="CT19" s="122">
        <f>Main!L569</f>
        <v>0</v>
      </c>
      <c r="CU19" s="122">
        <f>Main!L679</f>
        <v>0</v>
      </c>
      <c r="CV19" s="122">
        <f>Main!L789</f>
        <v>0</v>
      </c>
      <c r="CW19" s="122">
        <f>Main!L899</f>
        <v>0</v>
      </c>
      <c r="CX19" s="123">
        <f>Main!L1889</f>
        <v>0</v>
      </c>
      <c r="CY19" s="123">
        <f>Main!L1999</f>
        <v>0</v>
      </c>
      <c r="CZ19" s="123">
        <f>Main!L2109</f>
        <v>0</v>
      </c>
      <c r="DA19" s="124">
        <f>Main!L2219</f>
        <v>0</v>
      </c>
      <c r="DB19" s="123">
        <f>Main!L2329</f>
        <v>0</v>
      </c>
      <c r="DC19" s="123">
        <f>Main!L2439</f>
        <v>0</v>
      </c>
      <c r="DD19" s="123">
        <f>Main!L2549</f>
        <v>0</v>
      </c>
      <c r="DE19" s="123">
        <f>Main!L2659</f>
        <v>0</v>
      </c>
      <c r="DF19" s="51">
        <f t="shared" si="5"/>
        <v>0</v>
      </c>
      <c r="DG19" s="51">
        <f t="shared" si="6"/>
        <v>0</v>
      </c>
      <c r="DH19" s="51">
        <f t="shared" si="7"/>
        <v>0</v>
      </c>
      <c r="DI19" s="51">
        <f t="shared" si="8"/>
        <v>0</v>
      </c>
      <c r="DJ19" s="51">
        <f t="shared" si="9"/>
        <v>0</v>
      </c>
      <c r="DK19" s="51">
        <f t="shared" si="10"/>
        <v>0</v>
      </c>
      <c r="DL19" s="51">
        <f t="shared" si="11"/>
        <v>0</v>
      </c>
      <c r="DM19" s="51">
        <f t="shared" si="12"/>
        <v>0</v>
      </c>
      <c r="DN19" s="306">
        <f t="shared" si="14"/>
        <v>0</v>
      </c>
      <c r="DO19" s="306">
        <f t="shared" si="13"/>
        <v>0</v>
      </c>
      <c r="DQ19" s="275"/>
      <c r="DR19" s="274"/>
      <c r="DS19" s="274"/>
      <c r="DT19" s="274"/>
      <c r="DU19" s="274"/>
      <c r="DV19" s="274"/>
      <c r="DW19" s="274"/>
      <c r="DX19" s="274"/>
      <c r="DY19" s="274"/>
      <c r="EA19" s="351">
        <f>SUM(EA18,AND(Main!L19=1))</f>
        <v>4</v>
      </c>
      <c r="EB19" s="351">
        <f>SUM(EB18,AND(Main!L129=1))</f>
        <v>4</v>
      </c>
      <c r="EC19" s="351">
        <f>SUM(EC18,AND(Main!L239=1))</f>
        <v>4</v>
      </c>
      <c r="ED19" s="351">
        <f>SUM(ED18,AND(Main!L349=1))</f>
        <v>4</v>
      </c>
      <c r="EE19" s="351">
        <f>SUM(EE18,AND(Main!L459=1))</f>
        <v>5</v>
      </c>
      <c r="EF19" s="351">
        <f>SUM(EF18,AND(Main!L569=1))</f>
        <v>5</v>
      </c>
      <c r="EG19" s="351">
        <f>SUM(EG18,AND(Main!L679=1))</f>
        <v>5</v>
      </c>
      <c r="EH19" s="351">
        <f>SUM(EH18,AND(Main!L789=1))</f>
        <v>5</v>
      </c>
      <c r="EI19" s="351">
        <f>SUM(EI18,AND(Main!L899=1))</f>
        <v>5</v>
      </c>
      <c r="EJ19" s="350">
        <f>SUM(EJ18,AND(Main!L2769=1))</f>
        <v>2</v>
      </c>
      <c r="EK19" s="350">
        <f>SUM(EK18,AND(Main!L2879=1))</f>
        <v>2</v>
      </c>
      <c r="EL19" s="350">
        <f>SUM(EL18,AND(Main!L2989=1))</f>
        <v>2</v>
      </c>
      <c r="EM19" s="350">
        <f>SUM(EM18,AND(Main!L3099=1))</f>
        <v>5</v>
      </c>
      <c r="EN19" s="350">
        <f>SUM(EN18,AND(Main!L3209=1))</f>
        <v>4</v>
      </c>
      <c r="EO19" s="350">
        <f>SUM(EO18,AND(Main!L3319=1))</f>
        <v>3</v>
      </c>
      <c r="EP19" s="350">
        <f>SUM(EP18,AND(Main!L3429=1))</f>
        <v>3</v>
      </c>
      <c r="EQ19" s="350">
        <f>SUM(EQ18,AND(Main!L3539=1))</f>
        <v>3</v>
      </c>
      <c r="ER19" s="361">
        <f>SUM(ER18,AND(Main!N2769=1))</f>
        <v>1</v>
      </c>
      <c r="ES19" s="361">
        <f>SUM(ES18,AND(Main!N2879=1))</f>
        <v>1</v>
      </c>
      <c r="ET19" s="361">
        <f>SUM(ET18,AND(Main!N2989=1))</f>
        <v>1</v>
      </c>
      <c r="EU19" s="361">
        <f>SUM(EU18,AND(Main!N3099=1))</f>
        <v>0</v>
      </c>
      <c r="EV19" s="361">
        <f>SUM(EV18,AND(Main!N3209=1))</f>
        <v>1</v>
      </c>
      <c r="EW19" s="361">
        <f>SUM(EW18,AND(Main!N3319=1))</f>
        <v>1</v>
      </c>
      <c r="EX19" s="361">
        <f>SUM(EX18,AND(Main!N3429=1))</f>
        <v>1</v>
      </c>
      <c r="EY19" s="361">
        <f>SUM(EY18,AND(Main!N3539=1))</f>
        <v>1</v>
      </c>
      <c r="EZ19" s="362">
        <f>SUM(EZ18,AND(Main!P2769=1))</f>
        <v>0</v>
      </c>
      <c r="FA19" s="362">
        <f>SUM(FA18,AND(Main!P2879=1))</f>
        <v>0</v>
      </c>
      <c r="FB19" s="362">
        <f>SUM(FB18,AND(Main!P2989=1))</f>
        <v>1</v>
      </c>
      <c r="FC19" s="362">
        <f>SUM(FC18,AND(Main!P3099=1))</f>
        <v>0</v>
      </c>
      <c r="FD19" s="362">
        <f>SUM(FD18,AND(Main!P3209=1))</f>
        <v>0</v>
      </c>
      <c r="FE19" s="362">
        <f>SUM(FE18,AND(Main!P3319=1))</f>
        <v>1</v>
      </c>
      <c r="FF19" s="362">
        <f>SUM(FF18,AND(Main!P3429=1))</f>
        <v>1</v>
      </c>
      <c r="FG19" s="362">
        <f>SUM(FG18,AND(Main!P3539=1))</f>
        <v>1</v>
      </c>
      <c r="FH19">
        <f>SUM(FH18,AND(Main!Q2769=1))</f>
        <v>1</v>
      </c>
      <c r="FI19">
        <f>SUM(FI18,AND(Main!Q2879=1))</f>
        <v>1</v>
      </c>
      <c r="FJ19">
        <f>SUM(FJ18,AND(Main!Q2989=1))</f>
        <v>0</v>
      </c>
      <c r="FK19">
        <f>SUM(FK18,AND(Main!Q3099=1))</f>
        <v>0</v>
      </c>
      <c r="FL19">
        <f>SUM(FL18,AND(Main!Q3209=1))</f>
        <v>0</v>
      </c>
      <c r="FM19">
        <f>SUM(FM18,AND(Main!Q3319=1))</f>
        <v>0</v>
      </c>
      <c r="FN19">
        <f>SUM(FN18,AND(Main!Q3429=1))</f>
        <v>0</v>
      </c>
      <c r="FO19">
        <f>SUM(FO18,AND(Main!Q3539=1))</f>
        <v>0</v>
      </c>
    </row>
    <row r="20" spans="1:171">
      <c r="A20" s="47" t="str">
        <v>White</v>
      </c>
      <c r="B20" s="47">
        <v>4.7</v>
      </c>
      <c r="C20" s="47" t="str">
        <v>Arsenal</v>
      </c>
      <c r="D20" s="47">
        <v>3.1</v>
      </c>
      <c r="E20" s="47">
        <v>3.09</v>
      </c>
      <c r="F20" s="47">
        <v>2.35</v>
      </c>
      <c r="G20" s="47">
        <v>2.73</v>
      </c>
      <c r="H20" s="47">
        <v>3.27</v>
      </c>
      <c r="I20" s="47">
        <v>5.52</v>
      </c>
      <c r="J20" s="47">
        <v>2.98</v>
      </c>
      <c r="K20" s="47">
        <v>2.33</v>
      </c>
      <c r="L20" s="47">
        <v>0</v>
      </c>
      <c r="N20" s="252">
        <v>3</v>
      </c>
      <c r="O20" s="49" t="str">
        <f>Main!A130</f>
        <v>Cucurella</v>
      </c>
      <c r="P20" s="49">
        <f>Main!B130</f>
        <v>5.0999999999999996</v>
      </c>
      <c r="Q20" s="49" t="str">
        <f>Main!C130</f>
        <v>Chelsea</v>
      </c>
      <c r="R20" s="49">
        <f>Main!D130</f>
        <v>3.86</v>
      </c>
      <c r="S20" s="49">
        <f>Main!E130</f>
        <v>5.55</v>
      </c>
      <c r="T20" s="49">
        <f>Main!F130</f>
        <v>3.95</v>
      </c>
      <c r="U20" s="49">
        <f>Main!G130</f>
        <v>1.86</v>
      </c>
      <c r="V20" s="49">
        <f>Main!H130</f>
        <v>2.25</v>
      </c>
      <c r="W20" s="49">
        <f>Main!I130</f>
        <v>1.58</v>
      </c>
      <c r="X20" s="49">
        <f>Main!J130</f>
        <v>2.11</v>
      </c>
      <c r="Y20" s="49">
        <f>Main!K130</f>
        <v>1.37</v>
      </c>
      <c r="Z20" s="49">
        <f>Main!L2770</f>
        <v>1</v>
      </c>
      <c r="AB20" s="49">
        <v>1</v>
      </c>
      <c r="AC20" s="49" t="str">
        <v>Solanke</v>
      </c>
      <c r="AD20" s="49">
        <v>5.8</v>
      </c>
      <c r="AE20" s="49" t="str">
        <v>Bournemouth</v>
      </c>
      <c r="AF20" s="49">
        <v>4.43</v>
      </c>
      <c r="AG20" s="49">
        <v>3.26</v>
      </c>
      <c r="AH20" s="49">
        <v>3.55</v>
      </c>
      <c r="AI20" s="49">
        <v>4.2699999999999996</v>
      </c>
      <c r="AJ20" s="49">
        <v>3.09</v>
      </c>
      <c r="AK20" s="49">
        <v>3.33</v>
      </c>
      <c r="AL20" s="49">
        <v>3.31</v>
      </c>
      <c r="AM20" s="49">
        <v>1.24</v>
      </c>
      <c r="AN20" s="49">
        <v>0</v>
      </c>
      <c r="AP20" s="50" t="str">
        <f>Main!A130</f>
        <v>Cucurella</v>
      </c>
      <c r="AQ20" s="50">
        <f>Main!B130</f>
        <v>5.0999999999999996</v>
      </c>
      <c r="AR20" s="50" t="str">
        <f>Main!C130</f>
        <v>Chelsea</v>
      </c>
      <c r="AS20" s="50">
        <f>Main!D130</f>
        <v>3.86</v>
      </c>
      <c r="AT20" s="50">
        <f>Main!E130</f>
        <v>5.55</v>
      </c>
      <c r="AU20" s="50">
        <f>Main!F130</f>
        <v>3.95</v>
      </c>
      <c r="AV20" s="50">
        <f>Main!G130</f>
        <v>1.86</v>
      </c>
      <c r="AW20" s="50">
        <f>Main!H130</f>
        <v>2.25</v>
      </c>
      <c r="AX20" s="50">
        <f>Main!I130</f>
        <v>1.58</v>
      </c>
      <c r="AY20" s="50">
        <f>Main!J130</f>
        <v>2.11</v>
      </c>
      <c r="AZ20" s="50">
        <f>Main!K130</f>
        <v>1.37</v>
      </c>
      <c r="BA20" s="50">
        <f>Main!L1010</f>
        <v>0</v>
      </c>
      <c r="BC20" s="50" t="str">
        <v>Shaw</v>
      </c>
      <c r="BD20" s="50">
        <v>4.8</v>
      </c>
      <c r="BE20" s="50" t="str">
        <v>Man Utd</v>
      </c>
      <c r="BF20" s="50">
        <v>3.54</v>
      </c>
      <c r="BG20" s="50">
        <v>4.2</v>
      </c>
      <c r="BH20" s="50">
        <v>1.83</v>
      </c>
      <c r="BI20" s="50">
        <v>1.77</v>
      </c>
      <c r="BJ20" s="50">
        <v>3.5</v>
      </c>
      <c r="BK20" s="50">
        <v>2.77</v>
      </c>
      <c r="BL20" s="50">
        <v>3.37</v>
      </c>
      <c r="BM20" s="50">
        <v>1.64</v>
      </c>
      <c r="BN20" s="50">
        <v>0</v>
      </c>
      <c r="BP20" s="126" t="str">
        <f>Main!A20</f>
        <v>Cucurella</v>
      </c>
      <c r="BQ20" s="126">
        <f>Main!N2770</f>
        <v>0</v>
      </c>
      <c r="BR20" s="126">
        <f>Main!D20</f>
        <v>3.86</v>
      </c>
      <c r="BS20" s="126" t="str">
        <v>Cucurella</v>
      </c>
      <c r="BT20" s="126">
        <v>0</v>
      </c>
      <c r="BU20" s="126">
        <v>3.86</v>
      </c>
      <c r="BV20" s="127" t="str">
        <f t="shared" si="1"/>
        <v>Cucurella</v>
      </c>
      <c r="BW20" s="127">
        <f>Main!P2770</f>
        <v>0</v>
      </c>
      <c r="BX20" s="127">
        <f t="shared" si="2"/>
        <v>3.86</v>
      </c>
      <c r="BY20" s="127" t="str">
        <v>Shaw</v>
      </c>
      <c r="BZ20" s="127">
        <v>0</v>
      </c>
      <c r="CA20" s="127">
        <v>3.54</v>
      </c>
      <c r="CH20" s="19" t="str">
        <f t="shared" si="3"/>
        <v>Cucurella</v>
      </c>
      <c r="CI20" s="19">
        <f>Main!M2770-BQ20-BW20-CC20</f>
        <v>0</v>
      </c>
      <c r="CJ20" s="19">
        <f t="shared" si="4"/>
        <v>3.86</v>
      </c>
      <c r="CK20" s="19" t="str">
        <v>Cucurella</v>
      </c>
      <c r="CL20" s="19">
        <v>0</v>
      </c>
      <c r="CM20" s="19">
        <v>3.86</v>
      </c>
      <c r="CO20" s="122">
        <f>Main!L20</f>
        <v>1</v>
      </c>
      <c r="CP20" s="122">
        <f>Main!L130</f>
        <v>1</v>
      </c>
      <c r="CQ20" s="122">
        <f>Main!L240</f>
        <v>1</v>
      </c>
      <c r="CR20" s="122">
        <f>Main!L350</f>
        <v>1</v>
      </c>
      <c r="CS20" s="122">
        <f>Main!L460</f>
        <v>0</v>
      </c>
      <c r="CT20" s="122">
        <f>Main!L570</f>
        <v>0</v>
      </c>
      <c r="CU20" s="122">
        <f>Main!L680</f>
        <v>0</v>
      </c>
      <c r="CV20" s="122">
        <f>Main!L790</f>
        <v>0</v>
      </c>
      <c r="CW20" s="122">
        <f>Main!L900</f>
        <v>0</v>
      </c>
      <c r="CX20" s="123">
        <f>Main!L1890</f>
        <v>1</v>
      </c>
      <c r="CY20" s="123">
        <f>Main!L2000</f>
        <v>1</v>
      </c>
      <c r="CZ20" s="123">
        <f>Main!L2110</f>
        <v>1</v>
      </c>
      <c r="DA20" s="124">
        <f>Main!L2220</f>
        <v>0</v>
      </c>
      <c r="DB20" s="123">
        <f>Main!L2330</f>
        <v>0</v>
      </c>
      <c r="DC20" s="123">
        <f>Main!L2440</f>
        <v>0</v>
      </c>
      <c r="DD20" s="123">
        <f>Main!L2550</f>
        <v>0</v>
      </c>
      <c r="DE20" s="123">
        <f>Main!L2660</f>
        <v>0</v>
      </c>
      <c r="DF20" s="51">
        <f t="shared" si="5"/>
        <v>0</v>
      </c>
      <c r="DG20" s="51">
        <f t="shared" si="6"/>
        <v>0</v>
      </c>
      <c r="DH20" s="51">
        <f t="shared" si="7"/>
        <v>0</v>
      </c>
      <c r="DI20" s="51">
        <f t="shared" si="8"/>
        <v>1</v>
      </c>
      <c r="DJ20" s="51">
        <f t="shared" si="9"/>
        <v>0</v>
      </c>
      <c r="DK20" s="51">
        <f t="shared" si="10"/>
        <v>0</v>
      </c>
      <c r="DL20" s="51">
        <f t="shared" si="11"/>
        <v>0</v>
      </c>
      <c r="DM20" s="51">
        <f t="shared" si="12"/>
        <v>0</v>
      </c>
      <c r="DN20" s="306">
        <f t="shared" si="14"/>
        <v>1</v>
      </c>
      <c r="DO20" s="306">
        <f t="shared" si="13"/>
        <v>1</v>
      </c>
      <c r="DQ20" s="275"/>
      <c r="DR20" s="274" t="str">
        <f>_xlfn.CONCAT(DR18," - ",DR12," - ",DR4)</f>
        <v>3 - 5 - 2</v>
      </c>
      <c r="DS20" s="274" t="str">
        <f>_xlfn.CONCAT(DS18," - ",DS12," - ",DS4)</f>
        <v>3 - 5 - 2</v>
      </c>
      <c r="DT20" s="274" t="str">
        <f t="shared" ref="DT20:DY20" si="18">_xlfn.CONCAT(DT18," - ",DT12," - ",DT4)</f>
        <v>3 - 5 - 2</v>
      </c>
      <c r="DU20" s="274" t="str">
        <f t="shared" si="18"/>
        <v>5 - 3 - 2</v>
      </c>
      <c r="DV20" s="274" t="str">
        <f t="shared" si="18"/>
        <v>4 - 5 - 1</v>
      </c>
      <c r="DW20" s="274" t="str">
        <f t="shared" si="18"/>
        <v>3 - 5 - 2</v>
      </c>
      <c r="DX20" s="274" t="str">
        <f t="shared" si="18"/>
        <v>3 - 5 - 2</v>
      </c>
      <c r="DY20" s="274" t="str">
        <f t="shared" si="18"/>
        <v>3 - 5 - 2</v>
      </c>
      <c r="EA20" s="351">
        <f>SUM(EA19,AND(Main!L20=1))</f>
        <v>5</v>
      </c>
      <c r="EB20" s="351">
        <f>SUM(EB19,AND(Main!L130=1))</f>
        <v>5</v>
      </c>
      <c r="EC20" s="351">
        <f>SUM(EC19,AND(Main!L240=1))</f>
        <v>5</v>
      </c>
      <c r="ED20" s="351">
        <f>SUM(ED19,AND(Main!L350=1))</f>
        <v>5</v>
      </c>
      <c r="EE20" s="351">
        <f>SUM(EE19,AND(Main!L460=1))</f>
        <v>5</v>
      </c>
      <c r="EF20" s="351">
        <f>SUM(EF19,AND(Main!L570=1))</f>
        <v>5</v>
      </c>
      <c r="EG20" s="351">
        <f>SUM(EG19,AND(Main!L680=1))</f>
        <v>5</v>
      </c>
      <c r="EH20" s="351">
        <f>SUM(EH19,AND(Main!L790=1))</f>
        <v>5</v>
      </c>
      <c r="EI20" s="351">
        <f>SUM(EI19,AND(Main!L900=1))</f>
        <v>5</v>
      </c>
      <c r="EJ20" s="350">
        <f>SUM(EJ19,AND(Main!L2770=1))</f>
        <v>3</v>
      </c>
      <c r="EK20" s="350">
        <f>SUM(EK19,AND(Main!L2880=1))</f>
        <v>3</v>
      </c>
      <c r="EL20" s="350">
        <f>SUM(EL19,AND(Main!L2990=1))</f>
        <v>3</v>
      </c>
      <c r="EM20" s="350">
        <f>SUM(EM19,AND(Main!L3100=1))</f>
        <v>5</v>
      </c>
      <c r="EN20" s="350">
        <f>SUM(EN19,AND(Main!L3210=1))</f>
        <v>4</v>
      </c>
      <c r="EO20" s="350">
        <f>SUM(EO19,AND(Main!L3320=1))</f>
        <v>3</v>
      </c>
      <c r="EP20" s="350">
        <f>SUM(EP19,AND(Main!L3430=1))</f>
        <v>3</v>
      </c>
      <c r="EQ20" s="350">
        <f>SUM(EQ19,AND(Main!L3540=1))</f>
        <v>3</v>
      </c>
      <c r="ER20" s="361">
        <f>SUM(ER19,AND(Main!N2770=1))</f>
        <v>1</v>
      </c>
      <c r="ES20" s="361">
        <f>SUM(ES19,AND(Main!N2880=1))</f>
        <v>1</v>
      </c>
      <c r="ET20" s="361">
        <f>SUM(ET19,AND(Main!N2990=1))</f>
        <v>1</v>
      </c>
      <c r="EU20" s="361">
        <f>SUM(EU19,AND(Main!N3100=1))</f>
        <v>0</v>
      </c>
      <c r="EV20" s="361">
        <f>SUM(EV19,AND(Main!N3210=1))</f>
        <v>1</v>
      </c>
      <c r="EW20" s="361">
        <f>SUM(EW19,AND(Main!N3320=1))</f>
        <v>1</v>
      </c>
      <c r="EX20" s="361">
        <f>SUM(EX19,AND(Main!N3430=1))</f>
        <v>1</v>
      </c>
      <c r="EY20" s="361">
        <f>SUM(EY19,AND(Main!N3540=1))</f>
        <v>1</v>
      </c>
      <c r="EZ20" s="362">
        <f>SUM(EZ19,AND(Main!P2770=1))</f>
        <v>0</v>
      </c>
      <c r="FA20" s="362">
        <f>SUM(FA19,AND(Main!P2880=1))</f>
        <v>0</v>
      </c>
      <c r="FB20" s="362">
        <f>SUM(FB19,AND(Main!P2990=1))</f>
        <v>1</v>
      </c>
      <c r="FC20" s="362">
        <f>SUM(FC19,AND(Main!P3100=1))</f>
        <v>0</v>
      </c>
      <c r="FD20" s="362">
        <f>SUM(FD19,AND(Main!P3210=1))</f>
        <v>0</v>
      </c>
      <c r="FE20" s="362">
        <f>SUM(FE19,AND(Main!P3320=1))</f>
        <v>1</v>
      </c>
      <c r="FF20" s="362">
        <f>SUM(FF19,AND(Main!P3430=1))</f>
        <v>1</v>
      </c>
      <c r="FG20" s="362">
        <f>SUM(FG19,AND(Main!P3540=1))</f>
        <v>1</v>
      </c>
      <c r="FH20">
        <f>SUM(FH19,AND(Main!Q2770=1))</f>
        <v>1</v>
      </c>
      <c r="FI20">
        <f>SUM(FI19,AND(Main!Q2880=1))</f>
        <v>1</v>
      </c>
      <c r="FJ20">
        <f>SUM(FJ19,AND(Main!Q2990=1))</f>
        <v>0</v>
      </c>
      <c r="FK20">
        <f>SUM(FK19,AND(Main!Q3100=1))</f>
        <v>0</v>
      </c>
      <c r="FL20">
        <f>SUM(FL19,AND(Main!Q3210=1))</f>
        <v>0</v>
      </c>
      <c r="FM20">
        <f>SUM(FM19,AND(Main!Q3320=1))</f>
        <v>0</v>
      </c>
      <c r="FN20">
        <f>SUM(FN19,AND(Main!Q3430=1))</f>
        <v>0</v>
      </c>
      <c r="FO20">
        <f>SUM(FO19,AND(Main!Q3540=1))</f>
        <v>0</v>
      </c>
    </row>
    <row r="21" spans="1:171">
      <c r="A21" s="47" t="str">
        <v>Laporte</v>
      </c>
      <c r="B21" s="47">
        <v>5.8</v>
      </c>
      <c r="C21" s="47" t="str">
        <v>Man City</v>
      </c>
      <c r="D21" s="47">
        <v>3.36</v>
      </c>
      <c r="E21" s="47">
        <v>2.72</v>
      </c>
      <c r="F21" s="47">
        <v>5.16</v>
      </c>
      <c r="G21" s="47">
        <v>3.42</v>
      </c>
      <c r="H21" s="47">
        <v>2.0499999999999998</v>
      </c>
      <c r="I21" s="47">
        <v>4.34</v>
      </c>
      <c r="J21" s="47">
        <v>2.62</v>
      </c>
      <c r="K21" s="47">
        <v>1.1200000000000001</v>
      </c>
      <c r="L21" s="47">
        <v>0</v>
      </c>
      <c r="N21" s="252">
        <v>3</v>
      </c>
      <c r="O21" s="49" t="str">
        <f>Main!A131</f>
        <v>Varane</v>
      </c>
      <c r="P21" s="49">
        <f>Main!B131</f>
        <v>4.8</v>
      </c>
      <c r="Q21" s="49" t="str">
        <f>Main!C131</f>
        <v>Man Utd</v>
      </c>
      <c r="R21" s="49">
        <f>Main!D131</f>
        <v>3.47</v>
      </c>
      <c r="S21" s="49">
        <f>Main!E131</f>
        <v>3.84</v>
      </c>
      <c r="T21" s="49">
        <f>Main!F131</f>
        <v>1.94</v>
      </c>
      <c r="U21" s="49">
        <f>Main!G131</f>
        <v>1.83</v>
      </c>
      <c r="V21" s="49">
        <f>Main!H131</f>
        <v>3.41</v>
      </c>
      <c r="W21" s="49">
        <f>Main!I131</f>
        <v>2.6</v>
      </c>
      <c r="X21" s="49">
        <f>Main!J131</f>
        <v>3.21</v>
      </c>
      <c r="Y21" s="49">
        <f>Main!K131</f>
        <v>1.55</v>
      </c>
      <c r="Z21" s="49">
        <f>Main!L2771</f>
        <v>0</v>
      </c>
      <c r="AB21" s="49">
        <v>1</v>
      </c>
      <c r="AC21" s="49" t="str">
        <v>Bamford</v>
      </c>
      <c r="AD21" s="49">
        <v>7.2</v>
      </c>
      <c r="AE21" s="49" t="str">
        <v>Leeds</v>
      </c>
      <c r="AF21" s="49">
        <v>1.69</v>
      </c>
      <c r="AG21" s="49">
        <v>3.12</v>
      </c>
      <c r="AH21" s="49">
        <v>3.23</v>
      </c>
      <c r="AI21" s="49">
        <v>3.87</v>
      </c>
      <c r="AJ21" s="49">
        <v>3.4</v>
      </c>
      <c r="AK21" s="49">
        <v>3.24</v>
      </c>
      <c r="AL21" s="49">
        <v>3.34</v>
      </c>
      <c r="AM21" s="49">
        <v>3.43</v>
      </c>
      <c r="AN21" s="49">
        <v>0</v>
      </c>
      <c r="AP21" s="50" t="str">
        <f>Main!A131</f>
        <v>Varane</v>
      </c>
      <c r="AQ21" s="50">
        <f>Main!B131</f>
        <v>4.8</v>
      </c>
      <c r="AR21" s="50" t="str">
        <f>Main!C131</f>
        <v>Man Utd</v>
      </c>
      <c r="AS21" s="50">
        <f>Main!D131</f>
        <v>3.47</v>
      </c>
      <c r="AT21" s="50">
        <f>Main!E131</f>
        <v>3.84</v>
      </c>
      <c r="AU21" s="50">
        <f>Main!F131</f>
        <v>1.94</v>
      </c>
      <c r="AV21" s="50">
        <f>Main!G131</f>
        <v>1.83</v>
      </c>
      <c r="AW21" s="50">
        <f>Main!H131</f>
        <v>3.41</v>
      </c>
      <c r="AX21" s="50">
        <f>Main!I131</f>
        <v>2.6</v>
      </c>
      <c r="AY21" s="50">
        <f>Main!J131</f>
        <v>3.21</v>
      </c>
      <c r="AZ21" s="50">
        <f>Main!K131</f>
        <v>1.55</v>
      </c>
      <c r="BA21" s="50">
        <f>Main!L1011</f>
        <v>0</v>
      </c>
      <c r="BC21" s="50" t="str">
        <v>Cucurella</v>
      </c>
      <c r="BD21" s="50">
        <v>5.0999999999999996</v>
      </c>
      <c r="BE21" s="50" t="str">
        <v>Chelsea</v>
      </c>
      <c r="BF21" s="50">
        <v>3.86</v>
      </c>
      <c r="BG21" s="50">
        <v>5.55</v>
      </c>
      <c r="BH21" s="50">
        <v>3.95</v>
      </c>
      <c r="BI21" s="50">
        <v>1.86</v>
      </c>
      <c r="BJ21" s="50">
        <v>2.25</v>
      </c>
      <c r="BK21" s="50">
        <v>1.58</v>
      </c>
      <c r="BL21" s="50">
        <v>2.11</v>
      </c>
      <c r="BM21" s="50">
        <v>1.37</v>
      </c>
      <c r="BN21" s="50">
        <v>0</v>
      </c>
      <c r="BP21" s="126" t="str">
        <f>Main!A21</f>
        <v>Varane</v>
      </c>
      <c r="BQ21" s="126">
        <f>Main!N2771</f>
        <v>0</v>
      </c>
      <c r="BR21" s="126">
        <f>Main!D21</f>
        <v>3.47</v>
      </c>
      <c r="BS21" s="126" t="str">
        <v>Varane</v>
      </c>
      <c r="BT21" s="126">
        <v>0</v>
      </c>
      <c r="BU21" s="126">
        <v>3.47</v>
      </c>
      <c r="BV21" s="127" t="str">
        <f t="shared" si="1"/>
        <v>Varane</v>
      </c>
      <c r="BW21" s="127">
        <f>Main!P2771</f>
        <v>0</v>
      </c>
      <c r="BX21" s="127">
        <f t="shared" si="2"/>
        <v>3.47</v>
      </c>
      <c r="BY21" s="127" t="str">
        <v>Cucurella</v>
      </c>
      <c r="BZ21" s="127">
        <v>0</v>
      </c>
      <c r="CA21" s="127">
        <v>3.86</v>
      </c>
      <c r="CH21" s="19" t="str">
        <f t="shared" si="3"/>
        <v>Varane</v>
      </c>
      <c r="CI21" s="19">
        <f>Main!M2771-BQ21-BW21-CC21</f>
        <v>0</v>
      </c>
      <c r="CJ21" s="19">
        <f t="shared" si="4"/>
        <v>3.47</v>
      </c>
      <c r="CK21" s="19" t="str">
        <v>Varane</v>
      </c>
      <c r="CL21" s="19">
        <v>0</v>
      </c>
      <c r="CM21" s="19">
        <v>3.47</v>
      </c>
      <c r="CO21" s="122">
        <f>Main!L21</f>
        <v>0</v>
      </c>
      <c r="CP21" s="122">
        <f>Main!L131</f>
        <v>0</v>
      </c>
      <c r="CQ21" s="122">
        <f>Main!L241</f>
        <v>0</v>
      </c>
      <c r="CR21" s="122">
        <f>Main!L351</f>
        <v>0</v>
      </c>
      <c r="CS21" s="122">
        <f>Main!L461</f>
        <v>0</v>
      </c>
      <c r="CT21" s="122">
        <f>Main!L571</f>
        <v>0</v>
      </c>
      <c r="CU21" s="122">
        <f>Main!L681</f>
        <v>0</v>
      </c>
      <c r="CV21" s="122">
        <f>Main!L791</f>
        <v>0</v>
      </c>
      <c r="CW21" s="122">
        <f>Main!L901</f>
        <v>0</v>
      </c>
      <c r="CX21" s="123">
        <f>Main!L1891</f>
        <v>0</v>
      </c>
      <c r="CY21" s="123">
        <f>Main!L2001</f>
        <v>0</v>
      </c>
      <c r="CZ21" s="123">
        <f>Main!L2111</f>
        <v>0</v>
      </c>
      <c r="DA21" s="124">
        <f>Main!L2221</f>
        <v>0</v>
      </c>
      <c r="DB21" s="123">
        <f>Main!L2331</f>
        <v>0</v>
      </c>
      <c r="DC21" s="123">
        <f>Main!L2441</f>
        <v>0</v>
      </c>
      <c r="DD21" s="123">
        <f>Main!L2551</f>
        <v>0</v>
      </c>
      <c r="DE21" s="123">
        <f>Main!L2661</f>
        <v>0</v>
      </c>
      <c r="DF21" s="51">
        <f t="shared" si="5"/>
        <v>0</v>
      </c>
      <c r="DG21" s="51">
        <f t="shared" si="6"/>
        <v>0</v>
      </c>
      <c r="DH21" s="51">
        <f t="shared" si="7"/>
        <v>0</v>
      </c>
      <c r="DI21" s="51">
        <f t="shared" si="8"/>
        <v>0</v>
      </c>
      <c r="DJ21" s="51">
        <f t="shared" si="9"/>
        <v>0</v>
      </c>
      <c r="DK21" s="51">
        <f t="shared" si="10"/>
        <v>0</v>
      </c>
      <c r="DL21" s="51">
        <f t="shared" si="11"/>
        <v>0</v>
      </c>
      <c r="DM21" s="51">
        <f t="shared" si="12"/>
        <v>0</v>
      </c>
      <c r="DN21" s="306">
        <f t="shared" si="14"/>
        <v>0</v>
      </c>
      <c r="DO21" s="306">
        <f t="shared" si="13"/>
        <v>0</v>
      </c>
      <c r="EA21" s="351">
        <f>SUM(EA20,AND(Main!L21=1))</f>
        <v>5</v>
      </c>
      <c r="EB21" s="351">
        <f>SUM(EB20,AND(Main!L131=1))</f>
        <v>5</v>
      </c>
      <c r="EC21" s="351">
        <f>SUM(EC20,AND(Main!L241=1))</f>
        <v>5</v>
      </c>
      <c r="ED21" s="351">
        <f>SUM(ED20,AND(Main!L351=1))</f>
        <v>5</v>
      </c>
      <c r="EE21" s="351">
        <f>SUM(EE20,AND(Main!L461=1))</f>
        <v>5</v>
      </c>
      <c r="EF21" s="351">
        <f>SUM(EF20,AND(Main!L571=1))</f>
        <v>5</v>
      </c>
      <c r="EG21" s="351">
        <f>SUM(EG20,AND(Main!L681=1))</f>
        <v>5</v>
      </c>
      <c r="EH21" s="351">
        <f>SUM(EH20,AND(Main!L791=1))</f>
        <v>5</v>
      </c>
      <c r="EI21" s="351">
        <f>SUM(EI20,AND(Main!L901=1))</f>
        <v>5</v>
      </c>
      <c r="EJ21" s="350">
        <f>SUM(EJ20,AND(Main!L2771=1))</f>
        <v>3</v>
      </c>
      <c r="EK21" s="350">
        <f>SUM(EK20,AND(Main!L2881=1))</f>
        <v>3</v>
      </c>
      <c r="EL21" s="350">
        <f>SUM(EL20,AND(Main!L2991=1))</f>
        <v>3</v>
      </c>
      <c r="EM21" s="350">
        <f>SUM(EM20,AND(Main!L3101=1))</f>
        <v>5</v>
      </c>
      <c r="EN21" s="350">
        <f>SUM(EN20,AND(Main!L3211=1))</f>
        <v>4</v>
      </c>
      <c r="EO21" s="350">
        <f>SUM(EO20,AND(Main!L3321=1))</f>
        <v>3</v>
      </c>
      <c r="EP21" s="350">
        <f>SUM(EP20,AND(Main!L3431=1))</f>
        <v>3</v>
      </c>
      <c r="EQ21" s="350">
        <f>SUM(EQ20,AND(Main!L3541=1))</f>
        <v>3</v>
      </c>
      <c r="ER21" s="361">
        <f>SUM(ER20,AND(Main!N2771=1))</f>
        <v>1</v>
      </c>
      <c r="ES21" s="361">
        <f>SUM(ES20,AND(Main!N2881=1))</f>
        <v>1</v>
      </c>
      <c r="ET21" s="361">
        <f>SUM(ET20,AND(Main!N2991=1))</f>
        <v>1</v>
      </c>
      <c r="EU21" s="361">
        <f>SUM(EU20,AND(Main!N3101=1))</f>
        <v>0</v>
      </c>
      <c r="EV21" s="361">
        <f>SUM(EV20,AND(Main!N3211=1))</f>
        <v>1</v>
      </c>
      <c r="EW21" s="361">
        <f>SUM(EW20,AND(Main!N3321=1))</f>
        <v>1</v>
      </c>
      <c r="EX21" s="361">
        <f>SUM(EX20,AND(Main!N3431=1))</f>
        <v>1</v>
      </c>
      <c r="EY21" s="361">
        <f>SUM(EY20,AND(Main!N3541=1))</f>
        <v>1</v>
      </c>
      <c r="EZ21" s="362">
        <f>SUM(EZ20,AND(Main!P2771=1))</f>
        <v>0</v>
      </c>
      <c r="FA21" s="362">
        <f>SUM(FA20,AND(Main!P2881=1))</f>
        <v>0</v>
      </c>
      <c r="FB21" s="362">
        <f>SUM(FB20,AND(Main!P2991=1))</f>
        <v>1</v>
      </c>
      <c r="FC21" s="362">
        <f>SUM(FC20,AND(Main!P3101=1))</f>
        <v>0</v>
      </c>
      <c r="FD21" s="362">
        <f>SUM(FD20,AND(Main!P3211=1))</f>
        <v>0</v>
      </c>
      <c r="FE21" s="362">
        <f>SUM(FE20,AND(Main!P3321=1))</f>
        <v>1</v>
      </c>
      <c r="FF21" s="362">
        <f>SUM(FF20,AND(Main!P3431=1))</f>
        <v>1</v>
      </c>
      <c r="FG21" s="362">
        <f>SUM(FG20,AND(Main!P3541=1))</f>
        <v>1</v>
      </c>
      <c r="FH21">
        <f>SUM(FH20,AND(Main!Q2771=1))</f>
        <v>1</v>
      </c>
      <c r="FI21">
        <f>SUM(FI20,AND(Main!Q2881=1))</f>
        <v>1</v>
      </c>
      <c r="FJ21">
        <f>SUM(FJ20,AND(Main!Q2991=1))</f>
        <v>0</v>
      </c>
      <c r="FK21">
        <f>SUM(FK20,AND(Main!Q3101=1))</f>
        <v>0</v>
      </c>
      <c r="FL21">
        <f>SUM(FL20,AND(Main!Q3211=1))</f>
        <v>0</v>
      </c>
      <c r="FM21">
        <f>SUM(FM20,AND(Main!Q3321=1))</f>
        <v>0</v>
      </c>
      <c r="FN21">
        <f>SUM(FN20,AND(Main!Q3431=1))</f>
        <v>0</v>
      </c>
      <c r="FO21">
        <f>SUM(FO20,AND(Main!Q3541=1))</f>
        <v>0</v>
      </c>
    </row>
    <row r="22" spans="1:171">
      <c r="A22" s="47" t="str">
        <v>Saliba</v>
      </c>
      <c r="B22" s="47">
        <v>5.3</v>
      </c>
      <c r="C22" s="47" t="str">
        <v>Arsenal</v>
      </c>
      <c r="D22" s="47">
        <v>3.14</v>
      </c>
      <c r="E22" s="47">
        <v>2.59</v>
      </c>
      <c r="F22" s="47">
        <v>2.19</v>
      </c>
      <c r="G22" s="47">
        <v>2.69</v>
      </c>
      <c r="H22" s="47">
        <v>3.3</v>
      </c>
      <c r="I22" s="47">
        <v>5.45</v>
      </c>
      <c r="J22" s="47">
        <v>2.91</v>
      </c>
      <c r="K22" s="47">
        <v>2.34</v>
      </c>
      <c r="L22" s="47">
        <v>0</v>
      </c>
      <c r="N22" s="252">
        <v>3</v>
      </c>
      <c r="O22" s="49" t="str">
        <f>Main!A132</f>
        <v>Estupiñán</v>
      </c>
      <c r="P22" s="49">
        <f>Main!B132</f>
        <v>4.5</v>
      </c>
      <c r="Q22" s="49" t="str">
        <f>Main!C132</f>
        <v>Brighton</v>
      </c>
      <c r="R22" s="49">
        <f>Main!D132</f>
        <v>2.37</v>
      </c>
      <c r="S22" s="49">
        <f>Main!E132</f>
        <v>3.26</v>
      </c>
      <c r="T22" s="49">
        <f>Main!F132</f>
        <v>2.17</v>
      </c>
      <c r="U22" s="49">
        <f>Main!G132</f>
        <v>2.61</v>
      </c>
      <c r="V22" s="49">
        <f>Main!H132</f>
        <v>3.62</v>
      </c>
      <c r="W22" s="49">
        <f>Main!I132</f>
        <v>2.79</v>
      </c>
      <c r="X22" s="49">
        <f>Main!J132</f>
        <v>3.17</v>
      </c>
      <c r="Y22" s="49">
        <f>Main!K132</f>
        <v>1.31</v>
      </c>
      <c r="Z22" s="49">
        <f>Main!L2772</f>
        <v>0</v>
      </c>
      <c r="AB22" s="49">
        <v>1</v>
      </c>
      <c r="AC22" s="49" t="str">
        <v>Mbeumo</v>
      </c>
      <c r="AD22" s="49">
        <v>5.8</v>
      </c>
      <c r="AE22" s="49" t="str">
        <v>Brentford</v>
      </c>
      <c r="AF22" s="49">
        <v>3</v>
      </c>
      <c r="AG22" s="49">
        <v>2.62</v>
      </c>
      <c r="AH22" s="49">
        <v>3.81</v>
      </c>
      <c r="AI22" s="49">
        <v>3.38</v>
      </c>
      <c r="AJ22" s="49">
        <v>4.13</v>
      </c>
      <c r="AK22" s="49">
        <v>2.81</v>
      </c>
      <c r="AL22" s="49">
        <v>3.94</v>
      </c>
      <c r="AM22" s="49">
        <v>1.57</v>
      </c>
      <c r="AN22" s="49">
        <v>0</v>
      </c>
      <c r="AP22" s="50" t="str">
        <f>Main!A132</f>
        <v>Estupiñán</v>
      </c>
      <c r="AQ22" s="50">
        <f>Main!B132</f>
        <v>4.5</v>
      </c>
      <c r="AR22" s="50" t="str">
        <f>Main!C132</f>
        <v>Brighton</v>
      </c>
      <c r="AS22" s="50">
        <f>Main!D132</f>
        <v>2.37</v>
      </c>
      <c r="AT22" s="50">
        <f>Main!E132</f>
        <v>3.26</v>
      </c>
      <c r="AU22" s="50">
        <f>Main!F132</f>
        <v>2.17</v>
      </c>
      <c r="AV22" s="50">
        <f>Main!G132</f>
        <v>2.61</v>
      </c>
      <c r="AW22" s="50">
        <f>Main!H132</f>
        <v>3.62</v>
      </c>
      <c r="AX22" s="50">
        <f>Main!I132</f>
        <v>2.79</v>
      </c>
      <c r="AY22" s="50">
        <f>Main!J132</f>
        <v>3.17</v>
      </c>
      <c r="AZ22" s="50">
        <f>Main!K132</f>
        <v>1.31</v>
      </c>
      <c r="BA22" s="50">
        <f>Main!L1012</f>
        <v>0</v>
      </c>
      <c r="BC22" s="50" t="str">
        <v>Varane</v>
      </c>
      <c r="BD22" s="50">
        <v>4.8</v>
      </c>
      <c r="BE22" s="50" t="str">
        <v>Man Utd</v>
      </c>
      <c r="BF22" s="50">
        <v>3.47</v>
      </c>
      <c r="BG22" s="50">
        <v>3.84</v>
      </c>
      <c r="BH22" s="50">
        <v>1.94</v>
      </c>
      <c r="BI22" s="50">
        <v>1.83</v>
      </c>
      <c r="BJ22" s="50">
        <v>3.41</v>
      </c>
      <c r="BK22" s="50">
        <v>2.6</v>
      </c>
      <c r="BL22" s="50">
        <v>3.21</v>
      </c>
      <c r="BM22" s="50">
        <v>1.55</v>
      </c>
      <c r="BN22" s="50">
        <v>0</v>
      </c>
      <c r="BP22" s="126" t="str">
        <f>Main!A22</f>
        <v>Estupiñán</v>
      </c>
      <c r="BQ22" s="126">
        <f>Main!N2772</f>
        <v>0</v>
      </c>
      <c r="BR22" s="126">
        <f>Main!D22</f>
        <v>2.37</v>
      </c>
      <c r="BS22" s="126" t="str">
        <v>Estupiñán</v>
      </c>
      <c r="BT22" s="126">
        <v>0</v>
      </c>
      <c r="BU22" s="126">
        <v>2.37</v>
      </c>
      <c r="BV22" s="127" t="str">
        <f t="shared" si="1"/>
        <v>Estupiñán</v>
      </c>
      <c r="BW22" s="127">
        <f>Main!P2772</f>
        <v>0</v>
      </c>
      <c r="BX22" s="127">
        <f t="shared" si="2"/>
        <v>2.37</v>
      </c>
      <c r="BY22" s="127" t="str">
        <v>Varane</v>
      </c>
      <c r="BZ22" s="127">
        <v>0</v>
      </c>
      <c r="CA22" s="127">
        <v>3.47</v>
      </c>
      <c r="CH22" s="19" t="str">
        <f t="shared" si="3"/>
        <v>Estupiñán</v>
      </c>
      <c r="CI22" s="19">
        <f>Main!M2772-BQ22-BW22-CC22</f>
        <v>0</v>
      </c>
      <c r="CJ22" s="19">
        <f t="shared" si="4"/>
        <v>2.37</v>
      </c>
      <c r="CK22" s="19" t="str">
        <v>Estupiñán</v>
      </c>
      <c r="CL22" s="19">
        <v>0</v>
      </c>
      <c r="CM22" s="19">
        <v>2.37</v>
      </c>
      <c r="CO22" s="122">
        <f>Main!L22</f>
        <v>0</v>
      </c>
      <c r="CP22" s="122">
        <f>Main!L132</f>
        <v>0</v>
      </c>
      <c r="CQ22" s="122">
        <f>Main!L242</f>
        <v>0</v>
      </c>
      <c r="CR22" s="122">
        <f>Main!L352</f>
        <v>0</v>
      </c>
      <c r="CS22" s="122">
        <f>Main!L462</f>
        <v>0</v>
      </c>
      <c r="CT22" s="122">
        <f>Main!L572</f>
        <v>0</v>
      </c>
      <c r="CU22" s="122">
        <f>Main!L682</f>
        <v>0</v>
      </c>
      <c r="CV22" s="122">
        <f>Main!L792</f>
        <v>0</v>
      </c>
      <c r="CW22" s="122">
        <f>Main!L902</f>
        <v>0</v>
      </c>
      <c r="CX22" s="123">
        <f>Main!L1892</f>
        <v>0</v>
      </c>
      <c r="CY22" s="123">
        <f>Main!L2002</f>
        <v>0</v>
      </c>
      <c r="CZ22" s="123">
        <f>Main!L2112</f>
        <v>0</v>
      </c>
      <c r="DA22" s="124">
        <f>Main!L2222</f>
        <v>0</v>
      </c>
      <c r="DB22" s="123">
        <f>Main!L2332</f>
        <v>0</v>
      </c>
      <c r="DC22" s="123">
        <f>Main!L2442</f>
        <v>0</v>
      </c>
      <c r="DD22" s="123">
        <f>Main!L2552</f>
        <v>0</v>
      </c>
      <c r="DE22" s="123">
        <f>Main!L2662</f>
        <v>0</v>
      </c>
      <c r="DF22" s="51">
        <f t="shared" si="5"/>
        <v>0</v>
      </c>
      <c r="DG22" s="51">
        <f t="shared" si="6"/>
        <v>0</v>
      </c>
      <c r="DH22" s="51">
        <f t="shared" si="7"/>
        <v>0</v>
      </c>
      <c r="DI22" s="51">
        <f t="shared" si="8"/>
        <v>0</v>
      </c>
      <c r="DJ22" s="51">
        <f t="shared" si="9"/>
        <v>0</v>
      </c>
      <c r="DK22" s="51">
        <f t="shared" si="10"/>
        <v>0</v>
      </c>
      <c r="DL22" s="51">
        <f t="shared" si="11"/>
        <v>0</v>
      </c>
      <c r="DM22" s="51">
        <f t="shared" si="12"/>
        <v>0</v>
      </c>
      <c r="DN22" s="306">
        <f t="shared" si="14"/>
        <v>0</v>
      </c>
      <c r="DO22" s="306">
        <f t="shared" si="13"/>
        <v>0</v>
      </c>
      <c r="EA22" s="351">
        <f>SUM(EA21,AND(Main!L22=1))</f>
        <v>5</v>
      </c>
      <c r="EB22" s="351">
        <f>SUM(EB21,AND(Main!L132=1))</f>
        <v>5</v>
      </c>
      <c r="EC22" s="351">
        <f>SUM(EC21,AND(Main!L242=1))</f>
        <v>5</v>
      </c>
      <c r="ED22" s="351">
        <f>SUM(ED21,AND(Main!L352=1))</f>
        <v>5</v>
      </c>
      <c r="EE22" s="351">
        <f>SUM(EE21,AND(Main!L462=1))</f>
        <v>5</v>
      </c>
      <c r="EF22" s="351">
        <f>SUM(EF21,AND(Main!L572=1))</f>
        <v>5</v>
      </c>
      <c r="EG22" s="351">
        <f>SUM(EG21,AND(Main!L682=1))</f>
        <v>5</v>
      </c>
      <c r="EH22" s="351">
        <f>SUM(EH21,AND(Main!L792=1))</f>
        <v>5</v>
      </c>
      <c r="EI22" s="351">
        <f>SUM(EI21,AND(Main!L902=1))</f>
        <v>5</v>
      </c>
      <c r="EJ22" s="350">
        <f>SUM(EJ21,AND(Main!L2772=1))</f>
        <v>3</v>
      </c>
      <c r="EK22" s="350">
        <f>SUM(EK21,AND(Main!L2882=1))</f>
        <v>3</v>
      </c>
      <c r="EL22" s="350">
        <f>SUM(EL21,AND(Main!L2992=1))</f>
        <v>3</v>
      </c>
      <c r="EM22" s="350">
        <f>SUM(EM21,AND(Main!L3102=1))</f>
        <v>5</v>
      </c>
      <c r="EN22" s="350">
        <f>SUM(EN21,AND(Main!L3212=1))</f>
        <v>4</v>
      </c>
      <c r="EO22" s="350">
        <f>SUM(EO21,AND(Main!L3322=1))</f>
        <v>3</v>
      </c>
      <c r="EP22" s="350">
        <f>SUM(EP21,AND(Main!L3432=1))</f>
        <v>3</v>
      </c>
      <c r="EQ22" s="350">
        <f>SUM(EQ21,AND(Main!L3542=1))</f>
        <v>3</v>
      </c>
      <c r="ER22" s="361">
        <f>SUM(ER21,AND(Main!N2772=1))</f>
        <v>1</v>
      </c>
      <c r="ES22" s="361">
        <f>SUM(ES21,AND(Main!N2882=1))</f>
        <v>1</v>
      </c>
      <c r="ET22" s="361">
        <f>SUM(ET21,AND(Main!N2992=1))</f>
        <v>1</v>
      </c>
      <c r="EU22" s="361">
        <f>SUM(EU21,AND(Main!N3102=1))</f>
        <v>0</v>
      </c>
      <c r="EV22" s="361">
        <f>SUM(EV21,AND(Main!N3212=1))</f>
        <v>1</v>
      </c>
      <c r="EW22" s="361">
        <f>SUM(EW21,AND(Main!N3322=1))</f>
        <v>1</v>
      </c>
      <c r="EX22" s="361">
        <f>SUM(EX21,AND(Main!N3432=1))</f>
        <v>1</v>
      </c>
      <c r="EY22" s="361">
        <f>SUM(EY21,AND(Main!N3542=1))</f>
        <v>1</v>
      </c>
      <c r="EZ22" s="362">
        <f>SUM(EZ21,AND(Main!P2772=1))</f>
        <v>0</v>
      </c>
      <c r="FA22" s="362">
        <f>SUM(FA21,AND(Main!P2882=1))</f>
        <v>0</v>
      </c>
      <c r="FB22" s="362">
        <f>SUM(FB21,AND(Main!P2992=1))</f>
        <v>1</v>
      </c>
      <c r="FC22" s="362">
        <f>SUM(FC21,AND(Main!P3102=1))</f>
        <v>0</v>
      </c>
      <c r="FD22" s="362">
        <f>SUM(FD21,AND(Main!P3212=1))</f>
        <v>0</v>
      </c>
      <c r="FE22" s="362">
        <f>SUM(FE21,AND(Main!P3322=1))</f>
        <v>1</v>
      </c>
      <c r="FF22" s="362">
        <f>SUM(FF21,AND(Main!P3432=1))</f>
        <v>1</v>
      </c>
      <c r="FG22" s="362">
        <f>SUM(FG21,AND(Main!P3542=1))</f>
        <v>1</v>
      </c>
      <c r="FH22">
        <f>SUM(FH21,AND(Main!Q2772=1))</f>
        <v>1</v>
      </c>
      <c r="FI22">
        <f>SUM(FI21,AND(Main!Q2882=1))</f>
        <v>1</v>
      </c>
      <c r="FJ22">
        <f>SUM(FJ21,AND(Main!Q2992=1))</f>
        <v>0</v>
      </c>
      <c r="FK22">
        <f>SUM(FK21,AND(Main!Q3102=1))</f>
        <v>0</v>
      </c>
      <c r="FL22">
        <f>SUM(FL21,AND(Main!Q3212=1))</f>
        <v>0</v>
      </c>
      <c r="FM22">
        <f>SUM(FM21,AND(Main!Q3322=1))</f>
        <v>0</v>
      </c>
      <c r="FN22">
        <f>SUM(FN21,AND(Main!Q3432=1))</f>
        <v>0</v>
      </c>
      <c r="FO22">
        <f>SUM(FO21,AND(Main!Q3542=1))</f>
        <v>0</v>
      </c>
    </row>
    <row r="23" spans="1:171">
      <c r="A23" s="47" t="str">
        <v>Burn</v>
      </c>
      <c r="B23" s="47">
        <v>4.5</v>
      </c>
      <c r="C23" s="47" t="str">
        <v>Newcastle</v>
      </c>
      <c r="D23" s="47">
        <v>3.83</v>
      </c>
      <c r="E23" s="47">
        <v>2.08</v>
      </c>
      <c r="F23" s="47">
        <v>3.82</v>
      </c>
      <c r="G23" s="47">
        <v>3.19</v>
      </c>
      <c r="H23" s="47">
        <v>3.53</v>
      </c>
      <c r="I23" s="47">
        <v>3.56</v>
      </c>
      <c r="J23" s="47">
        <v>2.29</v>
      </c>
      <c r="K23" s="47">
        <v>2.04</v>
      </c>
      <c r="L23" s="47">
        <v>0</v>
      </c>
      <c r="N23" s="252">
        <v>3</v>
      </c>
      <c r="O23" s="49" t="str">
        <f>Main!A133</f>
        <v>Matip</v>
      </c>
      <c r="P23" s="49">
        <f>Main!B133</f>
        <v>5.9</v>
      </c>
      <c r="Q23" s="49" t="str">
        <f>Main!C133</f>
        <v>Liverpool</v>
      </c>
      <c r="R23" s="49">
        <f>Main!D133</f>
        <v>3.36</v>
      </c>
      <c r="S23" s="49">
        <f>Main!E133</f>
        <v>2.5299999999999998</v>
      </c>
      <c r="T23" s="49">
        <f>Main!F133</f>
        <v>2.21</v>
      </c>
      <c r="U23" s="49">
        <f>Main!G133</f>
        <v>2.44</v>
      </c>
      <c r="V23" s="49">
        <f>Main!H133</f>
        <v>2.91</v>
      </c>
      <c r="W23" s="49">
        <f>Main!I133</f>
        <v>3.18</v>
      </c>
      <c r="X23" s="49">
        <f>Main!J133</f>
        <v>1.93</v>
      </c>
      <c r="Y23" s="49">
        <f>Main!K133</f>
        <v>2.67</v>
      </c>
      <c r="Z23" s="49">
        <f>Main!L2773</f>
        <v>0</v>
      </c>
      <c r="AB23" s="49">
        <v>1</v>
      </c>
      <c r="AC23" s="49" t="str">
        <v>Adams</v>
      </c>
      <c r="AD23" s="49">
        <v>6.4</v>
      </c>
      <c r="AE23" s="49" t="str">
        <v>Southampton</v>
      </c>
      <c r="AF23" s="49">
        <v>3.47</v>
      </c>
      <c r="AG23" s="49">
        <v>3.59</v>
      </c>
      <c r="AH23" s="49">
        <v>3.03</v>
      </c>
      <c r="AI23" s="49">
        <v>3.31</v>
      </c>
      <c r="AJ23" s="49">
        <v>2.9</v>
      </c>
      <c r="AK23" s="49">
        <v>3.23</v>
      </c>
      <c r="AL23" s="49">
        <v>2.41</v>
      </c>
      <c r="AM23" s="49">
        <v>2.85</v>
      </c>
      <c r="AN23" s="49">
        <v>0</v>
      </c>
      <c r="AP23" s="50" t="str">
        <f>Main!A133</f>
        <v>Matip</v>
      </c>
      <c r="AQ23" s="50">
        <f>Main!B133</f>
        <v>5.9</v>
      </c>
      <c r="AR23" s="50" t="str">
        <f>Main!C133</f>
        <v>Liverpool</v>
      </c>
      <c r="AS23" s="50">
        <f>Main!D133</f>
        <v>3.36</v>
      </c>
      <c r="AT23" s="50">
        <f>Main!E133</f>
        <v>2.5299999999999998</v>
      </c>
      <c r="AU23" s="50">
        <f>Main!F133</f>
        <v>2.21</v>
      </c>
      <c r="AV23" s="50">
        <f>Main!G133</f>
        <v>2.44</v>
      </c>
      <c r="AW23" s="50">
        <f>Main!H133</f>
        <v>2.91</v>
      </c>
      <c r="AX23" s="50">
        <f>Main!I133</f>
        <v>3.18</v>
      </c>
      <c r="AY23" s="50">
        <f>Main!J133</f>
        <v>1.93</v>
      </c>
      <c r="AZ23" s="50">
        <f>Main!K133</f>
        <v>2.67</v>
      </c>
      <c r="BA23" s="50">
        <f>Main!L1013</f>
        <v>0</v>
      </c>
      <c r="BC23" s="50" t="str">
        <v>Estupiñán</v>
      </c>
      <c r="BD23" s="50">
        <v>4.5</v>
      </c>
      <c r="BE23" s="50" t="str">
        <v>Brighton</v>
      </c>
      <c r="BF23" s="50">
        <v>2.37</v>
      </c>
      <c r="BG23" s="50">
        <v>3.26</v>
      </c>
      <c r="BH23" s="50">
        <v>2.17</v>
      </c>
      <c r="BI23" s="50">
        <v>2.61</v>
      </c>
      <c r="BJ23" s="50">
        <v>3.62</v>
      </c>
      <c r="BK23" s="50">
        <v>2.79</v>
      </c>
      <c r="BL23" s="50">
        <v>3.17</v>
      </c>
      <c r="BM23" s="50">
        <v>1.31</v>
      </c>
      <c r="BN23" s="50">
        <v>0</v>
      </c>
      <c r="BP23" s="126" t="str">
        <f>Main!A23</f>
        <v>Matip</v>
      </c>
      <c r="BQ23" s="126">
        <f>Main!N2773</f>
        <v>0</v>
      </c>
      <c r="BR23" s="126">
        <f>Main!D23</f>
        <v>3.36</v>
      </c>
      <c r="BS23" s="126" t="str">
        <v>Matip</v>
      </c>
      <c r="BT23" s="126">
        <v>0</v>
      </c>
      <c r="BU23" s="126">
        <v>3.36</v>
      </c>
      <c r="BV23" s="127" t="str">
        <f t="shared" si="1"/>
        <v>Matip</v>
      </c>
      <c r="BW23" s="127">
        <f>Main!P2773</f>
        <v>0</v>
      </c>
      <c r="BX23" s="127">
        <f t="shared" si="2"/>
        <v>3.36</v>
      </c>
      <c r="BY23" s="127" t="str">
        <v>Estupiñán</v>
      </c>
      <c r="BZ23" s="127">
        <v>0</v>
      </c>
      <c r="CA23" s="127">
        <v>2.37</v>
      </c>
      <c r="CH23" s="19" t="str">
        <f t="shared" si="3"/>
        <v>Matip</v>
      </c>
      <c r="CI23" s="19">
        <f>Main!M2773-BQ23-BW23-CC23</f>
        <v>0</v>
      </c>
      <c r="CJ23" s="19">
        <f t="shared" si="4"/>
        <v>3.36</v>
      </c>
      <c r="CK23" s="19" t="str">
        <v>Matip</v>
      </c>
      <c r="CL23" s="19">
        <v>0</v>
      </c>
      <c r="CM23" s="19">
        <v>3.36</v>
      </c>
      <c r="CO23" s="122">
        <f>Main!L23</f>
        <v>0</v>
      </c>
      <c r="CP23" s="122">
        <f>Main!L133</f>
        <v>0</v>
      </c>
      <c r="CQ23" s="122">
        <f>Main!L243</f>
        <v>0</v>
      </c>
      <c r="CR23" s="122">
        <f>Main!L353</f>
        <v>0</v>
      </c>
      <c r="CS23" s="122">
        <f>Main!L463</f>
        <v>0</v>
      </c>
      <c r="CT23" s="122">
        <f>Main!L573</f>
        <v>0</v>
      </c>
      <c r="CU23" s="122">
        <f>Main!L683</f>
        <v>0</v>
      </c>
      <c r="CV23" s="122">
        <f>Main!L793</f>
        <v>0</v>
      </c>
      <c r="CW23" s="122">
        <f>Main!L903</f>
        <v>0</v>
      </c>
      <c r="CX23" s="123">
        <f>Main!L1893</f>
        <v>0</v>
      </c>
      <c r="CY23" s="123">
        <f>Main!L2003</f>
        <v>0</v>
      </c>
      <c r="CZ23" s="123">
        <f>Main!L2113</f>
        <v>0</v>
      </c>
      <c r="DA23" s="124">
        <f>Main!L2223</f>
        <v>0</v>
      </c>
      <c r="DB23" s="123">
        <f>Main!L2333</f>
        <v>0</v>
      </c>
      <c r="DC23" s="123">
        <f>Main!L2443</f>
        <v>0</v>
      </c>
      <c r="DD23" s="123">
        <f>Main!L2553</f>
        <v>0</v>
      </c>
      <c r="DE23" s="123">
        <f>Main!L2663</f>
        <v>0</v>
      </c>
      <c r="DF23" s="51">
        <f t="shared" si="5"/>
        <v>0</v>
      </c>
      <c r="DG23" s="51">
        <f t="shared" si="6"/>
        <v>0</v>
      </c>
      <c r="DH23" s="51">
        <f t="shared" si="7"/>
        <v>0</v>
      </c>
      <c r="DI23" s="51">
        <f t="shared" si="8"/>
        <v>0</v>
      </c>
      <c r="DJ23" s="51">
        <f t="shared" si="9"/>
        <v>0</v>
      </c>
      <c r="DK23" s="51">
        <f t="shared" si="10"/>
        <v>0</v>
      </c>
      <c r="DL23" s="51">
        <f t="shared" si="11"/>
        <v>0</v>
      </c>
      <c r="DM23" s="51">
        <f t="shared" si="12"/>
        <v>0</v>
      </c>
      <c r="DN23" s="306">
        <f t="shared" si="14"/>
        <v>0</v>
      </c>
      <c r="DO23" s="306">
        <f t="shared" si="13"/>
        <v>0</v>
      </c>
      <c r="DQ23" s="280" t="s">
        <v>217</v>
      </c>
      <c r="DR23" s="280"/>
      <c r="DS23" s="280"/>
      <c r="EA23" s="351">
        <f>SUM(EA22,AND(Main!L23=1))</f>
        <v>5</v>
      </c>
      <c r="EB23" s="351">
        <f>SUM(EB22,AND(Main!L133=1))</f>
        <v>5</v>
      </c>
      <c r="EC23" s="351">
        <f>SUM(EC22,AND(Main!L243=1))</f>
        <v>5</v>
      </c>
      <c r="ED23" s="351">
        <f>SUM(ED22,AND(Main!L353=1))</f>
        <v>5</v>
      </c>
      <c r="EE23" s="351">
        <f>SUM(EE22,AND(Main!L463=1))</f>
        <v>5</v>
      </c>
      <c r="EF23" s="351">
        <f>SUM(EF22,AND(Main!L573=1))</f>
        <v>5</v>
      </c>
      <c r="EG23" s="351">
        <f>SUM(EG22,AND(Main!L683=1))</f>
        <v>5</v>
      </c>
      <c r="EH23" s="351">
        <f>SUM(EH22,AND(Main!L793=1))</f>
        <v>5</v>
      </c>
      <c r="EI23" s="351">
        <f>SUM(EI22,AND(Main!L903=1))</f>
        <v>5</v>
      </c>
      <c r="EJ23" s="350">
        <f>SUM(EJ22,AND(Main!L2773=1))</f>
        <v>3</v>
      </c>
      <c r="EK23" s="350">
        <f>SUM(EK22,AND(Main!L2883=1))</f>
        <v>3</v>
      </c>
      <c r="EL23" s="350">
        <f>SUM(EL22,AND(Main!L2993=1))</f>
        <v>3</v>
      </c>
      <c r="EM23" s="350">
        <f>SUM(EM22,AND(Main!L3103=1))</f>
        <v>5</v>
      </c>
      <c r="EN23" s="350">
        <f>SUM(EN22,AND(Main!L3213=1))</f>
        <v>4</v>
      </c>
      <c r="EO23" s="350">
        <f>SUM(EO22,AND(Main!L3323=1))</f>
        <v>3</v>
      </c>
      <c r="EP23" s="350">
        <f>SUM(EP22,AND(Main!L3433=1))</f>
        <v>3</v>
      </c>
      <c r="EQ23" s="350">
        <f>SUM(EQ22,AND(Main!L3543=1))</f>
        <v>3</v>
      </c>
      <c r="ER23" s="361">
        <f>SUM(ER22,AND(Main!N2773=1))</f>
        <v>1</v>
      </c>
      <c r="ES23" s="361">
        <f>SUM(ES22,AND(Main!N2883=1))</f>
        <v>1</v>
      </c>
      <c r="ET23" s="361">
        <f>SUM(ET22,AND(Main!N2993=1))</f>
        <v>1</v>
      </c>
      <c r="EU23" s="361">
        <f>SUM(EU22,AND(Main!N3103=1))</f>
        <v>0</v>
      </c>
      <c r="EV23" s="361">
        <f>SUM(EV22,AND(Main!N3213=1))</f>
        <v>1</v>
      </c>
      <c r="EW23" s="361">
        <f>SUM(EW22,AND(Main!N3323=1))</f>
        <v>1</v>
      </c>
      <c r="EX23" s="361">
        <f>SUM(EX22,AND(Main!N3433=1))</f>
        <v>1</v>
      </c>
      <c r="EY23" s="361">
        <f>SUM(EY22,AND(Main!N3543=1))</f>
        <v>1</v>
      </c>
      <c r="EZ23" s="362">
        <f>SUM(EZ22,AND(Main!P2773=1))</f>
        <v>0</v>
      </c>
      <c r="FA23" s="362">
        <f>SUM(FA22,AND(Main!P2883=1))</f>
        <v>0</v>
      </c>
      <c r="FB23" s="362">
        <f>SUM(FB22,AND(Main!P2993=1))</f>
        <v>1</v>
      </c>
      <c r="FC23" s="362">
        <f>SUM(FC22,AND(Main!P3103=1))</f>
        <v>0</v>
      </c>
      <c r="FD23" s="362">
        <f>SUM(FD22,AND(Main!P3213=1))</f>
        <v>0</v>
      </c>
      <c r="FE23" s="362">
        <f>SUM(FE22,AND(Main!P3323=1))</f>
        <v>1</v>
      </c>
      <c r="FF23" s="362">
        <f>SUM(FF22,AND(Main!P3433=1))</f>
        <v>1</v>
      </c>
      <c r="FG23" s="362">
        <f>SUM(FG22,AND(Main!P3543=1))</f>
        <v>1</v>
      </c>
      <c r="FH23">
        <f>SUM(FH22,AND(Main!Q2773=1))</f>
        <v>1</v>
      </c>
      <c r="FI23">
        <f>SUM(FI22,AND(Main!Q2883=1))</f>
        <v>1</v>
      </c>
      <c r="FJ23">
        <f>SUM(FJ22,AND(Main!Q2993=1))</f>
        <v>0</v>
      </c>
      <c r="FK23">
        <f>SUM(FK22,AND(Main!Q3103=1))</f>
        <v>0</v>
      </c>
      <c r="FL23">
        <f>SUM(FL22,AND(Main!Q3213=1))</f>
        <v>0</v>
      </c>
      <c r="FM23">
        <f>SUM(FM22,AND(Main!Q3323=1))</f>
        <v>0</v>
      </c>
      <c r="FN23">
        <f>SUM(FN22,AND(Main!Q3433=1))</f>
        <v>0</v>
      </c>
      <c r="FO23">
        <f>SUM(FO22,AND(Main!Q3543=1))</f>
        <v>0</v>
      </c>
    </row>
    <row r="24" spans="1:171">
      <c r="A24" s="47" t="str">
        <v>Botman</v>
      </c>
      <c r="B24" s="47">
        <v>4.4000000000000004</v>
      </c>
      <c r="C24" s="47" t="str">
        <v>Newcastle</v>
      </c>
      <c r="D24" s="47">
        <v>3.77</v>
      </c>
      <c r="E24" s="47">
        <v>2.08</v>
      </c>
      <c r="F24" s="47">
        <v>3.68</v>
      </c>
      <c r="G24" s="47">
        <v>3.25</v>
      </c>
      <c r="H24" s="47">
        <v>3.65</v>
      </c>
      <c r="I24" s="47">
        <v>3.46</v>
      </c>
      <c r="J24" s="47">
        <v>2.31</v>
      </c>
      <c r="K24" s="47">
        <v>2.04</v>
      </c>
      <c r="L24" s="47">
        <v>0</v>
      </c>
      <c r="N24" s="252">
        <v>3</v>
      </c>
      <c r="O24" s="49" t="str">
        <f>Main!A134</f>
        <v>Romero</v>
      </c>
      <c r="P24" s="49">
        <f>Main!B134</f>
        <v>4.9000000000000004</v>
      </c>
      <c r="Q24" s="49" t="str">
        <f>Main!C134</f>
        <v>Spurs</v>
      </c>
      <c r="R24" s="49">
        <f>Main!D134</f>
        <v>2.2200000000000002</v>
      </c>
      <c r="S24" s="49">
        <f>Main!E134</f>
        <v>2.83</v>
      </c>
      <c r="T24" s="49">
        <f>Main!F134</f>
        <v>3.59</v>
      </c>
      <c r="U24" s="49">
        <f>Main!G134</f>
        <v>2.67</v>
      </c>
      <c r="V24" s="49">
        <f>Main!H134</f>
        <v>1.63</v>
      </c>
      <c r="W24" s="49">
        <f>Main!I134</f>
        <v>2.56</v>
      </c>
      <c r="X24" s="49">
        <f>Main!J134</f>
        <v>3.06</v>
      </c>
      <c r="Y24" s="49">
        <f>Main!K134</f>
        <v>2.5</v>
      </c>
      <c r="Z24" s="49">
        <f>Main!L2774</f>
        <v>0</v>
      </c>
      <c r="AB24" s="49">
        <v>1</v>
      </c>
      <c r="AC24" s="49" t="str">
        <v>Calvert-Lewin</v>
      </c>
      <c r="AD24" s="49">
        <v>7.9</v>
      </c>
      <c r="AE24" s="49" t="str">
        <v>Everton</v>
      </c>
      <c r="AF24" s="49">
        <v>0.91</v>
      </c>
      <c r="AG24" s="49">
        <v>1.89</v>
      </c>
      <c r="AH24" s="49">
        <v>4.07</v>
      </c>
      <c r="AI24" s="49">
        <v>3.19</v>
      </c>
      <c r="AJ24" s="49">
        <v>3.14</v>
      </c>
      <c r="AK24" s="49">
        <v>2.79</v>
      </c>
      <c r="AL24" s="49">
        <v>4.28</v>
      </c>
      <c r="AM24" s="49">
        <v>3.88</v>
      </c>
      <c r="AN24" s="49">
        <v>0</v>
      </c>
      <c r="AP24" s="50" t="str">
        <f>Main!A134</f>
        <v>Romero</v>
      </c>
      <c r="AQ24" s="50">
        <f>Main!B134</f>
        <v>4.9000000000000004</v>
      </c>
      <c r="AR24" s="50" t="str">
        <f>Main!C134</f>
        <v>Spurs</v>
      </c>
      <c r="AS24" s="50">
        <f>Main!D134</f>
        <v>2.2200000000000002</v>
      </c>
      <c r="AT24" s="50">
        <f>Main!E134</f>
        <v>2.83</v>
      </c>
      <c r="AU24" s="50">
        <f>Main!F134</f>
        <v>3.59</v>
      </c>
      <c r="AV24" s="50">
        <f>Main!G134</f>
        <v>2.67</v>
      </c>
      <c r="AW24" s="50">
        <f>Main!H134</f>
        <v>1.63</v>
      </c>
      <c r="AX24" s="50">
        <f>Main!I134</f>
        <v>2.56</v>
      </c>
      <c r="AY24" s="50">
        <f>Main!J134</f>
        <v>3.06</v>
      </c>
      <c r="AZ24" s="50">
        <f>Main!K134</f>
        <v>2.5</v>
      </c>
      <c r="BA24" s="50">
        <f>Main!L1014</f>
        <v>0</v>
      </c>
      <c r="BC24" s="50" t="str">
        <v>Matip</v>
      </c>
      <c r="BD24" s="50">
        <v>5.9</v>
      </c>
      <c r="BE24" s="50" t="str">
        <v>Liverpool</v>
      </c>
      <c r="BF24" s="50">
        <v>3.36</v>
      </c>
      <c r="BG24" s="50">
        <v>2.5299999999999998</v>
      </c>
      <c r="BH24" s="50">
        <v>2.21</v>
      </c>
      <c r="BI24" s="50">
        <v>2.44</v>
      </c>
      <c r="BJ24" s="50">
        <v>2.91</v>
      </c>
      <c r="BK24" s="50">
        <v>3.18</v>
      </c>
      <c r="BL24" s="50">
        <v>1.93</v>
      </c>
      <c r="BM24" s="50">
        <v>2.67</v>
      </c>
      <c r="BN24" s="50">
        <v>0</v>
      </c>
      <c r="BP24" s="126" t="str">
        <f>Main!A24</f>
        <v>Romero</v>
      </c>
      <c r="BQ24" s="126">
        <f>Main!N2774</f>
        <v>0</v>
      </c>
      <c r="BR24" s="126">
        <f>Main!D24</f>
        <v>2.2200000000000002</v>
      </c>
      <c r="BS24" s="126" t="str">
        <v>Romero</v>
      </c>
      <c r="BT24" s="126">
        <v>0</v>
      </c>
      <c r="BU24" s="126">
        <v>2.2200000000000002</v>
      </c>
      <c r="BV24" s="127" t="str">
        <f t="shared" si="1"/>
        <v>Romero</v>
      </c>
      <c r="BW24" s="127">
        <f>Main!P2774</f>
        <v>0</v>
      </c>
      <c r="BX24" s="127">
        <f t="shared" si="2"/>
        <v>2.2200000000000002</v>
      </c>
      <c r="BY24" s="127" t="str">
        <v>Matip</v>
      </c>
      <c r="BZ24" s="127">
        <v>0</v>
      </c>
      <c r="CA24" s="127">
        <v>3.36</v>
      </c>
      <c r="CH24" s="19" t="str">
        <f t="shared" si="3"/>
        <v>Romero</v>
      </c>
      <c r="CI24" s="19">
        <f>Main!M2774-BQ24-BW24-CC24</f>
        <v>0</v>
      </c>
      <c r="CJ24" s="19">
        <f t="shared" si="4"/>
        <v>2.2200000000000002</v>
      </c>
      <c r="CK24" s="19" t="str">
        <v>Romero</v>
      </c>
      <c r="CL24" s="19">
        <v>0</v>
      </c>
      <c r="CM24" s="19">
        <v>2.2200000000000002</v>
      </c>
      <c r="CO24" s="122">
        <f>Main!L24</f>
        <v>0</v>
      </c>
      <c r="CP24" s="122">
        <f>Main!L134</f>
        <v>0</v>
      </c>
      <c r="CQ24" s="122">
        <f>Main!L244</f>
        <v>0</v>
      </c>
      <c r="CR24" s="122">
        <f>Main!L354</f>
        <v>0</v>
      </c>
      <c r="CS24" s="122">
        <f>Main!L464</f>
        <v>0</v>
      </c>
      <c r="CT24" s="122">
        <f>Main!L574</f>
        <v>0</v>
      </c>
      <c r="CU24" s="122">
        <f>Main!L684</f>
        <v>0</v>
      </c>
      <c r="CV24" s="122">
        <f>Main!L794</f>
        <v>0</v>
      </c>
      <c r="CW24" s="122">
        <f>Main!L904</f>
        <v>0</v>
      </c>
      <c r="CX24" s="123">
        <f>Main!L1894</f>
        <v>0</v>
      </c>
      <c r="CY24" s="123">
        <f>Main!L2004</f>
        <v>0</v>
      </c>
      <c r="CZ24" s="123">
        <f>Main!L2114</f>
        <v>0</v>
      </c>
      <c r="DA24" s="124">
        <f>Main!L2224</f>
        <v>0</v>
      </c>
      <c r="DB24" s="123">
        <f>Main!L2334</f>
        <v>0</v>
      </c>
      <c r="DC24" s="123">
        <f>Main!L2444</f>
        <v>0</v>
      </c>
      <c r="DD24" s="123">
        <f>Main!L2554</f>
        <v>0</v>
      </c>
      <c r="DE24" s="123">
        <f>Main!L2664</f>
        <v>0</v>
      </c>
      <c r="DF24" s="51">
        <f t="shared" si="5"/>
        <v>0</v>
      </c>
      <c r="DG24" s="51">
        <f t="shared" si="6"/>
        <v>0</v>
      </c>
      <c r="DH24" s="51">
        <f t="shared" si="7"/>
        <v>0</v>
      </c>
      <c r="DI24" s="51">
        <f t="shared" si="8"/>
        <v>0</v>
      </c>
      <c r="DJ24" s="51">
        <f t="shared" si="9"/>
        <v>0</v>
      </c>
      <c r="DK24" s="51">
        <f t="shared" si="10"/>
        <v>0</v>
      </c>
      <c r="DL24" s="51">
        <f t="shared" si="11"/>
        <v>0</v>
      </c>
      <c r="DM24" s="51">
        <f t="shared" si="12"/>
        <v>0</v>
      </c>
      <c r="DN24" s="306">
        <f t="shared" si="14"/>
        <v>0</v>
      </c>
      <c r="DO24" s="306">
        <f t="shared" si="13"/>
        <v>0</v>
      </c>
      <c r="DQ24" s="279">
        <f>Main!AA2</f>
        <v>3</v>
      </c>
      <c r="DR24" s="279">
        <f t="shared" ref="DR24:DY24" si="19">DQ24</f>
        <v>3</v>
      </c>
      <c r="DS24" s="279">
        <f t="shared" si="19"/>
        <v>3</v>
      </c>
      <c r="DT24" s="279">
        <f t="shared" si="19"/>
        <v>3</v>
      </c>
      <c r="DU24" s="279">
        <f t="shared" si="19"/>
        <v>3</v>
      </c>
      <c r="DV24" s="279">
        <f t="shared" si="19"/>
        <v>3</v>
      </c>
      <c r="DW24" s="279">
        <f t="shared" si="19"/>
        <v>3</v>
      </c>
      <c r="DX24" s="279">
        <f t="shared" si="19"/>
        <v>3</v>
      </c>
      <c r="DY24" s="279">
        <f t="shared" si="19"/>
        <v>3</v>
      </c>
      <c r="EA24" s="351">
        <f>SUM(EA23,AND(Main!L24=1))</f>
        <v>5</v>
      </c>
      <c r="EB24" s="351">
        <f>SUM(EB23,AND(Main!L134=1))</f>
        <v>5</v>
      </c>
      <c r="EC24" s="351">
        <f>SUM(EC23,AND(Main!L244=1))</f>
        <v>5</v>
      </c>
      <c r="ED24" s="351">
        <f>SUM(ED23,AND(Main!L354=1))</f>
        <v>5</v>
      </c>
      <c r="EE24" s="351">
        <f>SUM(EE23,AND(Main!L464=1))</f>
        <v>5</v>
      </c>
      <c r="EF24" s="351">
        <f>SUM(EF23,AND(Main!L574=1))</f>
        <v>5</v>
      </c>
      <c r="EG24" s="351">
        <f>SUM(EG23,AND(Main!L684=1))</f>
        <v>5</v>
      </c>
      <c r="EH24" s="351">
        <f>SUM(EH23,AND(Main!L794=1))</f>
        <v>5</v>
      </c>
      <c r="EI24" s="351">
        <f>SUM(EI23,AND(Main!L904=1))</f>
        <v>5</v>
      </c>
      <c r="EJ24" s="350">
        <f>SUM(EJ23,AND(Main!L2774=1))</f>
        <v>3</v>
      </c>
      <c r="EK24" s="350">
        <f>SUM(EK23,AND(Main!L2884=1))</f>
        <v>3</v>
      </c>
      <c r="EL24" s="350">
        <f>SUM(EL23,AND(Main!L2994=1))</f>
        <v>3</v>
      </c>
      <c r="EM24" s="350">
        <f>SUM(EM23,AND(Main!L3104=1))</f>
        <v>5</v>
      </c>
      <c r="EN24" s="350">
        <f>SUM(EN23,AND(Main!L3214=1))</f>
        <v>4</v>
      </c>
      <c r="EO24" s="350">
        <f>SUM(EO23,AND(Main!L3324=1))</f>
        <v>3</v>
      </c>
      <c r="EP24" s="350">
        <f>SUM(EP23,AND(Main!L3434=1))</f>
        <v>3</v>
      </c>
      <c r="EQ24" s="350">
        <f>SUM(EQ23,AND(Main!L3544=1))</f>
        <v>3</v>
      </c>
      <c r="ER24" s="361">
        <f>SUM(ER23,AND(Main!N2774=1))</f>
        <v>1</v>
      </c>
      <c r="ES24" s="361">
        <f>SUM(ES23,AND(Main!N2884=1))</f>
        <v>1</v>
      </c>
      <c r="ET24" s="361">
        <f>SUM(ET23,AND(Main!N2994=1))</f>
        <v>1</v>
      </c>
      <c r="EU24" s="361">
        <f>SUM(EU23,AND(Main!N3104=1))</f>
        <v>0</v>
      </c>
      <c r="EV24" s="361">
        <f>SUM(EV23,AND(Main!N3214=1))</f>
        <v>1</v>
      </c>
      <c r="EW24" s="361">
        <f>SUM(EW23,AND(Main!N3324=1))</f>
        <v>1</v>
      </c>
      <c r="EX24" s="361">
        <f>SUM(EX23,AND(Main!N3434=1))</f>
        <v>1</v>
      </c>
      <c r="EY24" s="361">
        <f>SUM(EY23,AND(Main!N3544=1))</f>
        <v>1</v>
      </c>
      <c r="EZ24" s="362">
        <f>SUM(EZ23,AND(Main!P2774=1))</f>
        <v>0</v>
      </c>
      <c r="FA24" s="362">
        <f>SUM(FA23,AND(Main!P2884=1))</f>
        <v>0</v>
      </c>
      <c r="FB24" s="362">
        <f>SUM(FB23,AND(Main!P2994=1))</f>
        <v>1</v>
      </c>
      <c r="FC24" s="362">
        <f>SUM(FC23,AND(Main!P3104=1))</f>
        <v>0</v>
      </c>
      <c r="FD24" s="362">
        <f>SUM(FD23,AND(Main!P3214=1))</f>
        <v>0</v>
      </c>
      <c r="FE24" s="362">
        <f>SUM(FE23,AND(Main!P3324=1))</f>
        <v>1</v>
      </c>
      <c r="FF24" s="362">
        <f>SUM(FF23,AND(Main!P3434=1))</f>
        <v>1</v>
      </c>
      <c r="FG24" s="362">
        <f>SUM(FG23,AND(Main!P3544=1))</f>
        <v>1</v>
      </c>
      <c r="FH24">
        <f>SUM(FH23,AND(Main!Q2774=1))</f>
        <v>1</v>
      </c>
      <c r="FI24">
        <f>SUM(FI23,AND(Main!Q2884=1))</f>
        <v>1</v>
      </c>
      <c r="FJ24">
        <f>SUM(FJ23,AND(Main!Q2994=1))</f>
        <v>0</v>
      </c>
      <c r="FK24">
        <f>SUM(FK23,AND(Main!Q3104=1))</f>
        <v>0</v>
      </c>
      <c r="FL24">
        <f>SUM(FL23,AND(Main!Q3214=1))</f>
        <v>0</v>
      </c>
      <c r="FM24">
        <f>SUM(FM23,AND(Main!Q3324=1))</f>
        <v>0</v>
      </c>
      <c r="FN24">
        <f>SUM(FN23,AND(Main!Q3434=1))</f>
        <v>0</v>
      </c>
      <c r="FO24">
        <f>SUM(FO23,AND(Main!Q3544=1))</f>
        <v>0</v>
      </c>
    </row>
    <row r="25" spans="1:171">
      <c r="A25" s="47" t="str">
        <v>Dier</v>
      </c>
      <c r="B25" s="47">
        <v>5.2</v>
      </c>
      <c r="C25" s="47" t="str">
        <v>Spurs</v>
      </c>
      <c r="D25" s="47">
        <v>3.49</v>
      </c>
      <c r="E25" s="47">
        <v>2.98</v>
      </c>
      <c r="F25" s="47">
        <v>3.82</v>
      </c>
      <c r="G25" s="47">
        <v>2.9</v>
      </c>
      <c r="H25" s="47">
        <v>1.85</v>
      </c>
      <c r="I25" s="47">
        <v>2.8</v>
      </c>
      <c r="J25" s="47">
        <v>3.19</v>
      </c>
      <c r="K25" s="47">
        <v>2.67</v>
      </c>
      <c r="L25" s="47">
        <v>0</v>
      </c>
      <c r="N25" s="252">
        <v>3</v>
      </c>
      <c r="O25" s="49" t="str">
        <f>Main!A135</f>
        <v>Koulibaly</v>
      </c>
      <c r="P25" s="49">
        <f>Main!B135</f>
        <v>5.5</v>
      </c>
      <c r="Q25" s="49" t="str">
        <f>Main!C135</f>
        <v>Chelsea</v>
      </c>
      <c r="R25" s="49">
        <f>Main!D135</f>
        <v>3.41</v>
      </c>
      <c r="S25" s="49">
        <f>Main!E135</f>
        <v>4.5599999999999996</v>
      </c>
      <c r="T25" s="49">
        <f>Main!F135</f>
        <v>3.01</v>
      </c>
      <c r="U25" s="49">
        <f>Main!G135</f>
        <v>1.31</v>
      </c>
      <c r="V25" s="49">
        <f>Main!H135</f>
        <v>2.6</v>
      </c>
      <c r="W25" s="49">
        <f>Main!I135</f>
        <v>1.91</v>
      </c>
      <c r="X25" s="49">
        <f>Main!J135</f>
        <v>2.62</v>
      </c>
      <c r="Y25" s="49">
        <f>Main!K135</f>
        <v>1.51</v>
      </c>
      <c r="Z25" s="49">
        <f>Main!L2775</f>
        <v>0</v>
      </c>
      <c r="AB25" s="49">
        <v>1</v>
      </c>
      <c r="AC25" s="49" t="str">
        <v>Scamacca</v>
      </c>
      <c r="AD25" s="49">
        <v>6.7</v>
      </c>
      <c r="AE25" s="49" t="str">
        <v>West Ham</v>
      </c>
      <c r="AF25" s="49">
        <v>2.15</v>
      </c>
      <c r="AG25" s="49">
        <v>2.98</v>
      </c>
      <c r="AH25" s="49">
        <v>3.06</v>
      </c>
      <c r="AI25" s="49">
        <v>3.61</v>
      </c>
      <c r="AJ25" s="49">
        <v>2.67</v>
      </c>
      <c r="AK25" s="49">
        <v>2.96</v>
      </c>
      <c r="AL25" s="49">
        <v>2.72</v>
      </c>
      <c r="AM25" s="49">
        <v>3.19</v>
      </c>
      <c r="AN25" s="49">
        <v>0</v>
      </c>
      <c r="AP25" s="50" t="str">
        <f>Main!A135</f>
        <v>Koulibaly</v>
      </c>
      <c r="AQ25" s="50">
        <f>Main!B135</f>
        <v>5.5</v>
      </c>
      <c r="AR25" s="50" t="str">
        <f>Main!C135</f>
        <v>Chelsea</v>
      </c>
      <c r="AS25" s="50">
        <f>Main!D135</f>
        <v>3.41</v>
      </c>
      <c r="AT25" s="50">
        <f>Main!E135</f>
        <v>4.5599999999999996</v>
      </c>
      <c r="AU25" s="50">
        <f>Main!F135</f>
        <v>3.01</v>
      </c>
      <c r="AV25" s="50">
        <f>Main!G135</f>
        <v>1.31</v>
      </c>
      <c r="AW25" s="50">
        <f>Main!H135</f>
        <v>2.6</v>
      </c>
      <c r="AX25" s="50">
        <f>Main!I135</f>
        <v>1.91</v>
      </c>
      <c r="AY25" s="50">
        <f>Main!J135</f>
        <v>2.62</v>
      </c>
      <c r="AZ25" s="50">
        <f>Main!K135</f>
        <v>1.51</v>
      </c>
      <c r="BA25" s="50">
        <f>Main!L1015</f>
        <v>0</v>
      </c>
      <c r="BC25" s="50" t="str">
        <v>Romero</v>
      </c>
      <c r="BD25" s="50">
        <v>4.9000000000000004</v>
      </c>
      <c r="BE25" s="50" t="str">
        <v>Spurs</v>
      </c>
      <c r="BF25" s="50">
        <v>2.2200000000000002</v>
      </c>
      <c r="BG25" s="50">
        <v>2.83</v>
      </c>
      <c r="BH25" s="50">
        <v>3.59</v>
      </c>
      <c r="BI25" s="50">
        <v>2.67</v>
      </c>
      <c r="BJ25" s="50">
        <v>1.63</v>
      </c>
      <c r="BK25" s="50">
        <v>2.56</v>
      </c>
      <c r="BL25" s="50">
        <v>3.06</v>
      </c>
      <c r="BM25" s="50">
        <v>2.5</v>
      </c>
      <c r="BN25" s="50">
        <v>0</v>
      </c>
      <c r="BP25" s="126" t="str">
        <f>Main!A25</f>
        <v>Koulibaly</v>
      </c>
      <c r="BQ25" s="126">
        <f>Main!N2775</f>
        <v>0</v>
      </c>
      <c r="BR25" s="126">
        <f>Main!D25</f>
        <v>3.41</v>
      </c>
      <c r="BS25" s="126" t="str">
        <v>Koulibaly</v>
      </c>
      <c r="BT25" s="126">
        <v>0</v>
      </c>
      <c r="BU25" s="126">
        <v>3.41</v>
      </c>
      <c r="BV25" s="127" t="str">
        <f t="shared" si="1"/>
        <v>Koulibaly</v>
      </c>
      <c r="BW25" s="127">
        <f>Main!P2775</f>
        <v>0</v>
      </c>
      <c r="BX25" s="127">
        <f t="shared" si="2"/>
        <v>3.41</v>
      </c>
      <c r="BY25" s="127" t="str">
        <v>Romero</v>
      </c>
      <c r="BZ25" s="127">
        <v>0</v>
      </c>
      <c r="CA25" s="127">
        <v>2.2200000000000002</v>
      </c>
      <c r="CH25" s="19" t="str">
        <f t="shared" si="3"/>
        <v>Koulibaly</v>
      </c>
      <c r="CI25" s="19">
        <f>Main!M2775-BQ25-BW25-CC25</f>
        <v>0</v>
      </c>
      <c r="CJ25" s="19">
        <f t="shared" si="4"/>
        <v>3.41</v>
      </c>
      <c r="CK25" s="19" t="str">
        <v>Koulibaly</v>
      </c>
      <c r="CL25" s="19">
        <v>0</v>
      </c>
      <c r="CM25" s="19">
        <v>3.41</v>
      </c>
      <c r="CO25" s="122">
        <f>Main!L25</f>
        <v>0</v>
      </c>
      <c r="CP25" s="122">
        <f>Main!L135</f>
        <v>0</v>
      </c>
      <c r="CQ25" s="122">
        <f>Main!L245</f>
        <v>0</v>
      </c>
      <c r="CR25" s="122">
        <f>Main!L355</f>
        <v>0</v>
      </c>
      <c r="CS25" s="122">
        <f>Main!L465</f>
        <v>0</v>
      </c>
      <c r="CT25" s="122">
        <f>Main!L575</f>
        <v>0</v>
      </c>
      <c r="CU25" s="122">
        <f>Main!L685</f>
        <v>0</v>
      </c>
      <c r="CV25" s="122">
        <f>Main!L795</f>
        <v>0</v>
      </c>
      <c r="CW25" s="122">
        <f>Main!L905</f>
        <v>0</v>
      </c>
      <c r="CX25" s="123">
        <f>Main!L1895</f>
        <v>0</v>
      </c>
      <c r="CY25" s="123">
        <f>Main!L2005</f>
        <v>0</v>
      </c>
      <c r="CZ25" s="123">
        <f>Main!L2115</f>
        <v>0</v>
      </c>
      <c r="DA25" s="124">
        <f>Main!L2225</f>
        <v>0</v>
      </c>
      <c r="DB25" s="123">
        <f>Main!L2335</f>
        <v>0</v>
      </c>
      <c r="DC25" s="123">
        <f>Main!L2445</f>
        <v>0</v>
      </c>
      <c r="DD25" s="123">
        <f>Main!L2555</f>
        <v>0</v>
      </c>
      <c r="DE25" s="123">
        <f>Main!L2665</f>
        <v>0</v>
      </c>
      <c r="DF25" s="51">
        <f t="shared" si="5"/>
        <v>0</v>
      </c>
      <c r="DG25" s="51">
        <f t="shared" si="6"/>
        <v>0</v>
      </c>
      <c r="DH25" s="51">
        <f t="shared" si="7"/>
        <v>0</v>
      </c>
      <c r="DI25" s="51">
        <f t="shared" si="8"/>
        <v>0</v>
      </c>
      <c r="DJ25" s="51">
        <f t="shared" si="9"/>
        <v>0</v>
      </c>
      <c r="DK25" s="51">
        <f t="shared" si="10"/>
        <v>0</v>
      </c>
      <c r="DL25" s="51">
        <f t="shared" si="11"/>
        <v>0</v>
      </c>
      <c r="DM25" s="51">
        <f t="shared" si="12"/>
        <v>0</v>
      </c>
      <c r="DN25" s="306">
        <f t="shared" si="14"/>
        <v>0</v>
      </c>
      <c r="DO25" s="306">
        <f t="shared" si="13"/>
        <v>0</v>
      </c>
      <c r="DQ25" s="279">
        <f>Main!AA3</f>
        <v>3</v>
      </c>
      <c r="DR25" s="279">
        <f>DQ25</f>
        <v>3</v>
      </c>
      <c r="DS25" s="279">
        <f t="shared" ref="DS25:DX28" si="20">DR25</f>
        <v>3</v>
      </c>
      <c r="DT25" s="279">
        <f t="shared" si="20"/>
        <v>3</v>
      </c>
      <c r="DU25" s="279">
        <f t="shared" si="20"/>
        <v>3</v>
      </c>
      <c r="DV25" s="279">
        <f t="shared" si="20"/>
        <v>3</v>
      </c>
      <c r="DW25" s="279">
        <f t="shared" si="20"/>
        <v>3</v>
      </c>
      <c r="DX25" s="279">
        <f t="shared" si="20"/>
        <v>3</v>
      </c>
      <c r="DY25" s="279">
        <f>DX25</f>
        <v>3</v>
      </c>
      <c r="EA25" s="351">
        <f>SUM(EA24,AND(Main!L25=1))</f>
        <v>5</v>
      </c>
      <c r="EB25" s="351">
        <f>SUM(EB24,AND(Main!L135=1))</f>
        <v>5</v>
      </c>
      <c r="EC25" s="351">
        <f>SUM(EC24,AND(Main!L245=1))</f>
        <v>5</v>
      </c>
      <c r="ED25" s="351">
        <f>SUM(ED24,AND(Main!L355=1))</f>
        <v>5</v>
      </c>
      <c r="EE25" s="351">
        <f>SUM(EE24,AND(Main!L465=1))</f>
        <v>5</v>
      </c>
      <c r="EF25" s="351">
        <f>SUM(EF24,AND(Main!L575=1))</f>
        <v>5</v>
      </c>
      <c r="EG25" s="351">
        <f>SUM(EG24,AND(Main!L685=1))</f>
        <v>5</v>
      </c>
      <c r="EH25" s="351">
        <f>SUM(EH24,AND(Main!L795=1))</f>
        <v>5</v>
      </c>
      <c r="EI25" s="351">
        <f>SUM(EI24,AND(Main!L905=1))</f>
        <v>5</v>
      </c>
      <c r="EJ25" s="350">
        <f>SUM(EJ24,AND(Main!L2775=1))</f>
        <v>3</v>
      </c>
      <c r="EK25" s="350">
        <f>SUM(EK24,AND(Main!L2885=1))</f>
        <v>3</v>
      </c>
      <c r="EL25" s="350">
        <f>SUM(EL24,AND(Main!L2995=1))</f>
        <v>3</v>
      </c>
      <c r="EM25" s="350">
        <f>SUM(EM24,AND(Main!L3105=1))</f>
        <v>5</v>
      </c>
      <c r="EN25" s="350">
        <f>SUM(EN24,AND(Main!L3215=1))</f>
        <v>4</v>
      </c>
      <c r="EO25" s="350">
        <f>SUM(EO24,AND(Main!L3325=1))</f>
        <v>3</v>
      </c>
      <c r="EP25" s="350">
        <f>SUM(EP24,AND(Main!L3435=1))</f>
        <v>3</v>
      </c>
      <c r="EQ25" s="350">
        <f>SUM(EQ24,AND(Main!L3545=1))</f>
        <v>3</v>
      </c>
      <c r="ER25" s="361">
        <f>SUM(ER24,AND(Main!N2775=1))</f>
        <v>1</v>
      </c>
      <c r="ES25" s="361">
        <f>SUM(ES24,AND(Main!N2885=1))</f>
        <v>1</v>
      </c>
      <c r="ET25" s="361">
        <f>SUM(ET24,AND(Main!N2995=1))</f>
        <v>1</v>
      </c>
      <c r="EU25" s="361">
        <f>SUM(EU24,AND(Main!N3105=1))</f>
        <v>0</v>
      </c>
      <c r="EV25" s="361">
        <f>SUM(EV24,AND(Main!N3215=1))</f>
        <v>1</v>
      </c>
      <c r="EW25" s="361">
        <f>SUM(EW24,AND(Main!N3325=1))</f>
        <v>1</v>
      </c>
      <c r="EX25" s="361">
        <f>SUM(EX24,AND(Main!N3435=1))</f>
        <v>1</v>
      </c>
      <c r="EY25" s="361">
        <f>SUM(EY24,AND(Main!N3545=1))</f>
        <v>1</v>
      </c>
      <c r="EZ25" s="362">
        <f>SUM(EZ24,AND(Main!P2775=1))</f>
        <v>0</v>
      </c>
      <c r="FA25" s="362">
        <f>SUM(FA24,AND(Main!P2885=1))</f>
        <v>0</v>
      </c>
      <c r="FB25" s="362">
        <f>SUM(FB24,AND(Main!P2995=1))</f>
        <v>1</v>
      </c>
      <c r="FC25" s="362">
        <f>SUM(FC24,AND(Main!P3105=1))</f>
        <v>0</v>
      </c>
      <c r="FD25" s="362">
        <f>SUM(FD24,AND(Main!P3215=1))</f>
        <v>0</v>
      </c>
      <c r="FE25" s="362">
        <f>SUM(FE24,AND(Main!P3325=1))</f>
        <v>1</v>
      </c>
      <c r="FF25" s="362">
        <f>SUM(FF24,AND(Main!P3435=1))</f>
        <v>1</v>
      </c>
      <c r="FG25" s="362">
        <f>SUM(FG24,AND(Main!P3545=1))</f>
        <v>1</v>
      </c>
      <c r="FH25">
        <f>SUM(FH24,AND(Main!Q2775=1))</f>
        <v>1</v>
      </c>
      <c r="FI25">
        <f>SUM(FI24,AND(Main!Q2885=1))</f>
        <v>1</v>
      </c>
      <c r="FJ25">
        <f>SUM(FJ24,AND(Main!Q2995=1))</f>
        <v>0</v>
      </c>
      <c r="FK25">
        <f>SUM(FK24,AND(Main!Q3105=1))</f>
        <v>0</v>
      </c>
      <c r="FL25">
        <f>SUM(FL24,AND(Main!Q3215=1))</f>
        <v>0</v>
      </c>
      <c r="FM25">
        <f>SUM(FM24,AND(Main!Q3325=1))</f>
        <v>0</v>
      </c>
      <c r="FN25">
        <f>SUM(FN24,AND(Main!Q3435=1))</f>
        <v>0</v>
      </c>
      <c r="FO25">
        <f>SUM(FO24,AND(Main!Q3545=1))</f>
        <v>0</v>
      </c>
    </row>
    <row r="26" spans="1:171">
      <c r="A26" s="47" t="str">
        <v>Schär</v>
      </c>
      <c r="B26" s="47">
        <v>4.9000000000000004</v>
      </c>
      <c r="C26" s="47" t="str">
        <v>Newcastle</v>
      </c>
      <c r="D26" s="47">
        <v>4.0599999999999996</v>
      </c>
      <c r="E26" s="47">
        <v>1.69</v>
      </c>
      <c r="F26" s="47">
        <v>3.37</v>
      </c>
      <c r="G26" s="47">
        <v>2.85</v>
      </c>
      <c r="H26" s="47">
        <v>3.68</v>
      </c>
      <c r="I26" s="47">
        <v>3.69</v>
      </c>
      <c r="J26" s="47">
        <v>2.3199999999999998</v>
      </c>
      <c r="K26" s="47">
        <v>2.0299999999999998</v>
      </c>
      <c r="L26" s="47">
        <v>0</v>
      </c>
      <c r="N26" s="252">
        <v>3</v>
      </c>
      <c r="O26" s="49" t="str">
        <f>Main!A136</f>
        <v>Digne</v>
      </c>
      <c r="P26" s="49">
        <f>Main!B136</f>
        <v>4.5999999999999996</v>
      </c>
      <c r="Q26" s="49" t="str">
        <f>Main!C136</f>
        <v>Aston Villa</v>
      </c>
      <c r="R26" s="49">
        <f>Main!D136</f>
        <v>2.17</v>
      </c>
      <c r="S26" s="49">
        <f>Main!E136</f>
        <v>3.48</v>
      </c>
      <c r="T26" s="49">
        <f>Main!F136</f>
        <v>3.26</v>
      </c>
      <c r="U26" s="49">
        <f>Main!G136</f>
        <v>2.9</v>
      </c>
      <c r="V26" s="49">
        <f>Main!H136</f>
        <v>3.17</v>
      </c>
      <c r="W26" s="49">
        <f>Main!I136</f>
        <v>1.1499999999999999</v>
      </c>
      <c r="X26" s="49">
        <f>Main!J136</f>
        <v>2.02</v>
      </c>
      <c r="Y26" s="49">
        <f>Main!K136</f>
        <v>2.76</v>
      </c>
      <c r="Z26" s="49">
        <f>Main!L2776</f>
        <v>0</v>
      </c>
      <c r="AB26" s="49">
        <v>1</v>
      </c>
      <c r="AC26" s="49" t="str">
        <v>Edouard</v>
      </c>
      <c r="AD26" s="49">
        <v>5.3</v>
      </c>
      <c r="AE26" s="49" t="str">
        <v>Crystal Palace</v>
      </c>
      <c r="AF26" s="49">
        <v>3.3</v>
      </c>
      <c r="AG26" s="49">
        <v>3.09</v>
      </c>
      <c r="AH26" s="49">
        <v>2.58</v>
      </c>
      <c r="AI26" s="49">
        <v>2.88</v>
      </c>
      <c r="AJ26" s="49">
        <v>2.63</v>
      </c>
      <c r="AK26" s="49">
        <v>2.94</v>
      </c>
      <c r="AL26" s="49">
        <v>2.89</v>
      </c>
      <c r="AM26" s="49">
        <v>2.66</v>
      </c>
      <c r="AN26" s="49">
        <v>0</v>
      </c>
      <c r="AP26" s="50" t="str">
        <f>Main!A136</f>
        <v>Digne</v>
      </c>
      <c r="AQ26" s="50">
        <f>Main!B136</f>
        <v>4.5999999999999996</v>
      </c>
      <c r="AR26" s="50" t="str">
        <f>Main!C136</f>
        <v>Aston Villa</v>
      </c>
      <c r="AS26" s="50">
        <f>Main!D136</f>
        <v>2.17</v>
      </c>
      <c r="AT26" s="50">
        <f>Main!E136</f>
        <v>3.48</v>
      </c>
      <c r="AU26" s="50">
        <f>Main!F136</f>
        <v>3.26</v>
      </c>
      <c r="AV26" s="50">
        <f>Main!G136</f>
        <v>2.9</v>
      </c>
      <c r="AW26" s="50">
        <f>Main!H136</f>
        <v>3.17</v>
      </c>
      <c r="AX26" s="50">
        <f>Main!I136</f>
        <v>1.1499999999999999</v>
      </c>
      <c r="AY26" s="50">
        <f>Main!J136</f>
        <v>2.02</v>
      </c>
      <c r="AZ26" s="50">
        <f>Main!K136</f>
        <v>2.76</v>
      </c>
      <c r="BA26" s="50">
        <f>Main!L1016</f>
        <v>0</v>
      </c>
      <c r="BC26" s="50" t="str">
        <v>Koulibaly</v>
      </c>
      <c r="BD26" s="50">
        <v>5.5</v>
      </c>
      <c r="BE26" s="50" t="str">
        <v>Chelsea</v>
      </c>
      <c r="BF26" s="50">
        <v>3.41</v>
      </c>
      <c r="BG26" s="50">
        <v>4.5599999999999996</v>
      </c>
      <c r="BH26" s="50">
        <v>3.01</v>
      </c>
      <c r="BI26" s="50">
        <v>1.31</v>
      </c>
      <c r="BJ26" s="50">
        <v>2.6</v>
      </c>
      <c r="BK26" s="50">
        <v>1.91</v>
      </c>
      <c r="BL26" s="50">
        <v>2.62</v>
      </c>
      <c r="BM26" s="50">
        <v>1.51</v>
      </c>
      <c r="BN26" s="50">
        <v>0</v>
      </c>
      <c r="BP26" s="126" t="str">
        <f>Main!A26</f>
        <v>Digne</v>
      </c>
      <c r="BQ26" s="126">
        <f>Main!N2776</f>
        <v>0</v>
      </c>
      <c r="BR26" s="126">
        <f>Main!D26</f>
        <v>2.17</v>
      </c>
      <c r="BS26" s="126" t="str">
        <v>Digne</v>
      </c>
      <c r="BT26" s="126">
        <v>0</v>
      </c>
      <c r="BU26" s="126">
        <v>2.17</v>
      </c>
      <c r="BV26" s="127" t="str">
        <f t="shared" si="1"/>
        <v>Digne</v>
      </c>
      <c r="BW26" s="127">
        <f>Main!P2776</f>
        <v>0</v>
      </c>
      <c r="BX26" s="127">
        <f t="shared" si="2"/>
        <v>2.17</v>
      </c>
      <c r="BY26" s="127" t="str">
        <v>Koulibaly</v>
      </c>
      <c r="BZ26" s="127">
        <v>0</v>
      </c>
      <c r="CA26" s="127">
        <v>3.41</v>
      </c>
      <c r="CH26" s="19" t="str">
        <f t="shared" si="3"/>
        <v>Digne</v>
      </c>
      <c r="CI26" s="19">
        <f>Main!M2776-BQ26-BW26-CC26</f>
        <v>0</v>
      </c>
      <c r="CJ26" s="19">
        <f t="shared" si="4"/>
        <v>2.17</v>
      </c>
      <c r="CK26" s="19" t="str">
        <v>Digne</v>
      </c>
      <c r="CL26" s="19">
        <v>0</v>
      </c>
      <c r="CM26" s="19">
        <v>2.17</v>
      </c>
      <c r="CO26" s="122">
        <f>Main!L26</f>
        <v>0</v>
      </c>
      <c r="CP26" s="122">
        <f>Main!L136</f>
        <v>0</v>
      </c>
      <c r="CQ26" s="122">
        <f>Main!L246</f>
        <v>0</v>
      </c>
      <c r="CR26" s="122">
        <f>Main!L356</f>
        <v>0</v>
      </c>
      <c r="CS26" s="122">
        <f>Main!L466</f>
        <v>0</v>
      </c>
      <c r="CT26" s="122">
        <f>Main!L576</f>
        <v>0</v>
      </c>
      <c r="CU26" s="122">
        <f>Main!L686</f>
        <v>0</v>
      </c>
      <c r="CV26" s="122">
        <f>Main!L796</f>
        <v>0</v>
      </c>
      <c r="CW26" s="122">
        <f>Main!L906</f>
        <v>0</v>
      </c>
      <c r="CX26" s="123">
        <f>Main!L1896</f>
        <v>0</v>
      </c>
      <c r="CY26" s="123">
        <f>Main!L2006</f>
        <v>0</v>
      </c>
      <c r="CZ26" s="123">
        <f>Main!L2116</f>
        <v>0</v>
      </c>
      <c r="DA26" s="124">
        <f>Main!L2226</f>
        <v>0</v>
      </c>
      <c r="DB26" s="123">
        <f>Main!L2336</f>
        <v>0</v>
      </c>
      <c r="DC26" s="123">
        <f>Main!L2446</f>
        <v>0</v>
      </c>
      <c r="DD26" s="123">
        <f>Main!L2556</f>
        <v>0</v>
      </c>
      <c r="DE26" s="123">
        <f>Main!L2666</f>
        <v>0</v>
      </c>
      <c r="DF26" s="51">
        <f t="shared" si="5"/>
        <v>0</v>
      </c>
      <c r="DG26" s="51">
        <f t="shared" si="6"/>
        <v>0</v>
      </c>
      <c r="DH26" s="51">
        <f t="shared" si="7"/>
        <v>0</v>
      </c>
      <c r="DI26" s="51">
        <f t="shared" si="8"/>
        <v>0</v>
      </c>
      <c r="DJ26" s="51">
        <f t="shared" si="9"/>
        <v>0</v>
      </c>
      <c r="DK26" s="51">
        <f t="shared" si="10"/>
        <v>0</v>
      </c>
      <c r="DL26" s="51">
        <f t="shared" si="11"/>
        <v>0</v>
      </c>
      <c r="DM26" s="51">
        <f t="shared" si="12"/>
        <v>0</v>
      </c>
      <c r="DN26" s="306">
        <f t="shared" si="14"/>
        <v>0</v>
      </c>
      <c r="DO26" s="306">
        <f t="shared" si="13"/>
        <v>0</v>
      </c>
      <c r="DQ26" s="279">
        <f>Main!AA4</f>
        <v>3</v>
      </c>
      <c r="DR26" s="279">
        <f>DQ26</f>
        <v>3</v>
      </c>
      <c r="DS26" s="279">
        <f t="shared" si="20"/>
        <v>3</v>
      </c>
      <c r="DT26" s="279">
        <f t="shared" si="20"/>
        <v>3</v>
      </c>
      <c r="DU26" s="279">
        <f t="shared" si="20"/>
        <v>3</v>
      </c>
      <c r="DV26" s="279">
        <f t="shared" si="20"/>
        <v>3</v>
      </c>
      <c r="DW26" s="279">
        <f t="shared" si="20"/>
        <v>3</v>
      </c>
      <c r="DX26" s="279">
        <f t="shared" si="20"/>
        <v>3</v>
      </c>
      <c r="DY26" s="279">
        <f>DX26</f>
        <v>3</v>
      </c>
      <c r="EA26" s="351">
        <f>SUM(EA25,AND(Main!L26=1))</f>
        <v>5</v>
      </c>
      <c r="EB26" s="351">
        <f>SUM(EB25,AND(Main!L136=1))</f>
        <v>5</v>
      </c>
      <c r="EC26" s="351">
        <f>SUM(EC25,AND(Main!L246=1))</f>
        <v>5</v>
      </c>
      <c r="ED26" s="351">
        <f>SUM(ED25,AND(Main!L356=1))</f>
        <v>5</v>
      </c>
      <c r="EE26" s="351">
        <f>SUM(EE25,AND(Main!L466=1))</f>
        <v>5</v>
      </c>
      <c r="EF26" s="351">
        <f>SUM(EF25,AND(Main!L576=1))</f>
        <v>5</v>
      </c>
      <c r="EG26" s="351">
        <f>SUM(EG25,AND(Main!L686=1))</f>
        <v>5</v>
      </c>
      <c r="EH26" s="351">
        <f>SUM(EH25,AND(Main!L796=1))</f>
        <v>5</v>
      </c>
      <c r="EI26" s="351">
        <f>SUM(EI25,AND(Main!L906=1))</f>
        <v>5</v>
      </c>
      <c r="EJ26" s="350">
        <f>SUM(EJ25,AND(Main!L2776=1))</f>
        <v>3</v>
      </c>
      <c r="EK26" s="350">
        <f>SUM(EK25,AND(Main!L2886=1))</f>
        <v>3</v>
      </c>
      <c r="EL26" s="350">
        <f>SUM(EL25,AND(Main!L2996=1))</f>
        <v>3</v>
      </c>
      <c r="EM26" s="350">
        <f>SUM(EM25,AND(Main!L3106=1))</f>
        <v>5</v>
      </c>
      <c r="EN26" s="350">
        <f>SUM(EN25,AND(Main!L3216=1))</f>
        <v>4</v>
      </c>
      <c r="EO26" s="350">
        <f>SUM(EO25,AND(Main!L3326=1))</f>
        <v>3</v>
      </c>
      <c r="EP26" s="350">
        <f>SUM(EP25,AND(Main!L3436=1))</f>
        <v>3</v>
      </c>
      <c r="EQ26" s="350">
        <f>SUM(EQ25,AND(Main!L3546=1))</f>
        <v>3</v>
      </c>
      <c r="ER26" s="361">
        <f>SUM(ER25,AND(Main!N2776=1))</f>
        <v>1</v>
      </c>
      <c r="ES26" s="361">
        <f>SUM(ES25,AND(Main!N2886=1))</f>
        <v>1</v>
      </c>
      <c r="ET26" s="361">
        <f>SUM(ET25,AND(Main!N2996=1))</f>
        <v>1</v>
      </c>
      <c r="EU26" s="361">
        <f>SUM(EU25,AND(Main!N3106=1))</f>
        <v>0</v>
      </c>
      <c r="EV26" s="361">
        <f>SUM(EV25,AND(Main!N3216=1))</f>
        <v>1</v>
      </c>
      <c r="EW26" s="361">
        <f>SUM(EW25,AND(Main!N3326=1))</f>
        <v>1</v>
      </c>
      <c r="EX26" s="361">
        <f>SUM(EX25,AND(Main!N3436=1))</f>
        <v>1</v>
      </c>
      <c r="EY26" s="361">
        <f>SUM(EY25,AND(Main!N3546=1))</f>
        <v>1</v>
      </c>
      <c r="EZ26" s="362">
        <f>SUM(EZ25,AND(Main!P2776=1))</f>
        <v>0</v>
      </c>
      <c r="FA26" s="362">
        <f>SUM(FA25,AND(Main!P2886=1))</f>
        <v>0</v>
      </c>
      <c r="FB26" s="362">
        <f>SUM(FB25,AND(Main!P2996=1))</f>
        <v>1</v>
      </c>
      <c r="FC26" s="362">
        <f>SUM(FC25,AND(Main!P3106=1))</f>
        <v>0</v>
      </c>
      <c r="FD26" s="362">
        <f>SUM(FD25,AND(Main!P3216=1))</f>
        <v>0</v>
      </c>
      <c r="FE26" s="362">
        <f>SUM(FE25,AND(Main!P3326=1))</f>
        <v>1</v>
      </c>
      <c r="FF26" s="362">
        <f>SUM(FF25,AND(Main!P3436=1))</f>
        <v>1</v>
      </c>
      <c r="FG26" s="362">
        <f>SUM(FG25,AND(Main!P3546=1))</f>
        <v>1</v>
      </c>
      <c r="FH26">
        <f>SUM(FH25,AND(Main!Q2776=1))</f>
        <v>1</v>
      </c>
      <c r="FI26">
        <f>SUM(FI25,AND(Main!Q2886=1))</f>
        <v>1</v>
      </c>
      <c r="FJ26">
        <f>SUM(FJ25,AND(Main!Q2996=1))</f>
        <v>0</v>
      </c>
      <c r="FK26">
        <f>SUM(FK25,AND(Main!Q3106=1))</f>
        <v>0</v>
      </c>
      <c r="FL26">
        <f>SUM(FL25,AND(Main!Q3216=1))</f>
        <v>0</v>
      </c>
      <c r="FM26">
        <f>SUM(FM25,AND(Main!Q3326=1))</f>
        <v>0</v>
      </c>
      <c r="FN26">
        <f>SUM(FN25,AND(Main!Q3436=1))</f>
        <v>0</v>
      </c>
      <c r="FO26">
        <f>SUM(FO25,AND(Main!Q3546=1))</f>
        <v>0</v>
      </c>
    </row>
    <row r="27" spans="1:171">
      <c r="A27" s="47" t="str">
        <v>Zinchenko</v>
      </c>
      <c r="B27" s="47">
        <v>5</v>
      </c>
      <c r="C27" s="47" t="str">
        <v>Arsenal</v>
      </c>
      <c r="D27" s="47">
        <v>2.52</v>
      </c>
      <c r="E27" s="47">
        <v>2.68</v>
      </c>
      <c r="F27" s="47">
        <v>2.23</v>
      </c>
      <c r="G27" s="47">
        <v>2.7</v>
      </c>
      <c r="H27" s="47">
        <v>3.15</v>
      </c>
      <c r="I27" s="47">
        <v>5.31</v>
      </c>
      <c r="J27" s="47">
        <v>2.75</v>
      </c>
      <c r="K27" s="47">
        <v>2.25</v>
      </c>
      <c r="L27" s="47">
        <v>0</v>
      </c>
      <c r="N27" s="252">
        <v>3</v>
      </c>
      <c r="O27" s="49" t="str">
        <f>Main!A137</f>
        <v>Akanji</v>
      </c>
      <c r="P27" s="49">
        <f>Main!B137</f>
        <v>5</v>
      </c>
      <c r="Q27" s="49" t="str">
        <f>Main!C137</f>
        <v>Man City</v>
      </c>
      <c r="R27" s="49">
        <f>Main!D137</f>
        <v>2.91</v>
      </c>
      <c r="S27" s="49">
        <f>Main!E137</f>
        <v>2.23</v>
      </c>
      <c r="T27" s="49">
        <f>Main!F137</f>
        <v>4.28</v>
      </c>
      <c r="U27" s="49">
        <f>Main!G137</f>
        <v>2.83</v>
      </c>
      <c r="V27" s="49">
        <f>Main!H137</f>
        <v>1.71</v>
      </c>
      <c r="W27" s="49">
        <f>Main!I137</f>
        <v>3.56</v>
      </c>
      <c r="X27" s="49">
        <f>Main!J137</f>
        <v>2.21</v>
      </c>
      <c r="Y27" s="49">
        <f>Main!K137</f>
        <v>0.95</v>
      </c>
      <c r="Z27" s="49">
        <f>Main!L2777</f>
        <v>0</v>
      </c>
      <c r="AB27" s="49">
        <v>1</v>
      </c>
      <c r="AC27" s="49" t="str">
        <v>Johnson</v>
      </c>
      <c r="AD27" s="49">
        <v>5.6</v>
      </c>
      <c r="AE27" s="49" t="str">
        <v>Nott'm Forest</v>
      </c>
      <c r="AF27" s="49">
        <v>3.11</v>
      </c>
      <c r="AG27" s="49">
        <v>3.14</v>
      </c>
      <c r="AH27" s="49">
        <v>3.23</v>
      </c>
      <c r="AI27" s="49">
        <v>2.81</v>
      </c>
      <c r="AJ27" s="49">
        <v>3.31</v>
      </c>
      <c r="AK27" s="49">
        <v>2.69</v>
      </c>
      <c r="AL27" s="49">
        <v>2.23</v>
      </c>
      <c r="AM27" s="49">
        <v>2.16</v>
      </c>
      <c r="AN27" s="49">
        <v>0</v>
      </c>
      <c r="AP27" s="50" t="str">
        <f>Main!A137</f>
        <v>Akanji</v>
      </c>
      <c r="AQ27" s="50">
        <f>Main!B137</f>
        <v>5</v>
      </c>
      <c r="AR27" s="50" t="str">
        <f>Main!C137</f>
        <v>Man City</v>
      </c>
      <c r="AS27" s="50">
        <f>Main!D137</f>
        <v>2.91</v>
      </c>
      <c r="AT27" s="50">
        <f>Main!E137</f>
        <v>2.23</v>
      </c>
      <c r="AU27" s="50">
        <f>Main!F137</f>
        <v>4.28</v>
      </c>
      <c r="AV27" s="50">
        <f>Main!G137</f>
        <v>2.83</v>
      </c>
      <c r="AW27" s="50">
        <f>Main!H137</f>
        <v>1.71</v>
      </c>
      <c r="AX27" s="50">
        <f>Main!I137</f>
        <v>3.56</v>
      </c>
      <c r="AY27" s="50">
        <f>Main!J137</f>
        <v>2.21</v>
      </c>
      <c r="AZ27" s="50">
        <f>Main!K137</f>
        <v>0.95</v>
      </c>
      <c r="BA27" s="50">
        <f>Main!L1017</f>
        <v>0</v>
      </c>
      <c r="BC27" s="50" t="str">
        <v>Digne</v>
      </c>
      <c r="BD27" s="50">
        <v>4.5999999999999996</v>
      </c>
      <c r="BE27" s="50" t="str">
        <v>Aston Villa</v>
      </c>
      <c r="BF27" s="50">
        <v>2.17</v>
      </c>
      <c r="BG27" s="50">
        <v>3.48</v>
      </c>
      <c r="BH27" s="50">
        <v>3.26</v>
      </c>
      <c r="BI27" s="50">
        <v>2.9</v>
      </c>
      <c r="BJ27" s="50">
        <v>3.17</v>
      </c>
      <c r="BK27" s="50">
        <v>1.1499999999999999</v>
      </c>
      <c r="BL27" s="50">
        <v>2.02</v>
      </c>
      <c r="BM27" s="50">
        <v>2.76</v>
      </c>
      <c r="BN27" s="50">
        <v>0</v>
      </c>
      <c r="BP27" s="126" t="str">
        <f>Main!A27</f>
        <v>Akanji</v>
      </c>
      <c r="BQ27" s="126">
        <f>Main!N2777</f>
        <v>0</v>
      </c>
      <c r="BR27" s="126">
        <f>Main!D27</f>
        <v>2.91</v>
      </c>
      <c r="BS27" s="126" t="str">
        <v>Akanji</v>
      </c>
      <c r="BT27" s="126">
        <v>0</v>
      </c>
      <c r="BU27" s="126">
        <v>2.91</v>
      </c>
      <c r="BV27" s="127" t="str">
        <f t="shared" si="1"/>
        <v>Akanji</v>
      </c>
      <c r="BW27" s="127">
        <f>Main!P2777</f>
        <v>0</v>
      </c>
      <c r="BX27" s="127">
        <f t="shared" si="2"/>
        <v>2.91</v>
      </c>
      <c r="BY27" s="127" t="str">
        <v>Digne</v>
      </c>
      <c r="BZ27" s="127">
        <v>0</v>
      </c>
      <c r="CA27" s="127">
        <v>2.17</v>
      </c>
      <c r="CH27" s="19" t="str">
        <f t="shared" si="3"/>
        <v>Akanji</v>
      </c>
      <c r="CI27" s="19">
        <f>Main!M2777-BQ27-BW27-CC27</f>
        <v>0</v>
      </c>
      <c r="CJ27" s="19">
        <f t="shared" si="4"/>
        <v>2.91</v>
      </c>
      <c r="CK27" s="19" t="str">
        <v>Akanji</v>
      </c>
      <c r="CL27" s="19">
        <v>0</v>
      </c>
      <c r="CM27" s="19">
        <v>2.91</v>
      </c>
      <c r="CO27" s="122">
        <f>Main!L27</f>
        <v>0</v>
      </c>
      <c r="CP27" s="122">
        <f>Main!L137</f>
        <v>0</v>
      </c>
      <c r="CQ27" s="122">
        <f>Main!L247</f>
        <v>0</v>
      </c>
      <c r="CR27" s="122">
        <f>Main!L357</f>
        <v>0</v>
      </c>
      <c r="CS27" s="122">
        <f>Main!L467</f>
        <v>0</v>
      </c>
      <c r="CT27" s="122">
        <f>Main!L577</f>
        <v>0</v>
      </c>
      <c r="CU27" s="122">
        <f>Main!L687</f>
        <v>0</v>
      </c>
      <c r="CV27" s="122">
        <f>Main!L797</f>
        <v>0</v>
      </c>
      <c r="CW27" s="122">
        <f>Main!L907</f>
        <v>0</v>
      </c>
      <c r="CX27" s="123">
        <f>Main!L1897</f>
        <v>0</v>
      </c>
      <c r="CY27" s="123">
        <f>Main!L2007</f>
        <v>0</v>
      </c>
      <c r="CZ27" s="123">
        <f>Main!L2117</f>
        <v>0</v>
      </c>
      <c r="DA27" s="124">
        <f>Main!L2227</f>
        <v>0</v>
      </c>
      <c r="DB27" s="123">
        <f>Main!L2337</f>
        <v>0</v>
      </c>
      <c r="DC27" s="123">
        <f>Main!L2447</f>
        <v>0</v>
      </c>
      <c r="DD27" s="123">
        <f>Main!L2557</f>
        <v>0</v>
      </c>
      <c r="DE27" s="123">
        <f>Main!L2667</f>
        <v>0</v>
      </c>
      <c r="DF27" s="51">
        <f t="shared" si="5"/>
        <v>0</v>
      </c>
      <c r="DG27" s="51">
        <f t="shared" si="6"/>
        <v>0</v>
      </c>
      <c r="DH27" s="51">
        <f t="shared" si="7"/>
        <v>0</v>
      </c>
      <c r="DI27" s="51">
        <f t="shared" si="8"/>
        <v>0</v>
      </c>
      <c r="DJ27" s="51">
        <f t="shared" si="9"/>
        <v>0</v>
      </c>
      <c r="DK27" s="51">
        <f t="shared" si="10"/>
        <v>0</v>
      </c>
      <c r="DL27" s="51">
        <f t="shared" si="11"/>
        <v>0</v>
      </c>
      <c r="DM27" s="51">
        <f t="shared" si="12"/>
        <v>0</v>
      </c>
      <c r="DN27" s="306">
        <f t="shared" si="14"/>
        <v>0</v>
      </c>
      <c r="DO27" s="306">
        <f t="shared" si="13"/>
        <v>0</v>
      </c>
      <c r="DQ27" s="279">
        <f>Main!AA5</f>
        <v>3</v>
      </c>
      <c r="DR27" s="279">
        <f>DQ27</f>
        <v>3</v>
      </c>
      <c r="DS27" s="279">
        <f t="shared" si="20"/>
        <v>3</v>
      </c>
      <c r="DT27" s="279">
        <f t="shared" si="20"/>
        <v>3</v>
      </c>
      <c r="DU27" s="279">
        <f t="shared" si="20"/>
        <v>3</v>
      </c>
      <c r="DV27" s="279">
        <f t="shared" si="20"/>
        <v>3</v>
      </c>
      <c r="DW27" s="279">
        <f t="shared" si="20"/>
        <v>3</v>
      </c>
      <c r="DX27" s="279">
        <f t="shared" si="20"/>
        <v>3</v>
      </c>
      <c r="DY27" s="279">
        <f>DX27</f>
        <v>3</v>
      </c>
      <c r="EA27" s="351">
        <f>SUM(EA26,AND(Main!L27=1))</f>
        <v>5</v>
      </c>
      <c r="EB27" s="351">
        <f>SUM(EB26,AND(Main!L137=1))</f>
        <v>5</v>
      </c>
      <c r="EC27" s="351">
        <f>SUM(EC26,AND(Main!L247=1))</f>
        <v>5</v>
      </c>
      <c r="ED27" s="351">
        <f>SUM(ED26,AND(Main!L357=1))</f>
        <v>5</v>
      </c>
      <c r="EE27" s="351">
        <f>SUM(EE26,AND(Main!L467=1))</f>
        <v>5</v>
      </c>
      <c r="EF27" s="351">
        <f>SUM(EF26,AND(Main!L577=1))</f>
        <v>5</v>
      </c>
      <c r="EG27" s="351">
        <f>SUM(EG26,AND(Main!L687=1))</f>
        <v>5</v>
      </c>
      <c r="EH27" s="351">
        <f>SUM(EH26,AND(Main!L797=1))</f>
        <v>5</v>
      </c>
      <c r="EI27" s="351">
        <f>SUM(EI26,AND(Main!L907=1))</f>
        <v>5</v>
      </c>
      <c r="EJ27" s="350">
        <f>SUM(EJ26,AND(Main!L2777=1))</f>
        <v>3</v>
      </c>
      <c r="EK27" s="350">
        <f>SUM(EK26,AND(Main!L2887=1))</f>
        <v>3</v>
      </c>
      <c r="EL27" s="350">
        <f>SUM(EL26,AND(Main!L2997=1))</f>
        <v>3</v>
      </c>
      <c r="EM27" s="350">
        <f>SUM(EM26,AND(Main!L3107=1))</f>
        <v>5</v>
      </c>
      <c r="EN27" s="350">
        <f>SUM(EN26,AND(Main!L3217=1))</f>
        <v>4</v>
      </c>
      <c r="EO27" s="350">
        <f>SUM(EO26,AND(Main!L3327=1))</f>
        <v>3</v>
      </c>
      <c r="EP27" s="350">
        <f>SUM(EP26,AND(Main!L3437=1))</f>
        <v>3</v>
      </c>
      <c r="EQ27" s="350">
        <f>SUM(EQ26,AND(Main!L3547=1))</f>
        <v>3</v>
      </c>
      <c r="ER27" s="361">
        <f>SUM(ER26,AND(Main!N2777=1))</f>
        <v>1</v>
      </c>
      <c r="ES27" s="361">
        <f>SUM(ES26,AND(Main!N2887=1))</f>
        <v>1</v>
      </c>
      <c r="ET27" s="361">
        <f>SUM(ET26,AND(Main!N2997=1))</f>
        <v>1</v>
      </c>
      <c r="EU27" s="361">
        <f>SUM(EU26,AND(Main!N3107=1))</f>
        <v>0</v>
      </c>
      <c r="EV27" s="361">
        <f>SUM(EV26,AND(Main!N3217=1))</f>
        <v>1</v>
      </c>
      <c r="EW27" s="361">
        <f>SUM(EW26,AND(Main!N3327=1))</f>
        <v>1</v>
      </c>
      <c r="EX27" s="361">
        <f>SUM(EX26,AND(Main!N3437=1))</f>
        <v>1</v>
      </c>
      <c r="EY27" s="361">
        <f>SUM(EY26,AND(Main!N3547=1))</f>
        <v>1</v>
      </c>
      <c r="EZ27" s="362">
        <f>SUM(EZ26,AND(Main!P2777=1))</f>
        <v>0</v>
      </c>
      <c r="FA27" s="362">
        <f>SUM(FA26,AND(Main!P2887=1))</f>
        <v>0</v>
      </c>
      <c r="FB27" s="362">
        <f>SUM(FB26,AND(Main!P2997=1))</f>
        <v>1</v>
      </c>
      <c r="FC27" s="362">
        <f>SUM(FC26,AND(Main!P3107=1))</f>
        <v>0</v>
      </c>
      <c r="FD27" s="362">
        <f>SUM(FD26,AND(Main!P3217=1))</f>
        <v>0</v>
      </c>
      <c r="FE27" s="362">
        <f>SUM(FE26,AND(Main!P3327=1))</f>
        <v>1</v>
      </c>
      <c r="FF27" s="362">
        <f>SUM(FF26,AND(Main!P3437=1))</f>
        <v>1</v>
      </c>
      <c r="FG27" s="362">
        <f>SUM(FG26,AND(Main!P3547=1))</f>
        <v>1</v>
      </c>
      <c r="FH27">
        <f>SUM(FH26,AND(Main!Q2777=1))</f>
        <v>1</v>
      </c>
      <c r="FI27">
        <f>SUM(FI26,AND(Main!Q2887=1))</f>
        <v>1</v>
      </c>
      <c r="FJ27">
        <f>SUM(FJ26,AND(Main!Q2997=1))</f>
        <v>0</v>
      </c>
      <c r="FK27">
        <f>SUM(FK26,AND(Main!Q3107=1))</f>
        <v>0</v>
      </c>
      <c r="FL27">
        <f>SUM(FL26,AND(Main!Q3217=1))</f>
        <v>0</v>
      </c>
      <c r="FM27">
        <f>SUM(FM26,AND(Main!Q3327=1))</f>
        <v>0</v>
      </c>
      <c r="FN27">
        <f>SUM(FN26,AND(Main!Q3437=1))</f>
        <v>0</v>
      </c>
      <c r="FO27">
        <f>SUM(FO26,AND(Main!Q3547=1))</f>
        <v>0</v>
      </c>
    </row>
    <row r="28" spans="1:171">
      <c r="A28" s="47" t="str">
        <v>Walker</v>
      </c>
      <c r="B28" s="47">
        <v>4.8</v>
      </c>
      <c r="C28" s="47" t="str">
        <v>Man City</v>
      </c>
      <c r="D28" s="47">
        <v>3.17</v>
      </c>
      <c r="E28" s="47">
        <v>2.37</v>
      </c>
      <c r="F28" s="47">
        <v>4.68</v>
      </c>
      <c r="G28" s="47">
        <v>3.05</v>
      </c>
      <c r="H28" s="47">
        <v>2.04</v>
      </c>
      <c r="I28" s="47">
        <v>4.25</v>
      </c>
      <c r="J28" s="47">
        <v>2.4500000000000002</v>
      </c>
      <c r="K28" s="47">
        <v>1.1399999999999999</v>
      </c>
      <c r="L28" s="47">
        <v>0</v>
      </c>
      <c r="N28" s="252">
        <v>3</v>
      </c>
      <c r="O28" s="49" t="str">
        <f>Main!A138</f>
        <v>Thiago Silva</v>
      </c>
      <c r="P28" s="49">
        <f>Main!B138</f>
        <v>5.4</v>
      </c>
      <c r="Q28" s="49" t="str">
        <f>Main!C138</f>
        <v>Chelsea</v>
      </c>
      <c r="R28" s="49">
        <f>Main!D138</f>
        <v>3.27</v>
      </c>
      <c r="S28" s="49">
        <f>Main!E138</f>
        <v>4.46</v>
      </c>
      <c r="T28" s="49">
        <f>Main!F138</f>
        <v>3.03</v>
      </c>
      <c r="U28" s="49">
        <f>Main!G138</f>
        <v>1.37</v>
      </c>
      <c r="V28" s="49">
        <f>Main!H138</f>
        <v>2.4300000000000002</v>
      </c>
      <c r="W28" s="49">
        <f>Main!I138</f>
        <v>1.92</v>
      </c>
      <c r="X28" s="49">
        <f>Main!J138</f>
        <v>2.63</v>
      </c>
      <c r="Y28" s="49">
        <f>Main!K138</f>
        <v>1.54</v>
      </c>
      <c r="Z28" s="49">
        <f>Main!L2778</f>
        <v>0</v>
      </c>
      <c r="AB28" s="49">
        <v>1</v>
      </c>
      <c r="AC28" s="49" t="str">
        <v>Daka</v>
      </c>
      <c r="AD28" s="49">
        <v>5.7</v>
      </c>
      <c r="AE28" s="49" t="str">
        <v>Leicester</v>
      </c>
      <c r="AF28" s="49">
        <v>2.34</v>
      </c>
      <c r="AG28" s="49">
        <v>3.19</v>
      </c>
      <c r="AH28" s="49">
        <v>2.93</v>
      </c>
      <c r="AI28" s="49">
        <v>2.73</v>
      </c>
      <c r="AJ28" s="49">
        <v>2.31</v>
      </c>
      <c r="AK28" s="49">
        <v>2.2799999999999998</v>
      </c>
      <c r="AL28" s="49">
        <v>2.1800000000000002</v>
      </c>
      <c r="AM28" s="49">
        <v>1.83</v>
      </c>
      <c r="AN28" s="49">
        <v>0</v>
      </c>
      <c r="AP28" s="50" t="str">
        <f>Main!A138</f>
        <v>Thiago Silva</v>
      </c>
      <c r="AQ28" s="50">
        <f>Main!B138</f>
        <v>5.4</v>
      </c>
      <c r="AR28" s="50" t="str">
        <f>Main!C138</f>
        <v>Chelsea</v>
      </c>
      <c r="AS28" s="50">
        <f>Main!D138</f>
        <v>3.27</v>
      </c>
      <c r="AT28" s="50">
        <f>Main!E138</f>
        <v>4.46</v>
      </c>
      <c r="AU28" s="50">
        <f>Main!F138</f>
        <v>3.03</v>
      </c>
      <c r="AV28" s="50">
        <f>Main!G138</f>
        <v>1.37</v>
      </c>
      <c r="AW28" s="50">
        <f>Main!H138</f>
        <v>2.4300000000000002</v>
      </c>
      <c r="AX28" s="50">
        <f>Main!I138</f>
        <v>1.92</v>
      </c>
      <c r="AY28" s="50">
        <f>Main!J138</f>
        <v>2.63</v>
      </c>
      <c r="AZ28" s="50">
        <f>Main!K138</f>
        <v>1.54</v>
      </c>
      <c r="BA28" s="50">
        <f>Main!L1018</f>
        <v>0</v>
      </c>
      <c r="BC28" s="50" t="str">
        <v>Akanji</v>
      </c>
      <c r="BD28" s="50">
        <v>5</v>
      </c>
      <c r="BE28" s="50" t="str">
        <v>Man City</v>
      </c>
      <c r="BF28" s="50">
        <v>2.91</v>
      </c>
      <c r="BG28" s="50">
        <v>2.23</v>
      </c>
      <c r="BH28" s="50">
        <v>4.28</v>
      </c>
      <c r="BI28" s="50">
        <v>2.83</v>
      </c>
      <c r="BJ28" s="50">
        <v>1.71</v>
      </c>
      <c r="BK28" s="50">
        <v>3.56</v>
      </c>
      <c r="BL28" s="50">
        <v>2.21</v>
      </c>
      <c r="BM28" s="50">
        <v>0.95</v>
      </c>
      <c r="BN28" s="50">
        <v>0</v>
      </c>
      <c r="BP28" s="126" t="str">
        <f>Main!A28</f>
        <v>Thiago Silva</v>
      </c>
      <c r="BQ28" s="126">
        <f>Main!N2778</f>
        <v>0</v>
      </c>
      <c r="BR28" s="126">
        <f>Main!D28</f>
        <v>3.27</v>
      </c>
      <c r="BS28" s="126" t="str">
        <v>Thiago Silva</v>
      </c>
      <c r="BT28" s="126">
        <v>0</v>
      </c>
      <c r="BU28" s="126">
        <v>3.27</v>
      </c>
      <c r="BV28" s="127" t="str">
        <f t="shared" si="1"/>
        <v>Thiago Silva</v>
      </c>
      <c r="BW28" s="127">
        <f>Main!P2778</f>
        <v>0</v>
      </c>
      <c r="BX28" s="127">
        <f t="shared" si="2"/>
        <v>3.27</v>
      </c>
      <c r="BY28" s="127" t="str">
        <v>Akanji</v>
      </c>
      <c r="BZ28" s="127">
        <v>0</v>
      </c>
      <c r="CA28" s="127">
        <v>2.91</v>
      </c>
      <c r="CH28" s="19" t="str">
        <f t="shared" si="3"/>
        <v>Thiago Silva</v>
      </c>
      <c r="CI28" s="19">
        <f>Main!M2778-BQ28-BW28-CC28</f>
        <v>0</v>
      </c>
      <c r="CJ28" s="19">
        <f t="shared" si="4"/>
        <v>3.27</v>
      </c>
      <c r="CK28" s="19" t="str">
        <v>Thiago Silva</v>
      </c>
      <c r="CL28" s="19">
        <v>0</v>
      </c>
      <c r="CM28" s="19">
        <v>3.27</v>
      </c>
      <c r="CO28" s="122">
        <f>Main!L28</f>
        <v>0</v>
      </c>
      <c r="CP28" s="122">
        <f>Main!L138</f>
        <v>0</v>
      </c>
      <c r="CQ28" s="122">
        <f>Main!L248</f>
        <v>0</v>
      </c>
      <c r="CR28" s="122">
        <f>Main!L358</f>
        <v>0</v>
      </c>
      <c r="CS28" s="122">
        <f>Main!L468</f>
        <v>0</v>
      </c>
      <c r="CT28" s="122">
        <f>Main!L578</f>
        <v>0</v>
      </c>
      <c r="CU28" s="122">
        <f>Main!L688</f>
        <v>0</v>
      </c>
      <c r="CV28" s="122">
        <f>Main!L798</f>
        <v>0</v>
      </c>
      <c r="CW28" s="122">
        <f>Main!L908</f>
        <v>0</v>
      </c>
      <c r="CX28" s="123">
        <f>Main!L1898</f>
        <v>0</v>
      </c>
      <c r="CY28" s="123">
        <f>Main!L2008</f>
        <v>0</v>
      </c>
      <c r="CZ28" s="123">
        <f>Main!L2118</f>
        <v>0</v>
      </c>
      <c r="DA28" s="124">
        <f>Main!L2228</f>
        <v>0</v>
      </c>
      <c r="DB28" s="123">
        <f>Main!L2338</f>
        <v>0</v>
      </c>
      <c r="DC28" s="123">
        <f>Main!L2448</f>
        <v>0</v>
      </c>
      <c r="DD28" s="123">
        <f>Main!L2558</f>
        <v>0</v>
      </c>
      <c r="DE28" s="123">
        <f>Main!L2668</f>
        <v>0</v>
      </c>
      <c r="DF28" s="51">
        <f t="shared" si="5"/>
        <v>0</v>
      </c>
      <c r="DG28" s="51">
        <f t="shared" si="6"/>
        <v>0</v>
      </c>
      <c r="DH28" s="51">
        <f t="shared" si="7"/>
        <v>0</v>
      </c>
      <c r="DI28" s="51">
        <f t="shared" si="8"/>
        <v>0</v>
      </c>
      <c r="DJ28" s="51">
        <f t="shared" si="9"/>
        <v>0</v>
      </c>
      <c r="DK28" s="51">
        <f t="shared" si="10"/>
        <v>0</v>
      </c>
      <c r="DL28" s="51">
        <f t="shared" si="11"/>
        <v>0</v>
      </c>
      <c r="DM28" s="51">
        <f t="shared" si="12"/>
        <v>0</v>
      </c>
      <c r="DN28" s="306">
        <f t="shared" si="14"/>
        <v>0</v>
      </c>
      <c r="DO28" s="306">
        <f t="shared" si="13"/>
        <v>0</v>
      </c>
      <c r="DQ28" s="279">
        <f>Main!AA6</f>
        <v>3</v>
      </c>
      <c r="DR28" s="279">
        <f>DQ28</f>
        <v>3</v>
      </c>
      <c r="DS28" s="279">
        <f t="shared" si="20"/>
        <v>3</v>
      </c>
      <c r="DT28" s="279">
        <f t="shared" si="20"/>
        <v>3</v>
      </c>
      <c r="DU28" s="279">
        <f t="shared" si="20"/>
        <v>3</v>
      </c>
      <c r="DV28" s="279">
        <f t="shared" si="20"/>
        <v>3</v>
      </c>
      <c r="DW28" s="279">
        <f t="shared" si="20"/>
        <v>3</v>
      </c>
      <c r="DX28" s="279">
        <f t="shared" si="20"/>
        <v>3</v>
      </c>
      <c r="DY28" s="279">
        <f>DX28</f>
        <v>3</v>
      </c>
      <c r="EA28" s="351">
        <f>SUM(EA27,AND(Main!L28=1))</f>
        <v>5</v>
      </c>
      <c r="EB28" s="351">
        <f>SUM(EB27,AND(Main!L138=1))</f>
        <v>5</v>
      </c>
      <c r="EC28" s="351">
        <f>SUM(EC27,AND(Main!L248=1))</f>
        <v>5</v>
      </c>
      <c r="ED28" s="351">
        <f>SUM(ED27,AND(Main!L358=1))</f>
        <v>5</v>
      </c>
      <c r="EE28" s="351">
        <f>SUM(EE27,AND(Main!L468=1))</f>
        <v>5</v>
      </c>
      <c r="EF28" s="351">
        <f>SUM(EF27,AND(Main!L578=1))</f>
        <v>5</v>
      </c>
      <c r="EG28" s="351">
        <f>SUM(EG27,AND(Main!L688=1))</f>
        <v>5</v>
      </c>
      <c r="EH28" s="351">
        <f>SUM(EH27,AND(Main!L798=1))</f>
        <v>5</v>
      </c>
      <c r="EI28" s="351">
        <f>SUM(EI27,AND(Main!L908=1))</f>
        <v>5</v>
      </c>
      <c r="EJ28" s="350">
        <f>SUM(EJ27,AND(Main!L2778=1))</f>
        <v>3</v>
      </c>
      <c r="EK28" s="350">
        <f>SUM(EK27,AND(Main!L2888=1))</f>
        <v>3</v>
      </c>
      <c r="EL28" s="350">
        <f>SUM(EL27,AND(Main!L2998=1))</f>
        <v>3</v>
      </c>
      <c r="EM28" s="350">
        <f>SUM(EM27,AND(Main!L3108=1))</f>
        <v>5</v>
      </c>
      <c r="EN28" s="350">
        <f>SUM(EN27,AND(Main!L3218=1))</f>
        <v>4</v>
      </c>
      <c r="EO28" s="350">
        <f>SUM(EO27,AND(Main!L3328=1))</f>
        <v>3</v>
      </c>
      <c r="EP28" s="350">
        <f>SUM(EP27,AND(Main!L3438=1))</f>
        <v>3</v>
      </c>
      <c r="EQ28" s="350">
        <f>SUM(EQ27,AND(Main!L3548=1))</f>
        <v>3</v>
      </c>
      <c r="ER28" s="361">
        <f>SUM(ER27,AND(Main!N2778=1))</f>
        <v>1</v>
      </c>
      <c r="ES28" s="361">
        <f>SUM(ES27,AND(Main!N2888=1))</f>
        <v>1</v>
      </c>
      <c r="ET28" s="361">
        <f>SUM(ET27,AND(Main!N2998=1))</f>
        <v>1</v>
      </c>
      <c r="EU28" s="361">
        <f>SUM(EU27,AND(Main!N3108=1))</f>
        <v>0</v>
      </c>
      <c r="EV28" s="361">
        <f>SUM(EV27,AND(Main!N3218=1))</f>
        <v>1</v>
      </c>
      <c r="EW28" s="361">
        <f>SUM(EW27,AND(Main!N3328=1))</f>
        <v>1</v>
      </c>
      <c r="EX28" s="361">
        <f>SUM(EX27,AND(Main!N3438=1))</f>
        <v>1</v>
      </c>
      <c r="EY28" s="361">
        <f>SUM(EY27,AND(Main!N3548=1))</f>
        <v>1</v>
      </c>
      <c r="EZ28" s="362">
        <f>SUM(EZ27,AND(Main!P2778=1))</f>
        <v>0</v>
      </c>
      <c r="FA28" s="362">
        <f>SUM(FA27,AND(Main!P2888=1))</f>
        <v>0</v>
      </c>
      <c r="FB28" s="362">
        <f>SUM(FB27,AND(Main!P2998=1))</f>
        <v>1</v>
      </c>
      <c r="FC28" s="362">
        <f>SUM(FC27,AND(Main!P3108=1))</f>
        <v>0</v>
      </c>
      <c r="FD28" s="362">
        <f>SUM(FD27,AND(Main!P3218=1))</f>
        <v>0</v>
      </c>
      <c r="FE28" s="362">
        <f>SUM(FE27,AND(Main!P3328=1))</f>
        <v>1</v>
      </c>
      <c r="FF28" s="362">
        <f>SUM(FF27,AND(Main!P3438=1))</f>
        <v>1</v>
      </c>
      <c r="FG28" s="362">
        <f>SUM(FG27,AND(Main!P3548=1))</f>
        <v>1</v>
      </c>
      <c r="FH28">
        <f>SUM(FH27,AND(Main!Q2778=1))</f>
        <v>1</v>
      </c>
      <c r="FI28">
        <f>SUM(FI27,AND(Main!Q2888=1))</f>
        <v>1</v>
      </c>
      <c r="FJ28">
        <f>SUM(FJ27,AND(Main!Q2998=1))</f>
        <v>0</v>
      </c>
      <c r="FK28">
        <f>SUM(FK27,AND(Main!Q3108=1))</f>
        <v>0</v>
      </c>
      <c r="FL28">
        <f>SUM(FL27,AND(Main!Q3218=1))</f>
        <v>0</v>
      </c>
      <c r="FM28">
        <f>SUM(FM27,AND(Main!Q3328=1))</f>
        <v>0</v>
      </c>
      <c r="FN28">
        <f>SUM(FN27,AND(Main!Q3438=1))</f>
        <v>0</v>
      </c>
      <c r="FO28">
        <f>SUM(FO27,AND(Main!Q3548=1))</f>
        <v>0</v>
      </c>
    </row>
    <row r="29" spans="1:171">
      <c r="A29" s="47" t="str">
        <v>Stones</v>
      </c>
      <c r="B29" s="47">
        <v>5.4</v>
      </c>
      <c r="C29" s="47" t="str">
        <v>Man City</v>
      </c>
      <c r="D29" s="47">
        <v>3.18</v>
      </c>
      <c r="E29" s="47">
        <v>2.4700000000000002</v>
      </c>
      <c r="F29" s="47">
        <v>4.68</v>
      </c>
      <c r="G29" s="47">
        <v>3.03</v>
      </c>
      <c r="H29" s="47">
        <v>1.96</v>
      </c>
      <c r="I29" s="47">
        <v>3.99</v>
      </c>
      <c r="J29" s="47">
        <v>2.36</v>
      </c>
      <c r="K29" s="47">
        <v>1.05</v>
      </c>
      <c r="L29" s="47">
        <v>0</v>
      </c>
      <c r="N29" s="252">
        <v>3</v>
      </c>
      <c r="O29" s="49" t="str">
        <f>Main!A139</f>
        <v>Martínez</v>
      </c>
      <c r="P29" s="49">
        <f>Main!B139</f>
        <v>4.5</v>
      </c>
      <c r="Q29" s="49" t="str">
        <f>Main!C139</f>
        <v>Man Utd</v>
      </c>
      <c r="R29" s="49">
        <f>Main!D139</f>
        <v>1.68</v>
      </c>
      <c r="S29" s="49">
        <f>Main!E139</f>
        <v>3.97</v>
      </c>
      <c r="T29" s="49">
        <f>Main!F139</f>
        <v>1.83</v>
      </c>
      <c r="U29" s="49">
        <f>Main!G139</f>
        <v>1.76</v>
      </c>
      <c r="V29" s="49">
        <f>Main!H139</f>
        <v>3.42</v>
      </c>
      <c r="W29" s="49">
        <f>Main!I139</f>
        <v>2.67</v>
      </c>
      <c r="X29" s="49">
        <f>Main!J139</f>
        <v>3.49</v>
      </c>
      <c r="Y29" s="49">
        <f>Main!K139</f>
        <v>1.59</v>
      </c>
      <c r="Z29" s="49">
        <f>Main!L2779</f>
        <v>0</v>
      </c>
      <c r="AB29" s="49">
        <v>1</v>
      </c>
      <c r="AC29" s="49" t="str">
        <v>Greenwood</v>
      </c>
      <c r="AD29" s="49">
        <v>4.2</v>
      </c>
      <c r="AE29" s="49" t="str">
        <v>Leeds</v>
      </c>
      <c r="AF29" s="49">
        <v>0.81</v>
      </c>
      <c r="AG29" s="49">
        <v>0.99</v>
      </c>
      <c r="AH29" s="49">
        <v>0.74</v>
      </c>
      <c r="AI29" s="49">
        <v>0.86</v>
      </c>
      <c r="AJ29" s="49">
        <v>0.69</v>
      </c>
      <c r="AK29" s="49">
        <v>0.71</v>
      </c>
      <c r="AL29" s="49">
        <v>0.79</v>
      </c>
      <c r="AM29" s="49">
        <v>0.73</v>
      </c>
      <c r="AN29" s="49">
        <v>0</v>
      </c>
      <c r="AP29" s="50" t="str">
        <f>Main!A139</f>
        <v>Martínez</v>
      </c>
      <c r="AQ29" s="50">
        <f>Main!B139</f>
        <v>4.5</v>
      </c>
      <c r="AR29" s="50" t="str">
        <f>Main!C139</f>
        <v>Man Utd</v>
      </c>
      <c r="AS29" s="50">
        <f>Main!D139</f>
        <v>1.68</v>
      </c>
      <c r="AT29" s="50">
        <f>Main!E139</f>
        <v>3.97</v>
      </c>
      <c r="AU29" s="50">
        <f>Main!F139</f>
        <v>1.83</v>
      </c>
      <c r="AV29" s="50">
        <f>Main!G139</f>
        <v>1.76</v>
      </c>
      <c r="AW29" s="50">
        <f>Main!H139</f>
        <v>3.42</v>
      </c>
      <c r="AX29" s="50">
        <f>Main!I139</f>
        <v>2.67</v>
      </c>
      <c r="AY29" s="50">
        <f>Main!J139</f>
        <v>3.49</v>
      </c>
      <c r="AZ29" s="50">
        <f>Main!K139</f>
        <v>1.59</v>
      </c>
      <c r="BA29" s="50">
        <f>Main!L1019</f>
        <v>0</v>
      </c>
      <c r="BC29" s="50" t="str">
        <v>Thiago Silva</v>
      </c>
      <c r="BD29" s="50">
        <v>5.4</v>
      </c>
      <c r="BE29" s="50" t="str">
        <v>Chelsea</v>
      </c>
      <c r="BF29" s="50">
        <v>3.27</v>
      </c>
      <c r="BG29" s="50">
        <v>4.46</v>
      </c>
      <c r="BH29" s="50">
        <v>3.03</v>
      </c>
      <c r="BI29" s="50">
        <v>1.37</v>
      </c>
      <c r="BJ29" s="50">
        <v>2.4300000000000002</v>
      </c>
      <c r="BK29" s="50">
        <v>1.92</v>
      </c>
      <c r="BL29" s="50">
        <v>2.63</v>
      </c>
      <c r="BM29" s="50">
        <v>1.54</v>
      </c>
      <c r="BN29" s="50">
        <v>0</v>
      </c>
      <c r="BP29" s="126" t="str">
        <f>Main!A29</f>
        <v>Martínez</v>
      </c>
      <c r="BQ29" s="126">
        <f>Main!N2779</f>
        <v>0</v>
      </c>
      <c r="BR29" s="126">
        <f>Main!D29</f>
        <v>1.68</v>
      </c>
      <c r="BS29" s="126" t="str">
        <v>Martínez</v>
      </c>
      <c r="BT29" s="126">
        <v>0</v>
      </c>
      <c r="BU29" s="126">
        <v>1.68</v>
      </c>
      <c r="BV29" s="127" t="str">
        <f t="shared" si="1"/>
        <v>Martínez</v>
      </c>
      <c r="BW29" s="127">
        <f>Main!P2779</f>
        <v>0</v>
      </c>
      <c r="BX29" s="127">
        <f t="shared" si="2"/>
        <v>1.68</v>
      </c>
      <c r="BY29" s="127" t="str">
        <v>Thiago Silva</v>
      </c>
      <c r="BZ29" s="127">
        <v>0</v>
      </c>
      <c r="CA29" s="127">
        <v>3.27</v>
      </c>
      <c r="CH29" s="19" t="str">
        <f t="shared" si="3"/>
        <v>Martínez</v>
      </c>
      <c r="CI29" s="19">
        <f>Main!M2779-BQ29-BW29-CC29</f>
        <v>0</v>
      </c>
      <c r="CJ29" s="19">
        <f t="shared" si="4"/>
        <v>1.68</v>
      </c>
      <c r="CK29" s="19" t="str">
        <v>Martínez</v>
      </c>
      <c r="CL29" s="19">
        <v>0</v>
      </c>
      <c r="CM29" s="19">
        <v>1.68</v>
      </c>
      <c r="CO29" s="122">
        <f>Main!L29</f>
        <v>0</v>
      </c>
      <c r="CP29" s="122">
        <f>Main!L139</f>
        <v>0</v>
      </c>
      <c r="CQ29" s="122">
        <f>Main!L249</f>
        <v>0</v>
      </c>
      <c r="CR29" s="122">
        <f>Main!L359</f>
        <v>0</v>
      </c>
      <c r="CS29" s="122">
        <f>Main!L469</f>
        <v>0</v>
      </c>
      <c r="CT29" s="122">
        <f>Main!L579</f>
        <v>0</v>
      </c>
      <c r="CU29" s="122">
        <f>Main!L689</f>
        <v>0</v>
      </c>
      <c r="CV29" s="122">
        <f>Main!L799</f>
        <v>0</v>
      </c>
      <c r="CW29" s="122">
        <f>Main!L909</f>
        <v>0</v>
      </c>
      <c r="CX29" s="123">
        <f>Main!L1899</f>
        <v>0</v>
      </c>
      <c r="CY29" s="123">
        <f>Main!L2009</f>
        <v>0</v>
      </c>
      <c r="CZ29" s="123">
        <f>Main!L2119</f>
        <v>0</v>
      </c>
      <c r="DA29" s="124">
        <f>Main!L2229</f>
        <v>0</v>
      </c>
      <c r="DB29" s="123">
        <f>Main!L2339</f>
        <v>0</v>
      </c>
      <c r="DC29" s="123">
        <f>Main!L2449</f>
        <v>0</v>
      </c>
      <c r="DD29" s="123">
        <f>Main!L2559</f>
        <v>0</v>
      </c>
      <c r="DE29" s="123">
        <f>Main!L2669</f>
        <v>0</v>
      </c>
      <c r="DF29" s="51">
        <f t="shared" si="5"/>
        <v>0</v>
      </c>
      <c r="DG29" s="51">
        <f t="shared" si="6"/>
        <v>0</v>
      </c>
      <c r="DH29" s="51">
        <f t="shared" si="7"/>
        <v>0</v>
      </c>
      <c r="DI29" s="51">
        <f t="shared" si="8"/>
        <v>0</v>
      </c>
      <c r="DJ29" s="51">
        <f t="shared" si="9"/>
        <v>0</v>
      </c>
      <c r="DK29" s="51">
        <f t="shared" si="10"/>
        <v>0</v>
      </c>
      <c r="DL29" s="51">
        <f t="shared" si="11"/>
        <v>0</v>
      </c>
      <c r="DM29" s="51">
        <f t="shared" si="12"/>
        <v>0</v>
      </c>
      <c r="DN29" s="306">
        <f t="shared" si="14"/>
        <v>0</v>
      </c>
      <c r="DO29" s="306">
        <f t="shared" si="13"/>
        <v>0</v>
      </c>
      <c r="DQ29" s="279">
        <f>Main!AA7</f>
        <v>3</v>
      </c>
      <c r="DR29" s="279">
        <f t="shared" ref="DR29:DY43" si="21">DQ29</f>
        <v>3</v>
      </c>
      <c r="DS29" s="279">
        <f t="shared" si="21"/>
        <v>3</v>
      </c>
      <c r="DT29" s="279">
        <f t="shared" si="21"/>
        <v>3</v>
      </c>
      <c r="DU29" s="279">
        <f t="shared" si="21"/>
        <v>3</v>
      </c>
      <c r="DV29" s="279">
        <f t="shared" si="21"/>
        <v>3</v>
      </c>
      <c r="DW29" s="279">
        <f t="shared" si="21"/>
        <v>3</v>
      </c>
      <c r="DX29" s="279">
        <f t="shared" si="21"/>
        <v>3</v>
      </c>
      <c r="DY29" s="279">
        <f t="shared" si="21"/>
        <v>3</v>
      </c>
      <c r="EA29" s="351">
        <f>SUM(EA28,AND(Main!L29=1))</f>
        <v>5</v>
      </c>
      <c r="EB29" s="351">
        <f>SUM(EB28,AND(Main!L139=1))</f>
        <v>5</v>
      </c>
      <c r="EC29" s="351">
        <f>SUM(EC28,AND(Main!L249=1))</f>
        <v>5</v>
      </c>
      <c r="ED29" s="351">
        <f>SUM(ED28,AND(Main!L359=1))</f>
        <v>5</v>
      </c>
      <c r="EE29" s="351">
        <f>SUM(EE28,AND(Main!L469=1))</f>
        <v>5</v>
      </c>
      <c r="EF29" s="351">
        <f>SUM(EF28,AND(Main!L579=1))</f>
        <v>5</v>
      </c>
      <c r="EG29" s="351">
        <f>SUM(EG28,AND(Main!L689=1))</f>
        <v>5</v>
      </c>
      <c r="EH29" s="351">
        <f>SUM(EH28,AND(Main!L799=1))</f>
        <v>5</v>
      </c>
      <c r="EI29" s="351">
        <f>SUM(EI28,AND(Main!L909=1))</f>
        <v>5</v>
      </c>
      <c r="EJ29" s="350">
        <f>SUM(EJ28,AND(Main!L2779=1))</f>
        <v>3</v>
      </c>
      <c r="EK29" s="350">
        <f>SUM(EK28,AND(Main!L2889=1))</f>
        <v>3</v>
      </c>
      <c r="EL29" s="350">
        <f>SUM(EL28,AND(Main!L2999=1))</f>
        <v>3</v>
      </c>
      <c r="EM29" s="350">
        <f>SUM(EM28,AND(Main!L3109=1))</f>
        <v>5</v>
      </c>
      <c r="EN29" s="350">
        <f>SUM(EN28,AND(Main!L3219=1))</f>
        <v>4</v>
      </c>
      <c r="EO29" s="350">
        <f>SUM(EO28,AND(Main!L3329=1))</f>
        <v>3</v>
      </c>
      <c r="EP29" s="350">
        <f>SUM(EP28,AND(Main!L3439=1))</f>
        <v>3</v>
      </c>
      <c r="EQ29" s="350">
        <f>SUM(EQ28,AND(Main!L3549=1))</f>
        <v>3</v>
      </c>
      <c r="ER29" s="361">
        <f>SUM(ER28,AND(Main!N2779=1))</f>
        <v>1</v>
      </c>
      <c r="ES29" s="361">
        <f>SUM(ES28,AND(Main!N2889=1))</f>
        <v>1</v>
      </c>
      <c r="ET29" s="361">
        <f>SUM(ET28,AND(Main!N2999=1))</f>
        <v>1</v>
      </c>
      <c r="EU29" s="361">
        <f>SUM(EU28,AND(Main!N3109=1))</f>
        <v>0</v>
      </c>
      <c r="EV29" s="361">
        <f>SUM(EV28,AND(Main!N3219=1))</f>
        <v>1</v>
      </c>
      <c r="EW29" s="361">
        <f>SUM(EW28,AND(Main!N3329=1))</f>
        <v>1</v>
      </c>
      <c r="EX29" s="361">
        <f>SUM(EX28,AND(Main!N3439=1))</f>
        <v>1</v>
      </c>
      <c r="EY29" s="361">
        <f>SUM(EY28,AND(Main!N3549=1))</f>
        <v>1</v>
      </c>
      <c r="EZ29" s="362">
        <f>SUM(EZ28,AND(Main!P2779=1))</f>
        <v>0</v>
      </c>
      <c r="FA29" s="362">
        <f>SUM(FA28,AND(Main!P2889=1))</f>
        <v>0</v>
      </c>
      <c r="FB29" s="362">
        <f>SUM(FB28,AND(Main!P2999=1))</f>
        <v>1</v>
      </c>
      <c r="FC29" s="362">
        <f>SUM(FC28,AND(Main!P3109=1))</f>
        <v>0</v>
      </c>
      <c r="FD29" s="362">
        <f>SUM(FD28,AND(Main!P3219=1))</f>
        <v>0</v>
      </c>
      <c r="FE29" s="362">
        <f>SUM(FE28,AND(Main!P3329=1))</f>
        <v>1</v>
      </c>
      <c r="FF29" s="362">
        <f>SUM(FF28,AND(Main!P3439=1))</f>
        <v>1</v>
      </c>
      <c r="FG29" s="362">
        <f>SUM(FG28,AND(Main!P3549=1))</f>
        <v>1</v>
      </c>
      <c r="FH29">
        <f>SUM(FH28,AND(Main!Q2779=1))</f>
        <v>1</v>
      </c>
      <c r="FI29">
        <f>SUM(FI28,AND(Main!Q2889=1))</f>
        <v>1</v>
      </c>
      <c r="FJ29">
        <f>SUM(FJ28,AND(Main!Q2999=1))</f>
        <v>0</v>
      </c>
      <c r="FK29">
        <f>SUM(FK28,AND(Main!Q3109=1))</f>
        <v>0</v>
      </c>
      <c r="FL29">
        <f>SUM(FL28,AND(Main!Q3219=1))</f>
        <v>0</v>
      </c>
      <c r="FM29">
        <f>SUM(FM28,AND(Main!Q3329=1))</f>
        <v>0</v>
      </c>
      <c r="FN29">
        <f>SUM(FN28,AND(Main!Q3439=1))</f>
        <v>0</v>
      </c>
      <c r="FO29">
        <f>SUM(FO28,AND(Main!Q3549=1))</f>
        <v>0</v>
      </c>
    </row>
    <row r="30" spans="1:171">
      <c r="A30" s="47" t="str">
        <v>Shaw</v>
      </c>
      <c r="B30" s="47">
        <v>4.8</v>
      </c>
      <c r="C30" s="47" t="str">
        <v>Man Utd</v>
      </c>
      <c r="D30" s="47">
        <v>3.54</v>
      </c>
      <c r="E30" s="47">
        <v>4.2</v>
      </c>
      <c r="F30" s="47">
        <v>1.83</v>
      </c>
      <c r="G30" s="47">
        <v>1.77</v>
      </c>
      <c r="H30" s="47">
        <v>3.5</v>
      </c>
      <c r="I30" s="47">
        <v>2.77</v>
      </c>
      <c r="J30" s="47">
        <v>3.37</v>
      </c>
      <c r="K30" s="47">
        <v>1.64</v>
      </c>
      <c r="L30" s="47">
        <v>0</v>
      </c>
      <c r="N30" s="252">
        <v>3</v>
      </c>
      <c r="O30" s="49" t="str">
        <f>Main!A140</f>
        <v>Mee</v>
      </c>
      <c r="P30" s="49">
        <f>Main!B140</f>
        <v>4.5999999999999996</v>
      </c>
      <c r="Q30" s="49" t="str">
        <f>Main!C140</f>
        <v>Brentford</v>
      </c>
      <c r="R30" s="49">
        <f>Main!D140</f>
        <v>2.67</v>
      </c>
      <c r="S30" s="49">
        <f>Main!E140</f>
        <v>1.94</v>
      </c>
      <c r="T30" s="49">
        <f>Main!F140</f>
        <v>3.89</v>
      </c>
      <c r="U30" s="49">
        <f>Main!G140</f>
        <v>2.54</v>
      </c>
      <c r="V30" s="49">
        <f>Main!H140</f>
        <v>3.58</v>
      </c>
      <c r="W30" s="49">
        <f>Main!I140</f>
        <v>1.5</v>
      </c>
      <c r="X30" s="49">
        <f>Main!J140</f>
        <v>3.4</v>
      </c>
      <c r="Y30" s="49">
        <f>Main!K140</f>
        <v>0.85</v>
      </c>
      <c r="Z30" s="49">
        <f>Main!L2780</f>
        <v>0</v>
      </c>
      <c r="AB30" s="49">
        <v>2</v>
      </c>
      <c r="AC30" s="49" t="str">
        <v>De Bruyne</v>
      </c>
      <c r="AD30" s="49">
        <v>12.6</v>
      </c>
      <c r="AE30" s="49" t="str">
        <v>Man City</v>
      </c>
      <c r="AF30" s="49">
        <v>6.01</v>
      </c>
      <c r="AG30" s="49">
        <v>4.38</v>
      </c>
      <c r="AH30" s="49">
        <v>9.01</v>
      </c>
      <c r="AI30" s="49">
        <v>5.29</v>
      </c>
      <c r="AJ30" s="49">
        <v>4.18</v>
      </c>
      <c r="AK30" s="49">
        <v>9.2799999999999994</v>
      </c>
      <c r="AL30" s="49">
        <v>5.0999999999999996</v>
      </c>
      <c r="AM30" s="49">
        <v>2.2400000000000002</v>
      </c>
      <c r="AN30" s="49">
        <v>0</v>
      </c>
      <c r="AP30" s="50" t="str">
        <f>Main!A140</f>
        <v>Mee</v>
      </c>
      <c r="AQ30" s="50">
        <f>Main!B140</f>
        <v>4.5999999999999996</v>
      </c>
      <c r="AR30" s="50" t="str">
        <f>Main!C140</f>
        <v>Brentford</v>
      </c>
      <c r="AS30" s="50">
        <f>Main!D140</f>
        <v>2.67</v>
      </c>
      <c r="AT30" s="50">
        <f>Main!E140</f>
        <v>1.94</v>
      </c>
      <c r="AU30" s="50">
        <f>Main!F140</f>
        <v>3.89</v>
      </c>
      <c r="AV30" s="50">
        <f>Main!G140</f>
        <v>2.54</v>
      </c>
      <c r="AW30" s="50">
        <f>Main!H140</f>
        <v>3.58</v>
      </c>
      <c r="AX30" s="50">
        <f>Main!I140</f>
        <v>1.5</v>
      </c>
      <c r="AY30" s="50">
        <f>Main!J140</f>
        <v>3.4</v>
      </c>
      <c r="AZ30" s="50">
        <f>Main!K140</f>
        <v>0.85</v>
      </c>
      <c r="BA30" s="50">
        <f>Main!L1020</f>
        <v>0</v>
      </c>
      <c r="BC30" s="50" t="str">
        <v>Martínez</v>
      </c>
      <c r="BD30" s="50">
        <v>4.5</v>
      </c>
      <c r="BE30" s="50" t="str">
        <v>Man Utd</v>
      </c>
      <c r="BF30" s="50">
        <v>1.68</v>
      </c>
      <c r="BG30" s="50">
        <v>3.97</v>
      </c>
      <c r="BH30" s="50">
        <v>1.83</v>
      </c>
      <c r="BI30" s="50">
        <v>1.76</v>
      </c>
      <c r="BJ30" s="50">
        <v>3.42</v>
      </c>
      <c r="BK30" s="50">
        <v>2.67</v>
      </c>
      <c r="BL30" s="50">
        <v>3.49</v>
      </c>
      <c r="BM30" s="50">
        <v>1.59</v>
      </c>
      <c r="BN30" s="50">
        <v>0</v>
      </c>
      <c r="BP30" s="126" t="str">
        <f>Main!A30</f>
        <v>Mee</v>
      </c>
      <c r="BQ30" s="126">
        <f>Main!N2780</f>
        <v>0</v>
      </c>
      <c r="BR30" s="126">
        <f>Main!D30</f>
        <v>2.67</v>
      </c>
      <c r="BS30" s="126" t="str">
        <v>Mee</v>
      </c>
      <c r="BT30" s="126">
        <v>0</v>
      </c>
      <c r="BU30" s="126">
        <v>2.67</v>
      </c>
      <c r="BV30" s="127" t="str">
        <f t="shared" si="1"/>
        <v>Mee</v>
      </c>
      <c r="BW30" s="127">
        <f>Main!P2780</f>
        <v>0</v>
      </c>
      <c r="BX30" s="127">
        <f t="shared" si="2"/>
        <v>2.67</v>
      </c>
      <c r="BY30" s="127" t="str">
        <v>Martínez</v>
      </c>
      <c r="BZ30" s="127">
        <v>0</v>
      </c>
      <c r="CA30" s="127">
        <v>1.68</v>
      </c>
      <c r="CH30" s="19" t="str">
        <f t="shared" si="3"/>
        <v>Mee</v>
      </c>
      <c r="CI30" s="19">
        <f>Main!M2780-BQ30-BW30-CC30</f>
        <v>0</v>
      </c>
      <c r="CJ30" s="19">
        <f t="shared" si="4"/>
        <v>2.67</v>
      </c>
      <c r="CK30" s="19" t="str">
        <v>Mee</v>
      </c>
      <c r="CL30" s="19">
        <v>0</v>
      </c>
      <c r="CM30" s="19">
        <v>2.67</v>
      </c>
      <c r="CO30" s="122">
        <f>Main!L30</f>
        <v>0</v>
      </c>
      <c r="CP30" s="122">
        <f>Main!L140</f>
        <v>0</v>
      </c>
      <c r="CQ30" s="122">
        <f>Main!L250</f>
        <v>0</v>
      </c>
      <c r="CR30" s="122">
        <f>Main!L360</f>
        <v>0</v>
      </c>
      <c r="CS30" s="122">
        <f>Main!L470</f>
        <v>0</v>
      </c>
      <c r="CT30" s="122">
        <f>Main!L580</f>
        <v>0</v>
      </c>
      <c r="CU30" s="122">
        <f>Main!L690</f>
        <v>0</v>
      </c>
      <c r="CV30" s="122">
        <f>Main!L800</f>
        <v>0</v>
      </c>
      <c r="CW30" s="122">
        <f>Main!L910</f>
        <v>0</v>
      </c>
      <c r="CX30" s="123">
        <f>Main!L1900</f>
        <v>0</v>
      </c>
      <c r="CY30" s="123">
        <f>Main!L2010</f>
        <v>0</v>
      </c>
      <c r="CZ30" s="123">
        <f>Main!L2120</f>
        <v>0</v>
      </c>
      <c r="DA30" s="124">
        <f>Main!L2230</f>
        <v>0</v>
      </c>
      <c r="DB30" s="123">
        <f>Main!L2340</f>
        <v>0</v>
      </c>
      <c r="DC30" s="123">
        <f>Main!L2450</f>
        <v>0</v>
      </c>
      <c r="DD30" s="123">
        <f>Main!L2560</f>
        <v>0</v>
      </c>
      <c r="DE30" s="123">
        <f>Main!L2670</f>
        <v>0</v>
      </c>
      <c r="DF30" s="51">
        <f t="shared" si="5"/>
        <v>0</v>
      </c>
      <c r="DG30" s="51">
        <f t="shared" si="6"/>
        <v>0</v>
      </c>
      <c r="DH30" s="51">
        <f t="shared" si="7"/>
        <v>0</v>
      </c>
      <c r="DI30" s="51">
        <f t="shared" si="8"/>
        <v>0</v>
      </c>
      <c r="DJ30" s="51">
        <f t="shared" si="9"/>
        <v>0</v>
      </c>
      <c r="DK30" s="51">
        <f t="shared" si="10"/>
        <v>0</v>
      </c>
      <c r="DL30" s="51">
        <f t="shared" si="11"/>
        <v>0</v>
      </c>
      <c r="DM30" s="51">
        <f t="shared" si="12"/>
        <v>0</v>
      </c>
      <c r="DN30" s="306">
        <f t="shared" si="14"/>
        <v>0</v>
      </c>
      <c r="DO30" s="306">
        <f t="shared" si="13"/>
        <v>0</v>
      </c>
      <c r="DQ30" s="279">
        <f>Main!AA8</f>
        <v>3</v>
      </c>
      <c r="DR30" s="279">
        <f t="shared" si="21"/>
        <v>3</v>
      </c>
      <c r="DS30" s="279">
        <f t="shared" si="21"/>
        <v>3</v>
      </c>
      <c r="DT30" s="279">
        <f t="shared" si="21"/>
        <v>3</v>
      </c>
      <c r="DU30" s="279">
        <f t="shared" si="21"/>
        <v>3</v>
      </c>
      <c r="DV30" s="279">
        <f t="shared" si="21"/>
        <v>3</v>
      </c>
      <c r="DW30" s="279">
        <f t="shared" si="21"/>
        <v>3</v>
      </c>
      <c r="DX30" s="279">
        <f t="shared" si="21"/>
        <v>3</v>
      </c>
      <c r="DY30" s="279">
        <f t="shared" si="21"/>
        <v>3</v>
      </c>
      <c r="EA30" s="351">
        <f>SUM(EA29,AND(Main!L30=1))</f>
        <v>5</v>
      </c>
      <c r="EB30" s="351">
        <f>SUM(EB29,AND(Main!L140=1))</f>
        <v>5</v>
      </c>
      <c r="EC30" s="351">
        <f>SUM(EC29,AND(Main!L250=1))</f>
        <v>5</v>
      </c>
      <c r="ED30" s="351">
        <f>SUM(ED29,AND(Main!L360=1))</f>
        <v>5</v>
      </c>
      <c r="EE30" s="351">
        <f>SUM(EE29,AND(Main!L470=1))</f>
        <v>5</v>
      </c>
      <c r="EF30" s="351">
        <f>SUM(EF29,AND(Main!L580=1))</f>
        <v>5</v>
      </c>
      <c r="EG30" s="351">
        <f>SUM(EG29,AND(Main!L690=1))</f>
        <v>5</v>
      </c>
      <c r="EH30" s="351">
        <f>SUM(EH29,AND(Main!L800=1))</f>
        <v>5</v>
      </c>
      <c r="EI30" s="351">
        <f>SUM(EI29,AND(Main!L910=1))</f>
        <v>5</v>
      </c>
      <c r="EJ30" s="350">
        <f>SUM(EJ29,AND(Main!L2780=1))</f>
        <v>3</v>
      </c>
      <c r="EK30" s="350">
        <f>SUM(EK29,AND(Main!L2890=1))</f>
        <v>3</v>
      </c>
      <c r="EL30" s="350">
        <f>SUM(EL29,AND(Main!L3000=1))</f>
        <v>3</v>
      </c>
      <c r="EM30" s="350">
        <f>SUM(EM29,AND(Main!L3110=1))</f>
        <v>5</v>
      </c>
      <c r="EN30" s="350">
        <f>SUM(EN29,AND(Main!L3220=1))</f>
        <v>4</v>
      </c>
      <c r="EO30" s="350">
        <f>SUM(EO29,AND(Main!L3330=1))</f>
        <v>3</v>
      </c>
      <c r="EP30" s="350">
        <f>SUM(EP29,AND(Main!L3440=1))</f>
        <v>3</v>
      </c>
      <c r="EQ30" s="350">
        <f>SUM(EQ29,AND(Main!L3550=1))</f>
        <v>3</v>
      </c>
      <c r="ER30" s="361">
        <f>SUM(ER29,AND(Main!N2780=1))</f>
        <v>1</v>
      </c>
      <c r="ES30" s="361">
        <f>SUM(ES29,AND(Main!N2890=1))</f>
        <v>1</v>
      </c>
      <c r="ET30" s="361">
        <f>SUM(ET29,AND(Main!N3000=1))</f>
        <v>1</v>
      </c>
      <c r="EU30" s="361">
        <f>SUM(EU29,AND(Main!N3110=1))</f>
        <v>0</v>
      </c>
      <c r="EV30" s="361">
        <f>SUM(EV29,AND(Main!N3220=1))</f>
        <v>1</v>
      </c>
      <c r="EW30" s="361">
        <f>SUM(EW29,AND(Main!N3330=1))</f>
        <v>1</v>
      </c>
      <c r="EX30" s="361">
        <f>SUM(EX29,AND(Main!N3440=1))</f>
        <v>1</v>
      </c>
      <c r="EY30" s="361">
        <f>SUM(EY29,AND(Main!N3550=1))</f>
        <v>1</v>
      </c>
      <c r="EZ30" s="362">
        <f>SUM(EZ29,AND(Main!P2780=1))</f>
        <v>0</v>
      </c>
      <c r="FA30" s="362">
        <f>SUM(FA29,AND(Main!P2890=1))</f>
        <v>0</v>
      </c>
      <c r="FB30" s="362">
        <f>SUM(FB29,AND(Main!P3000=1))</f>
        <v>1</v>
      </c>
      <c r="FC30" s="362">
        <f>SUM(FC29,AND(Main!P3110=1))</f>
        <v>0</v>
      </c>
      <c r="FD30" s="362">
        <f>SUM(FD29,AND(Main!P3220=1))</f>
        <v>0</v>
      </c>
      <c r="FE30" s="362">
        <f>SUM(FE29,AND(Main!P3330=1))</f>
        <v>1</v>
      </c>
      <c r="FF30" s="362">
        <f>SUM(FF29,AND(Main!P3440=1))</f>
        <v>1</v>
      </c>
      <c r="FG30" s="362">
        <f>SUM(FG29,AND(Main!P3550=1))</f>
        <v>1</v>
      </c>
      <c r="FH30">
        <f>SUM(FH29,AND(Main!Q2780=1))</f>
        <v>1</v>
      </c>
      <c r="FI30">
        <f>SUM(FI29,AND(Main!Q2890=1))</f>
        <v>1</v>
      </c>
      <c r="FJ30">
        <f>SUM(FJ29,AND(Main!Q3000=1))</f>
        <v>0</v>
      </c>
      <c r="FK30">
        <f>SUM(FK29,AND(Main!Q3110=1))</f>
        <v>0</v>
      </c>
      <c r="FL30">
        <f>SUM(FL29,AND(Main!Q3220=1))</f>
        <v>0</v>
      </c>
      <c r="FM30">
        <f>SUM(FM29,AND(Main!Q3330=1))</f>
        <v>0</v>
      </c>
      <c r="FN30">
        <f>SUM(FN29,AND(Main!Q3440=1))</f>
        <v>0</v>
      </c>
      <c r="FO30">
        <f>SUM(FO29,AND(Main!Q3550=1))</f>
        <v>0</v>
      </c>
    </row>
    <row r="31" spans="1:171">
      <c r="A31" s="47" t="str">
        <v>Varane</v>
      </c>
      <c r="B31" s="47">
        <v>4.8</v>
      </c>
      <c r="C31" s="47" t="str">
        <v>Man Utd</v>
      </c>
      <c r="D31" s="47">
        <v>3.47</v>
      </c>
      <c r="E31" s="47">
        <v>3.84</v>
      </c>
      <c r="F31" s="47">
        <v>1.94</v>
      </c>
      <c r="G31" s="47">
        <v>1.83</v>
      </c>
      <c r="H31" s="47">
        <v>3.41</v>
      </c>
      <c r="I31" s="47">
        <v>2.6</v>
      </c>
      <c r="J31" s="47">
        <v>3.21</v>
      </c>
      <c r="K31" s="47">
        <v>1.55</v>
      </c>
      <c r="L31" s="47">
        <v>0</v>
      </c>
      <c r="N31" s="252">
        <v>3</v>
      </c>
      <c r="O31" s="49" t="str">
        <f>Main!A141</f>
        <v>Cresswell</v>
      </c>
      <c r="P31" s="49">
        <f>Main!B141</f>
        <v>4.8</v>
      </c>
      <c r="Q31" s="49" t="str">
        <f>Main!C141</f>
        <v>West Ham</v>
      </c>
      <c r="R31" s="49">
        <f>Main!D141</f>
        <v>2.87</v>
      </c>
      <c r="S31" s="49">
        <f>Main!E141</f>
        <v>2.71</v>
      </c>
      <c r="T31" s="49">
        <f>Main!F141</f>
        <v>2.66</v>
      </c>
      <c r="U31" s="49">
        <f>Main!G141</f>
        <v>3.33</v>
      </c>
      <c r="V31" s="49">
        <f>Main!H141</f>
        <v>1.69</v>
      </c>
      <c r="W31" s="49">
        <f>Main!I141</f>
        <v>2.21</v>
      </c>
      <c r="X31" s="49">
        <f>Main!J141</f>
        <v>1.63</v>
      </c>
      <c r="Y31" s="49">
        <f>Main!K141</f>
        <v>2.86</v>
      </c>
      <c r="Z31" s="49">
        <f>Main!L2781</f>
        <v>0</v>
      </c>
      <c r="AB31" s="49">
        <v>2</v>
      </c>
      <c r="AC31" s="49" t="str">
        <v>Son</v>
      </c>
      <c r="AD31" s="49">
        <v>11.6</v>
      </c>
      <c r="AE31" s="49" t="str">
        <v>Spurs</v>
      </c>
      <c r="AF31" s="49">
        <v>5.93</v>
      </c>
      <c r="AG31" s="49">
        <v>5.04</v>
      </c>
      <c r="AH31" s="49">
        <v>8.06</v>
      </c>
      <c r="AI31" s="49">
        <v>5.0999999999999996</v>
      </c>
      <c r="AJ31" s="49">
        <v>3.66</v>
      </c>
      <c r="AK31" s="49">
        <v>4.46</v>
      </c>
      <c r="AL31" s="49">
        <v>4.74</v>
      </c>
      <c r="AM31" s="49">
        <v>4.2</v>
      </c>
      <c r="AN31" s="49">
        <v>0</v>
      </c>
      <c r="AP31" s="50" t="str">
        <f>Main!A141</f>
        <v>Cresswell</v>
      </c>
      <c r="AQ31" s="50">
        <f>Main!B141</f>
        <v>4.8</v>
      </c>
      <c r="AR31" s="50" t="str">
        <f>Main!C141</f>
        <v>West Ham</v>
      </c>
      <c r="AS31" s="50">
        <f>Main!D141</f>
        <v>2.87</v>
      </c>
      <c r="AT31" s="50">
        <f>Main!E141</f>
        <v>2.71</v>
      </c>
      <c r="AU31" s="50">
        <f>Main!F141</f>
        <v>2.66</v>
      </c>
      <c r="AV31" s="50">
        <f>Main!G141</f>
        <v>3.33</v>
      </c>
      <c r="AW31" s="50">
        <f>Main!H141</f>
        <v>1.69</v>
      </c>
      <c r="AX31" s="50">
        <f>Main!I141</f>
        <v>2.21</v>
      </c>
      <c r="AY31" s="50">
        <f>Main!J141</f>
        <v>1.63</v>
      </c>
      <c r="AZ31" s="50">
        <f>Main!K141</f>
        <v>2.86</v>
      </c>
      <c r="BA31" s="50">
        <f>Main!L1021</f>
        <v>0</v>
      </c>
      <c r="BC31" s="50" t="str">
        <v>Mee</v>
      </c>
      <c r="BD31" s="50">
        <v>4.5999999999999996</v>
      </c>
      <c r="BE31" s="50" t="str">
        <v>Brentford</v>
      </c>
      <c r="BF31" s="50">
        <v>2.67</v>
      </c>
      <c r="BG31" s="50">
        <v>1.94</v>
      </c>
      <c r="BH31" s="50">
        <v>3.89</v>
      </c>
      <c r="BI31" s="50">
        <v>2.54</v>
      </c>
      <c r="BJ31" s="50">
        <v>3.58</v>
      </c>
      <c r="BK31" s="50">
        <v>1.5</v>
      </c>
      <c r="BL31" s="50">
        <v>3.4</v>
      </c>
      <c r="BM31" s="50">
        <v>0.85</v>
      </c>
      <c r="BN31" s="50">
        <v>0</v>
      </c>
      <c r="BP31" s="126" t="str">
        <f>Main!A31</f>
        <v>Cresswell</v>
      </c>
      <c r="BQ31" s="126">
        <f>Main!N2781</f>
        <v>0</v>
      </c>
      <c r="BR31" s="126">
        <f>Main!D31</f>
        <v>2.87</v>
      </c>
      <c r="BS31" s="126" t="str">
        <v>Cresswell</v>
      </c>
      <c r="BT31" s="126">
        <v>0</v>
      </c>
      <c r="BU31" s="126">
        <v>2.87</v>
      </c>
      <c r="BV31" s="127" t="str">
        <f t="shared" si="1"/>
        <v>Cresswell</v>
      </c>
      <c r="BW31" s="127">
        <f>Main!P2781</f>
        <v>0</v>
      </c>
      <c r="BX31" s="127">
        <f t="shared" si="2"/>
        <v>2.87</v>
      </c>
      <c r="BY31" s="127" t="str">
        <v>Mee</v>
      </c>
      <c r="BZ31" s="127">
        <v>0</v>
      </c>
      <c r="CA31" s="127">
        <v>2.67</v>
      </c>
      <c r="CH31" s="19" t="str">
        <f t="shared" si="3"/>
        <v>Cresswell</v>
      </c>
      <c r="CI31" s="19">
        <f>Main!M2781-BQ31-BW31-CC31</f>
        <v>0</v>
      </c>
      <c r="CJ31" s="19">
        <f t="shared" si="4"/>
        <v>2.87</v>
      </c>
      <c r="CK31" s="19" t="str">
        <v>Cresswell</v>
      </c>
      <c r="CL31" s="19">
        <v>0</v>
      </c>
      <c r="CM31" s="19">
        <v>2.87</v>
      </c>
      <c r="CO31" s="122">
        <f>Main!L31</f>
        <v>0</v>
      </c>
      <c r="CP31" s="122">
        <f>Main!L141</f>
        <v>0</v>
      </c>
      <c r="CQ31" s="122">
        <f>Main!L251</f>
        <v>0</v>
      </c>
      <c r="CR31" s="122">
        <f>Main!L361</f>
        <v>0</v>
      </c>
      <c r="CS31" s="122">
        <f>Main!L471</f>
        <v>0</v>
      </c>
      <c r="CT31" s="122">
        <f>Main!L581</f>
        <v>0</v>
      </c>
      <c r="CU31" s="122">
        <f>Main!L691</f>
        <v>0</v>
      </c>
      <c r="CV31" s="122">
        <f>Main!L801</f>
        <v>0</v>
      </c>
      <c r="CW31" s="122">
        <f>Main!L911</f>
        <v>0</v>
      </c>
      <c r="CX31" s="123">
        <f>Main!L1901</f>
        <v>0</v>
      </c>
      <c r="CY31" s="123">
        <f>Main!L2011</f>
        <v>0</v>
      </c>
      <c r="CZ31" s="123">
        <f>Main!L2121</f>
        <v>0</v>
      </c>
      <c r="DA31" s="124">
        <f>Main!L2231</f>
        <v>0</v>
      </c>
      <c r="DB31" s="123">
        <f>Main!L2341</f>
        <v>0</v>
      </c>
      <c r="DC31" s="123">
        <f>Main!L2451</f>
        <v>0</v>
      </c>
      <c r="DD31" s="123">
        <f>Main!L2561</f>
        <v>0</v>
      </c>
      <c r="DE31" s="123">
        <f>Main!L2671</f>
        <v>0</v>
      </c>
      <c r="DF31" s="51">
        <f t="shared" si="5"/>
        <v>0</v>
      </c>
      <c r="DG31" s="51">
        <f t="shared" si="6"/>
        <v>0</v>
      </c>
      <c r="DH31" s="51">
        <f t="shared" si="7"/>
        <v>0</v>
      </c>
      <c r="DI31" s="51">
        <f t="shared" si="8"/>
        <v>0</v>
      </c>
      <c r="DJ31" s="51">
        <f t="shared" si="9"/>
        <v>0</v>
      </c>
      <c r="DK31" s="51">
        <f t="shared" si="10"/>
        <v>0</v>
      </c>
      <c r="DL31" s="51">
        <f t="shared" si="11"/>
        <v>0</v>
      </c>
      <c r="DM31" s="51">
        <f t="shared" si="12"/>
        <v>0</v>
      </c>
      <c r="DN31" s="306">
        <f t="shared" si="14"/>
        <v>0</v>
      </c>
      <c r="DO31" s="306">
        <f t="shared" si="13"/>
        <v>0</v>
      </c>
      <c r="DQ31" s="279">
        <f>Main!AA9</f>
        <v>3</v>
      </c>
      <c r="DR31" s="279">
        <f t="shared" si="21"/>
        <v>3</v>
      </c>
      <c r="DS31" s="279">
        <f t="shared" si="21"/>
        <v>3</v>
      </c>
      <c r="DT31" s="279">
        <f t="shared" si="21"/>
        <v>3</v>
      </c>
      <c r="DU31" s="279">
        <f t="shared" si="21"/>
        <v>3</v>
      </c>
      <c r="DV31" s="279">
        <f t="shared" si="21"/>
        <v>3</v>
      </c>
      <c r="DW31" s="279">
        <f t="shared" si="21"/>
        <v>3</v>
      </c>
      <c r="DX31" s="279">
        <f t="shared" si="21"/>
        <v>3</v>
      </c>
      <c r="DY31" s="279">
        <f t="shared" si="21"/>
        <v>3</v>
      </c>
      <c r="EA31" s="351">
        <f>SUM(EA30,AND(Main!L31=1))</f>
        <v>5</v>
      </c>
      <c r="EB31" s="351">
        <f>SUM(EB30,AND(Main!L141=1))</f>
        <v>5</v>
      </c>
      <c r="EC31" s="351">
        <f>SUM(EC30,AND(Main!L251=1))</f>
        <v>5</v>
      </c>
      <c r="ED31" s="351">
        <f>SUM(ED30,AND(Main!L361=1))</f>
        <v>5</v>
      </c>
      <c r="EE31" s="351">
        <f>SUM(EE30,AND(Main!L471=1))</f>
        <v>5</v>
      </c>
      <c r="EF31" s="351">
        <f>SUM(EF30,AND(Main!L581=1))</f>
        <v>5</v>
      </c>
      <c r="EG31" s="351">
        <f>SUM(EG30,AND(Main!L691=1))</f>
        <v>5</v>
      </c>
      <c r="EH31" s="351">
        <f>SUM(EH30,AND(Main!L801=1))</f>
        <v>5</v>
      </c>
      <c r="EI31" s="351">
        <f>SUM(EI30,AND(Main!L911=1))</f>
        <v>5</v>
      </c>
      <c r="EJ31" s="350">
        <f>SUM(EJ30,AND(Main!L2781=1))</f>
        <v>3</v>
      </c>
      <c r="EK31" s="350">
        <f>SUM(EK30,AND(Main!L2891=1))</f>
        <v>3</v>
      </c>
      <c r="EL31" s="350">
        <f>SUM(EL30,AND(Main!L3001=1))</f>
        <v>3</v>
      </c>
      <c r="EM31" s="350">
        <f>SUM(EM30,AND(Main!L3111=1))</f>
        <v>5</v>
      </c>
      <c r="EN31" s="350">
        <f>SUM(EN30,AND(Main!L3221=1))</f>
        <v>4</v>
      </c>
      <c r="EO31" s="350">
        <f>SUM(EO30,AND(Main!L3331=1))</f>
        <v>3</v>
      </c>
      <c r="EP31" s="350">
        <f>SUM(EP30,AND(Main!L3441=1))</f>
        <v>3</v>
      </c>
      <c r="EQ31" s="350">
        <f>SUM(EQ30,AND(Main!L3551=1))</f>
        <v>3</v>
      </c>
      <c r="ER31" s="361">
        <f>SUM(ER30,AND(Main!N2781=1))</f>
        <v>1</v>
      </c>
      <c r="ES31" s="361">
        <f>SUM(ES30,AND(Main!N2891=1))</f>
        <v>1</v>
      </c>
      <c r="ET31" s="361">
        <f>SUM(ET30,AND(Main!N3001=1))</f>
        <v>1</v>
      </c>
      <c r="EU31" s="361">
        <f>SUM(EU30,AND(Main!N3111=1))</f>
        <v>0</v>
      </c>
      <c r="EV31" s="361">
        <f>SUM(EV30,AND(Main!N3221=1))</f>
        <v>1</v>
      </c>
      <c r="EW31" s="361">
        <f>SUM(EW30,AND(Main!N3331=1))</f>
        <v>1</v>
      </c>
      <c r="EX31" s="361">
        <f>SUM(EX30,AND(Main!N3441=1))</f>
        <v>1</v>
      </c>
      <c r="EY31" s="361">
        <f>SUM(EY30,AND(Main!N3551=1))</f>
        <v>1</v>
      </c>
      <c r="EZ31" s="362">
        <f>SUM(EZ30,AND(Main!P2781=1))</f>
        <v>0</v>
      </c>
      <c r="FA31" s="362">
        <f>SUM(FA30,AND(Main!P2891=1))</f>
        <v>0</v>
      </c>
      <c r="FB31" s="362">
        <f>SUM(FB30,AND(Main!P3001=1))</f>
        <v>1</v>
      </c>
      <c r="FC31" s="362">
        <f>SUM(FC30,AND(Main!P3111=1))</f>
        <v>0</v>
      </c>
      <c r="FD31" s="362">
        <f>SUM(FD30,AND(Main!P3221=1))</f>
        <v>0</v>
      </c>
      <c r="FE31" s="362">
        <f>SUM(FE30,AND(Main!P3331=1))</f>
        <v>1</v>
      </c>
      <c r="FF31" s="362">
        <f>SUM(FF30,AND(Main!P3441=1))</f>
        <v>1</v>
      </c>
      <c r="FG31" s="362">
        <f>SUM(FG30,AND(Main!P3551=1))</f>
        <v>1</v>
      </c>
      <c r="FH31">
        <f>SUM(FH30,AND(Main!Q2781=1))</f>
        <v>1</v>
      </c>
      <c r="FI31">
        <f>SUM(FI30,AND(Main!Q2891=1))</f>
        <v>1</v>
      </c>
      <c r="FJ31">
        <f>SUM(FJ30,AND(Main!Q3001=1))</f>
        <v>0</v>
      </c>
      <c r="FK31">
        <f>SUM(FK30,AND(Main!Q3111=1))</f>
        <v>0</v>
      </c>
      <c r="FL31">
        <f>SUM(FL30,AND(Main!Q3221=1))</f>
        <v>0</v>
      </c>
      <c r="FM31">
        <f>SUM(FM30,AND(Main!Q3331=1))</f>
        <v>0</v>
      </c>
      <c r="FN31">
        <f>SUM(FN30,AND(Main!Q3441=1))</f>
        <v>0</v>
      </c>
      <c r="FO31">
        <f>SUM(FO30,AND(Main!Q3551=1))</f>
        <v>0</v>
      </c>
    </row>
    <row r="32" spans="1:171">
      <c r="A32" s="47" t="str">
        <v>Estupiñán</v>
      </c>
      <c r="B32" s="47">
        <v>4.5</v>
      </c>
      <c r="C32" s="47" t="str">
        <v>Brighton</v>
      </c>
      <c r="D32" s="47">
        <v>2.37</v>
      </c>
      <c r="E32" s="47">
        <v>3.26</v>
      </c>
      <c r="F32" s="47">
        <v>2.17</v>
      </c>
      <c r="G32" s="47">
        <v>2.61</v>
      </c>
      <c r="H32" s="47">
        <v>3.62</v>
      </c>
      <c r="I32" s="47">
        <v>2.79</v>
      </c>
      <c r="J32" s="47">
        <v>3.17</v>
      </c>
      <c r="K32" s="47">
        <v>1.31</v>
      </c>
      <c r="L32" s="47">
        <v>0</v>
      </c>
      <c r="N32" s="252">
        <v>3</v>
      </c>
      <c r="O32" s="49" t="str">
        <f>Main!A142</f>
        <v>Konsa</v>
      </c>
      <c r="P32" s="49">
        <f>Main!B142</f>
        <v>4.4000000000000004</v>
      </c>
      <c r="Q32" s="49" t="str">
        <f>Main!C142</f>
        <v>Aston Villa</v>
      </c>
      <c r="R32" s="49">
        <f>Main!D142</f>
        <v>1.95</v>
      </c>
      <c r="S32" s="49">
        <f>Main!E142</f>
        <v>3.28</v>
      </c>
      <c r="T32" s="49">
        <f>Main!F142</f>
        <v>2.93</v>
      </c>
      <c r="U32" s="49">
        <f>Main!G142</f>
        <v>2.71</v>
      </c>
      <c r="V32" s="49">
        <f>Main!H142</f>
        <v>2.98</v>
      </c>
      <c r="W32" s="49">
        <f>Main!I142</f>
        <v>1.21</v>
      </c>
      <c r="X32" s="49">
        <f>Main!J142</f>
        <v>1.9</v>
      </c>
      <c r="Y32" s="49">
        <f>Main!K142</f>
        <v>2.59</v>
      </c>
      <c r="Z32" s="49">
        <f>Main!L2782</f>
        <v>0</v>
      </c>
      <c r="AB32" s="49">
        <v>2</v>
      </c>
      <c r="AC32" s="49" t="str">
        <v>Foden</v>
      </c>
      <c r="AD32" s="49">
        <v>8.3000000000000007</v>
      </c>
      <c r="AE32" s="49" t="str">
        <v>Man City</v>
      </c>
      <c r="AF32" s="49">
        <v>4.67</v>
      </c>
      <c r="AG32" s="49">
        <v>3.53</v>
      </c>
      <c r="AH32" s="49">
        <v>7.49</v>
      </c>
      <c r="AI32" s="49">
        <v>4.37</v>
      </c>
      <c r="AJ32" s="49">
        <v>3.54</v>
      </c>
      <c r="AK32" s="49">
        <v>7.78</v>
      </c>
      <c r="AL32" s="49">
        <v>4.08</v>
      </c>
      <c r="AM32" s="49">
        <v>1.88</v>
      </c>
      <c r="AN32" s="49">
        <v>0</v>
      </c>
      <c r="AP32" s="50" t="str">
        <f>Main!A142</f>
        <v>Konsa</v>
      </c>
      <c r="AQ32" s="50">
        <f>Main!B142</f>
        <v>4.4000000000000004</v>
      </c>
      <c r="AR32" s="50" t="str">
        <f>Main!C142</f>
        <v>Aston Villa</v>
      </c>
      <c r="AS32" s="50">
        <f>Main!D142</f>
        <v>1.95</v>
      </c>
      <c r="AT32" s="50">
        <f>Main!E142</f>
        <v>3.28</v>
      </c>
      <c r="AU32" s="50">
        <f>Main!F142</f>
        <v>2.93</v>
      </c>
      <c r="AV32" s="50">
        <f>Main!G142</f>
        <v>2.71</v>
      </c>
      <c r="AW32" s="50">
        <f>Main!H142</f>
        <v>2.98</v>
      </c>
      <c r="AX32" s="50">
        <f>Main!I142</f>
        <v>1.21</v>
      </c>
      <c r="AY32" s="50">
        <f>Main!J142</f>
        <v>1.9</v>
      </c>
      <c r="AZ32" s="50">
        <f>Main!K142</f>
        <v>2.59</v>
      </c>
      <c r="BA32" s="50">
        <f>Main!L1022</f>
        <v>0</v>
      </c>
      <c r="BC32" s="50" t="str">
        <v>Cresswell</v>
      </c>
      <c r="BD32" s="50">
        <v>4.8</v>
      </c>
      <c r="BE32" s="50" t="str">
        <v>West Ham</v>
      </c>
      <c r="BF32" s="50">
        <v>2.87</v>
      </c>
      <c r="BG32" s="50">
        <v>2.71</v>
      </c>
      <c r="BH32" s="50">
        <v>2.66</v>
      </c>
      <c r="BI32" s="50">
        <v>3.33</v>
      </c>
      <c r="BJ32" s="50">
        <v>1.69</v>
      </c>
      <c r="BK32" s="50">
        <v>2.21</v>
      </c>
      <c r="BL32" s="50">
        <v>1.63</v>
      </c>
      <c r="BM32" s="50">
        <v>2.86</v>
      </c>
      <c r="BN32" s="50">
        <v>0</v>
      </c>
      <c r="BP32" s="126" t="str">
        <f>Main!A32</f>
        <v>Konsa</v>
      </c>
      <c r="BQ32" s="126">
        <f>Main!N2782</f>
        <v>0</v>
      </c>
      <c r="BR32" s="126">
        <f>Main!D32</f>
        <v>1.95</v>
      </c>
      <c r="BS32" s="126" t="str">
        <v>Konsa</v>
      </c>
      <c r="BT32" s="126">
        <v>0</v>
      </c>
      <c r="BU32" s="126">
        <v>1.95</v>
      </c>
      <c r="BV32" s="127" t="str">
        <f t="shared" si="1"/>
        <v>Konsa</v>
      </c>
      <c r="BW32" s="127">
        <f>Main!P2782</f>
        <v>0</v>
      </c>
      <c r="BX32" s="127">
        <f t="shared" si="2"/>
        <v>1.95</v>
      </c>
      <c r="BY32" s="127" t="str">
        <v>Cresswell</v>
      </c>
      <c r="BZ32" s="127">
        <v>0</v>
      </c>
      <c r="CA32" s="127">
        <v>2.87</v>
      </c>
      <c r="CH32" s="19" t="str">
        <f t="shared" si="3"/>
        <v>Konsa</v>
      </c>
      <c r="CI32" s="19">
        <f>Main!M2782-BQ32-BW32-CC32</f>
        <v>0</v>
      </c>
      <c r="CJ32" s="19">
        <f t="shared" si="4"/>
        <v>1.95</v>
      </c>
      <c r="CK32" s="19" t="str">
        <v>Konsa</v>
      </c>
      <c r="CL32" s="19">
        <v>0</v>
      </c>
      <c r="CM32" s="19">
        <v>1.95</v>
      </c>
      <c r="CO32" s="122">
        <f>Main!L32</f>
        <v>0</v>
      </c>
      <c r="CP32" s="122">
        <f>Main!L142</f>
        <v>0</v>
      </c>
      <c r="CQ32" s="122">
        <f>Main!L252</f>
        <v>0</v>
      </c>
      <c r="CR32" s="122">
        <f>Main!L362</f>
        <v>0</v>
      </c>
      <c r="CS32" s="122">
        <f>Main!L472</f>
        <v>0</v>
      </c>
      <c r="CT32" s="122">
        <f>Main!L582</f>
        <v>0</v>
      </c>
      <c r="CU32" s="122">
        <f>Main!L692</f>
        <v>0</v>
      </c>
      <c r="CV32" s="122">
        <f>Main!L802</f>
        <v>0</v>
      </c>
      <c r="CW32" s="122">
        <f>Main!L912</f>
        <v>0</v>
      </c>
      <c r="CX32" s="123">
        <f>Main!L1902</f>
        <v>0</v>
      </c>
      <c r="CY32" s="123">
        <f>Main!L2012</f>
        <v>0</v>
      </c>
      <c r="CZ32" s="123">
        <f>Main!L2122</f>
        <v>0</v>
      </c>
      <c r="DA32" s="124">
        <f>Main!L2232</f>
        <v>0</v>
      </c>
      <c r="DB32" s="123">
        <f>Main!L2342</f>
        <v>0</v>
      </c>
      <c r="DC32" s="123">
        <f>Main!L2452</f>
        <v>0</v>
      </c>
      <c r="DD32" s="123">
        <f>Main!L2562</f>
        <v>0</v>
      </c>
      <c r="DE32" s="123">
        <f>Main!L2672</f>
        <v>0</v>
      </c>
      <c r="DF32" s="51">
        <f t="shared" si="5"/>
        <v>0</v>
      </c>
      <c r="DG32" s="51">
        <f t="shared" si="6"/>
        <v>0</v>
      </c>
      <c r="DH32" s="51">
        <f t="shared" si="7"/>
        <v>0</v>
      </c>
      <c r="DI32" s="51">
        <f t="shared" si="8"/>
        <v>0</v>
      </c>
      <c r="DJ32" s="51">
        <f t="shared" si="9"/>
        <v>0</v>
      </c>
      <c r="DK32" s="51">
        <f t="shared" si="10"/>
        <v>0</v>
      </c>
      <c r="DL32" s="51">
        <f t="shared" si="11"/>
        <v>0</v>
      </c>
      <c r="DM32" s="51">
        <f t="shared" si="12"/>
        <v>0</v>
      </c>
      <c r="DN32" s="306">
        <f t="shared" si="14"/>
        <v>0</v>
      </c>
      <c r="DO32" s="306">
        <f t="shared" si="13"/>
        <v>0</v>
      </c>
      <c r="DQ32" s="279">
        <f>Main!AA10</f>
        <v>3</v>
      </c>
      <c r="DR32" s="279">
        <f t="shared" si="21"/>
        <v>3</v>
      </c>
      <c r="DS32" s="279">
        <f t="shared" si="21"/>
        <v>3</v>
      </c>
      <c r="DT32" s="279">
        <f t="shared" si="21"/>
        <v>3</v>
      </c>
      <c r="DU32" s="279">
        <f t="shared" si="21"/>
        <v>3</v>
      </c>
      <c r="DV32" s="279">
        <f t="shared" si="21"/>
        <v>3</v>
      </c>
      <c r="DW32" s="279">
        <f t="shared" si="21"/>
        <v>3</v>
      </c>
      <c r="DX32" s="279">
        <f t="shared" si="21"/>
        <v>3</v>
      </c>
      <c r="DY32" s="279">
        <f t="shared" si="21"/>
        <v>3</v>
      </c>
      <c r="EA32" s="351">
        <f>SUM(EA31,AND(Main!L32=1))</f>
        <v>5</v>
      </c>
      <c r="EB32" s="351">
        <f>SUM(EB31,AND(Main!L142=1))</f>
        <v>5</v>
      </c>
      <c r="EC32" s="351">
        <f>SUM(EC31,AND(Main!L252=1))</f>
        <v>5</v>
      </c>
      <c r="ED32" s="351">
        <f>SUM(ED31,AND(Main!L362=1))</f>
        <v>5</v>
      </c>
      <c r="EE32" s="351">
        <f>SUM(EE31,AND(Main!L472=1))</f>
        <v>5</v>
      </c>
      <c r="EF32" s="351">
        <f>SUM(EF31,AND(Main!L582=1))</f>
        <v>5</v>
      </c>
      <c r="EG32" s="351">
        <f>SUM(EG31,AND(Main!L692=1))</f>
        <v>5</v>
      </c>
      <c r="EH32" s="351">
        <f>SUM(EH31,AND(Main!L802=1))</f>
        <v>5</v>
      </c>
      <c r="EI32" s="351">
        <f>SUM(EI31,AND(Main!L912=1))</f>
        <v>5</v>
      </c>
      <c r="EJ32" s="350">
        <f>SUM(EJ31,AND(Main!L2782=1))</f>
        <v>3</v>
      </c>
      <c r="EK32" s="350">
        <f>SUM(EK31,AND(Main!L2892=1))</f>
        <v>3</v>
      </c>
      <c r="EL32" s="350">
        <f>SUM(EL31,AND(Main!L3002=1))</f>
        <v>3</v>
      </c>
      <c r="EM32" s="350">
        <f>SUM(EM31,AND(Main!L3112=1))</f>
        <v>5</v>
      </c>
      <c r="EN32" s="350">
        <f>SUM(EN31,AND(Main!L3222=1))</f>
        <v>4</v>
      </c>
      <c r="EO32" s="350">
        <f>SUM(EO31,AND(Main!L3332=1))</f>
        <v>3</v>
      </c>
      <c r="EP32" s="350">
        <f>SUM(EP31,AND(Main!L3442=1))</f>
        <v>3</v>
      </c>
      <c r="EQ32" s="350">
        <f>SUM(EQ31,AND(Main!L3552=1))</f>
        <v>3</v>
      </c>
      <c r="ER32" s="361">
        <f>SUM(ER31,AND(Main!N2782=1))</f>
        <v>1</v>
      </c>
      <c r="ES32" s="361">
        <f>SUM(ES31,AND(Main!N2892=1))</f>
        <v>1</v>
      </c>
      <c r="ET32" s="361">
        <f>SUM(ET31,AND(Main!N3002=1))</f>
        <v>1</v>
      </c>
      <c r="EU32" s="361">
        <f>SUM(EU31,AND(Main!N3112=1))</f>
        <v>0</v>
      </c>
      <c r="EV32" s="361">
        <f>SUM(EV31,AND(Main!N3222=1))</f>
        <v>1</v>
      </c>
      <c r="EW32" s="361">
        <f>SUM(EW31,AND(Main!N3332=1))</f>
        <v>1</v>
      </c>
      <c r="EX32" s="361">
        <f>SUM(EX31,AND(Main!N3442=1))</f>
        <v>1</v>
      </c>
      <c r="EY32" s="361">
        <f>SUM(EY31,AND(Main!N3552=1))</f>
        <v>1</v>
      </c>
      <c r="EZ32" s="362">
        <f>SUM(EZ31,AND(Main!P2782=1))</f>
        <v>0</v>
      </c>
      <c r="FA32" s="362">
        <f>SUM(FA31,AND(Main!P2892=1))</f>
        <v>0</v>
      </c>
      <c r="FB32" s="362">
        <f>SUM(FB31,AND(Main!P3002=1))</f>
        <v>1</v>
      </c>
      <c r="FC32" s="362">
        <f>SUM(FC31,AND(Main!P3112=1))</f>
        <v>0</v>
      </c>
      <c r="FD32" s="362">
        <f>SUM(FD31,AND(Main!P3222=1))</f>
        <v>0</v>
      </c>
      <c r="FE32" s="362">
        <f>SUM(FE31,AND(Main!P3332=1))</f>
        <v>1</v>
      </c>
      <c r="FF32" s="362">
        <f>SUM(FF31,AND(Main!P3442=1))</f>
        <v>1</v>
      </c>
      <c r="FG32" s="362">
        <f>SUM(FG31,AND(Main!P3552=1))</f>
        <v>1</v>
      </c>
      <c r="FH32">
        <f>SUM(FH31,AND(Main!Q2782=1))</f>
        <v>1</v>
      </c>
      <c r="FI32">
        <f>SUM(FI31,AND(Main!Q2892=1))</f>
        <v>1</v>
      </c>
      <c r="FJ32">
        <f>SUM(FJ31,AND(Main!Q3002=1))</f>
        <v>0</v>
      </c>
      <c r="FK32">
        <f>SUM(FK31,AND(Main!Q3112=1))</f>
        <v>0</v>
      </c>
      <c r="FL32">
        <f>SUM(FL31,AND(Main!Q3222=1))</f>
        <v>0</v>
      </c>
      <c r="FM32">
        <f>SUM(FM31,AND(Main!Q3332=1))</f>
        <v>0</v>
      </c>
      <c r="FN32">
        <f>SUM(FN31,AND(Main!Q3442=1))</f>
        <v>0</v>
      </c>
      <c r="FO32">
        <f>SUM(FO31,AND(Main!Q3552=1))</f>
        <v>0</v>
      </c>
    </row>
    <row r="33" spans="1:171">
      <c r="A33" s="47" t="str">
        <v>Matip</v>
      </c>
      <c r="B33" s="47">
        <v>5.9</v>
      </c>
      <c r="C33" s="47" t="str">
        <v>Liverpool</v>
      </c>
      <c r="D33" s="47">
        <v>3.36</v>
      </c>
      <c r="E33" s="47">
        <v>2.5299999999999998</v>
      </c>
      <c r="F33" s="47">
        <v>2.21</v>
      </c>
      <c r="G33" s="47">
        <v>2.44</v>
      </c>
      <c r="H33" s="47">
        <v>2.91</v>
      </c>
      <c r="I33" s="47">
        <v>3.18</v>
      </c>
      <c r="J33" s="47">
        <v>1.93</v>
      </c>
      <c r="K33" s="47">
        <v>2.67</v>
      </c>
      <c r="L33" s="47">
        <v>0</v>
      </c>
      <c r="N33" s="252">
        <v>3</v>
      </c>
      <c r="O33" s="49" t="str">
        <f>Main!A143</f>
        <v>Perraud</v>
      </c>
      <c r="P33" s="49">
        <f>Main!B143</f>
        <v>4.4000000000000004</v>
      </c>
      <c r="Q33" s="49" t="str">
        <f>Main!C143</f>
        <v>Southampton</v>
      </c>
      <c r="R33" s="49">
        <f>Main!D143</f>
        <v>2.5299999999999998</v>
      </c>
      <c r="S33" s="49">
        <f>Main!E143</f>
        <v>3.56</v>
      </c>
      <c r="T33" s="49">
        <f>Main!F143</f>
        <v>2.5099999999999998</v>
      </c>
      <c r="U33" s="49">
        <f>Main!G143</f>
        <v>2.67</v>
      </c>
      <c r="V33" s="49">
        <f>Main!H143</f>
        <v>2.0499999999999998</v>
      </c>
      <c r="W33" s="49">
        <f>Main!I143</f>
        <v>2.89</v>
      </c>
      <c r="X33" s="49">
        <f>Main!J143</f>
        <v>1.51</v>
      </c>
      <c r="Y33" s="49">
        <f>Main!K143</f>
        <v>1.78</v>
      </c>
      <c r="Z33" s="49">
        <f>Main!L2783</f>
        <v>0</v>
      </c>
      <c r="AB33" s="49">
        <v>2</v>
      </c>
      <c r="AC33" s="49" t="str">
        <v>Sterling</v>
      </c>
      <c r="AD33" s="49">
        <v>9.6999999999999993</v>
      </c>
      <c r="AE33" s="49" t="str">
        <v>Chelsea</v>
      </c>
      <c r="AF33" s="49">
        <v>4.1500000000000004</v>
      </c>
      <c r="AG33" s="49">
        <v>6.96</v>
      </c>
      <c r="AH33" s="49">
        <v>4.25</v>
      </c>
      <c r="AI33" s="49">
        <v>2.78</v>
      </c>
      <c r="AJ33" s="49">
        <v>4.63</v>
      </c>
      <c r="AK33" s="49">
        <v>3.51</v>
      </c>
      <c r="AL33" s="49">
        <v>4.37</v>
      </c>
      <c r="AM33" s="49">
        <v>3.17</v>
      </c>
      <c r="AN33" s="49">
        <v>0</v>
      </c>
      <c r="AP33" s="50" t="str">
        <f>Main!A143</f>
        <v>Perraud</v>
      </c>
      <c r="AQ33" s="50">
        <f>Main!B143</f>
        <v>4.4000000000000004</v>
      </c>
      <c r="AR33" s="50" t="str">
        <f>Main!C143</f>
        <v>Southampton</v>
      </c>
      <c r="AS33" s="50">
        <f>Main!D143</f>
        <v>2.5299999999999998</v>
      </c>
      <c r="AT33" s="50">
        <f>Main!E143</f>
        <v>3.56</v>
      </c>
      <c r="AU33" s="50">
        <f>Main!F143</f>
        <v>2.5099999999999998</v>
      </c>
      <c r="AV33" s="50">
        <f>Main!G143</f>
        <v>2.67</v>
      </c>
      <c r="AW33" s="50">
        <f>Main!H143</f>
        <v>2.0499999999999998</v>
      </c>
      <c r="AX33" s="50">
        <f>Main!I143</f>
        <v>2.89</v>
      </c>
      <c r="AY33" s="50">
        <f>Main!J143</f>
        <v>1.51</v>
      </c>
      <c r="AZ33" s="50">
        <f>Main!K143</f>
        <v>1.78</v>
      </c>
      <c r="BA33" s="50">
        <f>Main!L1023</f>
        <v>0</v>
      </c>
      <c r="BC33" s="50" t="str">
        <v>Konsa</v>
      </c>
      <c r="BD33" s="50">
        <v>4.4000000000000004</v>
      </c>
      <c r="BE33" s="50" t="str">
        <v>Aston Villa</v>
      </c>
      <c r="BF33" s="50">
        <v>1.95</v>
      </c>
      <c r="BG33" s="50">
        <v>3.28</v>
      </c>
      <c r="BH33" s="50">
        <v>2.93</v>
      </c>
      <c r="BI33" s="50">
        <v>2.71</v>
      </c>
      <c r="BJ33" s="50">
        <v>2.98</v>
      </c>
      <c r="BK33" s="50">
        <v>1.21</v>
      </c>
      <c r="BL33" s="50">
        <v>1.9</v>
      </c>
      <c r="BM33" s="50">
        <v>2.59</v>
      </c>
      <c r="BN33" s="50">
        <v>0</v>
      </c>
      <c r="BP33" s="126" t="str">
        <f>Main!A33</f>
        <v>Perraud</v>
      </c>
      <c r="BQ33" s="126">
        <f>Main!N2783</f>
        <v>0</v>
      </c>
      <c r="BR33" s="126">
        <f>Main!D33</f>
        <v>2.5299999999999998</v>
      </c>
      <c r="BS33" s="126" t="str">
        <v>Perraud</v>
      </c>
      <c r="BT33" s="126">
        <v>0</v>
      </c>
      <c r="BU33" s="126">
        <v>2.5299999999999998</v>
      </c>
      <c r="BV33" s="127" t="str">
        <f t="shared" si="1"/>
        <v>Perraud</v>
      </c>
      <c r="BW33" s="127">
        <f>Main!P2783</f>
        <v>0</v>
      </c>
      <c r="BX33" s="127">
        <f t="shared" si="2"/>
        <v>2.5299999999999998</v>
      </c>
      <c r="BY33" s="127" t="str">
        <v>Konsa</v>
      </c>
      <c r="BZ33" s="127">
        <v>0</v>
      </c>
      <c r="CA33" s="127">
        <v>1.95</v>
      </c>
      <c r="CH33" s="19" t="str">
        <f t="shared" si="3"/>
        <v>Perraud</v>
      </c>
      <c r="CI33" s="19">
        <f>Main!M2783-BQ33-BW33-CC33</f>
        <v>0</v>
      </c>
      <c r="CJ33" s="19">
        <f t="shared" si="4"/>
        <v>2.5299999999999998</v>
      </c>
      <c r="CK33" s="19" t="str">
        <v>Perraud</v>
      </c>
      <c r="CL33" s="19">
        <v>0</v>
      </c>
      <c r="CM33" s="19">
        <v>2.5299999999999998</v>
      </c>
      <c r="CO33" s="122">
        <f>Main!L33</f>
        <v>0</v>
      </c>
      <c r="CP33" s="122">
        <f>Main!L143</f>
        <v>0</v>
      </c>
      <c r="CQ33" s="122">
        <f>Main!L253</f>
        <v>0</v>
      </c>
      <c r="CR33" s="122">
        <f>Main!L363</f>
        <v>0</v>
      </c>
      <c r="CS33" s="122">
        <f>Main!L473</f>
        <v>0</v>
      </c>
      <c r="CT33" s="122">
        <f>Main!L583</f>
        <v>0</v>
      </c>
      <c r="CU33" s="122">
        <f>Main!L693</f>
        <v>0</v>
      </c>
      <c r="CV33" s="122">
        <f>Main!L803</f>
        <v>0</v>
      </c>
      <c r="CW33" s="122">
        <f>Main!L913</f>
        <v>0</v>
      </c>
      <c r="CX33" s="123">
        <f>Main!L1903</f>
        <v>0</v>
      </c>
      <c r="CY33" s="123">
        <f>Main!L2013</f>
        <v>0</v>
      </c>
      <c r="CZ33" s="123">
        <f>Main!L2123</f>
        <v>0</v>
      </c>
      <c r="DA33" s="124">
        <f>Main!L2233</f>
        <v>0</v>
      </c>
      <c r="DB33" s="123">
        <f>Main!L2343</f>
        <v>0</v>
      </c>
      <c r="DC33" s="123">
        <f>Main!L2453</f>
        <v>0</v>
      </c>
      <c r="DD33" s="123">
        <f>Main!L2563</f>
        <v>0</v>
      </c>
      <c r="DE33" s="123">
        <f>Main!L2673</f>
        <v>0</v>
      </c>
      <c r="DF33" s="51">
        <f t="shared" si="5"/>
        <v>0</v>
      </c>
      <c r="DG33" s="51">
        <f t="shared" si="6"/>
        <v>0</v>
      </c>
      <c r="DH33" s="51">
        <f t="shared" si="7"/>
        <v>0</v>
      </c>
      <c r="DI33" s="51">
        <f t="shared" si="8"/>
        <v>0</v>
      </c>
      <c r="DJ33" s="51">
        <f t="shared" si="9"/>
        <v>0</v>
      </c>
      <c r="DK33" s="51">
        <f t="shared" si="10"/>
        <v>0</v>
      </c>
      <c r="DL33" s="51">
        <f t="shared" si="11"/>
        <v>0</v>
      </c>
      <c r="DM33" s="51">
        <f t="shared" si="12"/>
        <v>0</v>
      </c>
      <c r="DN33" s="306">
        <f t="shared" ref="DN33:DN64" si="22">SUM(DG33:DM33)</f>
        <v>0</v>
      </c>
      <c r="DO33" s="306">
        <f t="shared" si="13"/>
        <v>0</v>
      </c>
      <c r="DQ33" s="279">
        <f>Main!AA11</f>
        <v>3</v>
      </c>
      <c r="DR33" s="279">
        <f t="shared" si="21"/>
        <v>3</v>
      </c>
      <c r="DS33" s="279">
        <f t="shared" si="21"/>
        <v>3</v>
      </c>
      <c r="DT33" s="279">
        <f t="shared" si="21"/>
        <v>3</v>
      </c>
      <c r="DU33" s="279">
        <f t="shared" si="21"/>
        <v>3</v>
      </c>
      <c r="DV33" s="279">
        <f t="shared" si="21"/>
        <v>3</v>
      </c>
      <c r="DW33" s="279">
        <f t="shared" si="21"/>
        <v>3</v>
      </c>
      <c r="DX33" s="279">
        <f t="shared" si="21"/>
        <v>3</v>
      </c>
      <c r="DY33" s="279">
        <f t="shared" si="21"/>
        <v>3</v>
      </c>
      <c r="EA33" s="351">
        <f>SUM(EA32,AND(Main!L33=1))</f>
        <v>5</v>
      </c>
      <c r="EB33" s="351">
        <f>SUM(EB32,AND(Main!L143=1))</f>
        <v>5</v>
      </c>
      <c r="EC33" s="351">
        <f>SUM(EC32,AND(Main!L253=1))</f>
        <v>5</v>
      </c>
      <c r="ED33" s="351">
        <f>SUM(ED32,AND(Main!L363=1))</f>
        <v>5</v>
      </c>
      <c r="EE33" s="351">
        <f>SUM(EE32,AND(Main!L473=1))</f>
        <v>5</v>
      </c>
      <c r="EF33" s="351">
        <f>SUM(EF32,AND(Main!L583=1))</f>
        <v>5</v>
      </c>
      <c r="EG33" s="351">
        <f>SUM(EG32,AND(Main!L693=1))</f>
        <v>5</v>
      </c>
      <c r="EH33" s="351">
        <f>SUM(EH32,AND(Main!L803=1))</f>
        <v>5</v>
      </c>
      <c r="EI33" s="351">
        <f>SUM(EI32,AND(Main!L913=1))</f>
        <v>5</v>
      </c>
      <c r="EJ33" s="350">
        <f>SUM(EJ32,AND(Main!L2783=1))</f>
        <v>3</v>
      </c>
      <c r="EK33" s="350">
        <f>SUM(EK32,AND(Main!L2893=1))</f>
        <v>3</v>
      </c>
      <c r="EL33" s="350">
        <f>SUM(EL32,AND(Main!L3003=1))</f>
        <v>3</v>
      </c>
      <c r="EM33" s="350">
        <f>SUM(EM32,AND(Main!L3113=1))</f>
        <v>5</v>
      </c>
      <c r="EN33" s="350">
        <f>SUM(EN32,AND(Main!L3223=1))</f>
        <v>4</v>
      </c>
      <c r="EO33" s="350">
        <f>SUM(EO32,AND(Main!L3333=1))</f>
        <v>3</v>
      </c>
      <c r="EP33" s="350">
        <f>SUM(EP32,AND(Main!L3443=1))</f>
        <v>3</v>
      </c>
      <c r="EQ33" s="350">
        <f>SUM(EQ32,AND(Main!L3553=1))</f>
        <v>3</v>
      </c>
      <c r="ER33" s="361">
        <f>SUM(ER32,AND(Main!N2783=1))</f>
        <v>1</v>
      </c>
      <c r="ES33" s="361">
        <f>SUM(ES32,AND(Main!N2893=1))</f>
        <v>1</v>
      </c>
      <c r="ET33" s="361">
        <f>SUM(ET32,AND(Main!N3003=1))</f>
        <v>1</v>
      </c>
      <c r="EU33" s="361">
        <f>SUM(EU32,AND(Main!N3113=1))</f>
        <v>0</v>
      </c>
      <c r="EV33" s="361">
        <f>SUM(EV32,AND(Main!N3223=1))</f>
        <v>1</v>
      </c>
      <c r="EW33" s="361">
        <f>SUM(EW32,AND(Main!N3333=1))</f>
        <v>1</v>
      </c>
      <c r="EX33" s="361">
        <f>SUM(EX32,AND(Main!N3443=1))</f>
        <v>1</v>
      </c>
      <c r="EY33" s="361">
        <f>SUM(EY32,AND(Main!N3553=1))</f>
        <v>1</v>
      </c>
      <c r="EZ33" s="362">
        <f>SUM(EZ32,AND(Main!P2783=1))</f>
        <v>0</v>
      </c>
      <c r="FA33" s="362">
        <f>SUM(FA32,AND(Main!P2893=1))</f>
        <v>0</v>
      </c>
      <c r="FB33" s="362">
        <f>SUM(FB32,AND(Main!P3003=1))</f>
        <v>1</v>
      </c>
      <c r="FC33" s="362">
        <f>SUM(FC32,AND(Main!P3113=1))</f>
        <v>0</v>
      </c>
      <c r="FD33" s="362">
        <f>SUM(FD32,AND(Main!P3223=1))</f>
        <v>0</v>
      </c>
      <c r="FE33" s="362">
        <f>SUM(FE32,AND(Main!P3333=1))</f>
        <v>1</v>
      </c>
      <c r="FF33" s="362">
        <f>SUM(FF32,AND(Main!P3443=1))</f>
        <v>1</v>
      </c>
      <c r="FG33" s="362">
        <f>SUM(FG32,AND(Main!P3553=1))</f>
        <v>1</v>
      </c>
      <c r="FH33">
        <f>SUM(FH32,AND(Main!Q2783=1))</f>
        <v>1</v>
      </c>
      <c r="FI33">
        <f>SUM(FI32,AND(Main!Q2893=1))</f>
        <v>1</v>
      </c>
      <c r="FJ33">
        <f>SUM(FJ32,AND(Main!Q3003=1))</f>
        <v>0</v>
      </c>
      <c r="FK33">
        <f>SUM(FK32,AND(Main!Q3113=1))</f>
        <v>0</v>
      </c>
      <c r="FL33">
        <f>SUM(FL32,AND(Main!Q3223=1))</f>
        <v>0</v>
      </c>
      <c r="FM33">
        <f>SUM(FM32,AND(Main!Q3333=1))</f>
        <v>0</v>
      </c>
      <c r="FN33">
        <f>SUM(FN32,AND(Main!Q3443=1))</f>
        <v>0</v>
      </c>
      <c r="FO33">
        <f>SUM(FO32,AND(Main!Q3553=1))</f>
        <v>0</v>
      </c>
    </row>
    <row r="34" spans="1:171">
      <c r="A34" s="47" t="str">
        <v>Romero</v>
      </c>
      <c r="B34" s="47">
        <v>4.9000000000000004</v>
      </c>
      <c r="C34" s="47" t="str">
        <v>Spurs</v>
      </c>
      <c r="D34" s="47">
        <v>2.2200000000000002</v>
      </c>
      <c r="E34" s="47">
        <v>2.83</v>
      </c>
      <c r="F34" s="47">
        <v>3.59</v>
      </c>
      <c r="G34" s="47">
        <v>2.67</v>
      </c>
      <c r="H34" s="47">
        <v>1.63</v>
      </c>
      <c r="I34" s="47">
        <v>2.56</v>
      </c>
      <c r="J34" s="47">
        <v>3.06</v>
      </c>
      <c r="K34" s="47">
        <v>2.5</v>
      </c>
      <c r="L34" s="47">
        <v>0</v>
      </c>
      <c r="N34" s="252">
        <v>3</v>
      </c>
      <c r="O34" s="49" t="str">
        <f>Main!A144</f>
        <v>Kehrer</v>
      </c>
      <c r="P34" s="49">
        <f>Main!B144</f>
        <v>4.5</v>
      </c>
      <c r="Q34" s="49" t="str">
        <f>Main!C144</f>
        <v>West Ham</v>
      </c>
      <c r="R34" s="49">
        <f>Main!D144</f>
        <v>3.05</v>
      </c>
      <c r="S34" s="49">
        <f>Main!E144</f>
        <v>2.16</v>
      </c>
      <c r="T34" s="49">
        <f>Main!F144</f>
        <v>2.38</v>
      </c>
      <c r="U34" s="49">
        <f>Main!G144</f>
        <v>3</v>
      </c>
      <c r="V34" s="49">
        <f>Main!H144</f>
        <v>1.8</v>
      </c>
      <c r="W34" s="49">
        <f>Main!I144</f>
        <v>2.35</v>
      </c>
      <c r="X34" s="49">
        <f>Main!J144</f>
        <v>1.74</v>
      </c>
      <c r="Y34" s="49">
        <f>Main!K144</f>
        <v>2.98</v>
      </c>
      <c r="Z34" s="49">
        <f>Main!L2784</f>
        <v>0</v>
      </c>
      <c r="AB34" s="49">
        <v>2</v>
      </c>
      <c r="AC34" s="49" t="str">
        <v>Fernandes</v>
      </c>
      <c r="AD34" s="49">
        <v>9.8000000000000007</v>
      </c>
      <c r="AE34" s="49" t="str">
        <v>Man Utd</v>
      </c>
      <c r="AF34" s="49">
        <v>4.3</v>
      </c>
      <c r="AG34" s="49">
        <v>5.29</v>
      </c>
      <c r="AH34" s="49">
        <v>3.31</v>
      </c>
      <c r="AI34" s="49">
        <v>3.29</v>
      </c>
      <c r="AJ34" s="49">
        <v>4.83</v>
      </c>
      <c r="AK34" s="49">
        <v>4.5</v>
      </c>
      <c r="AL34" s="49">
        <v>4.8499999999999996</v>
      </c>
      <c r="AM34" s="49">
        <v>2.36</v>
      </c>
      <c r="AN34" s="49">
        <v>0</v>
      </c>
      <c r="AP34" s="50" t="str">
        <f>Main!A144</f>
        <v>Kehrer</v>
      </c>
      <c r="AQ34" s="50">
        <f>Main!B144</f>
        <v>4.5</v>
      </c>
      <c r="AR34" s="50" t="str">
        <f>Main!C144</f>
        <v>West Ham</v>
      </c>
      <c r="AS34" s="50">
        <f>Main!D144</f>
        <v>3.05</v>
      </c>
      <c r="AT34" s="50">
        <f>Main!E144</f>
        <v>2.16</v>
      </c>
      <c r="AU34" s="50">
        <f>Main!F144</f>
        <v>2.38</v>
      </c>
      <c r="AV34" s="50">
        <f>Main!G144</f>
        <v>3</v>
      </c>
      <c r="AW34" s="50">
        <f>Main!H144</f>
        <v>1.8</v>
      </c>
      <c r="AX34" s="50">
        <f>Main!I144</f>
        <v>2.35</v>
      </c>
      <c r="AY34" s="50">
        <f>Main!J144</f>
        <v>1.74</v>
      </c>
      <c r="AZ34" s="50">
        <f>Main!K144</f>
        <v>2.98</v>
      </c>
      <c r="BA34" s="50">
        <f>Main!L1024</f>
        <v>0</v>
      </c>
      <c r="BC34" s="50" t="str">
        <v>Perraud</v>
      </c>
      <c r="BD34" s="50">
        <v>4.4000000000000004</v>
      </c>
      <c r="BE34" s="50" t="str">
        <v>Southampton</v>
      </c>
      <c r="BF34" s="50">
        <v>2.5299999999999998</v>
      </c>
      <c r="BG34" s="50">
        <v>3.56</v>
      </c>
      <c r="BH34" s="50">
        <v>2.5099999999999998</v>
      </c>
      <c r="BI34" s="50">
        <v>2.67</v>
      </c>
      <c r="BJ34" s="50">
        <v>2.0499999999999998</v>
      </c>
      <c r="BK34" s="50">
        <v>2.89</v>
      </c>
      <c r="BL34" s="50">
        <v>1.51</v>
      </c>
      <c r="BM34" s="50">
        <v>1.78</v>
      </c>
      <c r="BN34" s="50">
        <v>0</v>
      </c>
      <c r="BP34" s="126" t="str">
        <f>Main!A34</f>
        <v>Kehrer</v>
      </c>
      <c r="BQ34" s="126">
        <f>Main!N2784</f>
        <v>0</v>
      </c>
      <c r="BR34" s="126">
        <f>Main!D34</f>
        <v>3.05</v>
      </c>
      <c r="BS34" s="126" t="str">
        <v>Kehrer</v>
      </c>
      <c r="BT34" s="126">
        <v>0</v>
      </c>
      <c r="BU34" s="126">
        <v>3.05</v>
      </c>
      <c r="BV34" s="127" t="str">
        <f t="shared" si="1"/>
        <v>Kehrer</v>
      </c>
      <c r="BW34" s="127">
        <f>Main!P2784</f>
        <v>0</v>
      </c>
      <c r="BX34" s="127">
        <f t="shared" si="2"/>
        <v>3.05</v>
      </c>
      <c r="BY34" s="127" t="str">
        <v>Perraud</v>
      </c>
      <c r="BZ34" s="127">
        <v>0</v>
      </c>
      <c r="CA34" s="127">
        <v>2.5299999999999998</v>
      </c>
      <c r="CH34" s="19" t="str">
        <f t="shared" si="3"/>
        <v>Kehrer</v>
      </c>
      <c r="CI34" s="19">
        <f>Main!M2784-BQ34-BW34-CC34</f>
        <v>0</v>
      </c>
      <c r="CJ34" s="19">
        <f t="shared" si="4"/>
        <v>3.05</v>
      </c>
      <c r="CK34" s="19" t="str">
        <v>Kehrer</v>
      </c>
      <c r="CL34" s="19">
        <v>0</v>
      </c>
      <c r="CM34" s="19">
        <v>3.05</v>
      </c>
      <c r="CO34" s="122">
        <f>Main!L34</f>
        <v>0</v>
      </c>
      <c r="CP34" s="122">
        <f>Main!L144</f>
        <v>0</v>
      </c>
      <c r="CQ34" s="122">
        <f>Main!L254</f>
        <v>0</v>
      </c>
      <c r="CR34" s="122">
        <f>Main!L364</f>
        <v>0</v>
      </c>
      <c r="CS34" s="122">
        <f>Main!L474</f>
        <v>0</v>
      </c>
      <c r="CT34" s="122">
        <f>Main!L584</f>
        <v>0</v>
      </c>
      <c r="CU34" s="122">
        <f>Main!L694</f>
        <v>0</v>
      </c>
      <c r="CV34" s="122">
        <f>Main!L804</f>
        <v>0</v>
      </c>
      <c r="CW34" s="122">
        <f>Main!L914</f>
        <v>0</v>
      </c>
      <c r="CX34" s="123">
        <f>Main!L1904</f>
        <v>0</v>
      </c>
      <c r="CY34" s="123">
        <f>Main!L2014</f>
        <v>0</v>
      </c>
      <c r="CZ34" s="123">
        <f>Main!L2124</f>
        <v>0</v>
      </c>
      <c r="DA34" s="124">
        <f>Main!L2234</f>
        <v>0</v>
      </c>
      <c r="DB34" s="123">
        <f>Main!L2344</f>
        <v>0</v>
      </c>
      <c r="DC34" s="123">
        <f>Main!L2454</f>
        <v>0</v>
      </c>
      <c r="DD34" s="123">
        <f>Main!L2564</f>
        <v>0</v>
      </c>
      <c r="DE34" s="123">
        <f>Main!L2674</f>
        <v>0</v>
      </c>
      <c r="DF34" s="51">
        <f t="shared" si="5"/>
        <v>0</v>
      </c>
      <c r="DG34" s="51">
        <f t="shared" si="6"/>
        <v>0</v>
      </c>
      <c r="DH34" s="51">
        <f t="shared" si="7"/>
        <v>0</v>
      </c>
      <c r="DI34" s="51">
        <f t="shared" si="8"/>
        <v>0</v>
      </c>
      <c r="DJ34" s="51">
        <f t="shared" si="9"/>
        <v>0</v>
      </c>
      <c r="DK34" s="51">
        <f t="shared" si="10"/>
        <v>0</v>
      </c>
      <c r="DL34" s="51">
        <f t="shared" si="11"/>
        <v>0</v>
      </c>
      <c r="DM34" s="51">
        <f t="shared" si="12"/>
        <v>0</v>
      </c>
      <c r="DN34" s="306">
        <f t="shared" si="22"/>
        <v>0</v>
      </c>
      <c r="DO34" s="306">
        <f t="shared" si="13"/>
        <v>0</v>
      </c>
      <c r="DQ34" s="279">
        <f>Main!AA12</f>
        <v>3</v>
      </c>
      <c r="DR34" s="279">
        <f t="shared" si="21"/>
        <v>3</v>
      </c>
      <c r="DS34" s="279">
        <f t="shared" si="21"/>
        <v>3</v>
      </c>
      <c r="DT34" s="279">
        <f t="shared" si="21"/>
        <v>3</v>
      </c>
      <c r="DU34" s="279">
        <f t="shared" si="21"/>
        <v>3</v>
      </c>
      <c r="DV34" s="279">
        <f t="shared" si="21"/>
        <v>3</v>
      </c>
      <c r="DW34" s="279">
        <f t="shared" si="21"/>
        <v>3</v>
      </c>
      <c r="DX34" s="279">
        <f t="shared" si="21"/>
        <v>3</v>
      </c>
      <c r="DY34" s="279">
        <f t="shared" si="21"/>
        <v>3</v>
      </c>
      <c r="EA34" s="351">
        <f>SUM(EA33,AND(Main!L34=1))</f>
        <v>5</v>
      </c>
      <c r="EB34" s="351">
        <f>SUM(EB33,AND(Main!L144=1))</f>
        <v>5</v>
      </c>
      <c r="EC34" s="351">
        <f>SUM(EC33,AND(Main!L254=1))</f>
        <v>5</v>
      </c>
      <c r="ED34" s="351">
        <f>SUM(ED33,AND(Main!L364=1))</f>
        <v>5</v>
      </c>
      <c r="EE34" s="351">
        <f>SUM(EE33,AND(Main!L474=1))</f>
        <v>5</v>
      </c>
      <c r="EF34" s="351">
        <f>SUM(EF33,AND(Main!L584=1))</f>
        <v>5</v>
      </c>
      <c r="EG34" s="351">
        <f>SUM(EG33,AND(Main!L694=1))</f>
        <v>5</v>
      </c>
      <c r="EH34" s="351">
        <f>SUM(EH33,AND(Main!L804=1))</f>
        <v>5</v>
      </c>
      <c r="EI34" s="351">
        <f>SUM(EI33,AND(Main!L914=1))</f>
        <v>5</v>
      </c>
      <c r="EJ34" s="350">
        <f>SUM(EJ33,AND(Main!L2784=1))</f>
        <v>3</v>
      </c>
      <c r="EK34" s="350">
        <f>SUM(EK33,AND(Main!L2894=1))</f>
        <v>3</v>
      </c>
      <c r="EL34" s="350">
        <f>SUM(EL33,AND(Main!L3004=1))</f>
        <v>3</v>
      </c>
      <c r="EM34" s="350">
        <f>SUM(EM33,AND(Main!L3114=1))</f>
        <v>5</v>
      </c>
      <c r="EN34" s="350">
        <f>SUM(EN33,AND(Main!L3224=1))</f>
        <v>4</v>
      </c>
      <c r="EO34" s="350">
        <f>SUM(EO33,AND(Main!L3334=1))</f>
        <v>3</v>
      </c>
      <c r="EP34" s="350">
        <f>SUM(EP33,AND(Main!L3444=1))</f>
        <v>3</v>
      </c>
      <c r="EQ34" s="350">
        <f>SUM(EQ33,AND(Main!L3554=1))</f>
        <v>3</v>
      </c>
      <c r="ER34" s="361">
        <f>SUM(ER33,AND(Main!N2784=1))</f>
        <v>1</v>
      </c>
      <c r="ES34" s="361">
        <f>SUM(ES33,AND(Main!N2894=1))</f>
        <v>1</v>
      </c>
      <c r="ET34" s="361">
        <f>SUM(ET33,AND(Main!N3004=1))</f>
        <v>1</v>
      </c>
      <c r="EU34" s="361">
        <f>SUM(EU33,AND(Main!N3114=1))</f>
        <v>0</v>
      </c>
      <c r="EV34" s="361">
        <f>SUM(EV33,AND(Main!N3224=1))</f>
        <v>1</v>
      </c>
      <c r="EW34" s="361">
        <f>SUM(EW33,AND(Main!N3334=1))</f>
        <v>1</v>
      </c>
      <c r="EX34" s="361">
        <f>SUM(EX33,AND(Main!N3444=1))</f>
        <v>1</v>
      </c>
      <c r="EY34" s="361">
        <f>SUM(EY33,AND(Main!N3554=1))</f>
        <v>1</v>
      </c>
      <c r="EZ34" s="362">
        <f>SUM(EZ33,AND(Main!P2784=1))</f>
        <v>0</v>
      </c>
      <c r="FA34" s="362">
        <f>SUM(FA33,AND(Main!P2894=1))</f>
        <v>0</v>
      </c>
      <c r="FB34" s="362">
        <f>SUM(FB33,AND(Main!P3004=1))</f>
        <v>1</v>
      </c>
      <c r="FC34" s="362">
        <f>SUM(FC33,AND(Main!P3114=1))</f>
        <v>0</v>
      </c>
      <c r="FD34" s="362">
        <f>SUM(FD33,AND(Main!P3224=1))</f>
        <v>0</v>
      </c>
      <c r="FE34" s="362">
        <f>SUM(FE33,AND(Main!P3334=1))</f>
        <v>1</v>
      </c>
      <c r="FF34" s="362">
        <f>SUM(FF33,AND(Main!P3444=1))</f>
        <v>1</v>
      </c>
      <c r="FG34" s="362">
        <f>SUM(FG33,AND(Main!P3554=1))</f>
        <v>1</v>
      </c>
      <c r="FH34">
        <f>SUM(FH33,AND(Main!Q2784=1))</f>
        <v>1</v>
      </c>
      <c r="FI34">
        <f>SUM(FI33,AND(Main!Q2894=1))</f>
        <v>1</v>
      </c>
      <c r="FJ34">
        <f>SUM(FJ33,AND(Main!Q3004=1))</f>
        <v>0</v>
      </c>
      <c r="FK34">
        <f>SUM(FK33,AND(Main!Q3114=1))</f>
        <v>0</v>
      </c>
      <c r="FL34">
        <f>SUM(FL33,AND(Main!Q3224=1))</f>
        <v>0</v>
      </c>
      <c r="FM34">
        <f>SUM(FM33,AND(Main!Q3334=1))</f>
        <v>0</v>
      </c>
      <c r="FN34">
        <f>SUM(FN33,AND(Main!Q3444=1))</f>
        <v>0</v>
      </c>
      <c r="FO34">
        <f>SUM(FO33,AND(Main!Q3554=1))</f>
        <v>0</v>
      </c>
    </row>
    <row r="35" spans="1:171">
      <c r="A35" s="47" t="str">
        <v>Koulibaly</v>
      </c>
      <c r="B35" s="47">
        <v>5.5</v>
      </c>
      <c r="C35" s="47" t="str">
        <v>Chelsea</v>
      </c>
      <c r="D35" s="47">
        <v>3.41</v>
      </c>
      <c r="E35" s="47">
        <v>4.5599999999999996</v>
      </c>
      <c r="F35" s="47">
        <v>3.01</v>
      </c>
      <c r="G35" s="47">
        <v>1.31</v>
      </c>
      <c r="H35" s="47">
        <v>2.6</v>
      </c>
      <c r="I35" s="47">
        <v>1.91</v>
      </c>
      <c r="J35" s="47">
        <v>2.62</v>
      </c>
      <c r="K35" s="47">
        <v>1.51</v>
      </c>
      <c r="L35" s="47">
        <v>0</v>
      </c>
      <c r="N35" s="252">
        <v>3</v>
      </c>
      <c r="O35" s="49" t="str">
        <f>Main!A145</f>
        <v>Ream</v>
      </c>
      <c r="P35" s="49">
        <f>Main!B145</f>
        <v>4.5</v>
      </c>
      <c r="Q35" s="49" t="str">
        <f>Main!C145</f>
        <v>Fulham</v>
      </c>
      <c r="R35" s="49">
        <f>Main!D145</f>
        <v>3.01</v>
      </c>
      <c r="S35" s="49">
        <f>Main!E145</f>
        <v>4.28</v>
      </c>
      <c r="T35" s="49">
        <f>Main!F145</f>
        <v>1.46</v>
      </c>
      <c r="U35" s="49">
        <f>Main!G145</f>
        <v>1.91</v>
      </c>
      <c r="V35" s="49">
        <f>Main!H145</f>
        <v>1.48</v>
      </c>
      <c r="W35" s="49">
        <f>Main!I145</f>
        <v>3.12</v>
      </c>
      <c r="X35" s="49">
        <f>Main!J145</f>
        <v>1.69</v>
      </c>
      <c r="Y35" s="49">
        <f>Main!K145</f>
        <v>2.4</v>
      </c>
      <c r="Z35" s="49">
        <f>Main!L2785</f>
        <v>0</v>
      </c>
      <c r="AB35" s="49">
        <v>2</v>
      </c>
      <c r="AC35" s="49" t="str">
        <v>Ødegaard</v>
      </c>
      <c r="AD35" s="49">
        <v>6.4</v>
      </c>
      <c r="AE35" s="49" t="str">
        <v>Arsenal</v>
      </c>
      <c r="AF35" s="49">
        <v>3.72</v>
      </c>
      <c r="AG35" s="49">
        <v>3.71</v>
      </c>
      <c r="AH35" s="49">
        <v>3.41</v>
      </c>
      <c r="AI35" s="49">
        <v>3.8</v>
      </c>
      <c r="AJ35" s="49">
        <v>3.88</v>
      </c>
      <c r="AK35" s="49">
        <v>7.39</v>
      </c>
      <c r="AL35" s="49">
        <v>3.75</v>
      </c>
      <c r="AM35" s="49">
        <v>3.02</v>
      </c>
      <c r="AN35" s="49">
        <v>0</v>
      </c>
      <c r="AP35" s="50" t="str">
        <f>Main!A145</f>
        <v>Ream</v>
      </c>
      <c r="AQ35" s="50">
        <f>Main!B145</f>
        <v>4.5</v>
      </c>
      <c r="AR35" s="50" t="str">
        <f>Main!C145</f>
        <v>Fulham</v>
      </c>
      <c r="AS35" s="50">
        <f>Main!D145</f>
        <v>3.01</v>
      </c>
      <c r="AT35" s="50">
        <f>Main!E145</f>
        <v>4.28</v>
      </c>
      <c r="AU35" s="50">
        <f>Main!F145</f>
        <v>1.46</v>
      </c>
      <c r="AV35" s="50">
        <f>Main!G145</f>
        <v>1.91</v>
      </c>
      <c r="AW35" s="50">
        <f>Main!H145</f>
        <v>1.48</v>
      </c>
      <c r="AX35" s="50">
        <f>Main!I145</f>
        <v>3.12</v>
      </c>
      <c r="AY35" s="50">
        <f>Main!J145</f>
        <v>1.69</v>
      </c>
      <c r="AZ35" s="50">
        <f>Main!K145</f>
        <v>2.4</v>
      </c>
      <c r="BA35" s="50">
        <f>Main!L1025</f>
        <v>0</v>
      </c>
      <c r="BC35" s="50" t="str">
        <v>Kehrer</v>
      </c>
      <c r="BD35" s="50">
        <v>4.5</v>
      </c>
      <c r="BE35" s="50" t="str">
        <v>West Ham</v>
      </c>
      <c r="BF35" s="50">
        <v>3.05</v>
      </c>
      <c r="BG35" s="50">
        <v>2.16</v>
      </c>
      <c r="BH35" s="50">
        <v>2.38</v>
      </c>
      <c r="BI35" s="50">
        <v>3</v>
      </c>
      <c r="BJ35" s="50">
        <v>1.8</v>
      </c>
      <c r="BK35" s="50">
        <v>2.35</v>
      </c>
      <c r="BL35" s="50">
        <v>1.74</v>
      </c>
      <c r="BM35" s="50">
        <v>2.98</v>
      </c>
      <c r="BN35" s="50">
        <v>0</v>
      </c>
      <c r="BP35" s="126" t="str">
        <f>Main!A35</f>
        <v>Ream</v>
      </c>
      <c r="BQ35" s="126">
        <f>Main!N2785</f>
        <v>0</v>
      </c>
      <c r="BR35" s="126">
        <f>Main!D35</f>
        <v>3.01</v>
      </c>
      <c r="BS35" s="126" t="str">
        <v>Ream</v>
      </c>
      <c r="BT35" s="126">
        <v>0</v>
      </c>
      <c r="BU35" s="126">
        <v>3.01</v>
      </c>
      <c r="BV35" s="127" t="str">
        <f t="shared" si="1"/>
        <v>Ream</v>
      </c>
      <c r="BW35" s="127">
        <f>Main!P2785</f>
        <v>0</v>
      </c>
      <c r="BX35" s="127">
        <f t="shared" si="2"/>
        <v>3.01</v>
      </c>
      <c r="BY35" s="127" t="str">
        <v>Kehrer</v>
      </c>
      <c r="BZ35" s="127">
        <v>0</v>
      </c>
      <c r="CA35" s="127">
        <v>3.05</v>
      </c>
      <c r="CH35" s="19" t="str">
        <f t="shared" si="3"/>
        <v>Ream</v>
      </c>
      <c r="CI35" s="19">
        <f>Main!M2785-BQ35-BW35-CC35</f>
        <v>0</v>
      </c>
      <c r="CJ35" s="19">
        <f t="shared" si="4"/>
        <v>3.01</v>
      </c>
      <c r="CK35" s="19" t="str">
        <v>Ream</v>
      </c>
      <c r="CL35" s="19">
        <v>0</v>
      </c>
      <c r="CM35" s="19">
        <v>3.01</v>
      </c>
      <c r="CO35" s="122">
        <f>Main!L35</f>
        <v>0</v>
      </c>
      <c r="CP35" s="122">
        <f>Main!L145</f>
        <v>0</v>
      </c>
      <c r="CQ35" s="122">
        <f>Main!L255</f>
        <v>0</v>
      </c>
      <c r="CR35" s="122">
        <f>Main!L365</f>
        <v>0</v>
      </c>
      <c r="CS35" s="122">
        <f>Main!L475</f>
        <v>0</v>
      </c>
      <c r="CT35" s="122">
        <f>Main!L585</f>
        <v>0</v>
      </c>
      <c r="CU35" s="122">
        <f>Main!L695</f>
        <v>0</v>
      </c>
      <c r="CV35" s="122">
        <f>Main!L805</f>
        <v>0</v>
      </c>
      <c r="CW35" s="122">
        <f>Main!L915</f>
        <v>0</v>
      </c>
      <c r="CX35" s="123">
        <f>Main!L1905</f>
        <v>0</v>
      </c>
      <c r="CY35" s="123">
        <f>Main!L2015</f>
        <v>0</v>
      </c>
      <c r="CZ35" s="123">
        <f>Main!L2125</f>
        <v>0</v>
      </c>
      <c r="DA35" s="124">
        <f>Main!L2235</f>
        <v>0</v>
      </c>
      <c r="DB35" s="123">
        <f>Main!L2345</f>
        <v>0</v>
      </c>
      <c r="DC35" s="123">
        <f>Main!L2455</f>
        <v>0</v>
      </c>
      <c r="DD35" s="123">
        <f>Main!L2565</f>
        <v>0</v>
      </c>
      <c r="DE35" s="123">
        <f>Main!L2675</f>
        <v>0</v>
      </c>
      <c r="DF35" s="51">
        <f t="shared" si="5"/>
        <v>0</v>
      </c>
      <c r="DG35" s="51">
        <f t="shared" si="6"/>
        <v>0</v>
      </c>
      <c r="DH35" s="51">
        <f t="shared" si="7"/>
        <v>0</v>
      </c>
      <c r="DI35" s="51">
        <f t="shared" si="8"/>
        <v>0</v>
      </c>
      <c r="DJ35" s="51">
        <f t="shared" si="9"/>
        <v>0</v>
      </c>
      <c r="DK35" s="51">
        <f t="shared" si="10"/>
        <v>0</v>
      </c>
      <c r="DL35" s="51">
        <f t="shared" si="11"/>
        <v>0</v>
      </c>
      <c r="DM35" s="51">
        <f t="shared" si="12"/>
        <v>0</v>
      </c>
      <c r="DN35" s="306">
        <f t="shared" si="22"/>
        <v>0</v>
      </c>
      <c r="DO35" s="306">
        <f t="shared" si="13"/>
        <v>0</v>
      </c>
      <c r="DQ35" s="279">
        <f>Main!AA13</f>
        <v>3</v>
      </c>
      <c r="DR35" s="279">
        <f t="shared" si="21"/>
        <v>3</v>
      </c>
      <c r="DS35" s="279">
        <f t="shared" si="21"/>
        <v>3</v>
      </c>
      <c r="DT35" s="279">
        <f t="shared" si="21"/>
        <v>3</v>
      </c>
      <c r="DU35" s="279">
        <f t="shared" si="21"/>
        <v>3</v>
      </c>
      <c r="DV35" s="279">
        <f t="shared" si="21"/>
        <v>3</v>
      </c>
      <c r="DW35" s="279">
        <f t="shared" si="21"/>
        <v>3</v>
      </c>
      <c r="DX35" s="279">
        <f t="shared" si="21"/>
        <v>3</v>
      </c>
      <c r="DY35" s="279">
        <f t="shared" si="21"/>
        <v>3</v>
      </c>
      <c r="EA35" s="351">
        <f>SUM(EA34,AND(Main!L35=1))</f>
        <v>5</v>
      </c>
      <c r="EB35" s="351">
        <f>SUM(EB34,AND(Main!L145=1))</f>
        <v>5</v>
      </c>
      <c r="EC35" s="351">
        <f>SUM(EC34,AND(Main!L255=1))</f>
        <v>5</v>
      </c>
      <c r="ED35" s="351">
        <f>SUM(ED34,AND(Main!L365=1))</f>
        <v>5</v>
      </c>
      <c r="EE35" s="351">
        <f>SUM(EE34,AND(Main!L475=1))</f>
        <v>5</v>
      </c>
      <c r="EF35" s="351">
        <f>SUM(EF34,AND(Main!L585=1))</f>
        <v>5</v>
      </c>
      <c r="EG35" s="351">
        <f>SUM(EG34,AND(Main!L695=1))</f>
        <v>5</v>
      </c>
      <c r="EH35" s="351">
        <f>SUM(EH34,AND(Main!L805=1))</f>
        <v>5</v>
      </c>
      <c r="EI35" s="351">
        <f>SUM(EI34,AND(Main!L915=1))</f>
        <v>5</v>
      </c>
      <c r="EJ35" s="350">
        <f>SUM(EJ34,AND(Main!L2785=1))</f>
        <v>3</v>
      </c>
      <c r="EK35" s="350">
        <f>SUM(EK34,AND(Main!L2895=1))</f>
        <v>3</v>
      </c>
      <c r="EL35" s="350">
        <f>SUM(EL34,AND(Main!L3005=1))</f>
        <v>3</v>
      </c>
      <c r="EM35" s="350">
        <f>SUM(EM34,AND(Main!L3115=1))</f>
        <v>5</v>
      </c>
      <c r="EN35" s="350">
        <f>SUM(EN34,AND(Main!L3225=1))</f>
        <v>4</v>
      </c>
      <c r="EO35" s="350">
        <f>SUM(EO34,AND(Main!L3335=1))</f>
        <v>3</v>
      </c>
      <c r="EP35" s="350">
        <f>SUM(EP34,AND(Main!L3445=1))</f>
        <v>3</v>
      </c>
      <c r="EQ35" s="350">
        <f>SUM(EQ34,AND(Main!L3555=1))</f>
        <v>3</v>
      </c>
      <c r="ER35" s="361">
        <f>SUM(ER34,AND(Main!N2785=1))</f>
        <v>1</v>
      </c>
      <c r="ES35" s="361">
        <f>SUM(ES34,AND(Main!N2895=1))</f>
        <v>1</v>
      </c>
      <c r="ET35" s="361">
        <f>SUM(ET34,AND(Main!N3005=1))</f>
        <v>1</v>
      </c>
      <c r="EU35" s="361">
        <f>SUM(EU34,AND(Main!N3115=1))</f>
        <v>0</v>
      </c>
      <c r="EV35" s="361">
        <f>SUM(EV34,AND(Main!N3225=1))</f>
        <v>1</v>
      </c>
      <c r="EW35" s="361">
        <f>SUM(EW34,AND(Main!N3335=1))</f>
        <v>1</v>
      </c>
      <c r="EX35" s="361">
        <f>SUM(EX34,AND(Main!N3445=1))</f>
        <v>1</v>
      </c>
      <c r="EY35" s="361">
        <f>SUM(EY34,AND(Main!N3555=1))</f>
        <v>1</v>
      </c>
      <c r="EZ35" s="362">
        <f>SUM(EZ34,AND(Main!P2785=1))</f>
        <v>0</v>
      </c>
      <c r="FA35" s="362">
        <f>SUM(FA34,AND(Main!P2895=1))</f>
        <v>0</v>
      </c>
      <c r="FB35" s="362">
        <f>SUM(FB34,AND(Main!P3005=1))</f>
        <v>1</v>
      </c>
      <c r="FC35" s="362">
        <f>SUM(FC34,AND(Main!P3115=1))</f>
        <v>0</v>
      </c>
      <c r="FD35" s="362">
        <f>SUM(FD34,AND(Main!P3225=1))</f>
        <v>0</v>
      </c>
      <c r="FE35" s="362">
        <f>SUM(FE34,AND(Main!P3335=1))</f>
        <v>1</v>
      </c>
      <c r="FF35" s="362">
        <f>SUM(FF34,AND(Main!P3445=1))</f>
        <v>1</v>
      </c>
      <c r="FG35" s="362">
        <f>SUM(FG34,AND(Main!P3555=1))</f>
        <v>1</v>
      </c>
      <c r="FH35">
        <f>SUM(FH34,AND(Main!Q2785=1))</f>
        <v>1</v>
      </c>
      <c r="FI35">
        <f>SUM(FI34,AND(Main!Q2895=1))</f>
        <v>1</v>
      </c>
      <c r="FJ35">
        <f>SUM(FJ34,AND(Main!Q3005=1))</f>
        <v>0</v>
      </c>
      <c r="FK35">
        <f>SUM(FK34,AND(Main!Q3115=1))</f>
        <v>0</v>
      </c>
      <c r="FL35">
        <f>SUM(FL34,AND(Main!Q3225=1))</f>
        <v>0</v>
      </c>
      <c r="FM35">
        <f>SUM(FM34,AND(Main!Q3335=1))</f>
        <v>0</v>
      </c>
      <c r="FN35">
        <f>SUM(FN34,AND(Main!Q3445=1))</f>
        <v>0</v>
      </c>
      <c r="FO35">
        <f>SUM(FO34,AND(Main!Q3555=1))</f>
        <v>0</v>
      </c>
    </row>
    <row r="36" spans="1:171">
      <c r="A36" s="47" t="str">
        <v>Digne</v>
      </c>
      <c r="B36" s="47">
        <v>4.5999999999999996</v>
      </c>
      <c r="C36" s="47" t="str">
        <v>Aston Villa</v>
      </c>
      <c r="D36" s="47">
        <v>2.17</v>
      </c>
      <c r="E36" s="47">
        <v>3.48</v>
      </c>
      <c r="F36" s="47">
        <v>3.26</v>
      </c>
      <c r="G36" s="47">
        <v>2.9</v>
      </c>
      <c r="H36" s="47">
        <v>3.17</v>
      </c>
      <c r="I36" s="47">
        <v>1.1499999999999999</v>
      </c>
      <c r="J36" s="47">
        <v>2.02</v>
      </c>
      <c r="K36" s="47">
        <v>2.76</v>
      </c>
      <c r="L36" s="47">
        <v>0</v>
      </c>
      <c r="N36" s="252">
        <v>3</v>
      </c>
      <c r="O36" s="49" t="str">
        <f>Main!A146</f>
        <v>R.Sessegnon</v>
      </c>
      <c r="P36" s="49">
        <f>Main!B146</f>
        <v>4.5</v>
      </c>
      <c r="Q36" s="49" t="str">
        <f>Main!C146</f>
        <v>Spurs</v>
      </c>
      <c r="R36" s="49">
        <f>Main!D146</f>
        <v>1.93</v>
      </c>
      <c r="S36" s="49">
        <f>Main!E146</f>
        <v>2.33</v>
      </c>
      <c r="T36" s="49">
        <f>Main!F146</f>
        <v>3.6</v>
      </c>
      <c r="U36" s="49">
        <f>Main!G146</f>
        <v>2.44</v>
      </c>
      <c r="V36" s="49">
        <f>Main!H146</f>
        <v>1.61</v>
      </c>
      <c r="W36" s="49">
        <f>Main!I146</f>
        <v>2.38</v>
      </c>
      <c r="X36" s="49">
        <f>Main!J146</f>
        <v>2.61</v>
      </c>
      <c r="Y36" s="49">
        <f>Main!K146</f>
        <v>2.27</v>
      </c>
      <c r="Z36" s="49">
        <f>Main!L2786</f>
        <v>0</v>
      </c>
      <c r="AB36" s="49">
        <v>2</v>
      </c>
      <c r="AC36" s="49" t="str">
        <v>Trossard</v>
      </c>
      <c r="AD36" s="49">
        <v>7</v>
      </c>
      <c r="AE36" s="49" t="str">
        <v>Brighton</v>
      </c>
      <c r="AF36" s="49">
        <v>3.94</v>
      </c>
      <c r="AG36" s="49">
        <v>4.53</v>
      </c>
      <c r="AH36" s="49">
        <v>3.51</v>
      </c>
      <c r="AI36" s="49">
        <v>3.95</v>
      </c>
      <c r="AJ36" s="49">
        <v>4.8600000000000003</v>
      </c>
      <c r="AK36" s="49">
        <v>3.93</v>
      </c>
      <c r="AL36" s="49">
        <v>4.7300000000000004</v>
      </c>
      <c r="AM36" s="49">
        <v>2.04</v>
      </c>
      <c r="AN36" s="49">
        <v>0</v>
      </c>
      <c r="AP36" s="50" t="str">
        <f>Main!A146</f>
        <v>R.Sessegnon</v>
      </c>
      <c r="AQ36" s="50">
        <f>Main!B146</f>
        <v>4.5</v>
      </c>
      <c r="AR36" s="50" t="str">
        <f>Main!C146</f>
        <v>Spurs</v>
      </c>
      <c r="AS36" s="50">
        <f>Main!D146</f>
        <v>1.93</v>
      </c>
      <c r="AT36" s="50">
        <f>Main!E146</f>
        <v>2.33</v>
      </c>
      <c r="AU36" s="50">
        <f>Main!F146</f>
        <v>3.6</v>
      </c>
      <c r="AV36" s="50">
        <f>Main!G146</f>
        <v>2.44</v>
      </c>
      <c r="AW36" s="50">
        <f>Main!H146</f>
        <v>1.61</v>
      </c>
      <c r="AX36" s="50">
        <f>Main!I146</f>
        <v>2.38</v>
      </c>
      <c r="AY36" s="50">
        <f>Main!J146</f>
        <v>2.61</v>
      </c>
      <c r="AZ36" s="50">
        <f>Main!K146</f>
        <v>2.27</v>
      </c>
      <c r="BA36" s="50">
        <f>Main!L1026</f>
        <v>0</v>
      </c>
      <c r="BC36" s="50" t="str">
        <v>Ream</v>
      </c>
      <c r="BD36" s="50">
        <v>4.5</v>
      </c>
      <c r="BE36" s="50" t="str">
        <v>Fulham</v>
      </c>
      <c r="BF36" s="50">
        <v>3.01</v>
      </c>
      <c r="BG36" s="50">
        <v>4.28</v>
      </c>
      <c r="BH36" s="50">
        <v>1.46</v>
      </c>
      <c r="BI36" s="50">
        <v>1.91</v>
      </c>
      <c r="BJ36" s="50">
        <v>1.48</v>
      </c>
      <c r="BK36" s="50">
        <v>3.12</v>
      </c>
      <c r="BL36" s="50">
        <v>1.69</v>
      </c>
      <c r="BM36" s="50">
        <v>2.4</v>
      </c>
      <c r="BN36" s="50">
        <v>0</v>
      </c>
      <c r="BP36" s="126" t="str">
        <f>Main!A36</f>
        <v>R.Sessegnon</v>
      </c>
      <c r="BQ36" s="126">
        <f>Main!N2786</f>
        <v>0</v>
      </c>
      <c r="BR36" s="126">
        <f>Main!D36</f>
        <v>1.93</v>
      </c>
      <c r="BS36" s="126" t="str">
        <v>R.Sessegnon</v>
      </c>
      <c r="BT36" s="126">
        <v>0</v>
      </c>
      <c r="BU36" s="126">
        <v>1.93</v>
      </c>
      <c r="BV36" s="127" t="str">
        <f t="shared" si="1"/>
        <v>R.Sessegnon</v>
      </c>
      <c r="BW36" s="127">
        <f>Main!P2786</f>
        <v>0</v>
      </c>
      <c r="BX36" s="127">
        <f t="shared" si="2"/>
        <v>1.93</v>
      </c>
      <c r="BY36" s="127" t="str">
        <v>Ream</v>
      </c>
      <c r="BZ36" s="127">
        <v>0</v>
      </c>
      <c r="CA36" s="127">
        <v>3.01</v>
      </c>
      <c r="CH36" s="19" t="str">
        <f t="shared" si="3"/>
        <v>R.Sessegnon</v>
      </c>
      <c r="CI36" s="19">
        <f>Main!M2786-BQ36-BW36-CC36</f>
        <v>0</v>
      </c>
      <c r="CJ36" s="19">
        <f t="shared" si="4"/>
        <v>1.93</v>
      </c>
      <c r="CK36" s="19" t="str">
        <v>R.Sessegnon</v>
      </c>
      <c r="CL36" s="19">
        <v>0</v>
      </c>
      <c r="CM36" s="19">
        <v>1.93</v>
      </c>
      <c r="CO36" s="122">
        <f>Main!L36</f>
        <v>0</v>
      </c>
      <c r="CP36" s="122">
        <f>Main!L146</f>
        <v>0</v>
      </c>
      <c r="CQ36" s="122">
        <f>Main!L256</f>
        <v>0</v>
      </c>
      <c r="CR36" s="122">
        <f>Main!L366</f>
        <v>0</v>
      </c>
      <c r="CS36" s="122">
        <f>Main!L476</f>
        <v>0</v>
      </c>
      <c r="CT36" s="122">
        <f>Main!L586</f>
        <v>0</v>
      </c>
      <c r="CU36" s="122">
        <f>Main!L696</f>
        <v>0</v>
      </c>
      <c r="CV36" s="122">
        <f>Main!L806</f>
        <v>0</v>
      </c>
      <c r="CW36" s="122">
        <f>Main!L916</f>
        <v>0</v>
      </c>
      <c r="CX36" s="123">
        <f>Main!L1906</f>
        <v>0</v>
      </c>
      <c r="CY36" s="123">
        <f>Main!L2016</f>
        <v>0</v>
      </c>
      <c r="CZ36" s="123">
        <f>Main!L2126</f>
        <v>0</v>
      </c>
      <c r="DA36" s="124">
        <f>Main!L2236</f>
        <v>0</v>
      </c>
      <c r="DB36" s="123">
        <f>Main!L2346</f>
        <v>0</v>
      </c>
      <c r="DC36" s="123">
        <f>Main!L2456</f>
        <v>0</v>
      </c>
      <c r="DD36" s="123">
        <f>Main!L2566</f>
        <v>0</v>
      </c>
      <c r="DE36" s="123">
        <f>Main!L2676</f>
        <v>0</v>
      </c>
      <c r="DF36" s="51">
        <f t="shared" si="5"/>
        <v>0</v>
      </c>
      <c r="DG36" s="51">
        <f t="shared" si="6"/>
        <v>0</v>
      </c>
      <c r="DH36" s="51">
        <f t="shared" si="7"/>
        <v>0</v>
      </c>
      <c r="DI36" s="51">
        <f t="shared" si="8"/>
        <v>0</v>
      </c>
      <c r="DJ36" s="51">
        <f t="shared" si="9"/>
        <v>0</v>
      </c>
      <c r="DK36" s="51">
        <f t="shared" si="10"/>
        <v>0</v>
      </c>
      <c r="DL36" s="51">
        <f t="shared" si="11"/>
        <v>0</v>
      </c>
      <c r="DM36" s="51">
        <f t="shared" si="12"/>
        <v>0</v>
      </c>
      <c r="DN36" s="306">
        <f t="shared" si="22"/>
        <v>0</v>
      </c>
      <c r="DO36" s="306">
        <f t="shared" si="13"/>
        <v>0</v>
      </c>
      <c r="DQ36" s="279">
        <f>Main!AA14</f>
        <v>3</v>
      </c>
      <c r="DR36" s="279">
        <f t="shared" si="21"/>
        <v>3</v>
      </c>
      <c r="DS36" s="279">
        <f t="shared" si="21"/>
        <v>3</v>
      </c>
      <c r="DT36" s="279">
        <f t="shared" si="21"/>
        <v>3</v>
      </c>
      <c r="DU36" s="279">
        <f t="shared" si="21"/>
        <v>3</v>
      </c>
      <c r="DV36" s="279">
        <f t="shared" si="21"/>
        <v>3</v>
      </c>
      <c r="DW36" s="279">
        <f t="shared" si="21"/>
        <v>3</v>
      </c>
      <c r="DX36" s="279">
        <f t="shared" si="21"/>
        <v>3</v>
      </c>
      <c r="DY36" s="279">
        <f t="shared" si="21"/>
        <v>3</v>
      </c>
      <c r="EA36" s="351">
        <f>SUM(EA35,AND(Main!L36=1))</f>
        <v>5</v>
      </c>
      <c r="EB36" s="351">
        <f>SUM(EB35,AND(Main!L146=1))</f>
        <v>5</v>
      </c>
      <c r="EC36" s="351">
        <f>SUM(EC35,AND(Main!L256=1))</f>
        <v>5</v>
      </c>
      <c r="ED36" s="351">
        <f>SUM(ED35,AND(Main!L366=1))</f>
        <v>5</v>
      </c>
      <c r="EE36" s="351">
        <f>SUM(EE35,AND(Main!L476=1))</f>
        <v>5</v>
      </c>
      <c r="EF36" s="351">
        <f>SUM(EF35,AND(Main!L586=1))</f>
        <v>5</v>
      </c>
      <c r="EG36" s="351">
        <f>SUM(EG35,AND(Main!L696=1))</f>
        <v>5</v>
      </c>
      <c r="EH36" s="351">
        <f>SUM(EH35,AND(Main!L806=1))</f>
        <v>5</v>
      </c>
      <c r="EI36" s="351">
        <f>SUM(EI35,AND(Main!L916=1))</f>
        <v>5</v>
      </c>
      <c r="EJ36" s="350">
        <f>SUM(EJ35,AND(Main!L2786=1))</f>
        <v>3</v>
      </c>
      <c r="EK36" s="350">
        <f>SUM(EK35,AND(Main!L2896=1))</f>
        <v>3</v>
      </c>
      <c r="EL36" s="350">
        <f>SUM(EL35,AND(Main!L3006=1))</f>
        <v>3</v>
      </c>
      <c r="EM36" s="350">
        <f>SUM(EM35,AND(Main!L3116=1))</f>
        <v>5</v>
      </c>
      <c r="EN36" s="350">
        <f>SUM(EN35,AND(Main!L3226=1))</f>
        <v>4</v>
      </c>
      <c r="EO36" s="350">
        <f>SUM(EO35,AND(Main!L3336=1))</f>
        <v>3</v>
      </c>
      <c r="EP36" s="350">
        <f>SUM(EP35,AND(Main!L3446=1))</f>
        <v>3</v>
      </c>
      <c r="EQ36" s="350">
        <f>SUM(EQ35,AND(Main!L3556=1))</f>
        <v>3</v>
      </c>
      <c r="ER36" s="361">
        <f>SUM(ER35,AND(Main!N2786=1))</f>
        <v>1</v>
      </c>
      <c r="ES36" s="361">
        <f>SUM(ES35,AND(Main!N2896=1))</f>
        <v>1</v>
      </c>
      <c r="ET36" s="361">
        <f>SUM(ET35,AND(Main!N3006=1))</f>
        <v>1</v>
      </c>
      <c r="EU36" s="361">
        <f>SUM(EU35,AND(Main!N3116=1))</f>
        <v>0</v>
      </c>
      <c r="EV36" s="361">
        <f>SUM(EV35,AND(Main!N3226=1))</f>
        <v>1</v>
      </c>
      <c r="EW36" s="361">
        <f>SUM(EW35,AND(Main!N3336=1))</f>
        <v>1</v>
      </c>
      <c r="EX36" s="361">
        <f>SUM(EX35,AND(Main!N3446=1))</f>
        <v>1</v>
      </c>
      <c r="EY36" s="361">
        <f>SUM(EY35,AND(Main!N3556=1))</f>
        <v>1</v>
      </c>
      <c r="EZ36" s="362">
        <f>SUM(EZ35,AND(Main!P2786=1))</f>
        <v>0</v>
      </c>
      <c r="FA36" s="362">
        <f>SUM(FA35,AND(Main!P2896=1))</f>
        <v>0</v>
      </c>
      <c r="FB36" s="362">
        <f>SUM(FB35,AND(Main!P3006=1))</f>
        <v>1</v>
      </c>
      <c r="FC36" s="362">
        <f>SUM(FC35,AND(Main!P3116=1))</f>
        <v>0</v>
      </c>
      <c r="FD36" s="362">
        <f>SUM(FD35,AND(Main!P3226=1))</f>
        <v>0</v>
      </c>
      <c r="FE36" s="362">
        <f>SUM(FE35,AND(Main!P3336=1))</f>
        <v>1</v>
      </c>
      <c r="FF36" s="362">
        <f>SUM(FF35,AND(Main!P3446=1))</f>
        <v>1</v>
      </c>
      <c r="FG36" s="362">
        <f>SUM(FG35,AND(Main!P3556=1))</f>
        <v>1</v>
      </c>
      <c r="FH36">
        <f>SUM(FH35,AND(Main!Q2786=1))</f>
        <v>1</v>
      </c>
      <c r="FI36">
        <f>SUM(FI35,AND(Main!Q2896=1))</f>
        <v>1</v>
      </c>
      <c r="FJ36">
        <f>SUM(FJ35,AND(Main!Q3006=1))</f>
        <v>0</v>
      </c>
      <c r="FK36">
        <f>SUM(FK35,AND(Main!Q3116=1))</f>
        <v>0</v>
      </c>
      <c r="FL36">
        <f>SUM(FL35,AND(Main!Q3226=1))</f>
        <v>0</v>
      </c>
      <c r="FM36">
        <f>SUM(FM35,AND(Main!Q3336=1))</f>
        <v>0</v>
      </c>
      <c r="FN36">
        <f>SUM(FN35,AND(Main!Q3446=1))</f>
        <v>0</v>
      </c>
      <c r="FO36">
        <f>SUM(FO35,AND(Main!Q3556=1))</f>
        <v>0</v>
      </c>
    </row>
    <row r="37" spans="1:171">
      <c r="A37" s="47" t="str">
        <v>Akanji</v>
      </c>
      <c r="B37" s="47">
        <v>5</v>
      </c>
      <c r="C37" s="47" t="str">
        <v>Man City</v>
      </c>
      <c r="D37" s="47">
        <v>2.91</v>
      </c>
      <c r="E37" s="47">
        <v>2.23</v>
      </c>
      <c r="F37" s="47">
        <v>4.28</v>
      </c>
      <c r="G37" s="47">
        <v>2.83</v>
      </c>
      <c r="H37" s="47">
        <v>1.71</v>
      </c>
      <c r="I37" s="47">
        <v>3.56</v>
      </c>
      <c r="J37" s="47">
        <v>2.21</v>
      </c>
      <c r="K37" s="47">
        <v>0.95</v>
      </c>
      <c r="L37" s="47">
        <v>0</v>
      </c>
      <c r="N37" s="252">
        <v>3</v>
      </c>
      <c r="O37" s="49" t="str">
        <f>Main!A147</f>
        <v>Aké</v>
      </c>
      <c r="P37" s="49">
        <f>Main!B147</f>
        <v>5</v>
      </c>
      <c r="Q37" s="49" t="str">
        <f>Main!C147</f>
        <v>Man City</v>
      </c>
      <c r="R37" s="49">
        <f>Main!D147</f>
        <v>2.61</v>
      </c>
      <c r="S37" s="49">
        <f>Main!E147</f>
        <v>1.97</v>
      </c>
      <c r="T37" s="49">
        <f>Main!F147</f>
        <v>3.9</v>
      </c>
      <c r="U37" s="49">
        <f>Main!G147</f>
        <v>2.41</v>
      </c>
      <c r="V37" s="49">
        <f>Main!H147</f>
        <v>1.73</v>
      </c>
      <c r="W37" s="49">
        <f>Main!I147</f>
        <v>3.48</v>
      </c>
      <c r="X37" s="49">
        <f>Main!J147</f>
        <v>2.06</v>
      </c>
      <c r="Y37" s="49">
        <f>Main!K147</f>
        <v>0.92</v>
      </c>
      <c r="Z37" s="49">
        <f>Main!L2787</f>
        <v>0</v>
      </c>
      <c r="AB37" s="49">
        <v>2</v>
      </c>
      <c r="AC37" s="49" t="str">
        <v>Grealish</v>
      </c>
      <c r="AD37" s="49">
        <v>6.8</v>
      </c>
      <c r="AE37" s="49" t="str">
        <v>Man City</v>
      </c>
      <c r="AF37" s="49">
        <v>3.91</v>
      </c>
      <c r="AG37" s="49">
        <v>3</v>
      </c>
      <c r="AH37" s="49">
        <v>6.13</v>
      </c>
      <c r="AI37" s="49">
        <v>3.71</v>
      </c>
      <c r="AJ37" s="49">
        <v>2.9</v>
      </c>
      <c r="AK37" s="49">
        <v>6.63</v>
      </c>
      <c r="AL37" s="49">
        <v>3.43</v>
      </c>
      <c r="AM37" s="49">
        <v>1.56</v>
      </c>
      <c r="AN37" s="49">
        <v>0</v>
      </c>
      <c r="AP37" s="50" t="str">
        <f>Main!A147</f>
        <v>Aké</v>
      </c>
      <c r="AQ37" s="50">
        <f>Main!B147</f>
        <v>5</v>
      </c>
      <c r="AR37" s="50" t="str">
        <f>Main!C147</f>
        <v>Man City</v>
      </c>
      <c r="AS37" s="50">
        <f>Main!D147</f>
        <v>2.61</v>
      </c>
      <c r="AT37" s="50">
        <f>Main!E147</f>
        <v>1.97</v>
      </c>
      <c r="AU37" s="50">
        <f>Main!F147</f>
        <v>3.9</v>
      </c>
      <c r="AV37" s="50">
        <f>Main!G147</f>
        <v>2.41</v>
      </c>
      <c r="AW37" s="50">
        <f>Main!H147</f>
        <v>1.73</v>
      </c>
      <c r="AX37" s="50">
        <f>Main!I147</f>
        <v>3.48</v>
      </c>
      <c r="AY37" s="50">
        <f>Main!J147</f>
        <v>2.06</v>
      </c>
      <c r="AZ37" s="50">
        <f>Main!K147</f>
        <v>0.92</v>
      </c>
      <c r="BA37" s="50">
        <f>Main!L1027</f>
        <v>0</v>
      </c>
      <c r="BC37" s="50" t="str">
        <v>R.Sessegnon</v>
      </c>
      <c r="BD37" s="50">
        <v>4.5</v>
      </c>
      <c r="BE37" s="50" t="str">
        <v>Spurs</v>
      </c>
      <c r="BF37" s="50">
        <v>1.93</v>
      </c>
      <c r="BG37" s="50">
        <v>2.33</v>
      </c>
      <c r="BH37" s="50">
        <v>3.6</v>
      </c>
      <c r="BI37" s="50">
        <v>2.44</v>
      </c>
      <c r="BJ37" s="50">
        <v>1.61</v>
      </c>
      <c r="BK37" s="50">
        <v>2.38</v>
      </c>
      <c r="BL37" s="50">
        <v>2.61</v>
      </c>
      <c r="BM37" s="50">
        <v>2.27</v>
      </c>
      <c r="BN37" s="50">
        <v>0</v>
      </c>
      <c r="BP37" s="126" t="str">
        <f>Main!A37</f>
        <v>Aké</v>
      </c>
      <c r="BQ37" s="126">
        <f>Main!N2787</f>
        <v>0</v>
      </c>
      <c r="BR37" s="126">
        <f>Main!D37</f>
        <v>2.61</v>
      </c>
      <c r="BS37" s="126" t="str">
        <v>Aké</v>
      </c>
      <c r="BT37" s="126">
        <v>0</v>
      </c>
      <c r="BU37" s="126">
        <v>2.61</v>
      </c>
      <c r="BV37" s="127" t="str">
        <f t="shared" si="1"/>
        <v>Aké</v>
      </c>
      <c r="BW37" s="127">
        <f>Main!P2787</f>
        <v>0</v>
      </c>
      <c r="BX37" s="127">
        <f t="shared" si="2"/>
        <v>2.61</v>
      </c>
      <c r="BY37" s="127" t="str">
        <v>R.Sessegnon</v>
      </c>
      <c r="BZ37" s="127">
        <v>0</v>
      </c>
      <c r="CA37" s="127">
        <v>1.93</v>
      </c>
      <c r="CH37" s="19" t="str">
        <f t="shared" si="3"/>
        <v>Aké</v>
      </c>
      <c r="CI37" s="19">
        <f>Main!M2787-BQ37-BW37-CC37</f>
        <v>0</v>
      </c>
      <c r="CJ37" s="19">
        <f t="shared" si="4"/>
        <v>2.61</v>
      </c>
      <c r="CK37" s="19" t="str">
        <v>Aké</v>
      </c>
      <c r="CL37" s="19">
        <v>0</v>
      </c>
      <c r="CM37" s="19">
        <v>2.61</v>
      </c>
      <c r="CO37" s="122">
        <f>Main!L37</f>
        <v>0</v>
      </c>
      <c r="CP37" s="122">
        <f>Main!L147</f>
        <v>0</v>
      </c>
      <c r="CQ37" s="122">
        <f>Main!L257</f>
        <v>0</v>
      </c>
      <c r="CR37" s="122">
        <f>Main!L367</f>
        <v>0</v>
      </c>
      <c r="CS37" s="122">
        <f>Main!L477</f>
        <v>0</v>
      </c>
      <c r="CT37" s="122">
        <f>Main!L587</f>
        <v>0</v>
      </c>
      <c r="CU37" s="122">
        <f>Main!L697</f>
        <v>0</v>
      </c>
      <c r="CV37" s="122">
        <f>Main!L807</f>
        <v>0</v>
      </c>
      <c r="CW37" s="122">
        <f>Main!L917</f>
        <v>0</v>
      </c>
      <c r="CX37" s="123">
        <f>Main!L1907</f>
        <v>0</v>
      </c>
      <c r="CY37" s="123">
        <f>Main!L2017</f>
        <v>0</v>
      </c>
      <c r="CZ37" s="123">
        <f>Main!L2127</f>
        <v>0</v>
      </c>
      <c r="DA37" s="124">
        <f>Main!L2237</f>
        <v>0</v>
      </c>
      <c r="DB37" s="123">
        <f>Main!L2347</f>
        <v>0</v>
      </c>
      <c r="DC37" s="123">
        <f>Main!L2457</f>
        <v>0</v>
      </c>
      <c r="DD37" s="123">
        <f>Main!L2567</f>
        <v>0</v>
      </c>
      <c r="DE37" s="123">
        <f>Main!L2677</f>
        <v>0</v>
      </c>
      <c r="DF37" s="51">
        <f t="shared" si="5"/>
        <v>0</v>
      </c>
      <c r="DG37" s="51">
        <f t="shared" si="6"/>
        <v>0</v>
      </c>
      <c r="DH37" s="51">
        <f t="shared" si="7"/>
        <v>0</v>
      </c>
      <c r="DI37" s="51">
        <f t="shared" si="8"/>
        <v>0</v>
      </c>
      <c r="DJ37" s="51">
        <f t="shared" si="9"/>
        <v>0</v>
      </c>
      <c r="DK37" s="51">
        <f t="shared" si="10"/>
        <v>0</v>
      </c>
      <c r="DL37" s="51">
        <f t="shared" si="11"/>
        <v>0</v>
      </c>
      <c r="DM37" s="51">
        <f t="shared" si="12"/>
        <v>0</v>
      </c>
      <c r="DN37" s="306">
        <f t="shared" si="22"/>
        <v>0</v>
      </c>
      <c r="DO37" s="306">
        <f t="shared" si="13"/>
        <v>0</v>
      </c>
      <c r="DQ37" s="279">
        <f>Main!AA15</f>
        <v>3</v>
      </c>
      <c r="DR37" s="279">
        <f t="shared" si="21"/>
        <v>3</v>
      </c>
      <c r="DS37" s="279">
        <f t="shared" si="21"/>
        <v>3</v>
      </c>
      <c r="DT37" s="279">
        <f t="shared" si="21"/>
        <v>3</v>
      </c>
      <c r="DU37" s="279">
        <f t="shared" si="21"/>
        <v>3</v>
      </c>
      <c r="DV37" s="279">
        <f t="shared" si="21"/>
        <v>3</v>
      </c>
      <c r="DW37" s="279">
        <f t="shared" si="21"/>
        <v>3</v>
      </c>
      <c r="DX37" s="279">
        <f t="shared" si="21"/>
        <v>3</v>
      </c>
      <c r="DY37" s="279">
        <f t="shared" si="21"/>
        <v>3</v>
      </c>
      <c r="EA37" s="351">
        <f>SUM(EA36,AND(Main!L37=1))</f>
        <v>5</v>
      </c>
      <c r="EB37" s="351">
        <f>SUM(EB36,AND(Main!L147=1))</f>
        <v>5</v>
      </c>
      <c r="EC37" s="351">
        <f>SUM(EC36,AND(Main!L257=1))</f>
        <v>5</v>
      </c>
      <c r="ED37" s="351">
        <f>SUM(ED36,AND(Main!L367=1))</f>
        <v>5</v>
      </c>
      <c r="EE37" s="351">
        <f>SUM(EE36,AND(Main!L477=1))</f>
        <v>5</v>
      </c>
      <c r="EF37" s="351">
        <f>SUM(EF36,AND(Main!L587=1))</f>
        <v>5</v>
      </c>
      <c r="EG37" s="351">
        <f>SUM(EG36,AND(Main!L697=1))</f>
        <v>5</v>
      </c>
      <c r="EH37" s="351">
        <f>SUM(EH36,AND(Main!L807=1))</f>
        <v>5</v>
      </c>
      <c r="EI37" s="351">
        <f>SUM(EI36,AND(Main!L917=1))</f>
        <v>5</v>
      </c>
      <c r="EJ37" s="350">
        <f>SUM(EJ36,AND(Main!L2787=1))</f>
        <v>3</v>
      </c>
      <c r="EK37" s="350">
        <f>SUM(EK36,AND(Main!L2897=1))</f>
        <v>3</v>
      </c>
      <c r="EL37" s="350">
        <f>SUM(EL36,AND(Main!L3007=1))</f>
        <v>3</v>
      </c>
      <c r="EM37" s="350">
        <f>SUM(EM36,AND(Main!L3117=1))</f>
        <v>5</v>
      </c>
      <c r="EN37" s="350">
        <f>SUM(EN36,AND(Main!L3227=1))</f>
        <v>4</v>
      </c>
      <c r="EO37" s="350">
        <f>SUM(EO36,AND(Main!L3337=1))</f>
        <v>3</v>
      </c>
      <c r="EP37" s="350">
        <f>SUM(EP36,AND(Main!L3447=1))</f>
        <v>3</v>
      </c>
      <c r="EQ37" s="350">
        <f>SUM(EQ36,AND(Main!L3557=1))</f>
        <v>3</v>
      </c>
      <c r="ER37" s="361">
        <f>SUM(ER36,AND(Main!N2787=1))</f>
        <v>1</v>
      </c>
      <c r="ES37" s="361">
        <f>SUM(ES36,AND(Main!N2897=1))</f>
        <v>1</v>
      </c>
      <c r="ET37" s="361">
        <f>SUM(ET36,AND(Main!N3007=1))</f>
        <v>1</v>
      </c>
      <c r="EU37" s="361">
        <f>SUM(EU36,AND(Main!N3117=1))</f>
        <v>0</v>
      </c>
      <c r="EV37" s="361">
        <f>SUM(EV36,AND(Main!N3227=1))</f>
        <v>1</v>
      </c>
      <c r="EW37" s="361">
        <f>SUM(EW36,AND(Main!N3337=1))</f>
        <v>1</v>
      </c>
      <c r="EX37" s="361">
        <f>SUM(EX36,AND(Main!N3447=1))</f>
        <v>1</v>
      </c>
      <c r="EY37" s="361">
        <f>SUM(EY36,AND(Main!N3557=1))</f>
        <v>1</v>
      </c>
      <c r="EZ37" s="362">
        <f>SUM(EZ36,AND(Main!P2787=1))</f>
        <v>0</v>
      </c>
      <c r="FA37" s="362">
        <f>SUM(FA36,AND(Main!P2897=1))</f>
        <v>0</v>
      </c>
      <c r="FB37" s="362">
        <f>SUM(FB36,AND(Main!P3007=1))</f>
        <v>1</v>
      </c>
      <c r="FC37" s="362">
        <f>SUM(FC36,AND(Main!P3117=1))</f>
        <v>0</v>
      </c>
      <c r="FD37" s="362">
        <f>SUM(FD36,AND(Main!P3227=1))</f>
        <v>0</v>
      </c>
      <c r="FE37" s="362">
        <f>SUM(FE36,AND(Main!P3337=1))</f>
        <v>1</v>
      </c>
      <c r="FF37" s="362">
        <f>SUM(FF36,AND(Main!P3447=1))</f>
        <v>1</v>
      </c>
      <c r="FG37" s="362">
        <f>SUM(FG36,AND(Main!P3557=1))</f>
        <v>1</v>
      </c>
      <c r="FH37">
        <f>SUM(FH36,AND(Main!Q2787=1))</f>
        <v>1</v>
      </c>
      <c r="FI37">
        <f>SUM(FI36,AND(Main!Q2897=1))</f>
        <v>1</v>
      </c>
      <c r="FJ37">
        <f>SUM(FJ36,AND(Main!Q3007=1))</f>
        <v>0</v>
      </c>
      <c r="FK37">
        <f>SUM(FK36,AND(Main!Q3117=1))</f>
        <v>0</v>
      </c>
      <c r="FL37">
        <f>SUM(FL36,AND(Main!Q3227=1))</f>
        <v>0</v>
      </c>
      <c r="FM37">
        <f>SUM(FM36,AND(Main!Q3337=1))</f>
        <v>0</v>
      </c>
      <c r="FN37">
        <f>SUM(FN36,AND(Main!Q3447=1))</f>
        <v>0</v>
      </c>
      <c r="FO37">
        <f>SUM(FO36,AND(Main!Q3557=1))</f>
        <v>0</v>
      </c>
    </row>
    <row r="38" spans="1:171">
      <c r="A38" s="47" t="str">
        <v>Thiago Silva</v>
      </c>
      <c r="B38" s="47">
        <v>5.4</v>
      </c>
      <c r="C38" s="47" t="str">
        <v>Chelsea</v>
      </c>
      <c r="D38" s="47">
        <v>3.27</v>
      </c>
      <c r="E38" s="47">
        <v>4.46</v>
      </c>
      <c r="F38" s="47">
        <v>3.03</v>
      </c>
      <c r="G38" s="47">
        <v>1.37</v>
      </c>
      <c r="H38" s="47">
        <v>2.4300000000000002</v>
      </c>
      <c r="I38" s="47">
        <v>1.92</v>
      </c>
      <c r="J38" s="47">
        <v>2.63</v>
      </c>
      <c r="K38" s="47">
        <v>1.54</v>
      </c>
      <c r="L38" s="47">
        <v>0</v>
      </c>
      <c r="N38" s="252">
        <v>3</v>
      </c>
      <c r="O38" s="49" t="str">
        <f>Main!A148</f>
        <v>Azpilicueta</v>
      </c>
      <c r="P38" s="49">
        <f>Main!B148</f>
        <v>4.8</v>
      </c>
      <c r="Q38" s="49" t="str">
        <f>Main!C148</f>
        <v>Chelsea</v>
      </c>
      <c r="R38" s="49">
        <f>Main!D148</f>
        <v>3.33</v>
      </c>
      <c r="S38" s="49">
        <f>Main!E148</f>
        <v>4.82</v>
      </c>
      <c r="T38" s="49">
        <f>Main!F148</f>
        <v>3.41</v>
      </c>
      <c r="U38" s="49">
        <f>Main!G148</f>
        <v>1.62</v>
      </c>
      <c r="V38" s="49">
        <f>Main!H148</f>
        <v>2.12</v>
      </c>
      <c r="W38" s="49">
        <f>Main!I148</f>
        <v>1.27</v>
      </c>
      <c r="X38" s="49">
        <f>Main!J148</f>
        <v>1.46</v>
      </c>
      <c r="Y38" s="49">
        <f>Main!K148</f>
        <v>1.04</v>
      </c>
      <c r="Z38" s="49">
        <f>Main!L2788</f>
        <v>0</v>
      </c>
      <c r="AB38" s="49">
        <v>2</v>
      </c>
      <c r="AC38" s="49" t="str">
        <v>Zaha</v>
      </c>
      <c r="AD38" s="49">
        <v>7.5</v>
      </c>
      <c r="AE38" s="49" t="str">
        <v>Crystal Palace</v>
      </c>
      <c r="AF38" s="49">
        <v>4.55</v>
      </c>
      <c r="AG38" s="49">
        <v>4.08</v>
      </c>
      <c r="AH38" s="49">
        <v>3.15</v>
      </c>
      <c r="AI38" s="49">
        <v>3.69</v>
      </c>
      <c r="AJ38" s="49">
        <v>3.27</v>
      </c>
      <c r="AK38" s="49">
        <v>4.0599999999999996</v>
      </c>
      <c r="AL38" s="49">
        <v>3.83</v>
      </c>
      <c r="AM38" s="49">
        <v>3.42</v>
      </c>
      <c r="AN38" s="49">
        <v>0</v>
      </c>
      <c r="AP38" s="50" t="str">
        <f>Main!A148</f>
        <v>Azpilicueta</v>
      </c>
      <c r="AQ38" s="50">
        <f>Main!B148</f>
        <v>4.8</v>
      </c>
      <c r="AR38" s="50" t="str">
        <f>Main!C148</f>
        <v>Chelsea</v>
      </c>
      <c r="AS38" s="50">
        <f>Main!D148</f>
        <v>3.33</v>
      </c>
      <c r="AT38" s="50">
        <f>Main!E148</f>
        <v>4.82</v>
      </c>
      <c r="AU38" s="50">
        <f>Main!F148</f>
        <v>3.41</v>
      </c>
      <c r="AV38" s="50">
        <f>Main!G148</f>
        <v>1.62</v>
      </c>
      <c r="AW38" s="50">
        <f>Main!H148</f>
        <v>2.12</v>
      </c>
      <c r="AX38" s="50">
        <f>Main!I148</f>
        <v>1.27</v>
      </c>
      <c r="AY38" s="50">
        <f>Main!J148</f>
        <v>1.46</v>
      </c>
      <c r="AZ38" s="50">
        <f>Main!K148</f>
        <v>1.04</v>
      </c>
      <c r="BA38" s="50">
        <f>Main!L1028</f>
        <v>0</v>
      </c>
      <c r="BC38" s="50" t="str">
        <v>Aké</v>
      </c>
      <c r="BD38" s="50">
        <v>5</v>
      </c>
      <c r="BE38" s="50" t="str">
        <v>Man City</v>
      </c>
      <c r="BF38" s="50">
        <v>2.61</v>
      </c>
      <c r="BG38" s="50">
        <v>1.97</v>
      </c>
      <c r="BH38" s="50">
        <v>3.9</v>
      </c>
      <c r="BI38" s="50">
        <v>2.41</v>
      </c>
      <c r="BJ38" s="50">
        <v>1.73</v>
      </c>
      <c r="BK38" s="50">
        <v>3.48</v>
      </c>
      <c r="BL38" s="50">
        <v>2.06</v>
      </c>
      <c r="BM38" s="50">
        <v>0.92</v>
      </c>
      <c r="BN38" s="50">
        <v>0</v>
      </c>
      <c r="BP38" s="126" t="str">
        <f>Main!A38</f>
        <v>Azpilicueta</v>
      </c>
      <c r="BQ38" s="126">
        <f>Main!N2788</f>
        <v>0</v>
      </c>
      <c r="BR38" s="126">
        <f>Main!D38</f>
        <v>3.33</v>
      </c>
      <c r="BS38" s="126" t="str">
        <v>Azpilicueta</v>
      </c>
      <c r="BT38" s="126">
        <v>0</v>
      </c>
      <c r="BU38" s="126">
        <v>3.33</v>
      </c>
      <c r="BV38" s="127" t="str">
        <f t="shared" si="1"/>
        <v>Azpilicueta</v>
      </c>
      <c r="BW38" s="127">
        <f>Main!P2788</f>
        <v>0</v>
      </c>
      <c r="BX38" s="127">
        <f t="shared" si="2"/>
        <v>3.33</v>
      </c>
      <c r="BY38" s="127" t="str">
        <v>Aké</v>
      </c>
      <c r="BZ38" s="127">
        <v>0</v>
      </c>
      <c r="CA38" s="127">
        <v>2.61</v>
      </c>
      <c r="CH38" s="19" t="str">
        <f t="shared" si="3"/>
        <v>Azpilicueta</v>
      </c>
      <c r="CI38" s="19">
        <f>Main!M2788-BQ38-BW38-CC38</f>
        <v>0</v>
      </c>
      <c r="CJ38" s="19">
        <f t="shared" si="4"/>
        <v>3.33</v>
      </c>
      <c r="CK38" s="19" t="str">
        <v>Azpilicueta</v>
      </c>
      <c r="CL38" s="19">
        <v>0</v>
      </c>
      <c r="CM38" s="19">
        <v>3.33</v>
      </c>
      <c r="CO38" s="122">
        <f>Main!L38</f>
        <v>0</v>
      </c>
      <c r="CP38" s="122">
        <f>Main!L148</f>
        <v>0</v>
      </c>
      <c r="CQ38" s="122">
        <f>Main!L258</f>
        <v>0</v>
      </c>
      <c r="CR38" s="122">
        <f>Main!L368</f>
        <v>0</v>
      </c>
      <c r="CS38" s="122">
        <f>Main!L478</f>
        <v>0</v>
      </c>
      <c r="CT38" s="122">
        <f>Main!L588</f>
        <v>0</v>
      </c>
      <c r="CU38" s="122">
        <f>Main!L698</f>
        <v>0</v>
      </c>
      <c r="CV38" s="122">
        <f>Main!L808</f>
        <v>0</v>
      </c>
      <c r="CW38" s="122">
        <f>Main!L918</f>
        <v>0</v>
      </c>
      <c r="CX38" s="123">
        <f>Main!L1908</f>
        <v>0</v>
      </c>
      <c r="CY38" s="123">
        <f>Main!L2018</f>
        <v>0</v>
      </c>
      <c r="CZ38" s="123">
        <f>Main!L2128</f>
        <v>0</v>
      </c>
      <c r="DA38" s="124">
        <f>Main!L2238</f>
        <v>0</v>
      </c>
      <c r="DB38" s="123">
        <f>Main!L2348</f>
        <v>0</v>
      </c>
      <c r="DC38" s="123">
        <f>Main!L2458</f>
        <v>0</v>
      </c>
      <c r="DD38" s="123">
        <f>Main!L2568</f>
        <v>0</v>
      </c>
      <c r="DE38" s="123">
        <f>Main!L2678</f>
        <v>0</v>
      </c>
      <c r="DF38" s="51">
        <f t="shared" si="5"/>
        <v>0</v>
      </c>
      <c r="DG38" s="51">
        <f t="shared" si="6"/>
        <v>0</v>
      </c>
      <c r="DH38" s="51">
        <f t="shared" si="7"/>
        <v>0</v>
      </c>
      <c r="DI38" s="51">
        <f t="shared" si="8"/>
        <v>0</v>
      </c>
      <c r="DJ38" s="51">
        <f t="shared" si="9"/>
        <v>0</v>
      </c>
      <c r="DK38" s="51">
        <f t="shared" si="10"/>
        <v>0</v>
      </c>
      <c r="DL38" s="51">
        <f t="shared" si="11"/>
        <v>0</v>
      </c>
      <c r="DM38" s="51">
        <f t="shared" si="12"/>
        <v>0</v>
      </c>
      <c r="DN38" s="306">
        <f t="shared" si="22"/>
        <v>0</v>
      </c>
      <c r="DO38" s="306">
        <f t="shared" si="13"/>
        <v>0</v>
      </c>
      <c r="DQ38" s="279">
        <f>Main!AA16</f>
        <v>3</v>
      </c>
      <c r="DR38" s="279">
        <f t="shared" si="21"/>
        <v>3</v>
      </c>
      <c r="DS38" s="279">
        <f t="shared" si="21"/>
        <v>3</v>
      </c>
      <c r="DT38" s="279">
        <f t="shared" si="21"/>
        <v>3</v>
      </c>
      <c r="DU38" s="279">
        <f t="shared" si="21"/>
        <v>3</v>
      </c>
      <c r="DV38" s="279">
        <f t="shared" si="21"/>
        <v>3</v>
      </c>
      <c r="DW38" s="279">
        <f t="shared" si="21"/>
        <v>3</v>
      </c>
      <c r="DX38" s="279">
        <f t="shared" si="21"/>
        <v>3</v>
      </c>
      <c r="DY38" s="279">
        <f t="shared" si="21"/>
        <v>3</v>
      </c>
      <c r="EA38" s="351">
        <f>SUM(EA37,AND(Main!L38=1))</f>
        <v>5</v>
      </c>
      <c r="EB38" s="351">
        <f>SUM(EB37,AND(Main!L148=1))</f>
        <v>5</v>
      </c>
      <c r="EC38" s="351">
        <f>SUM(EC37,AND(Main!L258=1))</f>
        <v>5</v>
      </c>
      <c r="ED38" s="351">
        <f>SUM(ED37,AND(Main!L368=1))</f>
        <v>5</v>
      </c>
      <c r="EE38" s="351">
        <f>SUM(EE37,AND(Main!L478=1))</f>
        <v>5</v>
      </c>
      <c r="EF38" s="351">
        <f>SUM(EF37,AND(Main!L588=1))</f>
        <v>5</v>
      </c>
      <c r="EG38" s="351">
        <f>SUM(EG37,AND(Main!L698=1))</f>
        <v>5</v>
      </c>
      <c r="EH38" s="351">
        <f>SUM(EH37,AND(Main!L808=1))</f>
        <v>5</v>
      </c>
      <c r="EI38" s="351">
        <f>SUM(EI37,AND(Main!L918=1))</f>
        <v>5</v>
      </c>
      <c r="EJ38" s="350">
        <f>SUM(EJ37,AND(Main!L2788=1))</f>
        <v>3</v>
      </c>
      <c r="EK38" s="350">
        <f>SUM(EK37,AND(Main!L2898=1))</f>
        <v>3</v>
      </c>
      <c r="EL38" s="350">
        <f>SUM(EL37,AND(Main!L3008=1))</f>
        <v>3</v>
      </c>
      <c r="EM38" s="350">
        <f>SUM(EM37,AND(Main!L3118=1))</f>
        <v>5</v>
      </c>
      <c r="EN38" s="350">
        <f>SUM(EN37,AND(Main!L3228=1))</f>
        <v>4</v>
      </c>
      <c r="EO38" s="350">
        <f>SUM(EO37,AND(Main!L3338=1))</f>
        <v>3</v>
      </c>
      <c r="EP38" s="350">
        <f>SUM(EP37,AND(Main!L3448=1))</f>
        <v>3</v>
      </c>
      <c r="EQ38" s="350">
        <f>SUM(EQ37,AND(Main!L3558=1))</f>
        <v>3</v>
      </c>
      <c r="ER38" s="361">
        <f>SUM(ER37,AND(Main!N2788=1))</f>
        <v>1</v>
      </c>
      <c r="ES38" s="361">
        <f>SUM(ES37,AND(Main!N2898=1))</f>
        <v>1</v>
      </c>
      <c r="ET38" s="361">
        <f>SUM(ET37,AND(Main!N3008=1))</f>
        <v>1</v>
      </c>
      <c r="EU38" s="361">
        <f>SUM(EU37,AND(Main!N3118=1))</f>
        <v>0</v>
      </c>
      <c r="EV38" s="361">
        <f>SUM(EV37,AND(Main!N3228=1))</f>
        <v>1</v>
      </c>
      <c r="EW38" s="361">
        <f>SUM(EW37,AND(Main!N3338=1))</f>
        <v>1</v>
      </c>
      <c r="EX38" s="361">
        <f>SUM(EX37,AND(Main!N3448=1))</f>
        <v>1</v>
      </c>
      <c r="EY38" s="361">
        <f>SUM(EY37,AND(Main!N3558=1))</f>
        <v>1</v>
      </c>
      <c r="EZ38" s="362">
        <f>SUM(EZ37,AND(Main!P2788=1))</f>
        <v>0</v>
      </c>
      <c r="FA38" s="362">
        <f>SUM(FA37,AND(Main!P2898=1))</f>
        <v>0</v>
      </c>
      <c r="FB38" s="362">
        <f>SUM(FB37,AND(Main!P3008=1))</f>
        <v>1</v>
      </c>
      <c r="FC38" s="362">
        <f>SUM(FC37,AND(Main!P3118=1))</f>
        <v>0</v>
      </c>
      <c r="FD38" s="362">
        <f>SUM(FD37,AND(Main!P3228=1))</f>
        <v>0</v>
      </c>
      <c r="FE38" s="362">
        <f>SUM(FE37,AND(Main!P3338=1))</f>
        <v>1</v>
      </c>
      <c r="FF38" s="362">
        <f>SUM(FF37,AND(Main!P3448=1))</f>
        <v>1</v>
      </c>
      <c r="FG38" s="362">
        <f>SUM(FG37,AND(Main!P3558=1))</f>
        <v>1</v>
      </c>
      <c r="FH38">
        <f>SUM(FH37,AND(Main!Q2788=1))</f>
        <v>1</v>
      </c>
      <c r="FI38">
        <f>SUM(FI37,AND(Main!Q2898=1))</f>
        <v>1</v>
      </c>
      <c r="FJ38">
        <f>SUM(FJ37,AND(Main!Q3008=1))</f>
        <v>0</v>
      </c>
      <c r="FK38">
        <f>SUM(FK37,AND(Main!Q3118=1))</f>
        <v>0</v>
      </c>
      <c r="FL38">
        <f>SUM(FL37,AND(Main!Q3228=1))</f>
        <v>0</v>
      </c>
      <c r="FM38">
        <f>SUM(FM37,AND(Main!Q3338=1))</f>
        <v>0</v>
      </c>
      <c r="FN38">
        <f>SUM(FN37,AND(Main!Q3448=1))</f>
        <v>0</v>
      </c>
      <c r="FO38">
        <f>SUM(FO37,AND(Main!Q3558=1))</f>
        <v>0</v>
      </c>
    </row>
    <row r="39" spans="1:171">
      <c r="A39" s="47" t="str">
        <v>Martínez</v>
      </c>
      <c r="B39" s="47">
        <v>4.5</v>
      </c>
      <c r="C39" s="47" t="str">
        <v>Man Utd</v>
      </c>
      <c r="D39" s="47">
        <v>1.68</v>
      </c>
      <c r="E39" s="47">
        <v>3.97</v>
      </c>
      <c r="F39" s="47">
        <v>1.83</v>
      </c>
      <c r="G39" s="47">
        <v>1.76</v>
      </c>
      <c r="H39" s="47">
        <v>3.42</v>
      </c>
      <c r="I39" s="47">
        <v>2.67</v>
      </c>
      <c r="J39" s="47">
        <v>3.49</v>
      </c>
      <c r="K39" s="47">
        <v>1.59</v>
      </c>
      <c r="L39" s="47">
        <v>0</v>
      </c>
      <c r="N39" s="252">
        <v>3</v>
      </c>
      <c r="O39" s="49" t="str">
        <f>Main!A149</f>
        <v>Collins</v>
      </c>
      <c r="P39" s="49">
        <f>Main!B149</f>
        <v>4.4000000000000004</v>
      </c>
      <c r="Q39" s="49" t="str">
        <f>Main!C149</f>
        <v>Wolves</v>
      </c>
      <c r="R39" s="49">
        <f>Main!D149</f>
        <v>2.3199999999999998</v>
      </c>
      <c r="S39" s="49">
        <f>Main!E149</f>
        <v>2.5299999999999998</v>
      </c>
      <c r="T39" s="49">
        <f>Main!F149</f>
        <v>3.01</v>
      </c>
      <c r="U39" s="49">
        <f>Main!G149</f>
        <v>1.24</v>
      </c>
      <c r="V39" s="49">
        <f>Main!H149</f>
        <v>1.79</v>
      </c>
      <c r="W39" s="49">
        <f>Main!I149</f>
        <v>2.7</v>
      </c>
      <c r="X39" s="49">
        <f>Main!J149</f>
        <v>3.51</v>
      </c>
      <c r="Y39" s="49">
        <f>Main!K149</f>
        <v>1.96</v>
      </c>
      <c r="Z39" s="49">
        <f>Main!L2789</f>
        <v>0</v>
      </c>
      <c r="AB39" s="49">
        <v>2</v>
      </c>
      <c r="AC39" s="49" t="str">
        <v>Bernardo</v>
      </c>
      <c r="AD39" s="49">
        <v>6.9</v>
      </c>
      <c r="AE39" s="49" t="str">
        <v>Man City</v>
      </c>
      <c r="AF39" s="49">
        <v>3.67</v>
      </c>
      <c r="AG39" s="49">
        <v>2.9</v>
      </c>
      <c r="AH39" s="49">
        <v>6.01</v>
      </c>
      <c r="AI39" s="49">
        <v>3.55</v>
      </c>
      <c r="AJ39" s="49">
        <v>2.84</v>
      </c>
      <c r="AK39" s="49">
        <v>6.03</v>
      </c>
      <c r="AL39" s="49">
        <v>3.31</v>
      </c>
      <c r="AM39" s="49">
        <v>1.45</v>
      </c>
      <c r="AN39" s="49">
        <v>0</v>
      </c>
      <c r="AP39" s="50" t="str">
        <f>Main!A149</f>
        <v>Collins</v>
      </c>
      <c r="AQ39" s="50">
        <f>Main!B149</f>
        <v>4.4000000000000004</v>
      </c>
      <c r="AR39" s="50" t="str">
        <f>Main!C149</f>
        <v>Wolves</v>
      </c>
      <c r="AS39" s="50">
        <f>Main!D149</f>
        <v>2.3199999999999998</v>
      </c>
      <c r="AT39" s="50">
        <f>Main!E149</f>
        <v>2.5299999999999998</v>
      </c>
      <c r="AU39" s="50">
        <f>Main!F149</f>
        <v>3.01</v>
      </c>
      <c r="AV39" s="50">
        <f>Main!G149</f>
        <v>1.24</v>
      </c>
      <c r="AW39" s="50">
        <f>Main!H149</f>
        <v>1.79</v>
      </c>
      <c r="AX39" s="50">
        <f>Main!I149</f>
        <v>2.7</v>
      </c>
      <c r="AY39" s="50">
        <f>Main!J149</f>
        <v>3.51</v>
      </c>
      <c r="AZ39" s="50">
        <f>Main!K149</f>
        <v>1.96</v>
      </c>
      <c r="BA39" s="50">
        <f>Main!L1029</f>
        <v>0</v>
      </c>
      <c r="BC39" s="50" t="str">
        <v>Azpilicueta</v>
      </c>
      <c r="BD39" s="50">
        <v>4.8</v>
      </c>
      <c r="BE39" s="50" t="str">
        <v>Chelsea</v>
      </c>
      <c r="BF39" s="50">
        <v>3.33</v>
      </c>
      <c r="BG39" s="50">
        <v>4.82</v>
      </c>
      <c r="BH39" s="50">
        <v>3.41</v>
      </c>
      <c r="BI39" s="50">
        <v>1.62</v>
      </c>
      <c r="BJ39" s="50">
        <v>2.12</v>
      </c>
      <c r="BK39" s="50">
        <v>1.27</v>
      </c>
      <c r="BL39" s="50">
        <v>1.46</v>
      </c>
      <c r="BM39" s="50">
        <v>1.04</v>
      </c>
      <c r="BN39" s="50">
        <v>0</v>
      </c>
      <c r="BP39" s="126" t="str">
        <f>Main!A39</f>
        <v>Collins</v>
      </c>
      <c r="BQ39" s="126">
        <f>Main!N2789</f>
        <v>0</v>
      </c>
      <c r="BR39" s="126">
        <f>Main!D39</f>
        <v>2.3199999999999998</v>
      </c>
      <c r="BS39" s="126" t="str">
        <v>Collins</v>
      </c>
      <c r="BT39" s="126">
        <v>0</v>
      </c>
      <c r="BU39" s="126">
        <v>2.3199999999999998</v>
      </c>
      <c r="BV39" s="127" t="str">
        <f t="shared" si="1"/>
        <v>Collins</v>
      </c>
      <c r="BW39" s="127">
        <f>Main!P2789</f>
        <v>0</v>
      </c>
      <c r="BX39" s="127">
        <f t="shared" si="2"/>
        <v>2.3199999999999998</v>
      </c>
      <c r="BY39" s="127" t="str">
        <v>Azpilicueta</v>
      </c>
      <c r="BZ39" s="127">
        <v>0</v>
      </c>
      <c r="CA39" s="127">
        <v>3.33</v>
      </c>
      <c r="CH39" s="19" t="str">
        <f t="shared" si="3"/>
        <v>Collins</v>
      </c>
      <c r="CI39" s="19">
        <f>Main!M2789-BQ39-BW39-CC39</f>
        <v>0</v>
      </c>
      <c r="CJ39" s="19">
        <f t="shared" si="4"/>
        <v>2.3199999999999998</v>
      </c>
      <c r="CK39" s="19" t="str">
        <v>Collins</v>
      </c>
      <c r="CL39" s="19">
        <v>0</v>
      </c>
      <c r="CM39" s="19">
        <v>2.3199999999999998</v>
      </c>
      <c r="CO39" s="122">
        <f>Main!L39</f>
        <v>0</v>
      </c>
      <c r="CP39" s="122">
        <f>Main!L149</f>
        <v>0</v>
      </c>
      <c r="CQ39" s="122">
        <f>Main!L259</f>
        <v>0</v>
      </c>
      <c r="CR39" s="122">
        <f>Main!L369</f>
        <v>0</v>
      </c>
      <c r="CS39" s="122">
        <f>Main!L479</f>
        <v>0</v>
      </c>
      <c r="CT39" s="122">
        <f>Main!L589</f>
        <v>0</v>
      </c>
      <c r="CU39" s="122">
        <f>Main!L699</f>
        <v>0</v>
      </c>
      <c r="CV39" s="122">
        <f>Main!L809</f>
        <v>0</v>
      </c>
      <c r="CW39" s="122">
        <f>Main!L919</f>
        <v>0</v>
      </c>
      <c r="CX39" s="123">
        <f>Main!L1909</f>
        <v>0</v>
      </c>
      <c r="CY39" s="123">
        <f>Main!L2019</f>
        <v>0</v>
      </c>
      <c r="CZ39" s="123">
        <f>Main!L2129</f>
        <v>0</v>
      </c>
      <c r="DA39" s="124">
        <f>Main!L2239</f>
        <v>0</v>
      </c>
      <c r="DB39" s="123">
        <f>Main!L2349</f>
        <v>0</v>
      </c>
      <c r="DC39" s="123">
        <f>Main!L2459</f>
        <v>0</v>
      </c>
      <c r="DD39" s="123">
        <f>Main!L2569</f>
        <v>0</v>
      </c>
      <c r="DE39" s="123">
        <f>Main!L2679</f>
        <v>0</v>
      </c>
      <c r="DF39" s="51">
        <f t="shared" si="5"/>
        <v>0</v>
      </c>
      <c r="DG39" s="51">
        <f t="shared" si="6"/>
        <v>0</v>
      </c>
      <c r="DH39" s="51">
        <f t="shared" si="7"/>
        <v>0</v>
      </c>
      <c r="DI39" s="51">
        <f t="shared" si="8"/>
        <v>0</v>
      </c>
      <c r="DJ39" s="51">
        <f t="shared" si="9"/>
        <v>0</v>
      </c>
      <c r="DK39" s="51">
        <f t="shared" si="10"/>
        <v>0</v>
      </c>
      <c r="DL39" s="51">
        <f t="shared" si="11"/>
        <v>0</v>
      </c>
      <c r="DM39" s="51">
        <f t="shared" si="12"/>
        <v>0</v>
      </c>
      <c r="DN39" s="306">
        <f t="shared" si="22"/>
        <v>0</v>
      </c>
      <c r="DO39" s="306">
        <f t="shared" si="13"/>
        <v>0</v>
      </c>
      <c r="DQ39" s="279">
        <f>Main!AA17</f>
        <v>3</v>
      </c>
      <c r="DR39" s="279">
        <f t="shared" si="21"/>
        <v>3</v>
      </c>
      <c r="DS39" s="279">
        <f t="shared" si="21"/>
        <v>3</v>
      </c>
      <c r="DT39" s="279">
        <f t="shared" si="21"/>
        <v>3</v>
      </c>
      <c r="DU39" s="279">
        <f t="shared" si="21"/>
        <v>3</v>
      </c>
      <c r="DV39" s="279">
        <f t="shared" si="21"/>
        <v>3</v>
      </c>
      <c r="DW39" s="279">
        <f t="shared" si="21"/>
        <v>3</v>
      </c>
      <c r="DX39" s="279">
        <f t="shared" si="21"/>
        <v>3</v>
      </c>
      <c r="DY39" s="279">
        <f t="shared" si="21"/>
        <v>3</v>
      </c>
      <c r="EA39" s="351">
        <f>SUM(EA38,AND(Main!L39=1))</f>
        <v>5</v>
      </c>
      <c r="EB39" s="351">
        <f>SUM(EB38,AND(Main!L149=1))</f>
        <v>5</v>
      </c>
      <c r="EC39" s="351">
        <f>SUM(EC38,AND(Main!L259=1))</f>
        <v>5</v>
      </c>
      <c r="ED39" s="351">
        <f>SUM(ED38,AND(Main!L369=1))</f>
        <v>5</v>
      </c>
      <c r="EE39" s="351">
        <f>SUM(EE38,AND(Main!L479=1))</f>
        <v>5</v>
      </c>
      <c r="EF39" s="351">
        <f>SUM(EF38,AND(Main!L589=1))</f>
        <v>5</v>
      </c>
      <c r="EG39" s="351">
        <f>SUM(EG38,AND(Main!L699=1))</f>
        <v>5</v>
      </c>
      <c r="EH39" s="351">
        <f>SUM(EH38,AND(Main!L809=1))</f>
        <v>5</v>
      </c>
      <c r="EI39" s="351">
        <f>SUM(EI38,AND(Main!L919=1))</f>
        <v>5</v>
      </c>
      <c r="EJ39" s="350">
        <f>SUM(EJ38,AND(Main!L2789=1))</f>
        <v>3</v>
      </c>
      <c r="EK39" s="350">
        <f>SUM(EK38,AND(Main!L2899=1))</f>
        <v>3</v>
      </c>
      <c r="EL39" s="350">
        <f>SUM(EL38,AND(Main!L3009=1))</f>
        <v>3</v>
      </c>
      <c r="EM39" s="350">
        <f>SUM(EM38,AND(Main!L3119=1))</f>
        <v>5</v>
      </c>
      <c r="EN39" s="350">
        <f>SUM(EN38,AND(Main!L3229=1))</f>
        <v>4</v>
      </c>
      <c r="EO39" s="350">
        <f>SUM(EO38,AND(Main!L3339=1))</f>
        <v>3</v>
      </c>
      <c r="EP39" s="350">
        <f>SUM(EP38,AND(Main!L3449=1))</f>
        <v>3</v>
      </c>
      <c r="EQ39" s="350">
        <f>SUM(EQ38,AND(Main!L3559=1))</f>
        <v>3</v>
      </c>
      <c r="ER39" s="361">
        <f>SUM(ER38,AND(Main!N2789=1))</f>
        <v>1</v>
      </c>
      <c r="ES39" s="361">
        <f>SUM(ES38,AND(Main!N2899=1))</f>
        <v>1</v>
      </c>
      <c r="ET39" s="361">
        <f>SUM(ET38,AND(Main!N3009=1))</f>
        <v>1</v>
      </c>
      <c r="EU39" s="361">
        <f>SUM(EU38,AND(Main!N3119=1))</f>
        <v>0</v>
      </c>
      <c r="EV39" s="361">
        <f>SUM(EV38,AND(Main!N3229=1))</f>
        <v>1</v>
      </c>
      <c r="EW39" s="361">
        <f>SUM(EW38,AND(Main!N3339=1))</f>
        <v>1</v>
      </c>
      <c r="EX39" s="361">
        <f>SUM(EX38,AND(Main!N3449=1))</f>
        <v>1</v>
      </c>
      <c r="EY39" s="361">
        <f>SUM(EY38,AND(Main!N3559=1))</f>
        <v>1</v>
      </c>
      <c r="EZ39" s="362">
        <f>SUM(EZ38,AND(Main!P2789=1))</f>
        <v>0</v>
      </c>
      <c r="FA39" s="362">
        <f>SUM(FA38,AND(Main!P2899=1))</f>
        <v>0</v>
      </c>
      <c r="FB39" s="362">
        <f>SUM(FB38,AND(Main!P3009=1))</f>
        <v>1</v>
      </c>
      <c r="FC39" s="362">
        <f>SUM(FC38,AND(Main!P3119=1))</f>
        <v>0</v>
      </c>
      <c r="FD39" s="362">
        <f>SUM(FD38,AND(Main!P3229=1))</f>
        <v>0</v>
      </c>
      <c r="FE39" s="362">
        <f>SUM(FE38,AND(Main!P3339=1))</f>
        <v>1</v>
      </c>
      <c r="FF39" s="362">
        <f>SUM(FF38,AND(Main!P3449=1))</f>
        <v>1</v>
      </c>
      <c r="FG39" s="362">
        <f>SUM(FG38,AND(Main!P3559=1))</f>
        <v>1</v>
      </c>
      <c r="FH39">
        <f>SUM(FH38,AND(Main!Q2789=1))</f>
        <v>1</v>
      </c>
      <c r="FI39">
        <f>SUM(FI38,AND(Main!Q2899=1))</f>
        <v>1</v>
      </c>
      <c r="FJ39">
        <f>SUM(FJ38,AND(Main!Q3009=1))</f>
        <v>0</v>
      </c>
      <c r="FK39">
        <f>SUM(FK38,AND(Main!Q3119=1))</f>
        <v>0</v>
      </c>
      <c r="FL39">
        <f>SUM(FL38,AND(Main!Q3229=1))</f>
        <v>0</v>
      </c>
      <c r="FM39">
        <f>SUM(FM38,AND(Main!Q3339=1))</f>
        <v>0</v>
      </c>
      <c r="FN39">
        <f>SUM(FN38,AND(Main!Q3449=1))</f>
        <v>0</v>
      </c>
      <c r="FO39">
        <f>SUM(FO38,AND(Main!Q3559=1))</f>
        <v>0</v>
      </c>
    </row>
    <row r="40" spans="1:171">
      <c r="A40" s="47" t="str">
        <v>Mee</v>
      </c>
      <c r="B40" s="47">
        <v>4.5999999999999996</v>
      </c>
      <c r="C40" s="47" t="str">
        <v>Brentford</v>
      </c>
      <c r="D40" s="47">
        <v>2.67</v>
      </c>
      <c r="E40" s="47">
        <v>1.94</v>
      </c>
      <c r="F40" s="47">
        <v>3.89</v>
      </c>
      <c r="G40" s="47">
        <v>2.54</v>
      </c>
      <c r="H40" s="47">
        <v>3.58</v>
      </c>
      <c r="I40" s="47">
        <v>1.5</v>
      </c>
      <c r="J40" s="47">
        <v>3.4</v>
      </c>
      <c r="K40" s="47">
        <v>0.85</v>
      </c>
      <c r="L40" s="47">
        <v>0</v>
      </c>
      <c r="N40" s="252">
        <v>3</v>
      </c>
      <c r="O40" s="49" t="str">
        <f>Main!A150</f>
        <v>Chalobah</v>
      </c>
      <c r="P40" s="49">
        <f>Main!B150</f>
        <v>4.7</v>
      </c>
      <c r="Q40" s="49" t="str">
        <f>Main!C150</f>
        <v>Chelsea</v>
      </c>
      <c r="R40" s="49">
        <f>Main!D150</f>
        <v>3.15</v>
      </c>
      <c r="S40" s="49">
        <f>Main!E150</f>
        <v>4.24</v>
      </c>
      <c r="T40" s="49">
        <f>Main!F150</f>
        <v>2.86</v>
      </c>
      <c r="U40" s="49">
        <f>Main!G150</f>
        <v>1.19</v>
      </c>
      <c r="V40" s="49">
        <f>Main!H150</f>
        <v>2.04</v>
      </c>
      <c r="W40" s="49">
        <f>Main!I150</f>
        <v>1.71</v>
      </c>
      <c r="X40" s="49">
        <f>Main!J150</f>
        <v>2.14</v>
      </c>
      <c r="Y40" s="49">
        <f>Main!K150</f>
        <v>1.28</v>
      </c>
      <c r="Z40" s="49">
        <f>Main!L2790</f>
        <v>0</v>
      </c>
      <c r="AB40" s="49">
        <v>2</v>
      </c>
      <c r="AC40" s="49" t="str">
        <v>Groß</v>
      </c>
      <c r="AD40" s="49">
        <v>5.6</v>
      </c>
      <c r="AE40" s="49" t="str">
        <v>Brighton</v>
      </c>
      <c r="AF40" s="49">
        <v>3.51</v>
      </c>
      <c r="AG40" s="49">
        <v>3.83</v>
      </c>
      <c r="AH40" s="49">
        <v>3.26</v>
      </c>
      <c r="AI40" s="49">
        <v>3.5</v>
      </c>
      <c r="AJ40" s="49">
        <v>4.26</v>
      </c>
      <c r="AK40" s="49">
        <v>3.42</v>
      </c>
      <c r="AL40" s="49">
        <v>4.26</v>
      </c>
      <c r="AM40" s="49">
        <v>1.87</v>
      </c>
      <c r="AN40" s="49">
        <v>0</v>
      </c>
      <c r="AP40" s="50" t="str">
        <f>Main!A150</f>
        <v>Chalobah</v>
      </c>
      <c r="AQ40" s="50">
        <f>Main!B150</f>
        <v>4.7</v>
      </c>
      <c r="AR40" s="50" t="str">
        <f>Main!C150</f>
        <v>Chelsea</v>
      </c>
      <c r="AS40" s="50">
        <f>Main!D150</f>
        <v>3.15</v>
      </c>
      <c r="AT40" s="50">
        <f>Main!E150</f>
        <v>4.24</v>
      </c>
      <c r="AU40" s="50">
        <f>Main!F150</f>
        <v>2.86</v>
      </c>
      <c r="AV40" s="50">
        <f>Main!G150</f>
        <v>1.19</v>
      </c>
      <c r="AW40" s="50">
        <f>Main!H150</f>
        <v>2.04</v>
      </c>
      <c r="AX40" s="50">
        <f>Main!I150</f>
        <v>1.71</v>
      </c>
      <c r="AY40" s="50">
        <f>Main!J150</f>
        <v>2.14</v>
      </c>
      <c r="AZ40" s="50">
        <f>Main!K150</f>
        <v>1.28</v>
      </c>
      <c r="BA40" s="50">
        <f>Main!L1030</f>
        <v>0</v>
      </c>
      <c r="BC40" s="50" t="str">
        <v>Collins</v>
      </c>
      <c r="BD40" s="50">
        <v>4.4000000000000004</v>
      </c>
      <c r="BE40" s="50" t="str">
        <v>Wolves</v>
      </c>
      <c r="BF40" s="50">
        <v>2.3199999999999998</v>
      </c>
      <c r="BG40" s="50">
        <v>2.5299999999999998</v>
      </c>
      <c r="BH40" s="50">
        <v>3.01</v>
      </c>
      <c r="BI40" s="50">
        <v>1.24</v>
      </c>
      <c r="BJ40" s="50">
        <v>1.79</v>
      </c>
      <c r="BK40" s="50">
        <v>2.7</v>
      </c>
      <c r="BL40" s="50">
        <v>3.51</v>
      </c>
      <c r="BM40" s="50">
        <v>1.96</v>
      </c>
      <c r="BN40" s="50">
        <v>0</v>
      </c>
      <c r="BP40" s="126" t="str">
        <f>Main!A40</f>
        <v>Chalobah</v>
      </c>
      <c r="BQ40" s="126">
        <f>Main!N2790</f>
        <v>0</v>
      </c>
      <c r="BR40" s="126">
        <f>Main!D40</f>
        <v>3.15</v>
      </c>
      <c r="BS40" s="126" t="str">
        <v>Chalobah</v>
      </c>
      <c r="BT40" s="126">
        <v>0</v>
      </c>
      <c r="BU40" s="126">
        <v>3.15</v>
      </c>
      <c r="BV40" s="127" t="str">
        <f t="shared" si="1"/>
        <v>Chalobah</v>
      </c>
      <c r="BW40" s="127">
        <f>Main!P2790</f>
        <v>0</v>
      </c>
      <c r="BX40" s="127">
        <f t="shared" si="2"/>
        <v>3.15</v>
      </c>
      <c r="BY40" s="127" t="str">
        <v>Collins</v>
      </c>
      <c r="BZ40" s="127">
        <v>0</v>
      </c>
      <c r="CA40" s="127">
        <v>2.3199999999999998</v>
      </c>
      <c r="CH40" s="19" t="str">
        <f t="shared" si="3"/>
        <v>Chalobah</v>
      </c>
      <c r="CI40" s="19">
        <f>Main!M2790-BQ40-BW40-CC40</f>
        <v>0</v>
      </c>
      <c r="CJ40" s="19">
        <f t="shared" si="4"/>
        <v>3.15</v>
      </c>
      <c r="CK40" s="19" t="str">
        <v>Chalobah</v>
      </c>
      <c r="CL40" s="19">
        <v>0</v>
      </c>
      <c r="CM40" s="19">
        <v>3.15</v>
      </c>
      <c r="CO40" s="122">
        <f>Main!L40</f>
        <v>0</v>
      </c>
      <c r="CP40" s="122">
        <f>Main!L150</f>
        <v>0</v>
      </c>
      <c r="CQ40" s="122">
        <f>Main!L260</f>
        <v>0</v>
      </c>
      <c r="CR40" s="122">
        <f>Main!L370</f>
        <v>0</v>
      </c>
      <c r="CS40" s="122">
        <f>Main!L480</f>
        <v>0</v>
      </c>
      <c r="CT40" s="122">
        <f>Main!L590</f>
        <v>0</v>
      </c>
      <c r="CU40" s="122">
        <f>Main!L700</f>
        <v>0</v>
      </c>
      <c r="CV40" s="122">
        <f>Main!L810</f>
        <v>0</v>
      </c>
      <c r="CW40" s="122">
        <f>Main!L920</f>
        <v>0</v>
      </c>
      <c r="CX40" s="123">
        <f>Main!L1910</f>
        <v>0</v>
      </c>
      <c r="CY40" s="123">
        <f>Main!L2020</f>
        <v>0</v>
      </c>
      <c r="CZ40" s="123">
        <f>Main!L2130</f>
        <v>0</v>
      </c>
      <c r="DA40" s="124">
        <f>Main!L2240</f>
        <v>0</v>
      </c>
      <c r="DB40" s="123">
        <f>Main!L2350</f>
        <v>0</v>
      </c>
      <c r="DC40" s="123">
        <f>Main!L2460</f>
        <v>0</v>
      </c>
      <c r="DD40" s="123">
        <f>Main!L2570</f>
        <v>0</v>
      </c>
      <c r="DE40" s="123">
        <f>Main!L2680</f>
        <v>0</v>
      </c>
      <c r="DF40" s="51">
        <f t="shared" si="5"/>
        <v>0</v>
      </c>
      <c r="DG40" s="51">
        <f t="shared" si="6"/>
        <v>0</v>
      </c>
      <c r="DH40" s="51">
        <f t="shared" si="7"/>
        <v>0</v>
      </c>
      <c r="DI40" s="51">
        <f t="shared" si="8"/>
        <v>0</v>
      </c>
      <c r="DJ40" s="51">
        <f t="shared" si="9"/>
        <v>0</v>
      </c>
      <c r="DK40" s="51">
        <f t="shared" si="10"/>
        <v>0</v>
      </c>
      <c r="DL40" s="51">
        <f t="shared" si="11"/>
        <v>0</v>
      </c>
      <c r="DM40" s="51">
        <f t="shared" si="12"/>
        <v>0</v>
      </c>
      <c r="DN40" s="306">
        <f t="shared" si="22"/>
        <v>0</v>
      </c>
      <c r="DO40" s="306">
        <f t="shared" si="13"/>
        <v>0</v>
      </c>
      <c r="DQ40" s="279">
        <f>Main!AA18</f>
        <v>3</v>
      </c>
      <c r="DR40" s="279">
        <f t="shared" si="21"/>
        <v>3</v>
      </c>
      <c r="DS40" s="279">
        <f t="shared" si="21"/>
        <v>3</v>
      </c>
      <c r="DT40" s="279">
        <f t="shared" si="21"/>
        <v>3</v>
      </c>
      <c r="DU40" s="279">
        <f t="shared" si="21"/>
        <v>3</v>
      </c>
      <c r="DV40" s="279">
        <f t="shared" si="21"/>
        <v>3</v>
      </c>
      <c r="DW40" s="279">
        <f t="shared" si="21"/>
        <v>3</v>
      </c>
      <c r="DX40" s="279">
        <f t="shared" si="21"/>
        <v>3</v>
      </c>
      <c r="DY40" s="279">
        <f t="shared" si="21"/>
        <v>3</v>
      </c>
      <c r="EA40" s="351">
        <f>SUM(EA39,AND(Main!L40=1))</f>
        <v>5</v>
      </c>
      <c r="EB40" s="351">
        <f>SUM(EB39,AND(Main!L150=1))</f>
        <v>5</v>
      </c>
      <c r="EC40" s="351">
        <f>SUM(EC39,AND(Main!L260=1))</f>
        <v>5</v>
      </c>
      <c r="ED40" s="351">
        <f>SUM(ED39,AND(Main!L370=1))</f>
        <v>5</v>
      </c>
      <c r="EE40" s="351">
        <f>SUM(EE39,AND(Main!L480=1))</f>
        <v>5</v>
      </c>
      <c r="EF40" s="351">
        <f>SUM(EF39,AND(Main!L590=1))</f>
        <v>5</v>
      </c>
      <c r="EG40" s="351">
        <f>SUM(EG39,AND(Main!L700=1))</f>
        <v>5</v>
      </c>
      <c r="EH40" s="351">
        <f>SUM(EH39,AND(Main!L810=1))</f>
        <v>5</v>
      </c>
      <c r="EI40" s="351">
        <f>SUM(EI39,AND(Main!L920=1))</f>
        <v>5</v>
      </c>
      <c r="EJ40" s="350">
        <f>SUM(EJ39,AND(Main!L2790=1))</f>
        <v>3</v>
      </c>
      <c r="EK40" s="350">
        <f>SUM(EK39,AND(Main!L2900=1))</f>
        <v>3</v>
      </c>
      <c r="EL40" s="350">
        <f>SUM(EL39,AND(Main!L3010=1))</f>
        <v>3</v>
      </c>
      <c r="EM40" s="350">
        <f>SUM(EM39,AND(Main!L3120=1))</f>
        <v>5</v>
      </c>
      <c r="EN40" s="350">
        <f>SUM(EN39,AND(Main!L3230=1))</f>
        <v>4</v>
      </c>
      <c r="EO40" s="350">
        <f>SUM(EO39,AND(Main!L3340=1))</f>
        <v>3</v>
      </c>
      <c r="EP40" s="350">
        <f>SUM(EP39,AND(Main!L3450=1))</f>
        <v>3</v>
      </c>
      <c r="EQ40" s="350">
        <f>SUM(EQ39,AND(Main!L3560=1))</f>
        <v>3</v>
      </c>
      <c r="ER40" s="361">
        <f>SUM(ER39,AND(Main!N2790=1))</f>
        <v>1</v>
      </c>
      <c r="ES40" s="361">
        <f>SUM(ES39,AND(Main!N2900=1))</f>
        <v>1</v>
      </c>
      <c r="ET40" s="361">
        <f>SUM(ET39,AND(Main!N3010=1))</f>
        <v>1</v>
      </c>
      <c r="EU40" s="361">
        <f>SUM(EU39,AND(Main!N3120=1))</f>
        <v>0</v>
      </c>
      <c r="EV40" s="361">
        <f>SUM(EV39,AND(Main!N3230=1))</f>
        <v>1</v>
      </c>
      <c r="EW40" s="361">
        <f>SUM(EW39,AND(Main!N3340=1))</f>
        <v>1</v>
      </c>
      <c r="EX40" s="361">
        <f>SUM(EX39,AND(Main!N3450=1))</f>
        <v>1</v>
      </c>
      <c r="EY40" s="361">
        <f>SUM(EY39,AND(Main!N3560=1))</f>
        <v>1</v>
      </c>
      <c r="EZ40" s="362">
        <f>SUM(EZ39,AND(Main!P2790=1))</f>
        <v>0</v>
      </c>
      <c r="FA40" s="362">
        <f>SUM(FA39,AND(Main!P2900=1))</f>
        <v>0</v>
      </c>
      <c r="FB40" s="362">
        <f>SUM(FB39,AND(Main!P3010=1))</f>
        <v>1</v>
      </c>
      <c r="FC40" s="362">
        <f>SUM(FC39,AND(Main!P3120=1))</f>
        <v>0</v>
      </c>
      <c r="FD40" s="362">
        <f>SUM(FD39,AND(Main!P3230=1))</f>
        <v>0</v>
      </c>
      <c r="FE40" s="362">
        <f>SUM(FE39,AND(Main!P3340=1))</f>
        <v>1</v>
      </c>
      <c r="FF40" s="362">
        <f>SUM(FF39,AND(Main!P3450=1))</f>
        <v>1</v>
      </c>
      <c r="FG40" s="362">
        <f>SUM(FG39,AND(Main!P3560=1))</f>
        <v>1</v>
      </c>
      <c r="FH40">
        <f>SUM(FH39,AND(Main!Q2790=1))</f>
        <v>1</v>
      </c>
      <c r="FI40">
        <f>SUM(FI39,AND(Main!Q2900=1))</f>
        <v>1</v>
      </c>
      <c r="FJ40">
        <f>SUM(FJ39,AND(Main!Q3010=1))</f>
        <v>0</v>
      </c>
      <c r="FK40">
        <f>SUM(FK39,AND(Main!Q3120=1))</f>
        <v>0</v>
      </c>
      <c r="FL40">
        <f>SUM(FL39,AND(Main!Q3230=1))</f>
        <v>0</v>
      </c>
      <c r="FM40">
        <f>SUM(FM39,AND(Main!Q3340=1))</f>
        <v>0</v>
      </c>
      <c r="FN40">
        <f>SUM(FN39,AND(Main!Q3450=1))</f>
        <v>0</v>
      </c>
      <c r="FO40">
        <f>SUM(FO39,AND(Main!Q3560=1))</f>
        <v>0</v>
      </c>
    </row>
    <row r="41" spans="1:171">
      <c r="A41" s="47" t="str">
        <v>Cresswell</v>
      </c>
      <c r="B41" s="47">
        <v>4.8</v>
      </c>
      <c r="C41" s="47" t="str">
        <v>West Ham</v>
      </c>
      <c r="D41" s="47">
        <v>2.87</v>
      </c>
      <c r="E41" s="47">
        <v>2.71</v>
      </c>
      <c r="F41" s="47">
        <v>2.66</v>
      </c>
      <c r="G41" s="47">
        <v>3.33</v>
      </c>
      <c r="H41" s="47">
        <v>1.69</v>
      </c>
      <c r="I41" s="47">
        <v>2.21</v>
      </c>
      <c r="J41" s="47">
        <v>1.63</v>
      </c>
      <c r="K41" s="47">
        <v>2.86</v>
      </c>
      <c r="L41" s="47">
        <v>0</v>
      </c>
      <c r="N41" s="252">
        <v>1</v>
      </c>
      <c r="O41" s="49" t="str">
        <f>Main!A151</f>
        <v>Haaland</v>
      </c>
      <c r="P41" s="49">
        <f>Main!B151</f>
        <v>11.5</v>
      </c>
      <c r="Q41" s="49" t="str">
        <f>Main!C151</f>
        <v>Man City</v>
      </c>
      <c r="R41" s="49">
        <f>Main!D151</f>
        <v>8.2100000000000009</v>
      </c>
      <c r="S41" s="49">
        <f>Main!E151</f>
        <v>5.33</v>
      </c>
      <c r="T41" s="49">
        <f>Main!F151</f>
        <v>11.86</v>
      </c>
      <c r="U41" s="49">
        <f>Main!G151</f>
        <v>6.93</v>
      </c>
      <c r="V41" s="49">
        <f>Main!H151</f>
        <v>5.23</v>
      </c>
      <c r="W41" s="49">
        <f>Main!I151</f>
        <v>11.64</v>
      </c>
      <c r="X41" s="49">
        <f>Main!J151</f>
        <v>6.28</v>
      </c>
      <c r="Y41" s="49">
        <f>Main!K151</f>
        <v>2.86</v>
      </c>
      <c r="Z41" s="49">
        <f>Main!L2791</f>
        <v>1</v>
      </c>
      <c r="AB41" s="49">
        <v>2</v>
      </c>
      <c r="AC41" s="49" t="str">
        <v>Bowen</v>
      </c>
      <c r="AD41" s="49">
        <v>8</v>
      </c>
      <c r="AE41" s="49" t="str">
        <v>West Ham</v>
      </c>
      <c r="AF41" s="49">
        <v>4.2</v>
      </c>
      <c r="AG41" s="49">
        <v>3.76</v>
      </c>
      <c r="AH41" s="49">
        <v>3.46</v>
      </c>
      <c r="AI41" s="49">
        <v>3.99</v>
      </c>
      <c r="AJ41" s="49">
        <v>2.77</v>
      </c>
      <c r="AK41" s="49">
        <v>3.19</v>
      </c>
      <c r="AL41" s="49">
        <v>2.95</v>
      </c>
      <c r="AM41" s="49">
        <v>3.35</v>
      </c>
      <c r="AN41" s="49">
        <v>0</v>
      </c>
      <c r="AP41" s="50" t="str">
        <f>Main!A151</f>
        <v>Haaland</v>
      </c>
      <c r="AQ41" s="50">
        <f>Main!B151</f>
        <v>11.5</v>
      </c>
      <c r="AR41" s="50" t="str">
        <f>Main!C151</f>
        <v>Man City</v>
      </c>
      <c r="AS41" s="50">
        <f>Main!D151</f>
        <v>8.2100000000000009</v>
      </c>
      <c r="AT41" s="50">
        <f>Main!E151</f>
        <v>5.33</v>
      </c>
      <c r="AU41" s="50">
        <f>Main!F151</f>
        <v>11.86</v>
      </c>
      <c r="AV41" s="50">
        <f>Main!G151</f>
        <v>6.93</v>
      </c>
      <c r="AW41" s="50">
        <f>Main!H151</f>
        <v>5.23</v>
      </c>
      <c r="AX41" s="50">
        <f>Main!I151</f>
        <v>11.64</v>
      </c>
      <c r="AY41" s="50">
        <f>Main!J151</f>
        <v>6.28</v>
      </c>
      <c r="AZ41" s="50">
        <f>Main!K151</f>
        <v>2.86</v>
      </c>
      <c r="BA41" s="50">
        <f>Main!L1031</f>
        <v>1</v>
      </c>
      <c r="BC41" s="50" t="str">
        <v>Chalobah</v>
      </c>
      <c r="BD41" s="50">
        <v>4.7</v>
      </c>
      <c r="BE41" s="50" t="str">
        <v>Chelsea</v>
      </c>
      <c r="BF41" s="50">
        <v>3.15</v>
      </c>
      <c r="BG41" s="50">
        <v>4.24</v>
      </c>
      <c r="BH41" s="50">
        <v>2.86</v>
      </c>
      <c r="BI41" s="50">
        <v>1.19</v>
      </c>
      <c r="BJ41" s="50">
        <v>2.04</v>
      </c>
      <c r="BK41" s="50">
        <v>1.71</v>
      </c>
      <c r="BL41" s="50">
        <v>2.14</v>
      </c>
      <c r="BM41" s="50">
        <v>1.28</v>
      </c>
      <c r="BN41" s="50">
        <v>0</v>
      </c>
      <c r="BP41" s="126" t="str">
        <f>Main!A41</f>
        <v>Haaland</v>
      </c>
      <c r="BQ41" s="126">
        <f>Main!N2791</f>
        <v>0</v>
      </c>
      <c r="BR41" s="126">
        <f>Main!D41</f>
        <v>8.2100000000000009</v>
      </c>
      <c r="BS41" s="126" t="str">
        <v>Haaland</v>
      </c>
      <c r="BT41" s="126">
        <v>0</v>
      </c>
      <c r="BU41" s="126">
        <v>8.2100000000000009</v>
      </c>
      <c r="BV41" s="127" t="str">
        <f t="shared" si="1"/>
        <v>Haaland</v>
      </c>
      <c r="BW41" s="127">
        <f>Main!P2791</f>
        <v>0</v>
      </c>
      <c r="BX41" s="127">
        <f t="shared" si="2"/>
        <v>8.2100000000000009</v>
      </c>
      <c r="BY41" s="127" t="str">
        <v>Chalobah</v>
      </c>
      <c r="BZ41" s="127">
        <v>0</v>
      </c>
      <c r="CA41" s="127">
        <v>3.15</v>
      </c>
      <c r="CH41" s="19" t="str">
        <f t="shared" si="3"/>
        <v>Haaland</v>
      </c>
      <c r="CI41" s="19">
        <f>Main!M2791-BQ41-BW41-CC41</f>
        <v>0</v>
      </c>
      <c r="CJ41" s="19">
        <f t="shared" si="4"/>
        <v>8.2100000000000009</v>
      </c>
      <c r="CK41" s="19" t="str">
        <v>Haaland</v>
      </c>
      <c r="CL41" s="19">
        <v>0</v>
      </c>
      <c r="CM41" s="19">
        <v>8.2100000000000009</v>
      </c>
      <c r="CO41" s="122">
        <f>Main!L41</f>
        <v>1</v>
      </c>
      <c r="CP41" s="122">
        <f>Main!L151</f>
        <v>1</v>
      </c>
      <c r="CQ41" s="122">
        <f>Main!L261</f>
        <v>1</v>
      </c>
      <c r="CR41" s="122">
        <f>Main!L371</f>
        <v>1</v>
      </c>
      <c r="CS41" s="122">
        <f>Main!L481</f>
        <v>1</v>
      </c>
      <c r="CT41" s="122">
        <f>Main!L591</f>
        <v>1</v>
      </c>
      <c r="CU41" s="122">
        <f>Main!L701</f>
        <v>1</v>
      </c>
      <c r="CV41" s="122">
        <f>Main!L811</f>
        <v>1</v>
      </c>
      <c r="CW41" s="122">
        <f>Main!L921</f>
        <v>1</v>
      </c>
      <c r="CX41" s="123">
        <f>Main!L1911</f>
        <v>1</v>
      </c>
      <c r="CY41" s="123">
        <f>Main!L2021</f>
        <v>1</v>
      </c>
      <c r="CZ41" s="123">
        <f>Main!L2131</f>
        <v>1</v>
      </c>
      <c r="DA41" s="124">
        <f>Main!L2241</f>
        <v>1</v>
      </c>
      <c r="DB41" s="123">
        <f>Main!L2351</f>
        <v>1</v>
      </c>
      <c r="DC41" s="123">
        <f>Main!L2461</f>
        <v>1</v>
      </c>
      <c r="DD41" s="123">
        <f>Main!L2571</f>
        <v>1</v>
      </c>
      <c r="DE41" s="123">
        <f>Main!L2681</f>
        <v>1</v>
      </c>
      <c r="DF41" s="51">
        <f t="shared" si="5"/>
        <v>0</v>
      </c>
      <c r="DG41" s="51">
        <f t="shared" si="6"/>
        <v>0</v>
      </c>
      <c r="DH41" s="51">
        <f t="shared" si="7"/>
        <v>0</v>
      </c>
      <c r="DI41" s="51">
        <f t="shared" si="8"/>
        <v>0</v>
      </c>
      <c r="DJ41" s="51">
        <f t="shared" si="9"/>
        <v>0</v>
      </c>
      <c r="DK41" s="51">
        <f t="shared" si="10"/>
        <v>0</v>
      </c>
      <c r="DL41" s="51">
        <f t="shared" si="11"/>
        <v>0</v>
      </c>
      <c r="DM41" s="51">
        <f t="shared" si="12"/>
        <v>0</v>
      </c>
      <c r="DN41" s="306">
        <f t="shared" si="22"/>
        <v>0</v>
      </c>
      <c r="DO41" s="306">
        <f t="shared" si="13"/>
        <v>0</v>
      </c>
      <c r="DQ41" s="279">
        <f>Main!AA19</f>
        <v>3</v>
      </c>
      <c r="DR41" s="279">
        <f t="shared" si="21"/>
        <v>3</v>
      </c>
      <c r="DS41" s="279">
        <f t="shared" si="21"/>
        <v>3</v>
      </c>
      <c r="DT41" s="279">
        <f t="shared" si="21"/>
        <v>3</v>
      </c>
      <c r="DU41" s="279">
        <f t="shared" si="21"/>
        <v>3</v>
      </c>
      <c r="DV41" s="279">
        <f t="shared" si="21"/>
        <v>3</v>
      </c>
      <c r="DW41" s="279">
        <f t="shared" si="21"/>
        <v>3</v>
      </c>
      <c r="DX41" s="279">
        <f t="shared" si="21"/>
        <v>3</v>
      </c>
      <c r="DY41" s="279">
        <f t="shared" si="21"/>
        <v>3</v>
      </c>
      <c r="EA41" s="351">
        <f>SUM(EA40,AND(Main!L41=1))</f>
        <v>6</v>
      </c>
      <c r="EB41" s="351">
        <f>SUM(EB40,AND(Main!L151=1))</f>
        <v>6</v>
      </c>
      <c r="EC41" s="351">
        <f>SUM(EC40,AND(Main!L261=1))</f>
        <v>6</v>
      </c>
      <c r="ED41" s="351">
        <f>SUM(ED40,AND(Main!L371=1))</f>
        <v>6</v>
      </c>
      <c r="EE41" s="351">
        <f>SUM(EE40,AND(Main!L481=1))</f>
        <v>6</v>
      </c>
      <c r="EF41" s="351">
        <f>SUM(EF40,AND(Main!L591=1))</f>
        <v>6</v>
      </c>
      <c r="EG41" s="351">
        <f>SUM(EG40,AND(Main!L701=1))</f>
        <v>6</v>
      </c>
      <c r="EH41" s="351">
        <f>SUM(EH40,AND(Main!L811=1))</f>
        <v>6</v>
      </c>
      <c r="EI41" s="351">
        <f>SUM(EI40,AND(Main!L921=1))</f>
        <v>6</v>
      </c>
      <c r="EJ41" s="350">
        <f>SUM(EJ40,AND(Main!L2791=1))</f>
        <v>4</v>
      </c>
      <c r="EK41" s="350">
        <f>SUM(EK40,AND(Main!L2901=1))</f>
        <v>4</v>
      </c>
      <c r="EL41" s="350">
        <f>SUM(EL40,AND(Main!L3011=1))</f>
        <v>4</v>
      </c>
      <c r="EM41" s="350">
        <f>SUM(EM40,AND(Main!L3121=1))</f>
        <v>6</v>
      </c>
      <c r="EN41" s="350">
        <f>SUM(EN40,AND(Main!L3231=1))</f>
        <v>5</v>
      </c>
      <c r="EO41" s="350">
        <f>SUM(EO40,AND(Main!L3341=1))</f>
        <v>4</v>
      </c>
      <c r="EP41" s="350">
        <f>SUM(EP40,AND(Main!L3451=1))</f>
        <v>4</v>
      </c>
      <c r="EQ41" s="350">
        <f>SUM(EQ40,AND(Main!L3561=1))</f>
        <v>4</v>
      </c>
      <c r="ER41" s="361">
        <f>SUM(ER40,AND(Main!N2791=1))</f>
        <v>1</v>
      </c>
      <c r="ES41" s="361">
        <f>SUM(ES40,AND(Main!N2901=1))</f>
        <v>1</v>
      </c>
      <c r="ET41" s="361">
        <f>SUM(ET40,AND(Main!N3011=1))</f>
        <v>1</v>
      </c>
      <c r="EU41" s="361">
        <f>SUM(EU40,AND(Main!N3121=1))</f>
        <v>0</v>
      </c>
      <c r="EV41" s="361">
        <f>SUM(EV40,AND(Main!N3231=1))</f>
        <v>1</v>
      </c>
      <c r="EW41" s="361">
        <f>SUM(EW40,AND(Main!N3341=1))</f>
        <v>1</v>
      </c>
      <c r="EX41" s="361">
        <f>SUM(EX40,AND(Main!N3451=1))</f>
        <v>1</v>
      </c>
      <c r="EY41" s="361">
        <f>SUM(EY40,AND(Main!N3561=1))</f>
        <v>1</v>
      </c>
      <c r="EZ41" s="362">
        <f>SUM(EZ40,AND(Main!P2791=1))</f>
        <v>0</v>
      </c>
      <c r="FA41" s="362">
        <f>SUM(FA40,AND(Main!P2901=1))</f>
        <v>0</v>
      </c>
      <c r="FB41" s="362">
        <f>SUM(FB40,AND(Main!P3011=1))</f>
        <v>1</v>
      </c>
      <c r="FC41" s="362">
        <f>SUM(FC40,AND(Main!P3121=1))</f>
        <v>0</v>
      </c>
      <c r="FD41" s="362">
        <f>SUM(FD40,AND(Main!P3231=1))</f>
        <v>0</v>
      </c>
      <c r="FE41" s="362">
        <f>SUM(FE40,AND(Main!P3341=1))</f>
        <v>1</v>
      </c>
      <c r="FF41" s="362">
        <f>SUM(FF40,AND(Main!P3451=1))</f>
        <v>1</v>
      </c>
      <c r="FG41" s="362">
        <f>SUM(FG40,AND(Main!P3561=1))</f>
        <v>1</v>
      </c>
      <c r="FH41">
        <f>SUM(FH40,AND(Main!Q2791=1))</f>
        <v>1</v>
      </c>
      <c r="FI41">
        <f>SUM(FI40,AND(Main!Q2901=1))</f>
        <v>1</v>
      </c>
      <c r="FJ41">
        <f>SUM(FJ40,AND(Main!Q3011=1))</f>
        <v>0</v>
      </c>
      <c r="FK41">
        <f>SUM(FK40,AND(Main!Q3121=1))</f>
        <v>0</v>
      </c>
      <c r="FL41">
        <f>SUM(FL40,AND(Main!Q3231=1))</f>
        <v>0</v>
      </c>
      <c r="FM41">
        <f>SUM(FM40,AND(Main!Q3341=1))</f>
        <v>0</v>
      </c>
      <c r="FN41">
        <f>SUM(FN40,AND(Main!Q3451=1))</f>
        <v>0</v>
      </c>
      <c r="FO41">
        <f>SUM(FO40,AND(Main!Q3561=1))</f>
        <v>0</v>
      </c>
    </row>
    <row r="42" spans="1:171">
      <c r="A42" s="47" t="str">
        <v>Konsa</v>
      </c>
      <c r="B42" s="47">
        <v>4.4000000000000004</v>
      </c>
      <c r="C42" s="47" t="str">
        <v>Aston Villa</v>
      </c>
      <c r="D42" s="47">
        <v>1.95</v>
      </c>
      <c r="E42" s="47">
        <v>3.28</v>
      </c>
      <c r="F42" s="47">
        <v>2.93</v>
      </c>
      <c r="G42" s="47">
        <v>2.71</v>
      </c>
      <c r="H42" s="47">
        <v>2.98</v>
      </c>
      <c r="I42" s="47">
        <v>1.21</v>
      </c>
      <c r="J42" s="47">
        <v>1.9</v>
      </c>
      <c r="K42" s="47">
        <v>2.59</v>
      </c>
      <c r="L42" s="47">
        <v>0</v>
      </c>
      <c r="N42" s="252">
        <v>1</v>
      </c>
      <c r="O42" s="49" t="str">
        <f>Main!A152</f>
        <v>Kane</v>
      </c>
      <c r="P42" s="49">
        <f>Main!B152</f>
        <v>11.6</v>
      </c>
      <c r="Q42" s="49" t="str">
        <f>Main!C152</f>
        <v>Spurs</v>
      </c>
      <c r="R42" s="49">
        <f>Main!D152</f>
        <v>6.28</v>
      </c>
      <c r="S42" s="49">
        <f>Main!E152</f>
        <v>4.4000000000000004</v>
      </c>
      <c r="T42" s="49">
        <f>Main!F152</f>
        <v>7.99</v>
      </c>
      <c r="U42" s="49">
        <f>Main!G152</f>
        <v>5.57</v>
      </c>
      <c r="V42" s="49">
        <f>Main!H152</f>
        <v>4.18</v>
      </c>
      <c r="W42" s="49">
        <f>Main!I152</f>
        <v>5.35</v>
      </c>
      <c r="X42" s="49">
        <f>Main!J152</f>
        <v>5.68</v>
      </c>
      <c r="Y42" s="49">
        <f>Main!K152</f>
        <v>4.99</v>
      </c>
      <c r="Z42" s="49">
        <f>Main!L2792</f>
        <v>0</v>
      </c>
      <c r="AB42" s="49">
        <v>2</v>
      </c>
      <c r="AC42" s="49" t="str">
        <v>Andreas</v>
      </c>
      <c r="AD42" s="49">
        <v>4.5999999999999996</v>
      </c>
      <c r="AE42" s="49" t="str">
        <v>Fulham</v>
      </c>
      <c r="AF42" s="49" t="e">
        <v>#REF!</v>
      </c>
      <c r="AG42" s="49">
        <v>3.73</v>
      </c>
      <c r="AH42" s="49">
        <v>2.54</v>
      </c>
      <c r="AI42" s="49">
        <v>2.95</v>
      </c>
      <c r="AJ42" s="49">
        <v>2.5</v>
      </c>
      <c r="AK42" s="49">
        <v>3.52</v>
      </c>
      <c r="AL42" s="49">
        <v>2.62</v>
      </c>
      <c r="AM42" s="49">
        <v>2.67</v>
      </c>
      <c r="AN42" s="49">
        <v>0</v>
      </c>
      <c r="AP42" s="50" t="str">
        <f>Main!A152</f>
        <v>Kane</v>
      </c>
      <c r="AQ42" s="50">
        <f>Main!B152</f>
        <v>11.6</v>
      </c>
      <c r="AR42" s="50" t="str">
        <f>Main!C152</f>
        <v>Spurs</v>
      </c>
      <c r="AS42" s="50">
        <f>Main!D152</f>
        <v>6.28</v>
      </c>
      <c r="AT42" s="50">
        <f>Main!E152</f>
        <v>4.4000000000000004</v>
      </c>
      <c r="AU42" s="50">
        <f>Main!F152</f>
        <v>7.99</v>
      </c>
      <c r="AV42" s="50">
        <f>Main!G152</f>
        <v>5.57</v>
      </c>
      <c r="AW42" s="50">
        <f>Main!H152</f>
        <v>4.18</v>
      </c>
      <c r="AX42" s="50">
        <f>Main!I152</f>
        <v>5.35</v>
      </c>
      <c r="AY42" s="50">
        <f>Main!J152</f>
        <v>5.68</v>
      </c>
      <c r="AZ42" s="50">
        <f>Main!K152</f>
        <v>4.99</v>
      </c>
      <c r="BA42" s="50">
        <f>Main!L1032</f>
        <v>0</v>
      </c>
      <c r="BC42" s="50" t="str">
        <v>Kane</v>
      </c>
      <c r="BD42" s="50">
        <v>11.6</v>
      </c>
      <c r="BE42" s="50" t="str">
        <v>Spurs</v>
      </c>
      <c r="BF42" s="50">
        <v>6.28</v>
      </c>
      <c r="BG42" s="50">
        <v>4.4000000000000004</v>
      </c>
      <c r="BH42" s="50">
        <v>7.99</v>
      </c>
      <c r="BI42" s="50">
        <v>5.57</v>
      </c>
      <c r="BJ42" s="50">
        <v>4.18</v>
      </c>
      <c r="BK42" s="50">
        <v>5.35</v>
      </c>
      <c r="BL42" s="50">
        <v>5.68</v>
      </c>
      <c r="BM42" s="50">
        <v>4.99</v>
      </c>
      <c r="BN42" s="50">
        <v>0</v>
      </c>
      <c r="BP42" s="126" t="str">
        <f>Main!A42</f>
        <v>Kane</v>
      </c>
      <c r="BQ42" s="126">
        <f>Main!N2792</f>
        <v>0</v>
      </c>
      <c r="BR42" s="126">
        <f>Main!D42</f>
        <v>6.28</v>
      </c>
      <c r="BS42" s="126" t="str">
        <v>Kane</v>
      </c>
      <c r="BT42" s="126">
        <v>0</v>
      </c>
      <c r="BU42" s="126">
        <v>6.28</v>
      </c>
      <c r="BV42" s="127" t="str">
        <f t="shared" si="1"/>
        <v>Kane</v>
      </c>
      <c r="BW42" s="127">
        <f>Main!P2792</f>
        <v>0</v>
      </c>
      <c r="BX42" s="127">
        <f t="shared" si="2"/>
        <v>6.28</v>
      </c>
      <c r="BY42" s="127" t="str">
        <v>Haaland</v>
      </c>
      <c r="BZ42" s="127">
        <v>0</v>
      </c>
      <c r="CA42" s="127">
        <v>8.2100000000000009</v>
      </c>
      <c r="CH42" s="19" t="str">
        <f t="shared" si="3"/>
        <v>Kane</v>
      </c>
      <c r="CI42" s="19">
        <f>Main!M2792-BQ42-BW42-CC42</f>
        <v>0</v>
      </c>
      <c r="CJ42" s="19">
        <f t="shared" si="4"/>
        <v>6.28</v>
      </c>
      <c r="CK42" s="19" t="str">
        <v>Kane</v>
      </c>
      <c r="CL42" s="19">
        <v>0</v>
      </c>
      <c r="CM42" s="19">
        <v>6.28</v>
      </c>
      <c r="CO42" s="122">
        <f>Main!L42</f>
        <v>0</v>
      </c>
      <c r="CP42" s="122">
        <f>Main!L152</f>
        <v>0</v>
      </c>
      <c r="CQ42" s="122">
        <f>Main!L262</f>
        <v>0</v>
      </c>
      <c r="CR42" s="122">
        <f>Main!L372</f>
        <v>0</v>
      </c>
      <c r="CS42" s="122">
        <f>Main!L482</f>
        <v>0</v>
      </c>
      <c r="CT42" s="122">
        <f>Main!L592</f>
        <v>0</v>
      </c>
      <c r="CU42" s="122">
        <f>Main!L702</f>
        <v>0</v>
      </c>
      <c r="CV42" s="122">
        <f>Main!L812</f>
        <v>0</v>
      </c>
      <c r="CW42" s="122">
        <f>Main!L922</f>
        <v>0</v>
      </c>
      <c r="CX42" s="123">
        <f>Main!L1912</f>
        <v>0</v>
      </c>
      <c r="CY42" s="123">
        <f>Main!L2022</f>
        <v>0</v>
      </c>
      <c r="CZ42" s="123">
        <f>Main!L2132</f>
        <v>0</v>
      </c>
      <c r="DA42" s="124">
        <f>Main!L2242</f>
        <v>0</v>
      </c>
      <c r="DB42" s="123">
        <f>Main!L2352</f>
        <v>0</v>
      </c>
      <c r="DC42" s="123">
        <f>Main!L2462</f>
        <v>0</v>
      </c>
      <c r="DD42" s="123">
        <f>Main!L2572</f>
        <v>0</v>
      </c>
      <c r="DE42" s="123">
        <f>Main!L2682</f>
        <v>0</v>
      </c>
      <c r="DF42" s="51">
        <f t="shared" si="5"/>
        <v>0</v>
      </c>
      <c r="DG42" s="51">
        <f t="shared" si="6"/>
        <v>0</v>
      </c>
      <c r="DH42" s="51">
        <f t="shared" si="7"/>
        <v>0</v>
      </c>
      <c r="DI42" s="51">
        <f t="shared" si="8"/>
        <v>0</v>
      </c>
      <c r="DJ42" s="51">
        <f t="shared" si="9"/>
        <v>0</v>
      </c>
      <c r="DK42" s="51">
        <f t="shared" si="10"/>
        <v>0</v>
      </c>
      <c r="DL42" s="51">
        <f t="shared" si="11"/>
        <v>0</v>
      </c>
      <c r="DM42" s="51">
        <f t="shared" si="12"/>
        <v>0</v>
      </c>
      <c r="DN42" s="306">
        <f t="shared" si="22"/>
        <v>0</v>
      </c>
      <c r="DO42" s="306">
        <f t="shared" si="13"/>
        <v>0</v>
      </c>
      <c r="DQ42" s="279">
        <f>Main!AA20</f>
        <v>3</v>
      </c>
      <c r="DR42" s="279">
        <f t="shared" si="21"/>
        <v>3</v>
      </c>
      <c r="DS42" s="279">
        <f t="shared" si="21"/>
        <v>3</v>
      </c>
      <c r="DT42" s="279">
        <f t="shared" si="21"/>
        <v>3</v>
      </c>
      <c r="DU42" s="279">
        <f t="shared" si="21"/>
        <v>3</v>
      </c>
      <c r="DV42" s="279">
        <f t="shared" si="21"/>
        <v>3</v>
      </c>
      <c r="DW42" s="279">
        <f t="shared" si="21"/>
        <v>3</v>
      </c>
      <c r="DX42" s="279">
        <f t="shared" si="21"/>
        <v>3</v>
      </c>
      <c r="DY42" s="279">
        <f t="shared" si="21"/>
        <v>3</v>
      </c>
      <c r="EA42" s="351">
        <f>SUM(EA41,AND(Main!L42=1))</f>
        <v>6</v>
      </c>
      <c r="EB42" s="351">
        <f>SUM(EB41,AND(Main!L152=1))</f>
        <v>6</v>
      </c>
      <c r="EC42" s="351">
        <f>SUM(EC41,AND(Main!L262=1))</f>
        <v>6</v>
      </c>
      <c r="ED42" s="351">
        <f>SUM(ED41,AND(Main!L372=1))</f>
        <v>6</v>
      </c>
      <c r="EE42" s="351">
        <f>SUM(EE41,AND(Main!L482=1))</f>
        <v>6</v>
      </c>
      <c r="EF42" s="351">
        <f>SUM(EF41,AND(Main!L592=1))</f>
        <v>6</v>
      </c>
      <c r="EG42" s="351">
        <f>SUM(EG41,AND(Main!L702=1))</f>
        <v>6</v>
      </c>
      <c r="EH42" s="351">
        <f>SUM(EH41,AND(Main!L812=1))</f>
        <v>6</v>
      </c>
      <c r="EI42" s="351">
        <f>SUM(EI41,AND(Main!L922=1))</f>
        <v>6</v>
      </c>
      <c r="EJ42" s="350">
        <f>SUM(EJ41,AND(Main!L2792=1))</f>
        <v>4</v>
      </c>
      <c r="EK42" s="350">
        <f>SUM(EK41,AND(Main!L2902=1))</f>
        <v>4</v>
      </c>
      <c r="EL42" s="350">
        <f>SUM(EL41,AND(Main!L3012=1))</f>
        <v>4</v>
      </c>
      <c r="EM42" s="350">
        <f>SUM(EM41,AND(Main!L3122=1))</f>
        <v>6</v>
      </c>
      <c r="EN42" s="350">
        <f>SUM(EN41,AND(Main!L3232=1))</f>
        <v>5</v>
      </c>
      <c r="EO42" s="350">
        <f>SUM(EO41,AND(Main!L3342=1))</f>
        <v>4</v>
      </c>
      <c r="EP42" s="350">
        <f>SUM(EP41,AND(Main!L3452=1))</f>
        <v>4</v>
      </c>
      <c r="EQ42" s="350">
        <f>SUM(EQ41,AND(Main!L3562=1))</f>
        <v>4</v>
      </c>
      <c r="ER42" s="361">
        <f>SUM(ER41,AND(Main!N2792=1))</f>
        <v>1</v>
      </c>
      <c r="ES42" s="361">
        <f>SUM(ES41,AND(Main!N2902=1))</f>
        <v>1</v>
      </c>
      <c r="ET42" s="361">
        <f>SUM(ET41,AND(Main!N3012=1))</f>
        <v>1</v>
      </c>
      <c r="EU42" s="361">
        <f>SUM(EU41,AND(Main!N3122=1))</f>
        <v>0</v>
      </c>
      <c r="EV42" s="361">
        <f>SUM(EV41,AND(Main!N3232=1))</f>
        <v>1</v>
      </c>
      <c r="EW42" s="361">
        <f>SUM(EW41,AND(Main!N3342=1))</f>
        <v>1</v>
      </c>
      <c r="EX42" s="361">
        <f>SUM(EX41,AND(Main!N3452=1))</f>
        <v>1</v>
      </c>
      <c r="EY42" s="361">
        <f>SUM(EY41,AND(Main!N3562=1))</f>
        <v>1</v>
      </c>
      <c r="EZ42" s="362">
        <f>SUM(EZ41,AND(Main!P2792=1))</f>
        <v>0</v>
      </c>
      <c r="FA42" s="362">
        <f>SUM(FA41,AND(Main!P2902=1))</f>
        <v>0</v>
      </c>
      <c r="FB42" s="362">
        <f>SUM(FB41,AND(Main!P3012=1))</f>
        <v>1</v>
      </c>
      <c r="FC42" s="362">
        <f>SUM(FC41,AND(Main!P3122=1))</f>
        <v>0</v>
      </c>
      <c r="FD42" s="362">
        <f>SUM(FD41,AND(Main!P3232=1))</f>
        <v>0</v>
      </c>
      <c r="FE42" s="362">
        <f>SUM(FE41,AND(Main!P3342=1))</f>
        <v>1</v>
      </c>
      <c r="FF42" s="362">
        <f>SUM(FF41,AND(Main!P3452=1))</f>
        <v>1</v>
      </c>
      <c r="FG42" s="362">
        <f>SUM(FG41,AND(Main!P3562=1))</f>
        <v>1</v>
      </c>
      <c r="FH42">
        <f>SUM(FH41,AND(Main!Q2792=1))</f>
        <v>1</v>
      </c>
      <c r="FI42">
        <f>SUM(FI41,AND(Main!Q2902=1))</f>
        <v>1</v>
      </c>
      <c r="FJ42">
        <f>SUM(FJ41,AND(Main!Q3012=1))</f>
        <v>0</v>
      </c>
      <c r="FK42">
        <f>SUM(FK41,AND(Main!Q3122=1))</f>
        <v>0</v>
      </c>
      <c r="FL42">
        <f>SUM(FL41,AND(Main!Q3232=1))</f>
        <v>0</v>
      </c>
      <c r="FM42">
        <f>SUM(FM41,AND(Main!Q3342=1))</f>
        <v>0</v>
      </c>
      <c r="FN42">
        <f>SUM(FN41,AND(Main!Q3452=1))</f>
        <v>0</v>
      </c>
      <c r="FO42">
        <f>SUM(FO41,AND(Main!Q3562=1))</f>
        <v>0</v>
      </c>
    </row>
    <row r="43" spans="1:171">
      <c r="A43" s="47" t="str">
        <v>Perraud</v>
      </c>
      <c r="B43" s="47">
        <v>4.4000000000000004</v>
      </c>
      <c r="C43" s="47" t="str">
        <v>Southampton</v>
      </c>
      <c r="D43" s="47">
        <v>2.5299999999999998</v>
      </c>
      <c r="E43" s="47">
        <v>3.56</v>
      </c>
      <c r="F43" s="47">
        <v>2.5099999999999998</v>
      </c>
      <c r="G43" s="47">
        <v>2.67</v>
      </c>
      <c r="H43" s="47">
        <v>2.0499999999999998</v>
      </c>
      <c r="I43" s="47">
        <v>2.89</v>
      </c>
      <c r="J43" s="47">
        <v>1.51</v>
      </c>
      <c r="K43" s="47">
        <v>1.78</v>
      </c>
      <c r="L43" s="47">
        <v>0</v>
      </c>
      <c r="N43" s="252">
        <v>1</v>
      </c>
      <c r="O43" s="49" t="str">
        <f>Main!A153</f>
        <v>Darwin</v>
      </c>
      <c r="P43" s="49">
        <f>Main!B153</f>
        <v>9</v>
      </c>
      <c r="Q43" s="49" t="str">
        <f>Main!C153</f>
        <v>Liverpool</v>
      </c>
      <c r="R43" s="49">
        <f>Main!D153</f>
        <v>6.34</v>
      </c>
      <c r="S43" s="49">
        <f>Main!E153</f>
        <v>5.17</v>
      </c>
      <c r="T43" s="49">
        <f>Main!F153</f>
        <v>4.21</v>
      </c>
      <c r="U43" s="49">
        <f>Main!G153</f>
        <v>4.21</v>
      </c>
      <c r="V43" s="49">
        <f>Main!H153</f>
        <v>4.37</v>
      </c>
      <c r="W43" s="49">
        <f>Main!I153</f>
        <v>5.0999999999999996</v>
      </c>
      <c r="X43" s="49">
        <f>Main!J153</f>
        <v>3.63</v>
      </c>
      <c r="Y43" s="49">
        <f>Main!K153</f>
        <v>4.18</v>
      </c>
      <c r="Z43" s="49">
        <f>Main!L2793</f>
        <v>0</v>
      </c>
      <c r="AB43" s="49">
        <v>2</v>
      </c>
      <c r="AC43" s="49" t="str">
        <v>Ward-Prowse</v>
      </c>
      <c r="AD43" s="49">
        <v>6.2</v>
      </c>
      <c r="AE43" s="49" t="str">
        <v>Southampton</v>
      </c>
      <c r="AF43" s="49">
        <v>3.44</v>
      </c>
      <c r="AG43" s="49">
        <v>3.87</v>
      </c>
      <c r="AH43" s="49">
        <v>3.24</v>
      </c>
      <c r="AI43" s="49">
        <v>3.57</v>
      </c>
      <c r="AJ43" s="49">
        <v>3.07</v>
      </c>
      <c r="AK43" s="49">
        <v>3.54</v>
      </c>
      <c r="AL43" s="49">
        <v>2.65</v>
      </c>
      <c r="AM43" s="49">
        <v>2.93</v>
      </c>
      <c r="AN43" s="49">
        <v>0</v>
      </c>
      <c r="AP43" s="50" t="str">
        <f>Main!A153</f>
        <v>Darwin</v>
      </c>
      <c r="AQ43" s="50">
        <f>Main!B153</f>
        <v>9</v>
      </c>
      <c r="AR43" s="50" t="str">
        <f>Main!C153</f>
        <v>Liverpool</v>
      </c>
      <c r="AS43" s="50">
        <f>Main!D153</f>
        <v>6.34</v>
      </c>
      <c r="AT43" s="50">
        <f>Main!E153</f>
        <v>5.17</v>
      </c>
      <c r="AU43" s="50">
        <f>Main!F153</f>
        <v>4.21</v>
      </c>
      <c r="AV43" s="50">
        <f>Main!G153</f>
        <v>4.21</v>
      </c>
      <c r="AW43" s="50">
        <f>Main!H153</f>
        <v>4.37</v>
      </c>
      <c r="AX43" s="50">
        <f>Main!I153</f>
        <v>5.0999999999999996</v>
      </c>
      <c r="AY43" s="50">
        <f>Main!J153</f>
        <v>3.63</v>
      </c>
      <c r="AZ43" s="50">
        <f>Main!K153</f>
        <v>4.18</v>
      </c>
      <c r="BA43" s="50">
        <f>Main!L1033</f>
        <v>0</v>
      </c>
      <c r="BC43" s="50" t="str">
        <v>Darwin</v>
      </c>
      <c r="BD43" s="50">
        <v>9</v>
      </c>
      <c r="BE43" s="50" t="str">
        <v>Liverpool</v>
      </c>
      <c r="BF43" s="50">
        <v>6.34</v>
      </c>
      <c r="BG43" s="50">
        <v>5.17</v>
      </c>
      <c r="BH43" s="50">
        <v>4.21</v>
      </c>
      <c r="BI43" s="50">
        <v>4.21</v>
      </c>
      <c r="BJ43" s="50">
        <v>4.37</v>
      </c>
      <c r="BK43" s="50">
        <v>5.0999999999999996</v>
      </c>
      <c r="BL43" s="50">
        <v>3.63</v>
      </c>
      <c r="BM43" s="50">
        <v>4.18</v>
      </c>
      <c r="BN43" s="50">
        <v>0</v>
      </c>
      <c r="BP43" s="126" t="str">
        <f>Main!A43</f>
        <v>Darwin</v>
      </c>
      <c r="BQ43" s="126">
        <f>Main!N2793</f>
        <v>0</v>
      </c>
      <c r="BR43" s="126">
        <f>Main!D43</f>
        <v>6.34</v>
      </c>
      <c r="BS43" s="126" t="str">
        <v>Darwin</v>
      </c>
      <c r="BT43" s="126">
        <v>0</v>
      </c>
      <c r="BU43" s="126">
        <v>6.34</v>
      </c>
      <c r="BV43" s="127" t="str">
        <f t="shared" si="1"/>
        <v>Darwin</v>
      </c>
      <c r="BW43" s="127">
        <f>Main!P2793</f>
        <v>0</v>
      </c>
      <c r="BX43" s="127">
        <f t="shared" si="2"/>
        <v>6.34</v>
      </c>
      <c r="BY43" s="127" t="str">
        <v>Kane</v>
      </c>
      <c r="BZ43" s="127">
        <v>0</v>
      </c>
      <c r="CA43" s="127">
        <v>6.28</v>
      </c>
      <c r="CH43" s="19" t="str">
        <f t="shared" si="3"/>
        <v>Darwin</v>
      </c>
      <c r="CI43" s="19">
        <f>Main!M2793-BQ43-BW43-CC43</f>
        <v>0</v>
      </c>
      <c r="CJ43" s="19">
        <f t="shared" si="4"/>
        <v>6.34</v>
      </c>
      <c r="CK43" s="19" t="str">
        <v>Darwin</v>
      </c>
      <c r="CL43" s="19">
        <v>0</v>
      </c>
      <c r="CM43" s="19">
        <v>6.34</v>
      </c>
      <c r="CO43" s="122">
        <f>Main!L43</f>
        <v>0</v>
      </c>
      <c r="CP43" s="122">
        <f>Main!L153</f>
        <v>0</v>
      </c>
      <c r="CQ43" s="122">
        <f>Main!L263</f>
        <v>0</v>
      </c>
      <c r="CR43" s="122">
        <f>Main!L373</f>
        <v>0</v>
      </c>
      <c r="CS43" s="122">
        <f>Main!L483</f>
        <v>0</v>
      </c>
      <c r="CT43" s="122">
        <f>Main!L593</f>
        <v>0</v>
      </c>
      <c r="CU43" s="122">
        <f>Main!L703</f>
        <v>0</v>
      </c>
      <c r="CV43" s="122">
        <f>Main!L813</f>
        <v>0</v>
      </c>
      <c r="CW43" s="122">
        <f>Main!L923</f>
        <v>0</v>
      </c>
      <c r="CX43" s="123">
        <f>Main!L1913</f>
        <v>0</v>
      </c>
      <c r="CY43" s="123">
        <f>Main!L2023</f>
        <v>0</v>
      </c>
      <c r="CZ43" s="123">
        <f>Main!L2133</f>
        <v>0</v>
      </c>
      <c r="DA43" s="124">
        <f>Main!L2243</f>
        <v>0</v>
      </c>
      <c r="DB43" s="123">
        <f>Main!L2353</f>
        <v>0</v>
      </c>
      <c r="DC43" s="123">
        <f>Main!L2463</f>
        <v>0</v>
      </c>
      <c r="DD43" s="123">
        <f>Main!L2573</f>
        <v>0</v>
      </c>
      <c r="DE43" s="123">
        <f>Main!L2683</f>
        <v>0</v>
      </c>
      <c r="DF43" s="51">
        <f t="shared" si="5"/>
        <v>0</v>
      </c>
      <c r="DG43" s="51">
        <f t="shared" si="6"/>
        <v>0</v>
      </c>
      <c r="DH43" s="51">
        <f t="shared" si="7"/>
        <v>0</v>
      </c>
      <c r="DI43" s="51">
        <f t="shared" si="8"/>
        <v>0</v>
      </c>
      <c r="DJ43" s="51">
        <f t="shared" si="9"/>
        <v>0</v>
      </c>
      <c r="DK43" s="51">
        <f t="shared" si="10"/>
        <v>0</v>
      </c>
      <c r="DL43" s="51">
        <f t="shared" si="11"/>
        <v>0</v>
      </c>
      <c r="DM43" s="51">
        <f t="shared" si="12"/>
        <v>0</v>
      </c>
      <c r="DN43" s="306">
        <f t="shared" si="22"/>
        <v>0</v>
      </c>
      <c r="DO43" s="306">
        <f t="shared" si="13"/>
        <v>0</v>
      </c>
      <c r="DQ43" s="279">
        <f>Main!AA21</f>
        <v>3</v>
      </c>
      <c r="DR43" s="279">
        <f t="shared" si="21"/>
        <v>3</v>
      </c>
      <c r="DS43" s="279">
        <f t="shared" si="21"/>
        <v>3</v>
      </c>
      <c r="DT43" s="279">
        <f t="shared" si="21"/>
        <v>3</v>
      </c>
      <c r="DU43" s="279">
        <f t="shared" si="21"/>
        <v>3</v>
      </c>
      <c r="DV43" s="279">
        <f t="shared" si="21"/>
        <v>3</v>
      </c>
      <c r="DW43" s="279">
        <f t="shared" si="21"/>
        <v>3</v>
      </c>
      <c r="DX43" s="279">
        <f t="shared" si="21"/>
        <v>3</v>
      </c>
      <c r="DY43" s="279">
        <f t="shared" si="21"/>
        <v>3</v>
      </c>
      <c r="EA43" s="351">
        <f>SUM(EA42,AND(Main!L43=1))</f>
        <v>6</v>
      </c>
      <c r="EB43" s="351">
        <f>SUM(EB42,AND(Main!L153=1))</f>
        <v>6</v>
      </c>
      <c r="EC43" s="351">
        <f>SUM(EC42,AND(Main!L263=1))</f>
        <v>6</v>
      </c>
      <c r="ED43" s="351">
        <f>SUM(ED42,AND(Main!L373=1))</f>
        <v>6</v>
      </c>
      <c r="EE43" s="351">
        <f>SUM(EE42,AND(Main!L483=1))</f>
        <v>6</v>
      </c>
      <c r="EF43" s="351">
        <f>SUM(EF42,AND(Main!L593=1))</f>
        <v>6</v>
      </c>
      <c r="EG43" s="351">
        <f>SUM(EG42,AND(Main!L703=1))</f>
        <v>6</v>
      </c>
      <c r="EH43" s="351">
        <f>SUM(EH42,AND(Main!L813=1))</f>
        <v>6</v>
      </c>
      <c r="EI43" s="351">
        <f>SUM(EI42,AND(Main!L923=1))</f>
        <v>6</v>
      </c>
      <c r="EJ43" s="350">
        <f>SUM(EJ42,AND(Main!L2793=1))</f>
        <v>4</v>
      </c>
      <c r="EK43" s="350">
        <f>SUM(EK42,AND(Main!L2903=1))</f>
        <v>4</v>
      </c>
      <c r="EL43" s="350">
        <f>SUM(EL42,AND(Main!L3013=1))</f>
        <v>4</v>
      </c>
      <c r="EM43" s="350">
        <f>SUM(EM42,AND(Main!L3123=1))</f>
        <v>6</v>
      </c>
      <c r="EN43" s="350">
        <f>SUM(EN42,AND(Main!L3233=1))</f>
        <v>5</v>
      </c>
      <c r="EO43" s="350">
        <f>SUM(EO42,AND(Main!L3343=1))</f>
        <v>4</v>
      </c>
      <c r="EP43" s="350">
        <f>SUM(EP42,AND(Main!L3453=1))</f>
        <v>4</v>
      </c>
      <c r="EQ43" s="350">
        <f>SUM(EQ42,AND(Main!L3563=1))</f>
        <v>4</v>
      </c>
      <c r="ER43" s="361">
        <f>SUM(ER42,AND(Main!N2793=1))</f>
        <v>1</v>
      </c>
      <c r="ES43" s="361">
        <f>SUM(ES42,AND(Main!N2903=1))</f>
        <v>1</v>
      </c>
      <c r="ET43" s="361">
        <f>SUM(ET42,AND(Main!N3013=1))</f>
        <v>1</v>
      </c>
      <c r="EU43" s="361">
        <f>SUM(EU42,AND(Main!N3123=1))</f>
        <v>0</v>
      </c>
      <c r="EV43" s="361">
        <f>SUM(EV42,AND(Main!N3233=1))</f>
        <v>1</v>
      </c>
      <c r="EW43" s="361">
        <f>SUM(EW42,AND(Main!N3343=1))</f>
        <v>1</v>
      </c>
      <c r="EX43" s="361">
        <f>SUM(EX42,AND(Main!N3453=1))</f>
        <v>1</v>
      </c>
      <c r="EY43" s="361">
        <f>SUM(EY42,AND(Main!N3563=1))</f>
        <v>1</v>
      </c>
      <c r="EZ43" s="362">
        <f>SUM(EZ42,AND(Main!P2793=1))</f>
        <v>0</v>
      </c>
      <c r="FA43" s="362">
        <f>SUM(FA42,AND(Main!P2903=1))</f>
        <v>0</v>
      </c>
      <c r="FB43" s="362">
        <f>SUM(FB42,AND(Main!P3013=1))</f>
        <v>1</v>
      </c>
      <c r="FC43" s="362">
        <f>SUM(FC42,AND(Main!P3123=1))</f>
        <v>0</v>
      </c>
      <c r="FD43" s="362">
        <f>SUM(FD42,AND(Main!P3233=1))</f>
        <v>0</v>
      </c>
      <c r="FE43" s="362">
        <f>SUM(FE42,AND(Main!P3343=1))</f>
        <v>1</v>
      </c>
      <c r="FF43" s="362">
        <f>SUM(FF42,AND(Main!P3453=1))</f>
        <v>1</v>
      </c>
      <c r="FG43" s="362">
        <f>SUM(FG42,AND(Main!P3563=1))</f>
        <v>1</v>
      </c>
      <c r="FH43">
        <f>SUM(FH42,AND(Main!Q2793=1))</f>
        <v>1</v>
      </c>
      <c r="FI43">
        <f>SUM(FI42,AND(Main!Q2903=1))</f>
        <v>1</v>
      </c>
      <c r="FJ43">
        <f>SUM(FJ42,AND(Main!Q3013=1))</f>
        <v>0</v>
      </c>
      <c r="FK43">
        <f>SUM(FK42,AND(Main!Q3123=1))</f>
        <v>0</v>
      </c>
      <c r="FL43">
        <f>SUM(FL42,AND(Main!Q3233=1))</f>
        <v>0</v>
      </c>
      <c r="FM43">
        <f>SUM(FM42,AND(Main!Q3343=1))</f>
        <v>0</v>
      </c>
      <c r="FN43">
        <f>SUM(FN42,AND(Main!Q3453=1))</f>
        <v>0</v>
      </c>
      <c r="FO43">
        <f>SUM(FO42,AND(Main!Q3563=1))</f>
        <v>0</v>
      </c>
    </row>
    <row r="44" spans="1:171">
      <c r="A44" s="47" t="str">
        <v>Kehrer</v>
      </c>
      <c r="B44" s="47">
        <v>4.5</v>
      </c>
      <c r="C44" s="47" t="str">
        <v>West Ham</v>
      </c>
      <c r="D44" s="47">
        <v>3.05</v>
      </c>
      <c r="E44" s="47">
        <v>2.16</v>
      </c>
      <c r="F44" s="47">
        <v>2.38</v>
      </c>
      <c r="G44" s="47">
        <v>3</v>
      </c>
      <c r="H44" s="47">
        <v>1.8</v>
      </c>
      <c r="I44" s="47">
        <v>2.35</v>
      </c>
      <c r="J44" s="47">
        <v>1.74</v>
      </c>
      <c r="K44" s="47">
        <v>2.98</v>
      </c>
      <c r="L44" s="47">
        <v>0</v>
      </c>
      <c r="N44" s="252">
        <v>1</v>
      </c>
      <c r="O44" s="49" t="str">
        <f>Main!A154</f>
        <v>Mitrović</v>
      </c>
      <c r="P44" s="49">
        <f>Main!B154</f>
        <v>6.9</v>
      </c>
      <c r="Q44" s="49" t="str">
        <f>Main!C154</f>
        <v>Fulham</v>
      </c>
      <c r="R44" s="49">
        <f>Main!D154</f>
        <v>5.61</v>
      </c>
      <c r="S44" s="49">
        <f>Main!E154</f>
        <v>7.06</v>
      </c>
      <c r="T44" s="49">
        <f>Main!F154</f>
        <v>3.04</v>
      </c>
      <c r="U44" s="49">
        <f>Main!G154</f>
        <v>4.18</v>
      </c>
      <c r="V44" s="49">
        <f>Main!H154</f>
        <v>3.38</v>
      </c>
      <c r="W44" s="49">
        <f>Main!I154</f>
        <v>5.23</v>
      </c>
      <c r="X44" s="49">
        <f>Main!J154</f>
        <v>3.58</v>
      </c>
      <c r="Y44" s="49">
        <f>Main!K154</f>
        <v>3.83</v>
      </c>
      <c r="Z44" s="49">
        <f>Main!L2794</f>
        <v>0</v>
      </c>
      <c r="AB44" s="49">
        <v>2</v>
      </c>
      <c r="AC44" s="49" t="str">
        <v>Barnes</v>
      </c>
      <c r="AD44" s="49">
        <v>6.9</v>
      </c>
      <c r="AE44" s="49" t="str">
        <v>Leicester</v>
      </c>
      <c r="AF44" s="49">
        <v>3.04</v>
      </c>
      <c r="AG44" s="49">
        <v>4.3</v>
      </c>
      <c r="AH44" s="49">
        <v>3.89</v>
      </c>
      <c r="AI44" s="49">
        <v>3.68</v>
      </c>
      <c r="AJ44" s="49">
        <v>3.16</v>
      </c>
      <c r="AK44" s="49">
        <v>3.1</v>
      </c>
      <c r="AL44" s="49">
        <v>2.71</v>
      </c>
      <c r="AM44" s="49">
        <v>2.35</v>
      </c>
      <c r="AN44" s="49">
        <v>0</v>
      </c>
      <c r="AP44" s="50" t="str">
        <f>Main!A154</f>
        <v>Mitrović</v>
      </c>
      <c r="AQ44" s="50">
        <f>Main!B154</f>
        <v>6.9</v>
      </c>
      <c r="AR44" s="50" t="str">
        <f>Main!C154</f>
        <v>Fulham</v>
      </c>
      <c r="AS44" s="50">
        <f>Main!D154</f>
        <v>5.61</v>
      </c>
      <c r="AT44" s="50">
        <f>Main!E154</f>
        <v>7.06</v>
      </c>
      <c r="AU44" s="50">
        <f>Main!F154</f>
        <v>3.04</v>
      </c>
      <c r="AV44" s="50">
        <f>Main!G154</f>
        <v>4.18</v>
      </c>
      <c r="AW44" s="50">
        <f>Main!H154</f>
        <v>3.38</v>
      </c>
      <c r="AX44" s="50">
        <f>Main!I154</f>
        <v>5.23</v>
      </c>
      <c r="AY44" s="50">
        <f>Main!J154</f>
        <v>3.58</v>
      </c>
      <c r="AZ44" s="50">
        <f>Main!K154</f>
        <v>3.83</v>
      </c>
      <c r="BA44" s="50">
        <f>Main!L1034</f>
        <v>0</v>
      </c>
      <c r="BC44" s="50" t="str">
        <v>Mitrović</v>
      </c>
      <c r="BD44" s="50">
        <v>6.9</v>
      </c>
      <c r="BE44" s="50" t="str">
        <v>Fulham</v>
      </c>
      <c r="BF44" s="50">
        <v>5.61</v>
      </c>
      <c r="BG44" s="50">
        <v>7.06</v>
      </c>
      <c r="BH44" s="50">
        <v>3.04</v>
      </c>
      <c r="BI44" s="50">
        <v>4.18</v>
      </c>
      <c r="BJ44" s="50">
        <v>3.38</v>
      </c>
      <c r="BK44" s="50">
        <v>5.23</v>
      </c>
      <c r="BL44" s="50">
        <v>3.58</v>
      </c>
      <c r="BM44" s="50">
        <v>3.83</v>
      </c>
      <c r="BN44" s="50">
        <v>0</v>
      </c>
      <c r="BP44" s="126" t="str">
        <f>Main!A44</f>
        <v>Mitrović</v>
      </c>
      <c r="BQ44" s="126">
        <f>Main!N2794</f>
        <v>0</v>
      </c>
      <c r="BR44" s="126">
        <f>Main!D44</f>
        <v>5.61</v>
      </c>
      <c r="BS44" s="126" t="str">
        <v>Mitrović</v>
      </c>
      <c r="BT44" s="126">
        <v>0</v>
      </c>
      <c r="BU44" s="126">
        <v>5.61</v>
      </c>
      <c r="BV44" s="127" t="str">
        <f t="shared" si="1"/>
        <v>Mitrović</v>
      </c>
      <c r="BW44" s="127">
        <f>Main!P2794</f>
        <v>0</v>
      </c>
      <c r="BX44" s="127">
        <f t="shared" si="2"/>
        <v>5.61</v>
      </c>
      <c r="BY44" s="127" t="str">
        <v>Darwin</v>
      </c>
      <c r="BZ44" s="127">
        <v>0</v>
      </c>
      <c r="CA44" s="127">
        <v>6.34</v>
      </c>
      <c r="CH44" s="19" t="str">
        <f t="shared" si="3"/>
        <v>Mitrović</v>
      </c>
      <c r="CI44" s="19">
        <f>Main!M2794-BQ44-BW44-CC44</f>
        <v>0</v>
      </c>
      <c r="CJ44" s="19">
        <f t="shared" si="4"/>
        <v>5.61</v>
      </c>
      <c r="CK44" s="19" t="str">
        <v>Mitrović</v>
      </c>
      <c r="CL44" s="19">
        <v>0</v>
      </c>
      <c r="CM44" s="19">
        <v>5.61</v>
      </c>
      <c r="CO44" s="122">
        <f>Main!L44</f>
        <v>0</v>
      </c>
      <c r="CP44" s="122">
        <f>Main!L154</f>
        <v>0</v>
      </c>
      <c r="CQ44" s="122">
        <f>Main!L264</f>
        <v>1</v>
      </c>
      <c r="CR44" s="122">
        <f>Main!L374</f>
        <v>1</v>
      </c>
      <c r="CS44" s="122">
        <f>Main!L484</f>
        <v>1</v>
      </c>
      <c r="CT44" s="122">
        <f>Main!L594</f>
        <v>1</v>
      </c>
      <c r="CU44" s="122">
        <f>Main!L704</f>
        <v>1</v>
      </c>
      <c r="CV44" s="122">
        <f>Main!L814</f>
        <v>1</v>
      </c>
      <c r="CW44" s="122">
        <f>Main!L924</f>
        <v>1</v>
      </c>
      <c r="CX44" s="123">
        <f>Main!L1914</f>
        <v>0</v>
      </c>
      <c r="CY44" s="123">
        <f>Main!L2024</f>
        <v>0</v>
      </c>
      <c r="CZ44" s="123">
        <f>Main!L2134</f>
        <v>1</v>
      </c>
      <c r="DA44" s="124">
        <f>Main!L2244</f>
        <v>1</v>
      </c>
      <c r="DB44" s="123">
        <f>Main!L2354</f>
        <v>1</v>
      </c>
      <c r="DC44" s="123">
        <f>Main!L2464</f>
        <v>1</v>
      </c>
      <c r="DD44" s="123">
        <f>Main!L2574</f>
        <v>1</v>
      </c>
      <c r="DE44" s="123">
        <f>Main!L2684</f>
        <v>1</v>
      </c>
      <c r="DF44" s="51">
        <f t="shared" si="5"/>
        <v>0</v>
      </c>
      <c r="DG44" s="51">
        <f t="shared" si="6"/>
        <v>1</v>
      </c>
      <c r="DH44" s="51">
        <f t="shared" si="7"/>
        <v>0</v>
      </c>
      <c r="DI44" s="51">
        <f t="shared" si="8"/>
        <v>0</v>
      </c>
      <c r="DJ44" s="51">
        <f t="shared" si="9"/>
        <v>0</v>
      </c>
      <c r="DK44" s="51">
        <f t="shared" si="10"/>
        <v>0</v>
      </c>
      <c r="DL44" s="51">
        <f t="shared" si="11"/>
        <v>0</v>
      </c>
      <c r="DM44" s="51">
        <f t="shared" si="12"/>
        <v>0</v>
      </c>
      <c r="DN44" s="306">
        <f t="shared" si="22"/>
        <v>1</v>
      </c>
      <c r="DO44" s="306">
        <f t="shared" si="13"/>
        <v>1</v>
      </c>
      <c r="EA44" s="351">
        <f>SUM(EA43,AND(Main!L44=1))</f>
        <v>6</v>
      </c>
      <c r="EB44" s="351">
        <f>SUM(EB43,AND(Main!L154=1))</f>
        <v>6</v>
      </c>
      <c r="EC44" s="351">
        <f>SUM(EC43,AND(Main!L264=1))</f>
        <v>7</v>
      </c>
      <c r="ED44" s="351">
        <f>SUM(ED43,AND(Main!L374=1))</f>
        <v>7</v>
      </c>
      <c r="EE44" s="351">
        <f>SUM(EE43,AND(Main!L484=1))</f>
        <v>7</v>
      </c>
      <c r="EF44" s="351">
        <f>SUM(EF43,AND(Main!L594=1))</f>
        <v>7</v>
      </c>
      <c r="EG44" s="351">
        <f>SUM(EG43,AND(Main!L704=1))</f>
        <v>7</v>
      </c>
      <c r="EH44" s="351">
        <f>SUM(EH43,AND(Main!L814=1))</f>
        <v>7</v>
      </c>
      <c r="EI44" s="351">
        <f>SUM(EI43,AND(Main!L924=1))</f>
        <v>7</v>
      </c>
      <c r="EJ44" s="350">
        <f>SUM(EJ43,AND(Main!L2794=1))</f>
        <v>4</v>
      </c>
      <c r="EK44" s="350">
        <f>SUM(EK43,AND(Main!L2904=1))</f>
        <v>5</v>
      </c>
      <c r="EL44" s="350">
        <f>SUM(EL43,AND(Main!L3014=1))</f>
        <v>5</v>
      </c>
      <c r="EM44" s="350">
        <f>SUM(EM43,AND(Main!L3124=1))</f>
        <v>7</v>
      </c>
      <c r="EN44" s="350">
        <f>SUM(EN43,AND(Main!L3234=1))</f>
        <v>5</v>
      </c>
      <c r="EO44" s="350">
        <f>SUM(EO43,AND(Main!L3344=1))</f>
        <v>5</v>
      </c>
      <c r="EP44" s="350">
        <f>SUM(EP43,AND(Main!L3454=1))</f>
        <v>5</v>
      </c>
      <c r="EQ44" s="350">
        <f>SUM(EQ43,AND(Main!L3564=1))</f>
        <v>5</v>
      </c>
      <c r="ER44" s="361">
        <f>SUM(ER43,AND(Main!N2794=1))</f>
        <v>1</v>
      </c>
      <c r="ES44" s="361">
        <f>SUM(ES43,AND(Main!N2904=1))</f>
        <v>1</v>
      </c>
      <c r="ET44" s="361">
        <f>SUM(ET43,AND(Main!N3014=1))</f>
        <v>1</v>
      </c>
      <c r="EU44" s="361">
        <f>SUM(EU43,AND(Main!N3124=1))</f>
        <v>0</v>
      </c>
      <c r="EV44" s="361">
        <f>SUM(EV43,AND(Main!N3234=1))</f>
        <v>1</v>
      </c>
      <c r="EW44" s="361">
        <f>SUM(EW43,AND(Main!N3344=1))</f>
        <v>1</v>
      </c>
      <c r="EX44" s="361">
        <f>SUM(EX43,AND(Main!N3454=1))</f>
        <v>1</v>
      </c>
      <c r="EY44" s="361">
        <f>SUM(EY43,AND(Main!N3564=1))</f>
        <v>1</v>
      </c>
      <c r="EZ44" s="362">
        <f>SUM(EZ43,AND(Main!P2794=1))</f>
        <v>0</v>
      </c>
      <c r="FA44" s="362">
        <f>SUM(FA43,AND(Main!P2904=1))</f>
        <v>0</v>
      </c>
      <c r="FB44" s="362">
        <f>SUM(FB43,AND(Main!P3014=1))</f>
        <v>1</v>
      </c>
      <c r="FC44" s="362">
        <f>SUM(FC43,AND(Main!P3124=1))</f>
        <v>0</v>
      </c>
      <c r="FD44" s="362">
        <f>SUM(FD43,AND(Main!P3234=1))</f>
        <v>1</v>
      </c>
      <c r="FE44" s="362">
        <f>SUM(FE43,AND(Main!P3344=1))</f>
        <v>1</v>
      </c>
      <c r="FF44" s="362">
        <f>SUM(FF43,AND(Main!P3454=1))</f>
        <v>1</v>
      </c>
      <c r="FG44" s="362">
        <f>SUM(FG43,AND(Main!P3564=1))</f>
        <v>1</v>
      </c>
      <c r="FH44">
        <f>SUM(FH43,AND(Main!Q2794=1))</f>
        <v>1</v>
      </c>
      <c r="FI44">
        <f>SUM(FI43,AND(Main!Q2904=1))</f>
        <v>1</v>
      </c>
      <c r="FJ44">
        <f>SUM(FJ43,AND(Main!Q3014=1))</f>
        <v>0</v>
      </c>
      <c r="FK44">
        <f>SUM(FK43,AND(Main!Q3124=1))</f>
        <v>0</v>
      </c>
      <c r="FL44">
        <f>SUM(FL43,AND(Main!Q3234=1))</f>
        <v>0</v>
      </c>
      <c r="FM44">
        <f>SUM(FM43,AND(Main!Q3344=1))</f>
        <v>0</v>
      </c>
      <c r="FN44">
        <f>SUM(FN43,AND(Main!Q3454=1))</f>
        <v>0</v>
      </c>
      <c r="FO44">
        <f>SUM(FO43,AND(Main!Q3564=1))</f>
        <v>0</v>
      </c>
    </row>
    <row r="45" spans="1:171">
      <c r="A45" s="47" t="str">
        <v>Ream</v>
      </c>
      <c r="B45" s="47">
        <v>4.5</v>
      </c>
      <c r="C45" s="47" t="str">
        <v>Fulham</v>
      </c>
      <c r="D45" s="47">
        <v>3.01</v>
      </c>
      <c r="E45" s="47">
        <v>4.28</v>
      </c>
      <c r="F45" s="47">
        <v>1.46</v>
      </c>
      <c r="G45" s="47">
        <v>1.91</v>
      </c>
      <c r="H45" s="47">
        <v>1.48</v>
      </c>
      <c r="I45" s="47">
        <v>3.12</v>
      </c>
      <c r="J45" s="47">
        <v>1.69</v>
      </c>
      <c r="K45" s="47">
        <v>2.4</v>
      </c>
      <c r="L45" s="47">
        <v>0</v>
      </c>
      <c r="N45" s="252">
        <v>1</v>
      </c>
      <c r="O45" s="49" t="str">
        <f>Main!A155</f>
        <v>Nketiah</v>
      </c>
      <c r="P45" s="49">
        <f>Main!B155</f>
        <v>6.5</v>
      </c>
      <c r="Q45" s="49" t="str">
        <f>Main!C155</f>
        <v>Arsenal</v>
      </c>
      <c r="R45" s="49">
        <f>Main!D155</f>
        <v>4.17</v>
      </c>
      <c r="S45" s="49">
        <f>Main!E155</f>
        <v>4.2300000000000004</v>
      </c>
      <c r="T45" s="49">
        <f>Main!F155</f>
        <v>3.66</v>
      </c>
      <c r="U45" s="49">
        <f>Main!G155</f>
        <v>4.16</v>
      </c>
      <c r="V45" s="49">
        <f>Main!H155</f>
        <v>3.93</v>
      </c>
      <c r="W45" s="49">
        <f>Main!I155</f>
        <v>7.48</v>
      </c>
      <c r="X45" s="49">
        <f>Main!J155</f>
        <v>3.2</v>
      </c>
      <c r="Y45" s="49">
        <f>Main!K155</f>
        <v>2.11</v>
      </c>
      <c r="Z45" s="49">
        <f>Main!L2795</f>
        <v>0</v>
      </c>
      <c r="AB45" s="49">
        <v>2</v>
      </c>
      <c r="AC45" s="49" t="str">
        <v>Almirón</v>
      </c>
      <c r="AD45" s="49">
        <v>5.9</v>
      </c>
      <c r="AE45" s="49" t="str">
        <v>Newcastle</v>
      </c>
      <c r="AF45" s="49">
        <v>4.45</v>
      </c>
      <c r="AG45" s="49">
        <v>3.01</v>
      </c>
      <c r="AH45" s="49">
        <v>4.1500000000000004</v>
      </c>
      <c r="AI45" s="49">
        <v>3.22</v>
      </c>
      <c r="AJ45" s="49">
        <v>3.45</v>
      </c>
      <c r="AK45" s="49">
        <v>3.14</v>
      </c>
      <c r="AL45" s="49">
        <v>2.73</v>
      </c>
      <c r="AM45" s="49">
        <v>1.96</v>
      </c>
      <c r="AN45" s="49">
        <v>0</v>
      </c>
      <c r="AP45" s="50" t="str">
        <f>Main!A155</f>
        <v>Nketiah</v>
      </c>
      <c r="AQ45" s="50">
        <f>Main!B155</f>
        <v>6.5</v>
      </c>
      <c r="AR45" s="50" t="str">
        <f>Main!C155</f>
        <v>Arsenal</v>
      </c>
      <c r="AS45" s="50">
        <f>Main!D155</f>
        <v>4.17</v>
      </c>
      <c r="AT45" s="50">
        <f>Main!E155</f>
        <v>4.2300000000000004</v>
      </c>
      <c r="AU45" s="50">
        <f>Main!F155</f>
        <v>3.66</v>
      </c>
      <c r="AV45" s="50">
        <f>Main!G155</f>
        <v>4.16</v>
      </c>
      <c r="AW45" s="50">
        <f>Main!H155</f>
        <v>3.93</v>
      </c>
      <c r="AX45" s="50">
        <f>Main!I155</f>
        <v>7.48</v>
      </c>
      <c r="AY45" s="50">
        <f>Main!J155</f>
        <v>3.2</v>
      </c>
      <c r="AZ45" s="50">
        <f>Main!K155</f>
        <v>2.11</v>
      </c>
      <c r="BA45" s="50">
        <f>Main!L1035</f>
        <v>0</v>
      </c>
      <c r="BC45" s="50" t="str">
        <v>Nketiah</v>
      </c>
      <c r="BD45" s="50">
        <v>6.5</v>
      </c>
      <c r="BE45" s="50" t="str">
        <v>Arsenal</v>
      </c>
      <c r="BF45" s="50">
        <v>4.17</v>
      </c>
      <c r="BG45" s="50">
        <v>4.2300000000000004</v>
      </c>
      <c r="BH45" s="50">
        <v>3.66</v>
      </c>
      <c r="BI45" s="50">
        <v>4.16</v>
      </c>
      <c r="BJ45" s="50">
        <v>3.93</v>
      </c>
      <c r="BK45" s="50">
        <v>7.48</v>
      </c>
      <c r="BL45" s="50">
        <v>3.2</v>
      </c>
      <c r="BM45" s="50">
        <v>2.11</v>
      </c>
      <c r="BN45" s="50">
        <v>0</v>
      </c>
      <c r="BP45" s="126" t="str">
        <f>Main!A45</f>
        <v>Nketiah</v>
      </c>
      <c r="BQ45" s="126">
        <f>Main!N2795</f>
        <v>0</v>
      </c>
      <c r="BR45" s="126">
        <f>Main!D45</f>
        <v>4.17</v>
      </c>
      <c r="BS45" s="126" t="str">
        <v>Nketiah</v>
      </c>
      <c r="BT45" s="126">
        <v>0</v>
      </c>
      <c r="BU45" s="126">
        <v>4.17</v>
      </c>
      <c r="BV45" s="127" t="str">
        <f t="shared" si="1"/>
        <v>Nketiah</v>
      </c>
      <c r="BW45" s="127">
        <f>Main!P2795</f>
        <v>0</v>
      </c>
      <c r="BX45" s="127">
        <f t="shared" si="2"/>
        <v>4.17</v>
      </c>
      <c r="BY45" s="127" t="str">
        <v>Mitrović</v>
      </c>
      <c r="BZ45" s="127">
        <v>0</v>
      </c>
      <c r="CA45" s="127">
        <v>5.61</v>
      </c>
      <c r="CH45" s="19" t="str">
        <f t="shared" si="3"/>
        <v>Nketiah</v>
      </c>
      <c r="CI45" s="19">
        <f>Main!M2795-BQ45-BW45-CC45</f>
        <v>0</v>
      </c>
      <c r="CJ45" s="19">
        <f t="shared" si="4"/>
        <v>4.17</v>
      </c>
      <c r="CK45" s="19" t="str">
        <v>Nketiah</v>
      </c>
      <c r="CL45" s="19">
        <v>0</v>
      </c>
      <c r="CM45" s="19">
        <v>4.17</v>
      </c>
      <c r="CO45" s="122">
        <f>Main!L45</f>
        <v>0</v>
      </c>
      <c r="CP45" s="122">
        <f>Main!L155</f>
        <v>0</v>
      </c>
      <c r="CQ45" s="122">
        <f>Main!L265</f>
        <v>0</v>
      </c>
      <c r="CR45" s="122">
        <f>Main!L375</f>
        <v>0</v>
      </c>
      <c r="CS45" s="122">
        <f>Main!L485</f>
        <v>0</v>
      </c>
      <c r="CT45" s="122">
        <f>Main!L595</f>
        <v>0</v>
      </c>
      <c r="CU45" s="122">
        <f>Main!L705</f>
        <v>0</v>
      </c>
      <c r="CV45" s="122">
        <f>Main!L815</f>
        <v>0</v>
      </c>
      <c r="CW45" s="122">
        <f>Main!L925</f>
        <v>0</v>
      </c>
      <c r="CX45" s="123">
        <f>Main!L1915</f>
        <v>0</v>
      </c>
      <c r="CY45" s="123">
        <f>Main!L2025</f>
        <v>0</v>
      </c>
      <c r="CZ45" s="123">
        <f>Main!L2135</f>
        <v>0</v>
      </c>
      <c r="DA45" s="124">
        <f>Main!L2245</f>
        <v>0</v>
      </c>
      <c r="DB45" s="123">
        <f>Main!L2355</f>
        <v>0</v>
      </c>
      <c r="DC45" s="123">
        <f>Main!L2465</f>
        <v>0</v>
      </c>
      <c r="DD45" s="123">
        <f>Main!L2575</f>
        <v>0</v>
      </c>
      <c r="DE45" s="123">
        <f>Main!L2685</f>
        <v>0</v>
      </c>
      <c r="DF45" s="51">
        <f t="shared" si="5"/>
        <v>0</v>
      </c>
      <c r="DG45" s="51">
        <f t="shared" si="6"/>
        <v>0</v>
      </c>
      <c r="DH45" s="51">
        <f t="shared" si="7"/>
        <v>0</v>
      </c>
      <c r="DI45" s="51">
        <f t="shared" si="8"/>
        <v>0</v>
      </c>
      <c r="DJ45" s="51">
        <f t="shared" si="9"/>
        <v>0</v>
      </c>
      <c r="DK45" s="51">
        <f t="shared" si="10"/>
        <v>0</v>
      </c>
      <c r="DL45" s="51">
        <f t="shared" si="11"/>
        <v>0</v>
      </c>
      <c r="DM45" s="51">
        <f t="shared" si="12"/>
        <v>0</v>
      </c>
      <c r="DN45" s="306">
        <f t="shared" si="22"/>
        <v>0</v>
      </c>
      <c r="DO45" s="306">
        <f t="shared" si="13"/>
        <v>0</v>
      </c>
      <c r="EA45" s="351">
        <f>SUM(EA44,AND(Main!L45=1))</f>
        <v>6</v>
      </c>
      <c r="EB45" s="351">
        <f>SUM(EB44,AND(Main!L155=1))</f>
        <v>6</v>
      </c>
      <c r="EC45" s="351">
        <f>SUM(EC44,AND(Main!L265=1))</f>
        <v>7</v>
      </c>
      <c r="ED45" s="351">
        <f>SUM(ED44,AND(Main!L375=1))</f>
        <v>7</v>
      </c>
      <c r="EE45" s="351">
        <f>SUM(EE44,AND(Main!L485=1))</f>
        <v>7</v>
      </c>
      <c r="EF45" s="351">
        <f>SUM(EF44,AND(Main!L595=1))</f>
        <v>7</v>
      </c>
      <c r="EG45" s="351">
        <f>SUM(EG44,AND(Main!L705=1))</f>
        <v>7</v>
      </c>
      <c r="EH45" s="351">
        <f>SUM(EH44,AND(Main!L815=1))</f>
        <v>7</v>
      </c>
      <c r="EI45" s="351">
        <f>SUM(EI44,AND(Main!L925=1))</f>
        <v>7</v>
      </c>
      <c r="EJ45" s="350">
        <f>SUM(EJ44,AND(Main!L2795=1))</f>
        <v>4</v>
      </c>
      <c r="EK45" s="350">
        <f>SUM(EK44,AND(Main!L2905=1))</f>
        <v>5</v>
      </c>
      <c r="EL45" s="350">
        <f>SUM(EL44,AND(Main!L3015=1))</f>
        <v>5</v>
      </c>
      <c r="EM45" s="350">
        <f>SUM(EM44,AND(Main!L3125=1))</f>
        <v>7</v>
      </c>
      <c r="EN45" s="350">
        <f>SUM(EN44,AND(Main!L3235=1))</f>
        <v>5</v>
      </c>
      <c r="EO45" s="350">
        <f>SUM(EO44,AND(Main!L3345=1))</f>
        <v>5</v>
      </c>
      <c r="EP45" s="350">
        <f>SUM(EP44,AND(Main!L3455=1))</f>
        <v>5</v>
      </c>
      <c r="EQ45" s="350">
        <f>SUM(EQ44,AND(Main!L3565=1))</f>
        <v>5</v>
      </c>
      <c r="ER45" s="361">
        <f>SUM(ER44,AND(Main!N2795=1))</f>
        <v>1</v>
      </c>
      <c r="ES45" s="361">
        <f>SUM(ES44,AND(Main!N2905=1))</f>
        <v>1</v>
      </c>
      <c r="ET45" s="361">
        <f>SUM(ET44,AND(Main!N3015=1))</f>
        <v>1</v>
      </c>
      <c r="EU45" s="361">
        <f>SUM(EU44,AND(Main!N3125=1))</f>
        <v>0</v>
      </c>
      <c r="EV45" s="361">
        <f>SUM(EV44,AND(Main!N3235=1))</f>
        <v>1</v>
      </c>
      <c r="EW45" s="361">
        <f>SUM(EW44,AND(Main!N3345=1))</f>
        <v>1</v>
      </c>
      <c r="EX45" s="361">
        <f>SUM(EX44,AND(Main!N3455=1))</f>
        <v>1</v>
      </c>
      <c r="EY45" s="361">
        <f>SUM(EY44,AND(Main!N3565=1))</f>
        <v>1</v>
      </c>
      <c r="EZ45" s="362">
        <f>SUM(EZ44,AND(Main!P2795=1))</f>
        <v>0</v>
      </c>
      <c r="FA45" s="362">
        <f>SUM(FA44,AND(Main!P2905=1))</f>
        <v>0</v>
      </c>
      <c r="FB45" s="362">
        <f>SUM(FB44,AND(Main!P3015=1))</f>
        <v>1</v>
      </c>
      <c r="FC45" s="362">
        <f>SUM(FC44,AND(Main!P3125=1))</f>
        <v>0</v>
      </c>
      <c r="FD45" s="362">
        <f>SUM(FD44,AND(Main!P3235=1))</f>
        <v>1</v>
      </c>
      <c r="FE45" s="362">
        <f>SUM(FE44,AND(Main!P3345=1))</f>
        <v>1</v>
      </c>
      <c r="FF45" s="362">
        <f>SUM(FF44,AND(Main!P3455=1))</f>
        <v>1</v>
      </c>
      <c r="FG45" s="362">
        <f>SUM(FG44,AND(Main!P3565=1))</f>
        <v>1</v>
      </c>
      <c r="FH45">
        <f>SUM(FH44,AND(Main!Q2795=1))</f>
        <v>1</v>
      </c>
      <c r="FI45">
        <f>SUM(FI44,AND(Main!Q2905=1))</f>
        <v>1</v>
      </c>
      <c r="FJ45">
        <f>SUM(FJ44,AND(Main!Q3015=1))</f>
        <v>0</v>
      </c>
      <c r="FK45">
        <f>SUM(FK44,AND(Main!Q3125=1))</f>
        <v>0</v>
      </c>
      <c r="FL45">
        <f>SUM(FL44,AND(Main!Q3235=1))</f>
        <v>0</v>
      </c>
      <c r="FM45">
        <f>SUM(FM44,AND(Main!Q3345=1))</f>
        <v>0</v>
      </c>
      <c r="FN45">
        <f>SUM(FN44,AND(Main!Q3455=1))</f>
        <v>0</v>
      </c>
      <c r="FO45">
        <f>SUM(FO44,AND(Main!Q3565=1))</f>
        <v>0</v>
      </c>
    </row>
    <row r="46" spans="1:171">
      <c r="A46" s="47" t="str">
        <v>R.Sessegnon</v>
      </c>
      <c r="B46" s="47">
        <v>4.5</v>
      </c>
      <c r="C46" s="47" t="str">
        <v>Spurs</v>
      </c>
      <c r="D46" s="47">
        <v>1.93</v>
      </c>
      <c r="E46" s="47">
        <v>2.33</v>
      </c>
      <c r="F46" s="47">
        <v>3.6</v>
      </c>
      <c r="G46" s="47">
        <v>2.44</v>
      </c>
      <c r="H46" s="47">
        <v>1.61</v>
      </c>
      <c r="I46" s="47">
        <v>2.38</v>
      </c>
      <c r="J46" s="47">
        <v>2.61</v>
      </c>
      <c r="K46" s="47">
        <v>2.27</v>
      </c>
      <c r="L46" s="47">
        <v>0</v>
      </c>
      <c r="N46" s="252">
        <v>1</v>
      </c>
      <c r="O46" s="49" t="str">
        <f>Main!A156</f>
        <v>Wilson</v>
      </c>
      <c r="P46" s="49">
        <f>Main!B156</f>
        <v>7.4</v>
      </c>
      <c r="Q46" s="49" t="str">
        <f>Main!C156</f>
        <v>Newcastle</v>
      </c>
      <c r="R46" s="49">
        <f>Main!D156</f>
        <v>3.46</v>
      </c>
      <c r="S46" s="49">
        <f>Main!E156</f>
        <v>3.41</v>
      </c>
      <c r="T46" s="49">
        <f>Main!F156</f>
        <v>5.33</v>
      </c>
      <c r="U46" s="49">
        <f>Main!G156</f>
        <v>4</v>
      </c>
      <c r="V46" s="49">
        <f>Main!H156</f>
        <v>4.3099999999999996</v>
      </c>
      <c r="W46" s="49">
        <f>Main!I156</f>
        <v>4.16</v>
      </c>
      <c r="X46" s="49">
        <f>Main!J156</f>
        <v>3.49</v>
      </c>
      <c r="Y46" s="49">
        <f>Main!K156</f>
        <v>2.5099999999999998</v>
      </c>
      <c r="Z46" s="49">
        <f>Main!L2796</f>
        <v>1</v>
      </c>
      <c r="AB46" s="49">
        <v>2</v>
      </c>
      <c r="AC46" s="49" t="str">
        <v>Willian</v>
      </c>
      <c r="AD46" s="49">
        <v>5.5</v>
      </c>
      <c r="AE46" s="49" t="str">
        <v>Fulham</v>
      </c>
      <c r="AF46" s="49">
        <v>3.72</v>
      </c>
      <c r="AG46" s="49">
        <v>5.88</v>
      </c>
      <c r="AH46" s="49">
        <v>2.52</v>
      </c>
      <c r="AI46" s="49">
        <v>2.92</v>
      </c>
      <c r="AJ46" s="49">
        <v>2.38</v>
      </c>
      <c r="AK46" s="49">
        <v>3.31</v>
      </c>
      <c r="AL46" s="49">
        <v>2.58</v>
      </c>
      <c r="AM46" s="49">
        <v>2.57</v>
      </c>
      <c r="AN46" s="49">
        <v>0</v>
      </c>
      <c r="AP46" s="50" t="str">
        <f>Main!A156</f>
        <v>Wilson</v>
      </c>
      <c r="AQ46" s="50">
        <f>Main!B156</f>
        <v>7.4</v>
      </c>
      <c r="AR46" s="50" t="str">
        <f>Main!C156</f>
        <v>Newcastle</v>
      </c>
      <c r="AS46" s="50">
        <f>Main!D156</f>
        <v>3.46</v>
      </c>
      <c r="AT46" s="50">
        <f>Main!E156</f>
        <v>3.41</v>
      </c>
      <c r="AU46" s="50">
        <f>Main!F156</f>
        <v>5.33</v>
      </c>
      <c r="AV46" s="50">
        <f>Main!G156</f>
        <v>4</v>
      </c>
      <c r="AW46" s="50">
        <f>Main!H156</f>
        <v>4.3099999999999996</v>
      </c>
      <c r="AX46" s="50">
        <f>Main!I156</f>
        <v>4.16</v>
      </c>
      <c r="AY46" s="50">
        <f>Main!J156</f>
        <v>3.49</v>
      </c>
      <c r="AZ46" s="50">
        <f>Main!K156</f>
        <v>2.5099999999999998</v>
      </c>
      <c r="BA46" s="50">
        <f>Main!L1036</f>
        <v>0</v>
      </c>
      <c r="BC46" s="50" t="str">
        <v>Wilson</v>
      </c>
      <c r="BD46" s="50">
        <v>7.4</v>
      </c>
      <c r="BE46" s="50" t="str">
        <v>Newcastle</v>
      </c>
      <c r="BF46" s="50">
        <v>3.46</v>
      </c>
      <c r="BG46" s="50">
        <v>3.41</v>
      </c>
      <c r="BH46" s="50">
        <v>5.33</v>
      </c>
      <c r="BI46" s="50">
        <v>4</v>
      </c>
      <c r="BJ46" s="50">
        <v>4.3099999999999996</v>
      </c>
      <c r="BK46" s="50">
        <v>4.16</v>
      </c>
      <c r="BL46" s="50">
        <v>3.49</v>
      </c>
      <c r="BM46" s="50">
        <v>2.5099999999999998</v>
      </c>
      <c r="BN46" s="50">
        <v>0</v>
      </c>
      <c r="BP46" s="126" t="str">
        <f>Main!A46</f>
        <v>Wilson</v>
      </c>
      <c r="BQ46" s="126">
        <f>Main!N2796</f>
        <v>0</v>
      </c>
      <c r="BR46" s="126">
        <f>Main!D46</f>
        <v>3.46</v>
      </c>
      <c r="BS46" s="126" t="str">
        <v>Wilson</v>
      </c>
      <c r="BT46" s="126">
        <v>0</v>
      </c>
      <c r="BU46" s="126">
        <v>3.46</v>
      </c>
      <c r="BV46" s="127" t="str">
        <f t="shared" si="1"/>
        <v>Wilson</v>
      </c>
      <c r="BW46" s="127">
        <f>Main!P2796</f>
        <v>0</v>
      </c>
      <c r="BX46" s="127">
        <f t="shared" si="2"/>
        <v>3.46</v>
      </c>
      <c r="BY46" s="127" t="str">
        <v>Nketiah</v>
      </c>
      <c r="BZ46" s="127">
        <v>0</v>
      </c>
      <c r="CA46" s="127">
        <v>4.17</v>
      </c>
      <c r="CH46" s="19" t="str">
        <f t="shared" si="3"/>
        <v>Wilson</v>
      </c>
      <c r="CI46" s="19">
        <f>Main!M2796-BQ46-BW46-CC46</f>
        <v>0</v>
      </c>
      <c r="CJ46" s="19">
        <f t="shared" si="4"/>
        <v>3.46</v>
      </c>
      <c r="CK46" s="19" t="str">
        <v>Wilson</v>
      </c>
      <c r="CL46" s="19">
        <v>0</v>
      </c>
      <c r="CM46" s="19">
        <v>3.46</v>
      </c>
      <c r="CO46" s="122">
        <f>Main!L46</f>
        <v>1</v>
      </c>
      <c r="CP46" s="122">
        <f>Main!L156</f>
        <v>1</v>
      </c>
      <c r="CQ46" s="122">
        <f>Main!L266</f>
        <v>0</v>
      </c>
      <c r="CR46" s="122">
        <f>Main!L376</f>
        <v>0</v>
      </c>
      <c r="CS46" s="122">
        <f>Main!L486</f>
        <v>0</v>
      </c>
      <c r="CT46" s="122">
        <f>Main!L596</f>
        <v>0</v>
      </c>
      <c r="CU46" s="122">
        <f>Main!L706</f>
        <v>0</v>
      </c>
      <c r="CV46" s="122">
        <f>Main!L816</f>
        <v>0</v>
      </c>
      <c r="CW46" s="122">
        <f>Main!L926</f>
        <v>0</v>
      </c>
      <c r="CX46" s="123">
        <f>Main!L1916</f>
        <v>1</v>
      </c>
      <c r="CY46" s="123">
        <f>Main!L2026</f>
        <v>0</v>
      </c>
      <c r="CZ46" s="123">
        <f>Main!L2136</f>
        <v>0</v>
      </c>
      <c r="DA46" s="124">
        <f>Main!L2246</f>
        <v>0</v>
      </c>
      <c r="DB46" s="123">
        <f>Main!L2356</f>
        <v>0</v>
      </c>
      <c r="DC46" s="123">
        <f>Main!L2466</f>
        <v>0</v>
      </c>
      <c r="DD46" s="123">
        <f>Main!L2576</f>
        <v>0</v>
      </c>
      <c r="DE46" s="123">
        <f>Main!L2686</f>
        <v>0</v>
      </c>
      <c r="DF46" s="51">
        <f t="shared" si="5"/>
        <v>0</v>
      </c>
      <c r="DG46" s="51">
        <f t="shared" si="6"/>
        <v>1</v>
      </c>
      <c r="DH46" s="51">
        <f t="shared" si="7"/>
        <v>0</v>
      </c>
      <c r="DI46" s="51">
        <f t="shared" si="8"/>
        <v>0</v>
      </c>
      <c r="DJ46" s="51">
        <f t="shared" si="9"/>
        <v>0</v>
      </c>
      <c r="DK46" s="51">
        <f t="shared" si="10"/>
        <v>0</v>
      </c>
      <c r="DL46" s="51">
        <f t="shared" si="11"/>
        <v>0</v>
      </c>
      <c r="DM46" s="51">
        <f t="shared" si="12"/>
        <v>0</v>
      </c>
      <c r="DN46" s="306">
        <f t="shared" si="22"/>
        <v>1</v>
      </c>
      <c r="DO46" s="306">
        <f t="shared" si="13"/>
        <v>1</v>
      </c>
      <c r="EA46" s="351">
        <f>SUM(EA45,AND(Main!L46=1))</f>
        <v>7</v>
      </c>
      <c r="EB46" s="351">
        <f>SUM(EB45,AND(Main!L156=1))</f>
        <v>7</v>
      </c>
      <c r="EC46" s="351">
        <f>SUM(EC45,AND(Main!L266=1))</f>
        <v>7</v>
      </c>
      <c r="ED46" s="351">
        <f>SUM(ED45,AND(Main!L376=1))</f>
        <v>7</v>
      </c>
      <c r="EE46" s="351">
        <f>SUM(EE45,AND(Main!L486=1))</f>
        <v>7</v>
      </c>
      <c r="EF46" s="351">
        <f>SUM(EF45,AND(Main!L596=1))</f>
        <v>7</v>
      </c>
      <c r="EG46" s="351">
        <f>SUM(EG45,AND(Main!L706=1))</f>
        <v>7</v>
      </c>
      <c r="EH46" s="351">
        <f>SUM(EH45,AND(Main!L816=1))</f>
        <v>7</v>
      </c>
      <c r="EI46" s="351">
        <f>SUM(EI45,AND(Main!L926=1))</f>
        <v>7</v>
      </c>
      <c r="EJ46" s="350">
        <f>SUM(EJ45,AND(Main!L2796=1))</f>
        <v>5</v>
      </c>
      <c r="EK46" s="350">
        <f>SUM(EK45,AND(Main!L2906=1))</f>
        <v>5</v>
      </c>
      <c r="EL46" s="350">
        <f>SUM(EL45,AND(Main!L3016=1))</f>
        <v>5</v>
      </c>
      <c r="EM46" s="350">
        <f>SUM(EM45,AND(Main!L3126=1))</f>
        <v>7</v>
      </c>
      <c r="EN46" s="350">
        <f>SUM(EN45,AND(Main!L3236=1))</f>
        <v>5</v>
      </c>
      <c r="EO46" s="350">
        <f>SUM(EO45,AND(Main!L3346=1))</f>
        <v>5</v>
      </c>
      <c r="EP46" s="350">
        <f>SUM(EP45,AND(Main!L3456=1))</f>
        <v>5</v>
      </c>
      <c r="EQ46" s="350">
        <f>SUM(EQ45,AND(Main!L3566=1))</f>
        <v>5</v>
      </c>
      <c r="ER46" s="361">
        <f>SUM(ER45,AND(Main!N2796=1))</f>
        <v>1</v>
      </c>
      <c r="ES46" s="361">
        <f>SUM(ES45,AND(Main!N2906=1))</f>
        <v>1</v>
      </c>
      <c r="ET46" s="361">
        <f>SUM(ET45,AND(Main!N3016=1))</f>
        <v>1</v>
      </c>
      <c r="EU46" s="361">
        <f>SUM(EU45,AND(Main!N3126=1))</f>
        <v>0</v>
      </c>
      <c r="EV46" s="361">
        <f>SUM(EV45,AND(Main!N3236=1))</f>
        <v>1</v>
      </c>
      <c r="EW46" s="361">
        <f>SUM(EW45,AND(Main!N3346=1))</f>
        <v>1</v>
      </c>
      <c r="EX46" s="361">
        <f>SUM(EX45,AND(Main!N3456=1))</f>
        <v>1</v>
      </c>
      <c r="EY46" s="361">
        <f>SUM(EY45,AND(Main!N3566=1))</f>
        <v>1</v>
      </c>
      <c r="EZ46" s="362">
        <f>SUM(EZ45,AND(Main!P2796=1))</f>
        <v>0</v>
      </c>
      <c r="FA46" s="362">
        <f>SUM(FA45,AND(Main!P2906=1))</f>
        <v>0</v>
      </c>
      <c r="FB46" s="362">
        <f>SUM(FB45,AND(Main!P3016=1))</f>
        <v>1</v>
      </c>
      <c r="FC46" s="362">
        <f>SUM(FC45,AND(Main!P3126=1))</f>
        <v>0</v>
      </c>
      <c r="FD46" s="362">
        <f>SUM(FD45,AND(Main!P3236=1))</f>
        <v>1</v>
      </c>
      <c r="FE46" s="362">
        <f>SUM(FE45,AND(Main!P3346=1))</f>
        <v>1</v>
      </c>
      <c r="FF46" s="362">
        <f>SUM(FF45,AND(Main!P3456=1))</f>
        <v>1</v>
      </c>
      <c r="FG46" s="362">
        <f>SUM(FG45,AND(Main!P3566=1))</f>
        <v>1</v>
      </c>
      <c r="FH46">
        <f>SUM(FH45,AND(Main!Q2796=1))</f>
        <v>1</v>
      </c>
      <c r="FI46">
        <f>SUM(FI45,AND(Main!Q2906=1))</f>
        <v>1</v>
      </c>
      <c r="FJ46">
        <f>SUM(FJ45,AND(Main!Q3016=1))</f>
        <v>0</v>
      </c>
      <c r="FK46">
        <f>SUM(FK45,AND(Main!Q3126=1))</f>
        <v>0</v>
      </c>
      <c r="FL46">
        <f>SUM(FL45,AND(Main!Q3236=1))</f>
        <v>0</v>
      </c>
      <c r="FM46">
        <f>SUM(FM45,AND(Main!Q3346=1))</f>
        <v>0</v>
      </c>
      <c r="FN46">
        <f>SUM(FN45,AND(Main!Q3456=1))</f>
        <v>0</v>
      </c>
      <c r="FO46">
        <f>SUM(FO45,AND(Main!Q3566=1))</f>
        <v>0</v>
      </c>
    </row>
    <row r="47" spans="1:171">
      <c r="A47" s="47" t="str">
        <v>Aké</v>
      </c>
      <c r="B47" s="47">
        <v>5</v>
      </c>
      <c r="C47" s="47" t="str">
        <v>Man City</v>
      </c>
      <c r="D47" s="47">
        <v>2.61</v>
      </c>
      <c r="E47" s="47">
        <v>1.97</v>
      </c>
      <c r="F47" s="47">
        <v>3.9</v>
      </c>
      <c r="G47" s="47">
        <v>2.41</v>
      </c>
      <c r="H47" s="47">
        <v>1.73</v>
      </c>
      <c r="I47" s="47">
        <v>3.48</v>
      </c>
      <c r="J47" s="47">
        <v>2.06</v>
      </c>
      <c r="K47" s="47">
        <v>0.92</v>
      </c>
      <c r="L47" s="47">
        <v>0</v>
      </c>
      <c r="N47" s="252">
        <v>1</v>
      </c>
      <c r="O47" s="49" t="str">
        <f>Main!A157</f>
        <v>Martial</v>
      </c>
      <c r="P47" s="49">
        <f>Main!B157</f>
        <v>6.7</v>
      </c>
      <c r="Q47" s="49" t="str">
        <f>Main!C157</f>
        <v>Man Utd</v>
      </c>
      <c r="R47" s="49">
        <f>Main!D157</f>
        <v>4.17</v>
      </c>
      <c r="S47" s="49">
        <f>Main!E157</f>
        <v>4.93</v>
      </c>
      <c r="T47" s="49">
        <f>Main!F157</f>
        <v>3.2</v>
      </c>
      <c r="U47" s="49">
        <f>Main!G157</f>
        <v>3.21</v>
      </c>
      <c r="V47" s="49">
        <f>Main!H157</f>
        <v>4.25</v>
      </c>
      <c r="W47" s="49">
        <f>Main!I157</f>
        <v>4.1900000000000004</v>
      </c>
      <c r="X47" s="49">
        <f>Main!J157</f>
        <v>4.3899999999999997</v>
      </c>
      <c r="Y47" s="49">
        <f>Main!K157</f>
        <v>2.13</v>
      </c>
      <c r="Z47" s="49">
        <f>Main!L2797</f>
        <v>0</v>
      </c>
      <c r="AB47" s="49">
        <v>2</v>
      </c>
      <c r="AC47" s="49" t="str">
        <v>Antony</v>
      </c>
      <c r="AD47" s="49">
        <v>7.5</v>
      </c>
      <c r="AE47" s="49" t="str">
        <v>Man Utd</v>
      </c>
      <c r="AF47" s="49">
        <v>3.61</v>
      </c>
      <c r="AG47" s="49">
        <v>4.17</v>
      </c>
      <c r="AH47" s="49">
        <v>2.84</v>
      </c>
      <c r="AI47" s="49">
        <v>2.7</v>
      </c>
      <c r="AJ47" s="49">
        <v>3.66</v>
      </c>
      <c r="AK47" s="49">
        <v>3.44</v>
      </c>
      <c r="AL47" s="49">
        <v>3.6</v>
      </c>
      <c r="AM47" s="49">
        <v>1.78</v>
      </c>
      <c r="AN47" s="49">
        <v>0</v>
      </c>
      <c r="AP47" s="50" t="str">
        <f>Main!A157</f>
        <v>Martial</v>
      </c>
      <c r="AQ47" s="50">
        <f>Main!B157</f>
        <v>6.7</v>
      </c>
      <c r="AR47" s="50" t="str">
        <f>Main!C157</f>
        <v>Man Utd</v>
      </c>
      <c r="AS47" s="50">
        <f>Main!D157</f>
        <v>4.17</v>
      </c>
      <c r="AT47" s="50">
        <f>Main!E157</f>
        <v>4.93</v>
      </c>
      <c r="AU47" s="50">
        <f>Main!F157</f>
        <v>3.2</v>
      </c>
      <c r="AV47" s="50">
        <f>Main!G157</f>
        <v>3.21</v>
      </c>
      <c r="AW47" s="50">
        <f>Main!H157</f>
        <v>4.25</v>
      </c>
      <c r="AX47" s="50">
        <f>Main!I157</f>
        <v>4.1900000000000004</v>
      </c>
      <c r="AY47" s="50">
        <f>Main!J157</f>
        <v>4.3899999999999997</v>
      </c>
      <c r="AZ47" s="50">
        <f>Main!K157</f>
        <v>2.13</v>
      </c>
      <c r="BA47" s="50">
        <f>Main!L1037</f>
        <v>0</v>
      </c>
      <c r="BC47" s="50" t="str">
        <v>Martial</v>
      </c>
      <c r="BD47" s="50">
        <v>6.7</v>
      </c>
      <c r="BE47" s="50" t="str">
        <v>Man Utd</v>
      </c>
      <c r="BF47" s="50">
        <v>4.17</v>
      </c>
      <c r="BG47" s="50">
        <v>4.93</v>
      </c>
      <c r="BH47" s="50">
        <v>3.2</v>
      </c>
      <c r="BI47" s="50">
        <v>3.21</v>
      </c>
      <c r="BJ47" s="50">
        <v>4.25</v>
      </c>
      <c r="BK47" s="50">
        <v>4.1900000000000004</v>
      </c>
      <c r="BL47" s="50">
        <v>4.3899999999999997</v>
      </c>
      <c r="BM47" s="50">
        <v>2.13</v>
      </c>
      <c r="BN47" s="50">
        <v>0</v>
      </c>
      <c r="BP47" s="126" t="str">
        <f>Main!A47</f>
        <v>Martial</v>
      </c>
      <c r="BQ47" s="126">
        <f>Main!N2797</f>
        <v>0</v>
      </c>
      <c r="BR47" s="126">
        <f>Main!D47</f>
        <v>4.17</v>
      </c>
      <c r="BS47" s="126" t="str">
        <v>Martial</v>
      </c>
      <c r="BT47" s="126">
        <v>0</v>
      </c>
      <c r="BU47" s="126">
        <v>4.17</v>
      </c>
      <c r="BV47" s="127" t="str">
        <f t="shared" si="1"/>
        <v>Martial</v>
      </c>
      <c r="BW47" s="127">
        <f>Main!P2797</f>
        <v>0</v>
      </c>
      <c r="BX47" s="127">
        <f t="shared" si="2"/>
        <v>4.17</v>
      </c>
      <c r="BY47" s="127" t="str">
        <v>Wilson</v>
      </c>
      <c r="BZ47" s="127">
        <v>0</v>
      </c>
      <c r="CA47" s="127">
        <v>3.46</v>
      </c>
      <c r="CH47" s="19" t="str">
        <f t="shared" si="3"/>
        <v>Martial</v>
      </c>
      <c r="CI47" s="19">
        <f>Main!M2797-BQ47-BW47-CC47</f>
        <v>0</v>
      </c>
      <c r="CJ47" s="19">
        <f t="shared" si="4"/>
        <v>4.17</v>
      </c>
      <c r="CK47" s="19" t="str">
        <v>Martial</v>
      </c>
      <c r="CL47" s="19">
        <v>0</v>
      </c>
      <c r="CM47" s="19">
        <v>4.17</v>
      </c>
      <c r="CO47" s="122">
        <f>Main!L47</f>
        <v>0</v>
      </c>
      <c r="CP47" s="122">
        <f>Main!L157</f>
        <v>0</v>
      </c>
      <c r="CQ47" s="122">
        <f>Main!L267</f>
        <v>0</v>
      </c>
      <c r="CR47" s="122">
        <f>Main!L377</f>
        <v>0</v>
      </c>
      <c r="CS47" s="122">
        <f>Main!L487</f>
        <v>0</v>
      </c>
      <c r="CT47" s="122">
        <f>Main!L597</f>
        <v>0</v>
      </c>
      <c r="CU47" s="122">
        <f>Main!L707</f>
        <v>0</v>
      </c>
      <c r="CV47" s="122">
        <f>Main!L817</f>
        <v>0</v>
      </c>
      <c r="CW47" s="122">
        <f>Main!L927</f>
        <v>0</v>
      </c>
      <c r="CX47" s="123">
        <f>Main!L1917</f>
        <v>0</v>
      </c>
      <c r="CY47" s="123">
        <f>Main!L2027</f>
        <v>0</v>
      </c>
      <c r="CZ47" s="123">
        <f>Main!L2137</f>
        <v>0</v>
      </c>
      <c r="DA47" s="124">
        <f>Main!L2247</f>
        <v>0</v>
      </c>
      <c r="DB47" s="123">
        <f>Main!L2357</f>
        <v>0</v>
      </c>
      <c r="DC47" s="123">
        <f>Main!L2467</f>
        <v>0</v>
      </c>
      <c r="DD47" s="123">
        <f>Main!L2577</f>
        <v>0</v>
      </c>
      <c r="DE47" s="123">
        <f>Main!L2687</f>
        <v>0</v>
      </c>
      <c r="DF47" s="51">
        <f t="shared" si="5"/>
        <v>0</v>
      </c>
      <c r="DG47" s="51">
        <f t="shared" si="6"/>
        <v>0</v>
      </c>
      <c r="DH47" s="51">
        <f t="shared" si="7"/>
        <v>0</v>
      </c>
      <c r="DI47" s="51">
        <f t="shared" si="8"/>
        <v>0</v>
      </c>
      <c r="DJ47" s="51">
        <f t="shared" si="9"/>
        <v>0</v>
      </c>
      <c r="DK47" s="51">
        <f t="shared" si="10"/>
        <v>0</v>
      </c>
      <c r="DL47" s="51">
        <f t="shared" si="11"/>
        <v>0</v>
      </c>
      <c r="DM47" s="51">
        <f t="shared" si="12"/>
        <v>0</v>
      </c>
      <c r="DN47" s="306">
        <f t="shared" si="22"/>
        <v>0</v>
      </c>
      <c r="DO47" s="306">
        <f t="shared" si="13"/>
        <v>0</v>
      </c>
      <c r="EA47" s="351">
        <f>SUM(EA46,AND(Main!L47=1))</f>
        <v>7</v>
      </c>
      <c r="EB47" s="351">
        <f>SUM(EB46,AND(Main!L157=1))</f>
        <v>7</v>
      </c>
      <c r="EC47" s="351">
        <f>SUM(EC46,AND(Main!L267=1))</f>
        <v>7</v>
      </c>
      <c r="ED47" s="351">
        <f>SUM(ED46,AND(Main!L377=1))</f>
        <v>7</v>
      </c>
      <c r="EE47" s="351">
        <f>SUM(EE46,AND(Main!L487=1))</f>
        <v>7</v>
      </c>
      <c r="EF47" s="351">
        <f>SUM(EF46,AND(Main!L597=1))</f>
        <v>7</v>
      </c>
      <c r="EG47" s="351">
        <f>SUM(EG46,AND(Main!L707=1))</f>
        <v>7</v>
      </c>
      <c r="EH47" s="351">
        <f>SUM(EH46,AND(Main!L817=1))</f>
        <v>7</v>
      </c>
      <c r="EI47" s="351">
        <f>SUM(EI46,AND(Main!L927=1))</f>
        <v>7</v>
      </c>
      <c r="EJ47" s="350">
        <f>SUM(EJ46,AND(Main!L2797=1))</f>
        <v>5</v>
      </c>
      <c r="EK47" s="350">
        <f>SUM(EK46,AND(Main!L2907=1))</f>
        <v>5</v>
      </c>
      <c r="EL47" s="350">
        <f>SUM(EL46,AND(Main!L3017=1))</f>
        <v>5</v>
      </c>
      <c r="EM47" s="350">
        <f>SUM(EM46,AND(Main!L3127=1))</f>
        <v>7</v>
      </c>
      <c r="EN47" s="350">
        <f>SUM(EN46,AND(Main!L3237=1))</f>
        <v>5</v>
      </c>
      <c r="EO47" s="350">
        <f>SUM(EO46,AND(Main!L3347=1))</f>
        <v>5</v>
      </c>
      <c r="EP47" s="350">
        <f>SUM(EP46,AND(Main!L3457=1))</f>
        <v>5</v>
      </c>
      <c r="EQ47" s="350">
        <f>SUM(EQ46,AND(Main!L3567=1))</f>
        <v>5</v>
      </c>
      <c r="ER47" s="361">
        <f>SUM(ER46,AND(Main!N2797=1))</f>
        <v>1</v>
      </c>
      <c r="ES47" s="361">
        <f>SUM(ES46,AND(Main!N2907=1))</f>
        <v>1</v>
      </c>
      <c r="ET47" s="361">
        <f>SUM(ET46,AND(Main!N3017=1))</f>
        <v>1</v>
      </c>
      <c r="EU47" s="361">
        <f>SUM(EU46,AND(Main!N3127=1))</f>
        <v>0</v>
      </c>
      <c r="EV47" s="361">
        <f>SUM(EV46,AND(Main!N3237=1))</f>
        <v>1</v>
      </c>
      <c r="EW47" s="361">
        <f>SUM(EW46,AND(Main!N3347=1))</f>
        <v>1</v>
      </c>
      <c r="EX47" s="361">
        <f>SUM(EX46,AND(Main!N3457=1))</f>
        <v>1</v>
      </c>
      <c r="EY47" s="361">
        <f>SUM(EY46,AND(Main!N3567=1))</f>
        <v>1</v>
      </c>
      <c r="EZ47" s="362">
        <f>SUM(EZ46,AND(Main!P2797=1))</f>
        <v>0</v>
      </c>
      <c r="FA47" s="362">
        <f>SUM(FA46,AND(Main!P2907=1))</f>
        <v>0</v>
      </c>
      <c r="FB47" s="362">
        <f>SUM(FB46,AND(Main!P3017=1))</f>
        <v>1</v>
      </c>
      <c r="FC47" s="362">
        <f>SUM(FC46,AND(Main!P3127=1))</f>
        <v>0</v>
      </c>
      <c r="FD47" s="362">
        <f>SUM(FD46,AND(Main!P3237=1))</f>
        <v>1</v>
      </c>
      <c r="FE47" s="362">
        <f>SUM(FE46,AND(Main!P3347=1))</f>
        <v>1</v>
      </c>
      <c r="FF47" s="362">
        <f>SUM(FF46,AND(Main!P3457=1))</f>
        <v>1</v>
      </c>
      <c r="FG47" s="362">
        <f>SUM(FG46,AND(Main!P3567=1))</f>
        <v>1</v>
      </c>
      <c r="FH47">
        <f>SUM(FH46,AND(Main!Q2797=1))</f>
        <v>1</v>
      </c>
      <c r="FI47">
        <f>SUM(FI46,AND(Main!Q2907=1))</f>
        <v>1</v>
      </c>
      <c r="FJ47">
        <f>SUM(FJ46,AND(Main!Q3017=1))</f>
        <v>0</v>
      </c>
      <c r="FK47">
        <f>SUM(FK46,AND(Main!Q3127=1))</f>
        <v>0</v>
      </c>
      <c r="FL47">
        <f>SUM(FL46,AND(Main!Q3237=1))</f>
        <v>0</v>
      </c>
      <c r="FM47">
        <f>SUM(FM46,AND(Main!Q3347=1))</f>
        <v>0</v>
      </c>
      <c r="FN47">
        <f>SUM(FN46,AND(Main!Q3457=1))</f>
        <v>0</v>
      </c>
      <c r="FO47">
        <f>SUM(FO46,AND(Main!Q3567=1))</f>
        <v>0</v>
      </c>
    </row>
    <row r="48" spans="1:171">
      <c r="A48" s="47" t="str">
        <v>Azpilicueta</v>
      </c>
      <c r="B48" s="47">
        <v>4.8</v>
      </c>
      <c r="C48" s="47" t="str">
        <v>Chelsea</v>
      </c>
      <c r="D48" s="47">
        <v>3.33</v>
      </c>
      <c r="E48" s="47">
        <v>4.82</v>
      </c>
      <c r="F48" s="47">
        <v>3.41</v>
      </c>
      <c r="G48" s="47">
        <v>1.62</v>
      </c>
      <c r="H48" s="47">
        <v>2.12</v>
      </c>
      <c r="I48" s="47">
        <v>1.27</v>
      </c>
      <c r="J48" s="47">
        <v>1.46</v>
      </c>
      <c r="K48" s="47">
        <v>1.04</v>
      </c>
      <c r="L48" s="47">
        <v>0</v>
      </c>
      <c r="N48" s="252">
        <v>1</v>
      </c>
      <c r="O48" s="49" t="str">
        <f>Main!A158</f>
        <v>Watkins</v>
      </c>
      <c r="P48" s="49">
        <f>Main!B158</f>
        <v>7.1</v>
      </c>
      <c r="Q48" s="49" t="str">
        <f>Main!C158</f>
        <v>Aston Villa</v>
      </c>
      <c r="R48" s="49">
        <f>Main!D158</f>
        <v>3.48</v>
      </c>
      <c r="S48" s="49">
        <f>Main!E158</f>
        <v>4.07</v>
      </c>
      <c r="T48" s="49">
        <f>Main!F158</f>
        <v>4.54</v>
      </c>
      <c r="U48" s="49">
        <f>Main!G158</f>
        <v>3.76</v>
      </c>
      <c r="V48" s="49">
        <f>Main!H158</f>
        <v>4.13</v>
      </c>
      <c r="W48" s="49">
        <f>Main!I158</f>
        <v>2.6</v>
      </c>
      <c r="X48" s="49">
        <f>Main!J158</f>
        <v>3.21</v>
      </c>
      <c r="Y48" s="49">
        <f>Main!K158</f>
        <v>3.55</v>
      </c>
      <c r="Z48" s="49">
        <f>Main!L2798</f>
        <v>0</v>
      </c>
      <c r="AB48" s="49">
        <v>2</v>
      </c>
      <c r="AC48" s="49" t="str">
        <v>Saint-Maximin</v>
      </c>
      <c r="AD48" s="49">
        <v>6.2</v>
      </c>
      <c r="AE48" s="49" t="str">
        <v>Newcastle</v>
      </c>
      <c r="AF48" s="49">
        <v>3.25</v>
      </c>
      <c r="AG48" s="49">
        <v>2.4900000000000002</v>
      </c>
      <c r="AH48" s="49">
        <v>3.88</v>
      </c>
      <c r="AI48" s="49">
        <v>3.43</v>
      </c>
      <c r="AJ48" s="49">
        <v>3.59</v>
      </c>
      <c r="AK48" s="49">
        <v>3.55</v>
      </c>
      <c r="AL48" s="49">
        <v>2.99</v>
      </c>
      <c r="AM48" s="49">
        <v>2.14</v>
      </c>
      <c r="AN48" s="49">
        <v>0</v>
      </c>
      <c r="AP48" s="50" t="str">
        <f>Main!A158</f>
        <v>Watkins</v>
      </c>
      <c r="AQ48" s="50">
        <f>Main!B158</f>
        <v>7.1</v>
      </c>
      <c r="AR48" s="50" t="str">
        <f>Main!C158</f>
        <v>Aston Villa</v>
      </c>
      <c r="AS48" s="50">
        <f>Main!D158</f>
        <v>3.48</v>
      </c>
      <c r="AT48" s="50">
        <f>Main!E158</f>
        <v>4.07</v>
      </c>
      <c r="AU48" s="50">
        <f>Main!F158</f>
        <v>4.54</v>
      </c>
      <c r="AV48" s="50">
        <f>Main!G158</f>
        <v>3.76</v>
      </c>
      <c r="AW48" s="50">
        <f>Main!H158</f>
        <v>4.13</v>
      </c>
      <c r="AX48" s="50">
        <f>Main!I158</f>
        <v>2.6</v>
      </c>
      <c r="AY48" s="50">
        <f>Main!J158</f>
        <v>3.21</v>
      </c>
      <c r="AZ48" s="50">
        <f>Main!K158</f>
        <v>3.55</v>
      </c>
      <c r="BA48" s="50">
        <f>Main!L1038</f>
        <v>0</v>
      </c>
      <c r="BC48" s="50" t="str">
        <v>Watkins</v>
      </c>
      <c r="BD48" s="50">
        <v>7.1</v>
      </c>
      <c r="BE48" s="50" t="str">
        <v>Aston Villa</v>
      </c>
      <c r="BF48" s="50">
        <v>3.48</v>
      </c>
      <c r="BG48" s="50">
        <v>4.07</v>
      </c>
      <c r="BH48" s="50">
        <v>4.54</v>
      </c>
      <c r="BI48" s="50">
        <v>3.76</v>
      </c>
      <c r="BJ48" s="50">
        <v>4.13</v>
      </c>
      <c r="BK48" s="50">
        <v>2.6</v>
      </c>
      <c r="BL48" s="50">
        <v>3.21</v>
      </c>
      <c r="BM48" s="50">
        <v>3.55</v>
      </c>
      <c r="BN48" s="50">
        <v>0</v>
      </c>
      <c r="BP48" s="126" t="str">
        <f>Main!A48</f>
        <v>Watkins</v>
      </c>
      <c r="BQ48" s="126">
        <f>Main!N2798</f>
        <v>0</v>
      </c>
      <c r="BR48" s="126">
        <f>Main!D48</f>
        <v>3.48</v>
      </c>
      <c r="BS48" s="126" t="str">
        <v>Watkins</v>
      </c>
      <c r="BT48" s="126">
        <v>0</v>
      </c>
      <c r="BU48" s="126">
        <v>3.48</v>
      </c>
      <c r="BV48" s="127" t="str">
        <f t="shared" si="1"/>
        <v>Watkins</v>
      </c>
      <c r="BW48" s="127">
        <f>Main!P2798</f>
        <v>0</v>
      </c>
      <c r="BX48" s="127">
        <f t="shared" si="2"/>
        <v>3.48</v>
      </c>
      <c r="BY48" s="127" t="str">
        <v>Martial</v>
      </c>
      <c r="BZ48" s="127">
        <v>0</v>
      </c>
      <c r="CA48" s="127">
        <v>4.17</v>
      </c>
      <c r="CH48" s="19" t="str">
        <f t="shared" si="3"/>
        <v>Watkins</v>
      </c>
      <c r="CI48" s="19">
        <f>Main!M2798-BQ48-BW48-CC48</f>
        <v>0</v>
      </c>
      <c r="CJ48" s="19">
        <f t="shared" si="4"/>
        <v>3.48</v>
      </c>
      <c r="CK48" s="19" t="str">
        <v>Watkins</v>
      </c>
      <c r="CL48" s="19">
        <v>0</v>
      </c>
      <c r="CM48" s="19">
        <v>3.48</v>
      </c>
      <c r="CO48" s="122">
        <f>Main!L48</f>
        <v>0</v>
      </c>
      <c r="CP48" s="122">
        <f>Main!L158</f>
        <v>0</v>
      </c>
      <c r="CQ48" s="122">
        <f>Main!L268</f>
        <v>0</v>
      </c>
      <c r="CR48" s="122">
        <f>Main!L378</f>
        <v>0</v>
      </c>
      <c r="CS48" s="122">
        <f>Main!L488</f>
        <v>0</v>
      </c>
      <c r="CT48" s="122">
        <f>Main!L598</f>
        <v>0</v>
      </c>
      <c r="CU48" s="122">
        <f>Main!L708</f>
        <v>0</v>
      </c>
      <c r="CV48" s="122">
        <f>Main!L818</f>
        <v>0</v>
      </c>
      <c r="CW48" s="122">
        <f>Main!L928</f>
        <v>0</v>
      </c>
      <c r="CX48" s="123">
        <f>Main!L1918</f>
        <v>0</v>
      </c>
      <c r="CY48" s="123">
        <f>Main!L2028</f>
        <v>0</v>
      </c>
      <c r="CZ48" s="123">
        <f>Main!L2138</f>
        <v>0</v>
      </c>
      <c r="DA48" s="124">
        <f>Main!L2248</f>
        <v>0</v>
      </c>
      <c r="DB48" s="123">
        <f>Main!L2358</f>
        <v>0</v>
      </c>
      <c r="DC48" s="123">
        <f>Main!L2468</f>
        <v>0</v>
      </c>
      <c r="DD48" s="123">
        <f>Main!L2578</f>
        <v>0</v>
      </c>
      <c r="DE48" s="123">
        <f>Main!L2688</f>
        <v>0</v>
      </c>
      <c r="DF48" s="51">
        <f t="shared" si="5"/>
        <v>0</v>
      </c>
      <c r="DG48" s="51">
        <f t="shared" si="6"/>
        <v>0</v>
      </c>
      <c r="DH48" s="51">
        <f t="shared" si="7"/>
        <v>0</v>
      </c>
      <c r="DI48" s="51">
        <f t="shared" si="8"/>
        <v>0</v>
      </c>
      <c r="DJ48" s="51">
        <f t="shared" si="9"/>
        <v>0</v>
      </c>
      <c r="DK48" s="51">
        <f t="shared" si="10"/>
        <v>0</v>
      </c>
      <c r="DL48" s="51">
        <f t="shared" si="11"/>
        <v>0</v>
      </c>
      <c r="DM48" s="51">
        <f t="shared" si="12"/>
        <v>0</v>
      </c>
      <c r="DN48" s="306">
        <f t="shared" si="22"/>
        <v>0</v>
      </c>
      <c r="DO48" s="306">
        <f t="shared" si="13"/>
        <v>0</v>
      </c>
      <c r="EA48" s="351">
        <f>SUM(EA47,AND(Main!L48=1))</f>
        <v>7</v>
      </c>
      <c r="EB48" s="351">
        <f>SUM(EB47,AND(Main!L158=1))</f>
        <v>7</v>
      </c>
      <c r="EC48" s="351">
        <f>SUM(EC47,AND(Main!L268=1))</f>
        <v>7</v>
      </c>
      <c r="ED48" s="351">
        <f>SUM(ED47,AND(Main!L378=1))</f>
        <v>7</v>
      </c>
      <c r="EE48" s="351">
        <f>SUM(EE47,AND(Main!L488=1))</f>
        <v>7</v>
      </c>
      <c r="EF48" s="351">
        <f>SUM(EF47,AND(Main!L598=1))</f>
        <v>7</v>
      </c>
      <c r="EG48" s="351">
        <f>SUM(EG47,AND(Main!L708=1))</f>
        <v>7</v>
      </c>
      <c r="EH48" s="351">
        <f>SUM(EH47,AND(Main!L818=1))</f>
        <v>7</v>
      </c>
      <c r="EI48" s="351">
        <f>SUM(EI47,AND(Main!L928=1))</f>
        <v>7</v>
      </c>
      <c r="EJ48" s="350">
        <f>SUM(EJ47,AND(Main!L2798=1))</f>
        <v>5</v>
      </c>
      <c r="EK48" s="350">
        <f>SUM(EK47,AND(Main!L2908=1))</f>
        <v>5</v>
      </c>
      <c r="EL48" s="350">
        <f>SUM(EL47,AND(Main!L3018=1))</f>
        <v>5</v>
      </c>
      <c r="EM48" s="350">
        <f>SUM(EM47,AND(Main!L3128=1))</f>
        <v>7</v>
      </c>
      <c r="EN48" s="350">
        <f>SUM(EN47,AND(Main!L3238=1))</f>
        <v>5</v>
      </c>
      <c r="EO48" s="350">
        <f>SUM(EO47,AND(Main!L3348=1))</f>
        <v>5</v>
      </c>
      <c r="EP48" s="350">
        <f>SUM(EP47,AND(Main!L3458=1))</f>
        <v>5</v>
      </c>
      <c r="EQ48" s="350">
        <f>SUM(EQ47,AND(Main!L3568=1))</f>
        <v>5</v>
      </c>
      <c r="ER48" s="361">
        <f>SUM(ER47,AND(Main!N2798=1))</f>
        <v>1</v>
      </c>
      <c r="ES48" s="361">
        <f>SUM(ES47,AND(Main!N2908=1))</f>
        <v>1</v>
      </c>
      <c r="ET48" s="361">
        <f>SUM(ET47,AND(Main!N3018=1))</f>
        <v>1</v>
      </c>
      <c r="EU48" s="361">
        <f>SUM(EU47,AND(Main!N3128=1))</f>
        <v>0</v>
      </c>
      <c r="EV48" s="361">
        <f>SUM(EV47,AND(Main!N3238=1))</f>
        <v>1</v>
      </c>
      <c r="EW48" s="361">
        <f>SUM(EW47,AND(Main!N3348=1))</f>
        <v>1</v>
      </c>
      <c r="EX48" s="361">
        <f>SUM(EX47,AND(Main!N3458=1))</f>
        <v>1</v>
      </c>
      <c r="EY48" s="361">
        <f>SUM(EY47,AND(Main!N3568=1))</f>
        <v>1</v>
      </c>
      <c r="EZ48" s="362">
        <f>SUM(EZ47,AND(Main!P2798=1))</f>
        <v>0</v>
      </c>
      <c r="FA48" s="362">
        <f>SUM(FA47,AND(Main!P2908=1))</f>
        <v>0</v>
      </c>
      <c r="FB48" s="362">
        <f>SUM(FB47,AND(Main!P3018=1))</f>
        <v>1</v>
      </c>
      <c r="FC48" s="362">
        <f>SUM(FC47,AND(Main!P3128=1))</f>
        <v>0</v>
      </c>
      <c r="FD48" s="362">
        <f>SUM(FD47,AND(Main!P3238=1))</f>
        <v>1</v>
      </c>
      <c r="FE48" s="362">
        <f>SUM(FE47,AND(Main!P3348=1))</f>
        <v>1</v>
      </c>
      <c r="FF48" s="362">
        <f>SUM(FF47,AND(Main!P3458=1))</f>
        <v>1</v>
      </c>
      <c r="FG48" s="362">
        <f>SUM(FG47,AND(Main!P3568=1))</f>
        <v>1</v>
      </c>
      <c r="FH48">
        <f>SUM(FH47,AND(Main!Q2798=1))</f>
        <v>1</v>
      </c>
      <c r="FI48">
        <f>SUM(FI47,AND(Main!Q2908=1))</f>
        <v>1</v>
      </c>
      <c r="FJ48">
        <f>SUM(FJ47,AND(Main!Q3018=1))</f>
        <v>0</v>
      </c>
      <c r="FK48">
        <f>SUM(FK47,AND(Main!Q3128=1))</f>
        <v>0</v>
      </c>
      <c r="FL48">
        <f>SUM(FL47,AND(Main!Q3238=1))</f>
        <v>0</v>
      </c>
      <c r="FM48">
        <f>SUM(FM47,AND(Main!Q3348=1))</f>
        <v>0</v>
      </c>
      <c r="FN48">
        <f>SUM(FN47,AND(Main!Q3458=1))</f>
        <v>0</v>
      </c>
      <c r="FO48">
        <f>SUM(FO47,AND(Main!Q3568=1))</f>
        <v>0</v>
      </c>
    </row>
    <row r="49" spans="1:171">
      <c r="A49" s="47" t="str">
        <v>Collins</v>
      </c>
      <c r="B49" s="47">
        <v>4.4000000000000004</v>
      </c>
      <c r="C49" s="47" t="str">
        <v>Wolves</v>
      </c>
      <c r="D49" s="47">
        <v>2.3199999999999998</v>
      </c>
      <c r="E49" s="47">
        <v>2.5299999999999998</v>
      </c>
      <c r="F49" s="47">
        <v>3.01</v>
      </c>
      <c r="G49" s="47">
        <v>1.24</v>
      </c>
      <c r="H49" s="47">
        <v>1.79</v>
      </c>
      <c r="I49" s="47">
        <v>2.7</v>
      </c>
      <c r="J49" s="47">
        <v>3.51</v>
      </c>
      <c r="K49" s="47">
        <v>1.96</v>
      </c>
      <c r="L49" s="47">
        <v>0</v>
      </c>
      <c r="N49" s="252">
        <v>1</v>
      </c>
      <c r="O49" s="49" t="str">
        <f>Main!A159</f>
        <v>Havertz</v>
      </c>
      <c r="P49" s="49">
        <f>Main!B159</f>
        <v>7.7</v>
      </c>
      <c r="Q49" s="49" t="str">
        <f>Main!C159</f>
        <v>Chelsea</v>
      </c>
      <c r="R49" s="49">
        <f>Main!D159</f>
        <v>3.67</v>
      </c>
      <c r="S49" s="49">
        <f>Main!E159</f>
        <v>6.18</v>
      </c>
      <c r="T49" s="49">
        <f>Main!F159</f>
        <v>3.54</v>
      </c>
      <c r="U49" s="49">
        <f>Main!G159</f>
        <v>2.58</v>
      </c>
      <c r="V49" s="49">
        <f>Main!H159</f>
        <v>3.65</v>
      </c>
      <c r="W49" s="49">
        <f>Main!I159</f>
        <v>2.9</v>
      </c>
      <c r="X49" s="49">
        <f>Main!J159</f>
        <v>3.59</v>
      </c>
      <c r="Y49" s="49">
        <f>Main!K159</f>
        <v>2.68</v>
      </c>
      <c r="Z49" s="49">
        <f>Main!L2799</f>
        <v>0</v>
      </c>
      <c r="AB49" s="49">
        <v>2</v>
      </c>
      <c r="AC49" s="49" t="str">
        <v>Gündogan</v>
      </c>
      <c r="AD49" s="49">
        <v>7.3</v>
      </c>
      <c r="AE49" s="49" t="str">
        <v>Man City</v>
      </c>
      <c r="AF49" s="49">
        <v>3.06</v>
      </c>
      <c r="AG49" s="49">
        <v>2.4700000000000002</v>
      </c>
      <c r="AH49" s="49">
        <v>4.93</v>
      </c>
      <c r="AI49" s="49">
        <v>2.95</v>
      </c>
      <c r="AJ49" s="49">
        <v>2.4700000000000002</v>
      </c>
      <c r="AK49" s="49">
        <v>5.13</v>
      </c>
      <c r="AL49" s="49">
        <v>2.82</v>
      </c>
      <c r="AM49" s="49">
        <v>1.23</v>
      </c>
      <c r="AN49" s="49">
        <v>0</v>
      </c>
      <c r="AP49" s="50" t="str">
        <f>Main!A159</f>
        <v>Havertz</v>
      </c>
      <c r="AQ49" s="50">
        <f>Main!B159</f>
        <v>7.7</v>
      </c>
      <c r="AR49" s="50" t="str">
        <f>Main!C159</f>
        <v>Chelsea</v>
      </c>
      <c r="AS49" s="50">
        <f>Main!D159</f>
        <v>3.67</v>
      </c>
      <c r="AT49" s="50">
        <f>Main!E159</f>
        <v>6.18</v>
      </c>
      <c r="AU49" s="50">
        <f>Main!F159</f>
        <v>3.54</v>
      </c>
      <c r="AV49" s="50">
        <f>Main!G159</f>
        <v>2.58</v>
      </c>
      <c r="AW49" s="50">
        <f>Main!H159</f>
        <v>3.65</v>
      </c>
      <c r="AX49" s="50">
        <f>Main!I159</f>
        <v>2.9</v>
      </c>
      <c r="AY49" s="50">
        <f>Main!J159</f>
        <v>3.59</v>
      </c>
      <c r="AZ49" s="50">
        <f>Main!K159</f>
        <v>2.68</v>
      </c>
      <c r="BA49" s="50">
        <f>Main!L1039</f>
        <v>0</v>
      </c>
      <c r="BC49" s="50" t="str">
        <v>Havertz</v>
      </c>
      <c r="BD49" s="50">
        <v>7.7</v>
      </c>
      <c r="BE49" s="50" t="str">
        <v>Chelsea</v>
      </c>
      <c r="BF49" s="50">
        <v>3.67</v>
      </c>
      <c r="BG49" s="50">
        <v>6.18</v>
      </c>
      <c r="BH49" s="50">
        <v>3.54</v>
      </c>
      <c r="BI49" s="50">
        <v>2.58</v>
      </c>
      <c r="BJ49" s="50">
        <v>3.65</v>
      </c>
      <c r="BK49" s="50">
        <v>2.9</v>
      </c>
      <c r="BL49" s="50">
        <v>3.59</v>
      </c>
      <c r="BM49" s="50">
        <v>2.68</v>
      </c>
      <c r="BN49" s="50">
        <v>0</v>
      </c>
      <c r="BP49" s="126" t="str">
        <f>Main!A49</f>
        <v>Havertz</v>
      </c>
      <c r="BQ49" s="126">
        <f>Main!N2799</f>
        <v>0</v>
      </c>
      <c r="BR49" s="126">
        <f>Main!D49</f>
        <v>3.67</v>
      </c>
      <c r="BS49" s="126" t="str">
        <v>Havertz</v>
      </c>
      <c r="BT49" s="126">
        <v>0</v>
      </c>
      <c r="BU49" s="126">
        <v>3.67</v>
      </c>
      <c r="BV49" s="127" t="str">
        <f t="shared" si="1"/>
        <v>Havertz</v>
      </c>
      <c r="BW49" s="127">
        <f>Main!P2799</f>
        <v>0</v>
      </c>
      <c r="BX49" s="127">
        <f t="shared" si="2"/>
        <v>3.67</v>
      </c>
      <c r="BY49" s="127" t="str">
        <v>Watkins</v>
      </c>
      <c r="BZ49" s="127">
        <v>0</v>
      </c>
      <c r="CA49" s="127">
        <v>3.48</v>
      </c>
      <c r="CH49" s="19" t="str">
        <f t="shared" si="3"/>
        <v>Havertz</v>
      </c>
      <c r="CI49" s="19">
        <f>Main!M2799-BQ49-BW49-CC49</f>
        <v>0</v>
      </c>
      <c r="CJ49" s="19">
        <f t="shared" si="4"/>
        <v>3.67</v>
      </c>
      <c r="CK49" s="19" t="str">
        <v>Havertz</v>
      </c>
      <c r="CL49" s="19">
        <v>0</v>
      </c>
      <c r="CM49" s="19">
        <v>3.67</v>
      </c>
      <c r="CO49" s="122">
        <f>Main!L49</f>
        <v>0</v>
      </c>
      <c r="CP49" s="122">
        <f>Main!L159</f>
        <v>0</v>
      </c>
      <c r="CQ49" s="122">
        <f>Main!L269</f>
        <v>0</v>
      </c>
      <c r="CR49" s="122">
        <f>Main!L379</f>
        <v>0</v>
      </c>
      <c r="CS49" s="122">
        <f>Main!L489</f>
        <v>0</v>
      </c>
      <c r="CT49" s="122">
        <f>Main!L599</f>
        <v>0</v>
      </c>
      <c r="CU49" s="122">
        <f>Main!L709</f>
        <v>0</v>
      </c>
      <c r="CV49" s="122">
        <f>Main!L819</f>
        <v>0</v>
      </c>
      <c r="CW49" s="122">
        <f>Main!L929</f>
        <v>0</v>
      </c>
      <c r="CX49" s="123">
        <f>Main!L1919</f>
        <v>0</v>
      </c>
      <c r="CY49" s="123">
        <f>Main!L2029</f>
        <v>0</v>
      </c>
      <c r="CZ49" s="123">
        <f>Main!L2139</f>
        <v>0</v>
      </c>
      <c r="DA49" s="124">
        <f>Main!L2249</f>
        <v>0</v>
      </c>
      <c r="DB49" s="123">
        <f>Main!L2359</f>
        <v>0</v>
      </c>
      <c r="DC49" s="123">
        <f>Main!L2469</f>
        <v>0</v>
      </c>
      <c r="DD49" s="123">
        <f>Main!L2579</f>
        <v>0</v>
      </c>
      <c r="DE49" s="123">
        <f>Main!L2689</f>
        <v>0</v>
      </c>
      <c r="DF49" s="51">
        <f t="shared" si="5"/>
        <v>0</v>
      </c>
      <c r="DG49" s="51">
        <f t="shared" si="6"/>
        <v>0</v>
      </c>
      <c r="DH49" s="51">
        <f t="shared" si="7"/>
        <v>0</v>
      </c>
      <c r="DI49" s="51">
        <f t="shared" si="8"/>
        <v>0</v>
      </c>
      <c r="DJ49" s="51">
        <f t="shared" si="9"/>
        <v>0</v>
      </c>
      <c r="DK49" s="51">
        <f t="shared" si="10"/>
        <v>0</v>
      </c>
      <c r="DL49" s="51">
        <f t="shared" si="11"/>
        <v>0</v>
      </c>
      <c r="DM49" s="51">
        <f t="shared" si="12"/>
        <v>0</v>
      </c>
      <c r="DN49" s="306">
        <f t="shared" si="22"/>
        <v>0</v>
      </c>
      <c r="DO49" s="306">
        <f t="shared" si="13"/>
        <v>0</v>
      </c>
      <c r="EA49" s="351">
        <f>SUM(EA48,AND(Main!L49=1))</f>
        <v>7</v>
      </c>
      <c r="EB49" s="351">
        <f>SUM(EB48,AND(Main!L159=1))</f>
        <v>7</v>
      </c>
      <c r="EC49" s="351">
        <f>SUM(EC48,AND(Main!L269=1))</f>
        <v>7</v>
      </c>
      <c r="ED49" s="351">
        <f>SUM(ED48,AND(Main!L379=1))</f>
        <v>7</v>
      </c>
      <c r="EE49" s="351">
        <f>SUM(EE48,AND(Main!L489=1))</f>
        <v>7</v>
      </c>
      <c r="EF49" s="351">
        <f>SUM(EF48,AND(Main!L599=1))</f>
        <v>7</v>
      </c>
      <c r="EG49" s="351">
        <f>SUM(EG48,AND(Main!L709=1))</f>
        <v>7</v>
      </c>
      <c r="EH49" s="351">
        <f>SUM(EH48,AND(Main!L819=1))</f>
        <v>7</v>
      </c>
      <c r="EI49" s="351">
        <f>SUM(EI48,AND(Main!L929=1))</f>
        <v>7</v>
      </c>
      <c r="EJ49" s="350">
        <f>SUM(EJ48,AND(Main!L2799=1))</f>
        <v>5</v>
      </c>
      <c r="EK49" s="350">
        <f>SUM(EK48,AND(Main!L2909=1))</f>
        <v>5</v>
      </c>
      <c r="EL49" s="350">
        <f>SUM(EL48,AND(Main!L3019=1))</f>
        <v>5</v>
      </c>
      <c r="EM49" s="350">
        <f>SUM(EM48,AND(Main!L3129=1))</f>
        <v>7</v>
      </c>
      <c r="EN49" s="350">
        <f>SUM(EN48,AND(Main!L3239=1))</f>
        <v>5</v>
      </c>
      <c r="EO49" s="350">
        <f>SUM(EO48,AND(Main!L3349=1))</f>
        <v>5</v>
      </c>
      <c r="EP49" s="350">
        <f>SUM(EP48,AND(Main!L3459=1))</f>
        <v>5</v>
      </c>
      <c r="EQ49" s="350">
        <f>SUM(EQ48,AND(Main!L3569=1))</f>
        <v>5</v>
      </c>
      <c r="ER49" s="361">
        <f>SUM(ER48,AND(Main!N2799=1))</f>
        <v>1</v>
      </c>
      <c r="ES49" s="361">
        <f>SUM(ES48,AND(Main!N2909=1))</f>
        <v>1</v>
      </c>
      <c r="ET49" s="361">
        <f>SUM(ET48,AND(Main!N3019=1))</f>
        <v>1</v>
      </c>
      <c r="EU49" s="361">
        <f>SUM(EU48,AND(Main!N3129=1))</f>
        <v>0</v>
      </c>
      <c r="EV49" s="361">
        <f>SUM(EV48,AND(Main!N3239=1))</f>
        <v>1</v>
      </c>
      <c r="EW49" s="361">
        <f>SUM(EW48,AND(Main!N3349=1))</f>
        <v>1</v>
      </c>
      <c r="EX49" s="361">
        <f>SUM(EX48,AND(Main!N3459=1))</f>
        <v>1</v>
      </c>
      <c r="EY49" s="361">
        <f>SUM(EY48,AND(Main!N3569=1))</f>
        <v>1</v>
      </c>
      <c r="EZ49" s="362">
        <f>SUM(EZ48,AND(Main!P2799=1))</f>
        <v>0</v>
      </c>
      <c r="FA49" s="362">
        <f>SUM(FA48,AND(Main!P2909=1))</f>
        <v>0</v>
      </c>
      <c r="FB49" s="362">
        <f>SUM(FB48,AND(Main!P3019=1))</f>
        <v>1</v>
      </c>
      <c r="FC49" s="362">
        <f>SUM(FC48,AND(Main!P3129=1))</f>
        <v>0</v>
      </c>
      <c r="FD49" s="362">
        <f>SUM(FD48,AND(Main!P3239=1))</f>
        <v>1</v>
      </c>
      <c r="FE49" s="362">
        <f>SUM(FE48,AND(Main!P3349=1))</f>
        <v>1</v>
      </c>
      <c r="FF49" s="362">
        <f>SUM(FF48,AND(Main!P3459=1))</f>
        <v>1</v>
      </c>
      <c r="FG49" s="362">
        <f>SUM(FG48,AND(Main!P3569=1))</f>
        <v>1</v>
      </c>
      <c r="FH49">
        <f>SUM(FH48,AND(Main!Q2799=1))</f>
        <v>1</v>
      </c>
      <c r="FI49">
        <f>SUM(FI48,AND(Main!Q2909=1))</f>
        <v>1</v>
      </c>
      <c r="FJ49">
        <f>SUM(FJ48,AND(Main!Q3019=1))</f>
        <v>0</v>
      </c>
      <c r="FK49">
        <f>SUM(FK48,AND(Main!Q3129=1))</f>
        <v>0</v>
      </c>
      <c r="FL49">
        <f>SUM(FL48,AND(Main!Q3239=1))</f>
        <v>0</v>
      </c>
      <c r="FM49">
        <f>SUM(FM48,AND(Main!Q3349=1))</f>
        <v>0</v>
      </c>
      <c r="FN49">
        <f>SUM(FN48,AND(Main!Q3459=1))</f>
        <v>0</v>
      </c>
      <c r="FO49">
        <f>SUM(FO48,AND(Main!Q3569=1))</f>
        <v>0</v>
      </c>
    </row>
    <row r="50" spans="1:171">
      <c r="A50" s="47" t="str">
        <v>Chalobah</v>
      </c>
      <c r="B50" s="47">
        <v>4.7</v>
      </c>
      <c r="C50" s="47" t="str">
        <v>Chelsea</v>
      </c>
      <c r="D50" s="47">
        <v>3.15</v>
      </c>
      <c r="E50" s="47">
        <v>4.24</v>
      </c>
      <c r="F50" s="47">
        <v>2.86</v>
      </c>
      <c r="G50" s="47">
        <v>1.19</v>
      </c>
      <c r="H50" s="47">
        <v>2.04</v>
      </c>
      <c r="I50" s="47">
        <v>1.71</v>
      </c>
      <c r="J50" s="47">
        <v>2.14</v>
      </c>
      <c r="K50" s="47">
        <v>1.28</v>
      </c>
      <c r="L50" s="47">
        <v>0</v>
      </c>
      <c r="N50" s="252">
        <v>1</v>
      </c>
      <c r="O50" s="49" t="str">
        <f>Main!A160</f>
        <v>Aubameyang</v>
      </c>
      <c r="P50" s="49">
        <f>Main!B160</f>
        <v>8.6999999999999993</v>
      </c>
      <c r="Q50" s="49" t="str">
        <f>Main!C160</f>
        <v>Chelsea</v>
      </c>
      <c r="R50" s="49">
        <f>Main!D160</f>
        <v>3.5</v>
      </c>
      <c r="S50" s="49">
        <f>Main!E160</f>
        <v>5.86</v>
      </c>
      <c r="T50" s="49">
        <f>Main!F160</f>
        <v>3.45</v>
      </c>
      <c r="U50" s="49">
        <f>Main!G160</f>
        <v>2.48</v>
      </c>
      <c r="V50" s="49">
        <f>Main!H160</f>
        <v>3.56</v>
      </c>
      <c r="W50" s="49">
        <f>Main!I160</f>
        <v>2.83</v>
      </c>
      <c r="X50" s="49">
        <f>Main!J160</f>
        <v>3.45</v>
      </c>
      <c r="Y50" s="49">
        <f>Main!K160</f>
        <v>2.5299999999999998</v>
      </c>
      <c r="Z50" s="49">
        <f>Main!L2800</f>
        <v>0</v>
      </c>
      <c r="AB50" s="49">
        <v>2</v>
      </c>
      <c r="AC50" s="49" t="str">
        <v>Paquetá</v>
      </c>
      <c r="AD50" s="49">
        <v>5.9</v>
      </c>
      <c r="AE50" s="49" t="str">
        <v>West Ham</v>
      </c>
      <c r="AF50" s="49">
        <v>3.58</v>
      </c>
      <c r="AG50" s="49">
        <v>3.27</v>
      </c>
      <c r="AH50" s="49">
        <v>3.03</v>
      </c>
      <c r="AI50" s="49">
        <v>3.6</v>
      </c>
      <c r="AJ50" s="49">
        <v>2.66</v>
      </c>
      <c r="AK50" s="49">
        <v>2.95</v>
      </c>
      <c r="AL50" s="49">
        <v>2.66</v>
      </c>
      <c r="AM50" s="49">
        <v>3.12</v>
      </c>
      <c r="AN50" s="49">
        <v>0</v>
      </c>
      <c r="AP50" s="50" t="str">
        <f>Main!A160</f>
        <v>Aubameyang</v>
      </c>
      <c r="AQ50" s="50">
        <f>Main!B160</f>
        <v>8.6999999999999993</v>
      </c>
      <c r="AR50" s="50" t="str">
        <f>Main!C160</f>
        <v>Chelsea</v>
      </c>
      <c r="AS50" s="50">
        <f>Main!D160</f>
        <v>3.5</v>
      </c>
      <c r="AT50" s="50">
        <f>Main!E160</f>
        <v>5.86</v>
      </c>
      <c r="AU50" s="50">
        <f>Main!F160</f>
        <v>3.45</v>
      </c>
      <c r="AV50" s="50">
        <f>Main!G160</f>
        <v>2.48</v>
      </c>
      <c r="AW50" s="50">
        <f>Main!H160</f>
        <v>3.56</v>
      </c>
      <c r="AX50" s="50">
        <f>Main!I160</f>
        <v>2.83</v>
      </c>
      <c r="AY50" s="50">
        <f>Main!J160</f>
        <v>3.45</v>
      </c>
      <c r="AZ50" s="50">
        <f>Main!K160</f>
        <v>2.5299999999999998</v>
      </c>
      <c r="BA50" s="50">
        <f>Main!L1040</f>
        <v>0</v>
      </c>
      <c r="BC50" s="50" t="str">
        <v>Aubameyang</v>
      </c>
      <c r="BD50" s="50">
        <v>8.6999999999999993</v>
      </c>
      <c r="BE50" s="50" t="str">
        <v>Chelsea</v>
      </c>
      <c r="BF50" s="50">
        <v>3.5</v>
      </c>
      <c r="BG50" s="50">
        <v>5.86</v>
      </c>
      <c r="BH50" s="50">
        <v>3.45</v>
      </c>
      <c r="BI50" s="50">
        <v>2.48</v>
      </c>
      <c r="BJ50" s="50">
        <v>3.56</v>
      </c>
      <c r="BK50" s="50">
        <v>2.83</v>
      </c>
      <c r="BL50" s="50">
        <v>3.45</v>
      </c>
      <c r="BM50" s="50">
        <v>2.5299999999999998</v>
      </c>
      <c r="BN50" s="50">
        <v>0</v>
      </c>
      <c r="BP50" s="126" t="str">
        <f>Main!A50</f>
        <v>Aubameyang</v>
      </c>
      <c r="BQ50" s="126">
        <f>Main!N2800</f>
        <v>0</v>
      </c>
      <c r="BR50" s="126">
        <f>Main!D50</f>
        <v>3.5</v>
      </c>
      <c r="BS50" s="126" t="str">
        <v>Aubameyang</v>
      </c>
      <c r="BT50" s="126">
        <v>0</v>
      </c>
      <c r="BU50" s="126">
        <v>3.5</v>
      </c>
      <c r="BV50" s="127" t="str">
        <f t="shared" si="1"/>
        <v>Aubameyang</v>
      </c>
      <c r="BW50" s="127">
        <f>Main!P2800</f>
        <v>0</v>
      </c>
      <c r="BX50" s="127">
        <f t="shared" si="2"/>
        <v>3.5</v>
      </c>
      <c r="BY50" s="127" t="str">
        <v>Havertz</v>
      </c>
      <c r="BZ50" s="127">
        <v>0</v>
      </c>
      <c r="CA50" s="127">
        <v>3.67</v>
      </c>
      <c r="CH50" s="19" t="str">
        <f t="shared" si="3"/>
        <v>Aubameyang</v>
      </c>
      <c r="CI50" s="19">
        <f>Main!M2800-BQ50-BW50-CC50</f>
        <v>0</v>
      </c>
      <c r="CJ50" s="19">
        <f t="shared" si="4"/>
        <v>3.5</v>
      </c>
      <c r="CK50" s="19" t="str">
        <v>Aubameyang</v>
      </c>
      <c r="CL50" s="19">
        <v>0</v>
      </c>
      <c r="CM50" s="19">
        <v>3.5</v>
      </c>
      <c r="CO50" s="122">
        <f>Main!L50</f>
        <v>0</v>
      </c>
      <c r="CP50" s="122">
        <f>Main!L160</f>
        <v>0</v>
      </c>
      <c r="CQ50" s="122">
        <f>Main!L270</f>
        <v>0</v>
      </c>
      <c r="CR50" s="122">
        <f>Main!L380</f>
        <v>0</v>
      </c>
      <c r="CS50" s="122">
        <f>Main!L490</f>
        <v>0</v>
      </c>
      <c r="CT50" s="122">
        <f>Main!L600</f>
        <v>0</v>
      </c>
      <c r="CU50" s="122">
        <f>Main!L710</f>
        <v>0</v>
      </c>
      <c r="CV50" s="122">
        <f>Main!L820</f>
        <v>0</v>
      </c>
      <c r="CW50" s="122">
        <f>Main!L930</f>
        <v>0</v>
      </c>
      <c r="CX50" s="123">
        <f>Main!L1920</f>
        <v>0</v>
      </c>
      <c r="CY50" s="123">
        <f>Main!L2030</f>
        <v>0</v>
      </c>
      <c r="CZ50" s="123">
        <f>Main!L2140</f>
        <v>0</v>
      </c>
      <c r="DA50" s="124">
        <f>Main!L2250</f>
        <v>0</v>
      </c>
      <c r="DB50" s="123">
        <f>Main!L2360</f>
        <v>0</v>
      </c>
      <c r="DC50" s="123">
        <f>Main!L2470</f>
        <v>0</v>
      </c>
      <c r="DD50" s="123">
        <f>Main!L2580</f>
        <v>0</v>
      </c>
      <c r="DE50" s="123">
        <f>Main!L2690</f>
        <v>0</v>
      </c>
      <c r="DF50" s="51">
        <f t="shared" si="5"/>
        <v>0</v>
      </c>
      <c r="DG50" s="51">
        <f t="shared" si="6"/>
        <v>0</v>
      </c>
      <c r="DH50" s="51">
        <f t="shared" si="7"/>
        <v>0</v>
      </c>
      <c r="DI50" s="51">
        <f t="shared" si="8"/>
        <v>0</v>
      </c>
      <c r="DJ50" s="51">
        <f t="shared" si="9"/>
        <v>0</v>
      </c>
      <c r="DK50" s="51">
        <f t="shared" si="10"/>
        <v>0</v>
      </c>
      <c r="DL50" s="51">
        <f t="shared" si="11"/>
        <v>0</v>
      </c>
      <c r="DM50" s="51">
        <f t="shared" si="12"/>
        <v>0</v>
      </c>
      <c r="DN50" s="306">
        <f t="shared" si="22"/>
        <v>0</v>
      </c>
      <c r="DO50" s="306">
        <f t="shared" si="13"/>
        <v>0</v>
      </c>
      <c r="EA50" s="351">
        <f>SUM(EA49,AND(Main!L50=1))</f>
        <v>7</v>
      </c>
      <c r="EB50" s="351">
        <f>SUM(EB49,AND(Main!L160=1))</f>
        <v>7</v>
      </c>
      <c r="EC50" s="351">
        <f>SUM(EC49,AND(Main!L270=1))</f>
        <v>7</v>
      </c>
      <c r="ED50" s="351">
        <f>SUM(ED49,AND(Main!L380=1))</f>
        <v>7</v>
      </c>
      <c r="EE50" s="351">
        <f>SUM(EE49,AND(Main!L490=1))</f>
        <v>7</v>
      </c>
      <c r="EF50" s="351">
        <f>SUM(EF49,AND(Main!L600=1))</f>
        <v>7</v>
      </c>
      <c r="EG50" s="351">
        <f>SUM(EG49,AND(Main!L710=1))</f>
        <v>7</v>
      </c>
      <c r="EH50" s="351">
        <f>SUM(EH49,AND(Main!L820=1))</f>
        <v>7</v>
      </c>
      <c r="EI50" s="351">
        <f>SUM(EI49,AND(Main!L930=1))</f>
        <v>7</v>
      </c>
      <c r="EJ50" s="350">
        <f>SUM(EJ49,AND(Main!L2800=1))</f>
        <v>5</v>
      </c>
      <c r="EK50" s="350">
        <f>SUM(EK49,AND(Main!L2910=1))</f>
        <v>5</v>
      </c>
      <c r="EL50" s="350">
        <f>SUM(EL49,AND(Main!L3020=1))</f>
        <v>5</v>
      </c>
      <c r="EM50" s="350">
        <f>SUM(EM49,AND(Main!L3130=1))</f>
        <v>7</v>
      </c>
      <c r="EN50" s="350">
        <f>SUM(EN49,AND(Main!L3240=1))</f>
        <v>5</v>
      </c>
      <c r="EO50" s="350">
        <f>SUM(EO49,AND(Main!L3350=1))</f>
        <v>5</v>
      </c>
      <c r="EP50" s="350">
        <f>SUM(EP49,AND(Main!L3460=1))</f>
        <v>5</v>
      </c>
      <c r="EQ50" s="350">
        <f>SUM(EQ49,AND(Main!L3570=1))</f>
        <v>5</v>
      </c>
      <c r="ER50" s="361">
        <f>SUM(ER49,AND(Main!N2800=1))</f>
        <v>1</v>
      </c>
      <c r="ES50" s="361">
        <f>SUM(ES49,AND(Main!N2910=1))</f>
        <v>1</v>
      </c>
      <c r="ET50" s="361">
        <f>SUM(ET49,AND(Main!N3020=1))</f>
        <v>1</v>
      </c>
      <c r="EU50" s="361">
        <f>SUM(EU49,AND(Main!N3130=1))</f>
        <v>0</v>
      </c>
      <c r="EV50" s="361">
        <f>SUM(EV49,AND(Main!N3240=1))</f>
        <v>1</v>
      </c>
      <c r="EW50" s="361">
        <f>SUM(EW49,AND(Main!N3350=1))</f>
        <v>1</v>
      </c>
      <c r="EX50" s="361">
        <f>SUM(EX49,AND(Main!N3460=1))</f>
        <v>1</v>
      </c>
      <c r="EY50" s="361">
        <f>SUM(EY49,AND(Main!N3570=1))</f>
        <v>1</v>
      </c>
      <c r="EZ50" s="362">
        <f>SUM(EZ49,AND(Main!P2800=1))</f>
        <v>0</v>
      </c>
      <c r="FA50" s="362">
        <f>SUM(FA49,AND(Main!P2910=1))</f>
        <v>0</v>
      </c>
      <c r="FB50" s="362">
        <f>SUM(FB49,AND(Main!P3020=1))</f>
        <v>1</v>
      </c>
      <c r="FC50" s="362">
        <f>SUM(FC49,AND(Main!P3130=1))</f>
        <v>0</v>
      </c>
      <c r="FD50" s="362">
        <f>SUM(FD49,AND(Main!P3240=1))</f>
        <v>1</v>
      </c>
      <c r="FE50" s="362">
        <f>SUM(FE49,AND(Main!P3350=1))</f>
        <v>1</v>
      </c>
      <c r="FF50" s="362">
        <f>SUM(FF49,AND(Main!P3460=1))</f>
        <v>1</v>
      </c>
      <c r="FG50" s="362">
        <f>SUM(FG49,AND(Main!P3570=1))</f>
        <v>1</v>
      </c>
      <c r="FH50">
        <f>SUM(FH49,AND(Main!Q2800=1))</f>
        <v>1</v>
      </c>
      <c r="FI50">
        <f>SUM(FI49,AND(Main!Q2910=1))</f>
        <v>1</v>
      </c>
      <c r="FJ50">
        <f>SUM(FJ49,AND(Main!Q3020=1))</f>
        <v>0</v>
      </c>
      <c r="FK50">
        <f>SUM(FK49,AND(Main!Q3130=1))</f>
        <v>0</v>
      </c>
      <c r="FL50">
        <f>SUM(FL49,AND(Main!Q3240=1))</f>
        <v>0</v>
      </c>
      <c r="FM50">
        <f>SUM(FM49,AND(Main!Q3350=1))</f>
        <v>0</v>
      </c>
      <c r="FN50">
        <f>SUM(FN49,AND(Main!Q3460=1))</f>
        <v>0</v>
      </c>
      <c r="FO50">
        <f>SUM(FO49,AND(Main!Q3570=1))</f>
        <v>0</v>
      </c>
    </row>
    <row r="51" spans="1:171">
      <c r="A51" s="47" t="str">
        <v>Kane</v>
      </c>
      <c r="B51" s="47">
        <v>11.6</v>
      </c>
      <c r="C51" s="47" t="str">
        <v>Spurs</v>
      </c>
      <c r="D51" s="47">
        <v>6.28</v>
      </c>
      <c r="E51" s="47">
        <v>4.4000000000000004</v>
      </c>
      <c r="F51" s="47">
        <v>7.99</v>
      </c>
      <c r="G51" s="47">
        <v>5.57</v>
      </c>
      <c r="H51" s="47">
        <v>4.18</v>
      </c>
      <c r="I51" s="47">
        <v>5.35</v>
      </c>
      <c r="J51" s="47">
        <v>5.68</v>
      </c>
      <c r="K51" s="47">
        <v>4.99</v>
      </c>
      <c r="L51" s="47">
        <v>0</v>
      </c>
      <c r="N51" s="252">
        <v>1</v>
      </c>
      <c r="O51" s="49" t="str">
        <f>Main!A161</f>
        <v>Solanke</v>
      </c>
      <c r="P51" s="49">
        <f>Main!B161</f>
        <v>5.8</v>
      </c>
      <c r="Q51" s="49" t="str">
        <f>Main!C161</f>
        <v>Bournemouth</v>
      </c>
      <c r="R51" s="49">
        <f>Main!D161</f>
        <v>4.43</v>
      </c>
      <c r="S51" s="49">
        <f>Main!E161</f>
        <v>3.26</v>
      </c>
      <c r="T51" s="49">
        <f>Main!F161</f>
        <v>3.55</v>
      </c>
      <c r="U51" s="49">
        <f>Main!G161</f>
        <v>4.2699999999999996</v>
      </c>
      <c r="V51" s="49">
        <f>Main!H161</f>
        <v>3.09</v>
      </c>
      <c r="W51" s="49">
        <f>Main!I161</f>
        <v>3.33</v>
      </c>
      <c r="X51" s="49">
        <f>Main!J161</f>
        <v>3.31</v>
      </c>
      <c r="Y51" s="49">
        <f>Main!K161</f>
        <v>1.24</v>
      </c>
      <c r="Z51" s="49">
        <f>Main!L2801</f>
        <v>0</v>
      </c>
      <c r="AB51" s="49">
        <v>2</v>
      </c>
      <c r="AC51" s="49" t="str">
        <v>Rodrigo</v>
      </c>
      <c r="AD51" s="49">
        <v>6.3</v>
      </c>
      <c r="AE51" s="49" t="str">
        <v>Leeds</v>
      </c>
      <c r="AF51" s="49">
        <v>3.09</v>
      </c>
      <c r="AG51" s="49">
        <v>3.69</v>
      </c>
      <c r="AH51" s="49">
        <v>2.94</v>
      </c>
      <c r="AI51" s="49">
        <v>3.13</v>
      </c>
      <c r="AJ51" s="49">
        <v>2.96</v>
      </c>
      <c r="AK51" s="49">
        <v>2.64</v>
      </c>
      <c r="AL51" s="49">
        <v>2.75</v>
      </c>
      <c r="AM51" s="49">
        <v>3.02</v>
      </c>
      <c r="AN51" s="49">
        <v>0</v>
      </c>
      <c r="AP51" s="50" t="str">
        <f>Main!A161</f>
        <v>Solanke</v>
      </c>
      <c r="AQ51" s="50">
        <f>Main!B161</f>
        <v>5.8</v>
      </c>
      <c r="AR51" s="50" t="str">
        <f>Main!C161</f>
        <v>Bournemouth</v>
      </c>
      <c r="AS51" s="50">
        <f>Main!D161</f>
        <v>4.43</v>
      </c>
      <c r="AT51" s="50">
        <f>Main!E161</f>
        <v>3.26</v>
      </c>
      <c r="AU51" s="50">
        <f>Main!F161</f>
        <v>3.55</v>
      </c>
      <c r="AV51" s="50">
        <f>Main!G161</f>
        <v>4.2699999999999996</v>
      </c>
      <c r="AW51" s="50">
        <f>Main!H161</f>
        <v>3.09</v>
      </c>
      <c r="AX51" s="50">
        <f>Main!I161</f>
        <v>3.33</v>
      </c>
      <c r="AY51" s="50">
        <f>Main!J161</f>
        <v>3.31</v>
      </c>
      <c r="AZ51" s="50">
        <f>Main!K161</f>
        <v>1.24</v>
      </c>
      <c r="BA51" s="50">
        <f>Main!L1041</f>
        <v>0</v>
      </c>
      <c r="BC51" s="50" t="str">
        <v>Solanke</v>
      </c>
      <c r="BD51" s="50">
        <v>5.8</v>
      </c>
      <c r="BE51" s="50" t="str">
        <v>Bournemouth</v>
      </c>
      <c r="BF51" s="50">
        <v>4.43</v>
      </c>
      <c r="BG51" s="50">
        <v>3.26</v>
      </c>
      <c r="BH51" s="50">
        <v>3.55</v>
      </c>
      <c r="BI51" s="50">
        <v>4.2699999999999996</v>
      </c>
      <c r="BJ51" s="50">
        <v>3.09</v>
      </c>
      <c r="BK51" s="50">
        <v>3.33</v>
      </c>
      <c r="BL51" s="50">
        <v>3.31</v>
      </c>
      <c r="BM51" s="50">
        <v>1.24</v>
      </c>
      <c r="BN51" s="50">
        <v>0</v>
      </c>
      <c r="BP51" s="126" t="str">
        <f>Main!A51</f>
        <v>Solanke</v>
      </c>
      <c r="BQ51" s="126">
        <f>Main!N2801</f>
        <v>0</v>
      </c>
      <c r="BR51" s="126">
        <f>Main!D51</f>
        <v>4.43</v>
      </c>
      <c r="BS51" s="126" t="str">
        <v>Solanke</v>
      </c>
      <c r="BT51" s="126">
        <v>0</v>
      </c>
      <c r="BU51" s="126">
        <v>4.43</v>
      </c>
      <c r="BV51" s="127" t="str">
        <f t="shared" si="1"/>
        <v>Solanke</v>
      </c>
      <c r="BW51" s="127">
        <f>Main!P2801</f>
        <v>0</v>
      </c>
      <c r="BX51" s="127">
        <f t="shared" si="2"/>
        <v>4.43</v>
      </c>
      <c r="BY51" s="127" t="str">
        <v>Aubameyang</v>
      </c>
      <c r="BZ51" s="127">
        <v>0</v>
      </c>
      <c r="CA51" s="127">
        <v>3.5</v>
      </c>
      <c r="CH51" s="19" t="str">
        <f t="shared" si="3"/>
        <v>Solanke</v>
      </c>
      <c r="CI51" s="19">
        <f>Main!M2801-BQ51-BW51-CC51</f>
        <v>0</v>
      </c>
      <c r="CJ51" s="19">
        <f t="shared" si="4"/>
        <v>4.43</v>
      </c>
      <c r="CK51" s="19" t="str">
        <v>Solanke</v>
      </c>
      <c r="CL51" s="19">
        <v>0</v>
      </c>
      <c r="CM51" s="19">
        <v>4.43</v>
      </c>
      <c r="CO51" s="122">
        <f>Main!L51</f>
        <v>0</v>
      </c>
      <c r="CP51" s="122">
        <f>Main!L161</f>
        <v>0</v>
      </c>
      <c r="CQ51" s="122">
        <f>Main!L271</f>
        <v>0</v>
      </c>
      <c r="CR51" s="122">
        <f>Main!L381</f>
        <v>0</v>
      </c>
      <c r="CS51" s="122">
        <f>Main!L491</f>
        <v>0</v>
      </c>
      <c r="CT51" s="122">
        <f>Main!L601</f>
        <v>0</v>
      </c>
      <c r="CU51" s="122">
        <f>Main!L711</f>
        <v>0</v>
      </c>
      <c r="CV51" s="122">
        <f>Main!L821</f>
        <v>0</v>
      </c>
      <c r="CW51" s="122">
        <f>Main!L931</f>
        <v>0</v>
      </c>
      <c r="CX51" s="123">
        <f>Main!L1921</f>
        <v>0</v>
      </c>
      <c r="CY51" s="123">
        <f>Main!L2031</f>
        <v>0</v>
      </c>
      <c r="CZ51" s="123">
        <f>Main!L2141</f>
        <v>0</v>
      </c>
      <c r="DA51" s="124">
        <f>Main!L2251</f>
        <v>0</v>
      </c>
      <c r="DB51" s="123">
        <f>Main!L2361</f>
        <v>0</v>
      </c>
      <c r="DC51" s="123">
        <f>Main!L2471</f>
        <v>0</v>
      </c>
      <c r="DD51" s="123">
        <f>Main!L2581</f>
        <v>0</v>
      </c>
      <c r="DE51" s="123">
        <f>Main!L2691</f>
        <v>0</v>
      </c>
      <c r="DF51" s="51">
        <f t="shared" si="5"/>
        <v>0</v>
      </c>
      <c r="DG51" s="51">
        <f t="shared" si="6"/>
        <v>0</v>
      </c>
      <c r="DH51" s="51">
        <f t="shared" si="7"/>
        <v>0</v>
      </c>
      <c r="DI51" s="51">
        <f t="shared" si="8"/>
        <v>0</v>
      </c>
      <c r="DJ51" s="51">
        <f t="shared" si="9"/>
        <v>0</v>
      </c>
      <c r="DK51" s="51">
        <f t="shared" si="10"/>
        <v>0</v>
      </c>
      <c r="DL51" s="51">
        <f t="shared" si="11"/>
        <v>0</v>
      </c>
      <c r="DM51" s="51">
        <f t="shared" si="12"/>
        <v>0</v>
      </c>
      <c r="DN51" s="306">
        <f t="shared" si="22"/>
        <v>0</v>
      </c>
      <c r="DO51" s="306">
        <f t="shared" si="13"/>
        <v>0</v>
      </c>
      <c r="EA51" s="351">
        <f>SUM(EA50,AND(Main!L51=1))</f>
        <v>7</v>
      </c>
      <c r="EB51" s="351">
        <f>SUM(EB50,AND(Main!L161=1))</f>
        <v>7</v>
      </c>
      <c r="EC51" s="351">
        <f>SUM(EC50,AND(Main!L271=1))</f>
        <v>7</v>
      </c>
      <c r="ED51" s="351">
        <f>SUM(ED50,AND(Main!L381=1))</f>
        <v>7</v>
      </c>
      <c r="EE51" s="351">
        <f>SUM(EE50,AND(Main!L491=1))</f>
        <v>7</v>
      </c>
      <c r="EF51" s="351">
        <f>SUM(EF50,AND(Main!L601=1))</f>
        <v>7</v>
      </c>
      <c r="EG51" s="351">
        <f>SUM(EG50,AND(Main!L711=1))</f>
        <v>7</v>
      </c>
      <c r="EH51" s="351">
        <f>SUM(EH50,AND(Main!L821=1))</f>
        <v>7</v>
      </c>
      <c r="EI51" s="351">
        <f>SUM(EI50,AND(Main!L931=1))</f>
        <v>7</v>
      </c>
      <c r="EJ51" s="350">
        <f>SUM(EJ50,AND(Main!L2801=1))</f>
        <v>5</v>
      </c>
      <c r="EK51" s="350">
        <f>SUM(EK50,AND(Main!L2911=1))</f>
        <v>5</v>
      </c>
      <c r="EL51" s="350">
        <f>SUM(EL50,AND(Main!L3021=1))</f>
        <v>5</v>
      </c>
      <c r="EM51" s="350">
        <f>SUM(EM50,AND(Main!L3131=1))</f>
        <v>7</v>
      </c>
      <c r="EN51" s="350">
        <f>SUM(EN50,AND(Main!L3241=1))</f>
        <v>5</v>
      </c>
      <c r="EO51" s="350">
        <f>SUM(EO50,AND(Main!L3351=1))</f>
        <v>5</v>
      </c>
      <c r="EP51" s="350">
        <f>SUM(EP50,AND(Main!L3461=1))</f>
        <v>5</v>
      </c>
      <c r="EQ51" s="350">
        <f>SUM(EQ50,AND(Main!L3571=1))</f>
        <v>5</v>
      </c>
      <c r="ER51" s="361">
        <f>SUM(ER50,AND(Main!N2801=1))</f>
        <v>1</v>
      </c>
      <c r="ES51" s="361">
        <f>SUM(ES50,AND(Main!N2911=1))</f>
        <v>1</v>
      </c>
      <c r="ET51" s="361">
        <f>SUM(ET50,AND(Main!N3021=1))</f>
        <v>1</v>
      </c>
      <c r="EU51" s="361">
        <f>SUM(EU50,AND(Main!N3131=1))</f>
        <v>0</v>
      </c>
      <c r="EV51" s="361">
        <f>SUM(EV50,AND(Main!N3241=1))</f>
        <v>1</v>
      </c>
      <c r="EW51" s="361">
        <f>SUM(EW50,AND(Main!N3351=1))</f>
        <v>1</v>
      </c>
      <c r="EX51" s="361">
        <f>SUM(EX50,AND(Main!N3461=1))</f>
        <v>1</v>
      </c>
      <c r="EY51" s="361">
        <f>SUM(EY50,AND(Main!N3571=1))</f>
        <v>1</v>
      </c>
      <c r="EZ51" s="362">
        <f>SUM(EZ50,AND(Main!P2801=1))</f>
        <v>0</v>
      </c>
      <c r="FA51" s="362">
        <f>SUM(FA50,AND(Main!P2911=1))</f>
        <v>0</v>
      </c>
      <c r="FB51" s="362">
        <f>SUM(FB50,AND(Main!P3021=1))</f>
        <v>1</v>
      </c>
      <c r="FC51" s="362">
        <f>SUM(FC50,AND(Main!P3131=1))</f>
        <v>0</v>
      </c>
      <c r="FD51" s="362">
        <f>SUM(FD50,AND(Main!P3241=1))</f>
        <v>1</v>
      </c>
      <c r="FE51" s="362">
        <f>SUM(FE50,AND(Main!P3351=1))</f>
        <v>1</v>
      </c>
      <c r="FF51" s="362">
        <f>SUM(FF50,AND(Main!P3461=1))</f>
        <v>1</v>
      </c>
      <c r="FG51" s="362">
        <f>SUM(FG50,AND(Main!P3571=1))</f>
        <v>1</v>
      </c>
      <c r="FH51">
        <f>SUM(FH50,AND(Main!Q2801=1))</f>
        <v>1</v>
      </c>
      <c r="FI51">
        <f>SUM(FI50,AND(Main!Q2911=1))</f>
        <v>1</v>
      </c>
      <c r="FJ51">
        <f>SUM(FJ50,AND(Main!Q3021=1))</f>
        <v>0</v>
      </c>
      <c r="FK51">
        <f>SUM(FK50,AND(Main!Q3131=1))</f>
        <v>0</v>
      </c>
      <c r="FL51">
        <f>SUM(FL50,AND(Main!Q3241=1))</f>
        <v>0</v>
      </c>
      <c r="FM51">
        <f>SUM(FM50,AND(Main!Q3351=1))</f>
        <v>0</v>
      </c>
      <c r="FN51">
        <f>SUM(FN50,AND(Main!Q3461=1))</f>
        <v>0</v>
      </c>
      <c r="FO51">
        <f>SUM(FO50,AND(Main!Q3571=1))</f>
        <v>0</v>
      </c>
    </row>
    <row r="52" spans="1:171">
      <c r="A52" s="47" t="str">
        <v>Darwin</v>
      </c>
      <c r="B52" s="47">
        <v>9</v>
      </c>
      <c r="C52" s="47" t="str">
        <v>Liverpool</v>
      </c>
      <c r="D52" s="47">
        <v>6.34</v>
      </c>
      <c r="E52" s="47">
        <v>5.17</v>
      </c>
      <c r="F52" s="47">
        <v>4.21</v>
      </c>
      <c r="G52" s="47">
        <v>4.21</v>
      </c>
      <c r="H52" s="47">
        <v>4.37</v>
      </c>
      <c r="I52" s="47">
        <v>5.0999999999999996</v>
      </c>
      <c r="J52" s="47">
        <v>3.63</v>
      </c>
      <c r="K52" s="47">
        <v>4.18</v>
      </c>
      <c r="L52" s="47">
        <v>0</v>
      </c>
      <c r="N52" s="252">
        <v>1</v>
      </c>
      <c r="O52" s="49" t="str">
        <f>Main!A162</f>
        <v>Bamford</v>
      </c>
      <c r="P52" s="49">
        <f>Main!B162</f>
        <v>7.2</v>
      </c>
      <c r="Q52" s="49" t="str">
        <f>Main!C162</f>
        <v>Leeds</v>
      </c>
      <c r="R52" s="49">
        <f>Main!D162</f>
        <v>1.69</v>
      </c>
      <c r="S52" s="49">
        <f>Main!E162</f>
        <v>3.12</v>
      </c>
      <c r="T52" s="49">
        <f>Main!F162</f>
        <v>3.23</v>
      </c>
      <c r="U52" s="49">
        <f>Main!G162</f>
        <v>3.87</v>
      </c>
      <c r="V52" s="49">
        <f>Main!H162</f>
        <v>3.4</v>
      </c>
      <c r="W52" s="49">
        <f>Main!I162</f>
        <v>3.24</v>
      </c>
      <c r="X52" s="49">
        <f>Main!J162</f>
        <v>3.34</v>
      </c>
      <c r="Y52" s="49">
        <f>Main!K162</f>
        <v>3.43</v>
      </c>
      <c r="Z52" s="49">
        <f>Main!L2802</f>
        <v>0</v>
      </c>
      <c r="AB52" s="49">
        <v>2</v>
      </c>
      <c r="AC52" s="49" t="str">
        <v>Aaronson</v>
      </c>
      <c r="AD52" s="49">
        <v>5.5</v>
      </c>
      <c r="AE52" s="49" t="str">
        <v>Leeds</v>
      </c>
      <c r="AF52" s="49">
        <v>2.85</v>
      </c>
      <c r="AG52" s="49">
        <v>3.25</v>
      </c>
      <c r="AH52" s="49">
        <v>2.95</v>
      </c>
      <c r="AI52" s="49">
        <v>3.25</v>
      </c>
      <c r="AJ52" s="49">
        <v>3.04</v>
      </c>
      <c r="AK52" s="49">
        <v>2.82</v>
      </c>
      <c r="AL52" s="49">
        <v>2.88</v>
      </c>
      <c r="AM52" s="49">
        <v>3</v>
      </c>
      <c r="AN52" s="49">
        <v>0</v>
      </c>
      <c r="AP52" s="50" t="str">
        <f>Main!A162</f>
        <v>Bamford</v>
      </c>
      <c r="AQ52" s="50">
        <f>Main!B162</f>
        <v>7.2</v>
      </c>
      <c r="AR52" s="50" t="str">
        <f>Main!C162</f>
        <v>Leeds</v>
      </c>
      <c r="AS52" s="50">
        <f>Main!D162</f>
        <v>1.69</v>
      </c>
      <c r="AT52" s="50">
        <f>Main!E162</f>
        <v>3.12</v>
      </c>
      <c r="AU52" s="50">
        <f>Main!F162</f>
        <v>3.23</v>
      </c>
      <c r="AV52" s="50">
        <f>Main!G162</f>
        <v>3.87</v>
      </c>
      <c r="AW52" s="50">
        <f>Main!H162</f>
        <v>3.4</v>
      </c>
      <c r="AX52" s="50">
        <f>Main!I162</f>
        <v>3.24</v>
      </c>
      <c r="AY52" s="50">
        <f>Main!J162</f>
        <v>3.34</v>
      </c>
      <c r="AZ52" s="50">
        <f>Main!K162</f>
        <v>3.43</v>
      </c>
      <c r="BA52" s="50">
        <f>Main!L1042</f>
        <v>0</v>
      </c>
      <c r="BC52" s="50" t="str">
        <v>Bamford</v>
      </c>
      <c r="BD52" s="50">
        <v>7.2</v>
      </c>
      <c r="BE52" s="50" t="str">
        <v>Leeds</v>
      </c>
      <c r="BF52" s="50">
        <v>1.69</v>
      </c>
      <c r="BG52" s="50">
        <v>3.12</v>
      </c>
      <c r="BH52" s="50">
        <v>3.23</v>
      </c>
      <c r="BI52" s="50">
        <v>3.87</v>
      </c>
      <c r="BJ52" s="50">
        <v>3.4</v>
      </c>
      <c r="BK52" s="50">
        <v>3.24</v>
      </c>
      <c r="BL52" s="50">
        <v>3.34</v>
      </c>
      <c r="BM52" s="50">
        <v>3.43</v>
      </c>
      <c r="BN52" s="50">
        <v>0</v>
      </c>
      <c r="BP52" s="126" t="str">
        <f>Main!A52</f>
        <v>Bamford</v>
      </c>
      <c r="BQ52" s="126">
        <f>Main!N2802</f>
        <v>0</v>
      </c>
      <c r="BR52" s="126">
        <f>Main!D52</f>
        <v>1.69</v>
      </c>
      <c r="BS52" s="126" t="str">
        <v>Bamford</v>
      </c>
      <c r="BT52" s="126">
        <v>0</v>
      </c>
      <c r="BU52" s="126">
        <v>1.69</v>
      </c>
      <c r="BV52" s="127" t="str">
        <f t="shared" si="1"/>
        <v>Bamford</v>
      </c>
      <c r="BW52" s="127">
        <f>Main!P2802</f>
        <v>0</v>
      </c>
      <c r="BX52" s="127">
        <f t="shared" si="2"/>
        <v>1.69</v>
      </c>
      <c r="BY52" s="127" t="str">
        <v>Solanke</v>
      </c>
      <c r="BZ52" s="127">
        <v>0</v>
      </c>
      <c r="CA52" s="127">
        <v>4.43</v>
      </c>
      <c r="CH52" s="19" t="str">
        <f t="shared" si="3"/>
        <v>Bamford</v>
      </c>
      <c r="CI52" s="19">
        <f>Main!M2802-BQ52-BW52-CC52</f>
        <v>0</v>
      </c>
      <c r="CJ52" s="19">
        <f t="shared" si="4"/>
        <v>1.69</v>
      </c>
      <c r="CK52" s="19" t="str">
        <v>Bamford</v>
      </c>
      <c r="CL52" s="19">
        <v>0</v>
      </c>
      <c r="CM52" s="19">
        <v>1.69</v>
      </c>
      <c r="CO52" s="122">
        <f>Main!L52</f>
        <v>0</v>
      </c>
      <c r="CP52" s="122">
        <f>Main!L162</f>
        <v>0</v>
      </c>
      <c r="CQ52" s="122">
        <f>Main!L272</f>
        <v>0</v>
      </c>
      <c r="CR52" s="122">
        <f>Main!L382</f>
        <v>0</v>
      </c>
      <c r="CS52" s="122">
        <f>Main!L492</f>
        <v>0</v>
      </c>
      <c r="CT52" s="122">
        <f>Main!L602</f>
        <v>0</v>
      </c>
      <c r="CU52" s="122">
        <f>Main!L712</f>
        <v>0</v>
      </c>
      <c r="CV52" s="122">
        <f>Main!L822</f>
        <v>0</v>
      </c>
      <c r="CW52" s="122">
        <f>Main!L932</f>
        <v>0</v>
      </c>
      <c r="CX52" s="123">
        <f>Main!L1922</f>
        <v>0</v>
      </c>
      <c r="CY52" s="123">
        <f>Main!L2032</f>
        <v>0</v>
      </c>
      <c r="CZ52" s="123">
        <f>Main!L2142</f>
        <v>0</v>
      </c>
      <c r="DA52" s="124">
        <f>Main!L2252</f>
        <v>0</v>
      </c>
      <c r="DB52" s="123">
        <f>Main!L2362</f>
        <v>0</v>
      </c>
      <c r="DC52" s="123">
        <f>Main!L2472</f>
        <v>0</v>
      </c>
      <c r="DD52" s="123">
        <f>Main!L2582</f>
        <v>0</v>
      </c>
      <c r="DE52" s="123">
        <f>Main!L2692</f>
        <v>0</v>
      </c>
      <c r="DF52" s="51">
        <f t="shared" si="5"/>
        <v>0</v>
      </c>
      <c r="DG52" s="51">
        <f t="shared" si="6"/>
        <v>0</v>
      </c>
      <c r="DH52" s="51">
        <f t="shared" si="7"/>
        <v>0</v>
      </c>
      <c r="DI52" s="51">
        <f t="shared" si="8"/>
        <v>0</v>
      </c>
      <c r="DJ52" s="51">
        <f t="shared" si="9"/>
        <v>0</v>
      </c>
      <c r="DK52" s="51">
        <f t="shared" si="10"/>
        <v>0</v>
      </c>
      <c r="DL52" s="51">
        <f t="shared" si="11"/>
        <v>0</v>
      </c>
      <c r="DM52" s="51">
        <f t="shared" si="12"/>
        <v>0</v>
      </c>
      <c r="DN52" s="306">
        <f t="shared" si="22"/>
        <v>0</v>
      </c>
      <c r="DO52" s="306">
        <f t="shared" si="13"/>
        <v>0</v>
      </c>
      <c r="EA52" s="351">
        <f>SUM(EA51,AND(Main!L52=1))</f>
        <v>7</v>
      </c>
      <c r="EB52" s="351">
        <f>SUM(EB51,AND(Main!L162=1))</f>
        <v>7</v>
      </c>
      <c r="EC52" s="351">
        <f>SUM(EC51,AND(Main!L272=1))</f>
        <v>7</v>
      </c>
      <c r="ED52" s="351">
        <f>SUM(ED51,AND(Main!L382=1))</f>
        <v>7</v>
      </c>
      <c r="EE52" s="351">
        <f>SUM(EE51,AND(Main!L492=1))</f>
        <v>7</v>
      </c>
      <c r="EF52" s="351">
        <f>SUM(EF51,AND(Main!L602=1))</f>
        <v>7</v>
      </c>
      <c r="EG52" s="351">
        <f>SUM(EG51,AND(Main!L712=1))</f>
        <v>7</v>
      </c>
      <c r="EH52" s="351">
        <f>SUM(EH51,AND(Main!L822=1))</f>
        <v>7</v>
      </c>
      <c r="EI52" s="351">
        <f>SUM(EI51,AND(Main!L932=1))</f>
        <v>7</v>
      </c>
      <c r="EJ52" s="350">
        <f>SUM(EJ51,AND(Main!L2802=1))</f>
        <v>5</v>
      </c>
      <c r="EK52" s="350">
        <f>SUM(EK51,AND(Main!L2912=1))</f>
        <v>5</v>
      </c>
      <c r="EL52" s="350">
        <f>SUM(EL51,AND(Main!L3022=1))</f>
        <v>5</v>
      </c>
      <c r="EM52" s="350">
        <f>SUM(EM51,AND(Main!L3132=1))</f>
        <v>7</v>
      </c>
      <c r="EN52" s="350">
        <f>SUM(EN51,AND(Main!L3242=1))</f>
        <v>5</v>
      </c>
      <c r="EO52" s="350">
        <f>SUM(EO51,AND(Main!L3352=1))</f>
        <v>5</v>
      </c>
      <c r="EP52" s="350">
        <f>SUM(EP51,AND(Main!L3462=1))</f>
        <v>5</v>
      </c>
      <c r="EQ52" s="350">
        <f>SUM(EQ51,AND(Main!L3572=1))</f>
        <v>5</v>
      </c>
      <c r="ER52" s="361">
        <f>SUM(ER51,AND(Main!N2802=1))</f>
        <v>1</v>
      </c>
      <c r="ES52" s="361">
        <f>SUM(ES51,AND(Main!N2912=1))</f>
        <v>1</v>
      </c>
      <c r="ET52" s="361">
        <f>SUM(ET51,AND(Main!N3022=1))</f>
        <v>1</v>
      </c>
      <c r="EU52" s="361">
        <f>SUM(EU51,AND(Main!N3132=1))</f>
        <v>0</v>
      </c>
      <c r="EV52" s="361">
        <f>SUM(EV51,AND(Main!N3242=1))</f>
        <v>1</v>
      </c>
      <c r="EW52" s="361">
        <f>SUM(EW51,AND(Main!N3352=1))</f>
        <v>1</v>
      </c>
      <c r="EX52" s="361">
        <f>SUM(EX51,AND(Main!N3462=1))</f>
        <v>1</v>
      </c>
      <c r="EY52" s="361">
        <f>SUM(EY51,AND(Main!N3572=1))</f>
        <v>1</v>
      </c>
      <c r="EZ52" s="362">
        <f>SUM(EZ51,AND(Main!P2802=1))</f>
        <v>0</v>
      </c>
      <c r="FA52" s="362">
        <f>SUM(FA51,AND(Main!P2912=1))</f>
        <v>0</v>
      </c>
      <c r="FB52" s="362">
        <f>SUM(FB51,AND(Main!P3022=1))</f>
        <v>1</v>
      </c>
      <c r="FC52" s="362">
        <f>SUM(FC51,AND(Main!P3132=1))</f>
        <v>0</v>
      </c>
      <c r="FD52" s="362">
        <f>SUM(FD51,AND(Main!P3242=1))</f>
        <v>1</v>
      </c>
      <c r="FE52" s="362">
        <f>SUM(FE51,AND(Main!P3352=1))</f>
        <v>1</v>
      </c>
      <c r="FF52" s="362">
        <f>SUM(FF51,AND(Main!P3462=1))</f>
        <v>1</v>
      </c>
      <c r="FG52" s="362">
        <f>SUM(FG51,AND(Main!P3572=1))</f>
        <v>1</v>
      </c>
      <c r="FH52">
        <f>SUM(FH51,AND(Main!Q2802=1))</f>
        <v>1</v>
      </c>
      <c r="FI52">
        <f>SUM(FI51,AND(Main!Q2912=1))</f>
        <v>1</v>
      </c>
      <c r="FJ52">
        <f>SUM(FJ51,AND(Main!Q3022=1))</f>
        <v>0</v>
      </c>
      <c r="FK52">
        <f>SUM(FK51,AND(Main!Q3132=1))</f>
        <v>0</v>
      </c>
      <c r="FL52">
        <f>SUM(FL51,AND(Main!Q3242=1))</f>
        <v>0</v>
      </c>
      <c r="FM52">
        <f>SUM(FM51,AND(Main!Q3352=1))</f>
        <v>0</v>
      </c>
      <c r="FN52">
        <f>SUM(FN51,AND(Main!Q3462=1))</f>
        <v>0</v>
      </c>
      <c r="FO52">
        <f>SUM(FO51,AND(Main!Q3572=1))</f>
        <v>0</v>
      </c>
    </row>
    <row r="53" spans="1:171">
      <c r="A53" s="47" t="str">
        <v>Mitrović</v>
      </c>
      <c r="B53" s="47">
        <v>6.9</v>
      </c>
      <c r="C53" s="47" t="str">
        <v>Fulham</v>
      </c>
      <c r="D53" s="47">
        <v>5.61</v>
      </c>
      <c r="E53" s="47">
        <v>7.06</v>
      </c>
      <c r="F53" s="47">
        <v>3.04</v>
      </c>
      <c r="G53" s="47">
        <v>4.18</v>
      </c>
      <c r="H53" s="47">
        <v>3.38</v>
      </c>
      <c r="I53" s="47">
        <v>5.23</v>
      </c>
      <c r="J53" s="47">
        <v>3.58</v>
      </c>
      <c r="K53" s="47">
        <v>3.83</v>
      </c>
      <c r="L53" s="47">
        <v>0</v>
      </c>
      <c r="N53" s="252">
        <v>1</v>
      </c>
      <c r="O53" s="49" t="str">
        <f>Main!A163</f>
        <v>Mbeumo</v>
      </c>
      <c r="P53" s="49">
        <f>Main!B163</f>
        <v>5.8</v>
      </c>
      <c r="Q53" s="49" t="str">
        <f>Main!C163</f>
        <v>Brentford</v>
      </c>
      <c r="R53" s="49">
        <f>Main!D163</f>
        <v>3</v>
      </c>
      <c r="S53" s="49">
        <f>Main!E163</f>
        <v>2.62</v>
      </c>
      <c r="T53" s="49">
        <f>Main!F163</f>
        <v>3.81</v>
      </c>
      <c r="U53" s="49">
        <f>Main!G163</f>
        <v>3.38</v>
      </c>
      <c r="V53" s="49">
        <f>Main!H163</f>
        <v>4.13</v>
      </c>
      <c r="W53" s="49">
        <f>Main!I163</f>
        <v>2.81</v>
      </c>
      <c r="X53" s="49">
        <f>Main!J163</f>
        <v>3.94</v>
      </c>
      <c r="Y53" s="49">
        <f>Main!K163</f>
        <v>1.57</v>
      </c>
      <c r="Z53" s="49">
        <f>Main!L2803</f>
        <v>0</v>
      </c>
      <c r="AB53" s="49">
        <v>2</v>
      </c>
      <c r="AC53" s="49" t="str">
        <v>Kulusevski</v>
      </c>
      <c r="AD53" s="49">
        <v>8</v>
      </c>
      <c r="AE53" s="49" t="str">
        <v>Spurs</v>
      </c>
      <c r="AF53" s="49">
        <v>3.47</v>
      </c>
      <c r="AG53" s="49">
        <v>3.18</v>
      </c>
      <c r="AH53" s="49">
        <v>4.97</v>
      </c>
      <c r="AI53" s="49">
        <v>2.94</v>
      </c>
      <c r="AJ53" s="49">
        <v>2</v>
      </c>
      <c r="AK53" s="49">
        <v>2.39</v>
      </c>
      <c r="AL53" s="49">
        <v>2.66</v>
      </c>
      <c r="AM53" s="49">
        <v>2.2999999999999998</v>
      </c>
      <c r="AN53" s="49">
        <v>0</v>
      </c>
      <c r="AP53" s="50" t="str">
        <f>Main!A163</f>
        <v>Mbeumo</v>
      </c>
      <c r="AQ53" s="50">
        <f>Main!B163</f>
        <v>5.8</v>
      </c>
      <c r="AR53" s="50" t="str">
        <f>Main!C163</f>
        <v>Brentford</v>
      </c>
      <c r="AS53" s="50">
        <f>Main!D163</f>
        <v>3</v>
      </c>
      <c r="AT53" s="50">
        <f>Main!E163</f>
        <v>2.62</v>
      </c>
      <c r="AU53" s="50">
        <f>Main!F163</f>
        <v>3.81</v>
      </c>
      <c r="AV53" s="50">
        <f>Main!G163</f>
        <v>3.38</v>
      </c>
      <c r="AW53" s="50">
        <f>Main!H163</f>
        <v>4.13</v>
      </c>
      <c r="AX53" s="50">
        <f>Main!I163</f>
        <v>2.81</v>
      </c>
      <c r="AY53" s="50">
        <f>Main!J163</f>
        <v>3.94</v>
      </c>
      <c r="AZ53" s="50">
        <f>Main!K163</f>
        <v>1.57</v>
      </c>
      <c r="BA53" s="50">
        <f>Main!L1043</f>
        <v>0</v>
      </c>
      <c r="BC53" s="50" t="str">
        <v>Mbeumo</v>
      </c>
      <c r="BD53" s="50">
        <v>5.8</v>
      </c>
      <c r="BE53" s="50" t="str">
        <v>Brentford</v>
      </c>
      <c r="BF53" s="50">
        <v>3</v>
      </c>
      <c r="BG53" s="50">
        <v>2.62</v>
      </c>
      <c r="BH53" s="50">
        <v>3.81</v>
      </c>
      <c r="BI53" s="50">
        <v>3.38</v>
      </c>
      <c r="BJ53" s="50">
        <v>4.13</v>
      </c>
      <c r="BK53" s="50">
        <v>2.81</v>
      </c>
      <c r="BL53" s="50">
        <v>3.94</v>
      </c>
      <c r="BM53" s="50">
        <v>1.57</v>
      </c>
      <c r="BN53" s="50">
        <v>0</v>
      </c>
      <c r="BP53" s="126" t="str">
        <f>Main!A53</f>
        <v>Mbeumo</v>
      </c>
      <c r="BQ53" s="126">
        <f>Main!N2803</f>
        <v>0</v>
      </c>
      <c r="BR53" s="126">
        <f>Main!D53</f>
        <v>3</v>
      </c>
      <c r="BS53" s="126" t="str">
        <v>Mbeumo</v>
      </c>
      <c r="BT53" s="126">
        <v>0</v>
      </c>
      <c r="BU53" s="126">
        <v>3</v>
      </c>
      <c r="BV53" s="127" t="str">
        <f t="shared" si="1"/>
        <v>Mbeumo</v>
      </c>
      <c r="BW53" s="127">
        <f>Main!P2803</f>
        <v>0</v>
      </c>
      <c r="BX53" s="127">
        <f t="shared" si="2"/>
        <v>3</v>
      </c>
      <c r="BY53" s="127" t="str">
        <v>Bamford</v>
      </c>
      <c r="BZ53" s="127">
        <v>0</v>
      </c>
      <c r="CA53" s="127">
        <v>1.69</v>
      </c>
      <c r="CH53" s="19" t="str">
        <f t="shared" si="3"/>
        <v>Mbeumo</v>
      </c>
      <c r="CI53" s="19">
        <f>Main!M2803-BQ53-BW53-CC53</f>
        <v>0</v>
      </c>
      <c r="CJ53" s="19">
        <f t="shared" si="4"/>
        <v>3</v>
      </c>
      <c r="CK53" s="19" t="str">
        <v>Mbeumo</v>
      </c>
      <c r="CL53" s="19">
        <v>0</v>
      </c>
      <c r="CM53" s="19">
        <v>3</v>
      </c>
      <c r="CO53" s="122">
        <f>Main!L53</f>
        <v>0</v>
      </c>
      <c r="CP53" s="122">
        <f>Main!L163</f>
        <v>0</v>
      </c>
      <c r="CQ53" s="122">
        <f>Main!L273</f>
        <v>0</v>
      </c>
      <c r="CR53" s="122">
        <f>Main!L383</f>
        <v>0</v>
      </c>
      <c r="CS53" s="122">
        <f>Main!L493</f>
        <v>0</v>
      </c>
      <c r="CT53" s="122">
        <f>Main!L603</f>
        <v>0</v>
      </c>
      <c r="CU53" s="122">
        <f>Main!L713</f>
        <v>0</v>
      </c>
      <c r="CV53" s="122">
        <f>Main!L823</f>
        <v>0</v>
      </c>
      <c r="CW53" s="122">
        <f>Main!L933</f>
        <v>0</v>
      </c>
      <c r="CX53" s="123">
        <f>Main!L1923</f>
        <v>0</v>
      </c>
      <c r="CY53" s="123">
        <f>Main!L2033</f>
        <v>0</v>
      </c>
      <c r="CZ53" s="123">
        <f>Main!L2143</f>
        <v>0</v>
      </c>
      <c r="DA53" s="124">
        <f>Main!L2253</f>
        <v>0</v>
      </c>
      <c r="DB53" s="123">
        <f>Main!L2363</f>
        <v>0</v>
      </c>
      <c r="DC53" s="123">
        <f>Main!L2473</f>
        <v>0</v>
      </c>
      <c r="DD53" s="123">
        <f>Main!L2583</f>
        <v>0</v>
      </c>
      <c r="DE53" s="123">
        <f>Main!L2693</f>
        <v>0</v>
      </c>
      <c r="DF53" s="51">
        <f t="shared" si="5"/>
        <v>0</v>
      </c>
      <c r="DG53" s="51">
        <f t="shared" si="6"/>
        <v>0</v>
      </c>
      <c r="DH53" s="51">
        <f t="shared" si="7"/>
        <v>0</v>
      </c>
      <c r="DI53" s="51">
        <f t="shared" si="8"/>
        <v>0</v>
      </c>
      <c r="DJ53" s="51">
        <f t="shared" si="9"/>
        <v>0</v>
      </c>
      <c r="DK53" s="51">
        <f t="shared" si="10"/>
        <v>0</v>
      </c>
      <c r="DL53" s="51">
        <f t="shared" si="11"/>
        <v>0</v>
      </c>
      <c r="DM53" s="51">
        <f t="shared" si="12"/>
        <v>0</v>
      </c>
      <c r="DN53" s="306">
        <f t="shared" si="22"/>
        <v>0</v>
      </c>
      <c r="DO53" s="306">
        <f t="shared" si="13"/>
        <v>0</v>
      </c>
      <c r="EA53" s="351">
        <f>SUM(EA52,AND(Main!L53=1))</f>
        <v>7</v>
      </c>
      <c r="EB53" s="351">
        <f>SUM(EB52,AND(Main!L163=1))</f>
        <v>7</v>
      </c>
      <c r="EC53" s="351">
        <f>SUM(EC52,AND(Main!L273=1))</f>
        <v>7</v>
      </c>
      <c r="ED53" s="351">
        <f>SUM(ED52,AND(Main!L383=1))</f>
        <v>7</v>
      </c>
      <c r="EE53" s="351">
        <f>SUM(EE52,AND(Main!L493=1))</f>
        <v>7</v>
      </c>
      <c r="EF53" s="351">
        <f>SUM(EF52,AND(Main!L603=1))</f>
        <v>7</v>
      </c>
      <c r="EG53" s="351">
        <f>SUM(EG52,AND(Main!L713=1))</f>
        <v>7</v>
      </c>
      <c r="EH53" s="351">
        <f>SUM(EH52,AND(Main!L823=1))</f>
        <v>7</v>
      </c>
      <c r="EI53" s="351">
        <f>SUM(EI52,AND(Main!L933=1))</f>
        <v>7</v>
      </c>
      <c r="EJ53" s="350">
        <f>SUM(EJ52,AND(Main!L2803=1))</f>
        <v>5</v>
      </c>
      <c r="EK53" s="350">
        <f>SUM(EK52,AND(Main!L2913=1))</f>
        <v>5</v>
      </c>
      <c r="EL53" s="350">
        <f>SUM(EL52,AND(Main!L3023=1))</f>
        <v>5</v>
      </c>
      <c r="EM53" s="350">
        <f>SUM(EM52,AND(Main!L3133=1))</f>
        <v>7</v>
      </c>
      <c r="EN53" s="350">
        <f>SUM(EN52,AND(Main!L3243=1))</f>
        <v>5</v>
      </c>
      <c r="EO53" s="350">
        <f>SUM(EO52,AND(Main!L3353=1))</f>
        <v>5</v>
      </c>
      <c r="EP53" s="350">
        <f>SUM(EP52,AND(Main!L3463=1))</f>
        <v>5</v>
      </c>
      <c r="EQ53" s="350">
        <f>SUM(EQ52,AND(Main!L3573=1))</f>
        <v>5</v>
      </c>
      <c r="ER53" s="361">
        <f>SUM(ER52,AND(Main!N2803=1))</f>
        <v>1</v>
      </c>
      <c r="ES53" s="361">
        <f>SUM(ES52,AND(Main!N2913=1))</f>
        <v>1</v>
      </c>
      <c r="ET53" s="361">
        <f>SUM(ET52,AND(Main!N3023=1))</f>
        <v>1</v>
      </c>
      <c r="EU53" s="361">
        <f>SUM(EU52,AND(Main!N3133=1))</f>
        <v>0</v>
      </c>
      <c r="EV53" s="361">
        <f>SUM(EV52,AND(Main!N3243=1))</f>
        <v>1</v>
      </c>
      <c r="EW53" s="361">
        <f>SUM(EW52,AND(Main!N3353=1))</f>
        <v>1</v>
      </c>
      <c r="EX53" s="361">
        <f>SUM(EX52,AND(Main!N3463=1))</f>
        <v>1</v>
      </c>
      <c r="EY53" s="361">
        <f>SUM(EY52,AND(Main!N3573=1))</f>
        <v>1</v>
      </c>
      <c r="EZ53" s="362">
        <f>SUM(EZ52,AND(Main!P2803=1))</f>
        <v>0</v>
      </c>
      <c r="FA53" s="362">
        <f>SUM(FA52,AND(Main!P2913=1))</f>
        <v>0</v>
      </c>
      <c r="FB53" s="362">
        <f>SUM(FB52,AND(Main!P3023=1))</f>
        <v>1</v>
      </c>
      <c r="FC53" s="362">
        <f>SUM(FC52,AND(Main!P3133=1))</f>
        <v>0</v>
      </c>
      <c r="FD53" s="362">
        <f>SUM(FD52,AND(Main!P3243=1))</f>
        <v>1</v>
      </c>
      <c r="FE53" s="362">
        <f>SUM(FE52,AND(Main!P3353=1))</f>
        <v>1</v>
      </c>
      <c r="FF53" s="362">
        <f>SUM(FF52,AND(Main!P3463=1))</f>
        <v>1</v>
      </c>
      <c r="FG53" s="362">
        <f>SUM(FG52,AND(Main!P3573=1))</f>
        <v>1</v>
      </c>
      <c r="FH53">
        <f>SUM(FH52,AND(Main!Q2803=1))</f>
        <v>1</v>
      </c>
      <c r="FI53">
        <f>SUM(FI52,AND(Main!Q2913=1))</f>
        <v>1</v>
      </c>
      <c r="FJ53">
        <f>SUM(FJ52,AND(Main!Q3023=1))</f>
        <v>0</v>
      </c>
      <c r="FK53">
        <f>SUM(FK52,AND(Main!Q3133=1))</f>
        <v>0</v>
      </c>
      <c r="FL53">
        <f>SUM(FL52,AND(Main!Q3243=1))</f>
        <v>0</v>
      </c>
      <c r="FM53">
        <f>SUM(FM52,AND(Main!Q3353=1))</f>
        <v>0</v>
      </c>
      <c r="FN53">
        <f>SUM(FN52,AND(Main!Q3463=1))</f>
        <v>0</v>
      </c>
      <c r="FO53">
        <f>SUM(FO52,AND(Main!Q3573=1))</f>
        <v>0</v>
      </c>
    </row>
    <row r="54" spans="1:171">
      <c r="A54" s="47" t="str">
        <v>Nketiah</v>
      </c>
      <c r="B54" s="47">
        <v>6.5</v>
      </c>
      <c r="C54" s="47" t="str">
        <v>Arsenal</v>
      </c>
      <c r="D54" s="47">
        <v>4.17</v>
      </c>
      <c r="E54" s="47">
        <v>4.2300000000000004</v>
      </c>
      <c r="F54" s="47">
        <v>3.66</v>
      </c>
      <c r="G54" s="47">
        <v>4.16</v>
      </c>
      <c r="H54" s="47">
        <v>3.93</v>
      </c>
      <c r="I54" s="47">
        <v>7.48</v>
      </c>
      <c r="J54" s="47">
        <v>3.2</v>
      </c>
      <c r="K54" s="47">
        <v>2.11</v>
      </c>
      <c r="L54" s="47">
        <v>0</v>
      </c>
      <c r="N54" s="252">
        <v>1</v>
      </c>
      <c r="O54" s="49" t="str">
        <f>Main!A164</f>
        <v>Adams</v>
      </c>
      <c r="P54" s="49">
        <f>Main!B164</f>
        <v>6.4</v>
      </c>
      <c r="Q54" s="49" t="str">
        <f>Main!C164</f>
        <v>Southampton</v>
      </c>
      <c r="R54" s="49">
        <f>Main!D164</f>
        <v>3.47</v>
      </c>
      <c r="S54" s="49">
        <f>Main!E164</f>
        <v>3.59</v>
      </c>
      <c r="T54" s="49">
        <f>Main!F164</f>
        <v>3.03</v>
      </c>
      <c r="U54" s="49">
        <f>Main!G164</f>
        <v>3.31</v>
      </c>
      <c r="V54" s="49">
        <f>Main!H164</f>
        <v>2.9</v>
      </c>
      <c r="W54" s="49">
        <f>Main!I164</f>
        <v>3.23</v>
      </c>
      <c r="X54" s="49">
        <f>Main!J164</f>
        <v>2.41</v>
      </c>
      <c r="Y54" s="49">
        <f>Main!K164</f>
        <v>2.85</v>
      </c>
      <c r="Z54" s="49">
        <f>Main!L2804</f>
        <v>0</v>
      </c>
      <c r="AB54" s="49">
        <v>2</v>
      </c>
      <c r="AC54" s="49" t="str">
        <v>Bailey</v>
      </c>
      <c r="AD54" s="49">
        <v>4.5</v>
      </c>
      <c r="AE54" s="49" t="str">
        <v>Aston Villa</v>
      </c>
      <c r="AF54" s="49">
        <v>2.87</v>
      </c>
      <c r="AG54" s="49">
        <v>3.07</v>
      </c>
      <c r="AH54" s="49">
        <v>3.46</v>
      </c>
      <c r="AI54" s="49">
        <v>2.98</v>
      </c>
      <c r="AJ54" s="49">
        <v>3.47</v>
      </c>
      <c r="AK54" s="49">
        <v>2.1800000000000002</v>
      </c>
      <c r="AL54" s="49">
        <v>2.69</v>
      </c>
      <c r="AM54" s="49">
        <v>2.98</v>
      </c>
      <c r="AN54" s="49">
        <v>0</v>
      </c>
      <c r="AP54" s="50" t="str">
        <f>Main!A164</f>
        <v>Adams</v>
      </c>
      <c r="AQ54" s="50">
        <f>Main!B164</f>
        <v>6.4</v>
      </c>
      <c r="AR54" s="50" t="str">
        <f>Main!C164</f>
        <v>Southampton</v>
      </c>
      <c r="AS54" s="50">
        <f>Main!D164</f>
        <v>3.47</v>
      </c>
      <c r="AT54" s="50">
        <f>Main!E164</f>
        <v>3.59</v>
      </c>
      <c r="AU54" s="50">
        <f>Main!F164</f>
        <v>3.03</v>
      </c>
      <c r="AV54" s="50">
        <f>Main!G164</f>
        <v>3.31</v>
      </c>
      <c r="AW54" s="50">
        <f>Main!H164</f>
        <v>2.9</v>
      </c>
      <c r="AX54" s="50">
        <f>Main!I164</f>
        <v>3.23</v>
      </c>
      <c r="AY54" s="50">
        <f>Main!J164</f>
        <v>2.41</v>
      </c>
      <c r="AZ54" s="50">
        <f>Main!K164</f>
        <v>2.85</v>
      </c>
      <c r="BA54" s="50">
        <f>Main!L1044</f>
        <v>0</v>
      </c>
      <c r="BC54" s="50" t="str">
        <v>Adams</v>
      </c>
      <c r="BD54" s="50">
        <v>6.4</v>
      </c>
      <c r="BE54" s="50" t="str">
        <v>Southampton</v>
      </c>
      <c r="BF54" s="50">
        <v>3.47</v>
      </c>
      <c r="BG54" s="50">
        <v>3.59</v>
      </c>
      <c r="BH54" s="50">
        <v>3.03</v>
      </c>
      <c r="BI54" s="50">
        <v>3.31</v>
      </c>
      <c r="BJ54" s="50">
        <v>2.9</v>
      </c>
      <c r="BK54" s="50">
        <v>3.23</v>
      </c>
      <c r="BL54" s="50">
        <v>2.41</v>
      </c>
      <c r="BM54" s="50">
        <v>2.85</v>
      </c>
      <c r="BN54" s="50">
        <v>0</v>
      </c>
      <c r="BP54" s="126" t="str">
        <f>Main!A54</f>
        <v>Adams</v>
      </c>
      <c r="BQ54" s="126">
        <f>Main!N2804</f>
        <v>0</v>
      </c>
      <c r="BR54" s="126">
        <f>Main!D54</f>
        <v>3.47</v>
      </c>
      <c r="BS54" s="126" t="str">
        <v>Adams</v>
      </c>
      <c r="BT54" s="126">
        <v>0</v>
      </c>
      <c r="BU54" s="126">
        <v>3.47</v>
      </c>
      <c r="BV54" s="127" t="str">
        <f t="shared" si="1"/>
        <v>Adams</v>
      </c>
      <c r="BW54" s="127">
        <f>Main!P2804</f>
        <v>0</v>
      </c>
      <c r="BX54" s="127">
        <f t="shared" si="2"/>
        <v>3.47</v>
      </c>
      <c r="BY54" s="127" t="str">
        <v>Mbeumo</v>
      </c>
      <c r="BZ54" s="127">
        <v>0</v>
      </c>
      <c r="CA54" s="127">
        <v>3</v>
      </c>
      <c r="CH54" s="19" t="str">
        <f t="shared" si="3"/>
        <v>Adams</v>
      </c>
      <c r="CI54" s="19">
        <f>Main!M2804-BQ54-BW54-CC54</f>
        <v>0</v>
      </c>
      <c r="CJ54" s="19">
        <f t="shared" si="4"/>
        <v>3.47</v>
      </c>
      <c r="CK54" s="19" t="str">
        <v>Adams</v>
      </c>
      <c r="CL54" s="19">
        <v>0</v>
      </c>
      <c r="CM54" s="19">
        <v>3.47</v>
      </c>
      <c r="CO54" s="122">
        <f>Main!L54</f>
        <v>0</v>
      </c>
      <c r="CP54" s="122">
        <f>Main!L164</f>
        <v>0</v>
      </c>
      <c r="CQ54" s="122">
        <f>Main!L274</f>
        <v>0</v>
      </c>
      <c r="CR54" s="122">
        <f>Main!L384</f>
        <v>0</v>
      </c>
      <c r="CS54" s="122">
        <f>Main!L494</f>
        <v>0</v>
      </c>
      <c r="CT54" s="122">
        <f>Main!L604</f>
        <v>0</v>
      </c>
      <c r="CU54" s="122">
        <f>Main!L714</f>
        <v>0</v>
      </c>
      <c r="CV54" s="122">
        <f>Main!L824</f>
        <v>0</v>
      </c>
      <c r="CW54" s="122">
        <f>Main!L934</f>
        <v>0</v>
      </c>
      <c r="CX54" s="123">
        <f>Main!L1924</f>
        <v>0</v>
      </c>
      <c r="CY54" s="123">
        <f>Main!L2034</f>
        <v>0</v>
      </c>
      <c r="CZ54" s="123">
        <f>Main!L2144</f>
        <v>0</v>
      </c>
      <c r="DA54" s="124">
        <f>Main!L2254</f>
        <v>0</v>
      </c>
      <c r="DB54" s="123">
        <f>Main!L2364</f>
        <v>0</v>
      </c>
      <c r="DC54" s="123">
        <f>Main!L2474</f>
        <v>0</v>
      </c>
      <c r="DD54" s="123">
        <f>Main!L2584</f>
        <v>0</v>
      </c>
      <c r="DE54" s="123">
        <f>Main!L2694</f>
        <v>0</v>
      </c>
      <c r="DF54" s="51">
        <f t="shared" si="5"/>
        <v>0</v>
      </c>
      <c r="DG54" s="51">
        <f t="shared" si="6"/>
        <v>0</v>
      </c>
      <c r="DH54" s="51">
        <f t="shared" si="7"/>
        <v>0</v>
      </c>
      <c r="DI54" s="51">
        <f t="shared" si="8"/>
        <v>0</v>
      </c>
      <c r="DJ54" s="51">
        <f t="shared" si="9"/>
        <v>0</v>
      </c>
      <c r="DK54" s="51">
        <f t="shared" si="10"/>
        <v>0</v>
      </c>
      <c r="DL54" s="51">
        <f t="shared" si="11"/>
        <v>0</v>
      </c>
      <c r="DM54" s="51">
        <f t="shared" si="12"/>
        <v>0</v>
      </c>
      <c r="DN54" s="306">
        <f t="shared" si="22"/>
        <v>0</v>
      </c>
      <c r="DO54" s="306">
        <f t="shared" si="13"/>
        <v>0</v>
      </c>
      <c r="EA54" s="351">
        <f>SUM(EA53,AND(Main!L54=1))</f>
        <v>7</v>
      </c>
      <c r="EB54" s="351">
        <f>SUM(EB53,AND(Main!L164=1))</f>
        <v>7</v>
      </c>
      <c r="EC54" s="351">
        <f>SUM(EC53,AND(Main!L274=1))</f>
        <v>7</v>
      </c>
      <c r="ED54" s="351">
        <f>SUM(ED53,AND(Main!L384=1))</f>
        <v>7</v>
      </c>
      <c r="EE54" s="351">
        <f>SUM(EE53,AND(Main!L494=1))</f>
        <v>7</v>
      </c>
      <c r="EF54" s="351">
        <f>SUM(EF53,AND(Main!L604=1))</f>
        <v>7</v>
      </c>
      <c r="EG54" s="351">
        <f>SUM(EG53,AND(Main!L714=1))</f>
        <v>7</v>
      </c>
      <c r="EH54" s="351">
        <f>SUM(EH53,AND(Main!L824=1))</f>
        <v>7</v>
      </c>
      <c r="EI54" s="351">
        <f>SUM(EI53,AND(Main!L934=1))</f>
        <v>7</v>
      </c>
      <c r="EJ54" s="350">
        <f>SUM(EJ53,AND(Main!L2804=1))</f>
        <v>5</v>
      </c>
      <c r="EK54" s="350">
        <f>SUM(EK53,AND(Main!L2914=1))</f>
        <v>5</v>
      </c>
      <c r="EL54" s="350">
        <f>SUM(EL53,AND(Main!L3024=1))</f>
        <v>5</v>
      </c>
      <c r="EM54" s="350">
        <f>SUM(EM53,AND(Main!L3134=1))</f>
        <v>7</v>
      </c>
      <c r="EN54" s="350">
        <f>SUM(EN53,AND(Main!L3244=1))</f>
        <v>5</v>
      </c>
      <c r="EO54" s="350">
        <f>SUM(EO53,AND(Main!L3354=1))</f>
        <v>5</v>
      </c>
      <c r="EP54" s="350">
        <f>SUM(EP53,AND(Main!L3464=1))</f>
        <v>5</v>
      </c>
      <c r="EQ54" s="350">
        <f>SUM(EQ53,AND(Main!L3574=1))</f>
        <v>5</v>
      </c>
      <c r="ER54" s="361">
        <f>SUM(ER53,AND(Main!N2804=1))</f>
        <v>1</v>
      </c>
      <c r="ES54" s="361">
        <f>SUM(ES53,AND(Main!N2914=1))</f>
        <v>1</v>
      </c>
      <c r="ET54" s="361">
        <f>SUM(ET53,AND(Main!N3024=1))</f>
        <v>1</v>
      </c>
      <c r="EU54" s="361">
        <f>SUM(EU53,AND(Main!N3134=1))</f>
        <v>0</v>
      </c>
      <c r="EV54" s="361">
        <f>SUM(EV53,AND(Main!N3244=1))</f>
        <v>1</v>
      </c>
      <c r="EW54" s="361">
        <f>SUM(EW53,AND(Main!N3354=1))</f>
        <v>1</v>
      </c>
      <c r="EX54" s="361">
        <f>SUM(EX53,AND(Main!N3464=1))</f>
        <v>1</v>
      </c>
      <c r="EY54" s="361">
        <f>SUM(EY53,AND(Main!N3574=1))</f>
        <v>1</v>
      </c>
      <c r="EZ54" s="362">
        <f>SUM(EZ53,AND(Main!P2804=1))</f>
        <v>0</v>
      </c>
      <c r="FA54" s="362">
        <f>SUM(FA53,AND(Main!P2914=1))</f>
        <v>0</v>
      </c>
      <c r="FB54" s="362">
        <f>SUM(FB53,AND(Main!P3024=1))</f>
        <v>1</v>
      </c>
      <c r="FC54" s="362">
        <f>SUM(FC53,AND(Main!P3134=1))</f>
        <v>0</v>
      </c>
      <c r="FD54" s="362">
        <f>SUM(FD53,AND(Main!P3244=1))</f>
        <v>1</v>
      </c>
      <c r="FE54" s="362">
        <f>SUM(FE53,AND(Main!P3354=1))</f>
        <v>1</v>
      </c>
      <c r="FF54" s="362">
        <f>SUM(FF53,AND(Main!P3464=1))</f>
        <v>1</v>
      </c>
      <c r="FG54" s="362">
        <f>SUM(FG53,AND(Main!P3574=1))</f>
        <v>1</v>
      </c>
      <c r="FH54">
        <f>SUM(FH53,AND(Main!Q2804=1))</f>
        <v>1</v>
      </c>
      <c r="FI54">
        <f>SUM(FI53,AND(Main!Q2914=1))</f>
        <v>1</v>
      </c>
      <c r="FJ54">
        <f>SUM(FJ53,AND(Main!Q3024=1))</f>
        <v>0</v>
      </c>
      <c r="FK54">
        <f>SUM(FK53,AND(Main!Q3134=1))</f>
        <v>0</v>
      </c>
      <c r="FL54">
        <f>SUM(FL53,AND(Main!Q3244=1))</f>
        <v>0</v>
      </c>
      <c r="FM54">
        <f>SUM(FM53,AND(Main!Q3354=1))</f>
        <v>0</v>
      </c>
      <c r="FN54">
        <f>SUM(FN53,AND(Main!Q3464=1))</f>
        <v>0</v>
      </c>
      <c r="FO54">
        <f>SUM(FO53,AND(Main!Q3574=1))</f>
        <v>0</v>
      </c>
    </row>
    <row r="55" spans="1:171">
      <c r="A55" s="47" t="str">
        <v>Martial</v>
      </c>
      <c r="B55" s="47">
        <v>6.7</v>
      </c>
      <c r="C55" s="47" t="str">
        <v>Man Utd</v>
      </c>
      <c r="D55" s="47">
        <v>4.17</v>
      </c>
      <c r="E55" s="47">
        <v>4.93</v>
      </c>
      <c r="F55" s="47">
        <v>3.2</v>
      </c>
      <c r="G55" s="47">
        <v>3.21</v>
      </c>
      <c r="H55" s="47">
        <v>4.25</v>
      </c>
      <c r="I55" s="47">
        <v>4.1900000000000004</v>
      </c>
      <c r="J55" s="47">
        <v>4.3899999999999997</v>
      </c>
      <c r="K55" s="47">
        <v>2.13</v>
      </c>
      <c r="L55" s="47">
        <v>0</v>
      </c>
      <c r="N55" s="252">
        <v>1</v>
      </c>
      <c r="O55" s="49" t="str">
        <f>Main!A165</f>
        <v>Calvert-Lewin</v>
      </c>
      <c r="P55" s="49">
        <f>Main!B165</f>
        <v>7.9</v>
      </c>
      <c r="Q55" s="49" t="str">
        <f>Main!C165</f>
        <v>Everton</v>
      </c>
      <c r="R55" s="49">
        <f>Main!D165</f>
        <v>0.91</v>
      </c>
      <c r="S55" s="49">
        <f>Main!E165</f>
        <v>1.89</v>
      </c>
      <c r="T55" s="49">
        <f>Main!F165</f>
        <v>4.07</v>
      </c>
      <c r="U55" s="49">
        <f>Main!G165</f>
        <v>3.19</v>
      </c>
      <c r="V55" s="49">
        <f>Main!H165</f>
        <v>3.14</v>
      </c>
      <c r="W55" s="49">
        <f>Main!I165</f>
        <v>2.79</v>
      </c>
      <c r="X55" s="49">
        <f>Main!J165</f>
        <v>4.28</v>
      </c>
      <c r="Y55" s="49">
        <f>Main!K165</f>
        <v>3.88</v>
      </c>
      <c r="Z55" s="49">
        <f>Main!L2805</f>
        <v>0</v>
      </c>
      <c r="AB55" s="49">
        <v>2</v>
      </c>
      <c r="AC55" s="49" t="str">
        <v>March</v>
      </c>
      <c r="AD55" s="49">
        <v>5</v>
      </c>
      <c r="AE55" s="49" t="str">
        <v>Brighton</v>
      </c>
      <c r="AF55" s="49">
        <v>3.02</v>
      </c>
      <c r="AG55" s="49">
        <v>3.21</v>
      </c>
      <c r="AH55" s="49">
        <v>2.75</v>
      </c>
      <c r="AI55" s="49">
        <v>3.04</v>
      </c>
      <c r="AJ55" s="49">
        <v>3.58</v>
      </c>
      <c r="AK55" s="49">
        <v>2.89</v>
      </c>
      <c r="AL55" s="49">
        <v>3.45</v>
      </c>
      <c r="AM55" s="49">
        <v>1.61</v>
      </c>
      <c r="AN55" s="49">
        <v>0</v>
      </c>
      <c r="AP55" s="50" t="str">
        <f>Main!A165</f>
        <v>Calvert-Lewin</v>
      </c>
      <c r="AQ55" s="50">
        <f>Main!B165</f>
        <v>7.9</v>
      </c>
      <c r="AR55" s="50" t="str">
        <f>Main!C165</f>
        <v>Everton</v>
      </c>
      <c r="AS55" s="50">
        <f>Main!D165</f>
        <v>0.91</v>
      </c>
      <c r="AT55" s="50">
        <f>Main!E165</f>
        <v>1.89</v>
      </c>
      <c r="AU55" s="50">
        <f>Main!F165</f>
        <v>4.07</v>
      </c>
      <c r="AV55" s="50">
        <f>Main!G165</f>
        <v>3.19</v>
      </c>
      <c r="AW55" s="50">
        <f>Main!H165</f>
        <v>3.14</v>
      </c>
      <c r="AX55" s="50">
        <f>Main!I165</f>
        <v>2.79</v>
      </c>
      <c r="AY55" s="50">
        <f>Main!J165</f>
        <v>4.28</v>
      </c>
      <c r="AZ55" s="50">
        <f>Main!K165</f>
        <v>3.88</v>
      </c>
      <c r="BA55" s="50">
        <f>Main!L1045</f>
        <v>0</v>
      </c>
      <c r="BC55" s="50" t="str">
        <v>Calvert-Lewin</v>
      </c>
      <c r="BD55" s="50">
        <v>7.9</v>
      </c>
      <c r="BE55" s="50" t="str">
        <v>Everton</v>
      </c>
      <c r="BF55" s="50">
        <v>0.91</v>
      </c>
      <c r="BG55" s="50">
        <v>1.89</v>
      </c>
      <c r="BH55" s="50">
        <v>4.07</v>
      </c>
      <c r="BI55" s="50">
        <v>3.19</v>
      </c>
      <c r="BJ55" s="50">
        <v>3.14</v>
      </c>
      <c r="BK55" s="50">
        <v>2.79</v>
      </c>
      <c r="BL55" s="50">
        <v>4.28</v>
      </c>
      <c r="BM55" s="50">
        <v>3.88</v>
      </c>
      <c r="BN55" s="50">
        <v>0</v>
      </c>
      <c r="BP55" s="126" t="str">
        <f>Main!A55</f>
        <v>Calvert-Lewin</v>
      </c>
      <c r="BQ55" s="126">
        <f>Main!N2805</f>
        <v>0</v>
      </c>
      <c r="BR55" s="126">
        <f>Main!D55</f>
        <v>0.91</v>
      </c>
      <c r="BS55" s="126" t="str">
        <v>Calvert-Lewin</v>
      </c>
      <c r="BT55" s="126">
        <v>0</v>
      </c>
      <c r="BU55" s="126">
        <v>0.91</v>
      </c>
      <c r="BV55" s="127" t="str">
        <f t="shared" si="1"/>
        <v>Calvert-Lewin</v>
      </c>
      <c r="BW55" s="127">
        <f>Main!P2805</f>
        <v>0</v>
      </c>
      <c r="BX55" s="127">
        <f t="shared" si="2"/>
        <v>0.91</v>
      </c>
      <c r="BY55" s="127" t="str">
        <v>Adams</v>
      </c>
      <c r="BZ55" s="127">
        <v>0</v>
      </c>
      <c r="CA55" s="127">
        <v>3.47</v>
      </c>
      <c r="CH55" s="19" t="str">
        <f t="shared" si="3"/>
        <v>Calvert-Lewin</v>
      </c>
      <c r="CI55" s="19">
        <f>Main!M2805-BQ55-BW55-CC55</f>
        <v>0</v>
      </c>
      <c r="CJ55" s="19">
        <f t="shared" si="4"/>
        <v>0.91</v>
      </c>
      <c r="CK55" s="19" t="str">
        <v>Calvert-Lewin</v>
      </c>
      <c r="CL55" s="19">
        <v>0</v>
      </c>
      <c r="CM55" s="19">
        <v>0.91</v>
      </c>
      <c r="CO55" s="122">
        <f>Main!L55</f>
        <v>0</v>
      </c>
      <c r="CP55" s="122">
        <f>Main!L165</f>
        <v>0</v>
      </c>
      <c r="CQ55" s="122">
        <f>Main!L275</f>
        <v>0</v>
      </c>
      <c r="CR55" s="122">
        <f>Main!L385</f>
        <v>0</v>
      </c>
      <c r="CS55" s="122">
        <f>Main!L495</f>
        <v>0</v>
      </c>
      <c r="CT55" s="122">
        <f>Main!L605</f>
        <v>0</v>
      </c>
      <c r="CU55" s="122">
        <f>Main!L715</f>
        <v>0</v>
      </c>
      <c r="CV55" s="122">
        <f>Main!L825</f>
        <v>0</v>
      </c>
      <c r="CW55" s="122">
        <f>Main!L935</f>
        <v>0</v>
      </c>
      <c r="CX55" s="123">
        <f>Main!L1925</f>
        <v>0</v>
      </c>
      <c r="CY55" s="123">
        <f>Main!L2035</f>
        <v>0</v>
      </c>
      <c r="CZ55" s="123">
        <f>Main!L2145</f>
        <v>0</v>
      </c>
      <c r="DA55" s="124">
        <f>Main!L2255</f>
        <v>0</v>
      </c>
      <c r="DB55" s="123">
        <f>Main!L2365</f>
        <v>0</v>
      </c>
      <c r="DC55" s="123">
        <f>Main!L2475</f>
        <v>0</v>
      </c>
      <c r="DD55" s="123">
        <f>Main!L2585</f>
        <v>0</v>
      </c>
      <c r="DE55" s="123">
        <f>Main!L2695</f>
        <v>0</v>
      </c>
      <c r="DF55" s="51">
        <f t="shared" si="5"/>
        <v>0</v>
      </c>
      <c r="DG55" s="51">
        <f t="shared" si="6"/>
        <v>0</v>
      </c>
      <c r="DH55" s="51">
        <f t="shared" si="7"/>
        <v>0</v>
      </c>
      <c r="DI55" s="51">
        <f t="shared" si="8"/>
        <v>0</v>
      </c>
      <c r="DJ55" s="51">
        <f t="shared" si="9"/>
        <v>0</v>
      </c>
      <c r="DK55" s="51">
        <f t="shared" si="10"/>
        <v>0</v>
      </c>
      <c r="DL55" s="51">
        <f t="shared" si="11"/>
        <v>0</v>
      </c>
      <c r="DM55" s="51">
        <f t="shared" si="12"/>
        <v>0</v>
      </c>
      <c r="DN55" s="306">
        <f t="shared" si="22"/>
        <v>0</v>
      </c>
      <c r="DO55" s="306">
        <f t="shared" si="13"/>
        <v>0</v>
      </c>
      <c r="EA55" s="351">
        <f>SUM(EA54,AND(Main!L55=1))</f>
        <v>7</v>
      </c>
      <c r="EB55" s="351">
        <f>SUM(EB54,AND(Main!L165=1))</f>
        <v>7</v>
      </c>
      <c r="EC55" s="351">
        <f>SUM(EC54,AND(Main!L275=1))</f>
        <v>7</v>
      </c>
      <c r="ED55" s="351">
        <f>SUM(ED54,AND(Main!L385=1))</f>
        <v>7</v>
      </c>
      <c r="EE55" s="351">
        <f>SUM(EE54,AND(Main!L495=1))</f>
        <v>7</v>
      </c>
      <c r="EF55" s="351">
        <f>SUM(EF54,AND(Main!L605=1))</f>
        <v>7</v>
      </c>
      <c r="EG55" s="351">
        <f>SUM(EG54,AND(Main!L715=1))</f>
        <v>7</v>
      </c>
      <c r="EH55" s="351">
        <f>SUM(EH54,AND(Main!L825=1))</f>
        <v>7</v>
      </c>
      <c r="EI55" s="351">
        <f>SUM(EI54,AND(Main!L935=1))</f>
        <v>7</v>
      </c>
      <c r="EJ55" s="350">
        <f>SUM(EJ54,AND(Main!L2805=1))</f>
        <v>5</v>
      </c>
      <c r="EK55" s="350">
        <f>SUM(EK54,AND(Main!L2915=1))</f>
        <v>5</v>
      </c>
      <c r="EL55" s="350">
        <f>SUM(EL54,AND(Main!L3025=1))</f>
        <v>5</v>
      </c>
      <c r="EM55" s="350">
        <f>SUM(EM54,AND(Main!L3135=1))</f>
        <v>7</v>
      </c>
      <c r="EN55" s="350">
        <f>SUM(EN54,AND(Main!L3245=1))</f>
        <v>5</v>
      </c>
      <c r="EO55" s="350">
        <f>SUM(EO54,AND(Main!L3355=1))</f>
        <v>5</v>
      </c>
      <c r="EP55" s="350">
        <f>SUM(EP54,AND(Main!L3465=1))</f>
        <v>5</v>
      </c>
      <c r="EQ55" s="350">
        <f>SUM(EQ54,AND(Main!L3575=1))</f>
        <v>5</v>
      </c>
      <c r="ER55" s="361">
        <f>SUM(ER54,AND(Main!N2805=1))</f>
        <v>1</v>
      </c>
      <c r="ES55" s="361">
        <f>SUM(ES54,AND(Main!N2915=1))</f>
        <v>1</v>
      </c>
      <c r="ET55" s="361">
        <f>SUM(ET54,AND(Main!N3025=1))</f>
        <v>1</v>
      </c>
      <c r="EU55" s="361">
        <f>SUM(EU54,AND(Main!N3135=1))</f>
        <v>0</v>
      </c>
      <c r="EV55" s="361">
        <f>SUM(EV54,AND(Main!N3245=1))</f>
        <v>1</v>
      </c>
      <c r="EW55" s="361">
        <f>SUM(EW54,AND(Main!N3355=1))</f>
        <v>1</v>
      </c>
      <c r="EX55" s="361">
        <f>SUM(EX54,AND(Main!N3465=1))</f>
        <v>1</v>
      </c>
      <c r="EY55" s="361">
        <f>SUM(EY54,AND(Main!N3575=1))</f>
        <v>1</v>
      </c>
      <c r="EZ55" s="362">
        <f>SUM(EZ54,AND(Main!P2805=1))</f>
        <v>0</v>
      </c>
      <c r="FA55" s="362">
        <f>SUM(FA54,AND(Main!P2915=1))</f>
        <v>0</v>
      </c>
      <c r="FB55" s="362">
        <f>SUM(FB54,AND(Main!P3025=1))</f>
        <v>1</v>
      </c>
      <c r="FC55" s="362">
        <f>SUM(FC54,AND(Main!P3135=1))</f>
        <v>0</v>
      </c>
      <c r="FD55" s="362">
        <f>SUM(FD54,AND(Main!P3245=1))</f>
        <v>1</v>
      </c>
      <c r="FE55" s="362">
        <f>SUM(FE54,AND(Main!P3355=1))</f>
        <v>1</v>
      </c>
      <c r="FF55" s="362">
        <f>SUM(FF54,AND(Main!P3465=1))</f>
        <v>1</v>
      </c>
      <c r="FG55" s="362">
        <f>SUM(FG54,AND(Main!P3575=1))</f>
        <v>1</v>
      </c>
      <c r="FH55">
        <f>SUM(FH54,AND(Main!Q2805=1))</f>
        <v>1</v>
      </c>
      <c r="FI55">
        <f>SUM(FI54,AND(Main!Q2915=1))</f>
        <v>1</v>
      </c>
      <c r="FJ55">
        <f>SUM(FJ54,AND(Main!Q3025=1))</f>
        <v>0</v>
      </c>
      <c r="FK55">
        <f>SUM(FK54,AND(Main!Q3135=1))</f>
        <v>0</v>
      </c>
      <c r="FL55">
        <f>SUM(FL54,AND(Main!Q3245=1))</f>
        <v>0</v>
      </c>
      <c r="FM55">
        <f>SUM(FM54,AND(Main!Q3355=1))</f>
        <v>0</v>
      </c>
      <c r="FN55">
        <f>SUM(FN54,AND(Main!Q3465=1))</f>
        <v>0</v>
      </c>
      <c r="FO55">
        <f>SUM(FO54,AND(Main!Q3575=1))</f>
        <v>0</v>
      </c>
    </row>
    <row r="56" spans="1:171">
      <c r="A56" s="47" t="str">
        <v>Watkins</v>
      </c>
      <c r="B56" s="47">
        <v>7.1</v>
      </c>
      <c r="C56" s="47" t="str">
        <v>Aston Villa</v>
      </c>
      <c r="D56" s="47">
        <v>3.48</v>
      </c>
      <c r="E56" s="47">
        <v>4.07</v>
      </c>
      <c r="F56" s="47">
        <v>4.54</v>
      </c>
      <c r="G56" s="47">
        <v>3.76</v>
      </c>
      <c r="H56" s="47">
        <v>4.13</v>
      </c>
      <c r="I56" s="47">
        <v>2.6</v>
      </c>
      <c r="J56" s="47">
        <v>3.21</v>
      </c>
      <c r="K56" s="47">
        <v>3.55</v>
      </c>
      <c r="L56" s="47">
        <v>0</v>
      </c>
      <c r="N56" s="252">
        <v>1</v>
      </c>
      <c r="O56" s="49" t="str">
        <f>Main!A166</f>
        <v>Scamacca</v>
      </c>
      <c r="P56" s="49">
        <f>Main!B166</f>
        <v>6.7</v>
      </c>
      <c r="Q56" s="49" t="str">
        <f>Main!C166</f>
        <v>West Ham</v>
      </c>
      <c r="R56" s="49">
        <f>Main!D166</f>
        <v>2.15</v>
      </c>
      <c r="S56" s="49">
        <f>Main!E166</f>
        <v>2.98</v>
      </c>
      <c r="T56" s="49">
        <f>Main!F166</f>
        <v>3.06</v>
      </c>
      <c r="U56" s="49">
        <f>Main!G166</f>
        <v>3.61</v>
      </c>
      <c r="V56" s="49">
        <f>Main!H166</f>
        <v>2.67</v>
      </c>
      <c r="W56" s="49">
        <f>Main!I166</f>
        <v>2.96</v>
      </c>
      <c r="X56" s="49">
        <f>Main!J166</f>
        <v>2.72</v>
      </c>
      <c r="Y56" s="49">
        <f>Main!K166</f>
        <v>3.19</v>
      </c>
      <c r="Z56" s="49">
        <f>Main!L2806</f>
        <v>0</v>
      </c>
      <c r="AB56" s="49">
        <v>2</v>
      </c>
      <c r="AC56" s="49" t="str">
        <v>Mahrez</v>
      </c>
      <c r="AD56" s="49">
        <v>7.5</v>
      </c>
      <c r="AE56" s="49" t="str">
        <v>Man City</v>
      </c>
      <c r="AF56" s="49">
        <v>3.13</v>
      </c>
      <c r="AG56" s="49">
        <v>1.98</v>
      </c>
      <c r="AH56" s="49">
        <v>4.4400000000000004</v>
      </c>
      <c r="AI56" s="49">
        <v>2.68</v>
      </c>
      <c r="AJ56" s="49">
        <v>2.23</v>
      </c>
      <c r="AK56" s="49">
        <v>4.91</v>
      </c>
      <c r="AL56" s="49">
        <v>2.65</v>
      </c>
      <c r="AM56" s="49">
        <v>1.07</v>
      </c>
      <c r="AN56" s="49">
        <v>0</v>
      </c>
      <c r="AP56" s="50" t="str">
        <f>Main!A166</f>
        <v>Scamacca</v>
      </c>
      <c r="AQ56" s="50">
        <f>Main!B166</f>
        <v>6.7</v>
      </c>
      <c r="AR56" s="50" t="str">
        <f>Main!C166</f>
        <v>West Ham</v>
      </c>
      <c r="AS56" s="50">
        <f>Main!D166</f>
        <v>2.15</v>
      </c>
      <c r="AT56" s="50">
        <f>Main!E166</f>
        <v>2.98</v>
      </c>
      <c r="AU56" s="50">
        <f>Main!F166</f>
        <v>3.06</v>
      </c>
      <c r="AV56" s="50">
        <f>Main!G166</f>
        <v>3.61</v>
      </c>
      <c r="AW56" s="50">
        <f>Main!H166</f>
        <v>2.67</v>
      </c>
      <c r="AX56" s="50">
        <f>Main!I166</f>
        <v>2.96</v>
      </c>
      <c r="AY56" s="50">
        <f>Main!J166</f>
        <v>2.72</v>
      </c>
      <c r="AZ56" s="50">
        <f>Main!K166</f>
        <v>3.19</v>
      </c>
      <c r="BA56" s="50">
        <f>Main!L1046</f>
        <v>0</v>
      </c>
      <c r="BC56" s="50" t="str">
        <v>Scamacca</v>
      </c>
      <c r="BD56" s="50">
        <v>6.7</v>
      </c>
      <c r="BE56" s="50" t="str">
        <v>West Ham</v>
      </c>
      <c r="BF56" s="50">
        <v>2.15</v>
      </c>
      <c r="BG56" s="50">
        <v>2.98</v>
      </c>
      <c r="BH56" s="50">
        <v>3.06</v>
      </c>
      <c r="BI56" s="50">
        <v>3.61</v>
      </c>
      <c r="BJ56" s="50">
        <v>2.67</v>
      </c>
      <c r="BK56" s="50">
        <v>2.96</v>
      </c>
      <c r="BL56" s="50">
        <v>2.72</v>
      </c>
      <c r="BM56" s="50">
        <v>3.19</v>
      </c>
      <c r="BN56" s="50">
        <v>0</v>
      </c>
      <c r="BP56" s="126" t="str">
        <f>Main!A56</f>
        <v>Scamacca</v>
      </c>
      <c r="BQ56" s="126">
        <f>Main!N2806</f>
        <v>0</v>
      </c>
      <c r="BR56" s="126">
        <f>Main!D56</f>
        <v>2.15</v>
      </c>
      <c r="BS56" s="126" t="str">
        <v>Scamacca</v>
      </c>
      <c r="BT56" s="126">
        <v>0</v>
      </c>
      <c r="BU56" s="126">
        <v>2.15</v>
      </c>
      <c r="BV56" s="127" t="str">
        <f t="shared" si="1"/>
        <v>Scamacca</v>
      </c>
      <c r="BW56" s="127">
        <f>Main!P2806</f>
        <v>0</v>
      </c>
      <c r="BX56" s="127">
        <f t="shared" si="2"/>
        <v>2.15</v>
      </c>
      <c r="BY56" s="127" t="str">
        <v>Calvert-Lewin</v>
      </c>
      <c r="BZ56" s="127">
        <v>0</v>
      </c>
      <c r="CA56" s="127">
        <v>0.91</v>
      </c>
      <c r="CH56" s="19" t="str">
        <f t="shared" si="3"/>
        <v>Scamacca</v>
      </c>
      <c r="CI56" s="19">
        <f>Main!M2806-BQ56-BW56-CC56</f>
        <v>0</v>
      </c>
      <c r="CJ56" s="19">
        <f t="shared" si="4"/>
        <v>2.15</v>
      </c>
      <c r="CK56" s="19" t="str">
        <v>Scamacca</v>
      </c>
      <c r="CL56" s="19">
        <v>0</v>
      </c>
      <c r="CM56" s="19">
        <v>2.15</v>
      </c>
      <c r="CO56" s="122">
        <f>Main!L56</f>
        <v>0</v>
      </c>
      <c r="CP56" s="122">
        <f>Main!L166</f>
        <v>0</v>
      </c>
      <c r="CQ56" s="122">
        <f>Main!L276</f>
        <v>0</v>
      </c>
      <c r="CR56" s="122">
        <f>Main!L386</f>
        <v>0</v>
      </c>
      <c r="CS56" s="122">
        <f>Main!L496</f>
        <v>0</v>
      </c>
      <c r="CT56" s="122">
        <f>Main!L606</f>
        <v>0</v>
      </c>
      <c r="CU56" s="122">
        <f>Main!L716</f>
        <v>0</v>
      </c>
      <c r="CV56" s="122">
        <f>Main!L826</f>
        <v>0</v>
      </c>
      <c r="CW56" s="122">
        <f>Main!L936</f>
        <v>0</v>
      </c>
      <c r="CX56" s="123">
        <f>Main!L1926</f>
        <v>0</v>
      </c>
      <c r="CY56" s="123">
        <f>Main!L2036</f>
        <v>0</v>
      </c>
      <c r="CZ56" s="123">
        <f>Main!L2146</f>
        <v>0</v>
      </c>
      <c r="DA56" s="124">
        <f>Main!L2256</f>
        <v>0</v>
      </c>
      <c r="DB56" s="123">
        <f>Main!L2366</f>
        <v>0</v>
      </c>
      <c r="DC56" s="123">
        <f>Main!L2476</f>
        <v>0</v>
      </c>
      <c r="DD56" s="123">
        <f>Main!L2586</f>
        <v>0</v>
      </c>
      <c r="DE56" s="123">
        <f>Main!L2696</f>
        <v>0</v>
      </c>
      <c r="DF56" s="51">
        <f t="shared" si="5"/>
        <v>0</v>
      </c>
      <c r="DG56" s="51">
        <f t="shared" si="6"/>
        <v>0</v>
      </c>
      <c r="DH56" s="51">
        <f t="shared" si="7"/>
        <v>0</v>
      </c>
      <c r="DI56" s="51">
        <f t="shared" si="8"/>
        <v>0</v>
      </c>
      <c r="DJ56" s="51">
        <f t="shared" si="9"/>
        <v>0</v>
      </c>
      <c r="DK56" s="51">
        <f t="shared" si="10"/>
        <v>0</v>
      </c>
      <c r="DL56" s="51">
        <f t="shared" si="11"/>
        <v>0</v>
      </c>
      <c r="DM56" s="51">
        <f t="shared" si="12"/>
        <v>0</v>
      </c>
      <c r="DN56" s="306">
        <f t="shared" si="22"/>
        <v>0</v>
      </c>
      <c r="DO56" s="306">
        <f t="shared" si="13"/>
        <v>0</v>
      </c>
      <c r="EA56" s="351">
        <f>SUM(EA55,AND(Main!L56=1))</f>
        <v>7</v>
      </c>
      <c r="EB56" s="351">
        <f>SUM(EB55,AND(Main!L166=1))</f>
        <v>7</v>
      </c>
      <c r="EC56" s="351">
        <f>SUM(EC55,AND(Main!L276=1))</f>
        <v>7</v>
      </c>
      <c r="ED56" s="351">
        <f>SUM(ED55,AND(Main!L386=1))</f>
        <v>7</v>
      </c>
      <c r="EE56" s="351">
        <f>SUM(EE55,AND(Main!L496=1))</f>
        <v>7</v>
      </c>
      <c r="EF56" s="351">
        <f>SUM(EF55,AND(Main!L606=1))</f>
        <v>7</v>
      </c>
      <c r="EG56" s="351">
        <f>SUM(EG55,AND(Main!L716=1))</f>
        <v>7</v>
      </c>
      <c r="EH56" s="351">
        <f>SUM(EH55,AND(Main!L826=1))</f>
        <v>7</v>
      </c>
      <c r="EI56" s="351">
        <f>SUM(EI55,AND(Main!L936=1))</f>
        <v>7</v>
      </c>
      <c r="EJ56" s="350">
        <f>SUM(EJ55,AND(Main!L2806=1))</f>
        <v>5</v>
      </c>
      <c r="EK56" s="350">
        <f>SUM(EK55,AND(Main!L2916=1))</f>
        <v>5</v>
      </c>
      <c r="EL56" s="350">
        <f>SUM(EL55,AND(Main!L3026=1))</f>
        <v>5</v>
      </c>
      <c r="EM56" s="350">
        <f>SUM(EM55,AND(Main!L3136=1))</f>
        <v>7</v>
      </c>
      <c r="EN56" s="350">
        <f>SUM(EN55,AND(Main!L3246=1))</f>
        <v>5</v>
      </c>
      <c r="EO56" s="350">
        <f>SUM(EO55,AND(Main!L3356=1))</f>
        <v>5</v>
      </c>
      <c r="EP56" s="350">
        <f>SUM(EP55,AND(Main!L3466=1))</f>
        <v>5</v>
      </c>
      <c r="EQ56" s="350">
        <f>SUM(EQ55,AND(Main!L3576=1))</f>
        <v>5</v>
      </c>
      <c r="ER56" s="361">
        <f>SUM(ER55,AND(Main!N2806=1))</f>
        <v>1</v>
      </c>
      <c r="ES56" s="361">
        <f>SUM(ES55,AND(Main!N2916=1))</f>
        <v>1</v>
      </c>
      <c r="ET56" s="361">
        <f>SUM(ET55,AND(Main!N3026=1))</f>
        <v>1</v>
      </c>
      <c r="EU56" s="361">
        <f>SUM(EU55,AND(Main!N3136=1))</f>
        <v>0</v>
      </c>
      <c r="EV56" s="361">
        <f>SUM(EV55,AND(Main!N3246=1))</f>
        <v>1</v>
      </c>
      <c r="EW56" s="361">
        <f>SUM(EW55,AND(Main!N3356=1))</f>
        <v>1</v>
      </c>
      <c r="EX56" s="361">
        <f>SUM(EX55,AND(Main!N3466=1))</f>
        <v>1</v>
      </c>
      <c r="EY56" s="361">
        <f>SUM(EY55,AND(Main!N3576=1))</f>
        <v>1</v>
      </c>
      <c r="EZ56" s="362">
        <f>SUM(EZ55,AND(Main!P2806=1))</f>
        <v>0</v>
      </c>
      <c r="FA56" s="362">
        <f>SUM(FA55,AND(Main!P2916=1))</f>
        <v>0</v>
      </c>
      <c r="FB56" s="362">
        <f>SUM(FB55,AND(Main!P3026=1))</f>
        <v>1</v>
      </c>
      <c r="FC56" s="362">
        <f>SUM(FC55,AND(Main!P3136=1))</f>
        <v>0</v>
      </c>
      <c r="FD56" s="362">
        <f>SUM(FD55,AND(Main!P3246=1))</f>
        <v>1</v>
      </c>
      <c r="FE56" s="362">
        <f>SUM(FE55,AND(Main!P3356=1))</f>
        <v>1</v>
      </c>
      <c r="FF56" s="362">
        <f>SUM(FF55,AND(Main!P3466=1))</f>
        <v>1</v>
      </c>
      <c r="FG56" s="362">
        <f>SUM(FG55,AND(Main!P3576=1))</f>
        <v>1</v>
      </c>
      <c r="FH56">
        <f>SUM(FH55,AND(Main!Q2806=1))</f>
        <v>1</v>
      </c>
      <c r="FI56">
        <f>SUM(FI55,AND(Main!Q2916=1))</f>
        <v>1</v>
      </c>
      <c r="FJ56">
        <f>SUM(FJ55,AND(Main!Q3026=1))</f>
        <v>0</v>
      </c>
      <c r="FK56">
        <f>SUM(FK55,AND(Main!Q3136=1))</f>
        <v>0</v>
      </c>
      <c r="FL56">
        <f>SUM(FL55,AND(Main!Q3246=1))</f>
        <v>0</v>
      </c>
      <c r="FM56">
        <f>SUM(FM55,AND(Main!Q3356=1))</f>
        <v>0</v>
      </c>
      <c r="FN56">
        <f>SUM(FN55,AND(Main!Q3466=1))</f>
        <v>0</v>
      </c>
      <c r="FO56">
        <f>SUM(FO55,AND(Main!Q3576=1))</f>
        <v>0</v>
      </c>
    </row>
    <row r="57" spans="1:171">
      <c r="A57" s="47" t="str">
        <v>Havertz</v>
      </c>
      <c r="B57" s="47">
        <v>7.7</v>
      </c>
      <c r="C57" s="47" t="str">
        <v>Chelsea</v>
      </c>
      <c r="D57" s="47">
        <v>3.67</v>
      </c>
      <c r="E57" s="47">
        <v>6.18</v>
      </c>
      <c r="F57" s="47">
        <v>3.54</v>
      </c>
      <c r="G57" s="47">
        <v>2.58</v>
      </c>
      <c r="H57" s="47">
        <v>3.65</v>
      </c>
      <c r="I57" s="47">
        <v>2.9</v>
      </c>
      <c r="J57" s="47">
        <v>3.59</v>
      </c>
      <c r="K57" s="47">
        <v>2.68</v>
      </c>
      <c r="L57" s="47">
        <v>0</v>
      </c>
      <c r="N57" s="252">
        <v>1</v>
      </c>
      <c r="O57" s="49" t="str">
        <f>Main!A167</f>
        <v>Edouard</v>
      </c>
      <c r="P57" s="49">
        <f>Main!B167</f>
        <v>5.3</v>
      </c>
      <c r="Q57" s="49" t="str">
        <f>Main!C167</f>
        <v>Crystal Palace</v>
      </c>
      <c r="R57" s="49">
        <f>Main!D167</f>
        <v>3.3</v>
      </c>
      <c r="S57" s="49">
        <f>Main!E167</f>
        <v>3.09</v>
      </c>
      <c r="T57" s="49">
        <f>Main!F167</f>
        <v>2.58</v>
      </c>
      <c r="U57" s="49">
        <f>Main!G167</f>
        <v>2.88</v>
      </c>
      <c r="V57" s="49">
        <f>Main!H167</f>
        <v>2.63</v>
      </c>
      <c r="W57" s="49">
        <f>Main!I167</f>
        <v>2.94</v>
      </c>
      <c r="X57" s="49">
        <f>Main!J167</f>
        <v>2.89</v>
      </c>
      <c r="Y57" s="49">
        <f>Main!K167</f>
        <v>2.66</v>
      </c>
      <c r="Z57" s="49">
        <f>Main!L2807</f>
        <v>0</v>
      </c>
      <c r="AB57" s="49">
        <v>2</v>
      </c>
      <c r="AC57" s="49" t="str">
        <v>Harrison</v>
      </c>
      <c r="AD57" s="49">
        <v>5.8</v>
      </c>
      <c r="AE57" s="49" t="str">
        <v>Leeds</v>
      </c>
      <c r="AF57" s="49">
        <v>2.4700000000000002</v>
      </c>
      <c r="AG57" s="49">
        <v>3.28</v>
      </c>
      <c r="AH57" s="49">
        <v>2.9</v>
      </c>
      <c r="AI57" s="49">
        <v>3.09</v>
      </c>
      <c r="AJ57" s="49">
        <v>2.92</v>
      </c>
      <c r="AK57" s="49">
        <v>2.69</v>
      </c>
      <c r="AL57" s="49">
        <v>2.62</v>
      </c>
      <c r="AM57" s="49">
        <v>2.81</v>
      </c>
      <c r="AN57" s="49">
        <v>0</v>
      </c>
      <c r="AP57" s="50" t="str">
        <f>Main!A167</f>
        <v>Edouard</v>
      </c>
      <c r="AQ57" s="50">
        <f>Main!B167</f>
        <v>5.3</v>
      </c>
      <c r="AR57" s="50" t="str">
        <f>Main!C167</f>
        <v>Crystal Palace</v>
      </c>
      <c r="AS57" s="50">
        <f>Main!D167</f>
        <v>3.3</v>
      </c>
      <c r="AT57" s="50">
        <f>Main!E167</f>
        <v>3.09</v>
      </c>
      <c r="AU57" s="50">
        <f>Main!F167</f>
        <v>2.58</v>
      </c>
      <c r="AV57" s="50">
        <f>Main!G167</f>
        <v>2.88</v>
      </c>
      <c r="AW57" s="50">
        <f>Main!H167</f>
        <v>2.63</v>
      </c>
      <c r="AX57" s="50">
        <f>Main!I167</f>
        <v>2.94</v>
      </c>
      <c r="AY57" s="50">
        <f>Main!J167</f>
        <v>2.89</v>
      </c>
      <c r="AZ57" s="50">
        <f>Main!K167</f>
        <v>2.66</v>
      </c>
      <c r="BA57" s="50">
        <f>Main!L1047</f>
        <v>0</v>
      </c>
      <c r="BC57" s="50" t="str">
        <v>Edouard</v>
      </c>
      <c r="BD57" s="50">
        <v>5.3</v>
      </c>
      <c r="BE57" s="50" t="str">
        <v>Crystal Palace</v>
      </c>
      <c r="BF57" s="50">
        <v>3.3</v>
      </c>
      <c r="BG57" s="50">
        <v>3.09</v>
      </c>
      <c r="BH57" s="50">
        <v>2.58</v>
      </c>
      <c r="BI57" s="50">
        <v>2.88</v>
      </c>
      <c r="BJ57" s="50">
        <v>2.63</v>
      </c>
      <c r="BK57" s="50">
        <v>2.94</v>
      </c>
      <c r="BL57" s="50">
        <v>2.89</v>
      </c>
      <c r="BM57" s="50">
        <v>2.66</v>
      </c>
      <c r="BN57" s="50">
        <v>0</v>
      </c>
      <c r="BP57" s="126" t="str">
        <f>Main!A57</f>
        <v>Edouard</v>
      </c>
      <c r="BQ57" s="126">
        <f>Main!N2807</f>
        <v>0</v>
      </c>
      <c r="BR57" s="126">
        <f>Main!D57</f>
        <v>3.3</v>
      </c>
      <c r="BS57" s="126" t="str">
        <v>Edouard</v>
      </c>
      <c r="BT57" s="126">
        <v>0</v>
      </c>
      <c r="BU57" s="126">
        <v>3.3</v>
      </c>
      <c r="BV57" s="127" t="str">
        <f t="shared" si="1"/>
        <v>Edouard</v>
      </c>
      <c r="BW57" s="127">
        <f>Main!P2807</f>
        <v>0</v>
      </c>
      <c r="BX57" s="127">
        <f t="shared" si="2"/>
        <v>3.3</v>
      </c>
      <c r="BY57" s="127" t="str">
        <v>Scamacca</v>
      </c>
      <c r="BZ57" s="127">
        <v>0</v>
      </c>
      <c r="CA57" s="127">
        <v>2.15</v>
      </c>
      <c r="CH57" s="19" t="str">
        <f t="shared" si="3"/>
        <v>Edouard</v>
      </c>
      <c r="CI57" s="19">
        <f>Main!M2807-BQ57-BW57-CC57</f>
        <v>0</v>
      </c>
      <c r="CJ57" s="19">
        <f t="shared" si="4"/>
        <v>3.3</v>
      </c>
      <c r="CK57" s="19" t="str">
        <v>Edouard</v>
      </c>
      <c r="CL57" s="19">
        <v>0</v>
      </c>
      <c r="CM57" s="19">
        <v>3.3</v>
      </c>
      <c r="CO57" s="122">
        <f>Main!L57</f>
        <v>0</v>
      </c>
      <c r="CP57" s="122">
        <f>Main!L167</f>
        <v>0</v>
      </c>
      <c r="CQ57" s="122">
        <f>Main!L277</f>
        <v>0</v>
      </c>
      <c r="CR57" s="122">
        <f>Main!L387</f>
        <v>0</v>
      </c>
      <c r="CS57" s="122">
        <f>Main!L497</f>
        <v>0</v>
      </c>
      <c r="CT57" s="122">
        <f>Main!L607</f>
        <v>0</v>
      </c>
      <c r="CU57" s="122">
        <f>Main!L717</f>
        <v>0</v>
      </c>
      <c r="CV57" s="122">
        <f>Main!L827</f>
        <v>0</v>
      </c>
      <c r="CW57" s="122">
        <f>Main!L937</f>
        <v>0</v>
      </c>
      <c r="CX57" s="123">
        <f>Main!L1927</f>
        <v>0</v>
      </c>
      <c r="CY57" s="123">
        <f>Main!L2037</f>
        <v>0</v>
      </c>
      <c r="CZ57" s="123">
        <f>Main!L2147</f>
        <v>0</v>
      </c>
      <c r="DA57" s="124">
        <f>Main!L2257</f>
        <v>0</v>
      </c>
      <c r="DB57" s="123">
        <f>Main!L2367</f>
        <v>0</v>
      </c>
      <c r="DC57" s="123">
        <f>Main!L2477</f>
        <v>0</v>
      </c>
      <c r="DD57" s="123">
        <f>Main!L2587</f>
        <v>0</v>
      </c>
      <c r="DE57" s="123">
        <f>Main!L2697</f>
        <v>0</v>
      </c>
      <c r="DF57" s="51">
        <f t="shared" si="5"/>
        <v>0</v>
      </c>
      <c r="DG57" s="51">
        <f t="shared" si="6"/>
        <v>0</v>
      </c>
      <c r="DH57" s="51">
        <f t="shared" si="7"/>
        <v>0</v>
      </c>
      <c r="DI57" s="51">
        <f t="shared" si="8"/>
        <v>0</v>
      </c>
      <c r="DJ57" s="51">
        <f t="shared" si="9"/>
        <v>0</v>
      </c>
      <c r="DK57" s="51">
        <f t="shared" si="10"/>
        <v>0</v>
      </c>
      <c r="DL57" s="51">
        <f t="shared" si="11"/>
        <v>0</v>
      </c>
      <c r="DM57" s="51">
        <f t="shared" si="12"/>
        <v>0</v>
      </c>
      <c r="DN57" s="306">
        <f t="shared" si="22"/>
        <v>0</v>
      </c>
      <c r="DO57" s="306">
        <f t="shared" si="13"/>
        <v>0</v>
      </c>
      <c r="EA57" s="351">
        <f>SUM(EA56,AND(Main!L57=1))</f>
        <v>7</v>
      </c>
      <c r="EB57" s="351">
        <f>SUM(EB56,AND(Main!L167=1))</f>
        <v>7</v>
      </c>
      <c r="EC57" s="351">
        <f>SUM(EC56,AND(Main!L277=1))</f>
        <v>7</v>
      </c>
      <c r="ED57" s="351">
        <f>SUM(ED56,AND(Main!L387=1))</f>
        <v>7</v>
      </c>
      <c r="EE57" s="351">
        <f>SUM(EE56,AND(Main!L497=1))</f>
        <v>7</v>
      </c>
      <c r="EF57" s="351">
        <f>SUM(EF56,AND(Main!L607=1))</f>
        <v>7</v>
      </c>
      <c r="EG57" s="351">
        <f>SUM(EG56,AND(Main!L717=1))</f>
        <v>7</v>
      </c>
      <c r="EH57" s="351">
        <f>SUM(EH56,AND(Main!L827=1))</f>
        <v>7</v>
      </c>
      <c r="EI57" s="351">
        <f>SUM(EI56,AND(Main!L937=1))</f>
        <v>7</v>
      </c>
      <c r="EJ57" s="350">
        <f>SUM(EJ56,AND(Main!L2807=1))</f>
        <v>5</v>
      </c>
      <c r="EK57" s="350">
        <f>SUM(EK56,AND(Main!L2917=1))</f>
        <v>5</v>
      </c>
      <c r="EL57" s="350">
        <f>SUM(EL56,AND(Main!L3027=1))</f>
        <v>5</v>
      </c>
      <c r="EM57" s="350">
        <f>SUM(EM56,AND(Main!L3137=1))</f>
        <v>7</v>
      </c>
      <c r="EN57" s="350">
        <f>SUM(EN56,AND(Main!L3247=1))</f>
        <v>5</v>
      </c>
      <c r="EO57" s="350">
        <f>SUM(EO56,AND(Main!L3357=1))</f>
        <v>5</v>
      </c>
      <c r="EP57" s="350">
        <f>SUM(EP56,AND(Main!L3467=1))</f>
        <v>5</v>
      </c>
      <c r="EQ57" s="350">
        <f>SUM(EQ56,AND(Main!L3577=1))</f>
        <v>5</v>
      </c>
      <c r="ER57" s="361">
        <f>SUM(ER56,AND(Main!N2807=1))</f>
        <v>1</v>
      </c>
      <c r="ES57" s="361">
        <f>SUM(ES56,AND(Main!N2917=1))</f>
        <v>1</v>
      </c>
      <c r="ET57" s="361">
        <f>SUM(ET56,AND(Main!N3027=1))</f>
        <v>1</v>
      </c>
      <c r="EU57" s="361">
        <f>SUM(EU56,AND(Main!N3137=1))</f>
        <v>0</v>
      </c>
      <c r="EV57" s="361">
        <f>SUM(EV56,AND(Main!N3247=1))</f>
        <v>1</v>
      </c>
      <c r="EW57" s="361">
        <f>SUM(EW56,AND(Main!N3357=1))</f>
        <v>1</v>
      </c>
      <c r="EX57" s="361">
        <f>SUM(EX56,AND(Main!N3467=1))</f>
        <v>1</v>
      </c>
      <c r="EY57" s="361">
        <f>SUM(EY56,AND(Main!N3577=1))</f>
        <v>1</v>
      </c>
      <c r="EZ57" s="362">
        <f>SUM(EZ56,AND(Main!P2807=1))</f>
        <v>0</v>
      </c>
      <c r="FA57" s="362">
        <f>SUM(FA56,AND(Main!P2917=1))</f>
        <v>0</v>
      </c>
      <c r="FB57" s="362">
        <f>SUM(FB56,AND(Main!P3027=1))</f>
        <v>1</v>
      </c>
      <c r="FC57" s="362">
        <f>SUM(FC56,AND(Main!P3137=1))</f>
        <v>0</v>
      </c>
      <c r="FD57" s="362">
        <f>SUM(FD56,AND(Main!P3247=1))</f>
        <v>1</v>
      </c>
      <c r="FE57" s="362">
        <f>SUM(FE56,AND(Main!P3357=1))</f>
        <v>1</v>
      </c>
      <c r="FF57" s="362">
        <f>SUM(FF56,AND(Main!P3467=1))</f>
        <v>1</v>
      </c>
      <c r="FG57" s="362">
        <f>SUM(FG56,AND(Main!P3577=1))</f>
        <v>1</v>
      </c>
      <c r="FH57">
        <f>SUM(FH56,AND(Main!Q2807=1))</f>
        <v>1</v>
      </c>
      <c r="FI57">
        <f>SUM(FI56,AND(Main!Q2917=1))</f>
        <v>1</v>
      </c>
      <c r="FJ57">
        <f>SUM(FJ56,AND(Main!Q3027=1))</f>
        <v>0</v>
      </c>
      <c r="FK57">
        <f>SUM(FK56,AND(Main!Q3137=1))</f>
        <v>0</v>
      </c>
      <c r="FL57">
        <f>SUM(FL56,AND(Main!Q3247=1))</f>
        <v>0</v>
      </c>
      <c r="FM57">
        <f>SUM(FM56,AND(Main!Q3357=1))</f>
        <v>0</v>
      </c>
      <c r="FN57">
        <f>SUM(FN56,AND(Main!Q3467=1))</f>
        <v>0</v>
      </c>
      <c r="FO57">
        <f>SUM(FO56,AND(Main!Q3577=1))</f>
        <v>0</v>
      </c>
    </row>
    <row r="58" spans="1:171">
      <c r="A58" s="47" t="str">
        <v>Aubameyang</v>
      </c>
      <c r="B58" s="47">
        <v>8.6999999999999993</v>
      </c>
      <c r="C58" s="47" t="str">
        <v>Chelsea</v>
      </c>
      <c r="D58" s="47">
        <v>3.5</v>
      </c>
      <c r="E58" s="47">
        <v>5.86</v>
      </c>
      <c r="F58" s="47">
        <v>3.45</v>
      </c>
      <c r="G58" s="47">
        <v>2.48</v>
      </c>
      <c r="H58" s="47">
        <v>3.56</v>
      </c>
      <c r="I58" s="47">
        <v>2.83</v>
      </c>
      <c r="J58" s="47">
        <v>3.45</v>
      </c>
      <c r="K58" s="47">
        <v>2.5299999999999998</v>
      </c>
      <c r="L58" s="47">
        <v>0</v>
      </c>
      <c r="N58" s="252">
        <v>1</v>
      </c>
      <c r="O58" s="49" t="str">
        <f>Main!A168</f>
        <v>Johnson</v>
      </c>
      <c r="P58" s="49">
        <f>Main!B168</f>
        <v>5.6</v>
      </c>
      <c r="Q58" s="49" t="str">
        <f>Main!C168</f>
        <v>Nott'm Forest</v>
      </c>
      <c r="R58" s="49">
        <f>Main!D168</f>
        <v>3.11</v>
      </c>
      <c r="S58" s="49">
        <f>Main!E168</f>
        <v>3.14</v>
      </c>
      <c r="T58" s="49">
        <f>Main!F168</f>
        <v>3.23</v>
      </c>
      <c r="U58" s="49">
        <f>Main!G168</f>
        <v>2.81</v>
      </c>
      <c r="V58" s="49">
        <f>Main!H168</f>
        <v>3.31</v>
      </c>
      <c r="W58" s="49">
        <f>Main!I168</f>
        <v>2.69</v>
      </c>
      <c r="X58" s="49">
        <f>Main!J168</f>
        <v>2.23</v>
      </c>
      <c r="Y58" s="49">
        <f>Main!K168</f>
        <v>2.16</v>
      </c>
      <c r="Z58" s="49">
        <f>Main!L2808</f>
        <v>0</v>
      </c>
      <c r="AB58" s="49">
        <v>2</v>
      </c>
      <c r="AC58" s="49" t="str">
        <v>Eriksen</v>
      </c>
      <c r="AD58" s="49">
        <v>6.3</v>
      </c>
      <c r="AE58" s="49" t="str">
        <v>Man Utd</v>
      </c>
      <c r="AF58" s="49">
        <v>3.13</v>
      </c>
      <c r="AG58" s="49">
        <v>3.63</v>
      </c>
      <c r="AH58" s="49">
        <v>2.4500000000000002</v>
      </c>
      <c r="AI58" s="49">
        <v>2.4900000000000002</v>
      </c>
      <c r="AJ58" s="49">
        <v>3.24</v>
      </c>
      <c r="AK58" s="49">
        <v>2.96</v>
      </c>
      <c r="AL58" s="49">
        <v>3.24</v>
      </c>
      <c r="AM58" s="49">
        <v>1.55</v>
      </c>
      <c r="AN58" s="49">
        <v>0</v>
      </c>
      <c r="AP58" s="50" t="str">
        <f>Main!A168</f>
        <v>Johnson</v>
      </c>
      <c r="AQ58" s="50">
        <f>Main!B168</f>
        <v>5.6</v>
      </c>
      <c r="AR58" s="50" t="str">
        <f>Main!C168</f>
        <v>Nott'm Forest</v>
      </c>
      <c r="AS58" s="50">
        <f>Main!D168</f>
        <v>3.11</v>
      </c>
      <c r="AT58" s="50">
        <f>Main!E168</f>
        <v>3.14</v>
      </c>
      <c r="AU58" s="50">
        <f>Main!F168</f>
        <v>3.23</v>
      </c>
      <c r="AV58" s="50">
        <f>Main!G168</f>
        <v>2.81</v>
      </c>
      <c r="AW58" s="50">
        <f>Main!H168</f>
        <v>3.31</v>
      </c>
      <c r="AX58" s="50">
        <f>Main!I168</f>
        <v>2.69</v>
      </c>
      <c r="AY58" s="50">
        <f>Main!J168</f>
        <v>2.23</v>
      </c>
      <c r="AZ58" s="50">
        <f>Main!K168</f>
        <v>2.16</v>
      </c>
      <c r="BA58" s="50">
        <f>Main!L1048</f>
        <v>0</v>
      </c>
      <c r="BC58" s="50" t="str">
        <v>Johnson</v>
      </c>
      <c r="BD58" s="50">
        <v>5.6</v>
      </c>
      <c r="BE58" s="50" t="str">
        <v>Nott'm Forest</v>
      </c>
      <c r="BF58" s="50">
        <v>3.11</v>
      </c>
      <c r="BG58" s="50">
        <v>3.14</v>
      </c>
      <c r="BH58" s="50">
        <v>3.23</v>
      </c>
      <c r="BI58" s="50">
        <v>2.81</v>
      </c>
      <c r="BJ58" s="50">
        <v>3.31</v>
      </c>
      <c r="BK58" s="50">
        <v>2.69</v>
      </c>
      <c r="BL58" s="50">
        <v>2.23</v>
      </c>
      <c r="BM58" s="50">
        <v>2.16</v>
      </c>
      <c r="BN58" s="50">
        <v>0</v>
      </c>
      <c r="BP58" s="126" t="str">
        <f>Main!A58</f>
        <v>Johnson</v>
      </c>
      <c r="BQ58" s="126">
        <f>Main!N2808</f>
        <v>0</v>
      </c>
      <c r="BR58" s="126">
        <f>Main!D58</f>
        <v>3.11</v>
      </c>
      <c r="BS58" s="126" t="str">
        <v>Johnson</v>
      </c>
      <c r="BT58" s="126">
        <v>0</v>
      </c>
      <c r="BU58" s="126">
        <v>3.11</v>
      </c>
      <c r="BV58" s="127" t="str">
        <f t="shared" si="1"/>
        <v>Johnson</v>
      </c>
      <c r="BW58" s="127">
        <f>Main!P2808</f>
        <v>0</v>
      </c>
      <c r="BX58" s="127">
        <f t="shared" si="2"/>
        <v>3.11</v>
      </c>
      <c r="BY58" s="127" t="str">
        <v>Edouard</v>
      </c>
      <c r="BZ58" s="127">
        <v>0</v>
      </c>
      <c r="CA58" s="127">
        <v>3.3</v>
      </c>
      <c r="CH58" s="19" t="str">
        <f t="shared" si="3"/>
        <v>Johnson</v>
      </c>
      <c r="CI58" s="19">
        <f>Main!M2808-BQ58-BW58-CC58</f>
        <v>0</v>
      </c>
      <c r="CJ58" s="19">
        <f t="shared" si="4"/>
        <v>3.11</v>
      </c>
      <c r="CK58" s="19" t="str">
        <v>Johnson</v>
      </c>
      <c r="CL58" s="19">
        <v>0</v>
      </c>
      <c r="CM58" s="19">
        <v>3.11</v>
      </c>
      <c r="CO58" s="122">
        <f>Main!L58</f>
        <v>0</v>
      </c>
      <c r="CP58" s="122">
        <f>Main!L168</f>
        <v>0</v>
      </c>
      <c r="CQ58" s="122">
        <f>Main!L278</f>
        <v>0</v>
      </c>
      <c r="CR58" s="122">
        <f>Main!L388</f>
        <v>0</v>
      </c>
      <c r="CS58" s="122">
        <f>Main!L498</f>
        <v>0</v>
      </c>
      <c r="CT58" s="122">
        <f>Main!L608</f>
        <v>0</v>
      </c>
      <c r="CU58" s="122">
        <f>Main!L718</f>
        <v>0</v>
      </c>
      <c r="CV58" s="122">
        <f>Main!L828</f>
        <v>0</v>
      </c>
      <c r="CW58" s="122">
        <f>Main!L938</f>
        <v>0</v>
      </c>
      <c r="CX58" s="123">
        <f>Main!L1928</f>
        <v>0</v>
      </c>
      <c r="CY58" s="123">
        <f>Main!L2038</f>
        <v>0</v>
      </c>
      <c r="CZ58" s="123">
        <f>Main!L2148</f>
        <v>0</v>
      </c>
      <c r="DA58" s="124">
        <f>Main!L2258</f>
        <v>0</v>
      </c>
      <c r="DB58" s="123">
        <f>Main!L2368</f>
        <v>0</v>
      </c>
      <c r="DC58" s="123">
        <f>Main!L2478</f>
        <v>0</v>
      </c>
      <c r="DD58" s="123">
        <f>Main!L2588</f>
        <v>0</v>
      </c>
      <c r="DE58" s="123">
        <f>Main!L2698</f>
        <v>0</v>
      </c>
      <c r="DF58" s="51">
        <f t="shared" si="5"/>
        <v>0</v>
      </c>
      <c r="DG58" s="51">
        <f t="shared" si="6"/>
        <v>0</v>
      </c>
      <c r="DH58" s="51">
        <f t="shared" si="7"/>
        <v>0</v>
      </c>
      <c r="DI58" s="51">
        <f t="shared" si="8"/>
        <v>0</v>
      </c>
      <c r="DJ58" s="51">
        <f t="shared" si="9"/>
        <v>0</v>
      </c>
      <c r="DK58" s="51">
        <f t="shared" si="10"/>
        <v>0</v>
      </c>
      <c r="DL58" s="51">
        <f t="shared" si="11"/>
        <v>0</v>
      </c>
      <c r="DM58" s="51">
        <f t="shared" si="12"/>
        <v>0</v>
      </c>
      <c r="DN58" s="306">
        <f t="shared" si="22"/>
        <v>0</v>
      </c>
      <c r="DO58" s="306">
        <f t="shared" si="13"/>
        <v>0</v>
      </c>
      <c r="EA58" s="351">
        <f>SUM(EA57,AND(Main!L58=1))</f>
        <v>7</v>
      </c>
      <c r="EB58" s="351">
        <f>SUM(EB57,AND(Main!L168=1))</f>
        <v>7</v>
      </c>
      <c r="EC58" s="351">
        <f>SUM(EC57,AND(Main!L278=1))</f>
        <v>7</v>
      </c>
      <c r="ED58" s="351">
        <f>SUM(ED57,AND(Main!L388=1))</f>
        <v>7</v>
      </c>
      <c r="EE58" s="351">
        <f>SUM(EE57,AND(Main!L498=1))</f>
        <v>7</v>
      </c>
      <c r="EF58" s="351">
        <f>SUM(EF57,AND(Main!L608=1))</f>
        <v>7</v>
      </c>
      <c r="EG58" s="351">
        <f>SUM(EG57,AND(Main!L718=1))</f>
        <v>7</v>
      </c>
      <c r="EH58" s="351">
        <f>SUM(EH57,AND(Main!L828=1))</f>
        <v>7</v>
      </c>
      <c r="EI58" s="351">
        <f>SUM(EI57,AND(Main!L938=1))</f>
        <v>7</v>
      </c>
      <c r="EJ58" s="350">
        <f>SUM(EJ57,AND(Main!L2808=1))</f>
        <v>5</v>
      </c>
      <c r="EK58" s="350">
        <f>SUM(EK57,AND(Main!L2918=1))</f>
        <v>5</v>
      </c>
      <c r="EL58" s="350">
        <f>SUM(EL57,AND(Main!L3028=1))</f>
        <v>5</v>
      </c>
      <c r="EM58" s="350">
        <f>SUM(EM57,AND(Main!L3138=1))</f>
        <v>7</v>
      </c>
      <c r="EN58" s="350">
        <f>SUM(EN57,AND(Main!L3248=1))</f>
        <v>5</v>
      </c>
      <c r="EO58" s="350">
        <f>SUM(EO57,AND(Main!L3358=1))</f>
        <v>5</v>
      </c>
      <c r="EP58" s="350">
        <f>SUM(EP57,AND(Main!L3468=1))</f>
        <v>5</v>
      </c>
      <c r="EQ58" s="350">
        <f>SUM(EQ57,AND(Main!L3578=1))</f>
        <v>5</v>
      </c>
      <c r="ER58" s="361">
        <f>SUM(ER57,AND(Main!N2808=1))</f>
        <v>1</v>
      </c>
      <c r="ES58" s="361">
        <f>SUM(ES57,AND(Main!N2918=1))</f>
        <v>1</v>
      </c>
      <c r="ET58" s="361">
        <f>SUM(ET57,AND(Main!N3028=1))</f>
        <v>1</v>
      </c>
      <c r="EU58" s="361">
        <f>SUM(EU57,AND(Main!N3138=1))</f>
        <v>0</v>
      </c>
      <c r="EV58" s="361">
        <f>SUM(EV57,AND(Main!N3248=1))</f>
        <v>1</v>
      </c>
      <c r="EW58" s="361">
        <f>SUM(EW57,AND(Main!N3358=1))</f>
        <v>1</v>
      </c>
      <c r="EX58" s="361">
        <f>SUM(EX57,AND(Main!N3468=1))</f>
        <v>1</v>
      </c>
      <c r="EY58" s="361">
        <f>SUM(EY57,AND(Main!N3578=1))</f>
        <v>1</v>
      </c>
      <c r="EZ58" s="362">
        <f>SUM(EZ57,AND(Main!P2808=1))</f>
        <v>0</v>
      </c>
      <c r="FA58" s="362">
        <f>SUM(FA57,AND(Main!P2918=1))</f>
        <v>0</v>
      </c>
      <c r="FB58" s="362">
        <f>SUM(FB57,AND(Main!P3028=1))</f>
        <v>1</v>
      </c>
      <c r="FC58" s="362">
        <f>SUM(FC57,AND(Main!P3138=1))</f>
        <v>0</v>
      </c>
      <c r="FD58" s="362">
        <f>SUM(FD57,AND(Main!P3248=1))</f>
        <v>1</v>
      </c>
      <c r="FE58" s="362">
        <f>SUM(FE57,AND(Main!P3358=1))</f>
        <v>1</v>
      </c>
      <c r="FF58" s="362">
        <f>SUM(FF57,AND(Main!P3468=1))</f>
        <v>1</v>
      </c>
      <c r="FG58" s="362">
        <f>SUM(FG57,AND(Main!P3578=1))</f>
        <v>1</v>
      </c>
      <c r="FH58">
        <f>SUM(FH57,AND(Main!Q2808=1))</f>
        <v>1</v>
      </c>
      <c r="FI58">
        <f>SUM(FI57,AND(Main!Q2918=1))</f>
        <v>1</v>
      </c>
      <c r="FJ58">
        <f>SUM(FJ57,AND(Main!Q3028=1))</f>
        <v>0</v>
      </c>
      <c r="FK58">
        <f>SUM(FK57,AND(Main!Q3138=1))</f>
        <v>0</v>
      </c>
      <c r="FL58">
        <f>SUM(FL57,AND(Main!Q3248=1))</f>
        <v>0</v>
      </c>
      <c r="FM58">
        <f>SUM(FM57,AND(Main!Q3358=1))</f>
        <v>0</v>
      </c>
      <c r="FN58">
        <f>SUM(FN57,AND(Main!Q3468=1))</f>
        <v>0</v>
      </c>
      <c r="FO58">
        <f>SUM(FO57,AND(Main!Q3578=1))</f>
        <v>0</v>
      </c>
    </row>
    <row r="59" spans="1:171">
      <c r="A59" s="47" t="str">
        <v>Solanke</v>
      </c>
      <c r="B59" s="47">
        <v>5.8</v>
      </c>
      <c r="C59" s="47" t="str">
        <v>Bournemouth</v>
      </c>
      <c r="D59" s="47">
        <v>4.43</v>
      </c>
      <c r="E59" s="47">
        <v>3.26</v>
      </c>
      <c r="F59" s="47">
        <v>3.55</v>
      </c>
      <c r="G59" s="47">
        <v>4.2699999999999996</v>
      </c>
      <c r="H59" s="47">
        <v>3.09</v>
      </c>
      <c r="I59" s="47">
        <v>3.33</v>
      </c>
      <c r="J59" s="47">
        <v>3.31</v>
      </c>
      <c r="K59" s="47">
        <v>1.24</v>
      </c>
      <c r="L59" s="47">
        <v>0</v>
      </c>
      <c r="N59" s="252">
        <v>1</v>
      </c>
      <c r="O59" s="49" t="str">
        <f>Main!A169</f>
        <v>Daka</v>
      </c>
      <c r="P59" s="49">
        <f>Main!B169</f>
        <v>5.7</v>
      </c>
      <c r="Q59" s="49" t="str">
        <f>Main!C169</f>
        <v>Leicester</v>
      </c>
      <c r="R59" s="49">
        <f>Main!D169</f>
        <v>2.34</v>
      </c>
      <c r="S59" s="49">
        <f>Main!E169</f>
        <v>3.19</v>
      </c>
      <c r="T59" s="49">
        <f>Main!F169</f>
        <v>2.93</v>
      </c>
      <c r="U59" s="49">
        <f>Main!G169</f>
        <v>2.73</v>
      </c>
      <c r="V59" s="49">
        <f>Main!H169</f>
        <v>2.31</v>
      </c>
      <c r="W59" s="49">
        <f>Main!I169</f>
        <v>2.2799999999999998</v>
      </c>
      <c r="X59" s="49">
        <f>Main!J169</f>
        <v>2.1800000000000002</v>
      </c>
      <c r="Y59" s="49">
        <f>Main!K169</f>
        <v>1.83</v>
      </c>
      <c r="Z59" s="49">
        <f>Main!L2809</f>
        <v>0</v>
      </c>
      <c r="AB59" s="49">
        <v>2</v>
      </c>
      <c r="AC59" s="49" t="str">
        <v>Eze</v>
      </c>
      <c r="AD59" s="49">
        <v>5.7</v>
      </c>
      <c r="AE59" s="49" t="str">
        <v>Crystal Palace</v>
      </c>
      <c r="AF59" s="49">
        <v>3.39</v>
      </c>
      <c r="AG59" s="49">
        <v>3.07</v>
      </c>
      <c r="AH59" s="49">
        <v>2.6</v>
      </c>
      <c r="AI59" s="49">
        <v>2.76</v>
      </c>
      <c r="AJ59" s="49">
        <v>2.48</v>
      </c>
      <c r="AK59" s="49">
        <v>2.91</v>
      </c>
      <c r="AL59" s="49">
        <v>2.82</v>
      </c>
      <c r="AM59" s="49">
        <v>2.56</v>
      </c>
      <c r="AN59" s="49">
        <v>0</v>
      </c>
      <c r="AP59" s="50" t="str">
        <f>Main!A169</f>
        <v>Daka</v>
      </c>
      <c r="AQ59" s="50">
        <f>Main!B169</f>
        <v>5.7</v>
      </c>
      <c r="AR59" s="50" t="str">
        <f>Main!C169</f>
        <v>Leicester</v>
      </c>
      <c r="AS59" s="50">
        <f>Main!D169</f>
        <v>2.34</v>
      </c>
      <c r="AT59" s="50">
        <f>Main!E169</f>
        <v>3.19</v>
      </c>
      <c r="AU59" s="50">
        <f>Main!F169</f>
        <v>2.93</v>
      </c>
      <c r="AV59" s="50">
        <f>Main!G169</f>
        <v>2.73</v>
      </c>
      <c r="AW59" s="50">
        <f>Main!H169</f>
        <v>2.31</v>
      </c>
      <c r="AX59" s="50">
        <f>Main!I169</f>
        <v>2.2799999999999998</v>
      </c>
      <c r="AY59" s="50">
        <f>Main!J169</f>
        <v>2.1800000000000002</v>
      </c>
      <c r="AZ59" s="50">
        <f>Main!K169</f>
        <v>1.83</v>
      </c>
      <c r="BA59" s="50">
        <f>Main!L1049</f>
        <v>0</v>
      </c>
      <c r="BC59" s="50" t="str">
        <v>Daka</v>
      </c>
      <c r="BD59" s="50">
        <v>5.7</v>
      </c>
      <c r="BE59" s="50" t="str">
        <v>Leicester</v>
      </c>
      <c r="BF59" s="50">
        <v>2.34</v>
      </c>
      <c r="BG59" s="50">
        <v>3.19</v>
      </c>
      <c r="BH59" s="50">
        <v>2.93</v>
      </c>
      <c r="BI59" s="50">
        <v>2.73</v>
      </c>
      <c r="BJ59" s="50">
        <v>2.31</v>
      </c>
      <c r="BK59" s="50">
        <v>2.2799999999999998</v>
      </c>
      <c r="BL59" s="50">
        <v>2.1800000000000002</v>
      </c>
      <c r="BM59" s="50">
        <v>1.83</v>
      </c>
      <c r="BN59" s="50">
        <v>0</v>
      </c>
      <c r="BP59" s="126" t="str">
        <f>Main!A59</f>
        <v>Daka</v>
      </c>
      <c r="BQ59" s="126">
        <f>Main!N2809</f>
        <v>0</v>
      </c>
      <c r="BR59" s="126">
        <f>Main!D59</f>
        <v>2.34</v>
      </c>
      <c r="BS59" s="126" t="str">
        <v>Daka</v>
      </c>
      <c r="BT59" s="126">
        <v>0</v>
      </c>
      <c r="BU59" s="126">
        <v>2.34</v>
      </c>
      <c r="BV59" s="127" t="str">
        <f t="shared" si="1"/>
        <v>Daka</v>
      </c>
      <c r="BW59" s="127">
        <f>Main!P2809</f>
        <v>0</v>
      </c>
      <c r="BX59" s="127">
        <f t="shared" si="2"/>
        <v>2.34</v>
      </c>
      <c r="BY59" s="127" t="str">
        <v>Johnson</v>
      </c>
      <c r="BZ59" s="127">
        <v>0</v>
      </c>
      <c r="CA59" s="127">
        <v>3.11</v>
      </c>
      <c r="CH59" s="19" t="str">
        <f>BP59</f>
        <v>Daka</v>
      </c>
      <c r="CI59" s="19">
        <f>Main!M2809-BQ59-BW59-CC59</f>
        <v>0</v>
      </c>
      <c r="CJ59" s="19">
        <f t="shared" si="4"/>
        <v>2.34</v>
      </c>
      <c r="CK59" s="19" t="str">
        <v>Daka</v>
      </c>
      <c r="CL59" s="19">
        <v>0</v>
      </c>
      <c r="CM59" s="19">
        <v>2.34</v>
      </c>
      <c r="CO59" s="122">
        <f>Main!L59</f>
        <v>0</v>
      </c>
      <c r="CP59" s="122">
        <f>Main!L169</f>
        <v>0</v>
      </c>
      <c r="CQ59" s="122">
        <f>Main!L279</f>
        <v>0</v>
      </c>
      <c r="CR59" s="122">
        <f>Main!L389</f>
        <v>0</v>
      </c>
      <c r="CS59" s="122">
        <f>Main!L499</f>
        <v>0</v>
      </c>
      <c r="CT59" s="122">
        <f>Main!L609</f>
        <v>0</v>
      </c>
      <c r="CU59" s="122">
        <f>Main!L719</f>
        <v>0</v>
      </c>
      <c r="CV59" s="122">
        <f>Main!L829</f>
        <v>0</v>
      </c>
      <c r="CW59" s="122">
        <f>Main!L939</f>
        <v>0</v>
      </c>
      <c r="CX59" s="123">
        <f>Main!L1929</f>
        <v>0</v>
      </c>
      <c r="CY59" s="123">
        <f>Main!L2039</f>
        <v>0</v>
      </c>
      <c r="CZ59" s="123">
        <f>Main!L2149</f>
        <v>0</v>
      </c>
      <c r="DA59" s="124">
        <f>Main!L2259</f>
        <v>0</v>
      </c>
      <c r="DB59" s="123">
        <f>Main!L2369</f>
        <v>0</v>
      </c>
      <c r="DC59" s="123">
        <f>Main!L2479</f>
        <v>0</v>
      </c>
      <c r="DD59" s="123">
        <f>Main!L2589</f>
        <v>0</v>
      </c>
      <c r="DE59" s="123">
        <f>Main!L2699</f>
        <v>0</v>
      </c>
      <c r="DF59" s="51">
        <f t="shared" si="5"/>
        <v>0</v>
      </c>
      <c r="DG59" s="51">
        <f t="shared" si="6"/>
        <v>0</v>
      </c>
      <c r="DH59" s="51">
        <f t="shared" si="7"/>
        <v>0</v>
      </c>
      <c r="DI59" s="51">
        <f t="shared" si="8"/>
        <v>0</v>
      </c>
      <c r="DJ59" s="51">
        <f t="shared" si="9"/>
        <v>0</v>
      </c>
      <c r="DK59" s="51">
        <f t="shared" si="10"/>
        <v>0</v>
      </c>
      <c r="DL59" s="51">
        <f t="shared" si="11"/>
        <v>0</v>
      </c>
      <c r="DM59" s="51">
        <f t="shared" si="12"/>
        <v>0</v>
      </c>
      <c r="DN59" s="306">
        <f t="shared" si="22"/>
        <v>0</v>
      </c>
      <c r="DO59" s="306">
        <f t="shared" si="13"/>
        <v>0</v>
      </c>
      <c r="EA59" s="351">
        <f>SUM(EA58,AND(Main!L59=1))</f>
        <v>7</v>
      </c>
      <c r="EB59" s="351">
        <f>SUM(EB58,AND(Main!L169=1))</f>
        <v>7</v>
      </c>
      <c r="EC59" s="351">
        <f>SUM(EC58,AND(Main!L279=1))</f>
        <v>7</v>
      </c>
      <c r="ED59" s="351">
        <f>SUM(ED58,AND(Main!L389=1))</f>
        <v>7</v>
      </c>
      <c r="EE59" s="351">
        <f>SUM(EE58,AND(Main!L499=1))</f>
        <v>7</v>
      </c>
      <c r="EF59" s="351">
        <f>SUM(EF58,AND(Main!L609=1))</f>
        <v>7</v>
      </c>
      <c r="EG59" s="351">
        <f>SUM(EG58,AND(Main!L719=1))</f>
        <v>7</v>
      </c>
      <c r="EH59" s="351">
        <f>SUM(EH58,AND(Main!L829=1))</f>
        <v>7</v>
      </c>
      <c r="EI59" s="351">
        <f>SUM(EI58,AND(Main!L939=1))</f>
        <v>7</v>
      </c>
      <c r="EJ59" s="350">
        <f>SUM(EJ58,AND(Main!L2809=1))</f>
        <v>5</v>
      </c>
      <c r="EK59" s="350">
        <f>SUM(EK58,AND(Main!L2919=1))</f>
        <v>5</v>
      </c>
      <c r="EL59" s="350">
        <f>SUM(EL58,AND(Main!L3029=1))</f>
        <v>5</v>
      </c>
      <c r="EM59" s="350">
        <f>SUM(EM58,AND(Main!L3139=1))</f>
        <v>7</v>
      </c>
      <c r="EN59" s="350">
        <f>SUM(EN58,AND(Main!L3249=1))</f>
        <v>5</v>
      </c>
      <c r="EO59" s="350">
        <f>SUM(EO58,AND(Main!L3359=1))</f>
        <v>5</v>
      </c>
      <c r="EP59" s="350">
        <f>SUM(EP58,AND(Main!L3469=1))</f>
        <v>5</v>
      </c>
      <c r="EQ59" s="350">
        <f>SUM(EQ58,AND(Main!L3579=1))</f>
        <v>5</v>
      </c>
      <c r="ER59" s="361">
        <f>SUM(ER58,AND(Main!N2809=1))</f>
        <v>1</v>
      </c>
      <c r="ES59" s="361">
        <f>SUM(ES58,AND(Main!N2919=1))</f>
        <v>1</v>
      </c>
      <c r="ET59" s="361">
        <f>SUM(ET58,AND(Main!N3029=1))</f>
        <v>1</v>
      </c>
      <c r="EU59" s="361">
        <f>SUM(EU58,AND(Main!N3139=1))</f>
        <v>0</v>
      </c>
      <c r="EV59" s="361">
        <f>SUM(EV58,AND(Main!N3249=1))</f>
        <v>1</v>
      </c>
      <c r="EW59" s="361">
        <f>SUM(EW58,AND(Main!N3359=1))</f>
        <v>1</v>
      </c>
      <c r="EX59" s="361">
        <f>SUM(EX58,AND(Main!N3469=1))</f>
        <v>1</v>
      </c>
      <c r="EY59" s="361">
        <f>SUM(EY58,AND(Main!N3579=1))</f>
        <v>1</v>
      </c>
      <c r="EZ59" s="362">
        <f>SUM(EZ58,AND(Main!P2809=1))</f>
        <v>0</v>
      </c>
      <c r="FA59" s="362">
        <f>SUM(FA58,AND(Main!P2919=1))</f>
        <v>0</v>
      </c>
      <c r="FB59" s="362">
        <f>SUM(FB58,AND(Main!P3029=1))</f>
        <v>1</v>
      </c>
      <c r="FC59" s="362">
        <f>SUM(FC58,AND(Main!P3139=1))</f>
        <v>0</v>
      </c>
      <c r="FD59" s="362">
        <f>SUM(FD58,AND(Main!P3249=1))</f>
        <v>1</v>
      </c>
      <c r="FE59" s="362">
        <f>SUM(FE58,AND(Main!P3359=1))</f>
        <v>1</v>
      </c>
      <c r="FF59" s="362">
        <f>SUM(FF58,AND(Main!P3469=1))</f>
        <v>1</v>
      </c>
      <c r="FG59" s="362">
        <f>SUM(FG58,AND(Main!P3579=1))</f>
        <v>1</v>
      </c>
      <c r="FH59">
        <f>SUM(FH58,AND(Main!Q2809=1))</f>
        <v>1</v>
      </c>
      <c r="FI59">
        <f>SUM(FI58,AND(Main!Q2919=1))</f>
        <v>1</v>
      </c>
      <c r="FJ59">
        <f>SUM(FJ58,AND(Main!Q3029=1))</f>
        <v>0</v>
      </c>
      <c r="FK59">
        <f>SUM(FK58,AND(Main!Q3139=1))</f>
        <v>0</v>
      </c>
      <c r="FL59">
        <f>SUM(FL58,AND(Main!Q3249=1))</f>
        <v>0</v>
      </c>
      <c r="FM59">
        <f>SUM(FM58,AND(Main!Q3359=1))</f>
        <v>0</v>
      </c>
      <c r="FN59">
        <f>SUM(FN58,AND(Main!Q3469=1))</f>
        <v>0</v>
      </c>
      <c r="FO59">
        <f>SUM(FO58,AND(Main!Q3579=1))</f>
        <v>0</v>
      </c>
    </row>
    <row r="60" spans="1:171">
      <c r="A60" s="47" t="str">
        <v>Bamford</v>
      </c>
      <c r="B60" s="47">
        <v>7.2</v>
      </c>
      <c r="C60" s="47" t="str">
        <v>Leeds</v>
      </c>
      <c r="D60" s="47">
        <v>1.69</v>
      </c>
      <c r="E60" s="47">
        <v>3.12</v>
      </c>
      <c r="F60" s="47">
        <v>3.23</v>
      </c>
      <c r="G60" s="47">
        <v>3.87</v>
      </c>
      <c r="H60" s="47">
        <v>3.4</v>
      </c>
      <c r="I60" s="47">
        <v>3.24</v>
      </c>
      <c r="J60" s="47">
        <v>3.34</v>
      </c>
      <c r="K60" s="47">
        <v>3.43</v>
      </c>
      <c r="L60" s="47">
        <v>0</v>
      </c>
      <c r="N60" s="252">
        <v>1</v>
      </c>
      <c r="O60" s="49" t="str">
        <f>Main!A170</f>
        <v>Greenwood</v>
      </c>
      <c r="P60" s="49">
        <f>Main!B170</f>
        <v>4.2</v>
      </c>
      <c r="Q60" s="49" t="str">
        <f>Main!C170</f>
        <v>Leeds</v>
      </c>
      <c r="R60" s="49">
        <f>Main!D170</f>
        <v>0.81</v>
      </c>
      <c r="S60" s="49">
        <f>Main!E170</f>
        <v>0.99</v>
      </c>
      <c r="T60" s="49">
        <f>Main!F170</f>
        <v>0.74</v>
      </c>
      <c r="U60" s="49">
        <f>Main!G170</f>
        <v>0.86</v>
      </c>
      <c r="V60" s="49">
        <f>Main!H170</f>
        <v>0.69</v>
      </c>
      <c r="W60" s="49">
        <f>Main!I170</f>
        <v>0.71</v>
      </c>
      <c r="X60" s="49">
        <f>Main!J170</f>
        <v>0.79</v>
      </c>
      <c r="Y60" s="49">
        <f>Main!K170</f>
        <v>0.73</v>
      </c>
      <c r="Z60" s="49">
        <f>Main!L2810</f>
        <v>0</v>
      </c>
      <c r="AB60" s="49">
        <v>3</v>
      </c>
      <c r="AC60" s="49" t="str">
        <v>Cancelo</v>
      </c>
      <c r="AD60" s="49">
        <v>7.4</v>
      </c>
      <c r="AE60" s="49" t="str">
        <v>Man City</v>
      </c>
      <c r="AF60" s="49">
        <v>4.88</v>
      </c>
      <c r="AG60" s="49">
        <v>3.74</v>
      </c>
      <c r="AH60" s="49">
        <v>6.68</v>
      </c>
      <c r="AI60" s="49">
        <v>4.47</v>
      </c>
      <c r="AJ60" s="49">
        <v>3.18</v>
      </c>
      <c r="AK60" s="49">
        <v>7.21</v>
      </c>
      <c r="AL60" s="49">
        <v>4.09</v>
      </c>
      <c r="AM60" s="49">
        <v>1.86</v>
      </c>
      <c r="AN60" s="49">
        <v>0</v>
      </c>
      <c r="AP60" s="50" t="str">
        <f>Main!A170</f>
        <v>Greenwood</v>
      </c>
      <c r="AQ60" s="50">
        <f>Main!B170</f>
        <v>4.2</v>
      </c>
      <c r="AR60" s="50" t="str">
        <f>Main!C170</f>
        <v>Leeds</v>
      </c>
      <c r="AS60" s="50">
        <f>Main!D170</f>
        <v>0.81</v>
      </c>
      <c r="AT60" s="50">
        <f>Main!E170</f>
        <v>0.99</v>
      </c>
      <c r="AU60" s="50">
        <f>Main!F170</f>
        <v>0.74</v>
      </c>
      <c r="AV60" s="50">
        <f>Main!G170</f>
        <v>0.86</v>
      </c>
      <c r="AW60" s="50">
        <f>Main!H170</f>
        <v>0.69</v>
      </c>
      <c r="AX60" s="50">
        <f>Main!I170</f>
        <v>0.71</v>
      </c>
      <c r="AY60" s="50">
        <f>Main!J170</f>
        <v>0.79</v>
      </c>
      <c r="AZ60" s="50">
        <f>Main!K170</f>
        <v>0.73</v>
      </c>
      <c r="BA60" s="50">
        <f>Main!L1050</f>
        <v>0</v>
      </c>
      <c r="BC60" s="50" t="str">
        <v>Greenwood</v>
      </c>
      <c r="BD60" s="50">
        <v>4.2</v>
      </c>
      <c r="BE60" s="50" t="str">
        <v>Leeds</v>
      </c>
      <c r="BF60" s="50">
        <v>0.81</v>
      </c>
      <c r="BG60" s="50">
        <v>0.99</v>
      </c>
      <c r="BH60" s="50">
        <v>0.74</v>
      </c>
      <c r="BI60" s="50">
        <v>0.86</v>
      </c>
      <c r="BJ60" s="50">
        <v>0.69</v>
      </c>
      <c r="BK60" s="50">
        <v>0.71</v>
      </c>
      <c r="BL60" s="50">
        <v>0.79</v>
      </c>
      <c r="BM60" s="50">
        <v>0.73</v>
      </c>
      <c r="BN60" s="50">
        <v>0</v>
      </c>
      <c r="BP60" s="126" t="str">
        <f>Main!A60</f>
        <v>Greenwood</v>
      </c>
      <c r="BQ60" s="126">
        <f>Main!N2810</f>
        <v>0</v>
      </c>
      <c r="BR60" s="126">
        <f>Main!D60</f>
        <v>0.81</v>
      </c>
      <c r="BS60" s="126" t="str">
        <v>Greenwood</v>
      </c>
      <c r="BT60" s="126">
        <v>0</v>
      </c>
      <c r="BU60" s="126">
        <v>0.81</v>
      </c>
      <c r="BV60" s="127" t="str">
        <f t="shared" si="1"/>
        <v>Greenwood</v>
      </c>
      <c r="BW60" s="127">
        <f>Main!P2810</f>
        <v>1</v>
      </c>
      <c r="BX60" s="127">
        <f t="shared" si="2"/>
        <v>0.81</v>
      </c>
      <c r="BY60" s="127" t="str">
        <v>Daka</v>
      </c>
      <c r="BZ60" s="127">
        <v>0</v>
      </c>
      <c r="CA60" s="127">
        <v>2.34</v>
      </c>
      <c r="CH60" s="19" t="str">
        <f t="shared" si="3"/>
        <v>Greenwood</v>
      </c>
      <c r="CI60" s="19">
        <f>Main!M2810-BQ60-BW60-CC60</f>
        <v>0</v>
      </c>
      <c r="CJ60" s="19">
        <f t="shared" si="4"/>
        <v>0.81</v>
      </c>
      <c r="CK60" s="19" t="str">
        <v>Greenwood</v>
      </c>
      <c r="CL60" s="19">
        <v>0</v>
      </c>
      <c r="CM60" s="19">
        <v>0.81</v>
      </c>
      <c r="CO60" s="122">
        <f>Main!L60</f>
        <v>1</v>
      </c>
      <c r="CP60" s="122">
        <f>Main!L170</f>
        <v>1</v>
      </c>
      <c r="CQ60" s="122">
        <f>Main!L280</f>
        <v>1</v>
      </c>
      <c r="CR60" s="122">
        <f>Main!L390</f>
        <v>1</v>
      </c>
      <c r="CS60" s="122">
        <f>Main!L500</f>
        <v>1</v>
      </c>
      <c r="CT60" s="122">
        <f>Main!L610</f>
        <v>1</v>
      </c>
      <c r="CU60" s="122">
        <f>Main!L720</f>
        <v>1</v>
      </c>
      <c r="CV60" s="122">
        <f>Main!L830</f>
        <v>1</v>
      </c>
      <c r="CW60" s="122">
        <f>Main!L940</f>
        <v>1</v>
      </c>
      <c r="CX60" s="123">
        <f>Main!L1930</f>
        <v>1</v>
      </c>
      <c r="CY60" s="123">
        <f>Main!L2040</f>
        <v>1</v>
      </c>
      <c r="CZ60" s="123">
        <f>Main!L2150</f>
        <v>1</v>
      </c>
      <c r="DA60" s="124">
        <f>Main!L2260</f>
        <v>1</v>
      </c>
      <c r="DB60" s="123">
        <f>Main!L2370</f>
        <v>1</v>
      </c>
      <c r="DC60" s="123">
        <f>Main!L2480</f>
        <v>1</v>
      </c>
      <c r="DD60" s="123">
        <f>Main!L2590</f>
        <v>1</v>
      </c>
      <c r="DE60" s="123">
        <f>Main!L2700</f>
        <v>1</v>
      </c>
      <c r="DF60" s="51">
        <f t="shared" si="5"/>
        <v>0</v>
      </c>
      <c r="DG60" s="51">
        <f t="shared" si="6"/>
        <v>0</v>
      </c>
      <c r="DH60" s="51">
        <f t="shared" si="7"/>
        <v>0</v>
      </c>
      <c r="DI60" s="51">
        <f t="shared" si="8"/>
        <v>0</v>
      </c>
      <c r="DJ60" s="51">
        <f t="shared" si="9"/>
        <v>0</v>
      </c>
      <c r="DK60" s="51">
        <f t="shared" si="10"/>
        <v>0</v>
      </c>
      <c r="DL60" s="51">
        <f t="shared" si="11"/>
        <v>0</v>
      </c>
      <c r="DM60" s="51">
        <f t="shared" si="12"/>
        <v>0</v>
      </c>
      <c r="DN60" s="306">
        <f t="shared" si="22"/>
        <v>0</v>
      </c>
      <c r="DO60" s="306">
        <f t="shared" si="13"/>
        <v>0</v>
      </c>
      <c r="EA60" s="351">
        <f>SUM(EA59,AND(Main!L60=1))</f>
        <v>8</v>
      </c>
      <c r="EB60" s="351">
        <f>SUM(EB59,AND(Main!L170=1))</f>
        <v>8</v>
      </c>
      <c r="EC60" s="351">
        <f>SUM(EC59,AND(Main!L280=1))</f>
        <v>8</v>
      </c>
      <c r="ED60" s="351">
        <f>SUM(ED59,AND(Main!L390=1))</f>
        <v>8</v>
      </c>
      <c r="EE60" s="351">
        <f>SUM(EE59,AND(Main!L500=1))</f>
        <v>8</v>
      </c>
      <c r="EF60" s="351">
        <f>SUM(EF59,AND(Main!L610=1))</f>
        <v>8</v>
      </c>
      <c r="EG60" s="351">
        <f>SUM(EG59,AND(Main!L720=1))</f>
        <v>8</v>
      </c>
      <c r="EH60" s="351">
        <f>SUM(EH59,AND(Main!L830=1))</f>
        <v>8</v>
      </c>
      <c r="EI60" s="351">
        <f>SUM(EI59,AND(Main!L940=1))</f>
        <v>8</v>
      </c>
      <c r="EJ60" s="350">
        <f>SUM(EJ59,AND(Main!L2810=1))</f>
        <v>5</v>
      </c>
      <c r="EK60" s="350">
        <f>SUM(EK59,AND(Main!L2920=1))</f>
        <v>5</v>
      </c>
      <c r="EL60" s="350">
        <f>SUM(EL59,AND(Main!L3030=1))</f>
        <v>5</v>
      </c>
      <c r="EM60" s="350">
        <f>SUM(EM59,AND(Main!L3140=1))</f>
        <v>7</v>
      </c>
      <c r="EN60" s="350">
        <f>SUM(EN59,AND(Main!L3250=1))</f>
        <v>5</v>
      </c>
      <c r="EO60" s="350">
        <f>SUM(EO59,AND(Main!L3360=1))</f>
        <v>5</v>
      </c>
      <c r="EP60" s="350">
        <f>SUM(EP59,AND(Main!L3470=1))</f>
        <v>5</v>
      </c>
      <c r="EQ60" s="350">
        <f>SUM(EQ59,AND(Main!L3580=1))</f>
        <v>5</v>
      </c>
      <c r="ER60" s="361">
        <f>SUM(ER59,AND(Main!N2810=1))</f>
        <v>1</v>
      </c>
      <c r="ES60" s="361">
        <f>SUM(ES59,AND(Main!N2920=1))</f>
        <v>1</v>
      </c>
      <c r="ET60" s="361">
        <f>SUM(ET59,AND(Main!N3030=1))</f>
        <v>1</v>
      </c>
      <c r="EU60" s="361">
        <f>SUM(EU59,AND(Main!N3140=1))</f>
        <v>0</v>
      </c>
      <c r="EV60" s="361">
        <f>SUM(EV59,AND(Main!N3250=1))</f>
        <v>1</v>
      </c>
      <c r="EW60" s="361">
        <f>SUM(EW59,AND(Main!N3360=1))</f>
        <v>1</v>
      </c>
      <c r="EX60" s="361">
        <f>SUM(EX59,AND(Main!N3470=1))</f>
        <v>1</v>
      </c>
      <c r="EY60" s="361">
        <f>SUM(EY59,AND(Main!N3580=1))</f>
        <v>1</v>
      </c>
      <c r="EZ60" s="362">
        <f>SUM(EZ59,AND(Main!P2810=1))</f>
        <v>1</v>
      </c>
      <c r="FA60" s="362">
        <f>SUM(FA59,AND(Main!P2920=1))</f>
        <v>1</v>
      </c>
      <c r="FB60" s="362">
        <f>SUM(FB59,AND(Main!P3030=1))</f>
        <v>1</v>
      </c>
      <c r="FC60" s="362">
        <f>SUM(FC59,AND(Main!P3140=1))</f>
        <v>0</v>
      </c>
      <c r="FD60" s="362">
        <f>SUM(FD59,AND(Main!P3250=1))</f>
        <v>1</v>
      </c>
      <c r="FE60" s="362">
        <f>SUM(FE59,AND(Main!P3360=1))</f>
        <v>1</v>
      </c>
      <c r="FF60" s="362">
        <f>SUM(FF59,AND(Main!P3470=1))</f>
        <v>1</v>
      </c>
      <c r="FG60" s="362">
        <f>SUM(FG59,AND(Main!P3580=1))</f>
        <v>1</v>
      </c>
      <c r="FH60">
        <f>SUM(FH59,AND(Main!Q2810=1))</f>
        <v>1</v>
      </c>
      <c r="FI60">
        <f>SUM(FI59,AND(Main!Q2920=1))</f>
        <v>1</v>
      </c>
      <c r="FJ60">
        <f>SUM(FJ59,AND(Main!Q3030=1))</f>
        <v>1</v>
      </c>
      <c r="FK60">
        <f>SUM(FK59,AND(Main!Q3140=1))</f>
        <v>1</v>
      </c>
      <c r="FL60">
        <f>SUM(FL59,AND(Main!Q3250=1))</f>
        <v>1</v>
      </c>
      <c r="FM60">
        <f>SUM(FM59,AND(Main!Q3360=1))</f>
        <v>1</v>
      </c>
      <c r="FN60">
        <f>SUM(FN59,AND(Main!Q3470=1))</f>
        <v>1</v>
      </c>
      <c r="FO60">
        <f>SUM(FO59,AND(Main!Q3580=1))</f>
        <v>1</v>
      </c>
    </row>
    <row r="61" spans="1:171">
      <c r="A61" s="47" t="str">
        <v>Mbeumo</v>
      </c>
      <c r="B61" s="47">
        <v>5.8</v>
      </c>
      <c r="C61" s="47" t="str">
        <v>Brentford</v>
      </c>
      <c r="D61" s="47">
        <v>3</v>
      </c>
      <c r="E61" s="47">
        <v>2.62</v>
      </c>
      <c r="F61" s="47">
        <v>3.81</v>
      </c>
      <c r="G61" s="47">
        <v>3.38</v>
      </c>
      <c r="H61" s="47">
        <v>4.13</v>
      </c>
      <c r="I61" s="47">
        <v>2.81</v>
      </c>
      <c r="J61" s="47">
        <v>3.94</v>
      </c>
      <c r="K61" s="47">
        <v>1.57</v>
      </c>
      <c r="L61" s="47">
        <v>0</v>
      </c>
      <c r="N61" s="252">
        <v>4</v>
      </c>
      <c r="O61" s="49" t="str">
        <f>Main!A171</f>
        <v>Ederson</v>
      </c>
      <c r="P61" s="49">
        <f>Main!B171</f>
        <v>5.4</v>
      </c>
      <c r="Q61" s="49" t="str">
        <f>Main!C171</f>
        <v>Man City</v>
      </c>
      <c r="R61" s="49">
        <f>Main!D171</f>
        <v>4.5999999999999996</v>
      </c>
      <c r="S61" s="49">
        <f>Main!E171</f>
        <v>3.91</v>
      </c>
      <c r="T61" s="49">
        <f>Main!F171</f>
        <v>7.59</v>
      </c>
      <c r="U61" s="49">
        <f>Main!G171</f>
        <v>4.5</v>
      </c>
      <c r="V61" s="49">
        <f>Main!H171</f>
        <v>3.67</v>
      </c>
      <c r="W61" s="49">
        <f>Main!I171</f>
        <v>7.83</v>
      </c>
      <c r="X61" s="49">
        <f>Main!J171</f>
        <v>4.32</v>
      </c>
      <c r="Y61" s="49">
        <f>Main!K171</f>
        <v>1.89</v>
      </c>
      <c r="Z61" s="49">
        <f>Main!L2811</f>
        <v>1</v>
      </c>
      <c r="AB61" s="49">
        <v>3</v>
      </c>
      <c r="AC61" s="49" t="str">
        <v>Alexander-Arnold</v>
      </c>
      <c r="AD61" s="49">
        <v>7.2</v>
      </c>
      <c r="AE61" s="49" t="str">
        <v>Liverpool</v>
      </c>
      <c r="AF61" s="49">
        <v>5.47</v>
      </c>
      <c r="AG61" s="49">
        <v>4.5599999999999996</v>
      </c>
      <c r="AH61" s="49">
        <v>3.88</v>
      </c>
      <c r="AI61" s="49">
        <v>4.2300000000000004</v>
      </c>
      <c r="AJ61" s="49">
        <v>4.62</v>
      </c>
      <c r="AK61" s="49">
        <v>5.53</v>
      </c>
      <c r="AL61" s="49">
        <v>3.38</v>
      </c>
      <c r="AM61" s="49">
        <v>4.43</v>
      </c>
      <c r="AN61" s="49">
        <v>0</v>
      </c>
      <c r="AP61" s="50" t="str">
        <f>Main!A171</f>
        <v>Ederson</v>
      </c>
      <c r="AQ61" s="50">
        <f>Main!B171</f>
        <v>5.4</v>
      </c>
      <c r="AR61" s="50" t="str">
        <f>Main!C171</f>
        <v>Man City</v>
      </c>
      <c r="AS61" s="50">
        <f>Main!D171</f>
        <v>4.5999999999999996</v>
      </c>
      <c r="AT61" s="50">
        <f>Main!E171</f>
        <v>3.91</v>
      </c>
      <c r="AU61" s="50">
        <f>Main!F171</f>
        <v>7.59</v>
      </c>
      <c r="AV61" s="50">
        <f>Main!G171</f>
        <v>4.5</v>
      </c>
      <c r="AW61" s="50">
        <f>Main!H171</f>
        <v>3.67</v>
      </c>
      <c r="AX61" s="50">
        <f>Main!I171</f>
        <v>7.83</v>
      </c>
      <c r="AY61" s="50">
        <f>Main!J171</f>
        <v>4.32</v>
      </c>
      <c r="AZ61" s="50">
        <f>Main!K171</f>
        <v>1.89</v>
      </c>
      <c r="BA61" s="50">
        <f>Main!L1051</f>
        <v>0</v>
      </c>
      <c r="BC61" s="50" t="str">
        <v>Ederson</v>
      </c>
      <c r="BD61" s="50">
        <v>5.4</v>
      </c>
      <c r="BE61" s="50" t="str">
        <v>Man City</v>
      </c>
      <c r="BF61" s="50">
        <v>4.5999999999999996</v>
      </c>
      <c r="BG61" s="50">
        <v>3.91</v>
      </c>
      <c r="BH61" s="50">
        <v>7.59</v>
      </c>
      <c r="BI61" s="50">
        <v>4.5</v>
      </c>
      <c r="BJ61" s="50">
        <v>3.67</v>
      </c>
      <c r="BK61" s="50">
        <v>7.83</v>
      </c>
      <c r="BL61" s="50">
        <v>4.32</v>
      </c>
      <c r="BM61" s="50">
        <v>1.89</v>
      </c>
      <c r="BN61" s="50">
        <v>0</v>
      </c>
      <c r="BP61" s="126" t="str">
        <f>Main!A61</f>
        <v>Ederson</v>
      </c>
      <c r="BQ61" s="126">
        <f>Main!N2811</f>
        <v>0</v>
      </c>
      <c r="BR61" s="126">
        <f>Main!D61</f>
        <v>4.5999999999999996</v>
      </c>
      <c r="BS61" s="126" t="str">
        <v>Ederson</v>
      </c>
      <c r="BT61" s="126">
        <v>0</v>
      </c>
      <c r="BU61" s="126">
        <v>4.5999999999999996</v>
      </c>
      <c r="BV61" s="127" t="str">
        <f t="shared" si="1"/>
        <v>Ederson</v>
      </c>
      <c r="BW61" s="127">
        <f>Main!P2811</f>
        <v>0</v>
      </c>
      <c r="BX61" s="127">
        <f t="shared" si="2"/>
        <v>4.5999999999999996</v>
      </c>
      <c r="BY61" s="127" t="str">
        <v>Ederson</v>
      </c>
      <c r="BZ61" s="127">
        <v>0</v>
      </c>
      <c r="CA61" s="127">
        <v>4.5999999999999996</v>
      </c>
      <c r="CB61" s="128" t="str">
        <f>Main!A61</f>
        <v>Ederson</v>
      </c>
      <c r="CC61" s="128">
        <f>Main!M2811</f>
        <v>0</v>
      </c>
      <c r="CD61" s="128">
        <f>Main!D61</f>
        <v>4.5999999999999996</v>
      </c>
      <c r="CE61" s="128" t="str" cm="1">
        <f t="array" ref="CE61:CG75">_xlfn._xlws.SORT(CB61:CD75,2,-1)</f>
        <v>Leno</v>
      </c>
      <c r="CF61" s="128">
        <v>1</v>
      </c>
      <c r="CG61" s="128">
        <v>3.76</v>
      </c>
      <c r="CH61" s="19" t="str">
        <f t="shared" si="3"/>
        <v>Ederson</v>
      </c>
      <c r="CI61" s="19">
        <f>Main!M2811-BQ61-BW61-CC61</f>
        <v>0</v>
      </c>
      <c r="CJ61" s="19">
        <f t="shared" si="4"/>
        <v>4.5999999999999996</v>
      </c>
      <c r="CK61" s="19" t="str">
        <v>Ederson</v>
      </c>
      <c r="CL61" s="19">
        <v>0</v>
      </c>
      <c r="CM61" s="19">
        <v>4.5999999999999996</v>
      </c>
      <c r="CO61" s="122">
        <f>Main!L61</f>
        <v>1</v>
      </c>
      <c r="CP61" s="122">
        <f>Main!L171</f>
        <v>1</v>
      </c>
      <c r="CQ61" s="122">
        <f>Main!L281</f>
        <v>1</v>
      </c>
      <c r="CR61" s="122">
        <f>Main!L391</f>
        <v>1</v>
      </c>
      <c r="CS61" s="122">
        <f>Main!L501</f>
        <v>1</v>
      </c>
      <c r="CT61" s="122">
        <f>Main!L611</f>
        <v>1</v>
      </c>
      <c r="CU61" s="122">
        <f>Main!L721</f>
        <v>1</v>
      </c>
      <c r="CV61" s="122">
        <f>Main!L831</f>
        <v>1</v>
      </c>
      <c r="CW61" s="122">
        <f>Main!L941</f>
        <v>1</v>
      </c>
      <c r="CX61" s="123">
        <f>Main!L1931</f>
        <v>1</v>
      </c>
      <c r="CY61" s="123">
        <f>Main!L2041</f>
        <v>1</v>
      </c>
      <c r="CZ61" s="123">
        <f>Main!L2151</f>
        <v>1</v>
      </c>
      <c r="DA61" s="124">
        <f>Main!L2261</f>
        <v>1</v>
      </c>
      <c r="DB61" s="123">
        <f>Main!L2371</f>
        <v>1</v>
      </c>
      <c r="DC61" s="123">
        <f>Main!L2481</f>
        <v>1</v>
      </c>
      <c r="DD61" s="123">
        <f>Main!L2591</f>
        <v>1</v>
      </c>
      <c r="DE61" s="123">
        <f>Main!L2701</f>
        <v>1</v>
      </c>
      <c r="DF61" s="51">
        <f t="shared" si="5"/>
        <v>0</v>
      </c>
      <c r="DG61" s="51">
        <f t="shared" si="6"/>
        <v>0</v>
      </c>
      <c r="DH61" s="51">
        <f t="shared" si="7"/>
        <v>0</v>
      </c>
      <c r="DI61" s="51">
        <f t="shared" si="8"/>
        <v>0</v>
      </c>
      <c r="DJ61" s="51">
        <f t="shared" si="9"/>
        <v>0</v>
      </c>
      <c r="DK61" s="51">
        <f t="shared" si="10"/>
        <v>0</v>
      </c>
      <c r="DL61" s="51">
        <f t="shared" si="11"/>
        <v>0</v>
      </c>
      <c r="DM61" s="51">
        <f t="shared" si="12"/>
        <v>0</v>
      </c>
      <c r="DN61" s="306">
        <f t="shared" si="22"/>
        <v>0</v>
      </c>
      <c r="DO61" s="306">
        <f t="shared" si="13"/>
        <v>0</v>
      </c>
      <c r="EA61" s="351">
        <f>SUM(EA60,AND(Main!L61=1))</f>
        <v>9</v>
      </c>
      <c r="EB61" s="351">
        <f>SUM(EB60,AND(Main!L171=1))</f>
        <v>9</v>
      </c>
      <c r="EC61" s="351">
        <f>SUM(EC60,AND(Main!L281=1))</f>
        <v>9</v>
      </c>
      <c r="ED61" s="351">
        <f>SUM(ED60,AND(Main!L391=1))</f>
        <v>9</v>
      </c>
      <c r="EE61" s="351">
        <f>SUM(EE60,AND(Main!L501=1))</f>
        <v>9</v>
      </c>
      <c r="EF61" s="351">
        <f>SUM(EF60,AND(Main!L611=1))</f>
        <v>9</v>
      </c>
      <c r="EG61" s="351">
        <f>SUM(EG60,AND(Main!L721=1))</f>
        <v>9</v>
      </c>
      <c r="EH61" s="351">
        <f>SUM(EH60,AND(Main!L831=1))</f>
        <v>9</v>
      </c>
      <c r="EI61" s="351">
        <f>SUM(EI60,AND(Main!L941=1))</f>
        <v>9</v>
      </c>
      <c r="EJ61" s="350">
        <f>SUM(EJ60,AND(Main!L2811=1))</f>
        <v>6</v>
      </c>
      <c r="EK61" s="350">
        <f>SUM(EK60,AND(Main!L2921=1))</f>
        <v>5</v>
      </c>
      <c r="EL61" s="350">
        <f>SUM(EL60,AND(Main!L3031=1))</f>
        <v>6</v>
      </c>
      <c r="EM61" s="350">
        <f>SUM(EM60,AND(Main!L3141=1))</f>
        <v>8</v>
      </c>
      <c r="EN61" s="350">
        <f>SUM(EN60,AND(Main!L3251=1))</f>
        <v>6</v>
      </c>
      <c r="EO61" s="350">
        <f>SUM(EO60,AND(Main!L3361=1))</f>
        <v>6</v>
      </c>
      <c r="EP61" s="350">
        <f>SUM(EP60,AND(Main!L3471=1))</f>
        <v>6</v>
      </c>
      <c r="EQ61" s="350">
        <f>SUM(EQ60,AND(Main!L3581=1))</f>
        <v>5</v>
      </c>
      <c r="ER61" s="361">
        <f>SUM(ER60,AND(Main!N2811=1))</f>
        <v>1</v>
      </c>
      <c r="ES61" s="361">
        <f>SUM(ES60,AND(Main!N2921=1))</f>
        <v>1</v>
      </c>
      <c r="ET61" s="361">
        <f>SUM(ET60,AND(Main!N3031=1))</f>
        <v>1</v>
      </c>
      <c r="EU61" s="361">
        <f>SUM(EU60,AND(Main!N3141=1))</f>
        <v>0</v>
      </c>
      <c r="EV61" s="361">
        <f>SUM(EV60,AND(Main!N3251=1))</f>
        <v>1</v>
      </c>
      <c r="EW61" s="361">
        <f>SUM(EW60,AND(Main!N3361=1))</f>
        <v>1</v>
      </c>
      <c r="EX61" s="361">
        <f>SUM(EX60,AND(Main!N3471=1))</f>
        <v>1</v>
      </c>
      <c r="EY61" s="361">
        <f>SUM(EY60,AND(Main!N3581=1))</f>
        <v>1</v>
      </c>
      <c r="EZ61" s="362">
        <f>SUM(EZ60,AND(Main!P2811=1))</f>
        <v>1</v>
      </c>
      <c r="FA61" s="362">
        <f>SUM(FA60,AND(Main!P2921=1))</f>
        <v>1</v>
      </c>
      <c r="FB61" s="362">
        <f>SUM(FB60,AND(Main!P3031=1))</f>
        <v>1</v>
      </c>
      <c r="FC61" s="362">
        <f>SUM(FC60,AND(Main!P3141=1))</f>
        <v>0</v>
      </c>
      <c r="FD61" s="362">
        <f>SUM(FD60,AND(Main!P3251=1))</f>
        <v>1</v>
      </c>
      <c r="FE61" s="362">
        <f>SUM(FE60,AND(Main!P3361=1))</f>
        <v>1</v>
      </c>
      <c r="FF61" s="362">
        <f>SUM(FF60,AND(Main!P3471=1))</f>
        <v>1</v>
      </c>
      <c r="FG61" s="362">
        <f>SUM(FG60,AND(Main!P3581=1))</f>
        <v>1</v>
      </c>
      <c r="FH61">
        <f>SUM(FH60,AND(Main!Q2811=1))</f>
        <v>1</v>
      </c>
      <c r="FI61">
        <f>SUM(FI60,AND(Main!Q2921=1))</f>
        <v>2</v>
      </c>
      <c r="FJ61">
        <f>SUM(FJ60,AND(Main!Q3031=1))</f>
        <v>1</v>
      </c>
      <c r="FK61">
        <f>SUM(FK60,AND(Main!Q3141=1))</f>
        <v>1</v>
      </c>
      <c r="FL61">
        <f>SUM(FL60,AND(Main!Q3251=1))</f>
        <v>1</v>
      </c>
      <c r="FM61">
        <f>SUM(FM60,AND(Main!Q3361=1))</f>
        <v>1</v>
      </c>
      <c r="FN61">
        <f>SUM(FN60,AND(Main!Q3471=1))</f>
        <v>1</v>
      </c>
      <c r="FO61">
        <f>SUM(FO60,AND(Main!Q3581=1))</f>
        <v>2</v>
      </c>
    </row>
    <row r="62" spans="1:171">
      <c r="A62" s="47" t="str">
        <v>Adams</v>
      </c>
      <c r="B62" s="47">
        <v>6.4</v>
      </c>
      <c r="C62" s="47" t="str">
        <v>Southampton</v>
      </c>
      <c r="D62" s="47">
        <v>3.47</v>
      </c>
      <c r="E62" s="47">
        <v>3.59</v>
      </c>
      <c r="F62" s="47">
        <v>3.03</v>
      </c>
      <c r="G62" s="47">
        <v>3.31</v>
      </c>
      <c r="H62" s="47">
        <v>2.9</v>
      </c>
      <c r="I62" s="47">
        <v>3.23</v>
      </c>
      <c r="J62" s="47">
        <v>2.41</v>
      </c>
      <c r="K62" s="47">
        <v>2.85</v>
      </c>
      <c r="L62" s="47">
        <v>0</v>
      </c>
      <c r="N62" s="252">
        <v>4</v>
      </c>
      <c r="O62" s="49" t="str">
        <f>Main!A172</f>
        <v>Ramsdale</v>
      </c>
      <c r="P62" s="49">
        <f>Main!B172</f>
        <v>4.9000000000000004</v>
      </c>
      <c r="Q62" s="49" t="str">
        <f>Main!C172</f>
        <v>Arsenal</v>
      </c>
      <c r="R62" s="49">
        <f>Main!D172</f>
        <v>3.74</v>
      </c>
      <c r="S62" s="49">
        <f>Main!E172</f>
        <v>3.69</v>
      </c>
      <c r="T62" s="49">
        <f>Main!F172</f>
        <v>3.38</v>
      </c>
      <c r="U62" s="49">
        <f>Main!G172</f>
        <v>3.69</v>
      </c>
      <c r="V62" s="49">
        <f>Main!H172</f>
        <v>3.94</v>
      </c>
      <c r="W62" s="49">
        <f>Main!I172</f>
        <v>7.27</v>
      </c>
      <c r="X62" s="49">
        <f>Main!J172</f>
        <v>3.69</v>
      </c>
      <c r="Y62" s="49">
        <f>Main!K172</f>
        <v>3.02</v>
      </c>
      <c r="Z62" s="49">
        <f>Main!L2812</f>
        <v>0</v>
      </c>
      <c r="AB62" s="49">
        <v>3</v>
      </c>
      <c r="AC62" s="49" t="str">
        <v>Robertson</v>
      </c>
      <c r="AD62" s="49">
        <v>6.8</v>
      </c>
      <c r="AE62" s="49" t="str">
        <v>Liverpool</v>
      </c>
      <c r="AF62" s="49">
        <v>4.58</v>
      </c>
      <c r="AG62" s="49">
        <v>3.64</v>
      </c>
      <c r="AH62" s="49">
        <v>3.23</v>
      </c>
      <c r="AI62" s="49">
        <v>3.52</v>
      </c>
      <c r="AJ62" s="49">
        <v>3.86</v>
      </c>
      <c r="AK62" s="49">
        <v>4.6900000000000004</v>
      </c>
      <c r="AL62" s="49">
        <v>2.81</v>
      </c>
      <c r="AM62" s="49">
        <v>3.76</v>
      </c>
      <c r="AN62" s="49">
        <v>0</v>
      </c>
      <c r="AP62" s="50" t="str">
        <f>Main!A172</f>
        <v>Ramsdale</v>
      </c>
      <c r="AQ62" s="50">
        <f>Main!B172</f>
        <v>4.9000000000000004</v>
      </c>
      <c r="AR62" s="50" t="str">
        <f>Main!C172</f>
        <v>Arsenal</v>
      </c>
      <c r="AS62" s="50">
        <f>Main!D172</f>
        <v>3.74</v>
      </c>
      <c r="AT62" s="50">
        <f>Main!E172</f>
        <v>3.69</v>
      </c>
      <c r="AU62" s="50">
        <f>Main!F172</f>
        <v>3.38</v>
      </c>
      <c r="AV62" s="50">
        <f>Main!G172</f>
        <v>3.69</v>
      </c>
      <c r="AW62" s="50">
        <f>Main!H172</f>
        <v>3.94</v>
      </c>
      <c r="AX62" s="50">
        <f>Main!I172</f>
        <v>7.27</v>
      </c>
      <c r="AY62" s="50">
        <f>Main!J172</f>
        <v>3.69</v>
      </c>
      <c r="AZ62" s="50">
        <f>Main!K172</f>
        <v>3.02</v>
      </c>
      <c r="BA62" s="50">
        <f>Main!L1052</f>
        <v>0</v>
      </c>
      <c r="BC62" s="50" t="str">
        <v>Ramsdale</v>
      </c>
      <c r="BD62" s="50">
        <v>4.9000000000000004</v>
      </c>
      <c r="BE62" s="50" t="str">
        <v>Arsenal</v>
      </c>
      <c r="BF62" s="50">
        <v>3.74</v>
      </c>
      <c r="BG62" s="50">
        <v>3.69</v>
      </c>
      <c r="BH62" s="50">
        <v>3.38</v>
      </c>
      <c r="BI62" s="50">
        <v>3.69</v>
      </c>
      <c r="BJ62" s="50">
        <v>3.94</v>
      </c>
      <c r="BK62" s="50">
        <v>7.27</v>
      </c>
      <c r="BL62" s="50">
        <v>3.69</v>
      </c>
      <c r="BM62" s="50">
        <v>3.02</v>
      </c>
      <c r="BN62" s="50">
        <v>0</v>
      </c>
      <c r="BP62" s="126" t="str">
        <f>Main!A62</f>
        <v>Ramsdale</v>
      </c>
      <c r="BQ62" s="126">
        <f>Main!N2812</f>
        <v>0</v>
      </c>
      <c r="BR62" s="126">
        <f>Main!D62</f>
        <v>3.74</v>
      </c>
      <c r="BS62" s="126" t="str">
        <v>Ramsdale</v>
      </c>
      <c r="BT62" s="126">
        <v>0</v>
      </c>
      <c r="BU62" s="126">
        <v>3.74</v>
      </c>
      <c r="BV62" s="127" t="str">
        <f t="shared" si="1"/>
        <v>Ramsdale</v>
      </c>
      <c r="BW62" s="127">
        <f>Main!P2812</f>
        <v>0</v>
      </c>
      <c r="BX62" s="127">
        <f t="shared" si="2"/>
        <v>3.74</v>
      </c>
      <c r="BY62" s="127" t="str">
        <v>Ramsdale</v>
      </c>
      <c r="BZ62" s="127">
        <v>0</v>
      </c>
      <c r="CA62" s="127">
        <v>3.74</v>
      </c>
      <c r="CB62" s="128" t="str">
        <f>Main!A62</f>
        <v>Ramsdale</v>
      </c>
      <c r="CC62" s="128">
        <f>Main!M2812</f>
        <v>0</v>
      </c>
      <c r="CD62" s="128">
        <f>Main!D62</f>
        <v>3.74</v>
      </c>
      <c r="CE62" s="128" t="str">
        <v>Ederson</v>
      </c>
      <c r="CF62" s="128">
        <v>0</v>
      </c>
      <c r="CG62" s="128">
        <v>4.5999999999999996</v>
      </c>
      <c r="CH62" s="19" t="str">
        <f t="shared" si="3"/>
        <v>Ramsdale</v>
      </c>
      <c r="CI62" s="19">
        <f>Main!M2812-BQ62-BW62-CC62</f>
        <v>0</v>
      </c>
      <c r="CJ62" s="19">
        <f t="shared" si="4"/>
        <v>3.74</v>
      </c>
      <c r="CK62" s="19" t="str">
        <v>Ramsdale</v>
      </c>
      <c r="CL62" s="19">
        <v>0</v>
      </c>
      <c r="CM62" s="19">
        <v>3.74</v>
      </c>
      <c r="CO62" s="122">
        <f>Main!L62</f>
        <v>0</v>
      </c>
      <c r="CP62" s="122">
        <f>Main!L172</f>
        <v>0</v>
      </c>
      <c r="CQ62" s="122">
        <f>Main!L282</f>
        <v>0</v>
      </c>
      <c r="CR62" s="122">
        <f>Main!L392</f>
        <v>0</v>
      </c>
      <c r="CS62" s="122">
        <f>Main!L502</f>
        <v>0</v>
      </c>
      <c r="CT62" s="122">
        <f>Main!L612</f>
        <v>0</v>
      </c>
      <c r="CU62" s="122">
        <f>Main!L722</f>
        <v>0</v>
      </c>
      <c r="CV62" s="122">
        <f>Main!L832</f>
        <v>0</v>
      </c>
      <c r="CW62" s="122">
        <f>Main!L942</f>
        <v>0</v>
      </c>
      <c r="CX62" s="123">
        <f>Main!L1932</f>
        <v>0</v>
      </c>
      <c r="CY62" s="123">
        <f>Main!L2042</f>
        <v>0</v>
      </c>
      <c r="CZ62" s="123">
        <f>Main!L2152</f>
        <v>0</v>
      </c>
      <c r="DA62" s="124">
        <f>Main!L2262</f>
        <v>0</v>
      </c>
      <c r="DB62" s="123">
        <f>Main!L2372</f>
        <v>0</v>
      </c>
      <c r="DC62" s="123">
        <f>Main!L2482</f>
        <v>0</v>
      </c>
      <c r="DD62" s="123">
        <f>Main!L2592</f>
        <v>0</v>
      </c>
      <c r="DE62" s="123">
        <f>Main!L2702</f>
        <v>0</v>
      </c>
      <c r="DF62" s="51">
        <f t="shared" si="5"/>
        <v>0</v>
      </c>
      <c r="DG62" s="51">
        <f t="shared" si="6"/>
        <v>0</v>
      </c>
      <c r="DH62" s="51">
        <f t="shared" si="7"/>
        <v>0</v>
      </c>
      <c r="DI62" s="51">
        <f t="shared" si="8"/>
        <v>0</v>
      </c>
      <c r="DJ62" s="51">
        <f t="shared" si="9"/>
        <v>0</v>
      </c>
      <c r="DK62" s="51">
        <f t="shared" si="10"/>
        <v>0</v>
      </c>
      <c r="DL62" s="51">
        <f t="shared" si="11"/>
        <v>0</v>
      </c>
      <c r="DM62" s="51">
        <f t="shared" si="12"/>
        <v>0</v>
      </c>
      <c r="DN62" s="306">
        <f t="shared" si="22"/>
        <v>0</v>
      </c>
      <c r="DO62" s="306">
        <f t="shared" si="13"/>
        <v>0</v>
      </c>
      <c r="EA62" s="351">
        <f>SUM(EA61,AND(Main!L62=1))</f>
        <v>9</v>
      </c>
      <c r="EB62" s="351">
        <f>SUM(EB61,AND(Main!L172=1))</f>
        <v>9</v>
      </c>
      <c r="EC62" s="351">
        <f>SUM(EC61,AND(Main!L282=1))</f>
        <v>9</v>
      </c>
      <c r="ED62" s="351">
        <f>SUM(ED61,AND(Main!L392=1))</f>
        <v>9</v>
      </c>
      <c r="EE62" s="351">
        <f>SUM(EE61,AND(Main!L502=1))</f>
        <v>9</v>
      </c>
      <c r="EF62" s="351">
        <f>SUM(EF61,AND(Main!L612=1))</f>
        <v>9</v>
      </c>
      <c r="EG62" s="351">
        <f>SUM(EG61,AND(Main!L722=1))</f>
        <v>9</v>
      </c>
      <c r="EH62" s="351">
        <f>SUM(EH61,AND(Main!L832=1))</f>
        <v>9</v>
      </c>
      <c r="EI62" s="351">
        <f>SUM(EI61,AND(Main!L942=1))</f>
        <v>9</v>
      </c>
      <c r="EJ62" s="350">
        <f>SUM(EJ61,AND(Main!L2812=1))</f>
        <v>6</v>
      </c>
      <c r="EK62" s="350">
        <f>SUM(EK61,AND(Main!L2922=1))</f>
        <v>5</v>
      </c>
      <c r="EL62" s="350">
        <f>SUM(EL61,AND(Main!L3032=1))</f>
        <v>6</v>
      </c>
      <c r="EM62" s="350">
        <f>SUM(EM61,AND(Main!L3142=1))</f>
        <v>8</v>
      </c>
      <c r="EN62" s="350">
        <f>SUM(EN61,AND(Main!L3252=1))</f>
        <v>6</v>
      </c>
      <c r="EO62" s="350">
        <f>SUM(EO61,AND(Main!L3362=1))</f>
        <v>6</v>
      </c>
      <c r="EP62" s="350">
        <f>SUM(EP61,AND(Main!L3472=1))</f>
        <v>6</v>
      </c>
      <c r="EQ62" s="350">
        <f>SUM(EQ61,AND(Main!L3582=1))</f>
        <v>5</v>
      </c>
      <c r="ER62" s="361">
        <f>SUM(ER61,AND(Main!N2812=1))</f>
        <v>1</v>
      </c>
      <c r="ES62" s="361">
        <f>SUM(ES61,AND(Main!N2922=1))</f>
        <v>1</v>
      </c>
      <c r="ET62" s="361">
        <f>SUM(ET61,AND(Main!N3032=1))</f>
        <v>1</v>
      </c>
      <c r="EU62" s="361">
        <f>SUM(EU61,AND(Main!N3142=1))</f>
        <v>0</v>
      </c>
      <c r="EV62" s="361">
        <f>SUM(EV61,AND(Main!N3252=1))</f>
        <v>1</v>
      </c>
      <c r="EW62" s="361">
        <f>SUM(EW61,AND(Main!N3362=1))</f>
        <v>1</v>
      </c>
      <c r="EX62" s="361">
        <f>SUM(EX61,AND(Main!N3472=1))</f>
        <v>1</v>
      </c>
      <c r="EY62" s="361">
        <f>SUM(EY61,AND(Main!N3582=1))</f>
        <v>1</v>
      </c>
      <c r="EZ62" s="362">
        <f>SUM(EZ61,AND(Main!P2812=1))</f>
        <v>1</v>
      </c>
      <c r="FA62" s="362">
        <f>SUM(FA61,AND(Main!P2922=1))</f>
        <v>1</v>
      </c>
      <c r="FB62" s="362">
        <f>SUM(FB61,AND(Main!P3032=1))</f>
        <v>1</v>
      </c>
      <c r="FC62" s="362">
        <f>SUM(FC61,AND(Main!P3142=1))</f>
        <v>0</v>
      </c>
      <c r="FD62" s="362">
        <f>SUM(FD61,AND(Main!P3252=1))</f>
        <v>1</v>
      </c>
      <c r="FE62" s="362">
        <f>SUM(FE61,AND(Main!P3362=1))</f>
        <v>1</v>
      </c>
      <c r="FF62" s="362">
        <f>SUM(FF61,AND(Main!P3472=1))</f>
        <v>1</v>
      </c>
      <c r="FG62" s="362">
        <f>SUM(FG61,AND(Main!P3582=1))</f>
        <v>1</v>
      </c>
      <c r="FH62">
        <f>SUM(FH61,AND(Main!Q2812=1))</f>
        <v>1</v>
      </c>
      <c r="FI62">
        <f>SUM(FI61,AND(Main!Q2922=1))</f>
        <v>2</v>
      </c>
      <c r="FJ62">
        <f>SUM(FJ61,AND(Main!Q3032=1))</f>
        <v>1</v>
      </c>
      <c r="FK62">
        <f>SUM(FK61,AND(Main!Q3142=1))</f>
        <v>1</v>
      </c>
      <c r="FL62">
        <f>SUM(FL61,AND(Main!Q3252=1))</f>
        <v>1</v>
      </c>
      <c r="FM62">
        <f>SUM(FM61,AND(Main!Q3362=1))</f>
        <v>1</v>
      </c>
      <c r="FN62">
        <f>SUM(FN61,AND(Main!Q3472=1))</f>
        <v>1</v>
      </c>
      <c r="FO62">
        <f>SUM(FO61,AND(Main!Q3582=1))</f>
        <v>2</v>
      </c>
    </row>
    <row r="63" spans="1:171">
      <c r="A63" s="47" t="str">
        <v>Calvert-Lewin</v>
      </c>
      <c r="B63" s="47">
        <v>7.9</v>
      </c>
      <c r="C63" s="47" t="str">
        <v>Everton</v>
      </c>
      <c r="D63" s="47">
        <v>0.91</v>
      </c>
      <c r="E63" s="47">
        <v>1.89</v>
      </c>
      <c r="F63" s="47">
        <v>4.07</v>
      </c>
      <c r="G63" s="47">
        <v>3.19</v>
      </c>
      <c r="H63" s="47">
        <v>3.14</v>
      </c>
      <c r="I63" s="47">
        <v>2.79</v>
      </c>
      <c r="J63" s="47">
        <v>4.28</v>
      </c>
      <c r="K63" s="47">
        <v>3.88</v>
      </c>
      <c r="L63" s="47">
        <v>0</v>
      </c>
      <c r="N63" s="252">
        <v>4</v>
      </c>
      <c r="O63" s="49" t="str">
        <f>Main!A173</f>
        <v>Arrizabalaga</v>
      </c>
      <c r="P63" s="49">
        <f>Main!B173</f>
        <v>4.5</v>
      </c>
      <c r="Q63" s="49" t="str">
        <f>Main!C173</f>
        <v>Chelsea</v>
      </c>
      <c r="R63" s="49">
        <f>Main!D173</f>
        <v>3.96</v>
      </c>
      <c r="S63" s="49">
        <f>Main!E173</f>
        <v>6.8</v>
      </c>
      <c r="T63" s="49">
        <f>Main!F173</f>
        <v>3.98</v>
      </c>
      <c r="U63" s="49">
        <f>Main!G173</f>
        <v>3.04</v>
      </c>
      <c r="V63" s="49">
        <f>Main!H173</f>
        <v>3.81</v>
      </c>
      <c r="W63" s="49">
        <f>Main!I173</f>
        <v>3.52</v>
      </c>
      <c r="X63" s="49">
        <f>Main!J173</f>
        <v>4.04</v>
      </c>
      <c r="Y63" s="49">
        <f>Main!K173</f>
        <v>3.12</v>
      </c>
      <c r="Z63" s="49">
        <f>Main!L2813</f>
        <v>0</v>
      </c>
      <c r="AB63" s="49">
        <v>3</v>
      </c>
      <c r="AC63" s="49" t="str">
        <v>Van Dijk</v>
      </c>
      <c r="AD63" s="49">
        <v>6.5</v>
      </c>
      <c r="AE63" s="49" t="str">
        <v>Liverpool</v>
      </c>
      <c r="AF63" s="49">
        <v>4.2</v>
      </c>
      <c r="AG63" s="49">
        <v>3.49</v>
      </c>
      <c r="AH63" s="49">
        <v>3.03</v>
      </c>
      <c r="AI63" s="49">
        <v>3.32</v>
      </c>
      <c r="AJ63" s="49">
        <v>3.66</v>
      </c>
      <c r="AK63" s="49">
        <v>4.22</v>
      </c>
      <c r="AL63" s="49">
        <v>2.56</v>
      </c>
      <c r="AM63" s="49">
        <v>3.38</v>
      </c>
      <c r="AN63" s="49">
        <v>0</v>
      </c>
      <c r="AP63" s="50" t="str">
        <f>Main!A173</f>
        <v>Arrizabalaga</v>
      </c>
      <c r="AQ63" s="50">
        <f>Main!B173</f>
        <v>4.5</v>
      </c>
      <c r="AR63" s="50" t="str">
        <f>Main!C173</f>
        <v>Chelsea</v>
      </c>
      <c r="AS63" s="50">
        <f>Main!D173</f>
        <v>3.96</v>
      </c>
      <c r="AT63" s="50">
        <f>Main!E173</f>
        <v>6.8</v>
      </c>
      <c r="AU63" s="50">
        <f>Main!F173</f>
        <v>3.98</v>
      </c>
      <c r="AV63" s="50">
        <f>Main!G173</f>
        <v>3.04</v>
      </c>
      <c r="AW63" s="50">
        <f>Main!H173</f>
        <v>3.81</v>
      </c>
      <c r="AX63" s="50">
        <f>Main!I173</f>
        <v>3.52</v>
      </c>
      <c r="AY63" s="50">
        <f>Main!J173</f>
        <v>4.04</v>
      </c>
      <c r="AZ63" s="50">
        <f>Main!K173</f>
        <v>3.12</v>
      </c>
      <c r="BA63" s="50">
        <f>Main!L1053</f>
        <v>0</v>
      </c>
      <c r="BC63" s="50" t="str">
        <v>Arrizabalaga</v>
      </c>
      <c r="BD63" s="50">
        <v>4.5</v>
      </c>
      <c r="BE63" s="50" t="str">
        <v>Chelsea</v>
      </c>
      <c r="BF63" s="50">
        <v>3.96</v>
      </c>
      <c r="BG63" s="50">
        <v>6.8</v>
      </c>
      <c r="BH63" s="50">
        <v>3.98</v>
      </c>
      <c r="BI63" s="50">
        <v>3.04</v>
      </c>
      <c r="BJ63" s="50">
        <v>3.81</v>
      </c>
      <c r="BK63" s="50">
        <v>3.52</v>
      </c>
      <c r="BL63" s="50">
        <v>4.04</v>
      </c>
      <c r="BM63" s="50">
        <v>3.12</v>
      </c>
      <c r="BN63" s="50">
        <v>0</v>
      </c>
      <c r="BP63" s="126" t="str">
        <f>Main!A63</f>
        <v>Arrizabalaga</v>
      </c>
      <c r="BQ63" s="126">
        <f>Main!N2813</f>
        <v>0</v>
      </c>
      <c r="BR63" s="126">
        <f>Main!D63</f>
        <v>3.96</v>
      </c>
      <c r="BS63" s="126" t="str">
        <v>Arrizabalaga</v>
      </c>
      <c r="BT63" s="126">
        <v>0</v>
      </c>
      <c r="BU63" s="126">
        <v>3.96</v>
      </c>
      <c r="BV63" s="127" t="str">
        <f t="shared" si="1"/>
        <v>Arrizabalaga</v>
      </c>
      <c r="BW63" s="127">
        <f>Main!P2813</f>
        <v>0</v>
      </c>
      <c r="BX63" s="127">
        <f t="shared" si="2"/>
        <v>3.96</v>
      </c>
      <c r="BY63" s="127" t="str">
        <v>Arrizabalaga</v>
      </c>
      <c r="BZ63" s="127">
        <v>0</v>
      </c>
      <c r="CA63" s="127">
        <v>3.96</v>
      </c>
      <c r="CB63" s="128" t="str">
        <f>Main!A63</f>
        <v>Arrizabalaga</v>
      </c>
      <c r="CC63" s="128">
        <f>Main!M2813</f>
        <v>0</v>
      </c>
      <c r="CD63" s="128">
        <f>Main!D63</f>
        <v>3.96</v>
      </c>
      <c r="CE63" s="128" t="str">
        <v>Ramsdale</v>
      </c>
      <c r="CF63" s="128">
        <v>0</v>
      </c>
      <c r="CG63" s="128">
        <v>3.74</v>
      </c>
      <c r="CH63" s="19" t="str">
        <f t="shared" si="3"/>
        <v>Arrizabalaga</v>
      </c>
      <c r="CI63" s="19">
        <f>Main!M2813-BQ63-BW63-CC63</f>
        <v>0</v>
      </c>
      <c r="CJ63" s="19">
        <f t="shared" si="4"/>
        <v>3.96</v>
      </c>
      <c r="CK63" s="19" t="str">
        <v>Arrizabalaga</v>
      </c>
      <c r="CL63" s="19">
        <v>0</v>
      </c>
      <c r="CM63" s="19">
        <v>3.96</v>
      </c>
      <c r="CO63" s="122">
        <f>Main!L63</f>
        <v>0</v>
      </c>
      <c r="CP63" s="122">
        <f>Main!L173</f>
        <v>0</v>
      </c>
      <c r="CQ63" s="122">
        <f>Main!L283</f>
        <v>0</v>
      </c>
      <c r="CR63" s="122">
        <f>Main!L393</f>
        <v>0</v>
      </c>
      <c r="CS63" s="122">
        <f>Main!L503</f>
        <v>0</v>
      </c>
      <c r="CT63" s="122">
        <f>Main!L613</f>
        <v>0</v>
      </c>
      <c r="CU63" s="122">
        <f>Main!L723</f>
        <v>0</v>
      </c>
      <c r="CV63" s="122">
        <f>Main!L833</f>
        <v>0</v>
      </c>
      <c r="CW63" s="122">
        <f>Main!L943</f>
        <v>0</v>
      </c>
      <c r="CX63" s="123">
        <f>Main!L1933</f>
        <v>0</v>
      </c>
      <c r="CY63" s="123">
        <f>Main!L2043</f>
        <v>0</v>
      </c>
      <c r="CZ63" s="123">
        <f>Main!L2153</f>
        <v>0</v>
      </c>
      <c r="DA63" s="124">
        <f>Main!L2263</f>
        <v>0</v>
      </c>
      <c r="DB63" s="123">
        <f>Main!L2373</f>
        <v>0</v>
      </c>
      <c r="DC63" s="123">
        <f>Main!L2483</f>
        <v>0</v>
      </c>
      <c r="DD63" s="123">
        <f>Main!L2593</f>
        <v>0</v>
      </c>
      <c r="DE63" s="123">
        <f>Main!L2703</f>
        <v>0</v>
      </c>
      <c r="DF63" s="51">
        <f t="shared" si="5"/>
        <v>0</v>
      </c>
      <c r="DG63" s="51">
        <f t="shared" si="6"/>
        <v>0</v>
      </c>
      <c r="DH63" s="51">
        <f t="shared" si="7"/>
        <v>0</v>
      </c>
      <c r="DI63" s="51">
        <f t="shared" si="8"/>
        <v>0</v>
      </c>
      <c r="DJ63" s="51">
        <f t="shared" si="9"/>
        <v>0</v>
      </c>
      <c r="DK63" s="51">
        <f t="shared" si="10"/>
        <v>0</v>
      </c>
      <c r="DL63" s="51">
        <f t="shared" si="11"/>
        <v>0</v>
      </c>
      <c r="DM63" s="51">
        <f t="shared" si="12"/>
        <v>0</v>
      </c>
      <c r="DN63" s="306">
        <f t="shared" si="22"/>
        <v>0</v>
      </c>
      <c r="DO63" s="306">
        <f t="shared" si="13"/>
        <v>0</v>
      </c>
      <c r="EA63" s="351">
        <f>SUM(EA62,AND(Main!L63=1))</f>
        <v>9</v>
      </c>
      <c r="EB63" s="351">
        <f>SUM(EB62,AND(Main!L173=1))</f>
        <v>9</v>
      </c>
      <c r="EC63" s="351">
        <f>SUM(EC62,AND(Main!L283=1))</f>
        <v>9</v>
      </c>
      <c r="ED63" s="351">
        <f>SUM(ED62,AND(Main!L393=1))</f>
        <v>9</v>
      </c>
      <c r="EE63" s="351">
        <f>SUM(EE62,AND(Main!L503=1))</f>
        <v>9</v>
      </c>
      <c r="EF63" s="351">
        <f>SUM(EF62,AND(Main!L613=1))</f>
        <v>9</v>
      </c>
      <c r="EG63" s="351">
        <f>SUM(EG62,AND(Main!L723=1))</f>
        <v>9</v>
      </c>
      <c r="EH63" s="351">
        <f>SUM(EH62,AND(Main!L833=1))</f>
        <v>9</v>
      </c>
      <c r="EI63" s="351">
        <f>SUM(EI62,AND(Main!L943=1))</f>
        <v>9</v>
      </c>
      <c r="EJ63" s="350">
        <f>SUM(EJ62,AND(Main!L2813=1))</f>
        <v>6</v>
      </c>
      <c r="EK63" s="350">
        <f>SUM(EK62,AND(Main!L2923=1))</f>
        <v>5</v>
      </c>
      <c r="EL63" s="350">
        <f>SUM(EL62,AND(Main!L3033=1))</f>
        <v>6</v>
      </c>
      <c r="EM63" s="350">
        <f>SUM(EM62,AND(Main!L3143=1))</f>
        <v>8</v>
      </c>
      <c r="EN63" s="350">
        <f>SUM(EN62,AND(Main!L3253=1))</f>
        <v>6</v>
      </c>
      <c r="EO63" s="350">
        <f>SUM(EO62,AND(Main!L3363=1))</f>
        <v>6</v>
      </c>
      <c r="EP63" s="350">
        <f>SUM(EP62,AND(Main!L3473=1))</f>
        <v>6</v>
      </c>
      <c r="EQ63" s="350">
        <f>SUM(EQ62,AND(Main!L3583=1))</f>
        <v>5</v>
      </c>
      <c r="ER63" s="361">
        <f>SUM(ER62,AND(Main!N2813=1))</f>
        <v>1</v>
      </c>
      <c r="ES63" s="361">
        <f>SUM(ES62,AND(Main!N2923=1))</f>
        <v>1</v>
      </c>
      <c r="ET63" s="361">
        <f>SUM(ET62,AND(Main!N3033=1))</f>
        <v>1</v>
      </c>
      <c r="EU63" s="361">
        <f>SUM(EU62,AND(Main!N3143=1))</f>
        <v>0</v>
      </c>
      <c r="EV63" s="361">
        <f>SUM(EV62,AND(Main!N3253=1))</f>
        <v>1</v>
      </c>
      <c r="EW63" s="361">
        <f>SUM(EW62,AND(Main!N3363=1))</f>
        <v>1</v>
      </c>
      <c r="EX63" s="361">
        <f>SUM(EX62,AND(Main!N3473=1))</f>
        <v>1</v>
      </c>
      <c r="EY63" s="361">
        <f>SUM(EY62,AND(Main!N3583=1))</f>
        <v>1</v>
      </c>
      <c r="EZ63" s="362">
        <f>SUM(EZ62,AND(Main!P2813=1))</f>
        <v>1</v>
      </c>
      <c r="FA63" s="362">
        <f>SUM(FA62,AND(Main!P2923=1))</f>
        <v>1</v>
      </c>
      <c r="FB63" s="362">
        <f>SUM(FB62,AND(Main!P3033=1))</f>
        <v>1</v>
      </c>
      <c r="FC63" s="362">
        <f>SUM(FC62,AND(Main!P3143=1))</f>
        <v>0</v>
      </c>
      <c r="FD63" s="362">
        <f>SUM(FD62,AND(Main!P3253=1))</f>
        <v>1</v>
      </c>
      <c r="FE63" s="362">
        <f>SUM(FE62,AND(Main!P3363=1))</f>
        <v>1</v>
      </c>
      <c r="FF63" s="362">
        <f>SUM(FF62,AND(Main!P3473=1))</f>
        <v>1</v>
      </c>
      <c r="FG63" s="362">
        <f>SUM(FG62,AND(Main!P3583=1))</f>
        <v>1</v>
      </c>
      <c r="FH63">
        <f>SUM(FH62,AND(Main!Q2813=1))</f>
        <v>1</v>
      </c>
      <c r="FI63">
        <f>SUM(FI62,AND(Main!Q2923=1))</f>
        <v>2</v>
      </c>
      <c r="FJ63">
        <f>SUM(FJ62,AND(Main!Q3033=1))</f>
        <v>1</v>
      </c>
      <c r="FK63">
        <f>SUM(FK62,AND(Main!Q3143=1))</f>
        <v>1</v>
      </c>
      <c r="FL63">
        <f>SUM(FL62,AND(Main!Q3253=1))</f>
        <v>1</v>
      </c>
      <c r="FM63">
        <f>SUM(FM62,AND(Main!Q3363=1))</f>
        <v>1</v>
      </c>
      <c r="FN63">
        <f>SUM(FN62,AND(Main!Q3473=1))</f>
        <v>1</v>
      </c>
      <c r="FO63">
        <f>SUM(FO62,AND(Main!Q3583=1))</f>
        <v>2</v>
      </c>
    </row>
    <row r="64" spans="1:171">
      <c r="A64" s="47" t="str">
        <v>Scamacca</v>
      </c>
      <c r="B64" s="47">
        <v>6.7</v>
      </c>
      <c r="C64" s="47" t="str">
        <v>West Ham</v>
      </c>
      <c r="D64" s="47">
        <v>2.15</v>
      </c>
      <c r="E64" s="47">
        <v>2.98</v>
      </c>
      <c r="F64" s="47">
        <v>3.06</v>
      </c>
      <c r="G64" s="47">
        <v>3.61</v>
      </c>
      <c r="H64" s="47">
        <v>2.67</v>
      </c>
      <c r="I64" s="47">
        <v>2.96</v>
      </c>
      <c r="J64" s="47">
        <v>2.72</v>
      </c>
      <c r="K64" s="47">
        <v>3.19</v>
      </c>
      <c r="L64" s="47">
        <v>0</v>
      </c>
      <c r="N64" s="252">
        <v>4</v>
      </c>
      <c r="O64" s="49" t="str">
        <f>Main!A174</f>
        <v>Alisson</v>
      </c>
      <c r="P64" s="49">
        <f>Main!B174</f>
        <v>5.5</v>
      </c>
      <c r="Q64" s="49" t="str">
        <f>Main!C174</f>
        <v>Liverpool</v>
      </c>
      <c r="R64" s="49">
        <f>Main!D174</f>
        <v>4.18</v>
      </c>
      <c r="S64" s="49">
        <f>Main!E174</f>
        <v>3.85</v>
      </c>
      <c r="T64" s="49">
        <f>Main!F174</f>
        <v>3.73</v>
      </c>
      <c r="U64" s="49">
        <f>Main!G174</f>
        <v>3.78</v>
      </c>
      <c r="V64" s="49">
        <f>Main!H174</f>
        <v>4.04</v>
      </c>
      <c r="W64" s="49">
        <f>Main!I174</f>
        <v>4.2</v>
      </c>
      <c r="X64" s="49">
        <f>Main!J174</f>
        <v>3.54</v>
      </c>
      <c r="Y64" s="49">
        <f>Main!K174</f>
        <v>3.84</v>
      </c>
      <c r="Z64" s="49">
        <f>Main!L2814</f>
        <v>0</v>
      </c>
      <c r="AB64" s="49">
        <v>3</v>
      </c>
      <c r="AC64" s="49" t="str">
        <v>White</v>
      </c>
      <c r="AD64" s="49">
        <v>4.7</v>
      </c>
      <c r="AE64" s="49" t="str">
        <v>Arsenal</v>
      </c>
      <c r="AF64" s="49">
        <v>3.1</v>
      </c>
      <c r="AG64" s="49">
        <v>3.09</v>
      </c>
      <c r="AH64" s="49">
        <v>2.35</v>
      </c>
      <c r="AI64" s="49">
        <v>2.73</v>
      </c>
      <c r="AJ64" s="49">
        <v>3.27</v>
      </c>
      <c r="AK64" s="49">
        <v>5.52</v>
      </c>
      <c r="AL64" s="49">
        <v>2.98</v>
      </c>
      <c r="AM64" s="49">
        <v>2.33</v>
      </c>
      <c r="AN64" s="49">
        <v>0</v>
      </c>
      <c r="AP64" s="50" t="str">
        <f>Main!A174</f>
        <v>Alisson</v>
      </c>
      <c r="AQ64" s="50">
        <f>Main!B174</f>
        <v>5.5</v>
      </c>
      <c r="AR64" s="50" t="str">
        <f>Main!C174</f>
        <v>Liverpool</v>
      </c>
      <c r="AS64" s="50">
        <f>Main!D174</f>
        <v>4.18</v>
      </c>
      <c r="AT64" s="50">
        <f>Main!E174</f>
        <v>3.85</v>
      </c>
      <c r="AU64" s="50">
        <f>Main!F174</f>
        <v>3.73</v>
      </c>
      <c r="AV64" s="50">
        <f>Main!G174</f>
        <v>3.78</v>
      </c>
      <c r="AW64" s="50">
        <f>Main!H174</f>
        <v>4.04</v>
      </c>
      <c r="AX64" s="50">
        <f>Main!I174</f>
        <v>4.2</v>
      </c>
      <c r="AY64" s="50">
        <f>Main!J174</f>
        <v>3.54</v>
      </c>
      <c r="AZ64" s="50">
        <f>Main!K174</f>
        <v>3.84</v>
      </c>
      <c r="BA64" s="50">
        <f>Main!L1054</f>
        <v>0</v>
      </c>
      <c r="BC64" s="50" t="str">
        <v>Alisson</v>
      </c>
      <c r="BD64" s="50">
        <v>5.5</v>
      </c>
      <c r="BE64" s="50" t="str">
        <v>Liverpool</v>
      </c>
      <c r="BF64" s="50">
        <v>4.18</v>
      </c>
      <c r="BG64" s="50">
        <v>3.85</v>
      </c>
      <c r="BH64" s="50">
        <v>3.73</v>
      </c>
      <c r="BI64" s="50">
        <v>3.78</v>
      </c>
      <c r="BJ64" s="50">
        <v>4.04</v>
      </c>
      <c r="BK64" s="50">
        <v>4.2</v>
      </c>
      <c r="BL64" s="50">
        <v>3.54</v>
      </c>
      <c r="BM64" s="50">
        <v>3.84</v>
      </c>
      <c r="BN64" s="50">
        <v>0</v>
      </c>
      <c r="BP64" s="126" t="str">
        <f>Main!A64</f>
        <v>Alisson</v>
      </c>
      <c r="BQ64" s="126">
        <f>Main!N2814</f>
        <v>0</v>
      </c>
      <c r="BR64" s="126">
        <f>Main!D64</f>
        <v>4.18</v>
      </c>
      <c r="BS64" s="126" t="str">
        <v>Alisson</v>
      </c>
      <c r="BT64" s="126">
        <v>0</v>
      </c>
      <c r="BU64" s="126">
        <v>4.18</v>
      </c>
      <c r="BV64" s="127" t="str">
        <f t="shared" si="1"/>
        <v>Alisson</v>
      </c>
      <c r="BW64" s="127">
        <f>Main!P2814</f>
        <v>0</v>
      </c>
      <c r="BX64" s="127">
        <f t="shared" si="2"/>
        <v>4.18</v>
      </c>
      <c r="BY64" s="127" t="str">
        <v>Alisson</v>
      </c>
      <c r="BZ64" s="127">
        <v>0</v>
      </c>
      <c r="CA64" s="127">
        <v>4.18</v>
      </c>
      <c r="CB64" s="128" t="str">
        <f>Main!A64</f>
        <v>Alisson</v>
      </c>
      <c r="CC64" s="128">
        <f>Main!M2814</f>
        <v>0</v>
      </c>
      <c r="CD64" s="128">
        <f>Main!D64</f>
        <v>4.18</v>
      </c>
      <c r="CE64" s="128" t="str">
        <v>Arrizabalaga</v>
      </c>
      <c r="CF64" s="128">
        <v>0</v>
      </c>
      <c r="CG64" s="128">
        <v>3.96</v>
      </c>
      <c r="CH64" s="19" t="str">
        <f t="shared" si="3"/>
        <v>Alisson</v>
      </c>
      <c r="CI64" s="19">
        <f>Main!M2814-BQ64-BW64-CC64</f>
        <v>0</v>
      </c>
      <c r="CJ64" s="19">
        <f t="shared" si="4"/>
        <v>4.18</v>
      </c>
      <c r="CK64" s="19" t="str">
        <v>Alisson</v>
      </c>
      <c r="CL64" s="19">
        <v>0</v>
      </c>
      <c r="CM64" s="19">
        <v>4.18</v>
      </c>
      <c r="CO64" s="122">
        <f>Main!L64</f>
        <v>0</v>
      </c>
      <c r="CP64" s="122">
        <f>Main!L174</f>
        <v>0</v>
      </c>
      <c r="CQ64" s="122">
        <f>Main!L284</f>
        <v>0</v>
      </c>
      <c r="CR64" s="122">
        <f>Main!L394</f>
        <v>0</v>
      </c>
      <c r="CS64" s="122">
        <f>Main!L504</f>
        <v>0</v>
      </c>
      <c r="CT64" s="122">
        <f>Main!L614</f>
        <v>0</v>
      </c>
      <c r="CU64" s="122">
        <f>Main!L724</f>
        <v>0</v>
      </c>
      <c r="CV64" s="122">
        <f>Main!L834</f>
        <v>0</v>
      </c>
      <c r="CW64" s="122">
        <f>Main!L944</f>
        <v>0</v>
      </c>
      <c r="CX64" s="123">
        <f>Main!L1934</f>
        <v>0</v>
      </c>
      <c r="CY64" s="123">
        <f>Main!L2044</f>
        <v>0</v>
      </c>
      <c r="CZ64" s="123">
        <f>Main!L2154</f>
        <v>0</v>
      </c>
      <c r="DA64" s="124">
        <f>Main!L2264</f>
        <v>0</v>
      </c>
      <c r="DB64" s="123">
        <f>Main!L2374</f>
        <v>0</v>
      </c>
      <c r="DC64" s="123">
        <f>Main!L2484</f>
        <v>0</v>
      </c>
      <c r="DD64" s="123">
        <f>Main!L2594</f>
        <v>0</v>
      </c>
      <c r="DE64" s="123">
        <f>Main!L2704</f>
        <v>0</v>
      </c>
      <c r="DF64" s="51">
        <f t="shared" si="5"/>
        <v>0</v>
      </c>
      <c r="DG64" s="51">
        <f t="shared" si="6"/>
        <v>0</v>
      </c>
      <c r="DH64" s="51">
        <f t="shared" si="7"/>
        <v>0</v>
      </c>
      <c r="DI64" s="51">
        <f t="shared" si="8"/>
        <v>0</v>
      </c>
      <c r="DJ64" s="51">
        <f t="shared" si="9"/>
        <v>0</v>
      </c>
      <c r="DK64" s="51">
        <f t="shared" si="10"/>
        <v>0</v>
      </c>
      <c r="DL64" s="51">
        <f t="shared" si="11"/>
        <v>0</v>
      </c>
      <c r="DM64" s="51">
        <f t="shared" si="12"/>
        <v>0</v>
      </c>
      <c r="DN64" s="306">
        <f t="shared" si="22"/>
        <v>0</v>
      </c>
      <c r="DO64" s="306">
        <f t="shared" si="13"/>
        <v>0</v>
      </c>
      <c r="EA64" s="351">
        <f>SUM(EA63,AND(Main!L64=1))</f>
        <v>9</v>
      </c>
      <c r="EB64" s="351">
        <f>SUM(EB63,AND(Main!L174=1))</f>
        <v>9</v>
      </c>
      <c r="EC64" s="351">
        <f>SUM(EC63,AND(Main!L284=1))</f>
        <v>9</v>
      </c>
      <c r="ED64" s="351">
        <f>SUM(ED63,AND(Main!L394=1))</f>
        <v>9</v>
      </c>
      <c r="EE64" s="351">
        <f>SUM(EE63,AND(Main!L504=1))</f>
        <v>9</v>
      </c>
      <c r="EF64" s="351">
        <f>SUM(EF63,AND(Main!L614=1))</f>
        <v>9</v>
      </c>
      <c r="EG64" s="351">
        <f>SUM(EG63,AND(Main!L724=1))</f>
        <v>9</v>
      </c>
      <c r="EH64" s="351">
        <f>SUM(EH63,AND(Main!L834=1))</f>
        <v>9</v>
      </c>
      <c r="EI64" s="351">
        <f>SUM(EI63,AND(Main!L944=1))</f>
        <v>9</v>
      </c>
      <c r="EJ64" s="350">
        <f>SUM(EJ63,AND(Main!L2814=1))</f>
        <v>6</v>
      </c>
      <c r="EK64" s="350">
        <f>SUM(EK63,AND(Main!L2924=1))</f>
        <v>5</v>
      </c>
      <c r="EL64" s="350">
        <f>SUM(EL63,AND(Main!L3034=1))</f>
        <v>6</v>
      </c>
      <c r="EM64" s="350">
        <f>SUM(EM63,AND(Main!L3144=1))</f>
        <v>8</v>
      </c>
      <c r="EN64" s="350">
        <f>SUM(EN63,AND(Main!L3254=1))</f>
        <v>6</v>
      </c>
      <c r="EO64" s="350">
        <f>SUM(EO63,AND(Main!L3364=1))</f>
        <v>6</v>
      </c>
      <c r="EP64" s="350">
        <f>SUM(EP63,AND(Main!L3474=1))</f>
        <v>6</v>
      </c>
      <c r="EQ64" s="350">
        <f>SUM(EQ63,AND(Main!L3584=1))</f>
        <v>5</v>
      </c>
      <c r="ER64" s="361">
        <f>SUM(ER63,AND(Main!N2814=1))</f>
        <v>1</v>
      </c>
      <c r="ES64" s="361">
        <f>SUM(ES63,AND(Main!N2924=1))</f>
        <v>1</v>
      </c>
      <c r="ET64" s="361">
        <f>SUM(ET63,AND(Main!N3034=1))</f>
        <v>1</v>
      </c>
      <c r="EU64" s="361">
        <f>SUM(EU63,AND(Main!N3144=1))</f>
        <v>0</v>
      </c>
      <c r="EV64" s="361">
        <f>SUM(EV63,AND(Main!N3254=1))</f>
        <v>1</v>
      </c>
      <c r="EW64" s="361">
        <f>SUM(EW63,AND(Main!N3364=1))</f>
        <v>1</v>
      </c>
      <c r="EX64" s="361">
        <f>SUM(EX63,AND(Main!N3474=1))</f>
        <v>1</v>
      </c>
      <c r="EY64" s="361">
        <f>SUM(EY63,AND(Main!N3584=1))</f>
        <v>1</v>
      </c>
      <c r="EZ64" s="362">
        <f>SUM(EZ63,AND(Main!P2814=1))</f>
        <v>1</v>
      </c>
      <c r="FA64" s="362">
        <f>SUM(FA63,AND(Main!P2924=1))</f>
        <v>1</v>
      </c>
      <c r="FB64" s="362">
        <f>SUM(FB63,AND(Main!P3034=1))</f>
        <v>1</v>
      </c>
      <c r="FC64" s="362">
        <f>SUM(FC63,AND(Main!P3144=1))</f>
        <v>0</v>
      </c>
      <c r="FD64" s="362">
        <f>SUM(FD63,AND(Main!P3254=1))</f>
        <v>1</v>
      </c>
      <c r="FE64" s="362">
        <f>SUM(FE63,AND(Main!P3364=1))</f>
        <v>1</v>
      </c>
      <c r="FF64" s="362">
        <f>SUM(FF63,AND(Main!P3474=1))</f>
        <v>1</v>
      </c>
      <c r="FG64" s="362">
        <f>SUM(FG63,AND(Main!P3584=1))</f>
        <v>1</v>
      </c>
      <c r="FH64">
        <f>SUM(FH63,AND(Main!Q2814=1))</f>
        <v>1</v>
      </c>
      <c r="FI64">
        <f>SUM(FI63,AND(Main!Q2924=1))</f>
        <v>2</v>
      </c>
      <c r="FJ64">
        <f>SUM(FJ63,AND(Main!Q3034=1))</f>
        <v>1</v>
      </c>
      <c r="FK64">
        <f>SUM(FK63,AND(Main!Q3144=1))</f>
        <v>1</v>
      </c>
      <c r="FL64">
        <f>SUM(FL63,AND(Main!Q3254=1))</f>
        <v>1</v>
      </c>
      <c r="FM64">
        <f>SUM(FM63,AND(Main!Q3364=1))</f>
        <v>1</v>
      </c>
      <c r="FN64">
        <f>SUM(FN63,AND(Main!Q3474=1))</f>
        <v>1</v>
      </c>
      <c r="FO64">
        <f>SUM(FO63,AND(Main!Q3584=1))</f>
        <v>2</v>
      </c>
    </row>
    <row r="65" spans="1:171">
      <c r="A65" s="47" t="str">
        <v>Edouard</v>
      </c>
      <c r="B65" s="47">
        <v>5.3</v>
      </c>
      <c r="C65" s="47" t="str">
        <v>Crystal Palace</v>
      </c>
      <c r="D65" s="47">
        <v>3.3</v>
      </c>
      <c r="E65" s="47">
        <v>3.09</v>
      </c>
      <c r="F65" s="47">
        <v>2.58</v>
      </c>
      <c r="G65" s="47">
        <v>2.88</v>
      </c>
      <c r="H65" s="47">
        <v>2.63</v>
      </c>
      <c r="I65" s="47">
        <v>2.94</v>
      </c>
      <c r="J65" s="47">
        <v>2.89</v>
      </c>
      <c r="K65" s="47">
        <v>2.66</v>
      </c>
      <c r="L65" s="47">
        <v>0</v>
      </c>
      <c r="N65" s="252">
        <v>4</v>
      </c>
      <c r="O65" s="49" t="str">
        <f>Main!A175</f>
        <v>Lloris</v>
      </c>
      <c r="P65" s="49">
        <f>Main!B175</f>
        <v>5.5</v>
      </c>
      <c r="Q65" s="49" t="str">
        <f>Main!C175</f>
        <v>Spurs</v>
      </c>
      <c r="R65" s="49">
        <f>Main!D175</f>
        <v>3.78</v>
      </c>
      <c r="S65" s="49">
        <f>Main!E175</f>
        <v>3.63</v>
      </c>
      <c r="T65" s="49">
        <f>Main!F175</f>
        <v>6.38</v>
      </c>
      <c r="U65" s="49">
        <f>Main!G175</f>
        <v>3.52</v>
      </c>
      <c r="V65" s="49">
        <f>Main!H175</f>
        <v>3.12</v>
      </c>
      <c r="W65" s="49">
        <f>Main!I175</f>
        <v>3.45</v>
      </c>
      <c r="X65" s="49">
        <f>Main!J175</f>
        <v>3.71</v>
      </c>
      <c r="Y65" s="49">
        <f>Main!K175</f>
        <v>3.45</v>
      </c>
      <c r="Z65" s="49">
        <f>Main!L2815</f>
        <v>0</v>
      </c>
      <c r="AB65" s="49">
        <v>3</v>
      </c>
      <c r="AC65" s="49" t="str">
        <v>Laporte</v>
      </c>
      <c r="AD65" s="49">
        <v>5.8</v>
      </c>
      <c r="AE65" s="49" t="str">
        <v>Man City</v>
      </c>
      <c r="AF65" s="49">
        <v>3.36</v>
      </c>
      <c r="AG65" s="49">
        <v>2.72</v>
      </c>
      <c r="AH65" s="49">
        <v>5.16</v>
      </c>
      <c r="AI65" s="49">
        <v>3.42</v>
      </c>
      <c r="AJ65" s="49">
        <v>2.0499999999999998</v>
      </c>
      <c r="AK65" s="49">
        <v>4.34</v>
      </c>
      <c r="AL65" s="49">
        <v>2.62</v>
      </c>
      <c r="AM65" s="49">
        <v>1.1200000000000001</v>
      </c>
      <c r="AN65" s="49">
        <v>0</v>
      </c>
      <c r="AP65" s="50" t="str">
        <f>Main!A175</f>
        <v>Lloris</v>
      </c>
      <c r="AQ65" s="50">
        <f>Main!B175</f>
        <v>5.5</v>
      </c>
      <c r="AR65" s="50" t="str">
        <f>Main!C175</f>
        <v>Spurs</v>
      </c>
      <c r="AS65" s="50">
        <f>Main!D175</f>
        <v>3.78</v>
      </c>
      <c r="AT65" s="50">
        <f>Main!E175</f>
        <v>3.63</v>
      </c>
      <c r="AU65" s="50">
        <f>Main!F175</f>
        <v>6.38</v>
      </c>
      <c r="AV65" s="50">
        <f>Main!G175</f>
        <v>3.52</v>
      </c>
      <c r="AW65" s="50">
        <f>Main!H175</f>
        <v>3.12</v>
      </c>
      <c r="AX65" s="50">
        <f>Main!I175</f>
        <v>3.45</v>
      </c>
      <c r="AY65" s="50">
        <f>Main!J175</f>
        <v>3.71</v>
      </c>
      <c r="AZ65" s="50">
        <f>Main!K175</f>
        <v>3.45</v>
      </c>
      <c r="BA65" s="50">
        <f>Main!L1055</f>
        <v>0</v>
      </c>
      <c r="BC65" s="50" t="str">
        <v>Lloris</v>
      </c>
      <c r="BD65" s="50">
        <v>5.5</v>
      </c>
      <c r="BE65" s="50" t="str">
        <v>Spurs</v>
      </c>
      <c r="BF65" s="50">
        <v>3.78</v>
      </c>
      <c r="BG65" s="50">
        <v>3.63</v>
      </c>
      <c r="BH65" s="50">
        <v>6.38</v>
      </c>
      <c r="BI65" s="50">
        <v>3.52</v>
      </c>
      <c r="BJ65" s="50">
        <v>3.12</v>
      </c>
      <c r="BK65" s="50">
        <v>3.45</v>
      </c>
      <c r="BL65" s="50">
        <v>3.71</v>
      </c>
      <c r="BM65" s="50">
        <v>3.45</v>
      </c>
      <c r="BN65" s="50">
        <v>0</v>
      </c>
      <c r="BP65" s="126" t="str">
        <f>Main!A65</f>
        <v>Lloris</v>
      </c>
      <c r="BQ65" s="126">
        <f>Main!N2815</f>
        <v>0</v>
      </c>
      <c r="BR65" s="126">
        <f>Main!D65</f>
        <v>3.78</v>
      </c>
      <c r="BS65" s="126" t="str">
        <v>Lloris</v>
      </c>
      <c r="BT65" s="126">
        <v>0</v>
      </c>
      <c r="BU65" s="126">
        <v>3.78</v>
      </c>
      <c r="BV65" s="127" t="str">
        <f t="shared" si="1"/>
        <v>Lloris</v>
      </c>
      <c r="BW65" s="127">
        <f>Main!P2815</f>
        <v>0</v>
      </c>
      <c r="BX65" s="127">
        <f t="shared" si="2"/>
        <v>3.78</v>
      </c>
      <c r="BY65" s="127" t="str">
        <v>Lloris</v>
      </c>
      <c r="BZ65" s="127">
        <v>0</v>
      </c>
      <c r="CA65" s="127">
        <v>3.78</v>
      </c>
      <c r="CB65" s="128" t="str">
        <f>Main!A65</f>
        <v>Lloris</v>
      </c>
      <c r="CC65" s="128">
        <f>Main!M2815</f>
        <v>0</v>
      </c>
      <c r="CD65" s="128">
        <f>Main!D65</f>
        <v>3.78</v>
      </c>
      <c r="CE65" s="128" t="str">
        <v>Alisson</v>
      </c>
      <c r="CF65" s="128">
        <v>0</v>
      </c>
      <c r="CG65" s="128">
        <v>4.18</v>
      </c>
      <c r="CH65" s="19" t="str">
        <f t="shared" si="3"/>
        <v>Lloris</v>
      </c>
      <c r="CI65" s="19">
        <f>Main!M2815-BQ65-BW65-CC65</f>
        <v>0</v>
      </c>
      <c r="CJ65" s="19">
        <f t="shared" si="4"/>
        <v>3.78</v>
      </c>
      <c r="CK65" s="19" t="str">
        <v>Lloris</v>
      </c>
      <c r="CL65" s="19">
        <v>0</v>
      </c>
      <c r="CM65" s="19">
        <v>3.78</v>
      </c>
      <c r="CO65" s="122">
        <f>Main!L65</f>
        <v>0</v>
      </c>
      <c r="CP65" s="122">
        <f>Main!L175</f>
        <v>0</v>
      </c>
      <c r="CQ65" s="122">
        <f>Main!L285</f>
        <v>0</v>
      </c>
      <c r="CR65" s="122">
        <f>Main!L395</f>
        <v>0</v>
      </c>
      <c r="CS65" s="122">
        <f>Main!L505</f>
        <v>0</v>
      </c>
      <c r="CT65" s="122">
        <f>Main!L615</f>
        <v>0</v>
      </c>
      <c r="CU65" s="122">
        <f>Main!L725</f>
        <v>0</v>
      </c>
      <c r="CV65" s="122">
        <f>Main!L835</f>
        <v>0</v>
      </c>
      <c r="CW65" s="122">
        <f>Main!L945</f>
        <v>0</v>
      </c>
      <c r="CX65" s="123">
        <f>Main!L1935</f>
        <v>0</v>
      </c>
      <c r="CY65" s="123">
        <f>Main!L2045</f>
        <v>0</v>
      </c>
      <c r="CZ65" s="123">
        <f>Main!L2155</f>
        <v>0</v>
      </c>
      <c r="DA65" s="124">
        <f>Main!L2265</f>
        <v>0</v>
      </c>
      <c r="DB65" s="123">
        <f>Main!L2375</f>
        <v>0</v>
      </c>
      <c r="DC65" s="123">
        <f>Main!L2485</f>
        <v>0</v>
      </c>
      <c r="DD65" s="123">
        <f>Main!L2595</f>
        <v>0</v>
      </c>
      <c r="DE65" s="123">
        <f>Main!L2705</f>
        <v>0</v>
      </c>
      <c r="DF65" s="51">
        <f t="shared" si="5"/>
        <v>0</v>
      </c>
      <c r="DG65" s="51">
        <f t="shared" si="6"/>
        <v>0</v>
      </c>
      <c r="DH65" s="51">
        <f t="shared" si="7"/>
        <v>0</v>
      </c>
      <c r="DI65" s="51">
        <f t="shared" si="8"/>
        <v>0</v>
      </c>
      <c r="DJ65" s="51">
        <f t="shared" si="9"/>
        <v>0</v>
      </c>
      <c r="DK65" s="51">
        <f t="shared" si="10"/>
        <v>0</v>
      </c>
      <c r="DL65" s="51">
        <f t="shared" si="11"/>
        <v>0</v>
      </c>
      <c r="DM65" s="51">
        <f t="shared" si="12"/>
        <v>0</v>
      </c>
      <c r="DN65" s="306">
        <f t="shared" ref="DN65:DN96" si="23">SUM(DG65:DM65)</f>
        <v>0</v>
      </c>
      <c r="DO65" s="306">
        <f t="shared" si="13"/>
        <v>0</v>
      </c>
      <c r="EA65" s="351">
        <f>SUM(EA64,AND(Main!L65=1))</f>
        <v>9</v>
      </c>
      <c r="EB65" s="351">
        <f>SUM(EB64,AND(Main!L175=1))</f>
        <v>9</v>
      </c>
      <c r="EC65" s="351">
        <f>SUM(EC64,AND(Main!L285=1))</f>
        <v>9</v>
      </c>
      <c r="ED65" s="351">
        <f>SUM(ED64,AND(Main!L395=1))</f>
        <v>9</v>
      </c>
      <c r="EE65" s="351">
        <f>SUM(EE64,AND(Main!L505=1))</f>
        <v>9</v>
      </c>
      <c r="EF65" s="351">
        <f>SUM(EF64,AND(Main!L615=1))</f>
        <v>9</v>
      </c>
      <c r="EG65" s="351">
        <f>SUM(EG64,AND(Main!L725=1))</f>
        <v>9</v>
      </c>
      <c r="EH65" s="351">
        <f>SUM(EH64,AND(Main!L835=1))</f>
        <v>9</v>
      </c>
      <c r="EI65" s="351">
        <f>SUM(EI64,AND(Main!L945=1))</f>
        <v>9</v>
      </c>
      <c r="EJ65" s="350">
        <f>SUM(EJ64,AND(Main!L2815=1))</f>
        <v>6</v>
      </c>
      <c r="EK65" s="350">
        <f>SUM(EK64,AND(Main!L2925=1))</f>
        <v>5</v>
      </c>
      <c r="EL65" s="350">
        <f>SUM(EL64,AND(Main!L3035=1))</f>
        <v>6</v>
      </c>
      <c r="EM65" s="350">
        <f>SUM(EM64,AND(Main!L3145=1))</f>
        <v>8</v>
      </c>
      <c r="EN65" s="350">
        <f>SUM(EN64,AND(Main!L3255=1))</f>
        <v>6</v>
      </c>
      <c r="EO65" s="350">
        <f>SUM(EO64,AND(Main!L3365=1))</f>
        <v>6</v>
      </c>
      <c r="EP65" s="350">
        <f>SUM(EP64,AND(Main!L3475=1))</f>
        <v>6</v>
      </c>
      <c r="EQ65" s="350">
        <f>SUM(EQ64,AND(Main!L3585=1))</f>
        <v>5</v>
      </c>
      <c r="ER65" s="361">
        <f>SUM(ER64,AND(Main!N2815=1))</f>
        <v>1</v>
      </c>
      <c r="ES65" s="361">
        <f>SUM(ES64,AND(Main!N2925=1))</f>
        <v>1</v>
      </c>
      <c r="ET65" s="361">
        <f>SUM(ET64,AND(Main!N3035=1))</f>
        <v>1</v>
      </c>
      <c r="EU65" s="361">
        <f>SUM(EU64,AND(Main!N3145=1))</f>
        <v>0</v>
      </c>
      <c r="EV65" s="361">
        <f>SUM(EV64,AND(Main!N3255=1))</f>
        <v>1</v>
      </c>
      <c r="EW65" s="361">
        <f>SUM(EW64,AND(Main!N3365=1))</f>
        <v>1</v>
      </c>
      <c r="EX65" s="361">
        <f>SUM(EX64,AND(Main!N3475=1))</f>
        <v>1</v>
      </c>
      <c r="EY65" s="361">
        <f>SUM(EY64,AND(Main!N3585=1))</f>
        <v>1</v>
      </c>
      <c r="EZ65" s="362">
        <f>SUM(EZ64,AND(Main!P2815=1))</f>
        <v>1</v>
      </c>
      <c r="FA65" s="362">
        <f>SUM(FA64,AND(Main!P2925=1))</f>
        <v>1</v>
      </c>
      <c r="FB65" s="362">
        <f>SUM(FB64,AND(Main!P3035=1))</f>
        <v>1</v>
      </c>
      <c r="FC65" s="362">
        <f>SUM(FC64,AND(Main!P3145=1))</f>
        <v>0</v>
      </c>
      <c r="FD65" s="362">
        <f>SUM(FD64,AND(Main!P3255=1))</f>
        <v>1</v>
      </c>
      <c r="FE65" s="362">
        <f>SUM(FE64,AND(Main!P3365=1))</f>
        <v>1</v>
      </c>
      <c r="FF65" s="362">
        <f>SUM(FF64,AND(Main!P3475=1))</f>
        <v>1</v>
      </c>
      <c r="FG65" s="362">
        <f>SUM(FG64,AND(Main!P3585=1))</f>
        <v>1</v>
      </c>
      <c r="FH65">
        <f>SUM(FH64,AND(Main!Q2815=1))</f>
        <v>1</v>
      </c>
      <c r="FI65">
        <f>SUM(FI64,AND(Main!Q2925=1))</f>
        <v>2</v>
      </c>
      <c r="FJ65">
        <f>SUM(FJ64,AND(Main!Q3035=1))</f>
        <v>1</v>
      </c>
      <c r="FK65">
        <f>SUM(FK64,AND(Main!Q3145=1))</f>
        <v>1</v>
      </c>
      <c r="FL65">
        <f>SUM(FL64,AND(Main!Q3255=1))</f>
        <v>1</v>
      </c>
      <c r="FM65">
        <f>SUM(FM64,AND(Main!Q3365=1))</f>
        <v>1</v>
      </c>
      <c r="FN65">
        <f>SUM(FN64,AND(Main!Q3475=1))</f>
        <v>1</v>
      </c>
      <c r="FO65">
        <f>SUM(FO64,AND(Main!Q3585=1))</f>
        <v>2</v>
      </c>
    </row>
    <row r="66" spans="1:171">
      <c r="A66" s="47" t="str">
        <v>Johnson</v>
      </c>
      <c r="B66" s="47">
        <v>5.6</v>
      </c>
      <c r="C66" s="47" t="str">
        <v>Nott'm Forest</v>
      </c>
      <c r="D66" s="47">
        <v>3.11</v>
      </c>
      <c r="E66" s="47">
        <v>3.14</v>
      </c>
      <c r="F66" s="47">
        <v>3.23</v>
      </c>
      <c r="G66" s="47">
        <v>2.81</v>
      </c>
      <c r="H66" s="47">
        <v>3.31</v>
      </c>
      <c r="I66" s="47">
        <v>2.69</v>
      </c>
      <c r="J66" s="47">
        <v>2.23</v>
      </c>
      <c r="K66" s="47">
        <v>2.16</v>
      </c>
      <c r="L66" s="47">
        <v>0</v>
      </c>
      <c r="N66" s="252">
        <v>4</v>
      </c>
      <c r="O66" s="49" t="str">
        <f>Main!A176</f>
        <v>Leno</v>
      </c>
      <c r="P66" s="49">
        <f>Main!B176</f>
        <v>4.5</v>
      </c>
      <c r="Q66" s="49" t="str">
        <f>Main!C176</f>
        <v>Fulham</v>
      </c>
      <c r="R66" s="49">
        <f>Main!D176</f>
        <v>3.76</v>
      </c>
      <c r="S66" s="49">
        <f>Main!E176</f>
        <v>6.73</v>
      </c>
      <c r="T66" s="49">
        <f>Main!F176</f>
        <v>3.14</v>
      </c>
      <c r="U66" s="49">
        <f>Main!G176</f>
        <v>3.2</v>
      </c>
      <c r="V66" s="49">
        <f>Main!H176</f>
        <v>3.12</v>
      </c>
      <c r="W66" s="49">
        <f>Main!I176</f>
        <v>3.74</v>
      </c>
      <c r="X66" s="49">
        <f>Main!J176</f>
        <v>3.1</v>
      </c>
      <c r="Y66" s="49">
        <f>Main!K176</f>
        <v>2.96</v>
      </c>
      <c r="Z66" s="49">
        <f>Main!L2816</f>
        <v>0</v>
      </c>
      <c r="AB66" s="49">
        <v>3</v>
      </c>
      <c r="AC66" s="49" t="str">
        <v>Dunk</v>
      </c>
      <c r="AD66" s="49">
        <v>4.7</v>
      </c>
      <c r="AE66" s="49" t="str">
        <v>Brighton</v>
      </c>
      <c r="AF66" s="49">
        <v>2.59</v>
      </c>
      <c r="AG66" s="49">
        <v>3.62</v>
      </c>
      <c r="AH66" s="49">
        <v>2.42</v>
      </c>
      <c r="AI66" s="49">
        <v>3.12</v>
      </c>
      <c r="AJ66" s="49">
        <v>4.3899999999999997</v>
      </c>
      <c r="AK66" s="49">
        <v>3.27</v>
      </c>
      <c r="AL66" s="49">
        <v>3.92</v>
      </c>
      <c r="AM66" s="49">
        <v>1.45</v>
      </c>
      <c r="AN66" s="49">
        <v>0</v>
      </c>
      <c r="AP66" s="50" t="str">
        <f>Main!A176</f>
        <v>Leno</v>
      </c>
      <c r="AQ66" s="50">
        <f>Main!B176</f>
        <v>4.5</v>
      </c>
      <c r="AR66" s="50" t="str">
        <f>Main!C176</f>
        <v>Fulham</v>
      </c>
      <c r="AS66" s="50">
        <f>Main!D176</f>
        <v>3.76</v>
      </c>
      <c r="AT66" s="50">
        <f>Main!E176</f>
        <v>6.73</v>
      </c>
      <c r="AU66" s="50">
        <f>Main!F176</f>
        <v>3.14</v>
      </c>
      <c r="AV66" s="50">
        <f>Main!G176</f>
        <v>3.2</v>
      </c>
      <c r="AW66" s="50">
        <f>Main!H176</f>
        <v>3.12</v>
      </c>
      <c r="AX66" s="50">
        <f>Main!I176</f>
        <v>3.74</v>
      </c>
      <c r="AY66" s="50">
        <f>Main!J176</f>
        <v>3.1</v>
      </c>
      <c r="AZ66" s="50">
        <f>Main!K176</f>
        <v>2.96</v>
      </c>
      <c r="BA66" s="50">
        <f>Main!L1056</f>
        <v>0</v>
      </c>
      <c r="BC66" s="50" t="str">
        <v>Leno</v>
      </c>
      <c r="BD66" s="50">
        <v>4.5</v>
      </c>
      <c r="BE66" s="50" t="str">
        <v>Fulham</v>
      </c>
      <c r="BF66" s="50">
        <v>3.76</v>
      </c>
      <c r="BG66" s="50">
        <v>6.73</v>
      </c>
      <c r="BH66" s="50">
        <v>3.14</v>
      </c>
      <c r="BI66" s="50">
        <v>3.2</v>
      </c>
      <c r="BJ66" s="50">
        <v>3.12</v>
      </c>
      <c r="BK66" s="50">
        <v>3.74</v>
      </c>
      <c r="BL66" s="50">
        <v>3.1</v>
      </c>
      <c r="BM66" s="50">
        <v>2.96</v>
      </c>
      <c r="BN66" s="50">
        <v>0</v>
      </c>
      <c r="BP66" s="126" t="str">
        <f>Main!A66</f>
        <v>Leno</v>
      </c>
      <c r="BQ66" s="126">
        <f>Main!N2816</f>
        <v>0</v>
      </c>
      <c r="BR66" s="126">
        <f>Main!D66</f>
        <v>3.76</v>
      </c>
      <c r="BS66" s="126" t="str">
        <v>Leno</v>
      </c>
      <c r="BT66" s="126">
        <v>0</v>
      </c>
      <c r="BU66" s="126">
        <v>3.76</v>
      </c>
      <c r="BV66" s="127" t="str">
        <f t="shared" ref="BV66:BV129" si="24">BP66</f>
        <v>Leno</v>
      </c>
      <c r="BW66" s="127">
        <f>Main!P2816</f>
        <v>0</v>
      </c>
      <c r="BX66" s="127">
        <f t="shared" ref="BX66:BX129" si="25">BR66</f>
        <v>3.76</v>
      </c>
      <c r="BY66" s="127" t="str">
        <v>Leno</v>
      </c>
      <c r="BZ66" s="127">
        <v>0</v>
      </c>
      <c r="CA66" s="127">
        <v>3.76</v>
      </c>
      <c r="CB66" s="128" t="str">
        <f>Main!A66</f>
        <v>Leno</v>
      </c>
      <c r="CC66" s="128">
        <f>Main!M2816</f>
        <v>1</v>
      </c>
      <c r="CD66" s="128">
        <f>Main!D66</f>
        <v>3.76</v>
      </c>
      <c r="CE66" s="128" t="str">
        <v>Lloris</v>
      </c>
      <c r="CF66" s="128">
        <v>0</v>
      </c>
      <c r="CG66" s="128">
        <v>3.78</v>
      </c>
      <c r="CH66" s="19" t="str">
        <f t="shared" ref="CH66:CH129" si="26">BP66</f>
        <v>Leno</v>
      </c>
      <c r="CI66" s="19">
        <f>Main!M2816-BQ66-BW66-CC66</f>
        <v>0</v>
      </c>
      <c r="CJ66" s="19">
        <f t="shared" ref="CJ66:CJ129" si="27">BR66</f>
        <v>3.76</v>
      </c>
      <c r="CK66" s="19" t="str">
        <v>Leno</v>
      </c>
      <c r="CL66" s="19">
        <v>0</v>
      </c>
      <c r="CM66" s="19">
        <v>3.76</v>
      </c>
      <c r="CO66" s="122">
        <f>Main!L66</f>
        <v>1</v>
      </c>
      <c r="CP66" s="122">
        <f>Main!L176</f>
        <v>1</v>
      </c>
      <c r="CQ66" s="122">
        <f>Main!L286</f>
        <v>1</v>
      </c>
      <c r="CR66" s="122">
        <f>Main!L396</f>
        <v>1</v>
      </c>
      <c r="CS66" s="122">
        <f>Main!L506</f>
        <v>1</v>
      </c>
      <c r="CT66" s="122">
        <f>Main!L616</f>
        <v>1</v>
      </c>
      <c r="CU66" s="122">
        <f>Main!L726</f>
        <v>1</v>
      </c>
      <c r="CV66" s="122">
        <f>Main!L836</f>
        <v>1</v>
      </c>
      <c r="CW66" s="122">
        <f>Main!L946</f>
        <v>1</v>
      </c>
      <c r="CX66" s="123">
        <f>Main!L1936</f>
        <v>1</v>
      </c>
      <c r="CY66" s="123">
        <f>Main!L2046</f>
        <v>1</v>
      </c>
      <c r="CZ66" s="123">
        <f>Main!L2156</f>
        <v>1</v>
      </c>
      <c r="DA66" s="124">
        <f>Main!L2266</f>
        <v>1</v>
      </c>
      <c r="DB66" s="123">
        <f>Main!L2376</f>
        <v>1</v>
      </c>
      <c r="DC66" s="123">
        <f>Main!L2486</f>
        <v>1</v>
      </c>
      <c r="DD66" s="123">
        <f>Main!L2596</f>
        <v>1</v>
      </c>
      <c r="DE66" s="123">
        <f>Main!L2706</f>
        <v>1</v>
      </c>
      <c r="DF66" s="51">
        <f t="shared" ref="DF66:DF110" si="28">CP66-CX66+CO66-CX66</f>
        <v>0</v>
      </c>
      <c r="DG66" s="51">
        <f t="shared" ref="DG66:DG110" si="29">CQ66-CY66+CP66-CY66</f>
        <v>0</v>
      </c>
      <c r="DH66" s="51">
        <f t="shared" ref="DH66:DH110" si="30">CR66-CZ66+CQ66-CZ66</f>
        <v>0</v>
      </c>
      <c r="DI66" s="51">
        <f t="shared" ref="DI66:DI110" si="31">CS66-DA66+CR66-DA66</f>
        <v>0</v>
      </c>
      <c r="DJ66" s="51">
        <f t="shared" ref="DJ66:DJ110" si="32">CT66-DB66+CS66-DB66</f>
        <v>0</v>
      </c>
      <c r="DK66" s="51">
        <f t="shared" ref="DK66:DK110" si="33">CU66-DC66+CT66-DC66</f>
        <v>0</v>
      </c>
      <c r="DL66" s="51">
        <f t="shared" ref="DL66:DL110" si="34">CV66-DD66+CU66-DD66</f>
        <v>0</v>
      </c>
      <c r="DM66" s="51">
        <f t="shared" ref="DM66:DM110" si="35">CW66-DE66+CV66-DE66</f>
        <v>0</v>
      </c>
      <c r="DN66" s="306">
        <f t="shared" si="23"/>
        <v>0</v>
      </c>
      <c r="DO66" s="306">
        <f t="shared" ref="DO66:DO110" si="36">SUM(DF66:DM66)</f>
        <v>0</v>
      </c>
      <c r="EA66" s="351">
        <f>SUM(EA65,AND(Main!L66=1))</f>
        <v>10</v>
      </c>
      <c r="EB66" s="351">
        <f>SUM(EB65,AND(Main!L176=1))</f>
        <v>10</v>
      </c>
      <c r="EC66" s="351">
        <f>SUM(EC65,AND(Main!L286=1))</f>
        <v>10</v>
      </c>
      <c r="ED66" s="351">
        <f>SUM(ED65,AND(Main!L396=1))</f>
        <v>10</v>
      </c>
      <c r="EE66" s="351">
        <f>SUM(EE65,AND(Main!L506=1))</f>
        <v>10</v>
      </c>
      <c r="EF66" s="351">
        <f>SUM(EF65,AND(Main!L616=1))</f>
        <v>10</v>
      </c>
      <c r="EG66" s="351">
        <f>SUM(EG65,AND(Main!L726=1))</f>
        <v>10</v>
      </c>
      <c r="EH66" s="351">
        <f>SUM(EH65,AND(Main!L836=1))</f>
        <v>10</v>
      </c>
      <c r="EI66" s="351">
        <f>SUM(EI65,AND(Main!L946=1))</f>
        <v>10</v>
      </c>
      <c r="EJ66" s="350">
        <f>SUM(EJ65,AND(Main!L2816=1))</f>
        <v>6</v>
      </c>
      <c r="EK66" s="350">
        <f>SUM(EK65,AND(Main!L2926=1))</f>
        <v>6</v>
      </c>
      <c r="EL66" s="350">
        <f>SUM(EL65,AND(Main!L3036=1))</f>
        <v>6</v>
      </c>
      <c r="EM66" s="350">
        <f>SUM(EM65,AND(Main!L3146=1))</f>
        <v>8</v>
      </c>
      <c r="EN66" s="350">
        <f>SUM(EN65,AND(Main!L3256=1))</f>
        <v>6</v>
      </c>
      <c r="EO66" s="350">
        <f>SUM(EO65,AND(Main!L3366=1))</f>
        <v>6</v>
      </c>
      <c r="EP66" s="350">
        <f>SUM(EP65,AND(Main!L3476=1))</f>
        <v>6</v>
      </c>
      <c r="EQ66" s="350">
        <f>SUM(EQ65,AND(Main!L3586=1))</f>
        <v>6</v>
      </c>
      <c r="ER66" s="361">
        <f>SUM(ER65,AND(Main!N2816=1))</f>
        <v>1</v>
      </c>
      <c r="ES66" s="361">
        <f>SUM(ES65,AND(Main!N2926=1))</f>
        <v>1</v>
      </c>
      <c r="ET66" s="361">
        <f>SUM(ET65,AND(Main!N3036=1))</f>
        <v>1</v>
      </c>
      <c r="EU66" s="361">
        <f>SUM(EU65,AND(Main!N3146=1))</f>
        <v>0</v>
      </c>
      <c r="EV66" s="361">
        <f>SUM(EV65,AND(Main!N3256=1))</f>
        <v>1</v>
      </c>
      <c r="EW66" s="361">
        <f>SUM(EW65,AND(Main!N3366=1))</f>
        <v>1</v>
      </c>
      <c r="EX66" s="361">
        <f>SUM(EX65,AND(Main!N3476=1))</f>
        <v>1</v>
      </c>
      <c r="EY66" s="361">
        <f>SUM(EY65,AND(Main!N3586=1))</f>
        <v>1</v>
      </c>
      <c r="EZ66" s="362">
        <f>SUM(EZ65,AND(Main!P2816=1))</f>
        <v>1</v>
      </c>
      <c r="FA66" s="362">
        <f>SUM(FA65,AND(Main!P2926=1))</f>
        <v>1</v>
      </c>
      <c r="FB66" s="362">
        <f>SUM(FB65,AND(Main!P3036=1))</f>
        <v>1</v>
      </c>
      <c r="FC66" s="362">
        <f>SUM(FC65,AND(Main!P3146=1))</f>
        <v>0</v>
      </c>
      <c r="FD66" s="362">
        <f>SUM(FD65,AND(Main!P3256=1))</f>
        <v>1</v>
      </c>
      <c r="FE66" s="362">
        <f>SUM(FE65,AND(Main!P3366=1))</f>
        <v>1</v>
      </c>
      <c r="FF66" s="362">
        <f>SUM(FF65,AND(Main!P3476=1))</f>
        <v>1</v>
      </c>
      <c r="FG66" s="362">
        <f>SUM(FG65,AND(Main!P3586=1))</f>
        <v>1</v>
      </c>
      <c r="FH66">
        <f>SUM(FH65,AND(Main!Q2816=1))</f>
        <v>2</v>
      </c>
      <c r="FI66">
        <f>SUM(FI65,AND(Main!Q2926=1))</f>
        <v>2</v>
      </c>
      <c r="FJ66">
        <f>SUM(FJ65,AND(Main!Q3036=1))</f>
        <v>2</v>
      </c>
      <c r="FK66">
        <f>SUM(FK65,AND(Main!Q3146=1))</f>
        <v>2</v>
      </c>
      <c r="FL66">
        <f>SUM(FL65,AND(Main!Q3256=1))</f>
        <v>2</v>
      </c>
      <c r="FM66">
        <f>SUM(FM65,AND(Main!Q3366=1))</f>
        <v>2</v>
      </c>
      <c r="FN66">
        <f>SUM(FN65,AND(Main!Q3476=1))</f>
        <v>2</v>
      </c>
      <c r="FO66">
        <f>SUM(FO65,AND(Main!Q3586=1))</f>
        <v>2</v>
      </c>
    </row>
    <row r="67" spans="1:171">
      <c r="A67" s="47" t="str">
        <v>Daka</v>
      </c>
      <c r="B67" s="47">
        <v>5.7</v>
      </c>
      <c r="C67" s="47" t="str">
        <v>Leicester</v>
      </c>
      <c r="D67" s="47">
        <v>2.34</v>
      </c>
      <c r="E67" s="47">
        <v>3.19</v>
      </c>
      <c r="F67" s="47">
        <v>2.93</v>
      </c>
      <c r="G67" s="47">
        <v>2.73</v>
      </c>
      <c r="H67" s="47">
        <v>2.31</v>
      </c>
      <c r="I67" s="47">
        <v>2.2799999999999998</v>
      </c>
      <c r="J67" s="47">
        <v>2.1800000000000002</v>
      </c>
      <c r="K67" s="47">
        <v>1.83</v>
      </c>
      <c r="L67" s="47">
        <v>0</v>
      </c>
      <c r="N67" s="252">
        <v>4</v>
      </c>
      <c r="O67" s="49" t="str">
        <f>Main!A177</f>
        <v>Pope</v>
      </c>
      <c r="P67" s="49">
        <f>Main!B177</f>
        <v>5.3</v>
      </c>
      <c r="Q67" s="49" t="str">
        <f>Main!C177</f>
        <v>Newcastle</v>
      </c>
      <c r="R67" s="49">
        <f>Main!D177</f>
        <v>3.98</v>
      </c>
      <c r="S67" s="49">
        <f>Main!E177</f>
        <v>3.29</v>
      </c>
      <c r="T67" s="49">
        <f>Main!F177</f>
        <v>3.99</v>
      </c>
      <c r="U67" s="49">
        <f>Main!G177</f>
        <v>3.84</v>
      </c>
      <c r="V67" s="49">
        <f>Main!H177</f>
        <v>3.96</v>
      </c>
      <c r="W67" s="49">
        <f>Main!I177</f>
        <v>4</v>
      </c>
      <c r="X67" s="49">
        <f>Main!J177</f>
        <v>3.37</v>
      </c>
      <c r="Y67" s="49">
        <f>Main!K177</f>
        <v>2.4300000000000002</v>
      </c>
      <c r="Z67" s="49">
        <f>Main!L2817</f>
        <v>0</v>
      </c>
      <c r="AB67" s="49">
        <v>3</v>
      </c>
      <c r="AC67" s="49" t="str">
        <v>Saliba</v>
      </c>
      <c r="AD67" s="49">
        <v>5.3</v>
      </c>
      <c r="AE67" s="49" t="str">
        <v>Arsenal</v>
      </c>
      <c r="AF67" s="49">
        <v>3.14</v>
      </c>
      <c r="AG67" s="49">
        <v>2.59</v>
      </c>
      <c r="AH67" s="49">
        <v>2.19</v>
      </c>
      <c r="AI67" s="49">
        <v>2.69</v>
      </c>
      <c r="AJ67" s="49">
        <v>3.3</v>
      </c>
      <c r="AK67" s="49">
        <v>5.45</v>
      </c>
      <c r="AL67" s="49">
        <v>2.91</v>
      </c>
      <c r="AM67" s="49">
        <v>2.34</v>
      </c>
      <c r="AN67" s="49">
        <v>0</v>
      </c>
      <c r="AP67" s="50" t="str">
        <f>Main!A177</f>
        <v>Pope</v>
      </c>
      <c r="AQ67" s="50">
        <f>Main!B177</f>
        <v>5.3</v>
      </c>
      <c r="AR67" s="50" t="str">
        <f>Main!C177</f>
        <v>Newcastle</v>
      </c>
      <c r="AS67" s="50">
        <f>Main!D177</f>
        <v>3.98</v>
      </c>
      <c r="AT67" s="50">
        <f>Main!E177</f>
        <v>3.29</v>
      </c>
      <c r="AU67" s="50">
        <f>Main!F177</f>
        <v>3.99</v>
      </c>
      <c r="AV67" s="50">
        <f>Main!G177</f>
        <v>3.84</v>
      </c>
      <c r="AW67" s="50">
        <f>Main!H177</f>
        <v>3.96</v>
      </c>
      <c r="AX67" s="50">
        <f>Main!I177</f>
        <v>4</v>
      </c>
      <c r="AY67" s="50">
        <f>Main!J177</f>
        <v>3.37</v>
      </c>
      <c r="AZ67" s="50">
        <f>Main!K177</f>
        <v>2.4300000000000002</v>
      </c>
      <c r="BA67" s="50">
        <f>Main!L1057</f>
        <v>0</v>
      </c>
      <c r="BC67" s="50" t="str">
        <v>Pope</v>
      </c>
      <c r="BD67" s="50">
        <v>5.3</v>
      </c>
      <c r="BE67" s="50" t="str">
        <v>Newcastle</v>
      </c>
      <c r="BF67" s="50">
        <v>3.98</v>
      </c>
      <c r="BG67" s="50">
        <v>3.29</v>
      </c>
      <c r="BH67" s="50">
        <v>3.99</v>
      </c>
      <c r="BI67" s="50">
        <v>3.84</v>
      </c>
      <c r="BJ67" s="50">
        <v>3.96</v>
      </c>
      <c r="BK67" s="50">
        <v>4</v>
      </c>
      <c r="BL67" s="50">
        <v>3.37</v>
      </c>
      <c r="BM67" s="50">
        <v>2.4300000000000002</v>
      </c>
      <c r="BN67" s="50">
        <v>0</v>
      </c>
      <c r="BP67" s="126" t="str">
        <f>Main!A67</f>
        <v>Pope</v>
      </c>
      <c r="BQ67" s="126">
        <f>Main!N2817</f>
        <v>0</v>
      </c>
      <c r="BR67" s="126">
        <f>Main!D67</f>
        <v>3.98</v>
      </c>
      <c r="BS67" s="126" t="str">
        <v>Pope</v>
      </c>
      <c r="BT67" s="126">
        <v>0</v>
      </c>
      <c r="BU67" s="126">
        <v>3.98</v>
      </c>
      <c r="BV67" s="127" t="str">
        <f t="shared" si="24"/>
        <v>Pope</v>
      </c>
      <c r="BW67" s="127">
        <f>Main!P2817</f>
        <v>0</v>
      </c>
      <c r="BX67" s="127">
        <f t="shared" si="25"/>
        <v>3.98</v>
      </c>
      <c r="BY67" s="127" t="str">
        <v>Pope</v>
      </c>
      <c r="BZ67" s="127">
        <v>0</v>
      </c>
      <c r="CA67" s="127">
        <v>3.98</v>
      </c>
      <c r="CB67" s="128" t="str">
        <f>Main!A67</f>
        <v>Pope</v>
      </c>
      <c r="CC67" s="128">
        <f>Main!M2817</f>
        <v>0</v>
      </c>
      <c r="CD67" s="128">
        <f>Main!D67</f>
        <v>3.98</v>
      </c>
      <c r="CE67" s="128" t="str">
        <v>Pope</v>
      </c>
      <c r="CF67" s="128">
        <v>0</v>
      </c>
      <c r="CG67" s="128">
        <v>3.98</v>
      </c>
      <c r="CH67" s="19" t="str">
        <f t="shared" si="26"/>
        <v>Pope</v>
      </c>
      <c r="CI67" s="19">
        <f>Main!M2817-BQ67-BW67-CC67</f>
        <v>0</v>
      </c>
      <c r="CJ67" s="19">
        <f t="shared" si="27"/>
        <v>3.98</v>
      </c>
      <c r="CK67" s="19" t="str">
        <v>Pope</v>
      </c>
      <c r="CL67" s="19">
        <v>0</v>
      </c>
      <c r="CM67" s="19">
        <v>3.98</v>
      </c>
      <c r="CO67" s="122">
        <f>Main!L67</f>
        <v>0</v>
      </c>
      <c r="CP67" s="122">
        <f>Main!L177</f>
        <v>0</v>
      </c>
      <c r="CQ67" s="122">
        <f>Main!L287</f>
        <v>0</v>
      </c>
      <c r="CR67" s="122">
        <f>Main!L397</f>
        <v>0</v>
      </c>
      <c r="CS67" s="122">
        <f>Main!L507</f>
        <v>0</v>
      </c>
      <c r="CT67" s="122">
        <f>Main!L617</f>
        <v>0</v>
      </c>
      <c r="CU67" s="122">
        <f>Main!L727</f>
        <v>0</v>
      </c>
      <c r="CV67" s="122">
        <f>Main!L837</f>
        <v>0</v>
      </c>
      <c r="CW67" s="122">
        <f>Main!L947</f>
        <v>0</v>
      </c>
      <c r="CX67" s="123">
        <f>Main!L1937</f>
        <v>0</v>
      </c>
      <c r="CY67" s="123">
        <f>Main!L2047</f>
        <v>0</v>
      </c>
      <c r="CZ67" s="123">
        <f>Main!L2157</f>
        <v>0</v>
      </c>
      <c r="DA67" s="124">
        <f>Main!L2267</f>
        <v>0</v>
      </c>
      <c r="DB67" s="123">
        <f>Main!L2377</f>
        <v>0</v>
      </c>
      <c r="DC67" s="123">
        <f>Main!L2487</f>
        <v>0</v>
      </c>
      <c r="DD67" s="123">
        <f>Main!L2597</f>
        <v>0</v>
      </c>
      <c r="DE67" s="123">
        <f>Main!L2707</f>
        <v>0</v>
      </c>
      <c r="DF67" s="51">
        <f t="shared" si="28"/>
        <v>0</v>
      </c>
      <c r="DG67" s="51">
        <f t="shared" si="29"/>
        <v>0</v>
      </c>
      <c r="DH67" s="51">
        <f t="shared" si="30"/>
        <v>0</v>
      </c>
      <c r="DI67" s="51">
        <f t="shared" si="31"/>
        <v>0</v>
      </c>
      <c r="DJ67" s="51">
        <f t="shared" si="32"/>
        <v>0</v>
      </c>
      <c r="DK67" s="51">
        <f t="shared" si="33"/>
        <v>0</v>
      </c>
      <c r="DL67" s="51">
        <f t="shared" si="34"/>
        <v>0</v>
      </c>
      <c r="DM67" s="51">
        <f t="shared" si="35"/>
        <v>0</v>
      </c>
      <c r="DN67" s="306">
        <f t="shared" si="23"/>
        <v>0</v>
      </c>
      <c r="DO67" s="306">
        <f t="shared" si="36"/>
        <v>0</v>
      </c>
      <c r="EA67" s="351">
        <f>SUM(EA66,AND(Main!L67=1))</f>
        <v>10</v>
      </c>
      <c r="EB67" s="351">
        <f>SUM(EB66,AND(Main!L177=1))</f>
        <v>10</v>
      </c>
      <c r="EC67" s="351">
        <f>SUM(EC66,AND(Main!L287=1))</f>
        <v>10</v>
      </c>
      <c r="ED67" s="351">
        <f>SUM(ED66,AND(Main!L397=1))</f>
        <v>10</v>
      </c>
      <c r="EE67" s="351">
        <f>SUM(EE66,AND(Main!L507=1))</f>
        <v>10</v>
      </c>
      <c r="EF67" s="351">
        <f>SUM(EF66,AND(Main!L617=1))</f>
        <v>10</v>
      </c>
      <c r="EG67" s="351">
        <f>SUM(EG66,AND(Main!L727=1))</f>
        <v>10</v>
      </c>
      <c r="EH67" s="351">
        <f>SUM(EH66,AND(Main!L837=1))</f>
        <v>10</v>
      </c>
      <c r="EI67" s="351">
        <f>SUM(EI66,AND(Main!L947=1))</f>
        <v>10</v>
      </c>
      <c r="EJ67" s="350">
        <f>SUM(EJ66,AND(Main!L2817=1))</f>
        <v>6</v>
      </c>
      <c r="EK67" s="350">
        <f>SUM(EK66,AND(Main!L2927=1))</f>
        <v>6</v>
      </c>
      <c r="EL67" s="350">
        <f>SUM(EL66,AND(Main!L3037=1))</f>
        <v>6</v>
      </c>
      <c r="EM67" s="350">
        <f>SUM(EM66,AND(Main!L3147=1))</f>
        <v>8</v>
      </c>
      <c r="EN67" s="350">
        <f>SUM(EN66,AND(Main!L3257=1))</f>
        <v>6</v>
      </c>
      <c r="EO67" s="350">
        <f>SUM(EO66,AND(Main!L3367=1))</f>
        <v>6</v>
      </c>
      <c r="EP67" s="350">
        <f>SUM(EP66,AND(Main!L3477=1))</f>
        <v>6</v>
      </c>
      <c r="EQ67" s="350">
        <f>SUM(EQ66,AND(Main!L3587=1))</f>
        <v>6</v>
      </c>
      <c r="ER67" s="361">
        <f>SUM(ER66,AND(Main!N2817=1))</f>
        <v>1</v>
      </c>
      <c r="ES67" s="361">
        <f>SUM(ES66,AND(Main!N2927=1))</f>
        <v>1</v>
      </c>
      <c r="ET67" s="361">
        <f>SUM(ET66,AND(Main!N3037=1))</f>
        <v>1</v>
      </c>
      <c r="EU67" s="361">
        <f>SUM(EU66,AND(Main!N3147=1))</f>
        <v>0</v>
      </c>
      <c r="EV67" s="361">
        <f>SUM(EV66,AND(Main!N3257=1))</f>
        <v>1</v>
      </c>
      <c r="EW67" s="361">
        <f>SUM(EW66,AND(Main!N3367=1))</f>
        <v>1</v>
      </c>
      <c r="EX67" s="361">
        <f>SUM(EX66,AND(Main!N3477=1))</f>
        <v>1</v>
      </c>
      <c r="EY67" s="361">
        <f>SUM(EY66,AND(Main!N3587=1))</f>
        <v>1</v>
      </c>
      <c r="EZ67" s="362">
        <f>SUM(EZ66,AND(Main!P2817=1))</f>
        <v>1</v>
      </c>
      <c r="FA67" s="362">
        <f>SUM(FA66,AND(Main!P2927=1))</f>
        <v>1</v>
      </c>
      <c r="FB67" s="362">
        <f>SUM(FB66,AND(Main!P3037=1))</f>
        <v>1</v>
      </c>
      <c r="FC67" s="362">
        <f>SUM(FC66,AND(Main!P3147=1))</f>
        <v>0</v>
      </c>
      <c r="FD67" s="362">
        <f>SUM(FD66,AND(Main!P3257=1))</f>
        <v>1</v>
      </c>
      <c r="FE67" s="362">
        <f>SUM(FE66,AND(Main!P3367=1))</f>
        <v>1</v>
      </c>
      <c r="FF67" s="362">
        <f>SUM(FF66,AND(Main!P3477=1))</f>
        <v>1</v>
      </c>
      <c r="FG67" s="362">
        <f>SUM(FG66,AND(Main!P3587=1))</f>
        <v>1</v>
      </c>
      <c r="FH67">
        <f>SUM(FH66,AND(Main!Q2817=1))</f>
        <v>2</v>
      </c>
      <c r="FI67">
        <f>SUM(FI66,AND(Main!Q2927=1))</f>
        <v>2</v>
      </c>
      <c r="FJ67">
        <f>SUM(FJ66,AND(Main!Q3037=1))</f>
        <v>2</v>
      </c>
      <c r="FK67">
        <f>SUM(FK66,AND(Main!Q3147=1))</f>
        <v>2</v>
      </c>
      <c r="FL67">
        <f>SUM(FL66,AND(Main!Q3257=1))</f>
        <v>2</v>
      </c>
      <c r="FM67">
        <f>SUM(FM66,AND(Main!Q3367=1))</f>
        <v>2</v>
      </c>
      <c r="FN67">
        <f>SUM(FN66,AND(Main!Q3477=1))</f>
        <v>2</v>
      </c>
      <c r="FO67">
        <f>SUM(FO66,AND(Main!Q3587=1))</f>
        <v>2</v>
      </c>
    </row>
    <row r="68" spans="1:171">
      <c r="A68" s="47" t="str">
        <v>Ramsdale</v>
      </c>
      <c r="B68" s="47">
        <v>4.9000000000000004</v>
      </c>
      <c r="C68" s="47" t="str">
        <v>Arsenal</v>
      </c>
      <c r="D68" s="47">
        <v>3.74</v>
      </c>
      <c r="E68" s="47">
        <v>3.69</v>
      </c>
      <c r="F68" s="47">
        <v>3.38</v>
      </c>
      <c r="G68" s="47">
        <v>3.69</v>
      </c>
      <c r="H68" s="47">
        <v>3.94</v>
      </c>
      <c r="I68" s="47">
        <v>7.27</v>
      </c>
      <c r="J68" s="47">
        <v>3.69</v>
      </c>
      <c r="K68" s="47">
        <v>3.02</v>
      </c>
      <c r="L68" s="47">
        <v>0</v>
      </c>
      <c r="N68" s="252">
        <v>4</v>
      </c>
      <c r="O68" s="49" t="str">
        <f>Main!A178</f>
        <v>Fabianski</v>
      </c>
      <c r="P68" s="49">
        <f>Main!B178</f>
        <v>5</v>
      </c>
      <c r="Q68" s="49" t="str">
        <f>Main!C178</f>
        <v>West Ham</v>
      </c>
      <c r="R68" s="49">
        <f>Main!D178</f>
        <v>3.78</v>
      </c>
      <c r="S68" s="49">
        <f>Main!E178</f>
        <v>3.48</v>
      </c>
      <c r="T68" s="49">
        <f>Main!F178</f>
        <v>3.68</v>
      </c>
      <c r="U68" s="49">
        <f>Main!G178</f>
        <v>3.95</v>
      </c>
      <c r="V68" s="49">
        <f>Main!H178</f>
        <v>3.23</v>
      </c>
      <c r="W68" s="49">
        <f>Main!I178</f>
        <v>3.44</v>
      </c>
      <c r="X68" s="49">
        <f>Main!J178</f>
        <v>3.18</v>
      </c>
      <c r="Y68" s="49">
        <f>Main!K178</f>
        <v>3.51</v>
      </c>
      <c r="Z68" s="49">
        <f>Main!L2818</f>
        <v>0</v>
      </c>
      <c r="AB68" s="49">
        <v>3</v>
      </c>
      <c r="AC68" s="49" t="str">
        <v>Burn</v>
      </c>
      <c r="AD68" s="49">
        <v>4.5</v>
      </c>
      <c r="AE68" s="49" t="str">
        <v>Newcastle</v>
      </c>
      <c r="AF68" s="49">
        <v>3.83</v>
      </c>
      <c r="AG68" s="49">
        <v>2.08</v>
      </c>
      <c r="AH68" s="49">
        <v>3.82</v>
      </c>
      <c r="AI68" s="49">
        <v>3.19</v>
      </c>
      <c r="AJ68" s="49">
        <v>3.53</v>
      </c>
      <c r="AK68" s="49">
        <v>3.56</v>
      </c>
      <c r="AL68" s="49">
        <v>2.29</v>
      </c>
      <c r="AM68" s="49">
        <v>2.04</v>
      </c>
      <c r="AN68" s="49">
        <v>0</v>
      </c>
      <c r="AP68" s="50" t="str">
        <f>Main!A178</f>
        <v>Fabianski</v>
      </c>
      <c r="AQ68" s="50">
        <f>Main!B178</f>
        <v>5</v>
      </c>
      <c r="AR68" s="50" t="str">
        <f>Main!C178</f>
        <v>West Ham</v>
      </c>
      <c r="AS68" s="50">
        <f>Main!D178</f>
        <v>3.78</v>
      </c>
      <c r="AT68" s="50">
        <f>Main!E178</f>
        <v>3.48</v>
      </c>
      <c r="AU68" s="50">
        <f>Main!F178</f>
        <v>3.68</v>
      </c>
      <c r="AV68" s="50">
        <f>Main!G178</f>
        <v>3.95</v>
      </c>
      <c r="AW68" s="50">
        <f>Main!H178</f>
        <v>3.23</v>
      </c>
      <c r="AX68" s="50">
        <f>Main!I178</f>
        <v>3.44</v>
      </c>
      <c r="AY68" s="50">
        <f>Main!J178</f>
        <v>3.18</v>
      </c>
      <c r="AZ68" s="50">
        <f>Main!K178</f>
        <v>3.51</v>
      </c>
      <c r="BA68" s="50">
        <f>Main!L1058</f>
        <v>0</v>
      </c>
      <c r="BC68" s="50" t="str">
        <v>Fabianski</v>
      </c>
      <c r="BD68" s="50">
        <v>5</v>
      </c>
      <c r="BE68" s="50" t="str">
        <v>West Ham</v>
      </c>
      <c r="BF68" s="50">
        <v>3.78</v>
      </c>
      <c r="BG68" s="50">
        <v>3.48</v>
      </c>
      <c r="BH68" s="50">
        <v>3.68</v>
      </c>
      <c r="BI68" s="50">
        <v>3.95</v>
      </c>
      <c r="BJ68" s="50">
        <v>3.23</v>
      </c>
      <c r="BK68" s="50">
        <v>3.44</v>
      </c>
      <c r="BL68" s="50">
        <v>3.18</v>
      </c>
      <c r="BM68" s="50">
        <v>3.51</v>
      </c>
      <c r="BN68" s="50">
        <v>0</v>
      </c>
      <c r="BP68" s="126" t="str">
        <f>Main!A68</f>
        <v>Fabianski</v>
      </c>
      <c r="BQ68" s="126">
        <f>Main!N2818</f>
        <v>0</v>
      </c>
      <c r="BR68" s="126">
        <f>Main!D68</f>
        <v>3.78</v>
      </c>
      <c r="BS68" s="126" t="str">
        <v>Fabianski</v>
      </c>
      <c r="BT68" s="126">
        <v>0</v>
      </c>
      <c r="BU68" s="126">
        <v>3.78</v>
      </c>
      <c r="BV68" s="127" t="str">
        <f t="shared" si="24"/>
        <v>Fabianski</v>
      </c>
      <c r="BW68" s="127">
        <f>Main!P2818</f>
        <v>0</v>
      </c>
      <c r="BX68" s="127">
        <f t="shared" si="25"/>
        <v>3.78</v>
      </c>
      <c r="BY68" s="127" t="str">
        <v>Fabianski</v>
      </c>
      <c r="BZ68" s="127">
        <v>0</v>
      </c>
      <c r="CA68" s="127">
        <v>3.78</v>
      </c>
      <c r="CB68" s="128" t="str">
        <f>Main!A68</f>
        <v>Fabianski</v>
      </c>
      <c r="CC68" s="128">
        <f>Main!M2818</f>
        <v>0</v>
      </c>
      <c r="CD68" s="128">
        <f>Main!D68</f>
        <v>3.78</v>
      </c>
      <c r="CE68" s="128" t="str">
        <v>Fabianski</v>
      </c>
      <c r="CF68" s="128">
        <v>0</v>
      </c>
      <c r="CG68" s="128">
        <v>3.78</v>
      </c>
      <c r="CH68" s="19" t="str">
        <f t="shared" si="26"/>
        <v>Fabianski</v>
      </c>
      <c r="CI68" s="19">
        <f>Main!M2818-BQ68-BW68-CC68</f>
        <v>0</v>
      </c>
      <c r="CJ68" s="19">
        <f t="shared" si="27"/>
        <v>3.78</v>
      </c>
      <c r="CK68" s="19" t="str">
        <v>Fabianski</v>
      </c>
      <c r="CL68" s="19">
        <v>0</v>
      </c>
      <c r="CM68" s="19">
        <v>3.78</v>
      </c>
      <c r="CO68" s="122">
        <f>Main!L68</f>
        <v>0</v>
      </c>
      <c r="CP68" s="122">
        <f>Main!L178</f>
        <v>0</v>
      </c>
      <c r="CQ68" s="122">
        <f>Main!L288</f>
        <v>0</v>
      </c>
      <c r="CR68" s="122">
        <f>Main!L398</f>
        <v>0</v>
      </c>
      <c r="CS68" s="122">
        <f>Main!L508</f>
        <v>0</v>
      </c>
      <c r="CT68" s="122">
        <f>Main!L618</f>
        <v>0</v>
      </c>
      <c r="CU68" s="122">
        <f>Main!L728</f>
        <v>0</v>
      </c>
      <c r="CV68" s="122">
        <f>Main!L838</f>
        <v>0</v>
      </c>
      <c r="CW68" s="122">
        <f>Main!L948</f>
        <v>0</v>
      </c>
      <c r="CX68" s="123">
        <f>Main!L1938</f>
        <v>0</v>
      </c>
      <c r="CY68" s="123">
        <f>Main!L2048</f>
        <v>0</v>
      </c>
      <c r="CZ68" s="123">
        <f>Main!L2158</f>
        <v>0</v>
      </c>
      <c r="DA68" s="124">
        <f>Main!L2268</f>
        <v>0</v>
      </c>
      <c r="DB68" s="123">
        <f>Main!L2378</f>
        <v>0</v>
      </c>
      <c r="DC68" s="123">
        <f>Main!L2488</f>
        <v>0</v>
      </c>
      <c r="DD68" s="123">
        <f>Main!L2598</f>
        <v>0</v>
      </c>
      <c r="DE68" s="123">
        <f>Main!L2708</f>
        <v>0</v>
      </c>
      <c r="DF68" s="51">
        <f t="shared" si="28"/>
        <v>0</v>
      </c>
      <c r="DG68" s="51">
        <f t="shared" si="29"/>
        <v>0</v>
      </c>
      <c r="DH68" s="51">
        <f t="shared" si="30"/>
        <v>0</v>
      </c>
      <c r="DI68" s="51">
        <f t="shared" si="31"/>
        <v>0</v>
      </c>
      <c r="DJ68" s="51">
        <f t="shared" si="32"/>
        <v>0</v>
      </c>
      <c r="DK68" s="51">
        <f t="shared" si="33"/>
        <v>0</v>
      </c>
      <c r="DL68" s="51">
        <f t="shared" si="34"/>
        <v>0</v>
      </c>
      <c r="DM68" s="51">
        <f t="shared" si="35"/>
        <v>0</v>
      </c>
      <c r="DN68" s="306">
        <f t="shared" si="23"/>
        <v>0</v>
      </c>
      <c r="DO68" s="306">
        <f t="shared" si="36"/>
        <v>0</v>
      </c>
      <c r="EA68" s="351">
        <f>SUM(EA67,AND(Main!L68=1))</f>
        <v>10</v>
      </c>
      <c r="EB68" s="351">
        <f>SUM(EB67,AND(Main!L178=1))</f>
        <v>10</v>
      </c>
      <c r="EC68" s="351">
        <f>SUM(EC67,AND(Main!L288=1))</f>
        <v>10</v>
      </c>
      <c r="ED68" s="351">
        <f>SUM(ED67,AND(Main!L398=1))</f>
        <v>10</v>
      </c>
      <c r="EE68" s="351">
        <f>SUM(EE67,AND(Main!L508=1))</f>
        <v>10</v>
      </c>
      <c r="EF68" s="351">
        <f>SUM(EF67,AND(Main!L618=1))</f>
        <v>10</v>
      </c>
      <c r="EG68" s="351">
        <f>SUM(EG67,AND(Main!L728=1))</f>
        <v>10</v>
      </c>
      <c r="EH68" s="351">
        <f>SUM(EH67,AND(Main!L838=1))</f>
        <v>10</v>
      </c>
      <c r="EI68" s="351">
        <f>SUM(EI67,AND(Main!L948=1))</f>
        <v>10</v>
      </c>
      <c r="EJ68" s="350">
        <f>SUM(EJ67,AND(Main!L2818=1))</f>
        <v>6</v>
      </c>
      <c r="EK68" s="350">
        <f>SUM(EK67,AND(Main!L2928=1))</f>
        <v>6</v>
      </c>
      <c r="EL68" s="350">
        <f>SUM(EL67,AND(Main!L3038=1))</f>
        <v>6</v>
      </c>
      <c r="EM68" s="350">
        <f>SUM(EM67,AND(Main!L3148=1))</f>
        <v>8</v>
      </c>
      <c r="EN68" s="350">
        <f>SUM(EN67,AND(Main!L3258=1))</f>
        <v>6</v>
      </c>
      <c r="EO68" s="350">
        <f>SUM(EO67,AND(Main!L3368=1))</f>
        <v>6</v>
      </c>
      <c r="EP68" s="350">
        <f>SUM(EP67,AND(Main!L3478=1))</f>
        <v>6</v>
      </c>
      <c r="EQ68" s="350">
        <f>SUM(EQ67,AND(Main!L3588=1))</f>
        <v>6</v>
      </c>
      <c r="ER68" s="361">
        <f>SUM(ER67,AND(Main!N2818=1))</f>
        <v>1</v>
      </c>
      <c r="ES68" s="361">
        <f>SUM(ES67,AND(Main!N2928=1))</f>
        <v>1</v>
      </c>
      <c r="ET68" s="361">
        <f>SUM(ET67,AND(Main!N3038=1))</f>
        <v>1</v>
      </c>
      <c r="EU68" s="361">
        <f>SUM(EU67,AND(Main!N3148=1))</f>
        <v>0</v>
      </c>
      <c r="EV68" s="361">
        <f>SUM(EV67,AND(Main!N3258=1))</f>
        <v>1</v>
      </c>
      <c r="EW68" s="361">
        <f>SUM(EW67,AND(Main!N3368=1))</f>
        <v>1</v>
      </c>
      <c r="EX68" s="361">
        <f>SUM(EX67,AND(Main!N3478=1))</f>
        <v>1</v>
      </c>
      <c r="EY68" s="361">
        <f>SUM(EY67,AND(Main!N3588=1))</f>
        <v>1</v>
      </c>
      <c r="EZ68" s="362">
        <f>SUM(EZ67,AND(Main!P2818=1))</f>
        <v>1</v>
      </c>
      <c r="FA68" s="362">
        <f>SUM(FA67,AND(Main!P2928=1))</f>
        <v>1</v>
      </c>
      <c r="FB68" s="362">
        <f>SUM(FB67,AND(Main!P3038=1))</f>
        <v>1</v>
      </c>
      <c r="FC68" s="362">
        <f>SUM(FC67,AND(Main!P3148=1))</f>
        <v>0</v>
      </c>
      <c r="FD68" s="362">
        <f>SUM(FD67,AND(Main!P3258=1))</f>
        <v>1</v>
      </c>
      <c r="FE68" s="362">
        <f>SUM(FE67,AND(Main!P3368=1))</f>
        <v>1</v>
      </c>
      <c r="FF68" s="362">
        <f>SUM(FF67,AND(Main!P3478=1))</f>
        <v>1</v>
      </c>
      <c r="FG68" s="362">
        <f>SUM(FG67,AND(Main!P3588=1))</f>
        <v>1</v>
      </c>
      <c r="FH68">
        <f>SUM(FH67,AND(Main!Q2818=1))</f>
        <v>2</v>
      </c>
      <c r="FI68">
        <f>SUM(FI67,AND(Main!Q2928=1))</f>
        <v>2</v>
      </c>
      <c r="FJ68">
        <f>SUM(FJ67,AND(Main!Q3038=1))</f>
        <v>2</v>
      </c>
      <c r="FK68">
        <f>SUM(FK67,AND(Main!Q3148=1))</f>
        <v>2</v>
      </c>
      <c r="FL68">
        <f>SUM(FL67,AND(Main!Q3258=1))</f>
        <v>2</v>
      </c>
      <c r="FM68">
        <f>SUM(FM67,AND(Main!Q3368=1))</f>
        <v>2</v>
      </c>
      <c r="FN68">
        <f>SUM(FN67,AND(Main!Q3478=1))</f>
        <v>2</v>
      </c>
      <c r="FO68">
        <f>SUM(FO67,AND(Main!Q3588=1))</f>
        <v>2</v>
      </c>
    </row>
    <row r="69" spans="1:171">
      <c r="A69" s="47" t="str">
        <v>Arrizabalaga</v>
      </c>
      <c r="B69" s="47">
        <v>4.5</v>
      </c>
      <c r="C69" s="47" t="str">
        <v>Chelsea</v>
      </c>
      <c r="D69" s="47">
        <v>3.96</v>
      </c>
      <c r="E69" s="47">
        <v>6.8</v>
      </c>
      <c r="F69" s="47">
        <v>3.98</v>
      </c>
      <c r="G69" s="47">
        <v>3.04</v>
      </c>
      <c r="H69" s="47">
        <v>3.81</v>
      </c>
      <c r="I69" s="47">
        <v>3.52</v>
      </c>
      <c r="J69" s="47">
        <v>4.04</v>
      </c>
      <c r="K69" s="47">
        <v>3.12</v>
      </c>
      <c r="L69" s="47">
        <v>0</v>
      </c>
      <c r="N69" s="252">
        <v>4</v>
      </c>
      <c r="O69" s="49" t="str">
        <f>Main!A179</f>
        <v>Sánchez</v>
      </c>
      <c r="P69" s="49">
        <f>Main!B179</f>
        <v>4.5999999999999996</v>
      </c>
      <c r="Q69" s="49" t="str">
        <f>Main!C179</f>
        <v>Brighton</v>
      </c>
      <c r="R69" s="49">
        <f>Main!D179</f>
        <v>3.34</v>
      </c>
      <c r="S69" s="49">
        <f>Main!E179</f>
        <v>3.74</v>
      </c>
      <c r="T69" s="49">
        <f>Main!F179</f>
        <v>3.23</v>
      </c>
      <c r="U69" s="49">
        <f>Main!G179</f>
        <v>3.6</v>
      </c>
      <c r="V69" s="49">
        <f>Main!H179</f>
        <v>4.09</v>
      </c>
      <c r="W69" s="49">
        <f>Main!I179</f>
        <v>3.68</v>
      </c>
      <c r="X69" s="49">
        <f>Main!J179</f>
        <v>3.82</v>
      </c>
      <c r="Y69" s="49">
        <f>Main!K179</f>
        <v>2.09</v>
      </c>
      <c r="Z69" s="49">
        <f>Main!L2819</f>
        <v>0</v>
      </c>
      <c r="AB69" s="49">
        <v>3</v>
      </c>
      <c r="AC69" s="49" t="str">
        <v>Botman</v>
      </c>
      <c r="AD69" s="49">
        <v>4.4000000000000004</v>
      </c>
      <c r="AE69" s="49" t="str">
        <v>Newcastle</v>
      </c>
      <c r="AF69" s="49">
        <v>3.77</v>
      </c>
      <c r="AG69" s="49">
        <v>2.08</v>
      </c>
      <c r="AH69" s="49">
        <v>3.68</v>
      </c>
      <c r="AI69" s="49">
        <v>3.25</v>
      </c>
      <c r="AJ69" s="49">
        <v>3.65</v>
      </c>
      <c r="AK69" s="49">
        <v>3.46</v>
      </c>
      <c r="AL69" s="49">
        <v>2.31</v>
      </c>
      <c r="AM69" s="49">
        <v>2.04</v>
      </c>
      <c r="AN69" s="49">
        <v>0</v>
      </c>
      <c r="AP69" s="50" t="str">
        <f>Main!A179</f>
        <v>Sánchez</v>
      </c>
      <c r="AQ69" s="50">
        <f>Main!B179</f>
        <v>4.5999999999999996</v>
      </c>
      <c r="AR69" s="50" t="str">
        <f>Main!C179</f>
        <v>Brighton</v>
      </c>
      <c r="AS69" s="50">
        <f>Main!D179</f>
        <v>3.34</v>
      </c>
      <c r="AT69" s="50">
        <f>Main!E179</f>
        <v>3.74</v>
      </c>
      <c r="AU69" s="50">
        <f>Main!F179</f>
        <v>3.23</v>
      </c>
      <c r="AV69" s="50">
        <f>Main!G179</f>
        <v>3.6</v>
      </c>
      <c r="AW69" s="50">
        <f>Main!H179</f>
        <v>4.09</v>
      </c>
      <c r="AX69" s="50">
        <f>Main!I179</f>
        <v>3.68</v>
      </c>
      <c r="AY69" s="50">
        <f>Main!J179</f>
        <v>3.82</v>
      </c>
      <c r="AZ69" s="50">
        <f>Main!K179</f>
        <v>2.09</v>
      </c>
      <c r="BA69" s="50">
        <f>Main!L1059</f>
        <v>0</v>
      </c>
      <c r="BC69" s="50" t="str">
        <v>Sánchez</v>
      </c>
      <c r="BD69" s="50">
        <v>4.5999999999999996</v>
      </c>
      <c r="BE69" s="50" t="str">
        <v>Brighton</v>
      </c>
      <c r="BF69" s="50">
        <v>3.34</v>
      </c>
      <c r="BG69" s="50">
        <v>3.74</v>
      </c>
      <c r="BH69" s="50">
        <v>3.23</v>
      </c>
      <c r="BI69" s="50">
        <v>3.6</v>
      </c>
      <c r="BJ69" s="50">
        <v>4.09</v>
      </c>
      <c r="BK69" s="50">
        <v>3.68</v>
      </c>
      <c r="BL69" s="50">
        <v>3.82</v>
      </c>
      <c r="BM69" s="50">
        <v>2.09</v>
      </c>
      <c r="BN69" s="50">
        <v>0</v>
      </c>
      <c r="BP69" s="126" t="str">
        <f>Main!A69</f>
        <v>Sánchez</v>
      </c>
      <c r="BQ69" s="126">
        <f>Main!N2819</f>
        <v>0</v>
      </c>
      <c r="BR69" s="126">
        <f>Main!D69</f>
        <v>3.34</v>
      </c>
      <c r="BS69" s="126" t="str">
        <v>Sánchez</v>
      </c>
      <c r="BT69" s="126">
        <v>0</v>
      </c>
      <c r="BU69" s="126">
        <v>3.34</v>
      </c>
      <c r="BV69" s="127" t="str">
        <f t="shared" si="24"/>
        <v>Sánchez</v>
      </c>
      <c r="BW69" s="127">
        <f>Main!P2819</f>
        <v>0</v>
      </c>
      <c r="BX69" s="127">
        <f t="shared" si="25"/>
        <v>3.34</v>
      </c>
      <c r="BY69" s="127" t="str">
        <v>Sánchez</v>
      </c>
      <c r="BZ69" s="127">
        <v>0</v>
      </c>
      <c r="CA69" s="127">
        <v>3.34</v>
      </c>
      <c r="CB69" s="128" t="str">
        <f>Main!A69</f>
        <v>Sánchez</v>
      </c>
      <c r="CC69" s="128">
        <f>Main!M2819</f>
        <v>0</v>
      </c>
      <c r="CD69" s="128">
        <f>Main!D69</f>
        <v>3.34</v>
      </c>
      <c r="CE69" s="128" t="str">
        <v>Sánchez</v>
      </c>
      <c r="CF69" s="128">
        <v>0</v>
      </c>
      <c r="CG69" s="128">
        <v>3.34</v>
      </c>
      <c r="CH69" s="19" t="str">
        <f t="shared" si="26"/>
        <v>Sánchez</v>
      </c>
      <c r="CI69" s="19">
        <f>Main!M2819-BQ69-BW69-CC69</f>
        <v>0</v>
      </c>
      <c r="CJ69" s="19">
        <f t="shared" si="27"/>
        <v>3.34</v>
      </c>
      <c r="CK69" s="19" t="str">
        <v>Sánchez</v>
      </c>
      <c r="CL69" s="19">
        <v>0</v>
      </c>
      <c r="CM69" s="19">
        <v>3.34</v>
      </c>
      <c r="CO69" s="122">
        <f>Main!L69</f>
        <v>0</v>
      </c>
      <c r="CP69" s="122">
        <f>Main!L179</f>
        <v>0</v>
      </c>
      <c r="CQ69" s="122">
        <f>Main!L289</f>
        <v>0</v>
      </c>
      <c r="CR69" s="122">
        <f>Main!L399</f>
        <v>0</v>
      </c>
      <c r="CS69" s="122">
        <f>Main!L509</f>
        <v>0</v>
      </c>
      <c r="CT69" s="122">
        <f>Main!L619</f>
        <v>0</v>
      </c>
      <c r="CU69" s="122">
        <f>Main!L729</f>
        <v>0</v>
      </c>
      <c r="CV69" s="122">
        <f>Main!L839</f>
        <v>0</v>
      </c>
      <c r="CW69" s="122">
        <f>Main!L949</f>
        <v>0</v>
      </c>
      <c r="CX69" s="123">
        <f>Main!L1939</f>
        <v>0</v>
      </c>
      <c r="CY69" s="123">
        <f>Main!L2049</f>
        <v>0</v>
      </c>
      <c r="CZ69" s="123">
        <f>Main!L2159</f>
        <v>0</v>
      </c>
      <c r="DA69" s="124">
        <f>Main!L2269</f>
        <v>0</v>
      </c>
      <c r="DB69" s="123">
        <f>Main!L2379</f>
        <v>0</v>
      </c>
      <c r="DC69" s="123">
        <f>Main!L2489</f>
        <v>0</v>
      </c>
      <c r="DD69" s="123">
        <f>Main!L2599</f>
        <v>0</v>
      </c>
      <c r="DE69" s="123">
        <f>Main!L2709</f>
        <v>0</v>
      </c>
      <c r="DF69" s="51">
        <f t="shared" si="28"/>
        <v>0</v>
      </c>
      <c r="DG69" s="51">
        <f t="shared" si="29"/>
        <v>0</v>
      </c>
      <c r="DH69" s="51">
        <f t="shared" si="30"/>
        <v>0</v>
      </c>
      <c r="DI69" s="51">
        <f t="shared" si="31"/>
        <v>0</v>
      </c>
      <c r="DJ69" s="51">
        <f t="shared" si="32"/>
        <v>0</v>
      </c>
      <c r="DK69" s="51">
        <f t="shared" si="33"/>
        <v>0</v>
      </c>
      <c r="DL69" s="51">
        <f t="shared" si="34"/>
        <v>0</v>
      </c>
      <c r="DM69" s="51">
        <f t="shared" si="35"/>
        <v>0</v>
      </c>
      <c r="DN69" s="306">
        <f t="shared" si="23"/>
        <v>0</v>
      </c>
      <c r="DO69" s="306">
        <f t="shared" si="36"/>
        <v>0</v>
      </c>
      <c r="EA69" s="351">
        <f>SUM(EA68,AND(Main!L69=1))</f>
        <v>10</v>
      </c>
      <c r="EB69" s="351">
        <f>SUM(EB68,AND(Main!L179=1))</f>
        <v>10</v>
      </c>
      <c r="EC69" s="351">
        <f>SUM(EC68,AND(Main!L289=1))</f>
        <v>10</v>
      </c>
      <c r="ED69" s="351">
        <f>SUM(ED68,AND(Main!L399=1))</f>
        <v>10</v>
      </c>
      <c r="EE69" s="351">
        <f>SUM(EE68,AND(Main!L509=1))</f>
        <v>10</v>
      </c>
      <c r="EF69" s="351">
        <f>SUM(EF68,AND(Main!L619=1))</f>
        <v>10</v>
      </c>
      <c r="EG69" s="351">
        <f>SUM(EG68,AND(Main!L729=1))</f>
        <v>10</v>
      </c>
      <c r="EH69" s="351">
        <f>SUM(EH68,AND(Main!L839=1))</f>
        <v>10</v>
      </c>
      <c r="EI69" s="351">
        <f>SUM(EI68,AND(Main!L949=1))</f>
        <v>10</v>
      </c>
      <c r="EJ69" s="350">
        <f>SUM(EJ68,AND(Main!L2819=1))</f>
        <v>6</v>
      </c>
      <c r="EK69" s="350">
        <f>SUM(EK68,AND(Main!L2929=1))</f>
        <v>6</v>
      </c>
      <c r="EL69" s="350">
        <f>SUM(EL68,AND(Main!L3039=1))</f>
        <v>6</v>
      </c>
      <c r="EM69" s="350">
        <f>SUM(EM68,AND(Main!L3149=1))</f>
        <v>8</v>
      </c>
      <c r="EN69" s="350">
        <f>SUM(EN68,AND(Main!L3259=1))</f>
        <v>6</v>
      </c>
      <c r="EO69" s="350">
        <f>SUM(EO68,AND(Main!L3369=1))</f>
        <v>6</v>
      </c>
      <c r="EP69" s="350">
        <f>SUM(EP68,AND(Main!L3479=1))</f>
        <v>6</v>
      </c>
      <c r="EQ69" s="350">
        <f>SUM(EQ68,AND(Main!L3589=1))</f>
        <v>6</v>
      </c>
      <c r="ER69" s="361">
        <f>SUM(ER68,AND(Main!N2819=1))</f>
        <v>1</v>
      </c>
      <c r="ES69" s="361">
        <f>SUM(ES68,AND(Main!N2929=1))</f>
        <v>1</v>
      </c>
      <c r="ET69" s="361">
        <f>SUM(ET68,AND(Main!N3039=1))</f>
        <v>1</v>
      </c>
      <c r="EU69" s="361">
        <f>SUM(EU68,AND(Main!N3149=1))</f>
        <v>0</v>
      </c>
      <c r="EV69" s="361">
        <f>SUM(EV68,AND(Main!N3259=1))</f>
        <v>1</v>
      </c>
      <c r="EW69" s="361">
        <f>SUM(EW68,AND(Main!N3369=1))</f>
        <v>1</v>
      </c>
      <c r="EX69" s="361">
        <f>SUM(EX68,AND(Main!N3479=1))</f>
        <v>1</v>
      </c>
      <c r="EY69" s="361">
        <f>SUM(EY68,AND(Main!N3589=1))</f>
        <v>1</v>
      </c>
      <c r="EZ69" s="362">
        <f>SUM(EZ68,AND(Main!P2819=1))</f>
        <v>1</v>
      </c>
      <c r="FA69" s="362">
        <f>SUM(FA68,AND(Main!P2929=1))</f>
        <v>1</v>
      </c>
      <c r="FB69" s="362">
        <f>SUM(FB68,AND(Main!P3039=1))</f>
        <v>1</v>
      </c>
      <c r="FC69" s="362">
        <f>SUM(FC68,AND(Main!P3149=1))</f>
        <v>0</v>
      </c>
      <c r="FD69" s="362">
        <f>SUM(FD68,AND(Main!P3259=1))</f>
        <v>1</v>
      </c>
      <c r="FE69" s="362">
        <f>SUM(FE68,AND(Main!P3369=1))</f>
        <v>1</v>
      </c>
      <c r="FF69" s="362">
        <f>SUM(FF68,AND(Main!P3479=1))</f>
        <v>1</v>
      </c>
      <c r="FG69" s="362">
        <f>SUM(FG68,AND(Main!P3589=1))</f>
        <v>1</v>
      </c>
      <c r="FH69">
        <f>SUM(FH68,AND(Main!Q2819=1))</f>
        <v>2</v>
      </c>
      <c r="FI69">
        <f>SUM(FI68,AND(Main!Q2929=1))</f>
        <v>2</v>
      </c>
      <c r="FJ69">
        <f>SUM(FJ68,AND(Main!Q3039=1))</f>
        <v>2</v>
      </c>
      <c r="FK69">
        <f>SUM(FK68,AND(Main!Q3149=1))</f>
        <v>2</v>
      </c>
      <c r="FL69">
        <f>SUM(FL68,AND(Main!Q3259=1))</f>
        <v>2</v>
      </c>
      <c r="FM69">
        <f>SUM(FM68,AND(Main!Q3369=1))</f>
        <v>2</v>
      </c>
      <c r="FN69">
        <f>SUM(FN68,AND(Main!Q3479=1))</f>
        <v>2</v>
      </c>
      <c r="FO69">
        <f>SUM(FO68,AND(Main!Q3589=1))</f>
        <v>2</v>
      </c>
    </row>
    <row r="70" spans="1:171">
      <c r="A70" s="47" t="str">
        <v>Alisson</v>
      </c>
      <c r="B70" s="47">
        <v>5.5</v>
      </c>
      <c r="C70" s="47" t="str">
        <v>Liverpool</v>
      </c>
      <c r="D70" s="47">
        <v>4.18</v>
      </c>
      <c r="E70" s="47">
        <v>3.85</v>
      </c>
      <c r="F70" s="47">
        <v>3.73</v>
      </c>
      <c r="G70" s="47">
        <v>3.78</v>
      </c>
      <c r="H70" s="47">
        <v>4.04</v>
      </c>
      <c r="I70" s="47">
        <v>4.2</v>
      </c>
      <c r="J70" s="47">
        <v>3.54</v>
      </c>
      <c r="K70" s="47">
        <v>3.84</v>
      </c>
      <c r="L70" s="47">
        <v>0</v>
      </c>
      <c r="N70" s="252">
        <v>4</v>
      </c>
      <c r="O70" s="49" t="str">
        <f>Main!A180</f>
        <v>Sá</v>
      </c>
      <c r="P70" s="49">
        <f>Main!B180</f>
        <v>5</v>
      </c>
      <c r="Q70" s="49" t="str">
        <f>Main!C180</f>
        <v>Wolves</v>
      </c>
      <c r="R70" s="49">
        <f>Main!D180</f>
        <v>3.42</v>
      </c>
      <c r="S70" s="49">
        <f>Main!E180</f>
        <v>3.48</v>
      </c>
      <c r="T70" s="49">
        <f>Main!F180</f>
        <v>3.79</v>
      </c>
      <c r="U70" s="49">
        <f>Main!G180</f>
        <v>3.14</v>
      </c>
      <c r="V70" s="49">
        <f>Main!H180</f>
        <v>3.24</v>
      </c>
      <c r="W70" s="49">
        <f>Main!I180</f>
        <v>3.63</v>
      </c>
      <c r="X70" s="49">
        <f>Main!J180</f>
        <v>4.04</v>
      </c>
      <c r="Y70" s="49">
        <f>Main!K180</f>
        <v>2.83</v>
      </c>
      <c r="Z70" s="49">
        <f>Main!L2820</f>
        <v>0</v>
      </c>
      <c r="AB70" s="49">
        <v>3</v>
      </c>
      <c r="AC70" s="49" t="str">
        <v>Dier</v>
      </c>
      <c r="AD70" s="49">
        <v>5.2</v>
      </c>
      <c r="AE70" s="49" t="str">
        <v>Spurs</v>
      </c>
      <c r="AF70" s="49">
        <v>3.49</v>
      </c>
      <c r="AG70" s="49">
        <v>2.98</v>
      </c>
      <c r="AH70" s="49">
        <v>3.82</v>
      </c>
      <c r="AI70" s="49">
        <v>2.9</v>
      </c>
      <c r="AJ70" s="49">
        <v>1.85</v>
      </c>
      <c r="AK70" s="49">
        <v>2.8</v>
      </c>
      <c r="AL70" s="49">
        <v>3.19</v>
      </c>
      <c r="AM70" s="49">
        <v>2.67</v>
      </c>
      <c r="AN70" s="49">
        <v>0</v>
      </c>
      <c r="AP70" s="50" t="str">
        <f>Main!A180</f>
        <v>Sá</v>
      </c>
      <c r="AQ70" s="50">
        <f>Main!B180</f>
        <v>5</v>
      </c>
      <c r="AR70" s="50" t="str">
        <f>Main!C180</f>
        <v>Wolves</v>
      </c>
      <c r="AS70" s="50">
        <f>Main!D180</f>
        <v>3.42</v>
      </c>
      <c r="AT70" s="50">
        <f>Main!E180</f>
        <v>3.48</v>
      </c>
      <c r="AU70" s="50">
        <f>Main!F180</f>
        <v>3.79</v>
      </c>
      <c r="AV70" s="50">
        <f>Main!G180</f>
        <v>3.14</v>
      </c>
      <c r="AW70" s="50">
        <f>Main!H180</f>
        <v>3.24</v>
      </c>
      <c r="AX70" s="50">
        <f>Main!I180</f>
        <v>3.63</v>
      </c>
      <c r="AY70" s="50">
        <f>Main!J180</f>
        <v>4.04</v>
      </c>
      <c r="AZ70" s="50">
        <f>Main!K180</f>
        <v>2.83</v>
      </c>
      <c r="BA70" s="50">
        <f>Main!L1060</f>
        <v>0</v>
      </c>
      <c r="BC70" s="50" t="str">
        <v>Sá</v>
      </c>
      <c r="BD70" s="50">
        <v>5</v>
      </c>
      <c r="BE70" s="50" t="str">
        <v>Wolves</v>
      </c>
      <c r="BF70" s="50">
        <v>3.42</v>
      </c>
      <c r="BG70" s="50">
        <v>3.48</v>
      </c>
      <c r="BH70" s="50">
        <v>3.79</v>
      </c>
      <c r="BI70" s="50">
        <v>3.14</v>
      </c>
      <c r="BJ70" s="50">
        <v>3.24</v>
      </c>
      <c r="BK70" s="50">
        <v>3.63</v>
      </c>
      <c r="BL70" s="50">
        <v>4.04</v>
      </c>
      <c r="BM70" s="50">
        <v>2.83</v>
      </c>
      <c r="BN70" s="50">
        <v>0</v>
      </c>
      <c r="BP70" s="126" t="str">
        <f>Main!A70</f>
        <v>Sá</v>
      </c>
      <c r="BQ70" s="126">
        <f>Main!N2820</f>
        <v>0</v>
      </c>
      <c r="BR70" s="126">
        <f>Main!D70</f>
        <v>3.42</v>
      </c>
      <c r="BS70" s="126" t="str">
        <v>Sá</v>
      </c>
      <c r="BT70" s="126">
        <v>0</v>
      </c>
      <c r="BU70" s="126">
        <v>3.42</v>
      </c>
      <c r="BV70" s="127" t="str">
        <f t="shared" si="24"/>
        <v>Sá</v>
      </c>
      <c r="BW70" s="127">
        <f>Main!P2820</f>
        <v>0</v>
      </c>
      <c r="BX70" s="127">
        <f t="shared" si="25"/>
        <v>3.42</v>
      </c>
      <c r="BY70" s="127" t="str">
        <v>Sá</v>
      </c>
      <c r="BZ70" s="127">
        <v>0</v>
      </c>
      <c r="CA70" s="127">
        <v>3.42</v>
      </c>
      <c r="CB70" s="128" t="str">
        <f>Main!A70</f>
        <v>Sá</v>
      </c>
      <c r="CC70" s="128">
        <f>Main!M2820</f>
        <v>0</v>
      </c>
      <c r="CD70" s="128">
        <f>Main!D70</f>
        <v>3.42</v>
      </c>
      <c r="CE70" s="128" t="str">
        <v>Sá</v>
      </c>
      <c r="CF70" s="128">
        <v>0</v>
      </c>
      <c r="CG70" s="128">
        <v>3.42</v>
      </c>
      <c r="CH70" s="19" t="str">
        <f t="shared" si="26"/>
        <v>Sá</v>
      </c>
      <c r="CI70" s="19">
        <f>Main!M2820-BQ70-BW70-CC70</f>
        <v>0</v>
      </c>
      <c r="CJ70" s="19">
        <f t="shared" si="27"/>
        <v>3.42</v>
      </c>
      <c r="CK70" s="19" t="str">
        <v>Sá</v>
      </c>
      <c r="CL70" s="19">
        <v>0</v>
      </c>
      <c r="CM70" s="19">
        <v>3.42</v>
      </c>
      <c r="CO70" s="122">
        <f>Main!L70</f>
        <v>0</v>
      </c>
      <c r="CP70" s="122">
        <f>Main!L180</f>
        <v>0</v>
      </c>
      <c r="CQ70" s="122">
        <f>Main!L290</f>
        <v>0</v>
      </c>
      <c r="CR70" s="122">
        <f>Main!L400</f>
        <v>0</v>
      </c>
      <c r="CS70" s="122">
        <f>Main!L510</f>
        <v>0</v>
      </c>
      <c r="CT70" s="122">
        <f>Main!L620</f>
        <v>0</v>
      </c>
      <c r="CU70" s="122">
        <f>Main!L730</f>
        <v>0</v>
      </c>
      <c r="CV70" s="122">
        <f>Main!L840</f>
        <v>0</v>
      </c>
      <c r="CW70" s="122">
        <f>Main!L950</f>
        <v>0</v>
      </c>
      <c r="CX70" s="123">
        <f>Main!L1940</f>
        <v>0</v>
      </c>
      <c r="CY70" s="123">
        <f>Main!L2050</f>
        <v>0</v>
      </c>
      <c r="CZ70" s="123">
        <f>Main!L2160</f>
        <v>0</v>
      </c>
      <c r="DA70" s="124">
        <f>Main!L2270</f>
        <v>0</v>
      </c>
      <c r="DB70" s="123">
        <f>Main!L2380</f>
        <v>0</v>
      </c>
      <c r="DC70" s="123">
        <f>Main!L2490</f>
        <v>0</v>
      </c>
      <c r="DD70" s="123">
        <f>Main!L2600</f>
        <v>0</v>
      </c>
      <c r="DE70" s="123">
        <f>Main!L2710</f>
        <v>0</v>
      </c>
      <c r="DF70" s="51">
        <f t="shared" si="28"/>
        <v>0</v>
      </c>
      <c r="DG70" s="51">
        <f t="shared" si="29"/>
        <v>0</v>
      </c>
      <c r="DH70" s="51">
        <f t="shared" si="30"/>
        <v>0</v>
      </c>
      <c r="DI70" s="51">
        <f t="shared" si="31"/>
        <v>0</v>
      </c>
      <c r="DJ70" s="51">
        <f t="shared" si="32"/>
        <v>0</v>
      </c>
      <c r="DK70" s="51">
        <f t="shared" si="33"/>
        <v>0</v>
      </c>
      <c r="DL70" s="51">
        <f t="shared" si="34"/>
        <v>0</v>
      </c>
      <c r="DM70" s="51">
        <f t="shared" si="35"/>
        <v>0</v>
      </c>
      <c r="DN70" s="306">
        <f t="shared" si="23"/>
        <v>0</v>
      </c>
      <c r="DO70" s="306">
        <f t="shared" si="36"/>
        <v>0</v>
      </c>
      <c r="EA70" s="351">
        <f>SUM(EA69,AND(Main!L70=1))</f>
        <v>10</v>
      </c>
      <c r="EB70" s="351">
        <f>SUM(EB69,AND(Main!L180=1))</f>
        <v>10</v>
      </c>
      <c r="EC70" s="351">
        <f>SUM(EC69,AND(Main!L290=1))</f>
        <v>10</v>
      </c>
      <c r="ED70" s="351">
        <f>SUM(ED69,AND(Main!L400=1))</f>
        <v>10</v>
      </c>
      <c r="EE70" s="351">
        <f>SUM(EE69,AND(Main!L510=1))</f>
        <v>10</v>
      </c>
      <c r="EF70" s="351">
        <f>SUM(EF69,AND(Main!L620=1))</f>
        <v>10</v>
      </c>
      <c r="EG70" s="351">
        <f>SUM(EG69,AND(Main!L730=1))</f>
        <v>10</v>
      </c>
      <c r="EH70" s="351">
        <f>SUM(EH69,AND(Main!L840=1))</f>
        <v>10</v>
      </c>
      <c r="EI70" s="351">
        <f>SUM(EI69,AND(Main!L950=1))</f>
        <v>10</v>
      </c>
      <c r="EJ70" s="350">
        <f>SUM(EJ69,AND(Main!L2820=1))</f>
        <v>6</v>
      </c>
      <c r="EK70" s="350">
        <f>SUM(EK69,AND(Main!L2930=1))</f>
        <v>6</v>
      </c>
      <c r="EL70" s="350">
        <f>SUM(EL69,AND(Main!L3040=1))</f>
        <v>6</v>
      </c>
      <c r="EM70" s="350">
        <f>SUM(EM69,AND(Main!L3150=1))</f>
        <v>8</v>
      </c>
      <c r="EN70" s="350">
        <f>SUM(EN69,AND(Main!L3260=1))</f>
        <v>6</v>
      </c>
      <c r="EO70" s="350">
        <f>SUM(EO69,AND(Main!L3370=1))</f>
        <v>6</v>
      </c>
      <c r="EP70" s="350">
        <f>SUM(EP69,AND(Main!L3480=1))</f>
        <v>6</v>
      </c>
      <c r="EQ70" s="350">
        <f>SUM(EQ69,AND(Main!L3590=1))</f>
        <v>6</v>
      </c>
      <c r="ER70" s="361">
        <f>SUM(ER69,AND(Main!N2820=1))</f>
        <v>1</v>
      </c>
      <c r="ES70" s="361">
        <f>SUM(ES69,AND(Main!N2930=1))</f>
        <v>1</v>
      </c>
      <c r="ET70" s="361">
        <f>SUM(ET69,AND(Main!N3040=1))</f>
        <v>1</v>
      </c>
      <c r="EU70" s="361">
        <f>SUM(EU69,AND(Main!N3150=1))</f>
        <v>0</v>
      </c>
      <c r="EV70" s="361">
        <f>SUM(EV69,AND(Main!N3260=1))</f>
        <v>1</v>
      </c>
      <c r="EW70" s="361">
        <f>SUM(EW69,AND(Main!N3370=1))</f>
        <v>1</v>
      </c>
      <c r="EX70" s="361">
        <f>SUM(EX69,AND(Main!N3480=1))</f>
        <v>1</v>
      </c>
      <c r="EY70" s="361">
        <f>SUM(EY69,AND(Main!N3590=1))</f>
        <v>1</v>
      </c>
      <c r="EZ70" s="362">
        <f>SUM(EZ69,AND(Main!P2820=1))</f>
        <v>1</v>
      </c>
      <c r="FA70" s="362">
        <f>SUM(FA69,AND(Main!P2930=1))</f>
        <v>1</v>
      </c>
      <c r="FB70" s="362">
        <f>SUM(FB69,AND(Main!P3040=1))</f>
        <v>1</v>
      </c>
      <c r="FC70" s="362">
        <f>SUM(FC69,AND(Main!P3150=1))</f>
        <v>0</v>
      </c>
      <c r="FD70" s="362">
        <f>SUM(FD69,AND(Main!P3260=1))</f>
        <v>1</v>
      </c>
      <c r="FE70" s="362">
        <f>SUM(FE69,AND(Main!P3370=1))</f>
        <v>1</v>
      </c>
      <c r="FF70" s="362">
        <f>SUM(FF69,AND(Main!P3480=1))</f>
        <v>1</v>
      </c>
      <c r="FG70" s="362">
        <f>SUM(FG69,AND(Main!P3590=1))</f>
        <v>1</v>
      </c>
      <c r="FH70">
        <f>SUM(FH69,AND(Main!Q2820=1))</f>
        <v>2</v>
      </c>
      <c r="FI70">
        <f>SUM(FI69,AND(Main!Q2930=1))</f>
        <v>2</v>
      </c>
      <c r="FJ70">
        <f>SUM(FJ69,AND(Main!Q3040=1))</f>
        <v>2</v>
      </c>
      <c r="FK70">
        <f>SUM(FK69,AND(Main!Q3150=1))</f>
        <v>2</v>
      </c>
      <c r="FL70">
        <f>SUM(FL69,AND(Main!Q3260=1))</f>
        <v>2</v>
      </c>
      <c r="FM70">
        <f>SUM(FM69,AND(Main!Q3370=1))</f>
        <v>2</v>
      </c>
      <c r="FN70">
        <f>SUM(FN69,AND(Main!Q3480=1))</f>
        <v>2</v>
      </c>
      <c r="FO70">
        <f>SUM(FO69,AND(Main!Q3590=1))</f>
        <v>2</v>
      </c>
    </row>
    <row r="71" spans="1:171">
      <c r="A71" s="47" t="str">
        <v>Lloris</v>
      </c>
      <c r="B71" s="47">
        <v>5.5</v>
      </c>
      <c r="C71" s="47" t="str">
        <v>Spurs</v>
      </c>
      <c r="D71" s="47">
        <v>3.78</v>
      </c>
      <c r="E71" s="47">
        <v>3.63</v>
      </c>
      <c r="F71" s="47">
        <v>6.38</v>
      </c>
      <c r="G71" s="47">
        <v>3.52</v>
      </c>
      <c r="H71" s="47">
        <v>3.12</v>
      </c>
      <c r="I71" s="47">
        <v>3.45</v>
      </c>
      <c r="J71" s="47">
        <v>3.71</v>
      </c>
      <c r="K71" s="47">
        <v>3.45</v>
      </c>
      <c r="L71" s="47">
        <v>0</v>
      </c>
      <c r="N71" s="252">
        <v>4</v>
      </c>
      <c r="O71" s="49" t="str">
        <f>Main!A181</f>
        <v>De Gea</v>
      </c>
      <c r="P71" s="49">
        <f>Main!B181</f>
        <v>4.9000000000000004</v>
      </c>
      <c r="Q71" s="49" t="str">
        <f>Main!C181</f>
        <v>Man Utd</v>
      </c>
      <c r="R71" s="49">
        <f>Main!D181</f>
        <v>3.92</v>
      </c>
      <c r="S71" s="49">
        <f>Main!E181</f>
        <v>4.1399999999999997</v>
      </c>
      <c r="T71" s="49">
        <f>Main!F181</f>
        <v>3.16</v>
      </c>
      <c r="U71" s="49">
        <f>Main!G181</f>
        <v>3.15</v>
      </c>
      <c r="V71" s="49">
        <f>Main!H181</f>
        <v>3.92</v>
      </c>
      <c r="W71" s="49">
        <f>Main!I181</f>
        <v>3.46</v>
      </c>
      <c r="X71" s="49">
        <f>Main!J181</f>
        <v>3.85</v>
      </c>
      <c r="Y71" s="49">
        <f>Main!K181</f>
        <v>1.85</v>
      </c>
      <c r="Z71" s="49">
        <f>Main!L2821</f>
        <v>0</v>
      </c>
      <c r="AB71" s="49">
        <v>3</v>
      </c>
      <c r="AC71" s="49" t="str">
        <v>Schär</v>
      </c>
      <c r="AD71" s="49">
        <v>4.9000000000000004</v>
      </c>
      <c r="AE71" s="49" t="str">
        <v>Newcastle</v>
      </c>
      <c r="AF71" s="49">
        <v>4.0599999999999996</v>
      </c>
      <c r="AG71" s="49">
        <v>1.69</v>
      </c>
      <c r="AH71" s="49">
        <v>3.37</v>
      </c>
      <c r="AI71" s="49">
        <v>2.85</v>
      </c>
      <c r="AJ71" s="49">
        <v>3.68</v>
      </c>
      <c r="AK71" s="49">
        <v>3.69</v>
      </c>
      <c r="AL71" s="49">
        <v>2.3199999999999998</v>
      </c>
      <c r="AM71" s="49">
        <v>2.0299999999999998</v>
      </c>
      <c r="AN71" s="49">
        <v>0</v>
      </c>
      <c r="AP71" s="50" t="str">
        <f>Main!A181</f>
        <v>De Gea</v>
      </c>
      <c r="AQ71" s="50">
        <f>Main!B181</f>
        <v>4.9000000000000004</v>
      </c>
      <c r="AR71" s="50" t="str">
        <f>Main!C181</f>
        <v>Man Utd</v>
      </c>
      <c r="AS71" s="50">
        <f>Main!D181</f>
        <v>3.92</v>
      </c>
      <c r="AT71" s="50">
        <f>Main!E181</f>
        <v>4.1399999999999997</v>
      </c>
      <c r="AU71" s="50">
        <f>Main!F181</f>
        <v>3.16</v>
      </c>
      <c r="AV71" s="50">
        <f>Main!G181</f>
        <v>3.15</v>
      </c>
      <c r="AW71" s="50">
        <f>Main!H181</f>
        <v>3.92</v>
      </c>
      <c r="AX71" s="50">
        <f>Main!I181</f>
        <v>3.46</v>
      </c>
      <c r="AY71" s="50">
        <f>Main!J181</f>
        <v>3.85</v>
      </c>
      <c r="AZ71" s="50">
        <f>Main!K181</f>
        <v>1.85</v>
      </c>
      <c r="BA71" s="50">
        <f>Main!L1061</f>
        <v>0</v>
      </c>
      <c r="BC71" s="50" t="str">
        <v>De Gea</v>
      </c>
      <c r="BD71" s="50">
        <v>4.9000000000000004</v>
      </c>
      <c r="BE71" s="50" t="str">
        <v>Man Utd</v>
      </c>
      <c r="BF71" s="50">
        <v>3.92</v>
      </c>
      <c r="BG71" s="50">
        <v>4.1399999999999997</v>
      </c>
      <c r="BH71" s="50">
        <v>3.16</v>
      </c>
      <c r="BI71" s="50">
        <v>3.15</v>
      </c>
      <c r="BJ71" s="50">
        <v>3.92</v>
      </c>
      <c r="BK71" s="50">
        <v>3.46</v>
      </c>
      <c r="BL71" s="50">
        <v>3.85</v>
      </c>
      <c r="BM71" s="50">
        <v>1.85</v>
      </c>
      <c r="BN71" s="50">
        <v>0</v>
      </c>
      <c r="BP71" s="126" t="str">
        <f>Main!A71</f>
        <v>De Gea</v>
      </c>
      <c r="BQ71" s="126">
        <f>Main!N2821</f>
        <v>0</v>
      </c>
      <c r="BR71" s="126">
        <f>Main!D71</f>
        <v>3.92</v>
      </c>
      <c r="BS71" s="126" t="str">
        <v>De Gea</v>
      </c>
      <c r="BT71" s="126">
        <v>0</v>
      </c>
      <c r="BU71" s="126">
        <v>3.92</v>
      </c>
      <c r="BV71" s="127" t="str">
        <f t="shared" si="24"/>
        <v>De Gea</v>
      </c>
      <c r="BW71" s="127">
        <f>Main!P2821</f>
        <v>0</v>
      </c>
      <c r="BX71" s="127">
        <f t="shared" si="25"/>
        <v>3.92</v>
      </c>
      <c r="BY71" s="127" t="str">
        <v>De Gea</v>
      </c>
      <c r="BZ71" s="127">
        <v>0</v>
      </c>
      <c r="CA71" s="127">
        <v>3.92</v>
      </c>
      <c r="CB71" s="128" t="str">
        <f>Main!A71</f>
        <v>De Gea</v>
      </c>
      <c r="CC71" s="128">
        <f>Main!M2821</f>
        <v>0</v>
      </c>
      <c r="CD71" s="128">
        <f>Main!D71</f>
        <v>3.92</v>
      </c>
      <c r="CE71" s="128" t="str">
        <v>De Gea</v>
      </c>
      <c r="CF71" s="128">
        <v>0</v>
      </c>
      <c r="CG71" s="128">
        <v>3.92</v>
      </c>
      <c r="CH71" s="19" t="str">
        <f t="shared" si="26"/>
        <v>De Gea</v>
      </c>
      <c r="CI71" s="19">
        <f>Main!M2821-BQ71-BW71-CC71</f>
        <v>0</v>
      </c>
      <c r="CJ71" s="19">
        <f t="shared" si="27"/>
        <v>3.92</v>
      </c>
      <c r="CK71" s="19" t="str">
        <v>De Gea</v>
      </c>
      <c r="CL71" s="19">
        <v>0</v>
      </c>
      <c r="CM71" s="19">
        <v>3.92</v>
      </c>
      <c r="CO71" s="122">
        <f>Main!L71</f>
        <v>0</v>
      </c>
      <c r="CP71" s="122">
        <f>Main!L181</f>
        <v>0</v>
      </c>
      <c r="CQ71" s="122">
        <f>Main!L291</f>
        <v>0</v>
      </c>
      <c r="CR71" s="122">
        <f>Main!L401</f>
        <v>0</v>
      </c>
      <c r="CS71" s="122">
        <f>Main!L511</f>
        <v>0</v>
      </c>
      <c r="CT71" s="122">
        <f>Main!L621</f>
        <v>0</v>
      </c>
      <c r="CU71" s="122">
        <f>Main!L731</f>
        <v>0</v>
      </c>
      <c r="CV71" s="122">
        <f>Main!L841</f>
        <v>0</v>
      </c>
      <c r="CW71" s="122">
        <f>Main!L951</f>
        <v>0</v>
      </c>
      <c r="CX71" s="123">
        <f>Main!L1941</f>
        <v>0</v>
      </c>
      <c r="CY71" s="123">
        <f>Main!L2051</f>
        <v>0</v>
      </c>
      <c r="CZ71" s="123">
        <f>Main!L2161</f>
        <v>0</v>
      </c>
      <c r="DA71" s="124">
        <f>Main!L2271</f>
        <v>0</v>
      </c>
      <c r="DB71" s="123">
        <f>Main!L2381</f>
        <v>0</v>
      </c>
      <c r="DC71" s="123">
        <f>Main!L2491</f>
        <v>0</v>
      </c>
      <c r="DD71" s="123">
        <f>Main!L2601</f>
        <v>0</v>
      </c>
      <c r="DE71" s="123">
        <f>Main!L2711</f>
        <v>0</v>
      </c>
      <c r="DF71" s="51">
        <f t="shared" si="28"/>
        <v>0</v>
      </c>
      <c r="DG71" s="51">
        <f t="shared" si="29"/>
        <v>0</v>
      </c>
      <c r="DH71" s="51">
        <f t="shared" si="30"/>
        <v>0</v>
      </c>
      <c r="DI71" s="51">
        <f t="shared" si="31"/>
        <v>0</v>
      </c>
      <c r="DJ71" s="51">
        <f t="shared" si="32"/>
        <v>0</v>
      </c>
      <c r="DK71" s="51">
        <f t="shared" si="33"/>
        <v>0</v>
      </c>
      <c r="DL71" s="51">
        <f t="shared" si="34"/>
        <v>0</v>
      </c>
      <c r="DM71" s="51">
        <f t="shared" si="35"/>
        <v>0</v>
      </c>
      <c r="DN71" s="306">
        <f t="shared" si="23"/>
        <v>0</v>
      </c>
      <c r="DO71" s="306">
        <f t="shared" si="36"/>
        <v>0</v>
      </c>
      <c r="EA71" s="351">
        <f>SUM(EA70,AND(Main!L71=1))</f>
        <v>10</v>
      </c>
      <c r="EB71" s="351">
        <f>SUM(EB70,AND(Main!L181=1))</f>
        <v>10</v>
      </c>
      <c r="EC71" s="351">
        <f>SUM(EC70,AND(Main!L291=1))</f>
        <v>10</v>
      </c>
      <c r="ED71" s="351">
        <f>SUM(ED70,AND(Main!L401=1))</f>
        <v>10</v>
      </c>
      <c r="EE71" s="351">
        <f>SUM(EE70,AND(Main!L511=1))</f>
        <v>10</v>
      </c>
      <c r="EF71" s="351">
        <f>SUM(EF70,AND(Main!L621=1))</f>
        <v>10</v>
      </c>
      <c r="EG71" s="351">
        <f>SUM(EG70,AND(Main!L731=1))</f>
        <v>10</v>
      </c>
      <c r="EH71" s="351">
        <f>SUM(EH70,AND(Main!L841=1))</f>
        <v>10</v>
      </c>
      <c r="EI71" s="351">
        <f>SUM(EI70,AND(Main!L951=1))</f>
        <v>10</v>
      </c>
      <c r="EJ71" s="350">
        <f>SUM(EJ70,AND(Main!L2821=1))</f>
        <v>6</v>
      </c>
      <c r="EK71" s="350">
        <f>SUM(EK70,AND(Main!L2931=1))</f>
        <v>6</v>
      </c>
      <c r="EL71" s="350">
        <f>SUM(EL70,AND(Main!L3041=1))</f>
        <v>6</v>
      </c>
      <c r="EM71" s="350">
        <f>SUM(EM70,AND(Main!L3151=1))</f>
        <v>8</v>
      </c>
      <c r="EN71" s="350">
        <f>SUM(EN70,AND(Main!L3261=1))</f>
        <v>6</v>
      </c>
      <c r="EO71" s="350">
        <f>SUM(EO70,AND(Main!L3371=1))</f>
        <v>6</v>
      </c>
      <c r="EP71" s="350">
        <f>SUM(EP70,AND(Main!L3481=1))</f>
        <v>6</v>
      </c>
      <c r="EQ71" s="350">
        <f>SUM(EQ70,AND(Main!L3591=1))</f>
        <v>6</v>
      </c>
      <c r="ER71" s="361">
        <f>SUM(ER70,AND(Main!N2821=1))</f>
        <v>1</v>
      </c>
      <c r="ES71" s="361">
        <f>SUM(ES70,AND(Main!N2931=1))</f>
        <v>1</v>
      </c>
      <c r="ET71" s="361">
        <f>SUM(ET70,AND(Main!N3041=1))</f>
        <v>1</v>
      </c>
      <c r="EU71" s="361">
        <f>SUM(EU70,AND(Main!N3151=1))</f>
        <v>0</v>
      </c>
      <c r="EV71" s="361">
        <f>SUM(EV70,AND(Main!N3261=1))</f>
        <v>1</v>
      </c>
      <c r="EW71" s="361">
        <f>SUM(EW70,AND(Main!N3371=1))</f>
        <v>1</v>
      </c>
      <c r="EX71" s="361">
        <f>SUM(EX70,AND(Main!N3481=1))</f>
        <v>1</v>
      </c>
      <c r="EY71" s="361">
        <f>SUM(EY70,AND(Main!N3591=1))</f>
        <v>1</v>
      </c>
      <c r="EZ71" s="362">
        <f>SUM(EZ70,AND(Main!P2821=1))</f>
        <v>1</v>
      </c>
      <c r="FA71" s="362">
        <f>SUM(FA70,AND(Main!P2931=1))</f>
        <v>1</v>
      </c>
      <c r="FB71" s="362">
        <f>SUM(FB70,AND(Main!P3041=1))</f>
        <v>1</v>
      </c>
      <c r="FC71" s="362">
        <f>SUM(FC70,AND(Main!P3151=1))</f>
        <v>0</v>
      </c>
      <c r="FD71" s="362">
        <f>SUM(FD70,AND(Main!P3261=1))</f>
        <v>1</v>
      </c>
      <c r="FE71" s="362">
        <f>SUM(FE70,AND(Main!P3371=1))</f>
        <v>1</v>
      </c>
      <c r="FF71" s="362">
        <f>SUM(FF70,AND(Main!P3481=1))</f>
        <v>1</v>
      </c>
      <c r="FG71" s="362">
        <f>SUM(FG70,AND(Main!P3591=1))</f>
        <v>1</v>
      </c>
      <c r="FH71">
        <f>SUM(FH70,AND(Main!Q2821=1))</f>
        <v>2</v>
      </c>
      <c r="FI71">
        <f>SUM(FI70,AND(Main!Q2931=1))</f>
        <v>2</v>
      </c>
      <c r="FJ71">
        <f>SUM(FJ70,AND(Main!Q3041=1))</f>
        <v>2</v>
      </c>
      <c r="FK71">
        <f>SUM(FK70,AND(Main!Q3151=1))</f>
        <v>2</v>
      </c>
      <c r="FL71">
        <f>SUM(FL70,AND(Main!Q3261=1))</f>
        <v>2</v>
      </c>
      <c r="FM71">
        <f>SUM(FM70,AND(Main!Q3371=1))</f>
        <v>2</v>
      </c>
      <c r="FN71">
        <f>SUM(FN70,AND(Main!Q3481=1))</f>
        <v>2</v>
      </c>
      <c r="FO71">
        <f>SUM(FO70,AND(Main!Q3591=1))</f>
        <v>2</v>
      </c>
    </row>
    <row r="72" spans="1:171">
      <c r="A72" s="47" t="str">
        <v>Pope</v>
      </c>
      <c r="B72" s="47">
        <v>5.3</v>
      </c>
      <c r="C72" s="47" t="str">
        <v>Newcastle</v>
      </c>
      <c r="D72" s="47">
        <v>3.98</v>
      </c>
      <c r="E72" s="47">
        <v>3.29</v>
      </c>
      <c r="F72" s="47">
        <v>3.99</v>
      </c>
      <c r="G72" s="47">
        <v>3.84</v>
      </c>
      <c r="H72" s="47">
        <v>3.96</v>
      </c>
      <c r="I72" s="47">
        <v>4</v>
      </c>
      <c r="J72" s="47">
        <v>3.37</v>
      </c>
      <c r="K72" s="47">
        <v>2.4300000000000002</v>
      </c>
      <c r="L72" s="47">
        <v>0</v>
      </c>
      <c r="N72" s="252">
        <v>4</v>
      </c>
      <c r="O72" s="49" t="str">
        <f>Main!A182</f>
        <v>Pickford</v>
      </c>
      <c r="P72" s="49">
        <f>Main!B182</f>
        <v>4.5</v>
      </c>
      <c r="Q72" s="49" t="str">
        <f>Main!C182</f>
        <v>Everton</v>
      </c>
      <c r="R72" s="49">
        <f>Main!D182</f>
        <v>3.29</v>
      </c>
      <c r="S72" s="49">
        <f>Main!E182</f>
        <v>3.46</v>
      </c>
      <c r="T72" s="49">
        <f>Main!F182</f>
        <v>3.86</v>
      </c>
      <c r="U72" s="49">
        <f>Main!G182</f>
        <v>3.34</v>
      </c>
      <c r="V72" s="49">
        <f>Main!H182</f>
        <v>3.2</v>
      </c>
      <c r="W72" s="49">
        <f>Main!I182</f>
        <v>3.09</v>
      </c>
      <c r="X72" s="49">
        <f>Main!J182</f>
        <v>3.58</v>
      </c>
      <c r="Y72" s="49">
        <f>Main!K182</f>
        <v>3.56</v>
      </c>
      <c r="Z72" s="49">
        <f>Main!L2822</f>
        <v>0</v>
      </c>
      <c r="AB72" s="49">
        <v>3</v>
      </c>
      <c r="AC72" s="49" t="str">
        <v>Zinchenko</v>
      </c>
      <c r="AD72" s="49">
        <v>5</v>
      </c>
      <c r="AE72" s="49" t="str">
        <v>Arsenal</v>
      </c>
      <c r="AF72" s="49">
        <v>2.52</v>
      </c>
      <c r="AG72" s="49">
        <v>2.68</v>
      </c>
      <c r="AH72" s="49">
        <v>2.23</v>
      </c>
      <c r="AI72" s="49">
        <v>2.7</v>
      </c>
      <c r="AJ72" s="49">
        <v>3.15</v>
      </c>
      <c r="AK72" s="49">
        <v>5.31</v>
      </c>
      <c r="AL72" s="49">
        <v>2.75</v>
      </c>
      <c r="AM72" s="49">
        <v>2.25</v>
      </c>
      <c r="AN72" s="49">
        <v>0</v>
      </c>
      <c r="AP72" s="50" t="str">
        <f>Main!A182</f>
        <v>Pickford</v>
      </c>
      <c r="AQ72" s="50">
        <f>Main!B182</f>
        <v>4.5</v>
      </c>
      <c r="AR72" s="50" t="str">
        <f>Main!C182</f>
        <v>Everton</v>
      </c>
      <c r="AS72" s="50">
        <f>Main!D182</f>
        <v>3.29</v>
      </c>
      <c r="AT72" s="50">
        <f>Main!E182</f>
        <v>3.46</v>
      </c>
      <c r="AU72" s="50">
        <f>Main!F182</f>
        <v>3.86</v>
      </c>
      <c r="AV72" s="50">
        <f>Main!G182</f>
        <v>3.34</v>
      </c>
      <c r="AW72" s="50">
        <f>Main!H182</f>
        <v>3.2</v>
      </c>
      <c r="AX72" s="50">
        <f>Main!I182</f>
        <v>3.09</v>
      </c>
      <c r="AY72" s="50">
        <f>Main!J182</f>
        <v>3.58</v>
      </c>
      <c r="AZ72" s="50">
        <f>Main!K182</f>
        <v>3.56</v>
      </c>
      <c r="BA72" s="50">
        <f>Main!L1062</f>
        <v>0</v>
      </c>
      <c r="BC72" s="50" t="str">
        <v>Pickford</v>
      </c>
      <c r="BD72" s="50">
        <v>4.5</v>
      </c>
      <c r="BE72" s="50" t="str">
        <v>Everton</v>
      </c>
      <c r="BF72" s="50">
        <v>3.29</v>
      </c>
      <c r="BG72" s="50">
        <v>3.46</v>
      </c>
      <c r="BH72" s="50">
        <v>3.86</v>
      </c>
      <c r="BI72" s="50">
        <v>3.34</v>
      </c>
      <c r="BJ72" s="50">
        <v>3.2</v>
      </c>
      <c r="BK72" s="50">
        <v>3.09</v>
      </c>
      <c r="BL72" s="50">
        <v>3.58</v>
      </c>
      <c r="BM72" s="50">
        <v>3.56</v>
      </c>
      <c r="BN72" s="50">
        <v>0</v>
      </c>
      <c r="BP72" s="126" t="str">
        <f>Main!A72</f>
        <v>Pickford</v>
      </c>
      <c r="BQ72" s="126">
        <f>Main!N2822</f>
        <v>0</v>
      </c>
      <c r="BR72" s="126">
        <f>Main!D72</f>
        <v>3.29</v>
      </c>
      <c r="BS72" s="126" t="str">
        <v>Pickford</v>
      </c>
      <c r="BT72" s="126">
        <v>0</v>
      </c>
      <c r="BU72" s="126">
        <v>3.29</v>
      </c>
      <c r="BV72" s="127" t="str">
        <f t="shared" si="24"/>
        <v>Pickford</v>
      </c>
      <c r="BW72" s="127">
        <f>Main!P2822</f>
        <v>0</v>
      </c>
      <c r="BX72" s="127">
        <f t="shared" si="25"/>
        <v>3.29</v>
      </c>
      <c r="BY72" s="127" t="str">
        <v>Pickford</v>
      </c>
      <c r="BZ72" s="127">
        <v>0</v>
      </c>
      <c r="CA72" s="127">
        <v>3.29</v>
      </c>
      <c r="CB72" s="128" t="str">
        <f>Main!A72</f>
        <v>Pickford</v>
      </c>
      <c r="CC72" s="128">
        <f>Main!M2822</f>
        <v>0</v>
      </c>
      <c r="CD72" s="128">
        <f>Main!D72</f>
        <v>3.29</v>
      </c>
      <c r="CE72" s="128" t="str">
        <v>Pickford</v>
      </c>
      <c r="CF72" s="128">
        <v>0</v>
      </c>
      <c r="CG72" s="128">
        <v>3.29</v>
      </c>
      <c r="CH72" s="19" t="str">
        <f t="shared" si="26"/>
        <v>Pickford</v>
      </c>
      <c r="CI72" s="19">
        <f>Main!M2822-BQ72-BW72-CC72</f>
        <v>0</v>
      </c>
      <c r="CJ72" s="19">
        <f t="shared" si="27"/>
        <v>3.29</v>
      </c>
      <c r="CK72" s="19" t="str">
        <v>Pickford</v>
      </c>
      <c r="CL72" s="19">
        <v>0</v>
      </c>
      <c r="CM72" s="19">
        <v>3.29</v>
      </c>
      <c r="CO72" s="122">
        <f>Main!L72</f>
        <v>0</v>
      </c>
      <c r="CP72" s="122">
        <f>Main!L182</f>
        <v>0</v>
      </c>
      <c r="CQ72" s="122">
        <f>Main!L292</f>
        <v>0</v>
      </c>
      <c r="CR72" s="122">
        <f>Main!L402</f>
        <v>0</v>
      </c>
      <c r="CS72" s="122">
        <f>Main!L512</f>
        <v>0</v>
      </c>
      <c r="CT72" s="122">
        <f>Main!L622</f>
        <v>0</v>
      </c>
      <c r="CU72" s="122">
        <f>Main!L732</f>
        <v>0</v>
      </c>
      <c r="CV72" s="122">
        <f>Main!L842</f>
        <v>0</v>
      </c>
      <c r="CW72" s="122">
        <f>Main!L952</f>
        <v>0</v>
      </c>
      <c r="CX72" s="123">
        <f>Main!L1942</f>
        <v>0</v>
      </c>
      <c r="CY72" s="123">
        <f>Main!L2052</f>
        <v>0</v>
      </c>
      <c r="CZ72" s="123">
        <f>Main!L2162</f>
        <v>0</v>
      </c>
      <c r="DA72" s="124">
        <f>Main!L2272</f>
        <v>0</v>
      </c>
      <c r="DB72" s="123">
        <f>Main!L2382</f>
        <v>0</v>
      </c>
      <c r="DC72" s="123">
        <f>Main!L2492</f>
        <v>0</v>
      </c>
      <c r="DD72" s="123">
        <f>Main!L2602</f>
        <v>0</v>
      </c>
      <c r="DE72" s="123">
        <f>Main!L2712</f>
        <v>0</v>
      </c>
      <c r="DF72" s="51">
        <f t="shared" si="28"/>
        <v>0</v>
      </c>
      <c r="DG72" s="51">
        <f t="shared" si="29"/>
        <v>0</v>
      </c>
      <c r="DH72" s="51">
        <f t="shared" si="30"/>
        <v>0</v>
      </c>
      <c r="DI72" s="51">
        <f t="shared" si="31"/>
        <v>0</v>
      </c>
      <c r="DJ72" s="51">
        <f t="shared" si="32"/>
        <v>0</v>
      </c>
      <c r="DK72" s="51">
        <f t="shared" si="33"/>
        <v>0</v>
      </c>
      <c r="DL72" s="51">
        <f t="shared" si="34"/>
        <v>0</v>
      </c>
      <c r="DM72" s="51">
        <f t="shared" si="35"/>
        <v>0</v>
      </c>
      <c r="DN72" s="306">
        <f t="shared" si="23"/>
        <v>0</v>
      </c>
      <c r="DO72" s="306">
        <f t="shared" si="36"/>
        <v>0</v>
      </c>
      <c r="EA72" s="351">
        <f>SUM(EA71,AND(Main!L72=1))</f>
        <v>10</v>
      </c>
      <c r="EB72" s="351">
        <f>SUM(EB71,AND(Main!L182=1))</f>
        <v>10</v>
      </c>
      <c r="EC72" s="351">
        <f>SUM(EC71,AND(Main!L292=1))</f>
        <v>10</v>
      </c>
      <c r="ED72" s="351">
        <f>SUM(ED71,AND(Main!L402=1))</f>
        <v>10</v>
      </c>
      <c r="EE72" s="351">
        <f>SUM(EE71,AND(Main!L512=1))</f>
        <v>10</v>
      </c>
      <c r="EF72" s="351">
        <f>SUM(EF71,AND(Main!L622=1))</f>
        <v>10</v>
      </c>
      <c r="EG72" s="351">
        <f>SUM(EG71,AND(Main!L732=1))</f>
        <v>10</v>
      </c>
      <c r="EH72" s="351">
        <f>SUM(EH71,AND(Main!L842=1))</f>
        <v>10</v>
      </c>
      <c r="EI72" s="351">
        <f>SUM(EI71,AND(Main!L952=1))</f>
        <v>10</v>
      </c>
      <c r="EJ72" s="350">
        <f>SUM(EJ71,AND(Main!L2822=1))</f>
        <v>6</v>
      </c>
      <c r="EK72" s="350">
        <f>SUM(EK71,AND(Main!L2932=1))</f>
        <v>6</v>
      </c>
      <c r="EL72" s="350">
        <f>SUM(EL71,AND(Main!L3042=1))</f>
        <v>6</v>
      </c>
      <c r="EM72" s="350">
        <f>SUM(EM71,AND(Main!L3152=1))</f>
        <v>8</v>
      </c>
      <c r="EN72" s="350">
        <f>SUM(EN71,AND(Main!L3262=1))</f>
        <v>6</v>
      </c>
      <c r="EO72" s="350">
        <f>SUM(EO71,AND(Main!L3372=1))</f>
        <v>6</v>
      </c>
      <c r="EP72" s="350">
        <f>SUM(EP71,AND(Main!L3482=1))</f>
        <v>6</v>
      </c>
      <c r="EQ72" s="350">
        <f>SUM(EQ71,AND(Main!L3592=1))</f>
        <v>6</v>
      </c>
      <c r="ER72" s="361">
        <f>SUM(ER71,AND(Main!N2822=1))</f>
        <v>1</v>
      </c>
      <c r="ES72" s="361">
        <f>SUM(ES71,AND(Main!N2932=1))</f>
        <v>1</v>
      </c>
      <c r="ET72" s="361">
        <f>SUM(ET71,AND(Main!N3042=1))</f>
        <v>1</v>
      </c>
      <c r="EU72" s="361">
        <f>SUM(EU71,AND(Main!N3152=1))</f>
        <v>0</v>
      </c>
      <c r="EV72" s="361">
        <f>SUM(EV71,AND(Main!N3262=1))</f>
        <v>1</v>
      </c>
      <c r="EW72" s="361">
        <f>SUM(EW71,AND(Main!N3372=1))</f>
        <v>1</v>
      </c>
      <c r="EX72" s="361">
        <f>SUM(EX71,AND(Main!N3482=1))</f>
        <v>1</v>
      </c>
      <c r="EY72" s="361">
        <f>SUM(EY71,AND(Main!N3592=1))</f>
        <v>1</v>
      </c>
      <c r="EZ72" s="362">
        <f>SUM(EZ71,AND(Main!P2822=1))</f>
        <v>1</v>
      </c>
      <c r="FA72" s="362">
        <f>SUM(FA71,AND(Main!P2932=1))</f>
        <v>1</v>
      </c>
      <c r="FB72" s="362">
        <f>SUM(FB71,AND(Main!P3042=1))</f>
        <v>1</v>
      </c>
      <c r="FC72" s="362">
        <f>SUM(FC71,AND(Main!P3152=1))</f>
        <v>0</v>
      </c>
      <c r="FD72" s="362">
        <f>SUM(FD71,AND(Main!P3262=1))</f>
        <v>1</v>
      </c>
      <c r="FE72" s="362">
        <f>SUM(FE71,AND(Main!P3372=1))</f>
        <v>1</v>
      </c>
      <c r="FF72" s="362">
        <f>SUM(FF71,AND(Main!P3482=1))</f>
        <v>1</v>
      </c>
      <c r="FG72" s="362">
        <f>SUM(FG71,AND(Main!P3592=1))</f>
        <v>1</v>
      </c>
      <c r="FH72">
        <f>SUM(FH71,AND(Main!Q2822=1))</f>
        <v>2</v>
      </c>
      <c r="FI72">
        <f>SUM(FI71,AND(Main!Q2932=1))</f>
        <v>2</v>
      </c>
      <c r="FJ72">
        <f>SUM(FJ71,AND(Main!Q3042=1))</f>
        <v>2</v>
      </c>
      <c r="FK72">
        <f>SUM(FK71,AND(Main!Q3152=1))</f>
        <v>2</v>
      </c>
      <c r="FL72">
        <f>SUM(FL71,AND(Main!Q3262=1))</f>
        <v>2</v>
      </c>
      <c r="FM72">
        <f>SUM(FM71,AND(Main!Q3372=1))</f>
        <v>2</v>
      </c>
      <c r="FN72">
        <f>SUM(FN71,AND(Main!Q3482=1))</f>
        <v>2</v>
      </c>
      <c r="FO72">
        <f>SUM(FO71,AND(Main!Q3592=1))</f>
        <v>2</v>
      </c>
    </row>
    <row r="73" spans="1:171">
      <c r="A73" s="47" t="str">
        <v>Fabianski</v>
      </c>
      <c r="B73" s="47">
        <v>5</v>
      </c>
      <c r="C73" s="47" t="str">
        <v>West Ham</v>
      </c>
      <c r="D73" s="47">
        <v>3.78</v>
      </c>
      <c r="E73" s="47">
        <v>3.48</v>
      </c>
      <c r="F73" s="47">
        <v>3.68</v>
      </c>
      <c r="G73" s="47">
        <v>3.95</v>
      </c>
      <c r="H73" s="47">
        <v>3.23</v>
      </c>
      <c r="I73" s="47">
        <v>3.44</v>
      </c>
      <c r="J73" s="47">
        <v>3.18</v>
      </c>
      <c r="K73" s="47">
        <v>3.51</v>
      </c>
      <c r="L73" s="47">
        <v>0</v>
      </c>
      <c r="N73" s="252">
        <v>4</v>
      </c>
      <c r="O73" s="49" t="str">
        <f>Main!A183</f>
        <v>Henderson</v>
      </c>
      <c r="P73" s="49">
        <f>Main!B183</f>
        <v>4.7</v>
      </c>
      <c r="Q73" s="49" t="str">
        <f>Main!C183</f>
        <v>Nott'm Forest</v>
      </c>
      <c r="R73" s="49">
        <f>Main!D183</f>
        <v>3.35</v>
      </c>
      <c r="S73" s="49">
        <f>Main!E183</f>
        <v>3.43</v>
      </c>
      <c r="T73" s="49">
        <f>Main!F183</f>
        <v>3.62</v>
      </c>
      <c r="U73" s="49">
        <f>Main!G183</f>
        <v>3.47</v>
      </c>
      <c r="V73" s="49">
        <f>Main!H183</f>
        <v>3.49</v>
      </c>
      <c r="W73" s="49">
        <f>Main!I183</f>
        <v>3.24</v>
      </c>
      <c r="X73" s="49">
        <f>Main!J183</f>
        <v>3.06</v>
      </c>
      <c r="Y73" s="49">
        <f>Main!K183</f>
        <v>2.78</v>
      </c>
      <c r="Z73" s="49">
        <f>Main!L2823</f>
        <v>0</v>
      </c>
      <c r="AB73" s="49">
        <v>3</v>
      </c>
      <c r="AC73" s="49" t="str">
        <v>Walker</v>
      </c>
      <c r="AD73" s="49">
        <v>4.8</v>
      </c>
      <c r="AE73" s="49" t="str">
        <v>Man City</v>
      </c>
      <c r="AF73" s="49">
        <v>3.17</v>
      </c>
      <c r="AG73" s="49">
        <v>2.37</v>
      </c>
      <c r="AH73" s="49">
        <v>4.68</v>
      </c>
      <c r="AI73" s="49">
        <v>3.05</v>
      </c>
      <c r="AJ73" s="49">
        <v>2.04</v>
      </c>
      <c r="AK73" s="49">
        <v>4.25</v>
      </c>
      <c r="AL73" s="49">
        <v>2.4500000000000002</v>
      </c>
      <c r="AM73" s="49">
        <v>1.1399999999999999</v>
      </c>
      <c r="AN73" s="49">
        <v>0</v>
      </c>
      <c r="AP73" s="50" t="str">
        <f>Main!A183</f>
        <v>Henderson</v>
      </c>
      <c r="AQ73" s="50">
        <f>Main!B183</f>
        <v>4.7</v>
      </c>
      <c r="AR73" s="50" t="str">
        <f>Main!C183</f>
        <v>Nott'm Forest</v>
      </c>
      <c r="AS73" s="50">
        <f>Main!D183</f>
        <v>3.35</v>
      </c>
      <c r="AT73" s="50">
        <f>Main!E183</f>
        <v>3.43</v>
      </c>
      <c r="AU73" s="50">
        <f>Main!F183</f>
        <v>3.62</v>
      </c>
      <c r="AV73" s="50">
        <f>Main!G183</f>
        <v>3.47</v>
      </c>
      <c r="AW73" s="50">
        <f>Main!H183</f>
        <v>3.49</v>
      </c>
      <c r="AX73" s="50">
        <f>Main!I183</f>
        <v>3.24</v>
      </c>
      <c r="AY73" s="50">
        <f>Main!J183</f>
        <v>3.06</v>
      </c>
      <c r="AZ73" s="50">
        <f>Main!K183</f>
        <v>2.78</v>
      </c>
      <c r="BA73" s="50">
        <f>Main!L1063</f>
        <v>0</v>
      </c>
      <c r="BC73" s="50" t="str">
        <v>Henderson</v>
      </c>
      <c r="BD73" s="50">
        <v>4.7</v>
      </c>
      <c r="BE73" s="50" t="str">
        <v>Nott'm Forest</v>
      </c>
      <c r="BF73" s="50">
        <v>3.35</v>
      </c>
      <c r="BG73" s="50">
        <v>3.43</v>
      </c>
      <c r="BH73" s="50">
        <v>3.62</v>
      </c>
      <c r="BI73" s="50">
        <v>3.47</v>
      </c>
      <c r="BJ73" s="50">
        <v>3.49</v>
      </c>
      <c r="BK73" s="50">
        <v>3.24</v>
      </c>
      <c r="BL73" s="50">
        <v>3.06</v>
      </c>
      <c r="BM73" s="50">
        <v>2.78</v>
      </c>
      <c r="BN73" s="50">
        <v>0</v>
      </c>
      <c r="BP73" s="126" t="str">
        <f>Main!A73</f>
        <v>Henderson</v>
      </c>
      <c r="BQ73" s="126">
        <f>Main!N2823</f>
        <v>0</v>
      </c>
      <c r="BR73" s="126">
        <f>Main!D73</f>
        <v>3.35</v>
      </c>
      <c r="BS73" s="126" t="str">
        <v>Henderson</v>
      </c>
      <c r="BT73" s="126">
        <v>0</v>
      </c>
      <c r="BU73" s="126">
        <v>3.35</v>
      </c>
      <c r="BV73" s="127" t="str">
        <f t="shared" si="24"/>
        <v>Henderson</v>
      </c>
      <c r="BW73" s="127">
        <f>Main!P2823</f>
        <v>0</v>
      </c>
      <c r="BX73" s="127">
        <f t="shared" si="25"/>
        <v>3.35</v>
      </c>
      <c r="BY73" s="127" t="str">
        <v>Henderson</v>
      </c>
      <c r="BZ73" s="127">
        <v>0</v>
      </c>
      <c r="CA73" s="127">
        <v>3.35</v>
      </c>
      <c r="CB73" s="128" t="str">
        <f>Main!A73</f>
        <v>Henderson</v>
      </c>
      <c r="CC73" s="128">
        <f>Main!M2823</f>
        <v>0</v>
      </c>
      <c r="CD73" s="128">
        <f>Main!D73</f>
        <v>3.35</v>
      </c>
      <c r="CE73" s="128" t="str">
        <v>Henderson</v>
      </c>
      <c r="CF73" s="128">
        <v>0</v>
      </c>
      <c r="CG73" s="128">
        <v>3.35</v>
      </c>
      <c r="CH73" s="19" t="str">
        <f t="shared" si="26"/>
        <v>Henderson</v>
      </c>
      <c r="CI73" s="19">
        <f>Main!M2823-BQ73-BW73-CC73</f>
        <v>0</v>
      </c>
      <c r="CJ73" s="19">
        <f t="shared" si="27"/>
        <v>3.35</v>
      </c>
      <c r="CK73" s="19" t="str">
        <v>Henderson</v>
      </c>
      <c r="CL73" s="19">
        <v>0</v>
      </c>
      <c r="CM73" s="19">
        <v>3.35</v>
      </c>
      <c r="CO73" s="122">
        <f>Main!L73</f>
        <v>0</v>
      </c>
      <c r="CP73" s="122">
        <f>Main!L183</f>
        <v>0</v>
      </c>
      <c r="CQ73" s="122">
        <f>Main!L293</f>
        <v>0</v>
      </c>
      <c r="CR73" s="122">
        <f>Main!L403</f>
        <v>0</v>
      </c>
      <c r="CS73" s="122">
        <f>Main!L513</f>
        <v>0</v>
      </c>
      <c r="CT73" s="122">
        <f>Main!L623</f>
        <v>0</v>
      </c>
      <c r="CU73" s="122">
        <f>Main!L733</f>
        <v>0</v>
      </c>
      <c r="CV73" s="122">
        <f>Main!L843</f>
        <v>0</v>
      </c>
      <c r="CW73" s="122">
        <f>Main!L953</f>
        <v>0</v>
      </c>
      <c r="CX73" s="123">
        <f>Main!L1943</f>
        <v>0</v>
      </c>
      <c r="CY73" s="123">
        <f>Main!L2053</f>
        <v>0</v>
      </c>
      <c r="CZ73" s="123">
        <f>Main!L2163</f>
        <v>0</v>
      </c>
      <c r="DA73" s="124">
        <f>Main!L2273</f>
        <v>0</v>
      </c>
      <c r="DB73" s="123">
        <f>Main!L2383</f>
        <v>0</v>
      </c>
      <c r="DC73" s="123">
        <f>Main!L2493</f>
        <v>0</v>
      </c>
      <c r="DD73" s="123">
        <f>Main!L2603</f>
        <v>0</v>
      </c>
      <c r="DE73" s="123">
        <f>Main!L2713</f>
        <v>0</v>
      </c>
      <c r="DF73" s="51">
        <f t="shared" si="28"/>
        <v>0</v>
      </c>
      <c r="DG73" s="51">
        <f t="shared" si="29"/>
        <v>0</v>
      </c>
      <c r="DH73" s="51">
        <f t="shared" si="30"/>
        <v>0</v>
      </c>
      <c r="DI73" s="51">
        <f t="shared" si="31"/>
        <v>0</v>
      </c>
      <c r="DJ73" s="51">
        <f t="shared" si="32"/>
        <v>0</v>
      </c>
      <c r="DK73" s="51">
        <f t="shared" si="33"/>
        <v>0</v>
      </c>
      <c r="DL73" s="51">
        <f t="shared" si="34"/>
        <v>0</v>
      </c>
      <c r="DM73" s="51">
        <f t="shared" si="35"/>
        <v>0</v>
      </c>
      <c r="DN73" s="306">
        <f t="shared" si="23"/>
        <v>0</v>
      </c>
      <c r="DO73" s="306">
        <f t="shared" si="36"/>
        <v>0</v>
      </c>
      <c r="EA73" s="351">
        <f>SUM(EA72,AND(Main!L73=1))</f>
        <v>10</v>
      </c>
      <c r="EB73" s="351">
        <f>SUM(EB72,AND(Main!L183=1))</f>
        <v>10</v>
      </c>
      <c r="EC73" s="351">
        <f>SUM(EC72,AND(Main!L293=1))</f>
        <v>10</v>
      </c>
      <c r="ED73" s="351">
        <f>SUM(ED72,AND(Main!L403=1))</f>
        <v>10</v>
      </c>
      <c r="EE73" s="351">
        <f>SUM(EE72,AND(Main!L513=1))</f>
        <v>10</v>
      </c>
      <c r="EF73" s="351">
        <f>SUM(EF72,AND(Main!L623=1))</f>
        <v>10</v>
      </c>
      <c r="EG73" s="351">
        <f>SUM(EG72,AND(Main!L733=1))</f>
        <v>10</v>
      </c>
      <c r="EH73" s="351">
        <f>SUM(EH72,AND(Main!L843=1))</f>
        <v>10</v>
      </c>
      <c r="EI73" s="351">
        <f>SUM(EI72,AND(Main!L953=1))</f>
        <v>10</v>
      </c>
      <c r="EJ73" s="350">
        <f>SUM(EJ72,AND(Main!L2823=1))</f>
        <v>6</v>
      </c>
      <c r="EK73" s="350">
        <f>SUM(EK72,AND(Main!L2933=1))</f>
        <v>6</v>
      </c>
      <c r="EL73" s="350">
        <f>SUM(EL72,AND(Main!L3043=1))</f>
        <v>6</v>
      </c>
      <c r="EM73" s="350">
        <f>SUM(EM72,AND(Main!L3153=1))</f>
        <v>8</v>
      </c>
      <c r="EN73" s="350">
        <f>SUM(EN72,AND(Main!L3263=1))</f>
        <v>6</v>
      </c>
      <c r="EO73" s="350">
        <f>SUM(EO72,AND(Main!L3373=1))</f>
        <v>6</v>
      </c>
      <c r="EP73" s="350">
        <f>SUM(EP72,AND(Main!L3483=1))</f>
        <v>6</v>
      </c>
      <c r="EQ73" s="350">
        <f>SUM(EQ72,AND(Main!L3593=1))</f>
        <v>6</v>
      </c>
      <c r="ER73" s="361">
        <f>SUM(ER72,AND(Main!N2823=1))</f>
        <v>1</v>
      </c>
      <c r="ES73" s="361">
        <f>SUM(ES72,AND(Main!N2933=1))</f>
        <v>1</v>
      </c>
      <c r="ET73" s="361">
        <f>SUM(ET72,AND(Main!N3043=1))</f>
        <v>1</v>
      </c>
      <c r="EU73" s="361">
        <f>SUM(EU72,AND(Main!N3153=1))</f>
        <v>0</v>
      </c>
      <c r="EV73" s="361">
        <f>SUM(EV72,AND(Main!N3263=1))</f>
        <v>1</v>
      </c>
      <c r="EW73" s="361">
        <f>SUM(EW72,AND(Main!N3373=1))</f>
        <v>1</v>
      </c>
      <c r="EX73" s="361">
        <f>SUM(EX72,AND(Main!N3483=1))</f>
        <v>1</v>
      </c>
      <c r="EY73" s="361">
        <f>SUM(EY72,AND(Main!N3593=1))</f>
        <v>1</v>
      </c>
      <c r="EZ73" s="362">
        <f>SUM(EZ72,AND(Main!P2823=1))</f>
        <v>1</v>
      </c>
      <c r="FA73" s="362">
        <f>SUM(FA72,AND(Main!P2933=1))</f>
        <v>1</v>
      </c>
      <c r="FB73" s="362">
        <f>SUM(FB72,AND(Main!P3043=1))</f>
        <v>1</v>
      </c>
      <c r="FC73" s="362">
        <f>SUM(FC72,AND(Main!P3153=1))</f>
        <v>0</v>
      </c>
      <c r="FD73" s="362">
        <f>SUM(FD72,AND(Main!P3263=1))</f>
        <v>1</v>
      </c>
      <c r="FE73" s="362">
        <f>SUM(FE72,AND(Main!P3373=1))</f>
        <v>1</v>
      </c>
      <c r="FF73" s="362">
        <f>SUM(FF72,AND(Main!P3483=1))</f>
        <v>1</v>
      </c>
      <c r="FG73" s="362">
        <f>SUM(FG72,AND(Main!P3593=1))</f>
        <v>1</v>
      </c>
      <c r="FH73">
        <f>SUM(FH72,AND(Main!Q2823=1))</f>
        <v>2</v>
      </c>
      <c r="FI73">
        <f>SUM(FI72,AND(Main!Q2933=1))</f>
        <v>2</v>
      </c>
      <c r="FJ73">
        <f>SUM(FJ72,AND(Main!Q3043=1))</f>
        <v>2</v>
      </c>
      <c r="FK73">
        <f>SUM(FK72,AND(Main!Q3153=1))</f>
        <v>2</v>
      </c>
      <c r="FL73">
        <f>SUM(FL72,AND(Main!Q3263=1))</f>
        <v>2</v>
      </c>
      <c r="FM73">
        <f>SUM(FM72,AND(Main!Q3373=1))</f>
        <v>2</v>
      </c>
      <c r="FN73">
        <f>SUM(FN72,AND(Main!Q3483=1))</f>
        <v>2</v>
      </c>
      <c r="FO73">
        <f>SUM(FO72,AND(Main!Q3593=1))</f>
        <v>2</v>
      </c>
    </row>
    <row r="74" spans="1:171">
      <c r="A74" s="47" t="str">
        <v>Sánchez</v>
      </c>
      <c r="B74" s="47">
        <v>4.5999999999999996</v>
      </c>
      <c r="C74" s="47" t="str">
        <v>Brighton</v>
      </c>
      <c r="D74" s="47">
        <v>3.34</v>
      </c>
      <c r="E74" s="47">
        <v>3.74</v>
      </c>
      <c r="F74" s="47">
        <v>3.23</v>
      </c>
      <c r="G74" s="47">
        <v>3.6</v>
      </c>
      <c r="H74" s="47">
        <v>4.09</v>
      </c>
      <c r="I74" s="47">
        <v>3.68</v>
      </c>
      <c r="J74" s="47">
        <v>3.82</v>
      </c>
      <c r="K74" s="47">
        <v>2.09</v>
      </c>
      <c r="L74" s="47">
        <v>0</v>
      </c>
      <c r="N74" s="252">
        <v>4</v>
      </c>
      <c r="O74" s="49" t="str">
        <f>Main!A184</f>
        <v>Meslier</v>
      </c>
      <c r="P74" s="49">
        <f>Main!B184</f>
        <v>4.5</v>
      </c>
      <c r="Q74" s="49" t="str">
        <f>Main!C184</f>
        <v>Leeds</v>
      </c>
      <c r="R74" s="49">
        <f>Main!D184</f>
        <v>3.13</v>
      </c>
      <c r="S74" s="49">
        <f>Main!E184</f>
        <v>3.36</v>
      </c>
      <c r="T74" s="49">
        <f>Main!F184</f>
        <v>3.2</v>
      </c>
      <c r="U74" s="49">
        <f>Main!G184</f>
        <v>3.41</v>
      </c>
      <c r="V74" s="49">
        <f>Main!H184</f>
        <v>3.43</v>
      </c>
      <c r="W74" s="49">
        <f>Main!I184</f>
        <v>3.18</v>
      </c>
      <c r="X74" s="49">
        <f>Main!J184</f>
        <v>3.38</v>
      </c>
      <c r="Y74" s="49">
        <f>Main!K184</f>
        <v>3.24</v>
      </c>
      <c r="Z74" s="49">
        <f>Main!L2824</f>
        <v>0</v>
      </c>
      <c r="AB74" s="49">
        <v>3</v>
      </c>
      <c r="AC74" s="49" t="str">
        <v>Perišić</v>
      </c>
      <c r="AD74" s="49">
        <v>5.8</v>
      </c>
      <c r="AE74" s="49" t="str">
        <v>Spurs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2.56</v>
      </c>
      <c r="AL74" s="49">
        <v>2.94</v>
      </c>
      <c r="AM74" s="49">
        <v>2.4700000000000002</v>
      </c>
      <c r="AN74" s="49">
        <v>0</v>
      </c>
      <c r="AP74" s="50" t="str">
        <f>Main!A184</f>
        <v>Meslier</v>
      </c>
      <c r="AQ74" s="50">
        <f>Main!B184</f>
        <v>4.5</v>
      </c>
      <c r="AR74" s="50" t="str">
        <f>Main!C184</f>
        <v>Leeds</v>
      </c>
      <c r="AS74" s="50">
        <f>Main!D184</f>
        <v>3.13</v>
      </c>
      <c r="AT74" s="50">
        <f>Main!E184</f>
        <v>3.36</v>
      </c>
      <c r="AU74" s="50">
        <f>Main!F184</f>
        <v>3.2</v>
      </c>
      <c r="AV74" s="50">
        <f>Main!G184</f>
        <v>3.41</v>
      </c>
      <c r="AW74" s="50">
        <f>Main!H184</f>
        <v>3.43</v>
      </c>
      <c r="AX74" s="50">
        <f>Main!I184</f>
        <v>3.18</v>
      </c>
      <c r="AY74" s="50">
        <f>Main!J184</f>
        <v>3.38</v>
      </c>
      <c r="AZ74" s="50">
        <f>Main!K184</f>
        <v>3.24</v>
      </c>
      <c r="BA74" s="50">
        <f>Main!L1064</f>
        <v>0</v>
      </c>
      <c r="BC74" s="50" t="str">
        <v>Meslier</v>
      </c>
      <c r="BD74" s="50">
        <v>4.5</v>
      </c>
      <c r="BE74" s="50" t="str">
        <v>Leeds</v>
      </c>
      <c r="BF74" s="50">
        <v>3.13</v>
      </c>
      <c r="BG74" s="50">
        <v>3.36</v>
      </c>
      <c r="BH74" s="50">
        <v>3.2</v>
      </c>
      <c r="BI74" s="50">
        <v>3.41</v>
      </c>
      <c r="BJ74" s="50">
        <v>3.43</v>
      </c>
      <c r="BK74" s="50">
        <v>3.18</v>
      </c>
      <c r="BL74" s="50">
        <v>3.38</v>
      </c>
      <c r="BM74" s="50">
        <v>3.24</v>
      </c>
      <c r="BN74" s="50">
        <v>0</v>
      </c>
      <c r="BP74" s="126" t="str">
        <f>Main!A74</f>
        <v>Meslier</v>
      </c>
      <c r="BQ74" s="126">
        <f>Main!N2824</f>
        <v>0</v>
      </c>
      <c r="BR74" s="126">
        <f>Main!D74</f>
        <v>3.13</v>
      </c>
      <c r="BS74" s="126" t="str">
        <v>Meslier</v>
      </c>
      <c r="BT74" s="126">
        <v>0</v>
      </c>
      <c r="BU74" s="126">
        <v>3.13</v>
      </c>
      <c r="BV74" s="127" t="str">
        <f t="shared" si="24"/>
        <v>Meslier</v>
      </c>
      <c r="BW74" s="127">
        <f>Main!P2824</f>
        <v>0</v>
      </c>
      <c r="BX74" s="127">
        <f t="shared" si="25"/>
        <v>3.13</v>
      </c>
      <c r="BY74" s="127" t="str">
        <v>Meslier</v>
      </c>
      <c r="BZ74" s="127">
        <v>0</v>
      </c>
      <c r="CA74" s="127">
        <v>3.13</v>
      </c>
      <c r="CB74" s="128" t="str">
        <f>Main!A74</f>
        <v>Meslier</v>
      </c>
      <c r="CC74" s="128">
        <f>Main!M2824</f>
        <v>0</v>
      </c>
      <c r="CD74" s="128">
        <f>Main!D74</f>
        <v>3.13</v>
      </c>
      <c r="CE74" s="128" t="str">
        <v>Meslier</v>
      </c>
      <c r="CF74" s="128">
        <v>0</v>
      </c>
      <c r="CG74" s="128">
        <v>3.13</v>
      </c>
      <c r="CH74" s="19" t="str">
        <f t="shared" si="26"/>
        <v>Meslier</v>
      </c>
      <c r="CI74" s="19">
        <f>Main!M2824-BQ74-BW74-CC74</f>
        <v>0</v>
      </c>
      <c r="CJ74" s="19">
        <f t="shared" si="27"/>
        <v>3.13</v>
      </c>
      <c r="CK74" s="19" t="str">
        <v>Meslier</v>
      </c>
      <c r="CL74" s="19">
        <v>0</v>
      </c>
      <c r="CM74" s="19">
        <v>3.13</v>
      </c>
      <c r="CO74" s="122">
        <f>Main!L74</f>
        <v>0</v>
      </c>
      <c r="CP74" s="122">
        <f>Main!L184</f>
        <v>0</v>
      </c>
      <c r="CQ74" s="122">
        <f>Main!L294</f>
        <v>0</v>
      </c>
      <c r="CR74" s="122">
        <f>Main!L404</f>
        <v>0</v>
      </c>
      <c r="CS74" s="122">
        <f>Main!L514</f>
        <v>0</v>
      </c>
      <c r="CT74" s="122">
        <f>Main!L624</f>
        <v>0</v>
      </c>
      <c r="CU74" s="122">
        <f>Main!L734</f>
        <v>0</v>
      </c>
      <c r="CV74" s="122">
        <f>Main!L844</f>
        <v>0</v>
      </c>
      <c r="CW74" s="122">
        <f>Main!L954</f>
        <v>0</v>
      </c>
      <c r="CX74" s="123">
        <f>Main!L1944</f>
        <v>0</v>
      </c>
      <c r="CY74" s="123">
        <f>Main!L2054</f>
        <v>0</v>
      </c>
      <c r="CZ74" s="123">
        <f>Main!L2164</f>
        <v>0</v>
      </c>
      <c r="DA74" s="124">
        <f>Main!L2274</f>
        <v>0</v>
      </c>
      <c r="DB74" s="123">
        <f>Main!L2384</f>
        <v>0</v>
      </c>
      <c r="DC74" s="123">
        <f>Main!L2494</f>
        <v>0</v>
      </c>
      <c r="DD74" s="123">
        <f>Main!L2604</f>
        <v>0</v>
      </c>
      <c r="DE74" s="123">
        <f>Main!L2714</f>
        <v>0</v>
      </c>
      <c r="DF74" s="51">
        <f t="shared" si="28"/>
        <v>0</v>
      </c>
      <c r="DG74" s="51">
        <f t="shared" si="29"/>
        <v>0</v>
      </c>
      <c r="DH74" s="51">
        <f t="shared" si="30"/>
        <v>0</v>
      </c>
      <c r="DI74" s="51">
        <f t="shared" si="31"/>
        <v>0</v>
      </c>
      <c r="DJ74" s="51">
        <f t="shared" si="32"/>
        <v>0</v>
      </c>
      <c r="DK74" s="51">
        <f t="shared" si="33"/>
        <v>0</v>
      </c>
      <c r="DL74" s="51">
        <f t="shared" si="34"/>
        <v>0</v>
      </c>
      <c r="DM74" s="51">
        <f t="shared" si="35"/>
        <v>0</v>
      </c>
      <c r="DN74" s="306">
        <f t="shared" si="23"/>
        <v>0</v>
      </c>
      <c r="DO74" s="306">
        <f t="shared" si="36"/>
        <v>0</v>
      </c>
      <c r="EA74" s="351">
        <f>SUM(EA73,AND(Main!L74=1))</f>
        <v>10</v>
      </c>
      <c r="EB74" s="351">
        <f>SUM(EB73,AND(Main!L184=1))</f>
        <v>10</v>
      </c>
      <c r="EC74" s="351">
        <f>SUM(EC73,AND(Main!L294=1))</f>
        <v>10</v>
      </c>
      <c r="ED74" s="351">
        <f>SUM(ED73,AND(Main!L404=1))</f>
        <v>10</v>
      </c>
      <c r="EE74" s="351">
        <f>SUM(EE73,AND(Main!L514=1))</f>
        <v>10</v>
      </c>
      <c r="EF74" s="351">
        <f>SUM(EF73,AND(Main!L624=1))</f>
        <v>10</v>
      </c>
      <c r="EG74" s="351">
        <f>SUM(EG73,AND(Main!L734=1))</f>
        <v>10</v>
      </c>
      <c r="EH74" s="351">
        <f>SUM(EH73,AND(Main!L844=1))</f>
        <v>10</v>
      </c>
      <c r="EI74" s="351">
        <f>SUM(EI73,AND(Main!L954=1))</f>
        <v>10</v>
      </c>
      <c r="EJ74" s="350">
        <f>SUM(EJ73,AND(Main!L2824=1))</f>
        <v>6</v>
      </c>
      <c r="EK74" s="350">
        <f>SUM(EK73,AND(Main!L2934=1))</f>
        <v>6</v>
      </c>
      <c r="EL74" s="350">
        <f>SUM(EL73,AND(Main!L3044=1))</f>
        <v>6</v>
      </c>
      <c r="EM74" s="350">
        <f>SUM(EM73,AND(Main!L3154=1))</f>
        <v>8</v>
      </c>
      <c r="EN74" s="350">
        <f>SUM(EN73,AND(Main!L3264=1))</f>
        <v>6</v>
      </c>
      <c r="EO74" s="350">
        <f>SUM(EO73,AND(Main!L3374=1))</f>
        <v>6</v>
      </c>
      <c r="EP74" s="350">
        <f>SUM(EP73,AND(Main!L3484=1))</f>
        <v>6</v>
      </c>
      <c r="EQ74" s="350">
        <f>SUM(EQ73,AND(Main!L3594=1))</f>
        <v>6</v>
      </c>
      <c r="ER74" s="361">
        <f>SUM(ER73,AND(Main!N2824=1))</f>
        <v>1</v>
      </c>
      <c r="ES74" s="361">
        <f>SUM(ES73,AND(Main!N2934=1))</f>
        <v>1</v>
      </c>
      <c r="ET74" s="361">
        <f>SUM(ET73,AND(Main!N3044=1))</f>
        <v>1</v>
      </c>
      <c r="EU74" s="361">
        <f>SUM(EU73,AND(Main!N3154=1))</f>
        <v>0</v>
      </c>
      <c r="EV74" s="361">
        <f>SUM(EV73,AND(Main!N3264=1))</f>
        <v>1</v>
      </c>
      <c r="EW74" s="361">
        <f>SUM(EW73,AND(Main!N3374=1))</f>
        <v>1</v>
      </c>
      <c r="EX74" s="361">
        <f>SUM(EX73,AND(Main!N3484=1))</f>
        <v>1</v>
      </c>
      <c r="EY74" s="361">
        <f>SUM(EY73,AND(Main!N3594=1))</f>
        <v>1</v>
      </c>
      <c r="EZ74" s="362">
        <f>SUM(EZ73,AND(Main!P2824=1))</f>
        <v>1</v>
      </c>
      <c r="FA74" s="362">
        <f>SUM(FA73,AND(Main!P2934=1))</f>
        <v>1</v>
      </c>
      <c r="FB74" s="362">
        <f>SUM(FB73,AND(Main!P3044=1))</f>
        <v>1</v>
      </c>
      <c r="FC74" s="362">
        <f>SUM(FC73,AND(Main!P3154=1))</f>
        <v>0</v>
      </c>
      <c r="FD74" s="362">
        <f>SUM(FD73,AND(Main!P3264=1))</f>
        <v>1</v>
      </c>
      <c r="FE74" s="362">
        <f>SUM(FE73,AND(Main!P3374=1))</f>
        <v>1</v>
      </c>
      <c r="FF74" s="362">
        <f>SUM(FF73,AND(Main!P3484=1))</f>
        <v>1</v>
      </c>
      <c r="FG74" s="362">
        <f>SUM(FG73,AND(Main!P3594=1))</f>
        <v>1</v>
      </c>
      <c r="FH74">
        <f>SUM(FH73,AND(Main!Q2824=1))</f>
        <v>2</v>
      </c>
      <c r="FI74">
        <f>SUM(FI73,AND(Main!Q2934=1))</f>
        <v>2</v>
      </c>
      <c r="FJ74">
        <f>SUM(FJ73,AND(Main!Q3044=1))</f>
        <v>2</v>
      </c>
      <c r="FK74">
        <f>SUM(FK73,AND(Main!Q3154=1))</f>
        <v>2</v>
      </c>
      <c r="FL74">
        <f>SUM(FL73,AND(Main!Q3264=1))</f>
        <v>2</v>
      </c>
      <c r="FM74">
        <f>SUM(FM73,AND(Main!Q3374=1))</f>
        <v>2</v>
      </c>
      <c r="FN74">
        <f>SUM(FN73,AND(Main!Q3484=1))</f>
        <v>2</v>
      </c>
      <c r="FO74">
        <f>SUM(FO73,AND(Main!Q3594=1))</f>
        <v>2</v>
      </c>
    </row>
    <row r="75" spans="1:171">
      <c r="A75" s="47" t="str">
        <v>Sá</v>
      </c>
      <c r="B75" s="47">
        <v>5</v>
      </c>
      <c r="C75" s="47" t="str">
        <v>Wolves</v>
      </c>
      <c r="D75" s="47">
        <v>3.42</v>
      </c>
      <c r="E75" s="47">
        <v>3.48</v>
      </c>
      <c r="F75" s="47">
        <v>3.79</v>
      </c>
      <c r="G75" s="47">
        <v>3.14</v>
      </c>
      <c r="H75" s="47">
        <v>3.24</v>
      </c>
      <c r="I75" s="47">
        <v>3.63</v>
      </c>
      <c r="J75" s="47">
        <v>4.04</v>
      </c>
      <c r="K75" s="47">
        <v>2.83</v>
      </c>
      <c r="L75" s="47">
        <v>0</v>
      </c>
      <c r="N75" s="252">
        <v>4</v>
      </c>
      <c r="O75" s="49" t="str">
        <f>Main!A185</f>
        <v>Guaita</v>
      </c>
      <c r="P75" s="49">
        <f>Main!B185</f>
        <v>4.5</v>
      </c>
      <c r="Q75" s="49" t="str">
        <f>Main!C185</f>
        <v>Crystal Palace</v>
      </c>
      <c r="R75" s="49">
        <f>Main!D185</f>
        <v>3.71</v>
      </c>
      <c r="S75" s="49">
        <f>Main!E185</f>
        <v>3.38</v>
      </c>
      <c r="T75" s="49">
        <f>Main!F185</f>
        <v>3.17</v>
      </c>
      <c r="U75" s="49">
        <f>Main!G185</f>
        <v>3.31</v>
      </c>
      <c r="V75" s="49">
        <f>Main!H185</f>
        <v>3.06</v>
      </c>
      <c r="W75" s="49">
        <f>Main!I185</f>
        <v>3.35</v>
      </c>
      <c r="X75" s="49">
        <f>Main!J185</f>
        <v>3.24</v>
      </c>
      <c r="Y75" s="49">
        <f>Main!K185</f>
        <v>3.06</v>
      </c>
      <c r="Z75" s="49">
        <f>Main!L2825</f>
        <v>0</v>
      </c>
      <c r="AB75" s="49">
        <v>3</v>
      </c>
      <c r="AC75" s="49" t="str">
        <v>Stones</v>
      </c>
      <c r="AD75" s="49">
        <v>5.4</v>
      </c>
      <c r="AE75" s="49" t="str">
        <v>Man City</v>
      </c>
      <c r="AF75" s="49">
        <v>3.18</v>
      </c>
      <c r="AG75" s="49">
        <v>2.4700000000000002</v>
      </c>
      <c r="AH75" s="49">
        <v>4.68</v>
      </c>
      <c r="AI75" s="49">
        <v>3.03</v>
      </c>
      <c r="AJ75" s="49">
        <v>1.96</v>
      </c>
      <c r="AK75" s="49">
        <v>3.99</v>
      </c>
      <c r="AL75" s="49">
        <v>2.36</v>
      </c>
      <c r="AM75" s="49">
        <v>1.05</v>
      </c>
      <c r="AN75" s="49">
        <v>0</v>
      </c>
      <c r="AP75" s="50" t="str">
        <f>Main!A185</f>
        <v>Guaita</v>
      </c>
      <c r="AQ75" s="50">
        <f>Main!B185</f>
        <v>4.5</v>
      </c>
      <c r="AR75" s="50" t="str">
        <f>Main!C185</f>
        <v>Crystal Palace</v>
      </c>
      <c r="AS75" s="50">
        <f>Main!D185</f>
        <v>3.71</v>
      </c>
      <c r="AT75" s="50">
        <f>Main!E185</f>
        <v>3.38</v>
      </c>
      <c r="AU75" s="50">
        <f>Main!F185</f>
        <v>3.17</v>
      </c>
      <c r="AV75" s="50">
        <f>Main!G185</f>
        <v>3.31</v>
      </c>
      <c r="AW75" s="50">
        <f>Main!H185</f>
        <v>3.06</v>
      </c>
      <c r="AX75" s="50">
        <f>Main!I185</f>
        <v>3.35</v>
      </c>
      <c r="AY75" s="50">
        <f>Main!J185</f>
        <v>3.24</v>
      </c>
      <c r="AZ75" s="50">
        <f>Main!K185</f>
        <v>3.06</v>
      </c>
      <c r="BA75" s="50">
        <f>Main!L1065</f>
        <v>0</v>
      </c>
      <c r="BC75" s="50" t="str">
        <v>Guaita</v>
      </c>
      <c r="BD75" s="50">
        <v>4.5</v>
      </c>
      <c r="BE75" s="50" t="str">
        <v>Crystal Palace</v>
      </c>
      <c r="BF75" s="50">
        <v>3.71</v>
      </c>
      <c r="BG75" s="50">
        <v>3.38</v>
      </c>
      <c r="BH75" s="50">
        <v>3.17</v>
      </c>
      <c r="BI75" s="50">
        <v>3.31</v>
      </c>
      <c r="BJ75" s="50">
        <v>3.06</v>
      </c>
      <c r="BK75" s="50">
        <v>3.35</v>
      </c>
      <c r="BL75" s="50">
        <v>3.24</v>
      </c>
      <c r="BM75" s="50">
        <v>3.06</v>
      </c>
      <c r="BN75" s="50">
        <v>0</v>
      </c>
      <c r="BP75" s="126" t="str">
        <f>Main!A75</f>
        <v>Guaita</v>
      </c>
      <c r="BQ75" s="126">
        <f>Main!N2825</f>
        <v>0</v>
      </c>
      <c r="BR75" s="126">
        <f>Main!D75</f>
        <v>3.71</v>
      </c>
      <c r="BS75" s="126" t="str">
        <v>Guaita</v>
      </c>
      <c r="BT75" s="126">
        <v>0</v>
      </c>
      <c r="BU75" s="126">
        <v>3.71</v>
      </c>
      <c r="BV75" s="127" t="str">
        <f t="shared" si="24"/>
        <v>Guaita</v>
      </c>
      <c r="BW75" s="127">
        <f>Main!P2825</f>
        <v>0</v>
      </c>
      <c r="BX75" s="127">
        <f t="shared" si="25"/>
        <v>3.71</v>
      </c>
      <c r="BY75" s="127" t="str">
        <v>Guaita</v>
      </c>
      <c r="BZ75" s="127">
        <v>0</v>
      </c>
      <c r="CA75" s="127">
        <v>3.71</v>
      </c>
      <c r="CB75" s="128" t="str">
        <f>Main!A75</f>
        <v>Guaita</v>
      </c>
      <c r="CC75" s="128">
        <f>Main!M2825</f>
        <v>0</v>
      </c>
      <c r="CD75" s="128">
        <f>Main!D75</f>
        <v>3.71</v>
      </c>
      <c r="CE75" s="128" t="str">
        <v>Guaita</v>
      </c>
      <c r="CF75" s="128">
        <v>0</v>
      </c>
      <c r="CG75" s="128">
        <v>3.71</v>
      </c>
      <c r="CH75" s="19" t="str">
        <f t="shared" si="26"/>
        <v>Guaita</v>
      </c>
      <c r="CI75" s="19">
        <f>Main!M2825-BQ75-BW75-CC75</f>
        <v>0</v>
      </c>
      <c r="CJ75" s="19">
        <f t="shared" si="27"/>
        <v>3.71</v>
      </c>
      <c r="CK75" s="19" t="str">
        <v>Guaita</v>
      </c>
      <c r="CL75" s="19">
        <v>0</v>
      </c>
      <c r="CM75" s="19">
        <v>3.71</v>
      </c>
      <c r="CO75" s="122">
        <f>Main!L75</f>
        <v>0</v>
      </c>
      <c r="CP75" s="122">
        <f>Main!L185</f>
        <v>0</v>
      </c>
      <c r="CQ75" s="122">
        <f>Main!L295</f>
        <v>0</v>
      </c>
      <c r="CR75" s="122">
        <f>Main!L405</f>
        <v>0</v>
      </c>
      <c r="CS75" s="122">
        <f>Main!L515</f>
        <v>0</v>
      </c>
      <c r="CT75" s="122">
        <f>Main!L625</f>
        <v>0</v>
      </c>
      <c r="CU75" s="122">
        <f>Main!L735</f>
        <v>0</v>
      </c>
      <c r="CV75" s="122">
        <f>Main!L845</f>
        <v>0</v>
      </c>
      <c r="CW75" s="122">
        <f>Main!L955</f>
        <v>0</v>
      </c>
      <c r="CX75" s="123">
        <f>Main!L1945</f>
        <v>0</v>
      </c>
      <c r="CY75" s="123">
        <f>Main!L2055</f>
        <v>0</v>
      </c>
      <c r="CZ75" s="123">
        <f>Main!L2165</f>
        <v>0</v>
      </c>
      <c r="DA75" s="124">
        <f>Main!L2275</f>
        <v>0</v>
      </c>
      <c r="DB75" s="123">
        <f>Main!L2385</f>
        <v>0</v>
      </c>
      <c r="DC75" s="123">
        <f>Main!L2495</f>
        <v>0</v>
      </c>
      <c r="DD75" s="123">
        <f>Main!L2605</f>
        <v>0</v>
      </c>
      <c r="DE75" s="123">
        <f>Main!L2715</f>
        <v>0</v>
      </c>
      <c r="DF75" s="51">
        <f t="shared" si="28"/>
        <v>0</v>
      </c>
      <c r="DG75" s="51">
        <f t="shared" si="29"/>
        <v>0</v>
      </c>
      <c r="DH75" s="51">
        <f t="shared" si="30"/>
        <v>0</v>
      </c>
      <c r="DI75" s="51">
        <f t="shared" si="31"/>
        <v>0</v>
      </c>
      <c r="DJ75" s="51">
        <f t="shared" si="32"/>
        <v>0</v>
      </c>
      <c r="DK75" s="51">
        <f t="shared" si="33"/>
        <v>0</v>
      </c>
      <c r="DL75" s="51">
        <f t="shared" si="34"/>
        <v>0</v>
      </c>
      <c r="DM75" s="51">
        <f t="shared" si="35"/>
        <v>0</v>
      </c>
      <c r="DN75" s="306">
        <f t="shared" si="23"/>
        <v>0</v>
      </c>
      <c r="DO75" s="306">
        <f t="shared" si="36"/>
        <v>0</v>
      </c>
      <c r="EA75" s="351">
        <f>SUM(EA74,AND(Main!L75=1))</f>
        <v>10</v>
      </c>
      <c r="EB75" s="351">
        <f>SUM(EB74,AND(Main!L185=1))</f>
        <v>10</v>
      </c>
      <c r="EC75" s="351">
        <f>SUM(EC74,AND(Main!L295=1))</f>
        <v>10</v>
      </c>
      <c r="ED75" s="351">
        <f>SUM(ED74,AND(Main!L405=1))</f>
        <v>10</v>
      </c>
      <c r="EE75" s="351">
        <f>SUM(EE74,AND(Main!L515=1))</f>
        <v>10</v>
      </c>
      <c r="EF75" s="351">
        <f>SUM(EF74,AND(Main!L625=1))</f>
        <v>10</v>
      </c>
      <c r="EG75" s="351">
        <f>SUM(EG74,AND(Main!L735=1))</f>
        <v>10</v>
      </c>
      <c r="EH75" s="351">
        <f>SUM(EH74,AND(Main!L845=1))</f>
        <v>10</v>
      </c>
      <c r="EI75" s="351">
        <f>SUM(EI74,AND(Main!L955=1))</f>
        <v>10</v>
      </c>
      <c r="EJ75" s="350">
        <f>SUM(EJ74,AND(Main!L2825=1))</f>
        <v>6</v>
      </c>
      <c r="EK75" s="350">
        <f>SUM(EK74,AND(Main!L2935=1))</f>
        <v>6</v>
      </c>
      <c r="EL75" s="350">
        <f>SUM(EL74,AND(Main!L3045=1))</f>
        <v>6</v>
      </c>
      <c r="EM75" s="350">
        <f>SUM(EM74,AND(Main!L3155=1))</f>
        <v>8</v>
      </c>
      <c r="EN75" s="350">
        <f>SUM(EN74,AND(Main!L3265=1))</f>
        <v>6</v>
      </c>
      <c r="EO75" s="350">
        <f>SUM(EO74,AND(Main!L3375=1))</f>
        <v>6</v>
      </c>
      <c r="EP75" s="350">
        <f>SUM(EP74,AND(Main!L3485=1))</f>
        <v>6</v>
      </c>
      <c r="EQ75" s="350">
        <f>SUM(EQ74,AND(Main!L3595=1))</f>
        <v>6</v>
      </c>
      <c r="ER75" s="361">
        <f>SUM(ER74,AND(Main!N2825=1))</f>
        <v>1</v>
      </c>
      <c r="ES75" s="361">
        <f>SUM(ES74,AND(Main!N2935=1))</f>
        <v>1</v>
      </c>
      <c r="ET75" s="361">
        <f>SUM(ET74,AND(Main!N3045=1))</f>
        <v>1</v>
      </c>
      <c r="EU75" s="361">
        <f>SUM(EU74,AND(Main!N3155=1))</f>
        <v>0</v>
      </c>
      <c r="EV75" s="361">
        <f>SUM(EV74,AND(Main!N3265=1))</f>
        <v>1</v>
      </c>
      <c r="EW75" s="361">
        <f>SUM(EW74,AND(Main!N3375=1))</f>
        <v>1</v>
      </c>
      <c r="EX75" s="361">
        <f>SUM(EX74,AND(Main!N3485=1))</f>
        <v>1</v>
      </c>
      <c r="EY75" s="361">
        <f>SUM(EY74,AND(Main!N3595=1))</f>
        <v>1</v>
      </c>
      <c r="EZ75" s="362">
        <f>SUM(EZ74,AND(Main!P2825=1))</f>
        <v>1</v>
      </c>
      <c r="FA75" s="362">
        <f>SUM(FA74,AND(Main!P2935=1))</f>
        <v>1</v>
      </c>
      <c r="FB75" s="362">
        <f>SUM(FB74,AND(Main!P3045=1))</f>
        <v>1</v>
      </c>
      <c r="FC75" s="362">
        <f>SUM(FC74,AND(Main!P3155=1))</f>
        <v>0</v>
      </c>
      <c r="FD75" s="362">
        <f>SUM(FD74,AND(Main!P3265=1))</f>
        <v>1</v>
      </c>
      <c r="FE75" s="362">
        <f>SUM(FE74,AND(Main!P3375=1))</f>
        <v>1</v>
      </c>
      <c r="FF75" s="362">
        <f>SUM(FF74,AND(Main!P3485=1))</f>
        <v>1</v>
      </c>
      <c r="FG75" s="362">
        <f>SUM(FG74,AND(Main!P3595=1))</f>
        <v>1</v>
      </c>
      <c r="FH75">
        <f>SUM(FH74,AND(Main!Q2825=1))</f>
        <v>2</v>
      </c>
      <c r="FI75">
        <f>SUM(FI74,AND(Main!Q2935=1))</f>
        <v>2</v>
      </c>
      <c r="FJ75">
        <f>SUM(FJ74,AND(Main!Q3045=1))</f>
        <v>2</v>
      </c>
      <c r="FK75">
        <f>SUM(FK74,AND(Main!Q3155=1))</f>
        <v>2</v>
      </c>
      <c r="FL75">
        <f>SUM(FL74,AND(Main!Q3265=1))</f>
        <v>2</v>
      </c>
      <c r="FM75">
        <f>SUM(FM74,AND(Main!Q3375=1))</f>
        <v>2</v>
      </c>
      <c r="FN75">
        <f>SUM(FN74,AND(Main!Q3485=1))</f>
        <v>2</v>
      </c>
      <c r="FO75">
        <f>SUM(FO74,AND(Main!Q3595=1))</f>
        <v>2</v>
      </c>
    </row>
    <row r="76" spans="1:171">
      <c r="A76" s="47" t="str">
        <v>De Gea</v>
      </c>
      <c r="B76" s="47">
        <v>4.9000000000000004</v>
      </c>
      <c r="C76" s="47" t="str">
        <v>Man Utd</v>
      </c>
      <c r="D76" s="47">
        <v>3.92</v>
      </c>
      <c r="E76" s="47">
        <v>4.1399999999999997</v>
      </c>
      <c r="F76" s="47">
        <v>3.16</v>
      </c>
      <c r="G76" s="47">
        <v>3.15</v>
      </c>
      <c r="H76" s="47">
        <v>3.92</v>
      </c>
      <c r="I76" s="47">
        <v>3.46</v>
      </c>
      <c r="J76" s="47">
        <v>3.85</v>
      </c>
      <c r="K76" s="47">
        <v>1.85</v>
      </c>
      <c r="L76" s="47">
        <v>0</v>
      </c>
      <c r="N76" s="252">
        <v>2</v>
      </c>
      <c r="O76" s="49" t="str">
        <f>Main!A186</f>
        <v>Salah</v>
      </c>
      <c r="P76" s="49">
        <f>Main!B186</f>
        <v>12.8</v>
      </c>
      <c r="Q76" s="49" t="str">
        <f>Main!C186</f>
        <v>Liverpool</v>
      </c>
      <c r="R76" s="49">
        <f>Main!D186</f>
        <v>8.14</v>
      </c>
      <c r="S76" s="49">
        <f>Main!E186</f>
        <v>6.7</v>
      </c>
      <c r="T76" s="49">
        <f>Main!F186</f>
        <v>5.55</v>
      </c>
      <c r="U76" s="49">
        <f>Main!G186</f>
        <v>5.82</v>
      </c>
      <c r="V76" s="49">
        <f>Main!H186</f>
        <v>5.69</v>
      </c>
      <c r="W76" s="49">
        <f>Main!I186</f>
        <v>7.04</v>
      </c>
      <c r="X76" s="49">
        <f>Main!J186</f>
        <v>4.66</v>
      </c>
      <c r="Y76" s="49">
        <f>Main!K186</f>
        <v>5.59</v>
      </c>
      <c r="Z76" s="49">
        <f>Main!L2826</f>
        <v>1</v>
      </c>
      <c r="AB76" s="49">
        <v>3</v>
      </c>
      <c r="AC76" s="49" t="str">
        <v>Shaw</v>
      </c>
      <c r="AD76" s="49">
        <v>4.8</v>
      </c>
      <c r="AE76" s="49" t="str">
        <v>Man Utd</v>
      </c>
      <c r="AF76" s="49">
        <v>3.54</v>
      </c>
      <c r="AG76" s="49">
        <v>4.2</v>
      </c>
      <c r="AH76" s="49">
        <v>1.83</v>
      </c>
      <c r="AI76" s="49">
        <v>1.77</v>
      </c>
      <c r="AJ76" s="49">
        <v>3.5</v>
      </c>
      <c r="AK76" s="49">
        <v>2.77</v>
      </c>
      <c r="AL76" s="49">
        <v>3.37</v>
      </c>
      <c r="AM76" s="49">
        <v>1.64</v>
      </c>
      <c r="AN76" s="49">
        <v>0</v>
      </c>
      <c r="AP76" s="50" t="str">
        <f>Main!A186</f>
        <v>Salah</v>
      </c>
      <c r="AQ76" s="50">
        <f>Main!B186</f>
        <v>12.8</v>
      </c>
      <c r="AR76" s="50" t="str">
        <f>Main!C186</f>
        <v>Liverpool</v>
      </c>
      <c r="AS76" s="50">
        <f>Main!D186</f>
        <v>8.14</v>
      </c>
      <c r="AT76" s="50">
        <f>Main!E186</f>
        <v>6.7</v>
      </c>
      <c r="AU76" s="50">
        <f>Main!F186</f>
        <v>5.55</v>
      </c>
      <c r="AV76" s="50">
        <f>Main!G186</f>
        <v>5.82</v>
      </c>
      <c r="AW76" s="50">
        <f>Main!H186</f>
        <v>5.69</v>
      </c>
      <c r="AX76" s="50">
        <f>Main!I186</f>
        <v>7.04</v>
      </c>
      <c r="AY76" s="50">
        <f>Main!J186</f>
        <v>4.66</v>
      </c>
      <c r="AZ76" s="50">
        <f>Main!K186</f>
        <v>5.59</v>
      </c>
      <c r="BA76" s="50">
        <f>Main!L1066</f>
        <v>0</v>
      </c>
      <c r="BC76" s="50" t="str">
        <v>Salah</v>
      </c>
      <c r="BD76" s="50">
        <v>12.8</v>
      </c>
      <c r="BE76" s="50" t="str">
        <v>Liverpool</v>
      </c>
      <c r="BF76" s="50">
        <v>8.14</v>
      </c>
      <c r="BG76" s="50">
        <v>6.7</v>
      </c>
      <c r="BH76" s="50">
        <v>5.55</v>
      </c>
      <c r="BI76" s="50">
        <v>5.82</v>
      </c>
      <c r="BJ76" s="50">
        <v>5.69</v>
      </c>
      <c r="BK76" s="50">
        <v>7.04</v>
      </c>
      <c r="BL76" s="50">
        <v>4.66</v>
      </c>
      <c r="BM76" s="50">
        <v>5.59</v>
      </c>
      <c r="BN76" s="50">
        <v>0</v>
      </c>
      <c r="BP76" s="126" t="str">
        <f>Main!A76</f>
        <v>Salah</v>
      </c>
      <c r="BQ76" s="126">
        <f>Main!N2826</f>
        <v>0</v>
      </c>
      <c r="BR76" s="126">
        <f>Main!D76</f>
        <v>8.14</v>
      </c>
      <c r="BS76" s="126" t="str">
        <v>Salah</v>
      </c>
      <c r="BT76" s="126">
        <v>0</v>
      </c>
      <c r="BU76" s="126">
        <v>8.14</v>
      </c>
      <c r="BV76" s="127" t="str">
        <f t="shared" si="24"/>
        <v>Salah</v>
      </c>
      <c r="BW76" s="127">
        <f>Main!P2826</f>
        <v>0</v>
      </c>
      <c r="BX76" s="127">
        <f t="shared" si="25"/>
        <v>8.14</v>
      </c>
      <c r="BY76" s="127" t="str">
        <v>Salah</v>
      </c>
      <c r="BZ76" s="127">
        <v>0</v>
      </c>
      <c r="CA76" s="127">
        <v>8.14</v>
      </c>
      <c r="CH76" s="19" t="str">
        <f t="shared" si="26"/>
        <v>Salah</v>
      </c>
      <c r="CI76" s="19">
        <f>Main!M2826-BQ76-BW76-CC76</f>
        <v>0</v>
      </c>
      <c r="CJ76" s="19">
        <f t="shared" si="27"/>
        <v>8.14</v>
      </c>
      <c r="CK76" s="19" t="str">
        <v>Salah</v>
      </c>
      <c r="CL76" s="19">
        <v>0</v>
      </c>
      <c r="CM76" s="19">
        <v>8.14</v>
      </c>
      <c r="CO76" s="122">
        <f>Main!L76</f>
        <v>1</v>
      </c>
      <c r="CP76" s="122">
        <f>Main!L186</f>
        <v>1</v>
      </c>
      <c r="CQ76" s="122">
        <f>Main!L296</f>
        <v>1</v>
      </c>
      <c r="CR76" s="122">
        <f>Main!L406</f>
        <v>1</v>
      </c>
      <c r="CS76" s="122">
        <f>Main!L516</f>
        <v>1</v>
      </c>
      <c r="CT76" s="122">
        <f>Main!L626</f>
        <v>1</v>
      </c>
      <c r="CU76" s="122">
        <f>Main!L736</f>
        <v>1</v>
      </c>
      <c r="CV76" s="122">
        <f>Main!L846</f>
        <v>1</v>
      </c>
      <c r="CW76" s="122">
        <f>Main!L956</f>
        <v>1</v>
      </c>
      <c r="CX76" s="123">
        <f>Main!L1946</f>
        <v>1</v>
      </c>
      <c r="CY76" s="123">
        <f>Main!L2056</f>
        <v>1</v>
      </c>
      <c r="CZ76" s="123">
        <f>Main!L2166</f>
        <v>1</v>
      </c>
      <c r="DA76" s="124">
        <f>Main!L2276</f>
        <v>1</v>
      </c>
      <c r="DB76" s="123">
        <f>Main!L2386</f>
        <v>1</v>
      </c>
      <c r="DC76" s="123">
        <f>Main!L2496</f>
        <v>1</v>
      </c>
      <c r="DD76" s="123">
        <f>Main!L2606</f>
        <v>1</v>
      </c>
      <c r="DE76" s="123">
        <f>Main!L2716</f>
        <v>1</v>
      </c>
      <c r="DF76" s="51">
        <f>CP76-CX76+CO76-CX76</f>
        <v>0</v>
      </c>
      <c r="DG76" s="51">
        <f t="shared" si="29"/>
        <v>0</v>
      </c>
      <c r="DH76" s="51">
        <f t="shared" si="30"/>
        <v>0</v>
      </c>
      <c r="DI76" s="51">
        <f t="shared" si="31"/>
        <v>0</v>
      </c>
      <c r="DJ76" s="51">
        <f t="shared" si="32"/>
        <v>0</v>
      </c>
      <c r="DK76" s="51">
        <f t="shared" si="33"/>
        <v>0</v>
      </c>
      <c r="DL76" s="51">
        <f t="shared" si="34"/>
        <v>0</v>
      </c>
      <c r="DM76" s="51">
        <f t="shared" si="35"/>
        <v>0</v>
      </c>
      <c r="DN76" s="306">
        <f t="shared" si="23"/>
        <v>0</v>
      </c>
      <c r="DO76" s="306">
        <f t="shared" si="36"/>
        <v>0</v>
      </c>
      <c r="EA76" s="351">
        <f>SUM(EA75,AND(Main!L76=1))</f>
        <v>11</v>
      </c>
      <c r="EB76" s="351">
        <f>SUM(EB75,AND(Main!L186=1))</f>
        <v>11</v>
      </c>
      <c r="EC76" s="351">
        <f>SUM(EC75,AND(Main!L296=1))</f>
        <v>11</v>
      </c>
      <c r="ED76" s="351">
        <f>SUM(ED75,AND(Main!L406=1))</f>
        <v>11</v>
      </c>
      <c r="EE76" s="351">
        <f>SUM(EE75,AND(Main!L516=1))</f>
        <v>11</v>
      </c>
      <c r="EF76" s="351">
        <f>SUM(EF75,AND(Main!L626=1))</f>
        <v>11</v>
      </c>
      <c r="EG76" s="351">
        <f>SUM(EG75,AND(Main!L736=1))</f>
        <v>11</v>
      </c>
      <c r="EH76" s="351">
        <f>SUM(EH75,AND(Main!L846=1))</f>
        <v>11</v>
      </c>
      <c r="EI76" s="351">
        <f>SUM(EI75,AND(Main!L956=1))</f>
        <v>11</v>
      </c>
      <c r="EJ76" s="350">
        <f>SUM(EJ75,AND(Main!L2826=1))</f>
        <v>7</v>
      </c>
      <c r="EK76" s="350">
        <f>SUM(EK75,AND(Main!L2936=1))</f>
        <v>7</v>
      </c>
      <c r="EL76" s="350">
        <f>SUM(EL75,AND(Main!L3046=1))</f>
        <v>7</v>
      </c>
      <c r="EM76" s="350">
        <f>SUM(EM75,AND(Main!L3156=1))</f>
        <v>9</v>
      </c>
      <c r="EN76" s="350">
        <f>SUM(EN75,AND(Main!L3266=1))</f>
        <v>7</v>
      </c>
      <c r="EO76" s="350">
        <f>SUM(EO75,AND(Main!L3376=1))</f>
        <v>7</v>
      </c>
      <c r="EP76" s="350">
        <f>SUM(EP75,AND(Main!L3486=1))</f>
        <v>7</v>
      </c>
      <c r="EQ76" s="350">
        <f>SUM(EQ75,AND(Main!L3596=1))</f>
        <v>7</v>
      </c>
      <c r="ER76" s="361">
        <f>SUM(ER75,AND(Main!N2826=1))</f>
        <v>1</v>
      </c>
      <c r="ES76" s="361">
        <f>SUM(ES75,AND(Main!N2936=1))</f>
        <v>1</v>
      </c>
      <c r="ET76" s="361">
        <f>SUM(ET75,AND(Main!N3046=1))</f>
        <v>1</v>
      </c>
      <c r="EU76" s="361">
        <f>SUM(EU75,AND(Main!N3156=1))</f>
        <v>0</v>
      </c>
      <c r="EV76" s="361">
        <f>SUM(EV75,AND(Main!N3266=1))</f>
        <v>1</v>
      </c>
      <c r="EW76" s="361">
        <f>SUM(EW75,AND(Main!N3376=1))</f>
        <v>1</v>
      </c>
      <c r="EX76" s="361">
        <f>SUM(EX75,AND(Main!N3486=1))</f>
        <v>1</v>
      </c>
      <c r="EY76" s="361">
        <f>SUM(EY75,AND(Main!N3596=1))</f>
        <v>1</v>
      </c>
      <c r="EZ76" s="362">
        <f>SUM(EZ75,AND(Main!P2826=1))</f>
        <v>1</v>
      </c>
      <c r="FA76" s="362">
        <f>SUM(FA75,AND(Main!P2936=1))</f>
        <v>1</v>
      </c>
      <c r="FB76" s="362">
        <f>SUM(FB75,AND(Main!P3046=1))</f>
        <v>1</v>
      </c>
      <c r="FC76" s="362">
        <f>SUM(FC75,AND(Main!P3156=1))</f>
        <v>0</v>
      </c>
      <c r="FD76" s="362">
        <f>SUM(FD75,AND(Main!P3266=1))</f>
        <v>1</v>
      </c>
      <c r="FE76" s="362">
        <f>SUM(FE75,AND(Main!P3376=1))</f>
        <v>1</v>
      </c>
      <c r="FF76" s="362">
        <f>SUM(FF75,AND(Main!P3486=1))</f>
        <v>1</v>
      </c>
      <c r="FG76" s="362">
        <f>SUM(FG75,AND(Main!P3596=1))</f>
        <v>1</v>
      </c>
      <c r="FH76">
        <f>SUM(FH75,AND(Main!Q2826=1))</f>
        <v>2</v>
      </c>
      <c r="FI76">
        <f>SUM(FI75,AND(Main!Q2936=1))</f>
        <v>2</v>
      </c>
      <c r="FJ76">
        <f>SUM(FJ75,AND(Main!Q3046=1))</f>
        <v>2</v>
      </c>
      <c r="FK76">
        <f>SUM(FK75,AND(Main!Q3156=1))</f>
        <v>2</v>
      </c>
      <c r="FL76">
        <f>SUM(FL75,AND(Main!Q3266=1))</f>
        <v>2</v>
      </c>
      <c r="FM76">
        <f>SUM(FM75,AND(Main!Q3376=1))</f>
        <v>2</v>
      </c>
      <c r="FN76">
        <f>SUM(FN75,AND(Main!Q3486=1))</f>
        <v>2</v>
      </c>
      <c r="FO76">
        <f>SUM(FO75,AND(Main!Q3596=1))</f>
        <v>2</v>
      </c>
    </row>
    <row r="77" spans="1:171">
      <c r="A77" s="47" t="str">
        <v>Pickford</v>
      </c>
      <c r="B77" s="47">
        <v>4.5</v>
      </c>
      <c r="C77" s="47" t="str">
        <v>Everton</v>
      </c>
      <c r="D77" s="47">
        <v>3.29</v>
      </c>
      <c r="E77" s="47">
        <v>3.46</v>
      </c>
      <c r="F77" s="47">
        <v>3.86</v>
      </c>
      <c r="G77" s="47">
        <v>3.34</v>
      </c>
      <c r="H77" s="47">
        <v>3.2</v>
      </c>
      <c r="I77" s="47">
        <v>3.09</v>
      </c>
      <c r="J77" s="47">
        <v>3.58</v>
      </c>
      <c r="K77" s="47">
        <v>3.56</v>
      </c>
      <c r="L77" s="47">
        <v>0</v>
      </c>
      <c r="N77" s="252">
        <v>2</v>
      </c>
      <c r="O77" s="49" t="str">
        <f>Main!A187</f>
        <v>De Bruyne</v>
      </c>
      <c r="P77" s="49">
        <f>Main!B187</f>
        <v>12.6</v>
      </c>
      <c r="Q77" s="49" t="str">
        <f>Main!C187</f>
        <v>Man City</v>
      </c>
      <c r="R77" s="49">
        <f>Main!D187</f>
        <v>6.01</v>
      </c>
      <c r="S77" s="49">
        <f>Main!E187</f>
        <v>4.38</v>
      </c>
      <c r="T77" s="49">
        <f>Main!F187</f>
        <v>9.01</v>
      </c>
      <c r="U77" s="49">
        <f>Main!G187</f>
        <v>5.29</v>
      </c>
      <c r="V77" s="49">
        <f>Main!H187</f>
        <v>4.18</v>
      </c>
      <c r="W77" s="49">
        <f>Main!I187</f>
        <v>9.2799999999999994</v>
      </c>
      <c r="X77" s="49">
        <f>Main!J187</f>
        <v>5.0999999999999996</v>
      </c>
      <c r="Y77" s="49">
        <f>Main!K187</f>
        <v>2.2400000000000002</v>
      </c>
      <c r="Z77" s="49">
        <f>Main!L2827</f>
        <v>0</v>
      </c>
      <c r="AB77" s="49">
        <v>3</v>
      </c>
      <c r="AC77" s="49" t="str">
        <v>Varane</v>
      </c>
      <c r="AD77" s="49">
        <v>4.8</v>
      </c>
      <c r="AE77" s="49" t="str">
        <v>Man Utd</v>
      </c>
      <c r="AF77" s="49">
        <v>3.47</v>
      </c>
      <c r="AG77" s="49">
        <v>3.84</v>
      </c>
      <c r="AH77" s="49">
        <v>1.94</v>
      </c>
      <c r="AI77" s="49">
        <v>1.83</v>
      </c>
      <c r="AJ77" s="49">
        <v>3.41</v>
      </c>
      <c r="AK77" s="49">
        <v>2.6</v>
      </c>
      <c r="AL77" s="49">
        <v>3.21</v>
      </c>
      <c r="AM77" s="49">
        <v>1.55</v>
      </c>
      <c r="AN77" s="49">
        <v>0</v>
      </c>
      <c r="AP77" s="50" t="str">
        <f>Main!A187</f>
        <v>De Bruyne</v>
      </c>
      <c r="AQ77" s="50">
        <f>Main!B187</f>
        <v>12.6</v>
      </c>
      <c r="AR77" s="50" t="str">
        <f>Main!C187</f>
        <v>Man City</v>
      </c>
      <c r="AS77" s="50">
        <f>Main!D187</f>
        <v>6.01</v>
      </c>
      <c r="AT77" s="50">
        <f>Main!E187</f>
        <v>4.38</v>
      </c>
      <c r="AU77" s="50">
        <f>Main!F187</f>
        <v>9.01</v>
      </c>
      <c r="AV77" s="50">
        <f>Main!G187</f>
        <v>5.29</v>
      </c>
      <c r="AW77" s="50">
        <f>Main!H187</f>
        <v>4.18</v>
      </c>
      <c r="AX77" s="50">
        <f>Main!I187</f>
        <v>9.2799999999999994</v>
      </c>
      <c r="AY77" s="50">
        <f>Main!J187</f>
        <v>5.0999999999999996</v>
      </c>
      <c r="AZ77" s="50">
        <f>Main!K187</f>
        <v>2.2400000000000002</v>
      </c>
      <c r="BA77" s="50">
        <f>Main!L1067</f>
        <v>0</v>
      </c>
      <c r="BC77" s="50" t="str">
        <v>De Bruyne</v>
      </c>
      <c r="BD77" s="50">
        <v>12.6</v>
      </c>
      <c r="BE77" s="50" t="str">
        <v>Man City</v>
      </c>
      <c r="BF77" s="50">
        <v>6.01</v>
      </c>
      <c r="BG77" s="50">
        <v>4.38</v>
      </c>
      <c r="BH77" s="50">
        <v>9.01</v>
      </c>
      <c r="BI77" s="50">
        <v>5.29</v>
      </c>
      <c r="BJ77" s="50">
        <v>4.18</v>
      </c>
      <c r="BK77" s="50">
        <v>9.2799999999999994</v>
      </c>
      <c r="BL77" s="50">
        <v>5.0999999999999996</v>
      </c>
      <c r="BM77" s="50">
        <v>2.2400000000000002</v>
      </c>
      <c r="BN77" s="50">
        <v>0</v>
      </c>
      <c r="BP77" s="126" t="str">
        <f>Main!A77</f>
        <v>De Bruyne</v>
      </c>
      <c r="BQ77" s="126">
        <f>Main!N2827</f>
        <v>0</v>
      </c>
      <c r="BR77" s="126">
        <f>Main!D77</f>
        <v>6.01</v>
      </c>
      <c r="BS77" s="126" t="str">
        <v>De Bruyne</v>
      </c>
      <c r="BT77" s="126">
        <v>0</v>
      </c>
      <c r="BU77" s="126">
        <v>6.01</v>
      </c>
      <c r="BV77" s="127" t="str">
        <f t="shared" si="24"/>
        <v>De Bruyne</v>
      </c>
      <c r="BW77" s="127">
        <f>Main!P2827</f>
        <v>0</v>
      </c>
      <c r="BX77" s="127">
        <f t="shared" si="25"/>
        <v>6.01</v>
      </c>
      <c r="BY77" s="127" t="str">
        <v>De Bruyne</v>
      </c>
      <c r="BZ77" s="127">
        <v>0</v>
      </c>
      <c r="CA77" s="127">
        <v>6.01</v>
      </c>
      <c r="CH77" s="19" t="str">
        <f t="shared" si="26"/>
        <v>De Bruyne</v>
      </c>
      <c r="CI77" s="19">
        <f>Main!M2827-BQ77-BW77-CC77</f>
        <v>0</v>
      </c>
      <c r="CJ77" s="19">
        <f t="shared" si="27"/>
        <v>6.01</v>
      </c>
      <c r="CK77" s="19" t="str">
        <v>De Bruyne</v>
      </c>
      <c r="CL77" s="19">
        <v>0</v>
      </c>
      <c r="CM77" s="19">
        <v>6.01</v>
      </c>
      <c r="CO77" s="122">
        <f>Main!L77</f>
        <v>0</v>
      </c>
      <c r="CP77" s="122">
        <f>Main!L187</f>
        <v>0</v>
      </c>
      <c r="CQ77" s="122">
        <f>Main!L297</f>
        <v>0</v>
      </c>
      <c r="CR77" s="122">
        <f>Main!L407</f>
        <v>0</v>
      </c>
      <c r="CS77" s="122">
        <f>Main!L517</f>
        <v>0</v>
      </c>
      <c r="CT77" s="122">
        <f>Main!L627</f>
        <v>0</v>
      </c>
      <c r="CU77" s="122">
        <f>Main!L737</f>
        <v>0</v>
      </c>
      <c r="CV77" s="122">
        <f>Main!L847</f>
        <v>0</v>
      </c>
      <c r="CW77" s="122">
        <f>Main!L957</f>
        <v>0</v>
      </c>
      <c r="CX77" s="123">
        <f>Main!L1947</f>
        <v>0</v>
      </c>
      <c r="CY77" s="123">
        <f>Main!L2057</f>
        <v>0</v>
      </c>
      <c r="CZ77" s="123">
        <f>Main!L2167</f>
        <v>0</v>
      </c>
      <c r="DA77" s="124">
        <f>Main!L2277</f>
        <v>0</v>
      </c>
      <c r="DB77" s="123">
        <f>Main!L2387</f>
        <v>0</v>
      </c>
      <c r="DC77" s="123">
        <f>Main!L2497</f>
        <v>0</v>
      </c>
      <c r="DD77" s="123">
        <f>Main!L2607</f>
        <v>0</v>
      </c>
      <c r="DE77" s="123">
        <f>Main!L2717</f>
        <v>0</v>
      </c>
      <c r="DF77" s="51">
        <f t="shared" si="28"/>
        <v>0</v>
      </c>
      <c r="DG77" s="51">
        <f t="shared" si="29"/>
        <v>0</v>
      </c>
      <c r="DH77" s="51">
        <f t="shared" si="30"/>
        <v>0</v>
      </c>
      <c r="DI77" s="51">
        <f t="shared" si="31"/>
        <v>0</v>
      </c>
      <c r="DJ77" s="51">
        <f t="shared" si="32"/>
        <v>0</v>
      </c>
      <c r="DK77" s="51">
        <f t="shared" si="33"/>
        <v>0</v>
      </c>
      <c r="DL77" s="51">
        <f t="shared" si="34"/>
        <v>0</v>
      </c>
      <c r="DM77" s="51">
        <f t="shared" si="35"/>
        <v>0</v>
      </c>
      <c r="DN77" s="306">
        <f t="shared" si="23"/>
        <v>0</v>
      </c>
      <c r="DO77" s="306">
        <f t="shared" si="36"/>
        <v>0</v>
      </c>
      <c r="EA77" s="351">
        <f>SUM(EA76,AND(Main!L77=1))</f>
        <v>11</v>
      </c>
      <c r="EB77" s="351">
        <f>SUM(EB76,AND(Main!L187=1))</f>
        <v>11</v>
      </c>
      <c r="EC77" s="351">
        <f>SUM(EC76,AND(Main!L297=1))</f>
        <v>11</v>
      </c>
      <c r="ED77" s="351">
        <f>SUM(ED76,AND(Main!L407=1))</f>
        <v>11</v>
      </c>
      <c r="EE77" s="351">
        <f>SUM(EE76,AND(Main!L517=1))</f>
        <v>11</v>
      </c>
      <c r="EF77" s="351">
        <f>SUM(EF76,AND(Main!L627=1))</f>
        <v>11</v>
      </c>
      <c r="EG77" s="351">
        <f>SUM(EG76,AND(Main!L737=1))</f>
        <v>11</v>
      </c>
      <c r="EH77" s="351">
        <f>SUM(EH76,AND(Main!L847=1))</f>
        <v>11</v>
      </c>
      <c r="EI77" s="351">
        <f>SUM(EI76,AND(Main!L957=1))</f>
        <v>11</v>
      </c>
      <c r="EJ77" s="350">
        <f>SUM(EJ76,AND(Main!L2827=1))</f>
        <v>7</v>
      </c>
      <c r="EK77" s="350">
        <f>SUM(EK76,AND(Main!L2937=1))</f>
        <v>7</v>
      </c>
      <c r="EL77" s="350">
        <f>SUM(EL76,AND(Main!L3047=1))</f>
        <v>7</v>
      </c>
      <c r="EM77" s="350">
        <f>SUM(EM76,AND(Main!L3157=1))</f>
        <v>9</v>
      </c>
      <c r="EN77" s="350">
        <f>SUM(EN76,AND(Main!L3267=1))</f>
        <v>7</v>
      </c>
      <c r="EO77" s="350">
        <f>SUM(EO76,AND(Main!L3377=1))</f>
        <v>7</v>
      </c>
      <c r="EP77" s="350">
        <f>SUM(EP76,AND(Main!L3487=1))</f>
        <v>7</v>
      </c>
      <c r="EQ77" s="350">
        <f>SUM(EQ76,AND(Main!L3597=1))</f>
        <v>7</v>
      </c>
      <c r="ER77" s="361">
        <f>SUM(ER76,AND(Main!N2827=1))</f>
        <v>1</v>
      </c>
      <c r="ES77" s="361">
        <f>SUM(ES76,AND(Main!N2937=1))</f>
        <v>1</v>
      </c>
      <c r="ET77" s="361">
        <f>SUM(ET76,AND(Main!N3047=1))</f>
        <v>1</v>
      </c>
      <c r="EU77" s="361">
        <f>SUM(EU76,AND(Main!N3157=1))</f>
        <v>0</v>
      </c>
      <c r="EV77" s="361">
        <f>SUM(EV76,AND(Main!N3267=1))</f>
        <v>1</v>
      </c>
      <c r="EW77" s="361">
        <f>SUM(EW76,AND(Main!N3377=1))</f>
        <v>1</v>
      </c>
      <c r="EX77" s="361">
        <f>SUM(EX76,AND(Main!N3487=1))</f>
        <v>1</v>
      </c>
      <c r="EY77" s="361">
        <f>SUM(EY76,AND(Main!N3597=1))</f>
        <v>1</v>
      </c>
      <c r="EZ77" s="362">
        <f>SUM(EZ76,AND(Main!P2827=1))</f>
        <v>1</v>
      </c>
      <c r="FA77" s="362">
        <f>SUM(FA76,AND(Main!P2937=1))</f>
        <v>1</v>
      </c>
      <c r="FB77" s="362">
        <f>SUM(FB76,AND(Main!P3047=1))</f>
        <v>1</v>
      </c>
      <c r="FC77" s="362">
        <f>SUM(FC76,AND(Main!P3157=1))</f>
        <v>0</v>
      </c>
      <c r="FD77" s="362">
        <f>SUM(FD76,AND(Main!P3267=1))</f>
        <v>1</v>
      </c>
      <c r="FE77" s="362">
        <f>SUM(FE76,AND(Main!P3377=1))</f>
        <v>1</v>
      </c>
      <c r="FF77" s="362">
        <f>SUM(FF76,AND(Main!P3487=1))</f>
        <v>1</v>
      </c>
      <c r="FG77" s="362">
        <f>SUM(FG76,AND(Main!P3597=1))</f>
        <v>1</v>
      </c>
      <c r="FH77">
        <f>SUM(FH76,AND(Main!Q2827=1))</f>
        <v>2</v>
      </c>
      <c r="FI77">
        <f>SUM(FI76,AND(Main!Q2937=1))</f>
        <v>2</v>
      </c>
      <c r="FJ77">
        <f>SUM(FJ76,AND(Main!Q3047=1))</f>
        <v>2</v>
      </c>
      <c r="FK77">
        <f>SUM(FK76,AND(Main!Q3157=1))</f>
        <v>2</v>
      </c>
      <c r="FL77">
        <f>SUM(FL76,AND(Main!Q3267=1))</f>
        <v>2</v>
      </c>
      <c r="FM77">
        <f>SUM(FM76,AND(Main!Q3377=1))</f>
        <v>2</v>
      </c>
      <c r="FN77">
        <f>SUM(FN76,AND(Main!Q3487=1))</f>
        <v>2</v>
      </c>
      <c r="FO77">
        <f>SUM(FO76,AND(Main!Q3597=1))</f>
        <v>2</v>
      </c>
    </row>
    <row r="78" spans="1:171">
      <c r="A78" s="47" t="str">
        <v>Henderson</v>
      </c>
      <c r="B78" s="47">
        <v>4.7</v>
      </c>
      <c r="C78" s="47" t="str">
        <v>Nott'm Forest</v>
      </c>
      <c r="D78" s="47">
        <v>3.35</v>
      </c>
      <c r="E78" s="47">
        <v>3.43</v>
      </c>
      <c r="F78" s="47">
        <v>3.62</v>
      </c>
      <c r="G78" s="47">
        <v>3.47</v>
      </c>
      <c r="H78" s="47">
        <v>3.49</v>
      </c>
      <c r="I78" s="47">
        <v>3.24</v>
      </c>
      <c r="J78" s="47">
        <v>3.06</v>
      </c>
      <c r="K78" s="47">
        <v>2.78</v>
      </c>
      <c r="L78" s="47">
        <v>0</v>
      </c>
      <c r="N78" s="252">
        <v>2</v>
      </c>
      <c r="O78" s="49" t="str">
        <f>Main!A188</f>
        <v>Saka</v>
      </c>
      <c r="P78" s="49">
        <f>Main!B188</f>
        <v>8</v>
      </c>
      <c r="Q78" s="49" t="str">
        <f>Main!C188</f>
        <v>Arsenal</v>
      </c>
      <c r="R78" s="49">
        <f>Main!D188</f>
        <v>4.79</v>
      </c>
      <c r="S78" s="49">
        <f>Main!E188</f>
        <v>4.96</v>
      </c>
      <c r="T78" s="49">
        <f>Main!F188</f>
        <v>4.45</v>
      </c>
      <c r="U78" s="49">
        <f>Main!G188</f>
        <v>4.71</v>
      </c>
      <c r="V78" s="49">
        <f>Main!H188</f>
        <v>5.0199999999999996</v>
      </c>
      <c r="W78" s="49">
        <f>Main!I188</f>
        <v>9.41</v>
      </c>
      <c r="X78" s="49">
        <f>Main!J188</f>
        <v>4.7699999999999996</v>
      </c>
      <c r="Y78" s="49">
        <f>Main!K188</f>
        <v>3.88</v>
      </c>
      <c r="Z78" s="49">
        <f>Main!L2828</f>
        <v>1</v>
      </c>
      <c r="AB78" s="49">
        <v>3</v>
      </c>
      <c r="AC78" s="49" t="str">
        <v>Estupiñán</v>
      </c>
      <c r="AD78" s="49">
        <v>4.5</v>
      </c>
      <c r="AE78" s="49" t="str">
        <v>Brighton</v>
      </c>
      <c r="AF78" s="49">
        <v>2.37</v>
      </c>
      <c r="AG78" s="49">
        <v>3.26</v>
      </c>
      <c r="AH78" s="49">
        <v>2.17</v>
      </c>
      <c r="AI78" s="49">
        <v>2.61</v>
      </c>
      <c r="AJ78" s="49">
        <v>3.62</v>
      </c>
      <c r="AK78" s="49">
        <v>2.79</v>
      </c>
      <c r="AL78" s="49">
        <v>3.17</v>
      </c>
      <c r="AM78" s="49">
        <v>1.31</v>
      </c>
      <c r="AN78" s="49">
        <v>0</v>
      </c>
      <c r="AP78" s="50" t="str">
        <f>Main!A188</f>
        <v>Saka</v>
      </c>
      <c r="AQ78" s="50">
        <f>Main!B188</f>
        <v>8</v>
      </c>
      <c r="AR78" s="50" t="str">
        <f>Main!C188</f>
        <v>Arsenal</v>
      </c>
      <c r="AS78" s="50">
        <f>Main!D188</f>
        <v>4.79</v>
      </c>
      <c r="AT78" s="50">
        <f>Main!E188</f>
        <v>4.96</v>
      </c>
      <c r="AU78" s="50">
        <f>Main!F188</f>
        <v>4.45</v>
      </c>
      <c r="AV78" s="50">
        <f>Main!G188</f>
        <v>4.71</v>
      </c>
      <c r="AW78" s="50">
        <f>Main!H188</f>
        <v>5.0199999999999996</v>
      </c>
      <c r="AX78" s="50">
        <f>Main!I188</f>
        <v>9.41</v>
      </c>
      <c r="AY78" s="50">
        <f>Main!J188</f>
        <v>4.7699999999999996</v>
      </c>
      <c r="AZ78" s="50">
        <f>Main!K188</f>
        <v>3.88</v>
      </c>
      <c r="BA78" s="50">
        <f>Main!L1068</f>
        <v>0</v>
      </c>
      <c r="BC78" s="50" t="str">
        <v>Saka</v>
      </c>
      <c r="BD78" s="50">
        <v>8</v>
      </c>
      <c r="BE78" s="50" t="str">
        <v>Arsenal</v>
      </c>
      <c r="BF78" s="50">
        <v>4.79</v>
      </c>
      <c r="BG78" s="50">
        <v>4.96</v>
      </c>
      <c r="BH78" s="50">
        <v>4.45</v>
      </c>
      <c r="BI78" s="50">
        <v>4.71</v>
      </c>
      <c r="BJ78" s="50">
        <v>5.0199999999999996</v>
      </c>
      <c r="BK78" s="50">
        <v>9.41</v>
      </c>
      <c r="BL78" s="50">
        <v>4.7699999999999996</v>
      </c>
      <c r="BM78" s="50">
        <v>3.88</v>
      </c>
      <c r="BN78" s="50">
        <v>0</v>
      </c>
      <c r="BP78" s="126" t="str">
        <f>Main!A78</f>
        <v>Saka</v>
      </c>
      <c r="BQ78" s="126">
        <f>Main!N2828</f>
        <v>0</v>
      </c>
      <c r="BR78" s="126">
        <f>Main!D78</f>
        <v>4.79</v>
      </c>
      <c r="BS78" s="126" t="str">
        <v>Saka</v>
      </c>
      <c r="BT78" s="126">
        <v>0</v>
      </c>
      <c r="BU78" s="126">
        <v>4.79</v>
      </c>
      <c r="BV78" s="127" t="str">
        <f t="shared" si="24"/>
        <v>Saka</v>
      </c>
      <c r="BW78" s="127">
        <f>Main!P2828</f>
        <v>0</v>
      </c>
      <c r="BX78" s="127">
        <f t="shared" si="25"/>
        <v>4.79</v>
      </c>
      <c r="BY78" s="127" t="str">
        <v>Saka</v>
      </c>
      <c r="BZ78" s="127">
        <v>0</v>
      </c>
      <c r="CA78" s="127">
        <v>4.79</v>
      </c>
      <c r="CH78" s="19" t="str">
        <f t="shared" si="26"/>
        <v>Saka</v>
      </c>
      <c r="CI78" s="19">
        <f>Main!M2828-BQ78-BW78-CC78</f>
        <v>0</v>
      </c>
      <c r="CJ78" s="19">
        <f t="shared" si="27"/>
        <v>4.79</v>
      </c>
      <c r="CK78" s="19" t="str">
        <v>Saka</v>
      </c>
      <c r="CL78" s="19">
        <v>0</v>
      </c>
      <c r="CM78" s="19">
        <v>4.79</v>
      </c>
      <c r="CO78" s="122">
        <f>Main!L78</f>
        <v>1</v>
      </c>
      <c r="CP78" s="122">
        <f>Main!L188</f>
        <v>1</v>
      </c>
      <c r="CQ78" s="122">
        <f>Main!L298</f>
        <v>1</v>
      </c>
      <c r="CR78" s="122">
        <f>Main!L408</f>
        <v>1</v>
      </c>
      <c r="CS78" s="122">
        <f>Main!L518</f>
        <v>1</v>
      </c>
      <c r="CT78" s="122">
        <f>Main!L628</f>
        <v>1</v>
      </c>
      <c r="CU78" s="122">
        <f>Main!L738</f>
        <v>1</v>
      </c>
      <c r="CV78" s="122">
        <f>Main!L848</f>
        <v>1</v>
      </c>
      <c r="CW78" s="122">
        <f>Main!L958</f>
        <v>1</v>
      </c>
      <c r="CX78" s="123">
        <f>Main!L1948</f>
        <v>1</v>
      </c>
      <c r="CY78" s="123">
        <f>Main!L2058</f>
        <v>1</v>
      </c>
      <c r="CZ78" s="123">
        <f>Main!L2168</f>
        <v>1</v>
      </c>
      <c r="DA78" s="124">
        <f>Main!L2278</f>
        <v>1</v>
      </c>
      <c r="DB78" s="123">
        <f>Main!L2388</f>
        <v>1</v>
      </c>
      <c r="DC78" s="123">
        <f>Main!L2498</f>
        <v>1</v>
      </c>
      <c r="DD78" s="123">
        <f>Main!L2608</f>
        <v>1</v>
      </c>
      <c r="DE78" s="123">
        <f>Main!L2718</f>
        <v>1</v>
      </c>
      <c r="DF78" s="51">
        <f t="shared" si="28"/>
        <v>0</v>
      </c>
      <c r="DG78" s="51">
        <f t="shared" si="29"/>
        <v>0</v>
      </c>
      <c r="DH78" s="51">
        <f t="shared" si="30"/>
        <v>0</v>
      </c>
      <c r="DI78" s="51">
        <f t="shared" si="31"/>
        <v>0</v>
      </c>
      <c r="DJ78" s="51">
        <f t="shared" si="32"/>
        <v>0</v>
      </c>
      <c r="DK78" s="51">
        <f t="shared" si="33"/>
        <v>0</v>
      </c>
      <c r="DL78" s="51">
        <f t="shared" si="34"/>
        <v>0</v>
      </c>
      <c r="DM78" s="51">
        <f t="shared" si="35"/>
        <v>0</v>
      </c>
      <c r="DN78" s="306">
        <f t="shared" si="23"/>
        <v>0</v>
      </c>
      <c r="DO78" s="306">
        <f t="shared" si="36"/>
        <v>0</v>
      </c>
      <c r="EA78" s="351">
        <f>SUM(EA77,AND(Main!L78=1))</f>
        <v>12</v>
      </c>
      <c r="EB78" s="351">
        <f>SUM(EB77,AND(Main!L188=1))</f>
        <v>12</v>
      </c>
      <c r="EC78" s="351">
        <f>SUM(EC77,AND(Main!L298=1))</f>
        <v>12</v>
      </c>
      <c r="ED78" s="351">
        <f>SUM(ED77,AND(Main!L408=1))</f>
        <v>12</v>
      </c>
      <c r="EE78" s="351">
        <f>SUM(EE77,AND(Main!L518=1))</f>
        <v>12</v>
      </c>
      <c r="EF78" s="351">
        <f>SUM(EF77,AND(Main!L628=1))</f>
        <v>12</v>
      </c>
      <c r="EG78" s="351">
        <f>SUM(EG77,AND(Main!L738=1))</f>
        <v>12</v>
      </c>
      <c r="EH78" s="351">
        <f>SUM(EH77,AND(Main!L848=1))</f>
        <v>12</v>
      </c>
      <c r="EI78" s="351">
        <f>SUM(EI77,AND(Main!L958=1))</f>
        <v>12</v>
      </c>
      <c r="EJ78" s="350">
        <f>SUM(EJ77,AND(Main!L2828=1))</f>
        <v>8</v>
      </c>
      <c r="EK78" s="350">
        <f>SUM(EK77,AND(Main!L2938=1))</f>
        <v>8</v>
      </c>
      <c r="EL78" s="350">
        <f>SUM(EL77,AND(Main!L3048=1))</f>
        <v>8</v>
      </c>
      <c r="EM78" s="350">
        <f>SUM(EM77,AND(Main!L3158=1))</f>
        <v>10</v>
      </c>
      <c r="EN78" s="350">
        <f>SUM(EN77,AND(Main!L3268=1))</f>
        <v>8</v>
      </c>
      <c r="EO78" s="350">
        <f>SUM(EO77,AND(Main!L3378=1))</f>
        <v>8</v>
      </c>
      <c r="EP78" s="350">
        <f>SUM(EP77,AND(Main!L3488=1))</f>
        <v>8</v>
      </c>
      <c r="EQ78" s="350">
        <f>SUM(EQ77,AND(Main!L3598=1))</f>
        <v>8</v>
      </c>
      <c r="ER78" s="361">
        <f>SUM(ER77,AND(Main!N2828=1))</f>
        <v>1</v>
      </c>
      <c r="ES78" s="361">
        <f>SUM(ES77,AND(Main!N2938=1))</f>
        <v>1</v>
      </c>
      <c r="ET78" s="361">
        <f>SUM(ET77,AND(Main!N3048=1))</f>
        <v>1</v>
      </c>
      <c r="EU78" s="361">
        <f>SUM(EU77,AND(Main!N3158=1))</f>
        <v>0</v>
      </c>
      <c r="EV78" s="361">
        <f>SUM(EV77,AND(Main!N3268=1))</f>
        <v>1</v>
      </c>
      <c r="EW78" s="361">
        <f>SUM(EW77,AND(Main!N3378=1))</f>
        <v>1</v>
      </c>
      <c r="EX78" s="361">
        <f>SUM(EX77,AND(Main!N3488=1))</f>
        <v>1</v>
      </c>
      <c r="EY78" s="361">
        <f>SUM(EY77,AND(Main!N3598=1))</f>
        <v>1</v>
      </c>
      <c r="EZ78" s="362">
        <f>SUM(EZ77,AND(Main!P2828=1))</f>
        <v>1</v>
      </c>
      <c r="FA78" s="362">
        <f>SUM(FA77,AND(Main!P2938=1))</f>
        <v>1</v>
      </c>
      <c r="FB78" s="362">
        <f>SUM(FB77,AND(Main!P3048=1))</f>
        <v>1</v>
      </c>
      <c r="FC78" s="362">
        <f>SUM(FC77,AND(Main!P3158=1))</f>
        <v>0</v>
      </c>
      <c r="FD78" s="362">
        <f>SUM(FD77,AND(Main!P3268=1))</f>
        <v>1</v>
      </c>
      <c r="FE78" s="362">
        <f>SUM(FE77,AND(Main!P3378=1))</f>
        <v>1</v>
      </c>
      <c r="FF78" s="362">
        <f>SUM(FF77,AND(Main!P3488=1))</f>
        <v>1</v>
      </c>
      <c r="FG78" s="362">
        <f>SUM(FG77,AND(Main!P3598=1))</f>
        <v>1</v>
      </c>
      <c r="FH78">
        <f>SUM(FH77,AND(Main!Q2828=1))</f>
        <v>2</v>
      </c>
      <c r="FI78">
        <f>SUM(FI77,AND(Main!Q2938=1))</f>
        <v>2</v>
      </c>
      <c r="FJ78">
        <f>SUM(FJ77,AND(Main!Q3048=1))</f>
        <v>2</v>
      </c>
      <c r="FK78">
        <f>SUM(FK77,AND(Main!Q3158=1))</f>
        <v>2</v>
      </c>
      <c r="FL78">
        <f>SUM(FL77,AND(Main!Q3268=1))</f>
        <v>2</v>
      </c>
      <c r="FM78">
        <f>SUM(FM77,AND(Main!Q3378=1))</f>
        <v>2</v>
      </c>
      <c r="FN78">
        <f>SUM(FN77,AND(Main!Q3488=1))</f>
        <v>2</v>
      </c>
      <c r="FO78">
        <f>SUM(FO77,AND(Main!Q3598=1))</f>
        <v>2</v>
      </c>
    </row>
    <row r="79" spans="1:171">
      <c r="A79" s="47" t="str">
        <v>Meslier</v>
      </c>
      <c r="B79" s="47">
        <v>4.5</v>
      </c>
      <c r="C79" s="47" t="str">
        <v>Leeds</v>
      </c>
      <c r="D79" s="47">
        <v>3.13</v>
      </c>
      <c r="E79" s="47">
        <v>3.36</v>
      </c>
      <c r="F79" s="47">
        <v>3.2</v>
      </c>
      <c r="G79" s="47">
        <v>3.41</v>
      </c>
      <c r="H79" s="47">
        <v>3.43</v>
      </c>
      <c r="I79" s="47">
        <v>3.18</v>
      </c>
      <c r="J79" s="47">
        <v>3.38</v>
      </c>
      <c r="K79" s="47">
        <v>3.24</v>
      </c>
      <c r="L79" s="47">
        <v>0</v>
      </c>
      <c r="N79" s="252">
        <v>2</v>
      </c>
      <c r="O79" s="49" t="str">
        <f>Main!A189</f>
        <v>Son</v>
      </c>
      <c r="P79" s="49">
        <f>Main!B189</f>
        <v>11.6</v>
      </c>
      <c r="Q79" s="49" t="str">
        <f>Main!C189</f>
        <v>Spurs</v>
      </c>
      <c r="R79" s="49">
        <f>Main!D189</f>
        <v>5.93</v>
      </c>
      <c r="S79" s="49">
        <f>Main!E189</f>
        <v>5.04</v>
      </c>
      <c r="T79" s="49">
        <f>Main!F189</f>
        <v>8.06</v>
      </c>
      <c r="U79" s="49">
        <f>Main!G189</f>
        <v>5.0999999999999996</v>
      </c>
      <c r="V79" s="49">
        <f>Main!H189</f>
        <v>3.66</v>
      </c>
      <c r="W79" s="49">
        <f>Main!I189</f>
        <v>4.46</v>
      </c>
      <c r="X79" s="49">
        <f>Main!J189</f>
        <v>4.74</v>
      </c>
      <c r="Y79" s="49">
        <f>Main!K189</f>
        <v>4.2</v>
      </c>
      <c r="Z79" s="49">
        <f>Main!L2829</f>
        <v>0</v>
      </c>
      <c r="AB79" s="49">
        <v>3</v>
      </c>
      <c r="AC79" s="49" t="str">
        <v>Matip</v>
      </c>
      <c r="AD79" s="49">
        <v>5.9</v>
      </c>
      <c r="AE79" s="49" t="str">
        <v>Liverpool</v>
      </c>
      <c r="AF79" s="49">
        <v>3.36</v>
      </c>
      <c r="AG79" s="49">
        <v>2.5299999999999998</v>
      </c>
      <c r="AH79" s="49">
        <v>2.21</v>
      </c>
      <c r="AI79" s="49">
        <v>2.44</v>
      </c>
      <c r="AJ79" s="49">
        <v>2.91</v>
      </c>
      <c r="AK79" s="49">
        <v>3.18</v>
      </c>
      <c r="AL79" s="49">
        <v>1.93</v>
      </c>
      <c r="AM79" s="49">
        <v>2.67</v>
      </c>
      <c r="AN79" s="49">
        <v>0</v>
      </c>
      <c r="AP79" s="50" t="str">
        <f>Main!A189</f>
        <v>Son</v>
      </c>
      <c r="AQ79" s="50">
        <f>Main!B189</f>
        <v>11.6</v>
      </c>
      <c r="AR79" s="50" t="str">
        <f>Main!C189</f>
        <v>Spurs</v>
      </c>
      <c r="AS79" s="50">
        <f>Main!D189</f>
        <v>5.93</v>
      </c>
      <c r="AT79" s="50">
        <f>Main!E189</f>
        <v>5.04</v>
      </c>
      <c r="AU79" s="50">
        <f>Main!F189</f>
        <v>8.06</v>
      </c>
      <c r="AV79" s="50">
        <f>Main!G189</f>
        <v>5.0999999999999996</v>
      </c>
      <c r="AW79" s="50">
        <f>Main!H189</f>
        <v>3.66</v>
      </c>
      <c r="AX79" s="50">
        <f>Main!I189</f>
        <v>4.46</v>
      </c>
      <c r="AY79" s="50">
        <f>Main!J189</f>
        <v>4.74</v>
      </c>
      <c r="AZ79" s="50">
        <f>Main!K189</f>
        <v>4.2</v>
      </c>
      <c r="BA79" s="50">
        <f>Main!L1069</f>
        <v>0</v>
      </c>
      <c r="BC79" s="50" t="str">
        <v>Son</v>
      </c>
      <c r="BD79" s="50">
        <v>11.6</v>
      </c>
      <c r="BE79" s="50" t="str">
        <v>Spurs</v>
      </c>
      <c r="BF79" s="50">
        <v>5.93</v>
      </c>
      <c r="BG79" s="50">
        <v>5.04</v>
      </c>
      <c r="BH79" s="50">
        <v>8.06</v>
      </c>
      <c r="BI79" s="50">
        <v>5.0999999999999996</v>
      </c>
      <c r="BJ79" s="50">
        <v>3.66</v>
      </c>
      <c r="BK79" s="50">
        <v>4.46</v>
      </c>
      <c r="BL79" s="50">
        <v>4.74</v>
      </c>
      <c r="BM79" s="50">
        <v>4.2</v>
      </c>
      <c r="BN79" s="50">
        <v>0</v>
      </c>
      <c r="BP79" s="126" t="str">
        <f>Main!A79</f>
        <v>Son</v>
      </c>
      <c r="BQ79" s="126">
        <f>Main!N2829</f>
        <v>0</v>
      </c>
      <c r="BR79" s="126">
        <f>Main!D79</f>
        <v>5.93</v>
      </c>
      <c r="BS79" s="126" t="str">
        <v>Son</v>
      </c>
      <c r="BT79" s="126">
        <v>0</v>
      </c>
      <c r="BU79" s="126">
        <v>5.93</v>
      </c>
      <c r="BV79" s="127" t="str">
        <f t="shared" si="24"/>
        <v>Son</v>
      </c>
      <c r="BW79" s="127">
        <f>Main!P2829</f>
        <v>0</v>
      </c>
      <c r="BX79" s="127">
        <f t="shared" si="25"/>
        <v>5.93</v>
      </c>
      <c r="BY79" s="127" t="str">
        <v>Son</v>
      </c>
      <c r="BZ79" s="127">
        <v>0</v>
      </c>
      <c r="CA79" s="127">
        <v>5.93</v>
      </c>
      <c r="CH79" s="19" t="str">
        <f t="shared" si="26"/>
        <v>Son</v>
      </c>
      <c r="CI79" s="19">
        <f>Main!M2829-BQ79-BW79-CC79</f>
        <v>0</v>
      </c>
      <c r="CJ79" s="19">
        <f t="shared" si="27"/>
        <v>5.93</v>
      </c>
      <c r="CK79" s="19" t="str">
        <v>Son</v>
      </c>
      <c r="CL79" s="19">
        <v>0</v>
      </c>
      <c r="CM79" s="19">
        <v>5.93</v>
      </c>
      <c r="CO79" s="122">
        <f>Main!L79</f>
        <v>0</v>
      </c>
      <c r="CP79" s="122">
        <f>Main!L189</f>
        <v>0</v>
      </c>
      <c r="CQ79" s="122">
        <f>Main!L299</f>
        <v>0</v>
      </c>
      <c r="CR79" s="122">
        <f>Main!L409</f>
        <v>0</v>
      </c>
      <c r="CS79" s="122">
        <f>Main!L519</f>
        <v>0</v>
      </c>
      <c r="CT79" s="122">
        <f>Main!L629</f>
        <v>0</v>
      </c>
      <c r="CU79" s="122">
        <f>Main!L739</f>
        <v>0</v>
      </c>
      <c r="CV79" s="122">
        <f>Main!L849</f>
        <v>0</v>
      </c>
      <c r="CW79" s="122">
        <f>Main!L959</f>
        <v>0</v>
      </c>
      <c r="CX79" s="123">
        <f>Main!L1949</f>
        <v>0</v>
      </c>
      <c r="CY79" s="123">
        <f>Main!L2059</f>
        <v>0</v>
      </c>
      <c r="CZ79" s="123">
        <f>Main!L2169</f>
        <v>0</v>
      </c>
      <c r="DA79" s="124">
        <f>Main!L2279</f>
        <v>0</v>
      </c>
      <c r="DB79" s="123">
        <f>Main!L2389</f>
        <v>0</v>
      </c>
      <c r="DC79" s="123">
        <f>Main!L2499</f>
        <v>0</v>
      </c>
      <c r="DD79" s="123">
        <f>Main!L2609</f>
        <v>0</v>
      </c>
      <c r="DE79" s="123">
        <f>Main!L2719</f>
        <v>0</v>
      </c>
      <c r="DF79" s="51">
        <f t="shared" si="28"/>
        <v>0</v>
      </c>
      <c r="DG79" s="51">
        <f t="shared" si="29"/>
        <v>0</v>
      </c>
      <c r="DH79" s="51">
        <f t="shared" si="30"/>
        <v>0</v>
      </c>
      <c r="DI79" s="51">
        <f t="shared" si="31"/>
        <v>0</v>
      </c>
      <c r="DJ79" s="51">
        <f t="shared" si="32"/>
        <v>0</v>
      </c>
      <c r="DK79" s="51">
        <f t="shared" si="33"/>
        <v>0</v>
      </c>
      <c r="DL79" s="51">
        <f t="shared" si="34"/>
        <v>0</v>
      </c>
      <c r="DM79" s="51">
        <f t="shared" si="35"/>
        <v>0</v>
      </c>
      <c r="DN79" s="306">
        <f t="shared" si="23"/>
        <v>0</v>
      </c>
      <c r="DO79" s="306">
        <f t="shared" si="36"/>
        <v>0</v>
      </c>
      <c r="EA79" s="351">
        <f>SUM(EA78,AND(Main!L79=1))</f>
        <v>12</v>
      </c>
      <c r="EB79" s="351">
        <f>SUM(EB78,AND(Main!L189=1))</f>
        <v>12</v>
      </c>
      <c r="EC79" s="351">
        <f>SUM(EC78,AND(Main!L299=1))</f>
        <v>12</v>
      </c>
      <c r="ED79" s="351">
        <f>SUM(ED78,AND(Main!L409=1))</f>
        <v>12</v>
      </c>
      <c r="EE79" s="351">
        <f>SUM(EE78,AND(Main!L519=1))</f>
        <v>12</v>
      </c>
      <c r="EF79" s="351">
        <f>SUM(EF78,AND(Main!L629=1))</f>
        <v>12</v>
      </c>
      <c r="EG79" s="351">
        <f>SUM(EG78,AND(Main!L739=1))</f>
        <v>12</v>
      </c>
      <c r="EH79" s="351">
        <f>SUM(EH78,AND(Main!L849=1))</f>
        <v>12</v>
      </c>
      <c r="EI79" s="351">
        <f>SUM(EI78,AND(Main!L959=1))</f>
        <v>12</v>
      </c>
      <c r="EJ79" s="350">
        <f>SUM(EJ78,AND(Main!L2829=1))</f>
        <v>8</v>
      </c>
      <c r="EK79" s="350">
        <f>SUM(EK78,AND(Main!L2939=1))</f>
        <v>8</v>
      </c>
      <c r="EL79" s="350">
        <f>SUM(EL78,AND(Main!L3049=1))</f>
        <v>8</v>
      </c>
      <c r="EM79" s="350">
        <f>SUM(EM78,AND(Main!L3159=1))</f>
        <v>10</v>
      </c>
      <c r="EN79" s="350">
        <f>SUM(EN78,AND(Main!L3269=1))</f>
        <v>8</v>
      </c>
      <c r="EO79" s="350">
        <f>SUM(EO78,AND(Main!L3379=1))</f>
        <v>8</v>
      </c>
      <c r="EP79" s="350">
        <f>SUM(EP78,AND(Main!L3489=1))</f>
        <v>8</v>
      </c>
      <c r="EQ79" s="350">
        <f>SUM(EQ78,AND(Main!L3599=1))</f>
        <v>8</v>
      </c>
      <c r="ER79" s="361">
        <f>SUM(ER78,AND(Main!N2829=1))</f>
        <v>1</v>
      </c>
      <c r="ES79" s="361">
        <f>SUM(ES78,AND(Main!N2939=1))</f>
        <v>1</v>
      </c>
      <c r="ET79" s="361">
        <f>SUM(ET78,AND(Main!N3049=1))</f>
        <v>1</v>
      </c>
      <c r="EU79" s="361">
        <f>SUM(EU78,AND(Main!N3159=1))</f>
        <v>0</v>
      </c>
      <c r="EV79" s="361">
        <f>SUM(EV78,AND(Main!N3269=1))</f>
        <v>1</v>
      </c>
      <c r="EW79" s="361">
        <f>SUM(EW78,AND(Main!N3379=1))</f>
        <v>1</v>
      </c>
      <c r="EX79" s="361">
        <f>SUM(EX78,AND(Main!N3489=1))</f>
        <v>1</v>
      </c>
      <c r="EY79" s="361">
        <f>SUM(EY78,AND(Main!N3599=1))</f>
        <v>1</v>
      </c>
      <c r="EZ79" s="362">
        <f>SUM(EZ78,AND(Main!P2829=1))</f>
        <v>1</v>
      </c>
      <c r="FA79" s="362">
        <f>SUM(FA78,AND(Main!P2939=1))</f>
        <v>1</v>
      </c>
      <c r="FB79" s="362">
        <f>SUM(FB78,AND(Main!P3049=1))</f>
        <v>1</v>
      </c>
      <c r="FC79" s="362">
        <f>SUM(FC78,AND(Main!P3159=1))</f>
        <v>0</v>
      </c>
      <c r="FD79" s="362">
        <f>SUM(FD78,AND(Main!P3269=1))</f>
        <v>1</v>
      </c>
      <c r="FE79" s="362">
        <f>SUM(FE78,AND(Main!P3379=1))</f>
        <v>1</v>
      </c>
      <c r="FF79" s="362">
        <f>SUM(FF78,AND(Main!P3489=1))</f>
        <v>1</v>
      </c>
      <c r="FG79" s="362">
        <f>SUM(FG78,AND(Main!P3599=1))</f>
        <v>1</v>
      </c>
      <c r="FH79">
        <f>SUM(FH78,AND(Main!Q2829=1))</f>
        <v>2</v>
      </c>
      <c r="FI79">
        <f>SUM(FI78,AND(Main!Q2939=1))</f>
        <v>2</v>
      </c>
      <c r="FJ79">
        <f>SUM(FJ78,AND(Main!Q3049=1))</f>
        <v>2</v>
      </c>
      <c r="FK79">
        <f>SUM(FK78,AND(Main!Q3159=1))</f>
        <v>2</v>
      </c>
      <c r="FL79">
        <f>SUM(FL78,AND(Main!Q3269=1))</f>
        <v>2</v>
      </c>
      <c r="FM79">
        <f>SUM(FM78,AND(Main!Q3379=1))</f>
        <v>2</v>
      </c>
      <c r="FN79">
        <f>SUM(FN78,AND(Main!Q3489=1))</f>
        <v>2</v>
      </c>
      <c r="FO79">
        <f>SUM(FO78,AND(Main!Q3599=1))</f>
        <v>2</v>
      </c>
    </row>
    <row r="80" spans="1:171">
      <c r="A80" s="47" t="str">
        <v>Guaita</v>
      </c>
      <c r="B80" s="47">
        <v>4.5</v>
      </c>
      <c r="C80" s="47" t="str">
        <v>Crystal Palace</v>
      </c>
      <c r="D80" s="47">
        <v>3.71</v>
      </c>
      <c r="E80" s="47">
        <v>3.38</v>
      </c>
      <c r="F80" s="47">
        <v>3.17</v>
      </c>
      <c r="G80" s="47">
        <v>3.31</v>
      </c>
      <c r="H80" s="47">
        <v>3.06</v>
      </c>
      <c r="I80" s="47">
        <v>3.35</v>
      </c>
      <c r="J80" s="47">
        <v>3.24</v>
      </c>
      <c r="K80" s="47">
        <v>3.06</v>
      </c>
      <c r="L80" s="47">
        <v>0</v>
      </c>
      <c r="N80" s="252">
        <v>2</v>
      </c>
      <c r="O80" s="49" t="str">
        <f>Main!A190</f>
        <v>Martinelli</v>
      </c>
      <c r="P80" s="49">
        <f>Main!B190</f>
        <v>6.8</v>
      </c>
      <c r="Q80" s="49" t="str">
        <f>Main!C190</f>
        <v>Arsenal</v>
      </c>
      <c r="R80" s="49">
        <f>Main!D190</f>
        <v>4.3499999999999996</v>
      </c>
      <c r="S80" s="49">
        <f>Main!E190</f>
        <v>4.3600000000000003</v>
      </c>
      <c r="T80" s="49">
        <f>Main!F190</f>
        <v>3.96</v>
      </c>
      <c r="U80" s="49">
        <f>Main!G190</f>
        <v>4.4000000000000004</v>
      </c>
      <c r="V80" s="49">
        <f>Main!H190</f>
        <v>4.43</v>
      </c>
      <c r="W80" s="49">
        <f>Main!I190</f>
        <v>8.3800000000000008</v>
      </c>
      <c r="X80" s="49">
        <f>Main!J190</f>
        <v>4.2</v>
      </c>
      <c r="Y80" s="49">
        <f>Main!K190</f>
        <v>3.31</v>
      </c>
      <c r="Z80" s="49">
        <f>Main!L2830</f>
        <v>1</v>
      </c>
      <c r="AB80" s="49">
        <v>3</v>
      </c>
      <c r="AC80" s="49" t="str">
        <v>Romero</v>
      </c>
      <c r="AD80" s="49">
        <v>4.9000000000000004</v>
      </c>
      <c r="AE80" s="49" t="str">
        <v>Spurs</v>
      </c>
      <c r="AF80" s="49">
        <v>2.2200000000000002</v>
      </c>
      <c r="AG80" s="49">
        <v>2.83</v>
      </c>
      <c r="AH80" s="49">
        <v>3.59</v>
      </c>
      <c r="AI80" s="49">
        <v>2.67</v>
      </c>
      <c r="AJ80" s="49">
        <v>1.63</v>
      </c>
      <c r="AK80" s="49">
        <v>2.56</v>
      </c>
      <c r="AL80" s="49">
        <v>3.06</v>
      </c>
      <c r="AM80" s="49">
        <v>2.5</v>
      </c>
      <c r="AN80" s="49">
        <v>0</v>
      </c>
      <c r="AP80" s="50" t="str">
        <f>Main!A190</f>
        <v>Martinelli</v>
      </c>
      <c r="AQ80" s="50">
        <f>Main!B190</f>
        <v>6.8</v>
      </c>
      <c r="AR80" s="50" t="str">
        <f>Main!C190</f>
        <v>Arsenal</v>
      </c>
      <c r="AS80" s="50">
        <f>Main!D190</f>
        <v>4.3499999999999996</v>
      </c>
      <c r="AT80" s="50">
        <f>Main!E190</f>
        <v>4.3600000000000003</v>
      </c>
      <c r="AU80" s="50">
        <f>Main!F190</f>
        <v>3.96</v>
      </c>
      <c r="AV80" s="50">
        <f>Main!G190</f>
        <v>4.4000000000000004</v>
      </c>
      <c r="AW80" s="50">
        <f>Main!H190</f>
        <v>4.43</v>
      </c>
      <c r="AX80" s="50">
        <f>Main!I190</f>
        <v>8.3800000000000008</v>
      </c>
      <c r="AY80" s="50">
        <f>Main!J190</f>
        <v>4.2</v>
      </c>
      <c r="AZ80" s="50">
        <f>Main!K190</f>
        <v>3.31</v>
      </c>
      <c r="BA80" s="50">
        <f>Main!L1070</f>
        <v>0</v>
      </c>
      <c r="BC80" s="50" t="str">
        <v>Martinelli</v>
      </c>
      <c r="BD80" s="50">
        <v>6.8</v>
      </c>
      <c r="BE80" s="50" t="str">
        <v>Arsenal</v>
      </c>
      <c r="BF80" s="50">
        <v>4.3499999999999996</v>
      </c>
      <c r="BG80" s="50">
        <v>4.3600000000000003</v>
      </c>
      <c r="BH80" s="50">
        <v>3.96</v>
      </c>
      <c r="BI80" s="50">
        <v>4.4000000000000004</v>
      </c>
      <c r="BJ80" s="50">
        <v>4.43</v>
      </c>
      <c r="BK80" s="50">
        <v>8.3800000000000008</v>
      </c>
      <c r="BL80" s="50">
        <v>4.2</v>
      </c>
      <c r="BM80" s="50">
        <v>3.31</v>
      </c>
      <c r="BN80" s="50">
        <v>0</v>
      </c>
      <c r="BP80" s="126" t="str">
        <f>Main!A80</f>
        <v>Martinelli</v>
      </c>
      <c r="BQ80" s="126">
        <f>Main!N2830</f>
        <v>0</v>
      </c>
      <c r="BR80" s="126">
        <f>Main!D80</f>
        <v>4.3499999999999996</v>
      </c>
      <c r="BS80" s="126" t="str">
        <v>Martinelli</v>
      </c>
      <c r="BT80" s="126">
        <v>0</v>
      </c>
      <c r="BU80" s="126">
        <v>4.3499999999999996</v>
      </c>
      <c r="BV80" s="127" t="str">
        <f t="shared" si="24"/>
        <v>Martinelli</v>
      </c>
      <c r="BW80" s="127">
        <f>Main!P2830</f>
        <v>0</v>
      </c>
      <c r="BX80" s="127">
        <f t="shared" si="25"/>
        <v>4.3499999999999996</v>
      </c>
      <c r="BY80" s="127" t="str">
        <v>Martinelli</v>
      </c>
      <c r="BZ80" s="127">
        <v>0</v>
      </c>
      <c r="CA80" s="127">
        <v>4.3499999999999996</v>
      </c>
      <c r="CH80" s="19" t="str">
        <f t="shared" si="26"/>
        <v>Martinelli</v>
      </c>
      <c r="CI80" s="19">
        <f>Main!M2830-BQ80-BW80-CC80</f>
        <v>0</v>
      </c>
      <c r="CJ80" s="19">
        <f t="shared" si="27"/>
        <v>4.3499999999999996</v>
      </c>
      <c r="CK80" s="19" t="str">
        <v>Martinelli</v>
      </c>
      <c r="CL80" s="19">
        <v>0</v>
      </c>
      <c r="CM80" s="19">
        <v>4.3499999999999996</v>
      </c>
      <c r="CO80" s="122">
        <f>Main!L80</f>
        <v>1</v>
      </c>
      <c r="CP80" s="122">
        <f>Main!L190</f>
        <v>1</v>
      </c>
      <c r="CQ80" s="122">
        <f>Main!L300</f>
        <v>1</v>
      </c>
      <c r="CR80" s="122">
        <f>Main!L410</f>
        <v>1</v>
      </c>
      <c r="CS80" s="122">
        <f>Main!L520</f>
        <v>1</v>
      </c>
      <c r="CT80" s="122">
        <f>Main!L630</f>
        <v>1</v>
      </c>
      <c r="CU80" s="122">
        <f>Main!L740</f>
        <v>1</v>
      </c>
      <c r="CV80" s="122">
        <f>Main!L850</f>
        <v>1</v>
      </c>
      <c r="CW80" s="122">
        <f>Main!L960</f>
        <v>1</v>
      </c>
      <c r="CX80" s="123">
        <f>Main!L1950</f>
        <v>1</v>
      </c>
      <c r="CY80" s="123">
        <f>Main!L2060</f>
        <v>1</v>
      </c>
      <c r="CZ80" s="123">
        <f>Main!L2170</f>
        <v>1</v>
      </c>
      <c r="DA80" s="124">
        <f>Main!L2280</f>
        <v>1</v>
      </c>
      <c r="DB80" s="123">
        <f>Main!L2390</f>
        <v>1</v>
      </c>
      <c r="DC80" s="123">
        <f>Main!L2500</f>
        <v>1</v>
      </c>
      <c r="DD80" s="123">
        <f>Main!L2610</f>
        <v>1</v>
      </c>
      <c r="DE80" s="123">
        <f>Main!L2720</f>
        <v>1</v>
      </c>
      <c r="DF80" s="51">
        <f t="shared" si="28"/>
        <v>0</v>
      </c>
      <c r="DG80" s="51">
        <f t="shared" si="29"/>
        <v>0</v>
      </c>
      <c r="DH80" s="51">
        <f t="shared" si="30"/>
        <v>0</v>
      </c>
      <c r="DI80" s="51">
        <f t="shared" si="31"/>
        <v>0</v>
      </c>
      <c r="DJ80" s="51">
        <f t="shared" si="32"/>
        <v>0</v>
      </c>
      <c r="DK80" s="51">
        <f t="shared" si="33"/>
        <v>0</v>
      </c>
      <c r="DL80" s="51">
        <f t="shared" si="34"/>
        <v>0</v>
      </c>
      <c r="DM80" s="51">
        <f t="shared" si="35"/>
        <v>0</v>
      </c>
      <c r="DN80" s="306">
        <f t="shared" si="23"/>
        <v>0</v>
      </c>
      <c r="DO80" s="306">
        <f t="shared" si="36"/>
        <v>0</v>
      </c>
      <c r="EA80" s="351">
        <f>SUM(EA79,AND(Main!L80=1))</f>
        <v>13</v>
      </c>
      <c r="EB80" s="351">
        <f>SUM(EB79,AND(Main!L190=1))</f>
        <v>13</v>
      </c>
      <c r="EC80" s="351">
        <f>SUM(EC79,AND(Main!L300=1))</f>
        <v>13</v>
      </c>
      <c r="ED80" s="351">
        <f>SUM(ED79,AND(Main!L410=1))</f>
        <v>13</v>
      </c>
      <c r="EE80" s="351">
        <f>SUM(EE79,AND(Main!L520=1))</f>
        <v>13</v>
      </c>
      <c r="EF80" s="351">
        <f>SUM(EF79,AND(Main!L630=1))</f>
        <v>13</v>
      </c>
      <c r="EG80" s="351">
        <f>SUM(EG79,AND(Main!L740=1))</f>
        <v>13</v>
      </c>
      <c r="EH80" s="351">
        <f>SUM(EH79,AND(Main!L850=1))</f>
        <v>13</v>
      </c>
      <c r="EI80" s="351">
        <f>SUM(EI79,AND(Main!L960=1))</f>
        <v>13</v>
      </c>
      <c r="EJ80" s="350">
        <f>SUM(EJ79,AND(Main!L2830=1))</f>
        <v>9</v>
      </c>
      <c r="EK80" s="350">
        <f>SUM(EK79,AND(Main!L2940=1))</f>
        <v>9</v>
      </c>
      <c r="EL80" s="350">
        <f>SUM(EL79,AND(Main!L3050=1))</f>
        <v>9</v>
      </c>
      <c r="EM80" s="350">
        <f>SUM(EM79,AND(Main!L3160=1))</f>
        <v>11</v>
      </c>
      <c r="EN80" s="350">
        <f>SUM(EN79,AND(Main!L3270=1))</f>
        <v>9</v>
      </c>
      <c r="EO80" s="350">
        <f>SUM(EO79,AND(Main!L3380=1))</f>
        <v>9</v>
      </c>
      <c r="EP80" s="350">
        <f>SUM(EP79,AND(Main!L3490=1))</f>
        <v>9</v>
      </c>
      <c r="EQ80" s="350">
        <f>SUM(EQ79,AND(Main!L3600=1))</f>
        <v>9</v>
      </c>
      <c r="ER80" s="361">
        <f>SUM(ER79,AND(Main!N2830=1))</f>
        <v>1</v>
      </c>
      <c r="ES80" s="361">
        <f>SUM(ES79,AND(Main!N2940=1))</f>
        <v>1</v>
      </c>
      <c r="ET80" s="361">
        <f>SUM(ET79,AND(Main!N3050=1))</f>
        <v>1</v>
      </c>
      <c r="EU80" s="361">
        <f>SUM(EU79,AND(Main!N3160=1))</f>
        <v>0</v>
      </c>
      <c r="EV80" s="361">
        <f>SUM(EV79,AND(Main!N3270=1))</f>
        <v>1</v>
      </c>
      <c r="EW80" s="361">
        <f>SUM(EW79,AND(Main!N3380=1))</f>
        <v>1</v>
      </c>
      <c r="EX80" s="361">
        <f>SUM(EX79,AND(Main!N3490=1))</f>
        <v>1</v>
      </c>
      <c r="EY80" s="361">
        <f>SUM(EY79,AND(Main!N3600=1))</f>
        <v>1</v>
      </c>
      <c r="EZ80" s="362">
        <f>SUM(EZ79,AND(Main!P2830=1))</f>
        <v>1</v>
      </c>
      <c r="FA80" s="362">
        <f>SUM(FA79,AND(Main!P2940=1))</f>
        <v>1</v>
      </c>
      <c r="FB80" s="362">
        <f>SUM(FB79,AND(Main!P3050=1))</f>
        <v>1</v>
      </c>
      <c r="FC80" s="362">
        <f>SUM(FC79,AND(Main!P3160=1))</f>
        <v>0</v>
      </c>
      <c r="FD80" s="362">
        <f>SUM(FD79,AND(Main!P3270=1))</f>
        <v>1</v>
      </c>
      <c r="FE80" s="362">
        <f>SUM(FE79,AND(Main!P3380=1))</f>
        <v>1</v>
      </c>
      <c r="FF80" s="362">
        <f>SUM(FF79,AND(Main!P3490=1))</f>
        <v>1</v>
      </c>
      <c r="FG80" s="362">
        <f>SUM(FG79,AND(Main!P3600=1))</f>
        <v>1</v>
      </c>
      <c r="FH80">
        <f>SUM(FH79,AND(Main!Q2830=1))</f>
        <v>2</v>
      </c>
      <c r="FI80">
        <f>SUM(FI79,AND(Main!Q2940=1))</f>
        <v>2</v>
      </c>
      <c r="FJ80">
        <f>SUM(FJ79,AND(Main!Q3050=1))</f>
        <v>2</v>
      </c>
      <c r="FK80">
        <f>SUM(FK79,AND(Main!Q3160=1))</f>
        <v>2</v>
      </c>
      <c r="FL80">
        <f>SUM(FL79,AND(Main!Q3270=1))</f>
        <v>2</v>
      </c>
      <c r="FM80">
        <f>SUM(FM79,AND(Main!Q3380=1))</f>
        <v>2</v>
      </c>
      <c r="FN80">
        <f>SUM(FN79,AND(Main!Q3490=1))</f>
        <v>2</v>
      </c>
      <c r="FO80">
        <f>SUM(FO79,AND(Main!Q3600=1))</f>
        <v>2</v>
      </c>
    </row>
    <row r="81" spans="1:171">
      <c r="A81" s="47" t="str">
        <v>De Bruyne</v>
      </c>
      <c r="B81" s="47">
        <v>12.6</v>
      </c>
      <c r="C81" s="47" t="str">
        <v>Man City</v>
      </c>
      <c r="D81" s="47">
        <v>6.01</v>
      </c>
      <c r="E81" s="47">
        <v>4.38</v>
      </c>
      <c r="F81" s="47">
        <v>9.01</v>
      </c>
      <c r="G81" s="47">
        <v>5.29</v>
      </c>
      <c r="H81" s="47">
        <v>4.18</v>
      </c>
      <c r="I81" s="47">
        <v>9.2799999999999994</v>
      </c>
      <c r="J81" s="47">
        <v>5.0999999999999996</v>
      </c>
      <c r="K81" s="47">
        <v>2.2400000000000002</v>
      </c>
      <c r="L81" s="47">
        <v>0</v>
      </c>
      <c r="N81" s="252">
        <v>2</v>
      </c>
      <c r="O81" s="49" t="str">
        <f>Main!A191</f>
        <v>Foden</v>
      </c>
      <c r="P81" s="49">
        <f>Main!B191</f>
        <v>8.3000000000000007</v>
      </c>
      <c r="Q81" s="49" t="str">
        <f>Main!C191</f>
        <v>Man City</v>
      </c>
      <c r="R81" s="49">
        <f>Main!D191</f>
        <v>4.67</v>
      </c>
      <c r="S81" s="49">
        <f>Main!E191</f>
        <v>3.53</v>
      </c>
      <c r="T81" s="49">
        <f>Main!F191</f>
        <v>7.49</v>
      </c>
      <c r="U81" s="49">
        <f>Main!G191</f>
        <v>4.37</v>
      </c>
      <c r="V81" s="49">
        <f>Main!H191</f>
        <v>3.54</v>
      </c>
      <c r="W81" s="49">
        <f>Main!I191</f>
        <v>7.78</v>
      </c>
      <c r="X81" s="49">
        <f>Main!J191</f>
        <v>4.08</v>
      </c>
      <c r="Y81" s="49">
        <f>Main!K191</f>
        <v>1.88</v>
      </c>
      <c r="Z81" s="49">
        <f>Main!L2831</f>
        <v>0</v>
      </c>
      <c r="AB81" s="49">
        <v>3</v>
      </c>
      <c r="AC81" s="49" t="str">
        <v>Koulibaly</v>
      </c>
      <c r="AD81" s="49">
        <v>5.5</v>
      </c>
      <c r="AE81" s="49" t="str">
        <v>Chelsea</v>
      </c>
      <c r="AF81" s="49">
        <v>3.41</v>
      </c>
      <c r="AG81" s="49">
        <v>4.5599999999999996</v>
      </c>
      <c r="AH81" s="49">
        <v>3.01</v>
      </c>
      <c r="AI81" s="49">
        <v>1.31</v>
      </c>
      <c r="AJ81" s="49">
        <v>2.6</v>
      </c>
      <c r="AK81" s="49">
        <v>1.91</v>
      </c>
      <c r="AL81" s="49">
        <v>2.62</v>
      </c>
      <c r="AM81" s="49">
        <v>1.51</v>
      </c>
      <c r="AN81" s="49">
        <v>0</v>
      </c>
      <c r="AP81" s="50" t="str">
        <f>Main!A191</f>
        <v>Foden</v>
      </c>
      <c r="AQ81" s="50">
        <f>Main!B191</f>
        <v>8.3000000000000007</v>
      </c>
      <c r="AR81" s="50" t="str">
        <f>Main!C191</f>
        <v>Man City</v>
      </c>
      <c r="AS81" s="50">
        <f>Main!D191</f>
        <v>4.67</v>
      </c>
      <c r="AT81" s="50">
        <f>Main!E191</f>
        <v>3.53</v>
      </c>
      <c r="AU81" s="50">
        <f>Main!F191</f>
        <v>7.49</v>
      </c>
      <c r="AV81" s="50">
        <f>Main!G191</f>
        <v>4.37</v>
      </c>
      <c r="AW81" s="50">
        <f>Main!H191</f>
        <v>3.54</v>
      </c>
      <c r="AX81" s="50">
        <f>Main!I191</f>
        <v>7.78</v>
      </c>
      <c r="AY81" s="50">
        <f>Main!J191</f>
        <v>4.08</v>
      </c>
      <c r="AZ81" s="50">
        <f>Main!K191</f>
        <v>1.88</v>
      </c>
      <c r="BA81" s="50">
        <f>Main!L1071</f>
        <v>0</v>
      </c>
      <c r="BC81" s="50" t="str">
        <v>Foden</v>
      </c>
      <c r="BD81" s="50">
        <v>8.3000000000000007</v>
      </c>
      <c r="BE81" s="50" t="str">
        <v>Man City</v>
      </c>
      <c r="BF81" s="50">
        <v>4.67</v>
      </c>
      <c r="BG81" s="50">
        <v>3.53</v>
      </c>
      <c r="BH81" s="50">
        <v>7.49</v>
      </c>
      <c r="BI81" s="50">
        <v>4.37</v>
      </c>
      <c r="BJ81" s="50">
        <v>3.54</v>
      </c>
      <c r="BK81" s="50">
        <v>7.78</v>
      </c>
      <c r="BL81" s="50">
        <v>4.08</v>
      </c>
      <c r="BM81" s="50">
        <v>1.88</v>
      </c>
      <c r="BN81" s="50">
        <v>0</v>
      </c>
      <c r="BP81" s="126" t="str">
        <f>Main!A81</f>
        <v>Foden</v>
      </c>
      <c r="BQ81" s="126">
        <f>Main!N2831</f>
        <v>0</v>
      </c>
      <c r="BR81" s="126">
        <f>Main!D81</f>
        <v>4.67</v>
      </c>
      <c r="BS81" s="126" t="str">
        <v>Foden</v>
      </c>
      <c r="BT81" s="126">
        <v>0</v>
      </c>
      <c r="BU81" s="126">
        <v>4.67</v>
      </c>
      <c r="BV81" s="127" t="str">
        <f t="shared" si="24"/>
        <v>Foden</v>
      </c>
      <c r="BW81" s="127">
        <f>Main!P2831</f>
        <v>0</v>
      </c>
      <c r="BX81" s="127">
        <f t="shared" si="25"/>
        <v>4.67</v>
      </c>
      <c r="BY81" s="127" t="str">
        <v>Foden</v>
      </c>
      <c r="BZ81" s="127">
        <v>0</v>
      </c>
      <c r="CA81" s="127">
        <v>4.67</v>
      </c>
      <c r="CH81" s="19" t="str">
        <f t="shared" si="26"/>
        <v>Foden</v>
      </c>
      <c r="CI81" s="19">
        <f>Main!M2831-BQ81-BW81-CC81</f>
        <v>0</v>
      </c>
      <c r="CJ81" s="19">
        <f t="shared" si="27"/>
        <v>4.67</v>
      </c>
      <c r="CK81" s="19" t="str">
        <v>Foden</v>
      </c>
      <c r="CL81" s="19">
        <v>0</v>
      </c>
      <c r="CM81" s="19">
        <v>4.67</v>
      </c>
      <c r="CO81" s="122">
        <f>Main!L81</f>
        <v>0</v>
      </c>
      <c r="CP81" s="122">
        <f>Main!L191</f>
        <v>0</v>
      </c>
      <c r="CQ81" s="122">
        <f>Main!L301</f>
        <v>0</v>
      </c>
      <c r="CR81" s="122">
        <f>Main!L411</f>
        <v>0</v>
      </c>
      <c r="CS81" s="122">
        <f>Main!L521</f>
        <v>0</v>
      </c>
      <c r="CT81" s="122">
        <f>Main!L631</f>
        <v>0</v>
      </c>
      <c r="CU81" s="122">
        <f>Main!L741</f>
        <v>0</v>
      </c>
      <c r="CV81" s="122">
        <f>Main!L851</f>
        <v>0</v>
      </c>
      <c r="CW81" s="122">
        <f>Main!L961</f>
        <v>0</v>
      </c>
      <c r="CX81" s="123">
        <f>Main!L1951</f>
        <v>0</v>
      </c>
      <c r="CY81" s="123">
        <f>Main!L2061</f>
        <v>0</v>
      </c>
      <c r="CZ81" s="123">
        <f>Main!L2171</f>
        <v>0</v>
      </c>
      <c r="DA81" s="124">
        <f>Main!L2281</f>
        <v>0</v>
      </c>
      <c r="DB81" s="123">
        <f>Main!L2391</f>
        <v>0</v>
      </c>
      <c r="DC81" s="123">
        <f>Main!L2501</f>
        <v>0</v>
      </c>
      <c r="DD81" s="123">
        <f>Main!L2611</f>
        <v>0</v>
      </c>
      <c r="DE81" s="123">
        <f>Main!L2721</f>
        <v>0</v>
      </c>
      <c r="DF81" s="51">
        <f t="shared" si="28"/>
        <v>0</v>
      </c>
      <c r="DG81" s="51">
        <f t="shared" si="29"/>
        <v>0</v>
      </c>
      <c r="DH81" s="51">
        <f t="shared" si="30"/>
        <v>0</v>
      </c>
      <c r="DI81" s="51">
        <f t="shared" si="31"/>
        <v>0</v>
      </c>
      <c r="DJ81" s="51">
        <f t="shared" si="32"/>
        <v>0</v>
      </c>
      <c r="DK81" s="51">
        <f t="shared" si="33"/>
        <v>0</v>
      </c>
      <c r="DL81" s="51">
        <f t="shared" si="34"/>
        <v>0</v>
      </c>
      <c r="DM81" s="51">
        <f t="shared" si="35"/>
        <v>0</v>
      </c>
      <c r="DN81" s="306">
        <f t="shared" si="23"/>
        <v>0</v>
      </c>
      <c r="DO81" s="306">
        <f t="shared" si="36"/>
        <v>0</v>
      </c>
      <c r="EA81" s="351">
        <f>SUM(EA80,AND(Main!L81=1))</f>
        <v>13</v>
      </c>
      <c r="EB81" s="351">
        <f>SUM(EB80,AND(Main!L191=1))</f>
        <v>13</v>
      </c>
      <c r="EC81" s="351">
        <f>SUM(EC80,AND(Main!L301=1))</f>
        <v>13</v>
      </c>
      <c r="ED81" s="351">
        <f>SUM(ED80,AND(Main!L411=1))</f>
        <v>13</v>
      </c>
      <c r="EE81" s="351">
        <f>SUM(EE80,AND(Main!L521=1))</f>
        <v>13</v>
      </c>
      <c r="EF81" s="351">
        <f>SUM(EF80,AND(Main!L631=1))</f>
        <v>13</v>
      </c>
      <c r="EG81" s="351">
        <f>SUM(EG80,AND(Main!L741=1))</f>
        <v>13</v>
      </c>
      <c r="EH81" s="351">
        <f>SUM(EH80,AND(Main!L851=1))</f>
        <v>13</v>
      </c>
      <c r="EI81" s="351">
        <f>SUM(EI80,AND(Main!L961=1))</f>
        <v>13</v>
      </c>
      <c r="EJ81" s="350">
        <f>SUM(EJ80,AND(Main!L2831=1))</f>
        <v>9</v>
      </c>
      <c r="EK81" s="350">
        <f>SUM(EK80,AND(Main!L2941=1))</f>
        <v>9</v>
      </c>
      <c r="EL81" s="350">
        <f>SUM(EL80,AND(Main!L3051=1))</f>
        <v>9</v>
      </c>
      <c r="EM81" s="350">
        <f>SUM(EM80,AND(Main!L3161=1))</f>
        <v>11</v>
      </c>
      <c r="EN81" s="350">
        <f>SUM(EN80,AND(Main!L3271=1))</f>
        <v>9</v>
      </c>
      <c r="EO81" s="350">
        <f>SUM(EO80,AND(Main!L3381=1))</f>
        <v>9</v>
      </c>
      <c r="EP81" s="350">
        <f>SUM(EP80,AND(Main!L3491=1))</f>
        <v>9</v>
      </c>
      <c r="EQ81" s="350">
        <f>SUM(EQ80,AND(Main!L3601=1))</f>
        <v>9</v>
      </c>
      <c r="ER81" s="361">
        <f>SUM(ER80,AND(Main!N2831=1))</f>
        <v>1</v>
      </c>
      <c r="ES81" s="361">
        <f>SUM(ES80,AND(Main!N2941=1))</f>
        <v>1</v>
      </c>
      <c r="ET81" s="361">
        <f>SUM(ET80,AND(Main!N3051=1))</f>
        <v>1</v>
      </c>
      <c r="EU81" s="361">
        <f>SUM(EU80,AND(Main!N3161=1))</f>
        <v>0</v>
      </c>
      <c r="EV81" s="361">
        <f>SUM(EV80,AND(Main!N3271=1))</f>
        <v>1</v>
      </c>
      <c r="EW81" s="361">
        <f>SUM(EW80,AND(Main!N3381=1))</f>
        <v>1</v>
      </c>
      <c r="EX81" s="361">
        <f>SUM(EX80,AND(Main!N3491=1))</f>
        <v>1</v>
      </c>
      <c r="EY81" s="361">
        <f>SUM(EY80,AND(Main!N3601=1))</f>
        <v>1</v>
      </c>
      <c r="EZ81" s="362">
        <f>SUM(EZ80,AND(Main!P2831=1))</f>
        <v>1</v>
      </c>
      <c r="FA81" s="362">
        <f>SUM(FA80,AND(Main!P2941=1))</f>
        <v>1</v>
      </c>
      <c r="FB81" s="362">
        <f>SUM(FB80,AND(Main!P3051=1))</f>
        <v>1</v>
      </c>
      <c r="FC81" s="362">
        <f>SUM(FC80,AND(Main!P3161=1))</f>
        <v>0</v>
      </c>
      <c r="FD81" s="362">
        <f>SUM(FD80,AND(Main!P3271=1))</f>
        <v>1</v>
      </c>
      <c r="FE81" s="362">
        <f>SUM(FE80,AND(Main!P3381=1))</f>
        <v>1</v>
      </c>
      <c r="FF81" s="362">
        <f>SUM(FF80,AND(Main!P3491=1))</f>
        <v>1</v>
      </c>
      <c r="FG81" s="362">
        <f>SUM(FG80,AND(Main!P3601=1))</f>
        <v>1</v>
      </c>
      <c r="FH81">
        <f>SUM(FH80,AND(Main!Q2831=1))</f>
        <v>2</v>
      </c>
      <c r="FI81">
        <f>SUM(FI80,AND(Main!Q2941=1))</f>
        <v>2</v>
      </c>
      <c r="FJ81">
        <f>SUM(FJ80,AND(Main!Q3051=1))</f>
        <v>2</v>
      </c>
      <c r="FK81">
        <f>SUM(FK80,AND(Main!Q3161=1))</f>
        <v>2</v>
      </c>
      <c r="FL81">
        <f>SUM(FL80,AND(Main!Q3271=1))</f>
        <v>2</v>
      </c>
      <c r="FM81">
        <f>SUM(FM80,AND(Main!Q3381=1))</f>
        <v>2</v>
      </c>
      <c r="FN81">
        <f>SUM(FN80,AND(Main!Q3491=1))</f>
        <v>2</v>
      </c>
      <c r="FO81">
        <f>SUM(FO80,AND(Main!Q3601=1))</f>
        <v>2</v>
      </c>
    </row>
    <row r="82" spans="1:171">
      <c r="A82" s="47" t="str">
        <v>Son</v>
      </c>
      <c r="B82" s="47">
        <v>11.6</v>
      </c>
      <c r="C82" s="47" t="str">
        <v>Spurs</v>
      </c>
      <c r="D82" s="47">
        <v>5.93</v>
      </c>
      <c r="E82" s="47">
        <v>5.04</v>
      </c>
      <c r="F82" s="47">
        <v>8.06</v>
      </c>
      <c r="G82" s="47">
        <v>5.0999999999999996</v>
      </c>
      <c r="H82" s="47">
        <v>3.66</v>
      </c>
      <c r="I82" s="47">
        <v>4.46</v>
      </c>
      <c r="J82" s="47">
        <v>4.74</v>
      </c>
      <c r="K82" s="47">
        <v>4.2</v>
      </c>
      <c r="L82" s="47">
        <v>0</v>
      </c>
      <c r="N82" s="252">
        <v>2</v>
      </c>
      <c r="O82" s="49" t="str">
        <f>Main!A192</f>
        <v>Mount</v>
      </c>
      <c r="P82" s="49">
        <f>Main!B192</f>
        <v>7.5</v>
      </c>
      <c r="Q82" s="49" t="str">
        <f>Main!C192</f>
        <v>Chelsea</v>
      </c>
      <c r="R82" s="49">
        <f>Main!D192</f>
        <v>4.3099999999999996</v>
      </c>
      <c r="S82" s="49">
        <f>Main!E192</f>
        <v>7.12</v>
      </c>
      <c r="T82" s="49">
        <f>Main!F192</f>
        <v>4.3</v>
      </c>
      <c r="U82" s="49">
        <f>Main!G192</f>
        <v>3.08</v>
      </c>
      <c r="V82" s="49">
        <f>Main!H192</f>
        <v>4.5</v>
      </c>
      <c r="W82" s="49">
        <f>Main!I192</f>
        <v>3.52</v>
      </c>
      <c r="X82" s="49">
        <f>Main!J192</f>
        <v>4.62</v>
      </c>
      <c r="Y82" s="49">
        <f>Main!K192</f>
        <v>3.34</v>
      </c>
      <c r="Z82" s="49">
        <f>Main!L2832</f>
        <v>1</v>
      </c>
      <c r="AB82" s="49">
        <v>3</v>
      </c>
      <c r="AC82" s="49" t="str">
        <v>Digne</v>
      </c>
      <c r="AD82" s="49">
        <v>4.5999999999999996</v>
      </c>
      <c r="AE82" s="49" t="str">
        <v>Aston Villa</v>
      </c>
      <c r="AF82" s="49">
        <v>2.17</v>
      </c>
      <c r="AG82" s="49">
        <v>3.48</v>
      </c>
      <c r="AH82" s="49">
        <v>3.26</v>
      </c>
      <c r="AI82" s="49">
        <v>2.9</v>
      </c>
      <c r="AJ82" s="49">
        <v>3.17</v>
      </c>
      <c r="AK82" s="49">
        <v>1.1499999999999999</v>
      </c>
      <c r="AL82" s="49">
        <v>2.02</v>
      </c>
      <c r="AM82" s="49">
        <v>2.76</v>
      </c>
      <c r="AN82" s="49">
        <v>0</v>
      </c>
      <c r="AP82" s="50" t="str">
        <f>Main!A192</f>
        <v>Mount</v>
      </c>
      <c r="AQ82" s="50">
        <f>Main!B192</f>
        <v>7.5</v>
      </c>
      <c r="AR82" s="50" t="str">
        <f>Main!C192</f>
        <v>Chelsea</v>
      </c>
      <c r="AS82" s="50">
        <f>Main!D192</f>
        <v>4.3099999999999996</v>
      </c>
      <c r="AT82" s="50">
        <f>Main!E192</f>
        <v>7.12</v>
      </c>
      <c r="AU82" s="50">
        <f>Main!F192</f>
        <v>4.3</v>
      </c>
      <c r="AV82" s="50">
        <f>Main!G192</f>
        <v>3.08</v>
      </c>
      <c r="AW82" s="50">
        <f>Main!H192</f>
        <v>4.5</v>
      </c>
      <c r="AX82" s="50">
        <f>Main!I192</f>
        <v>3.52</v>
      </c>
      <c r="AY82" s="50">
        <f>Main!J192</f>
        <v>4.62</v>
      </c>
      <c r="AZ82" s="50">
        <f>Main!K192</f>
        <v>3.34</v>
      </c>
      <c r="BA82" s="50">
        <f>Main!L1072</f>
        <v>0</v>
      </c>
      <c r="BC82" s="50" t="str">
        <v>Mount</v>
      </c>
      <c r="BD82" s="50">
        <v>7.5</v>
      </c>
      <c r="BE82" s="50" t="str">
        <v>Chelsea</v>
      </c>
      <c r="BF82" s="50">
        <v>4.3099999999999996</v>
      </c>
      <c r="BG82" s="50">
        <v>7.12</v>
      </c>
      <c r="BH82" s="50">
        <v>4.3</v>
      </c>
      <c r="BI82" s="50">
        <v>3.08</v>
      </c>
      <c r="BJ82" s="50">
        <v>4.5</v>
      </c>
      <c r="BK82" s="50">
        <v>3.52</v>
      </c>
      <c r="BL82" s="50">
        <v>4.62</v>
      </c>
      <c r="BM82" s="50">
        <v>3.34</v>
      </c>
      <c r="BN82" s="50">
        <v>0</v>
      </c>
      <c r="BP82" s="126" t="str">
        <f>Main!A82</f>
        <v>Mount</v>
      </c>
      <c r="BQ82" s="126">
        <f>Main!N2832</f>
        <v>0</v>
      </c>
      <c r="BR82" s="126">
        <f>Main!D82</f>
        <v>4.3099999999999996</v>
      </c>
      <c r="BS82" s="126" t="str">
        <v>Mount</v>
      </c>
      <c r="BT82" s="126">
        <v>0</v>
      </c>
      <c r="BU82" s="126">
        <v>4.3099999999999996</v>
      </c>
      <c r="BV82" s="127" t="str">
        <f t="shared" si="24"/>
        <v>Mount</v>
      </c>
      <c r="BW82" s="127">
        <f>Main!P2832</f>
        <v>0</v>
      </c>
      <c r="BX82" s="127">
        <f t="shared" si="25"/>
        <v>4.3099999999999996</v>
      </c>
      <c r="BY82" s="127" t="str">
        <v>Mount</v>
      </c>
      <c r="BZ82" s="127">
        <v>0</v>
      </c>
      <c r="CA82" s="127">
        <v>4.3099999999999996</v>
      </c>
      <c r="CH82" s="19" t="str">
        <f t="shared" si="26"/>
        <v>Mount</v>
      </c>
      <c r="CI82" s="19">
        <f>Main!M2832-BQ82-BW82-CC82</f>
        <v>0</v>
      </c>
      <c r="CJ82" s="19">
        <f t="shared" si="27"/>
        <v>4.3099999999999996</v>
      </c>
      <c r="CK82" s="19" t="str">
        <v>Mount</v>
      </c>
      <c r="CL82" s="19">
        <v>0</v>
      </c>
      <c r="CM82" s="19">
        <v>4.3099999999999996</v>
      </c>
      <c r="CO82" s="122">
        <f>Main!L82</f>
        <v>1</v>
      </c>
      <c r="CP82" s="122">
        <f>Main!L192</f>
        <v>1</v>
      </c>
      <c r="CQ82" s="122">
        <f>Main!L302</f>
        <v>1</v>
      </c>
      <c r="CR82" s="122">
        <f>Main!L412</f>
        <v>1</v>
      </c>
      <c r="CS82" s="122">
        <f>Main!L522</f>
        <v>1</v>
      </c>
      <c r="CT82" s="122">
        <f>Main!L632</f>
        <v>1</v>
      </c>
      <c r="CU82" s="122">
        <f>Main!L742</f>
        <v>1</v>
      </c>
      <c r="CV82" s="122">
        <f>Main!L852</f>
        <v>1</v>
      </c>
      <c r="CW82" s="122">
        <f>Main!L962</f>
        <v>1</v>
      </c>
      <c r="CX82" s="123">
        <f>Main!L1952</f>
        <v>1</v>
      </c>
      <c r="CY82" s="123">
        <f>Main!L2062</f>
        <v>1</v>
      </c>
      <c r="CZ82" s="123">
        <f>Main!L2172</f>
        <v>1</v>
      </c>
      <c r="DA82" s="124">
        <f>Main!L2282</f>
        <v>1</v>
      </c>
      <c r="DB82" s="123">
        <f>Main!L2392</f>
        <v>1</v>
      </c>
      <c r="DC82" s="123">
        <f>Main!L2502</f>
        <v>1</v>
      </c>
      <c r="DD82" s="123">
        <f>Main!L2612</f>
        <v>1</v>
      </c>
      <c r="DE82" s="123">
        <f>Main!L2722</f>
        <v>1</v>
      </c>
      <c r="DF82" s="51">
        <f t="shared" si="28"/>
        <v>0</v>
      </c>
      <c r="DG82" s="51">
        <f t="shared" si="29"/>
        <v>0</v>
      </c>
      <c r="DH82" s="51">
        <f t="shared" si="30"/>
        <v>0</v>
      </c>
      <c r="DI82" s="51">
        <f t="shared" si="31"/>
        <v>0</v>
      </c>
      <c r="DJ82" s="51">
        <f t="shared" si="32"/>
        <v>0</v>
      </c>
      <c r="DK82" s="51">
        <f t="shared" si="33"/>
        <v>0</v>
      </c>
      <c r="DL82" s="51">
        <f t="shared" si="34"/>
        <v>0</v>
      </c>
      <c r="DM82" s="51">
        <f t="shared" si="35"/>
        <v>0</v>
      </c>
      <c r="DN82" s="306">
        <f t="shared" si="23"/>
        <v>0</v>
      </c>
      <c r="DO82" s="306">
        <f t="shared" si="36"/>
        <v>0</v>
      </c>
      <c r="EA82" s="351">
        <f>SUM(EA81,AND(Main!L82=1))</f>
        <v>14</v>
      </c>
      <c r="EB82" s="351">
        <f>SUM(EB81,AND(Main!L192=1))</f>
        <v>14</v>
      </c>
      <c r="EC82" s="351">
        <f>SUM(EC81,AND(Main!L302=1))</f>
        <v>14</v>
      </c>
      <c r="ED82" s="351">
        <f>SUM(ED81,AND(Main!L412=1))</f>
        <v>14</v>
      </c>
      <c r="EE82" s="351">
        <f>SUM(EE81,AND(Main!L522=1))</f>
        <v>14</v>
      </c>
      <c r="EF82" s="351">
        <f>SUM(EF81,AND(Main!L632=1))</f>
        <v>14</v>
      </c>
      <c r="EG82" s="351">
        <f>SUM(EG81,AND(Main!L742=1))</f>
        <v>14</v>
      </c>
      <c r="EH82" s="351">
        <f>SUM(EH81,AND(Main!L852=1))</f>
        <v>14</v>
      </c>
      <c r="EI82" s="351">
        <f>SUM(EI81,AND(Main!L962=1))</f>
        <v>14</v>
      </c>
      <c r="EJ82" s="350">
        <f>SUM(EJ81,AND(Main!L2832=1))</f>
        <v>10</v>
      </c>
      <c r="EK82" s="350">
        <f>SUM(EK81,AND(Main!L2942=1))</f>
        <v>10</v>
      </c>
      <c r="EL82" s="350">
        <f>SUM(EL81,AND(Main!L3052=1))</f>
        <v>10</v>
      </c>
      <c r="EM82" s="350">
        <f>SUM(EM81,AND(Main!L3162=1))</f>
        <v>11</v>
      </c>
      <c r="EN82" s="350">
        <f>SUM(EN81,AND(Main!L3272=1))</f>
        <v>10</v>
      </c>
      <c r="EO82" s="350">
        <f>SUM(EO81,AND(Main!L3382=1))</f>
        <v>10</v>
      </c>
      <c r="EP82" s="350">
        <f>SUM(EP81,AND(Main!L3492=1))</f>
        <v>10</v>
      </c>
      <c r="EQ82" s="350">
        <f>SUM(EQ81,AND(Main!L3602=1))</f>
        <v>10</v>
      </c>
      <c r="ER82" s="361">
        <f>SUM(ER81,AND(Main!N2832=1))</f>
        <v>1</v>
      </c>
      <c r="ES82" s="361">
        <f>SUM(ES81,AND(Main!N2942=1))</f>
        <v>1</v>
      </c>
      <c r="ET82" s="361">
        <f>SUM(ET81,AND(Main!N3052=1))</f>
        <v>1</v>
      </c>
      <c r="EU82" s="361">
        <f>SUM(EU81,AND(Main!N3162=1))</f>
        <v>1</v>
      </c>
      <c r="EV82" s="361">
        <f>SUM(EV81,AND(Main!N3272=1))</f>
        <v>1</v>
      </c>
      <c r="EW82" s="361">
        <f>SUM(EW81,AND(Main!N3382=1))</f>
        <v>1</v>
      </c>
      <c r="EX82" s="361">
        <f>SUM(EX81,AND(Main!N3492=1))</f>
        <v>1</v>
      </c>
      <c r="EY82" s="361">
        <f>SUM(EY81,AND(Main!N3602=1))</f>
        <v>1</v>
      </c>
      <c r="EZ82" s="362">
        <f>SUM(EZ81,AND(Main!P2832=1))</f>
        <v>1</v>
      </c>
      <c r="FA82" s="362">
        <f>SUM(FA81,AND(Main!P2942=1))</f>
        <v>1</v>
      </c>
      <c r="FB82" s="362">
        <f>SUM(FB81,AND(Main!P3052=1))</f>
        <v>1</v>
      </c>
      <c r="FC82" s="362">
        <f>SUM(FC81,AND(Main!P3162=1))</f>
        <v>0</v>
      </c>
      <c r="FD82" s="362">
        <f>SUM(FD81,AND(Main!P3272=1))</f>
        <v>1</v>
      </c>
      <c r="FE82" s="362">
        <f>SUM(FE81,AND(Main!P3382=1))</f>
        <v>1</v>
      </c>
      <c r="FF82" s="362">
        <f>SUM(FF81,AND(Main!P3492=1))</f>
        <v>1</v>
      </c>
      <c r="FG82" s="362">
        <f>SUM(FG81,AND(Main!P3602=1))</f>
        <v>1</v>
      </c>
      <c r="FH82">
        <f>SUM(FH81,AND(Main!Q2832=1))</f>
        <v>2</v>
      </c>
      <c r="FI82">
        <f>SUM(FI81,AND(Main!Q2942=1))</f>
        <v>2</v>
      </c>
      <c r="FJ82">
        <f>SUM(FJ81,AND(Main!Q3052=1))</f>
        <v>2</v>
      </c>
      <c r="FK82">
        <f>SUM(FK81,AND(Main!Q3162=1))</f>
        <v>2</v>
      </c>
      <c r="FL82">
        <f>SUM(FL81,AND(Main!Q3272=1))</f>
        <v>2</v>
      </c>
      <c r="FM82">
        <f>SUM(FM81,AND(Main!Q3382=1))</f>
        <v>2</v>
      </c>
      <c r="FN82">
        <f>SUM(FN81,AND(Main!Q3492=1))</f>
        <v>2</v>
      </c>
      <c r="FO82">
        <f>SUM(FO81,AND(Main!Q3602=1))</f>
        <v>2</v>
      </c>
    </row>
    <row r="83" spans="1:171">
      <c r="A83" s="47" t="str">
        <v>Foden</v>
      </c>
      <c r="B83" s="47">
        <v>8.3000000000000007</v>
      </c>
      <c r="C83" s="47" t="str">
        <v>Man City</v>
      </c>
      <c r="D83" s="47">
        <v>4.67</v>
      </c>
      <c r="E83" s="47">
        <v>3.53</v>
      </c>
      <c r="F83" s="47">
        <v>7.49</v>
      </c>
      <c r="G83" s="47">
        <v>4.37</v>
      </c>
      <c r="H83" s="47">
        <v>3.54</v>
      </c>
      <c r="I83" s="47">
        <v>7.78</v>
      </c>
      <c r="J83" s="47">
        <v>4.08</v>
      </c>
      <c r="K83" s="47">
        <v>1.88</v>
      </c>
      <c r="L83" s="47">
        <v>0</v>
      </c>
      <c r="N83" s="252">
        <v>2</v>
      </c>
      <c r="O83" s="49" t="str">
        <f>Main!A193</f>
        <v>Sterling</v>
      </c>
      <c r="P83" s="49">
        <f>Main!B193</f>
        <v>9.6999999999999993</v>
      </c>
      <c r="Q83" s="49" t="str">
        <f>Main!C193</f>
        <v>Chelsea</v>
      </c>
      <c r="R83" s="49">
        <f>Main!D193</f>
        <v>4.1500000000000004</v>
      </c>
      <c r="S83" s="49">
        <f>Main!E193</f>
        <v>6.96</v>
      </c>
      <c r="T83" s="49">
        <f>Main!F193</f>
        <v>4.25</v>
      </c>
      <c r="U83" s="49">
        <f>Main!G193</f>
        <v>2.78</v>
      </c>
      <c r="V83" s="49">
        <f>Main!H193</f>
        <v>4.63</v>
      </c>
      <c r="W83" s="49">
        <f>Main!I193</f>
        <v>3.51</v>
      </c>
      <c r="X83" s="49">
        <f>Main!J193</f>
        <v>4.37</v>
      </c>
      <c r="Y83" s="49">
        <f>Main!K193</f>
        <v>3.17</v>
      </c>
      <c r="Z83" s="49">
        <f>Main!L2833</f>
        <v>0</v>
      </c>
      <c r="AB83" s="49">
        <v>3</v>
      </c>
      <c r="AC83" s="49" t="str">
        <v>Akanji</v>
      </c>
      <c r="AD83" s="49">
        <v>5</v>
      </c>
      <c r="AE83" s="49" t="str">
        <v>Man City</v>
      </c>
      <c r="AF83" s="49">
        <v>2.91</v>
      </c>
      <c r="AG83" s="49">
        <v>2.23</v>
      </c>
      <c r="AH83" s="49">
        <v>4.28</v>
      </c>
      <c r="AI83" s="49">
        <v>2.83</v>
      </c>
      <c r="AJ83" s="49">
        <v>1.71</v>
      </c>
      <c r="AK83" s="49">
        <v>3.56</v>
      </c>
      <c r="AL83" s="49">
        <v>2.21</v>
      </c>
      <c r="AM83" s="49">
        <v>0.95</v>
      </c>
      <c r="AN83" s="49">
        <v>0</v>
      </c>
      <c r="AP83" s="50" t="str">
        <f>Main!A193</f>
        <v>Sterling</v>
      </c>
      <c r="AQ83" s="50">
        <f>Main!B193</f>
        <v>9.6999999999999993</v>
      </c>
      <c r="AR83" s="50" t="str">
        <f>Main!C193</f>
        <v>Chelsea</v>
      </c>
      <c r="AS83" s="50">
        <f>Main!D193</f>
        <v>4.1500000000000004</v>
      </c>
      <c r="AT83" s="50">
        <f>Main!E193</f>
        <v>6.96</v>
      </c>
      <c r="AU83" s="50">
        <f>Main!F193</f>
        <v>4.25</v>
      </c>
      <c r="AV83" s="50">
        <f>Main!G193</f>
        <v>2.78</v>
      </c>
      <c r="AW83" s="50">
        <f>Main!H193</f>
        <v>4.63</v>
      </c>
      <c r="AX83" s="50">
        <f>Main!I193</f>
        <v>3.51</v>
      </c>
      <c r="AY83" s="50">
        <f>Main!J193</f>
        <v>4.37</v>
      </c>
      <c r="AZ83" s="50">
        <f>Main!K193</f>
        <v>3.17</v>
      </c>
      <c r="BA83" s="50">
        <f>Main!L1073</f>
        <v>0</v>
      </c>
      <c r="BC83" s="50" t="str">
        <v>Sterling</v>
      </c>
      <c r="BD83" s="50">
        <v>9.6999999999999993</v>
      </c>
      <c r="BE83" s="50" t="str">
        <v>Chelsea</v>
      </c>
      <c r="BF83" s="50">
        <v>4.1500000000000004</v>
      </c>
      <c r="BG83" s="50">
        <v>6.96</v>
      </c>
      <c r="BH83" s="50">
        <v>4.25</v>
      </c>
      <c r="BI83" s="50">
        <v>2.78</v>
      </c>
      <c r="BJ83" s="50">
        <v>4.63</v>
      </c>
      <c r="BK83" s="50">
        <v>3.51</v>
      </c>
      <c r="BL83" s="50">
        <v>4.37</v>
      </c>
      <c r="BM83" s="50">
        <v>3.17</v>
      </c>
      <c r="BN83" s="50">
        <v>0</v>
      </c>
      <c r="BP83" s="126" t="str">
        <f>Main!A83</f>
        <v>Sterling</v>
      </c>
      <c r="BQ83" s="126">
        <f>Main!N2833</f>
        <v>0</v>
      </c>
      <c r="BR83" s="126">
        <f>Main!D83</f>
        <v>4.1500000000000004</v>
      </c>
      <c r="BS83" s="126" t="str">
        <v>Sterling</v>
      </c>
      <c r="BT83" s="126">
        <v>0</v>
      </c>
      <c r="BU83" s="126">
        <v>4.1500000000000004</v>
      </c>
      <c r="BV83" s="127" t="str">
        <f t="shared" si="24"/>
        <v>Sterling</v>
      </c>
      <c r="BW83" s="127">
        <f>Main!P2833</f>
        <v>0</v>
      </c>
      <c r="BX83" s="127">
        <f t="shared" si="25"/>
        <v>4.1500000000000004</v>
      </c>
      <c r="BY83" s="127" t="str">
        <v>Sterling</v>
      </c>
      <c r="BZ83" s="127">
        <v>0</v>
      </c>
      <c r="CA83" s="127">
        <v>4.1500000000000004</v>
      </c>
      <c r="CH83" s="19" t="str">
        <f t="shared" si="26"/>
        <v>Sterling</v>
      </c>
      <c r="CI83" s="19">
        <f>Main!M2833-BQ83-BW83-CC83</f>
        <v>0</v>
      </c>
      <c r="CJ83" s="19">
        <f t="shared" si="27"/>
        <v>4.1500000000000004</v>
      </c>
      <c r="CK83" s="19" t="str">
        <v>Sterling</v>
      </c>
      <c r="CL83" s="19">
        <v>0</v>
      </c>
      <c r="CM83" s="19">
        <v>4.1500000000000004</v>
      </c>
      <c r="CO83" s="122">
        <f>Main!L83</f>
        <v>0</v>
      </c>
      <c r="CP83" s="122">
        <f>Main!L193</f>
        <v>0</v>
      </c>
      <c r="CQ83" s="122">
        <f>Main!L303</f>
        <v>0</v>
      </c>
      <c r="CR83" s="122">
        <f>Main!L413</f>
        <v>0</v>
      </c>
      <c r="CS83" s="122">
        <f>Main!L523</f>
        <v>0</v>
      </c>
      <c r="CT83" s="122">
        <f>Main!L633</f>
        <v>0</v>
      </c>
      <c r="CU83" s="122">
        <f>Main!L743</f>
        <v>0</v>
      </c>
      <c r="CV83" s="122">
        <f>Main!L853</f>
        <v>0</v>
      </c>
      <c r="CW83" s="122">
        <f>Main!L963</f>
        <v>0</v>
      </c>
      <c r="CX83" s="123">
        <f>Main!L1953</f>
        <v>0</v>
      </c>
      <c r="CY83" s="123">
        <f>Main!L2063</f>
        <v>0</v>
      </c>
      <c r="CZ83" s="123">
        <f>Main!L2173</f>
        <v>0</v>
      </c>
      <c r="DA83" s="124">
        <f>Main!L2283</f>
        <v>0</v>
      </c>
      <c r="DB83" s="123">
        <f>Main!L2393</f>
        <v>0</v>
      </c>
      <c r="DC83" s="123">
        <f>Main!L2503</f>
        <v>0</v>
      </c>
      <c r="DD83" s="123">
        <f>Main!L2613</f>
        <v>0</v>
      </c>
      <c r="DE83" s="123">
        <f>Main!L2723</f>
        <v>0</v>
      </c>
      <c r="DF83" s="51">
        <f t="shared" si="28"/>
        <v>0</v>
      </c>
      <c r="DG83" s="51">
        <f t="shared" si="29"/>
        <v>0</v>
      </c>
      <c r="DH83" s="51">
        <f t="shared" si="30"/>
        <v>0</v>
      </c>
      <c r="DI83" s="51">
        <f t="shared" si="31"/>
        <v>0</v>
      </c>
      <c r="DJ83" s="51">
        <f t="shared" si="32"/>
        <v>0</v>
      </c>
      <c r="DK83" s="51">
        <f t="shared" si="33"/>
        <v>0</v>
      </c>
      <c r="DL83" s="51">
        <f t="shared" si="34"/>
        <v>0</v>
      </c>
      <c r="DM83" s="51">
        <f t="shared" si="35"/>
        <v>0</v>
      </c>
      <c r="DN83" s="306">
        <f t="shared" si="23"/>
        <v>0</v>
      </c>
      <c r="DO83" s="306">
        <f t="shared" si="36"/>
        <v>0</v>
      </c>
      <c r="EA83" s="351">
        <f>SUM(EA82,AND(Main!L83=1))</f>
        <v>14</v>
      </c>
      <c r="EB83" s="351">
        <f>SUM(EB82,AND(Main!L193=1))</f>
        <v>14</v>
      </c>
      <c r="EC83" s="351">
        <f>SUM(EC82,AND(Main!L303=1))</f>
        <v>14</v>
      </c>
      <c r="ED83" s="351">
        <f>SUM(ED82,AND(Main!L413=1))</f>
        <v>14</v>
      </c>
      <c r="EE83" s="351">
        <f>SUM(EE82,AND(Main!L523=1))</f>
        <v>14</v>
      </c>
      <c r="EF83" s="351">
        <f>SUM(EF82,AND(Main!L633=1))</f>
        <v>14</v>
      </c>
      <c r="EG83" s="351">
        <f>SUM(EG82,AND(Main!L743=1))</f>
        <v>14</v>
      </c>
      <c r="EH83" s="351">
        <f>SUM(EH82,AND(Main!L853=1))</f>
        <v>14</v>
      </c>
      <c r="EI83" s="351">
        <f>SUM(EI82,AND(Main!L963=1))</f>
        <v>14</v>
      </c>
      <c r="EJ83" s="350">
        <f>SUM(EJ82,AND(Main!L2833=1))</f>
        <v>10</v>
      </c>
      <c r="EK83" s="350">
        <f>SUM(EK82,AND(Main!L2943=1))</f>
        <v>10</v>
      </c>
      <c r="EL83" s="350">
        <f>SUM(EL82,AND(Main!L3053=1))</f>
        <v>10</v>
      </c>
      <c r="EM83" s="350">
        <f>SUM(EM82,AND(Main!L3163=1))</f>
        <v>11</v>
      </c>
      <c r="EN83" s="350">
        <f>SUM(EN82,AND(Main!L3273=1))</f>
        <v>10</v>
      </c>
      <c r="EO83" s="350">
        <f>SUM(EO82,AND(Main!L3383=1))</f>
        <v>10</v>
      </c>
      <c r="EP83" s="350">
        <f>SUM(EP82,AND(Main!L3493=1))</f>
        <v>10</v>
      </c>
      <c r="EQ83" s="350">
        <f>SUM(EQ82,AND(Main!L3603=1))</f>
        <v>10</v>
      </c>
      <c r="ER83" s="361">
        <f>SUM(ER82,AND(Main!N2833=1))</f>
        <v>1</v>
      </c>
      <c r="ES83" s="361">
        <f>SUM(ES82,AND(Main!N2943=1))</f>
        <v>1</v>
      </c>
      <c r="ET83" s="361">
        <f>SUM(ET82,AND(Main!N3053=1))</f>
        <v>1</v>
      </c>
      <c r="EU83" s="361">
        <f>SUM(EU82,AND(Main!N3163=1))</f>
        <v>1</v>
      </c>
      <c r="EV83" s="361">
        <f>SUM(EV82,AND(Main!N3273=1))</f>
        <v>1</v>
      </c>
      <c r="EW83" s="361">
        <f>SUM(EW82,AND(Main!N3383=1))</f>
        <v>1</v>
      </c>
      <c r="EX83" s="361">
        <f>SUM(EX82,AND(Main!N3493=1))</f>
        <v>1</v>
      </c>
      <c r="EY83" s="361">
        <f>SUM(EY82,AND(Main!N3603=1))</f>
        <v>1</v>
      </c>
      <c r="EZ83" s="362">
        <f>SUM(EZ82,AND(Main!P2833=1))</f>
        <v>1</v>
      </c>
      <c r="FA83" s="362">
        <f>SUM(FA82,AND(Main!P2943=1))</f>
        <v>1</v>
      </c>
      <c r="FB83" s="362">
        <f>SUM(FB82,AND(Main!P3053=1))</f>
        <v>1</v>
      </c>
      <c r="FC83" s="362">
        <f>SUM(FC82,AND(Main!P3163=1))</f>
        <v>0</v>
      </c>
      <c r="FD83" s="362">
        <f>SUM(FD82,AND(Main!P3273=1))</f>
        <v>1</v>
      </c>
      <c r="FE83" s="362">
        <f>SUM(FE82,AND(Main!P3383=1))</f>
        <v>1</v>
      </c>
      <c r="FF83" s="362">
        <f>SUM(FF82,AND(Main!P3493=1))</f>
        <v>1</v>
      </c>
      <c r="FG83" s="362">
        <f>SUM(FG82,AND(Main!P3603=1))</f>
        <v>1</v>
      </c>
      <c r="FH83">
        <f>SUM(FH82,AND(Main!Q2833=1))</f>
        <v>2</v>
      </c>
      <c r="FI83">
        <f>SUM(FI82,AND(Main!Q2943=1))</f>
        <v>2</v>
      </c>
      <c r="FJ83">
        <f>SUM(FJ82,AND(Main!Q3053=1))</f>
        <v>2</v>
      </c>
      <c r="FK83">
        <f>SUM(FK82,AND(Main!Q3163=1))</f>
        <v>2</v>
      </c>
      <c r="FL83">
        <f>SUM(FL82,AND(Main!Q3273=1))</f>
        <v>2</v>
      </c>
      <c r="FM83">
        <f>SUM(FM82,AND(Main!Q3383=1))</f>
        <v>2</v>
      </c>
      <c r="FN83">
        <f>SUM(FN82,AND(Main!Q3493=1))</f>
        <v>2</v>
      </c>
      <c r="FO83">
        <f>SUM(FO82,AND(Main!Q3603=1))</f>
        <v>2</v>
      </c>
    </row>
    <row r="84" spans="1:171">
      <c r="A84" s="47" t="str">
        <v>Sterling</v>
      </c>
      <c r="B84" s="47">
        <v>9.6999999999999993</v>
      </c>
      <c r="C84" s="47" t="str">
        <v>Chelsea</v>
      </c>
      <c r="D84" s="47">
        <v>4.1500000000000004</v>
      </c>
      <c r="E84" s="47">
        <v>6.96</v>
      </c>
      <c r="F84" s="47">
        <v>4.25</v>
      </c>
      <c r="G84" s="47">
        <v>2.78</v>
      </c>
      <c r="H84" s="47">
        <v>4.63</v>
      </c>
      <c r="I84" s="47">
        <v>3.51</v>
      </c>
      <c r="J84" s="47">
        <v>4.37</v>
      </c>
      <c r="K84" s="47">
        <v>3.17</v>
      </c>
      <c r="L84" s="47">
        <v>0</v>
      </c>
      <c r="N84" s="252">
        <v>2</v>
      </c>
      <c r="O84" s="49" t="str">
        <f>Main!A194</f>
        <v>Fernandes</v>
      </c>
      <c r="P84" s="49">
        <f>Main!B194</f>
        <v>9.8000000000000007</v>
      </c>
      <c r="Q84" s="49" t="str">
        <f>Main!C194</f>
        <v>Man Utd</v>
      </c>
      <c r="R84" s="49">
        <f>Main!D194</f>
        <v>4.3</v>
      </c>
      <c r="S84" s="49">
        <f>Main!E194</f>
        <v>5.29</v>
      </c>
      <c r="T84" s="49">
        <f>Main!F194</f>
        <v>3.31</v>
      </c>
      <c r="U84" s="49">
        <f>Main!G194</f>
        <v>3.29</v>
      </c>
      <c r="V84" s="49">
        <f>Main!H194</f>
        <v>4.83</v>
      </c>
      <c r="W84" s="49">
        <f>Main!I194</f>
        <v>4.5</v>
      </c>
      <c r="X84" s="49">
        <f>Main!J194</f>
        <v>4.8499999999999996</v>
      </c>
      <c r="Y84" s="49">
        <f>Main!K194</f>
        <v>2.36</v>
      </c>
      <c r="Z84" s="49">
        <f>Main!L2834</f>
        <v>0</v>
      </c>
      <c r="AB84" s="49">
        <v>3</v>
      </c>
      <c r="AC84" s="49" t="str">
        <v>Thiago Silva</v>
      </c>
      <c r="AD84" s="49">
        <v>5.4</v>
      </c>
      <c r="AE84" s="49" t="str">
        <v>Chelsea</v>
      </c>
      <c r="AF84" s="49">
        <v>3.27</v>
      </c>
      <c r="AG84" s="49">
        <v>4.46</v>
      </c>
      <c r="AH84" s="49">
        <v>3.03</v>
      </c>
      <c r="AI84" s="49">
        <v>1.37</v>
      </c>
      <c r="AJ84" s="49">
        <v>2.4300000000000002</v>
      </c>
      <c r="AK84" s="49">
        <v>1.92</v>
      </c>
      <c r="AL84" s="49">
        <v>2.63</v>
      </c>
      <c r="AM84" s="49">
        <v>1.54</v>
      </c>
      <c r="AN84" s="49">
        <v>0</v>
      </c>
      <c r="AP84" s="50" t="str">
        <f>Main!A194</f>
        <v>Fernandes</v>
      </c>
      <c r="AQ84" s="50">
        <f>Main!B194</f>
        <v>9.8000000000000007</v>
      </c>
      <c r="AR84" s="50" t="str">
        <f>Main!C194</f>
        <v>Man Utd</v>
      </c>
      <c r="AS84" s="50">
        <f>Main!D194</f>
        <v>4.3</v>
      </c>
      <c r="AT84" s="50">
        <f>Main!E194</f>
        <v>5.29</v>
      </c>
      <c r="AU84" s="50">
        <f>Main!F194</f>
        <v>3.31</v>
      </c>
      <c r="AV84" s="50">
        <f>Main!G194</f>
        <v>3.29</v>
      </c>
      <c r="AW84" s="50">
        <f>Main!H194</f>
        <v>4.83</v>
      </c>
      <c r="AX84" s="50">
        <f>Main!I194</f>
        <v>4.5</v>
      </c>
      <c r="AY84" s="50">
        <f>Main!J194</f>
        <v>4.8499999999999996</v>
      </c>
      <c r="AZ84" s="50">
        <f>Main!K194</f>
        <v>2.36</v>
      </c>
      <c r="BA84" s="50">
        <f>Main!L1074</f>
        <v>0</v>
      </c>
      <c r="BC84" s="50" t="str">
        <v>Fernandes</v>
      </c>
      <c r="BD84" s="50">
        <v>9.8000000000000007</v>
      </c>
      <c r="BE84" s="50" t="str">
        <v>Man Utd</v>
      </c>
      <c r="BF84" s="50">
        <v>4.3</v>
      </c>
      <c r="BG84" s="50">
        <v>5.29</v>
      </c>
      <c r="BH84" s="50">
        <v>3.31</v>
      </c>
      <c r="BI84" s="50">
        <v>3.29</v>
      </c>
      <c r="BJ84" s="50">
        <v>4.83</v>
      </c>
      <c r="BK84" s="50">
        <v>4.5</v>
      </c>
      <c r="BL84" s="50">
        <v>4.8499999999999996</v>
      </c>
      <c r="BM84" s="50">
        <v>2.36</v>
      </c>
      <c r="BN84" s="50">
        <v>0</v>
      </c>
      <c r="BP84" s="126" t="str">
        <f>Main!A84</f>
        <v>Fernandes</v>
      </c>
      <c r="BQ84" s="126">
        <f>Main!N2834</f>
        <v>0</v>
      </c>
      <c r="BR84" s="126">
        <f>Main!D84</f>
        <v>4.3</v>
      </c>
      <c r="BS84" s="126" t="str">
        <v>Fernandes</v>
      </c>
      <c r="BT84" s="126">
        <v>0</v>
      </c>
      <c r="BU84" s="126">
        <v>4.3</v>
      </c>
      <c r="BV84" s="127" t="str">
        <f t="shared" si="24"/>
        <v>Fernandes</v>
      </c>
      <c r="BW84" s="127">
        <f>Main!P2834</f>
        <v>0</v>
      </c>
      <c r="BX84" s="127">
        <f t="shared" si="25"/>
        <v>4.3</v>
      </c>
      <c r="BY84" s="127" t="str">
        <v>Fernandes</v>
      </c>
      <c r="BZ84" s="127">
        <v>0</v>
      </c>
      <c r="CA84" s="127">
        <v>4.3</v>
      </c>
      <c r="CH84" s="19" t="str">
        <f t="shared" si="26"/>
        <v>Fernandes</v>
      </c>
      <c r="CI84" s="19">
        <f>Main!M2834-BQ84-BW84-CC84</f>
        <v>0</v>
      </c>
      <c r="CJ84" s="19">
        <f t="shared" si="27"/>
        <v>4.3</v>
      </c>
      <c r="CK84" s="19" t="str">
        <v>Fernandes</v>
      </c>
      <c r="CL84" s="19">
        <v>0</v>
      </c>
      <c r="CM84" s="19">
        <v>4.3</v>
      </c>
      <c r="CO84" s="122">
        <f>Main!L84</f>
        <v>0</v>
      </c>
      <c r="CP84" s="122">
        <f>Main!L194</f>
        <v>0</v>
      </c>
      <c r="CQ84" s="122">
        <f>Main!L304</f>
        <v>0</v>
      </c>
      <c r="CR84" s="122">
        <f>Main!L414</f>
        <v>0</v>
      </c>
      <c r="CS84" s="122">
        <f>Main!L524</f>
        <v>0</v>
      </c>
      <c r="CT84" s="122">
        <f>Main!L634</f>
        <v>0</v>
      </c>
      <c r="CU84" s="122">
        <f>Main!L744</f>
        <v>0</v>
      </c>
      <c r="CV84" s="122">
        <f>Main!L854</f>
        <v>0</v>
      </c>
      <c r="CW84" s="122">
        <f>Main!L964</f>
        <v>0</v>
      </c>
      <c r="CX84" s="123">
        <f>Main!L1954</f>
        <v>0</v>
      </c>
      <c r="CY84" s="123">
        <f>Main!L2064</f>
        <v>0</v>
      </c>
      <c r="CZ84" s="123">
        <f>Main!L2174</f>
        <v>0</v>
      </c>
      <c r="DA84" s="124">
        <f>Main!L2284</f>
        <v>0</v>
      </c>
      <c r="DB84" s="123">
        <f>Main!L2394</f>
        <v>0</v>
      </c>
      <c r="DC84" s="123">
        <f>Main!L2504</f>
        <v>0</v>
      </c>
      <c r="DD84" s="123">
        <f>Main!L2614</f>
        <v>0</v>
      </c>
      <c r="DE84" s="123">
        <f>Main!L2724</f>
        <v>0</v>
      </c>
      <c r="DF84" s="51">
        <f t="shared" si="28"/>
        <v>0</v>
      </c>
      <c r="DG84" s="51">
        <f t="shared" si="29"/>
        <v>0</v>
      </c>
      <c r="DH84" s="51">
        <f t="shared" si="30"/>
        <v>0</v>
      </c>
      <c r="DI84" s="51">
        <f t="shared" si="31"/>
        <v>0</v>
      </c>
      <c r="DJ84" s="51">
        <f t="shared" si="32"/>
        <v>0</v>
      </c>
      <c r="DK84" s="51">
        <f t="shared" si="33"/>
        <v>0</v>
      </c>
      <c r="DL84" s="51">
        <f t="shared" si="34"/>
        <v>0</v>
      </c>
      <c r="DM84" s="51">
        <f t="shared" si="35"/>
        <v>0</v>
      </c>
      <c r="DN84" s="306">
        <f t="shared" si="23"/>
        <v>0</v>
      </c>
      <c r="DO84" s="306">
        <f t="shared" si="36"/>
        <v>0</v>
      </c>
      <c r="EA84" s="351">
        <f>SUM(EA83,AND(Main!L84=1))</f>
        <v>14</v>
      </c>
      <c r="EB84" s="351">
        <f>SUM(EB83,AND(Main!L194=1))</f>
        <v>14</v>
      </c>
      <c r="EC84" s="351">
        <f>SUM(EC83,AND(Main!L304=1))</f>
        <v>14</v>
      </c>
      <c r="ED84" s="351">
        <f>SUM(ED83,AND(Main!L414=1))</f>
        <v>14</v>
      </c>
      <c r="EE84" s="351">
        <f>SUM(EE83,AND(Main!L524=1))</f>
        <v>14</v>
      </c>
      <c r="EF84" s="351">
        <f>SUM(EF83,AND(Main!L634=1))</f>
        <v>14</v>
      </c>
      <c r="EG84" s="351">
        <f>SUM(EG83,AND(Main!L744=1))</f>
        <v>14</v>
      </c>
      <c r="EH84" s="351">
        <f>SUM(EH83,AND(Main!L854=1))</f>
        <v>14</v>
      </c>
      <c r="EI84" s="351">
        <f>SUM(EI83,AND(Main!L964=1))</f>
        <v>14</v>
      </c>
      <c r="EJ84" s="350">
        <f>SUM(EJ83,AND(Main!L2834=1))</f>
        <v>10</v>
      </c>
      <c r="EK84" s="350">
        <f>SUM(EK83,AND(Main!L2944=1))</f>
        <v>10</v>
      </c>
      <c r="EL84" s="350">
        <f>SUM(EL83,AND(Main!L3054=1))</f>
        <v>10</v>
      </c>
      <c r="EM84" s="350">
        <f>SUM(EM83,AND(Main!L3164=1))</f>
        <v>11</v>
      </c>
      <c r="EN84" s="350">
        <f>SUM(EN83,AND(Main!L3274=1))</f>
        <v>10</v>
      </c>
      <c r="EO84" s="350">
        <f>SUM(EO83,AND(Main!L3384=1))</f>
        <v>10</v>
      </c>
      <c r="EP84" s="350">
        <f>SUM(EP83,AND(Main!L3494=1))</f>
        <v>10</v>
      </c>
      <c r="EQ84" s="350">
        <f>SUM(EQ83,AND(Main!L3604=1))</f>
        <v>10</v>
      </c>
      <c r="ER84" s="361">
        <f>SUM(ER83,AND(Main!N2834=1))</f>
        <v>1</v>
      </c>
      <c r="ES84" s="361">
        <f>SUM(ES83,AND(Main!N2944=1))</f>
        <v>1</v>
      </c>
      <c r="ET84" s="361">
        <f>SUM(ET83,AND(Main!N3054=1))</f>
        <v>1</v>
      </c>
      <c r="EU84" s="361">
        <f>SUM(EU83,AND(Main!N3164=1))</f>
        <v>1</v>
      </c>
      <c r="EV84" s="361">
        <f>SUM(EV83,AND(Main!N3274=1))</f>
        <v>1</v>
      </c>
      <c r="EW84" s="361">
        <f>SUM(EW83,AND(Main!N3384=1))</f>
        <v>1</v>
      </c>
      <c r="EX84" s="361">
        <f>SUM(EX83,AND(Main!N3494=1))</f>
        <v>1</v>
      </c>
      <c r="EY84" s="361">
        <f>SUM(EY83,AND(Main!N3604=1))</f>
        <v>1</v>
      </c>
      <c r="EZ84" s="362">
        <f>SUM(EZ83,AND(Main!P2834=1))</f>
        <v>1</v>
      </c>
      <c r="FA84" s="362">
        <f>SUM(FA83,AND(Main!P2944=1))</f>
        <v>1</v>
      </c>
      <c r="FB84" s="362">
        <f>SUM(FB83,AND(Main!P3054=1))</f>
        <v>1</v>
      </c>
      <c r="FC84" s="362">
        <f>SUM(FC83,AND(Main!P3164=1))</f>
        <v>0</v>
      </c>
      <c r="FD84" s="362">
        <f>SUM(FD83,AND(Main!P3274=1))</f>
        <v>1</v>
      </c>
      <c r="FE84" s="362">
        <f>SUM(FE83,AND(Main!P3384=1))</f>
        <v>1</v>
      </c>
      <c r="FF84" s="362">
        <f>SUM(FF83,AND(Main!P3494=1))</f>
        <v>1</v>
      </c>
      <c r="FG84" s="362">
        <f>SUM(FG83,AND(Main!P3604=1))</f>
        <v>1</v>
      </c>
      <c r="FH84">
        <f>SUM(FH83,AND(Main!Q2834=1))</f>
        <v>2</v>
      </c>
      <c r="FI84">
        <f>SUM(FI83,AND(Main!Q2944=1))</f>
        <v>2</v>
      </c>
      <c r="FJ84">
        <f>SUM(FJ83,AND(Main!Q3054=1))</f>
        <v>2</v>
      </c>
      <c r="FK84">
        <f>SUM(FK83,AND(Main!Q3164=1))</f>
        <v>2</v>
      </c>
      <c r="FL84">
        <f>SUM(FL83,AND(Main!Q3274=1))</f>
        <v>2</v>
      </c>
      <c r="FM84">
        <f>SUM(FM83,AND(Main!Q3384=1))</f>
        <v>2</v>
      </c>
      <c r="FN84">
        <f>SUM(FN83,AND(Main!Q3494=1))</f>
        <v>2</v>
      </c>
      <c r="FO84">
        <f>SUM(FO83,AND(Main!Q3604=1))</f>
        <v>2</v>
      </c>
    </row>
    <row r="85" spans="1:171">
      <c r="A85" s="47" t="str">
        <v>Fernandes</v>
      </c>
      <c r="B85" s="47">
        <v>9.8000000000000007</v>
      </c>
      <c r="C85" s="47" t="str">
        <v>Man Utd</v>
      </c>
      <c r="D85" s="47">
        <v>4.3</v>
      </c>
      <c r="E85" s="47">
        <v>5.29</v>
      </c>
      <c r="F85" s="47">
        <v>3.31</v>
      </c>
      <c r="G85" s="47">
        <v>3.29</v>
      </c>
      <c r="H85" s="47">
        <v>4.83</v>
      </c>
      <c r="I85" s="47">
        <v>4.5</v>
      </c>
      <c r="J85" s="47">
        <v>4.8499999999999996</v>
      </c>
      <c r="K85" s="47">
        <v>2.36</v>
      </c>
      <c r="L85" s="47">
        <v>0</v>
      </c>
      <c r="N85" s="252">
        <v>2</v>
      </c>
      <c r="O85" s="49" t="str">
        <f>Main!A195</f>
        <v>Ødegaard</v>
      </c>
      <c r="P85" s="49">
        <f>Main!B195</f>
        <v>6.4</v>
      </c>
      <c r="Q85" s="49" t="str">
        <f>Main!C195</f>
        <v>Arsenal</v>
      </c>
      <c r="R85" s="49">
        <f>Main!D195</f>
        <v>3.72</v>
      </c>
      <c r="S85" s="49">
        <f>Main!E195</f>
        <v>3.71</v>
      </c>
      <c r="T85" s="49">
        <f>Main!F195</f>
        <v>3.41</v>
      </c>
      <c r="U85" s="49">
        <f>Main!G195</f>
        <v>3.8</v>
      </c>
      <c r="V85" s="49">
        <f>Main!H195</f>
        <v>3.88</v>
      </c>
      <c r="W85" s="49">
        <f>Main!I195</f>
        <v>7.39</v>
      </c>
      <c r="X85" s="49">
        <f>Main!J195</f>
        <v>3.75</v>
      </c>
      <c r="Y85" s="49">
        <f>Main!K195</f>
        <v>3.02</v>
      </c>
      <c r="Z85" s="49">
        <f>Main!L2835</f>
        <v>0</v>
      </c>
      <c r="AB85" s="49">
        <v>3</v>
      </c>
      <c r="AC85" s="49" t="str">
        <v>Martínez</v>
      </c>
      <c r="AD85" s="49">
        <v>4.5</v>
      </c>
      <c r="AE85" s="49" t="str">
        <v>Man Utd</v>
      </c>
      <c r="AF85" s="49">
        <v>1.68</v>
      </c>
      <c r="AG85" s="49">
        <v>3.97</v>
      </c>
      <c r="AH85" s="49">
        <v>1.83</v>
      </c>
      <c r="AI85" s="49">
        <v>1.76</v>
      </c>
      <c r="AJ85" s="49">
        <v>3.42</v>
      </c>
      <c r="AK85" s="49">
        <v>2.67</v>
      </c>
      <c r="AL85" s="49">
        <v>3.49</v>
      </c>
      <c r="AM85" s="49">
        <v>1.59</v>
      </c>
      <c r="AN85" s="49">
        <v>0</v>
      </c>
      <c r="AP85" s="50" t="str">
        <f>Main!A195</f>
        <v>Ødegaard</v>
      </c>
      <c r="AQ85" s="50">
        <f>Main!B195</f>
        <v>6.4</v>
      </c>
      <c r="AR85" s="50" t="str">
        <f>Main!C195</f>
        <v>Arsenal</v>
      </c>
      <c r="AS85" s="50">
        <f>Main!D195</f>
        <v>3.72</v>
      </c>
      <c r="AT85" s="50">
        <f>Main!E195</f>
        <v>3.71</v>
      </c>
      <c r="AU85" s="50">
        <f>Main!F195</f>
        <v>3.41</v>
      </c>
      <c r="AV85" s="50">
        <f>Main!G195</f>
        <v>3.8</v>
      </c>
      <c r="AW85" s="50">
        <f>Main!H195</f>
        <v>3.88</v>
      </c>
      <c r="AX85" s="50">
        <f>Main!I195</f>
        <v>7.39</v>
      </c>
      <c r="AY85" s="50">
        <f>Main!J195</f>
        <v>3.75</v>
      </c>
      <c r="AZ85" s="50">
        <f>Main!K195</f>
        <v>3.02</v>
      </c>
      <c r="BA85" s="50">
        <f>Main!L1075</f>
        <v>0</v>
      </c>
      <c r="BC85" s="50" t="str">
        <v>Ødegaard</v>
      </c>
      <c r="BD85" s="50">
        <v>6.4</v>
      </c>
      <c r="BE85" s="50" t="str">
        <v>Arsenal</v>
      </c>
      <c r="BF85" s="50">
        <v>3.72</v>
      </c>
      <c r="BG85" s="50">
        <v>3.71</v>
      </c>
      <c r="BH85" s="50">
        <v>3.41</v>
      </c>
      <c r="BI85" s="50">
        <v>3.8</v>
      </c>
      <c r="BJ85" s="50">
        <v>3.88</v>
      </c>
      <c r="BK85" s="50">
        <v>7.39</v>
      </c>
      <c r="BL85" s="50">
        <v>3.75</v>
      </c>
      <c r="BM85" s="50">
        <v>3.02</v>
      </c>
      <c r="BN85" s="50">
        <v>0</v>
      </c>
      <c r="BP85" s="126" t="str">
        <f>Main!A85</f>
        <v>Ødegaard</v>
      </c>
      <c r="BQ85" s="126">
        <f>Main!N2835</f>
        <v>0</v>
      </c>
      <c r="BR85" s="126">
        <f>Main!D85</f>
        <v>3.72</v>
      </c>
      <c r="BS85" s="126" t="str">
        <v>Ødegaard</v>
      </c>
      <c r="BT85" s="126">
        <v>0</v>
      </c>
      <c r="BU85" s="126">
        <v>3.72</v>
      </c>
      <c r="BV85" s="127" t="str">
        <f t="shared" si="24"/>
        <v>Ødegaard</v>
      </c>
      <c r="BW85" s="127">
        <f>Main!P2835</f>
        <v>0</v>
      </c>
      <c r="BX85" s="127">
        <f t="shared" si="25"/>
        <v>3.72</v>
      </c>
      <c r="BY85" s="127" t="str">
        <v>Ødegaard</v>
      </c>
      <c r="BZ85" s="127">
        <v>0</v>
      </c>
      <c r="CA85" s="127">
        <v>3.72</v>
      </c>
      <c r="CH85" s="19" t="str">
        <f t="shared" si="26"/>
        <v>Ødegaard</v>
      </c>
      <c r="CI85" s="19">
        <f>Main!M2835-BQ85-BW85-CC85</f>
        <v>0</v>
      </c>
      <c r="CJ85" s="19">
        <f t="shared" si="27"/>
        <v>3.72</v>
      </c>
      <c r="CK85" s="19" t="str">
        <v>Ødegaard</v>
      </c>
      <c r="CL85" s="19">
        <v>0</v>
      </c>
      <c r="CM85" s="19">
        <v>3.72</v>
      </c>
      <c r="CO85" s="122">
        <f>Main!L85</f>
        <v>0</v>
      </c>
      <c r="CP85" s="122">
        <f>Main!L195</f>
        <v>0</v>
      </c>
      <c r="CQ85" s="122">
        <f>Main!L305</f>
        <v>0</v>
      </c>
      <c r="CR85" s="122">
        <f>Main!L415</f>
        <v>0</v>
      </c>
      <c r="CS85" s="122">
        <f>Main!L525</f>
        <v>0</v>
      </c>
      <c r="CT85" s="122">
        <f>Main!L635</f>
        <v>0</v>
      </c>
      <c r="CU85" s="122">
        <f>Main!L745</f>
        <v>0</v>
      </c>
      <c r="CV85" s="122">
        <f>Main!L855</f>
        <v>0</v>
      </c>
      <c r="CW85" s="122">
        <f>Main!L965</f>
        <v>0</v>
      </c>
      <c r="CX85" s="123">
        <f>Main!L1955</f>
        <v>0</v>
      </c>
      <c r="CY85" s="123">
        <f>Main!L2065</f>
        <v>0</v>
      </c>
      <c r="CZ85" s="123">
        <f>Main!L2175</f>
        <v>0</v>
      </c>
      <c r="DA85" s="124">
        <f>Main!L2285</f>
        <v>0</v>
      </c>
      <c r="DB85" s="123">
        <f>Main!L2395</f>
        <v>0</v>
      </c>
      <c r="DC85" s="123">
        <f>Main!L2505</f>
        <v>0</v>
      </c>
      <c r="DD85" s="123">
        <f>Main!L2615</f>
        <v>0</v>
      </c>
      <c r="DE85" s="123">
        <f>Main!L2725</f>
        <v>0</v>
      </c>
      <c r="DF85" s="51">
        <f t="shared" si="28"/>
        <v>0</v>
      </c>
      <c r="DG85" s="51">
        <f t="shared" si="29"/>
        <v>0</v>
      </c>
      <c r="DH85" s="51">
        <f t="shared" si="30"/>
        <v>0</v>
      </c>
      <c r="DI85" s="51">
        <f t="shared" si="31"/>
        <v>0</v>
      </c>
      <c r="DJ85" s="51">
        <f t="shared" si="32"/>
        <v>0</v>
      </c>
      <c r="DK85" s="51">
        <f t="shared" si="33"/>
        <v>0</v>
      </c>
      <c r="DL85" s="51">
        <f t="shared" si="34"/>
        <v>0</v>
      </c>
      <c r="DM85" s="51">
        <f t="shared" si="35"/>
        <v>0</v>
      </c>
      <c r="DN85" s="306">
        <f t="shared" si="23"/>
        <v>0</v>
      </c>
      <c r="DO85" s="306">
        <f t="shared" si="36"/>
        <v>0</v>
      </c>
      <c r="EA85" s="351">
        <f>SUM(EA84,AND(Main!L85=1))</f>
        <v>14</v>
      </c>
      <c r="EB85" s="351">
        <f>SUM(EB84,AND(Main!L195=1))</f>
        <v>14</v>
      </c>
      <c r="EC85" s="351">
        <f>SUM(EC84,AND(Main!L305=1))</f>
        <v>14</v>
      </c>
      <c r="ED85" s="351">
        <f>SUM(ED84,AND(Main!L415=1))</f>
        <v>14</v>
      </c>
      <c r="EE85" s="351">
        <f>SUM(EE84,AND(Main!L525=1))</f>
        <v>14</v>
      </c>
      <c r="EF85" s="351">
        <f>SUM(EF84,AND(Main!L635=1))</f>
        <v>14</v>
      </c>
      <c r="EG85" s="351">
        <f>SUM(EG84,AND(Main!L745=1))</f>
        <v>14</v>
      </c>
      <c r="EH85" s="351">
        <f>SUM(EH84,AND(Main!L855=1))</f>
        <v>14</v>
      </c>
      <c r="EI85" s="351">
        <f>SUM(EI84,AND(Main!L965=1))</f>
        <v>14</v>
      </c>
      <c r="EJ85" s="350">
        <f>SUM(EJ84,AND(Main!L2835=1))</f>
        <v>10</v>
      </c>
      <c r="EK85" s="350">
        <f>SUM(EK84,AND(Main!L2945=1))</f>
        <v>10</v>
      </c>
      <c r="EL85" s="350">
        <f>SUM(EL84,AND(Main!L3055=1))</f>
        <v>10</v>
      </c>
      <c r="EM85" s="350">
        <f>SUM(EM84,AND(Main!L3165=1))</f>
        <v>11</v>
      </c>
      <c r="EN85" s="350">
        <f>SUM(EN84,AND(Main!L3275=1))</f>
        <v>10</v>
      </c>
      <c r="EO85" s="350">
        <f>SUM(EO84,AND(Main!L3385=1))</f>
        <v>10</v>
      </c>
      <c r="EP85" s="350">
        <f>SUM(EP84,AND(Main!L3495=1))</f>
        <v>10</v>
      </c>
      <c r="EQ85" s="350">
        <f>SUM(EQ84,AND(Main!L3605=1))</f>
        <v>10</v>
      </c>
      <c r="ER85" s="361">
        <f>SUM(ER84,AND(Main!N2835=1))</f>
        <v>1</v>
      </c>
      <c r="ES85" s="361">
        <f>SUM(ES84,AND(Main!N2945=1))</f>
        <v>1</v>
      </c>
      <c r="ET85" s="361">
        <f>SUM(ET84,AND(Main!N3055=1))</f>
        <v>1</v>
      </c>
      <c r="EU85" s="361">
        <f>SUM(EU84,AND(Main!N3165=1))</f>
        <v>1</v>
      </c>
      <c r="EV85" s="361">
        <f>SUM(EV84,AND(Main!N3275=1))</f>
        <v>1</v>
      </c>
      <c r="EW85" s="361">
        <f>SUM(EW84,AND(Main!N3385=1))</f>
        <v>1</v>
      </c>
      <c r="EX85" s="361">
        <f>SUM(EX84,AND(Main!N3495=1))</f>
        <v>1</v>
      </c>
      <c r="EY85" s="361">
        <f>SUM(EY84,AND(Main!N3605=1))</f>
        <v>1</v>
      </c>
      <c r="EZ85" s="362">
        <f>SUM(EZ84,AND(Main!P2835=1))</f>
        <v>1</v>
      </c>
      <c r="FA85" s="362">
        <f>SUM(FA84,AND(Main!P2945=1))</f>
        <v>1</v>
      </c>
      <c r="FB85" s="362">
        <f>SUM(FB84,AND(Main!P3055=1))</f>
        <v>1</v>
      </c>
      <c r="FC85" s="362">
        <f>SUM(FC84,AND(Main!P3165=1))</f>
        <v>0</v>
      </c>
      <c r="FD85" s="362">
        <f>SUM(FD84,AND(Main!P3275=1))</f>
        <v>1</v>
      </c>
      <c r="FE85" s="362">
        <f>SUM(FE84,AND(Main!P3385=1))</f>
        <v>1</v>
      </c>
      <c r="FF85" s="362">
        <f>SUM(FF84,AND(Main!P3495=1))</f>
        <v>1</v>
      </c>
      <c r="FG85" s="362">
        <f>SUM(FG84,AND(Main!P3605=1))</f>
        <v>1</v>
      </c>
      <c r="FH85">
        <f>SUM(FH84,AND(Main!Q2835=1))</f>
        <v>2</v>
      </c>
      <c r="FI85">
        <f>SUM(FI84,AND(Main!Q2945=1))</f>
        <v>2</v>
      </c>
      <c r="FJ85">
        <f>SUM(FJ84,AND(Main!Q3055=1))</f>
        <v>2</v>
      </c>
      <c r="FK85">
        <f>SUM(FK84,AND(Main!Q3165=1))</f>
        <v>2</v>
      </c>
      <c r="FL85">
        <f>SUM(FL84,AND(Main!Q3275=1))</f>
        <v>2</v>
      </c>
      <c r="FM85">
        <f>SUM(FM84,AND(Main!Q3385=1))</f>
        <v>2</v>
      </c>
      <c r="FN85">
        <f>SUM(FN84,AND(Main!Q3495=1))</f>
        <v>2</v>
      </c>
      <c r="FO85">
        <f>SUM(FO84,AND(Main!Q3605=1))</f>
        <v>2</v>
      </c>
    </row>
    <row r="86" spans="1:171">
      <c r="A86" s="47" t="str">
        <v>Ødegaard</v>
      </c>
      <c r="B86" s="47">
        <v>6.4</v>
      </c>
      <c r="C86" s="47" t="str">
        <v>Arsenal</v>
      </c>
      <c r="D86" s="47">
        <v>3.72</v>
      </c>
      <c r="E86" s="47">
        <v>3.71</v>
      </c>
      <c r="F86" s="47">
        <v>3.41</v>
      </c>
      <c r="G86" s="47">
        <v>3.8</v>
      </c>
      <c r="H86" s="47">
        <v>3.88</v>
      </c>
      <c r="I86" s="47">
        <v>7.39</v>
      </c>
      <c r="J86" s="47">
        <v>3.75</v>
      </c>
      <c r="K86" s="47">
        <v>3.02</v>
      </c>
      <c r="L86" s="47">
        <v>0</v>
      </c>
      <c r="N86" s="252">
        <v>2</v>
      </c>
      <c r="O86" s="49" t="str">
        <f>Main!A196</f>
        <v>Trossard</v>
      </c>
      <c r="P86" s="49">
        <f>Main!B196</f>
        <v>7</v>
      </c>
      <c r="Q86" s="49" t="str">
        <f>Main!C196</f>
        <v>Brighton</v>
      </c>
      <c r="R86" s="49">
        <f>Main!D196</f>
        <v>3.94</v>
      </c>
      <c r="S86" s="49">
        <f>Main!E196</f>
        <v>4.53</v>
      </c>
      <c r="T86" s="49">
        <f>Main!F196</f>
        <v>3.51</v>
      </c>
      <c r="U86" s="49">
        <f>Main!G196</f>
        <v>3.95</v>
      </c>
      <c r="V86" s="49">
        <f>Main!H196</f>
        <v>4.8600000000000003</v>
      </c>
      <c r="W86" s="49">
        <f>Main!I196</f>
        <v>3.93</v>
      </c>
      <c r="X86" s="49">
        <f>Main!J196</f>
        <v>4.7300000000000004</v>
      </c>
      <c r="Y86" s="49">
        <f>Main!K196</f>
        <v>2.04</v>
      </c>
      <c r="Z86" s="49">
        <f>Main!L2836</f>
        <v>0</v>
      </c>
      <c r="AB86" s="49">
        <v>3</v>
      </c>
      <c r="AC86" s="49" t="str">
        <v>Mee</v>
      </c>
      <c r="AD86" s="49">
        <v>4.5999999999999996</v>
      </c>
      <c r="AE86" s="49" t="str">
        <v>Brentford</v>
      </c>
      <c r="AF86" s="49">
        <v>2.67</v>
      </c>
      <c r="AG86" s="49">
        <v>1.94</v>
      </c>
      <c r="AH86" s="49">
        <v>3.89</v>
      </c>
      <c r="AI86" s="49">
        <v>2.54</v>
      </c>
      <c r="AJ86" s="49">
        <v>3.58</v>
      </c>
      <c r="AK86" s="49">
        <v>1.5</v>
      </c>
      <c r="AL86" s="49">
        <v>3.4</v>
      </c>
      <c r="AM86" s="49">
        <v>0.85</v>
      </c>
      <c r="AN86" s="49">
        <v>0</v>
      </c>
      <c r="AP86" s="50" t="str">
        <f>Main!A196</f>
        <v>Trossard</v>
      </c>
      <c r="AQ86" s="50">
        <f>Main!B196</f>
        <v>7</v>
      </c>
      <c r="AR86" s="50" t="str">
        <f>Main!C196</f>
        <v>Brighton</v>
      </c>
      <c r="AS86" s="50">
        <f>Main!D196</f>
        <v>3.94</v>
      </c>
      <c r="AT86" s="50">
        <f>Main!E196</f>
        <v>4.53</v>
      </c>
      <c r="AU86" s="50">
        <f>Main!F196</f>
        <v>3.51</v>
      </c>
      <c r="AV86" s="50">
        <f>Main!G196</f>
        <v>3.95</v>
      </c>
      <c r="AW86" s="50">
        <f>Main!H196</f>
        <v>4.8600000000000003</v>
      </c>
      <c r="AX86" s="50">
        <f>Main!I196</f>
        <v>3.93</v>
      </c>
      <c r="AY86" s="50">
        <f>Main!J196</f>
        <v>4.7300000000000004</v>
      </c>
      <c r="AZ86" s="50">
        <f>Main!K196</f>
        <v>2.04</v>
      </c>
      <c r="BA86" s="50">
        <f>Main!L1076</f>
        <v>0</v>
      </c>
      <c r="BC86" s="50" t="str">
        <v>Trossard</v>
      </c>
      <c r="BD86" s="50">
        <v>7</v>
      </c>
      <c r="BE86" s="50" t="str">
        <v>Brighton</v>
      </c>
      <c r="BF86" s="50">
        <v>3.94</v>
      </c>
      <c r="BG86" s="50">
        <v>4.53</v>
      </c>
      <c r="BH86" s="50">
        <v>3.51</v>
      </c>
      <c r="BI86" s="50">
        <v>3.95</v>
      </c>
      <c r="BJ86" s="50">
        <v>4.8600000000000003</v>
      </c>
      <c r="BK86" s="50">
        <v>3.93</v>
      </c>
      <c r="BL86" s="50">
        <v>4.7300000000000004</v>
      </c>
      <c r="BM86" s="50">
        <v>2.04</v>
      </c>
      <c r="BN86" s="50">
        <v>0</v>
      </c>
      <c r="BP86" s="126" t="str">
        <f>Main!A86</f>
        <v>Trossard</v>
      </c>
      <c r="BQ86" s="126">
        <f>Main!N2836</f>
        <v>0</v>
      </c>
      <c r="BR86" s="126">
        <f>Main!D86</f>
        <v>3.94</v>
      </c>
      <c r="BS86" s="126" t="str">
        <v>Trossard</v>
      </c>
      <c r="BT86" s="126">
        <v>0</v>
      </c>
      <c r="BU86" s="126">
        <v>3.94</v>
      </c>
      <c r="BV86" s="127" t="str">
        <f t="shared" si="24"/>
        <v>Trossard</v>
      </c>
      <c r="BW86" s="127">
        <f>Main!P2836</f>
        <v>0</v>
      </c>
      <c r="BX86" s="127">
        <f t="shared" si="25"/>
        <v>3.94</v>
      </c>
      <c r="BY86" s="127" t="str">
        <v>Trossard</v>
      </c>
      <c r="BZ86" s="127">
        <v>0</v>
      </c>
      <c r="CA86" s="127">
        <v>3.94</v>
      </c>
      <c r="CH86" s="19" t="str">
        <f t="shared" si="26"/>
        <v>Trossard</v>
      </c>
      <c r="CI86" s="19">
        <f>Main!M2836-BQ86-BW86-CC86</f>
        <v>0</v>
      </c>
      <c r="CJ86" s="19">
        <f t="shared" si="27"/>
        <v>3.94</v>
      </c>
      <c r="CK86" s="19" t="str">
        <v>Trossard</v>
      </c>
      <c r="CL86" s="19">
        <v>0</v>
      </c>
      <c r="CM86" s="19">
        <v>3.94</v>
      </c>
      <c r="CO86" s="122">
        <f>Main!L86</f>
        <v>0</v>
      </c>
      <c r="CP86" s="122">
        <f>Main!L196</f>
        <v>0</v>
      </c>
      <c r="CQ86" s="122">
        <f>Main!L306</f>
        <v>0</v>
      </c>
      <c r="CR86" s="122">
        <f>Main!L416</f>
        <v>0</v>
      </c>
      <c r="CS86" s="122">
        <f>Main!L526</f>
        <v>0</v>
      </c>
      <c r="CT86" s="122">
        <f>Main!L636</f>
        <v>0</v>
      </c>
      <c r="CU86" s="122">
        <f>Main!L746</f>
        <v>0</v>
      </c>
      <c r="CV86" s="122">
        <f>Main!L856</f>
        <v>0</v>
      </c>
      <c r="CW86" s="122">
        <f>Main!L966</f>
        <v>0</v>
      </c>
      <c r="CX86" s="123">
        <f>Main!L1956</f>
        <v>0</v>
      </c>
      <c r="CY86" s="123">
        <f>Main!L2066</f>
        <v>0</v>
      </c>
      <c r="CZ86" s="123">
        <f>Main!L2176</f>
        <v>0</v>
      </c>
      <c r="DA86" s="124">
        <f>Main!L2286</f>
        <v>0</v>
      </c>
      <c r="DB86" s="123">
        <f>Main!L2396</f>
        <v>0</v>
      </c>
      <c r="DC86" s="123">
        <f>Main!L2506</f>
        <v>0</v>
      </c>
      <c r="DD86" s="123">
        <f>Main!L2616</f>
        <v>0</v>
      </c>
      <c r="DE86" s="123">
        <f>Main!L2726</f>
        <v>0</v>
      </c>
      <c r="DF86" s="51">
        <f t="shared" si="28"/>
        <v>0</v>
      </c>
      <c r="DG86" s="51">
        <f t="shared" si="29"/>
        <v>0</v>
      </c>
      <c r="DH86" s="51">
        <f t="shared" si="30"/>
        <v>0</v>
      </c>
      <c r="DI86" s="51">
        <f t="shared" si="31"/>
        <v>0</v>
      </c>
      <c r="DJ86" s="51">
        <f t="shared" si="32"/>
        <v>0</v>
      </c>
      <c r="DK86" s="51">
        <f t="shared" si="33"/>
        <v>0</v>
      </c>
      <c r="DL86" s="51">
        <f t="shared" si="34"/>
        <v>0</v>
      </c>
      <c r="DM86" s="51">
        <f t="shared" si="35"/>
        <v>0</v>
      </c>
      <c r="DN86" s="306">
        <f t="shared" si="23"/>
        <v>0</v>
      </c>
      <c r="DO86" s="306">
        <f t="shared" si="36"/>
        <v>0</v>
      </c>
      <c r="EA86" s="351">
        <f>SUM(EA85,AND(Main!L86=1))</f>
        <v>14</v>
      </c>
      <c r="EB86" s="351">
        <f>SUM(EB85,AND(Main!L196=1))</f>
        <v>14</v>
      </c>
      <c r="EC86" s="351">
        <f>SUM(EC85,AND(Main!L306=1))</f>
        <v>14</v>
      </c>
      <c r="ED86" s="351">
        <f>SUM(ED85,AND(Main!L416=1))</f>
        <v>14</v>
      </c>
      <c r="EE86" s="351">
        <f>SUM(EE85,AND(Main!L526=1))</f>
        <v>14</v>
      </c>
      <c r="EF86" s="351">
        <f>SUM(EF85,AND(Main!L636=1))</f>
        <v>14</v>
      </c>
      <c r="EG86" s="351">
        <f>SUM(EG85,AND(Main!L746=1))</f>
        <v>14</v>
      </c>
      <c r="EH86" s="351">
        <f>SUM(EH85,AND(Main!L856=1))</f>
        <v>14</v>
      </c>
      <c r="EI86" s="351">
        <f>SUM(EI85,AND(Main!L966=1))</f>
        <v>14</v>
      </c>
      <c r="EJ86" s="350">
        <f>SUM(EJ85,AND(Main!L2836=1))</f>
        <v>10</v>
      </c>
      <c r="EK86" s="350">
        <f>SUM(EK85,AND(Main!L2946=1))</f>
        <v>10</v>
      </c>
      <c r="EL86" s="350">
        <f>SUM(EL85,AND(Main!L3056=1))</f>
        <v>10</v>
      </c>
      <c r="EM86" s="350">
        <f>SUM(EM85,AND(Main!L3166=1))</f>
        <v>11</v>
      </c>
      <c r="EN86" s="350">
        <f>SUM(EN85,AND(Main!L3276=1))</f>
        <v>10</v>
      </c>
      <c r="EO86" s="350">
        <f>SUM(EO85,AND(Main!L3386=1))</f>
        <v>10</v>
      </c>
      <c r="EP86" s="350">
        <f>SUM(EP85,AND(Main!L3496=1))</f>
        <v>10</v>
      </c>
      <c r="EQ86" s="350">
        <f>SUM(EQ85,AND(Main!L3606=1))</f>
        <v>10</v>
      </c>
      <c r="ER86" s="361">
        <f>SUM(ER85,AND(Main!N2836=1))</f>
        <v>1</v>
      </c>
      <c r="ES86" s="361">
        <f>SUM(ES85,AND(Main!N2946=1))</f>
        <v>1</v>
      </c>
      <c r="ET86" s="361">
        <f>SUM(ET85,AND(Main!N3056=1))</f>
        <v>1</v>
      </c>
      <c r="EU86" s="361">
        <f>SUM(EU85,AND(Main!N3166=1))</f>
        <v>1</v>
      </c>
      <c r="EV86" s="361">
        <f>SUM(EV85,AND(Main!N3276=1))</f>
        <v>1</v>
      </c>
      <c r="EW86" s="361">
        <f>SUM(EW85,AND(Main!N3386=1))</f>
        <v>1</v>
      </c>
      <c r="EX86" s="361">
        <f>SUM(EX85,AND(Main!N3496=1))</f>
        <v>1</v>
      </c>
      <c r="EY86" s="361">
        <f>SUM(EY85,AND(Main!N3606=1))</f>
        <v>1</v>
      </c>
      <c r="EZ86" s="362">
        <f>SUM(EZ85,AND(Main!P2836=1))</f>
        <v>1</v>
      </c>
      <c r="FA86" s="362">
        <f>SUM(FA85,AND(Main!P2946=1))</f>
        <v>1</v>
      </c>
      <c r="FB86" s="362">
        <f>SUM(FB85,AND(Main!P3056=1))</f>
        <v>1</v>
      </c>
      <c r="FC86" s="362">
        <f>SUM(FC85,AND(Main!P3166=1))</f>
        <v>0</v>
      </c>
      <c r="FD86" s="362">
        <f>SUM(FD85,AND(Main!P3276=1))</f>
        <v>1</v>
      </c>
      <c r="FE86" s="362">
        <f>SUM(FE85,AND(Main!P3386=1))</f>
        <v>1</v>
      </c>
      <c r="FF86" s="362">
        <f>SUM(FF85,AND(Main!P3496=1))</f>
        <v>1</v>
      </c>
      <c r="FG86" s="362">
        <f>SUM(FG85,AND(Main!P3606=1))</f>
        <v>1</v>
      </c>
      <c r="FH86">
        <f>SUM(FH85,AND(Main!Q2836=1))</f>
        <v>2</v>
      </c>
      <c r="FI86">
        <f>SUM(FI85,AND(Main!Q2946=1))</f>
        <v>2</v>
      </c>
      <c r="FJ86">
        <f>SUM(FJ85,AND(Main!Q3056=1))</f>
        <v>2</v>
      </c>
      <c r="FK86">
        <f>SUM(FK85,AND(Main!Q3166=1))</f>
        <v>2</v>
      </c>
      <c r="FL86">
        <f>SUM(FL85,AND(Main!Q3276=1))</f>
        <v>2</v>
      </c>
      <c r="FM86">
        <f>SUM(FM85,AND(Main!Q3386=1))</f>
        <v>2</v>
      </c>
      <c r="FN86">
        <f>SUM(FN85,AND(Main!Q3496=1))</f>
        <v>2</v>
      </c>
      <c r="FO86">
        <f>SUM(FO85,AND(Main!Q3606=1))</f>
        <v>2</v>
      </c>
    </row>
    <row r="87" spans="1:171">
      <c r="A87" s="47" t="str">
        <v>Trossard</v>
      </c>
      <c r="B87" s="47">
        <v>7</v>
      </c>
      <c r="C87" s="47" t="str">
        <v>Brighton</v>
      </c>
      <c r="D87" s="47">
        <v>3.94</v>
      </c>
      <c r="E87" s="47">
        <v>4.53</v>
      </c>
      <c r="F87" s="47">
        <v>3.51</v>
      </c>
      <c r="G87" s="47">
        <v>3.95</v>
      </c>
      <c r="H87" s="47">
        <v>4.8600000000000003</v>
      </c>
      <c r="I87" s="47">
        <v>3.93</v>
      </c>
      <c r="J87" s="47">
        <v>4.7300000000000004</v>
      </c>
      <c r="K87" s="47">
        <v>2.04</v>
      </c>
      <c r="L87" s="47">
        <v>0</v>
      </c>
      <c r="N87" s="252">
        <v>2</v>
      </c>
      <c r="O87" s="49" t="str">
        <f>Main!A197</f>
        <v>Grealish</v>
      </c>
      <c r="P87" s="49">
        <f>Main!B197</f>
        <v>6.8</v>
      </c>
      <c r="Q87" s="49" t="str">
        <f>Main!C197</f>
        <v>Man City</v>
      </c>
      <c r="R87" s="49">
        <f>Main!D197</f>
        <v>3.91</v>
      </c>
      <c r="S87" s="49">
        <f>Main!E197</f>
        <v>3</v>
      </c>
      <c r="T87" s="49">
        <f>Main!F197</f>
        <v>6.13</v>
      </c>
      <c r="U87" s="49">
        <f>Main!G197</f>
        <v>3.71</v>
      </c>
      <c r="V87" s="49">
        <f>Main!H197</f>
        <v>2.9</v>
      </c>
      <c r="W87" s="49">
        <f>Main!I197</f>
        <v>6.63</v>
      </c>
      <c r="X87" s="49">
        <f>Main!J197</f>
        <v>3.43</v>
      </c>
      <c r="Y87" s="49">
        <f>Main!K197</f>
        <v>1.56</v>
      </c>
      <c r="Z87" s="49">
        <f>Main!L2837</f>
        <v>0</v>
      </c>
      <c r="AB87" s="49">
        <v>3</v>
      </c>
      <c r="AC87" s="49" t="str">
        <v>Cresswell</v>
      </c>
      <c r="AD87" s="49">
        <v>4.8</v>
      </c>
      <c r="AE87" s="49" t="str">
        <v>West Ham</v>
      </c>
      <c r="AF87" s="49">
        <v>2.87</v>
      </c>
      <c r="AG87" s="49">
        <v>2.71</v>
      </c>
      <c r="AH87" s="49">
        <v>2.66</v>
      </c>
      <c r="AI87" s="49">
        <v>3.33</v>
      </c>
      <c r="AJ87" s="49">
        <v>1.69</v>
      </c>
      <c r="AK87" s="49">
        <v>2.21</v>
      </c>
      <c r="AL87" s="49">
        <v>1.63</v>
      </c>
      <c r="AM87" s="49">
        <v>2.86</v>
      </c>
      <c r="AN87" s="49">
        <v>0</v>
      </c>
      <c r="AP87" s="50" t="str">
        <f>Main!A197</f>
        <v>Grealish</v>
      </c>
      <c r="AQ87" s="50">
        <f>Main!B197</f>
        <v>6.8</v>
      </c>
      <c r="AR87" s="50" t="str">
        <f>Main!C197</f>
        <v>Man City</v>
      </c>
      <c r="AS87" s="50">
        <f>Main!D197</f>
        <v>3.91</v>
      </c>
      <c r="AT87" s="50">
        <f>Main!E197</f>
        <v>3</v>
      </c>
      <c r="AU87" s="50">
        <f>Main!F197</f>
        <v>6.13</v>
      </c>
      <c r="AV87" s="50">
        <f>Main!G197</f>
        <v>3.71</v>
      </c>
      <c r="AW87" s="50">
        <f>Main!H197</f>
        <v>2.9</v>
      </c>
      <c r="AX87" s="50">
        <f>Main!I197</f>
        <v>6.63</v>
      </c>
      <c r="AY87" s="50">
        <f>Main!J197</f>
        <v>3.43</v>
      </c>
      <c r="AZ87" s="50">
        <f>Main!K197</f>
        <v>1.56</v>
      </c>
      <c r="BA87" s="50">
        <f>Main!L1077</f>
        <v>0</v>
      </c>
      <c r="BC87" s="50" t="str">
        <v>Grealish</v>
      </c>
      <c r="BD87" s="50">
        <v>6.8</v>
      </c>
      <c r="BE87" s="50" t="str">
        <v>Man City</v>
      </c>
      <c r="BF87" s="50">
        <v>3.91</v>
      </c>
      <c r="BG87" s="50">
        <v>3</v>
      </c>
      <c r="BH87" s="50">
        <v>6.13</v>
      </c>
      <c r="BI87" s="50">
        <v>3.71</v>
      </c>
      <c r="BJ87" s="50">
        <v>2.9</v>
      </c>
      <c r="BK87" s="50">
        <v>6.63</v>
      </c>
      <c r="BL87" s="50">
        <v>3.43</v>
      </c>
      <c r="BM87" s="50">
        <v>1.56</v>
      </c>
      <c r="BN87" s="50">
        <v>0</v>
      </c>
      <c r="BP87" s="126" t="str">
        <f>Main!A87</f>
        <v>Grealish</v>
      </c>
      <c r="BQ87" s="126">
        <f>Main!N2837</f>
        <v>0</v>
      </c>
      <c r="BR87" s="126">
        <f>Main!D87</f>
        <v>3.91</v>
      </c>
      <c r="BS87" s="126" t="str">
        <v>Grealish</v>
      </c>
      <c r="BT87" s="126">
        <v>0</v>
      </c>
      <c r="BU87" s="126">
        <v>3.91</v>
      </c>
      <c r="BV87" s="127" t="str">
        <f t="shared" si="24"/>
        <v>Grealish</v>
      </c>
      <c r="BW87" s="127">
        <f>Main!P2837</f>
        <v>0</v>
      </c>
      <c r="BX87" s="127">
        <f t="shared" si="25"/>
        <v>3.91</v>
      </c>
      <c r="BY87" s="127" t="str">
        <v>Grealish</v>
      </c>
      <c r="BZ87" s="127">
        <v>0</v>
      </c>
      <c r="CA87" s="127">
        <v>3.91</v>
      </c>
      <c r="CH87" s="19" t="str">
        <f t="shared" si="26"/>
        <v>Grealish</v>
      </c>
      <c r="CI87" s="19">
        <f>Main!M2837-BQ87-BW87-CC87</f>
        <v>0</v>
      </c>
      <c r="CJ87" s="19">
        <f t="shared" si="27"/>
        <v>3.91</v>
      </c>
      <c r="CK87" s="19" t="str">
        <v>Grealish</v>
      </c>
      <c r="CL87" s="19">
        <v>0</v>
      </c>
      <c r="CM87" s="19">
        <v>3.91</v>
      </c>
      <c r="CO87" s="122">
        <f>Main!L87</f>
        <v>0</v>
      </c>
      <c r="CP87" s="122">
        <f>Main!L197</f>
        <v>0</v>
      </c>
      <c r="CQ87" s="122">
        <f>Main!L307</f>
        <v>0</v>
      </c>
      <c r="CR87" s="122">
        <f>Main!L417</f>
        <v>0</v>
      </c>
      <c r="CS87" s="122">
        <f>Main!L527</f>
        <v>0</v>
      </c>
      <c r="CT87" s="122">
        <f>Main!L637</f>
        <v>0</v>
      </c>
      <c r="CU87" s="122">
        <f>Main!L747</f>
        <v>0</v>
      </c>
      <c r="CV87" s="122">
        <f>Main!L857</f>
        <v>0</v>
      </c>
      <c r="CW87" s="122">
        <f>Main!L967</f>
        <v>0</v>
      </c>
      <c r="CX87" s="123">
        <f>Main!L1957</f>
        <v>0</v>
      </c>
      <c r="CY87" s="123">
        <f>Main!L2067</f>
        <v>0</v>
      </c>
      <c r="CZ87" s="123">
        <f>Main!L2177</f>
        <v>0</v>
      </c>
      <c r="DA87" s="124">
        <f>Main!L2287</f>
        <v>0</v>
      </c>
      <c r="DB87" s="123">
        <f>Main!L2397</f>
        <v>0</v>
      </c>
      <c r="DC87" s="123">
        <f>Main!L2507</f>
        <v>0</v>
      </c>
      <c r="DD87" s="123">
        <f>Main!L2617</f>
        <v>0</v>
      </c>
      <c r="DE87" s="123">
        <f>Main!L2727</f>
        <v>0</v>
      </c>
      <c r="DF87" s="51">
        <f t="shared" si="28"/>
        <v>0</v>
      </c>
      <c r="DG87" s="51">
        <f t="shared" si="29"/>
        <v>0</v>
      </c>
      <c r="DH87" s="51">
        <f t="shared" si="30"/>
        <v>0</v>
      </c>
      <c r="DI87" s="51">
        <f t="shared" si="31"/>
        <v>0</v>
      </c>
      <c r="DJ87" s="51">
        <f t="shared" si="32"/>
        <v>0</v>
      </c>
      <c r="DK87" s="51">
        <f t="shared" si="33"/>
        <v>0</v>
      </c>
      <c r="DL87" s="51">
        <f t="shared" si="34"/>
        <v>0</v>
      </c>
      <c r="DM87" s="51">
        <f t="shared" si="35"/>
        <v>0</v>
      </c>
      <c r="DN87" s="306">
        <f t="shared" si="23"/>
        <v>0</v>
      </c>
      <c r="DO87" s="306">
        <f t="shared" si="36"/>
        <v>0</v>
      </c>
      <c r="EA87" s="351">
        <f>SUM(EA86,AND(Main!L87=1))</f>
        <v>14</v>
      </c>
      <c r="EB87" s="351">
        <f>SUM(EB86,AND(Main!L197=1))</f>
        <v>14</v>
      </c>
      <c r="EC87" s="351">
        <f>SUM(EC86,AND(Main!L307=1))</f>
        <v>14</v>
      </c>
      <c r="ED87" s="351">
        <f>SUM(ED86,AND(Main!L417=1))</f>
        <v>14</v>
      </c>
      <c r="EE87" s="351">
        <f>SUM(EE86,AND(Main!L527=1))</f>
        <v>14</v>
      </c>
      <c r="EF87" s="351">
        <f>SUM(EF86,AND(Main!L637=1))</f>
        <v>14</v>
      </c>
      <c r="EG87" s="351">
        <f>SUM(EG86,AND(Main!L747=1))</f>
        <v>14</v>
      </c>
      <c r="EH87" s="351">
        <f>SUM(EH86,AND(Main!L857=1))</f>
        <v>14</v>
      </c>
      <c r="EI87" s="351">
        <f>SUM(EI86,AND(Main!L967=1))</f>
        <v>14</v>
      </c>
      <c r="EJ87" s="350">
        <f>SUM(EJ86,AND(Main!L2837=1))</f>
        <v>10</v>
      </c>
      <c r="EK87" s="350">
        <f>SUM(EK86,AND(Main!L2947=1))</f>
        <v>10</v>
      </c>
      <c r="EL87" s="350">
        <f>SUM(EL86,AND(Main!L3057=1))</f>
        <v>10</v>
      </c>
      <c r="EM87" s="350">
        <f>SUM(EM86,AND(Main!L3167=1))</f>
        <v>11</v>
      </c>
      <c r="EN87" s="350">
        <f>SUM(EN86,AND(Main!L3277=1))</f>
        <v>10</v>
      </c>
      <c r="EO87" s="350">
        <f>SUM(EO86,AND(Main!L3387=1))</f>
        <v>10</v>
      </c>
      <c r="EP87" s="350">
        <f>SUM(EP86,AND(Main!L3497=1))</f>
        <v>10</v>
      </c>
      <c r="EQ87" s="350">
        <f>SUM(EQ86,AND(Main!L3607=1))</f>
        <v>10</v>
      </c>
      <c r="ER87" s="361">
        <f>SUM(ER86,AND(Main!N2837=1))</f>
        <v>1</v>
      </c>
      <c r="ES87" s="361">
        <f>SUM(ES86,AND(Main!N2947=1))</f>
        <v>1</v>
      </c>
      <c r="ET87" s="361">
        <f>SUM(ET86,AND(Main!N3057=1))</f>
        <v>1</v>
      </c>
      <c r="EU87" s="361">
        <f>SUM(EU86,AND(Main!N3167=1))</f>
        <v>1</v>
      </c>
      <c r="EV87" s="361">
        <f>SUM(EV86,AND(Main!N3277=1))</f>
        <v>1</v>
      </c>
      <c r="EW87" s="361">
        <f>SUM(EW86,AND(Main!N3387=1))</f>
        <v>1</v>
      </c>
      <c r="EX87" s="361">
        <f>SUM(EX86,AND(Main!N3497=1))</f>
        <v>1</v>
      </c>
      <c r="EY87" s="361">
        <f>SUM(EY86,AND(Main!N3607=1))</f>
        <v>1</v>
      </c>
      <c r="EZ87" s="362">
        <f>SUM(EZ86,AND(Main!P2837=1))</f>
        <v>1</v>
      </c>
      <c r="FA87" s="362">
        <f>SUM(FA86,AND(Main!P2947=1))</f>
        <v>1</v>
      </c>
      <c r="FB87" s="362">
        <f>SUM(FB86,AND(Main!P3057=1))</f>
        <v>1</v>
      </c>
      <c r="FC87" s="362">
        <f>SUM(FC86,AND(Main!P3167=1))</f>
        <v>0</v>
      </c>
      <c r="FD87" s="362">
        <f>SUM(FD86,AND(Main!P3277=1))</f>
        <v>1</v>
      </c>
      <c r="FE87" s="362">
        <f>SUM(FE86,AND(Main!P3387=1))</f>
        <v>1</v>
      </c>
      <c r="FF87" s="362">
        <f>SUM(FF86,AND(Main!P3497=1))</f>
        <v>1</v>
      </c>
      <c r="FG87" s="362">
        <f>SUM(FG86,AND(Main!P3607=1))</f>
        <v>1</v>
      </c>
      <c r="FH87">
        <f>SUM(FH86,AND(Main!Q2837=1))</f>
        <v>2</v>
      </c>
      <c r="FI87">
        <f>SUM(FI86,AND(Main!Q2947=1))</f>
        <v>2</v>
      </c>
      <c r="FJ87">
        <f>SUM(FJ86,AND(Main!Q3057=1))</f>
        <v>2</v>
      </c>
      <c r="FK87">
        <f>SUM(FK86,AND(Main!Q3167=1))</f>
        <v>2</v>
      </c>
      <c r="FL87">
        <f>SUM(FL86,AND(Main!Q3277=1))</f>
        <v>2</v>
      </c>
      <c r="FM87">
        <f>SUM(FM86,AND(Main!Q3387=1))</f>
        <v>2</v>
      </c>
      <c r="FN87">
        <f>SUM(FN86,AND(Main!Q3497=1))</f>
        <v>2</v>
      </c>
      <c r="FO87">
        <f>SUM(FO86,AND(Main!Q3607=1))</f>
        <v>2</v>
      </c>
    </row>
    <row r="88" spans="1:171">
      <c r="A88" s="47" t="str">
        <v>Grealish</v>
      </c>
      <c r="B88" s="47">
        <v>6.8</v>
      </c>
      <c r="C88" s="47" t="str">
        <v>Man City</v>
      </c>
      <c r="D88" s="47">
        <v>3.91</v>
      </c>
      <c r="E88" s="47">
        <v>3</v>
      </c>
      <c r="F88" s="47">
        <v>6.13</v>
      </c>
      <c r="G88" s="47">
        <v>3.71</v>
      </c>
      <c r="H88" s="47">
        <v>2.9</v>
      </c>
      <c r="I88" s="47">
        <v>6.63</v>
      </c>
      <c r="J88" s="47">
        <v>3.43</v>
      </c>
      <c r="K88" s="47">
        <v>1.56</v>
      </c>
      <c r="L88" s="47">
        <v>0</v>
      </c>
      <c r="N88" s="252">
        <v>2</v>
      </c>
      <c r="O88" s="49" t="str">
        <f>Main!A198</f>
        <v>Rashford</v>
      </c>
      <c r="P88" s="49">
        <f>Main!B198</f>
        <v>6.8</v>
      </c>
      <c r="Q88" s="49" t="str">
        <f>Main!C198</f>
        <v>Man Utd</v>
      </c>
      <c r="R88" s="49">
        <f>Main!D198</f>
        <v>4.4400000000000004</v>
      </c>
      <c r="S88" s="49">
        <f>Main!E198</f>
        <v>5.14</v>
      </c>
      <c r="T88" s="49">
        <f>Main!F198</f>
        <v>3.14</v>
      </c>
      <c r="U88" s="49">
        <f>Main!G198</f>
        <v>2.98</v>
      </c>
      <c r="V88" s="49">
        <f>Main!H198</f>
        <v>4.33</v>
      </c>
      <c r="W88" s="49">
        <f>Main!I198</f>
        <v>4.12</v>
      </c>
      <c r="X88" s="49">
        <f>Main!J198</f>
        <v>4.43</v>
      </c>
      <c r="Y88" s="49">
        <f>Main!K198</f>
        <v>2.1</v>
      </c>
      <c r="Z88" s="49">
        <f>Main!L2838</f>
        <v>1</v>
      </c>
      <c r="AB88" s="49">
        <v>3</v>
      </c>
      <c r="AC88" s="49" t="str">
        <v>Konsa</v>
      </c>
      <c r="AD88" s="49">
        <v>4.4000000000000004</v>
      </c>
      <c r="AE88" s="49" t="str">
        <v>Aston Villa</v>
      </c>
      <c r="AF88" s="49">
        <v>1.95</v>
      </c>
      <c r="AG88" s="49">
        <v>3.28</v>
      </c>
      <c r="AH88" s="49">
        <v>2.93</v>
      </c>
      <c r="AI88" s="49">
        <v>2.71</v>
      </c>
      <c r="AJ88" s="49">
        <v>2.98</v>
      </c>
      <c r="AK88" s="49">
        <v>1.21</v>
      </c>
      <c r="AL88" s="49">
        <v>1.9</v>
      </c>
      <c r="AM88" s="49">
        <v>2.59</v>
      </c>
      <c r="AN88" s="49">
        <v>0</v>
      </c>
      <c r="AP88" s="50" t="str">
        <f>Main!A198</f>
        <v>Rashford</v>
      </c>
      <c r="AQ88" s="50">
        <f>Main!B198</f>
        <v>6.8</v>
      </c>
      <c r="AR88" s="50" t="str">
        <f>Main!C198</f>
        <v>Man Utd</v>
      </c>
      <c r="AS88" s="50">
        <f>Main!D198</f>
        <v>4.4400000000000004</v>
      </c>
      <c r="AT88" s="50">
        <f>Main!E198</f>
        <v>5.14</v>
      </c>
      <c r="AU88" s="50">
        <f>Main!F198</f>
        <v>3.14</v>
      </c>
      <c r="AV88" s="50">
        <f>Main!G198</f>
        <v>2.98</v>
      </c>
      <c r="AW88" s="50">
        <f>Main!H198</f>
        <v>4.33</v>
      </c>
      <c r="AX88" s="50">
        <f>Main!I198</f>
        <v>4.12</v>
      </c>
      <c r="AY88" s="50">
        <f>Main!J198</f>
        <v>4.43</v>
      </c>
      <c r="AZ88" s="50">
        <f>Main!K198</f>
        <v>2.1</v>
      </c>
      <c r="BA88" s="50">
        <f>Main!L1078</f>
        <v>0</v>
      </c>
      <c r="BC88" s="50" t="str">
        <v>Rashford</v>
      </c>
      <c r="BD88" s="50">
        <v>6.8</v>
      </c>
      <c r="BE88" s="50" t="str">
        <v>Man Utd</v>
      </c>
      <c r="BF88" s="50">
        <v>4.4400000000000004</v>
      </c>
      <c r="BG88" s="50">
        <v>5.14</v>
      </c>
      <c r="BH88" s="50">
        <v>3.14</v>
      </c>
      <c r="BI88" s="50">
        <v>2.98</v>
      </c>
      <c r="BJ88" s="50">
        <v>4.33</v>
      </c>
      <c r="BK88" s="50">
        <v>4.12</v>
      </c>
      <c r="BL88" s="50">
        <v>4.43</v>
      </c>
      <c r="BM88" s="50">
        <v>2.1</v>
      </c>
      <c r="BN88" s="50">
        <v>0</v>
      </c>
      <c r="BP88" s="126" t="str">
        <f>Main!A88</f>
        <v>Rashford</v>
      </c>
      <c r="BQ88" s="126">
        <f>Main!N2838</f>
        <v>0</v>
      </c>
      <c r="BR88" s="126">
        <f>Main!D88</f>
        <v>4.4400000000000004</v>
      </c>
      <c r="BS88" s="126" t="str">
        <v>Rashford</v>
      </c>
      <c r="BT88" s="126">
        <v>0</v>
      </c>
      <c r="BU88" s="126">
        <v>4.4400000000000004</v>
      </c>
      <c r="BV88" s="127" t="str">
        <f t="shared" si="24"/>
        <v>Rashford</v>
      </c>
      <c r="BW88" s="127">
        <f>Main!P2838</f>
        <v>0</v>
      </c>
      <c r="BX88" s="127">
        <f t="shared" si="25"/>
        <v>4.4400000000000004</v>
      </c>
      <c r="BY88" s="127" t="str">
        <v>Rashford</v>
      </c>
      <c r="BZ88" s="127">
        <v>0</v>
      </c>
      <c r="CA88" s="127">
        <v>4.4400000000000004</v>
      </c>
      <c r="CH88" s="19" t="str">
        <f t="shared" si="26"/>
        <v>Rashford</v>
      </c>
      <c r="CI88" s="19">
        <f>Main!M2838-BQ88-BW88-CC88</f>
        <v>0</v>
      </c>
      <c r="CJ88" s="19">
        <f t="shared" si="27"/>
        <v>4.4400000000000004</v>
      </c>
      <c r="CK88" s="19" t="str">
        <v>Rashford</v>
      </c>
      <c r="CL88" s="19">
        <v>0</v>
      </c>
      <c r="CM88" s="19">
        <v>4.4400000000000004</v>
      </c>
      <c r="CO88" s="122">
        <f>Main!L88</f>
        <v>1</v>
      </c>
      <c r="CP88" s="122">
        <f>Main!L198</f>
        <v>1</v>
      </c>
      <c r="CQ88" s="122">
        <f>Main!L308</f>
        <v>1</v>
      </c>
      <c r="CR88" s="122">
        <f>Main!L418</f>
        <v>1</v>
      </c>
      <c r="CS88" s="122">
        <f>Main!L528</f>
        <v>1</v>
      </c>
      <c r="CT88" s="122">
        <f>Main!L638</f>
        <v>1</v>
      </c>
      <c r="CU88" s="122">
        <f>Main!L748</f>
        <v>1</v>
      </c>
      <c r="CV88" s="122">
        <f>Main!L858</f>
        <v>1</v>
      </c>
      <c r="CW88" s="122">
        <f>Main!L968</f>
        <v>1</v>
      </c>
      <c r="CX88" s="123">
        <f>Main!L1958</f>
        <v>1</v>
      </c>
      <c r="CY88" s="123">
        <f>Main!L2068</f>
        <v>1</v>
      </c>
      <c r="CZ88" s="123">
        <f>Main!L2178</f>
        <v>1</v>
      </c>
      <c r="DA88" s="124">
        <f>Main!L2288</f>
        <v>1</v>
      </c>
      <c r="DB88" s="123">
        <f>Main!L2398</f>
        <v>1</v>
      </c>
      <c r="DC88" s="123">
        <f>Main!L2508</f>
        <v>1</v>
      </c>
      <c r="DD88" s="123">
        <f>Main!L2618</f>
        <v>1</v>
      </c>
      <c r="DE88" s="123">
        <f>Main!L2728</f>
        <v>1</v>
      </c>
      <c r="DF88" s="51">
        <f t="shared" si="28"/>
        <v>0</v>
      </c>
      <c r="DG88" s="51">
        <f t="shared" si="29"/>
        <v>0</v>
      </c>
      <c r="DH88" s="51">
        <f t="shared" si="30"/>
        <v>0</v>
      </c>
      <c r="DI88" s="51">
        <f t="shared" si="31"/>
        <v>0</v>
      </c>
      <c r="DJ88" s="51">
        <f t="shared" si="32"/>
        <v>0</v>
      </c>
      <c r="DK88" s="51">
        <f t="shared" si="33"/>
        <v>0</v>
      </c>
      <c r="DL88" s="51">
        <f t="shared" si="34"/>
        <v>0</v>
      </c>
      <c r="DM88" s="51">
        <f t="shared" si="35"/>
        <v>0</v>
      </c>
      <c r="DN88" s="306">
        <f t="shared" si="23"/>
        <v>0</v>
      </c>
      <c r="DO88" s="306">
        <f t="shared" si="36"/>
        <v>0</v>
      </c>
      <c r="EA88" s="351">
        <f>SUM(EA87,AND(Main!L88=1))</f>
        <v>15</v>
      </c>
      <c r="EB88" s="351">
        <f>SUM(EB87,AND(Main!L198=1))</f>
        <v>15</v>
      </c>
      <c r="EC88" s="351">
        <f>SUM(EC87,AND(Main!L308=1))</f>
        <v>15</v>
      </c>
      <c r="ED88" s="351">
        <f>SUM(ED87,AND(Main!L418=1))</f>
        <v>15</v>
      </c>
      <c r="EE88" s="351">
        <f>SUM(EE87,AND(Main!L528=1))</f>
        <v>15</v>
      </c>
      <c r="EF88" s="351">
        <f>SUM(EF87,AND(Main!L638=1))</f>
        <v>15</v>
      </c>
      <c r="EG88" s="351">
        <f>SUM(EG87,AND(Main!L748=1))</f>
        <v>15</v>
      </c>
      <c r="EH88" s="351">
        <f>SUM(EH87,AND(Main!L858=1))</f>
        <v>15</v>
      </c>
      <c r="EI88" s="351">
        <f>SUM(EI87,AND(Main!L968=1))</f>
        <v>15</v>
      </c>
      <c r="EJ88" s="350">
        <f>SUM(EJ87,AND(Main!L2838=1))</f>
        <v>11</v>
      </c>
      <c r="EK88" s="350">
        <f>SUM(EK87,AND(Main!L2948=1))</f>
        <v>11</v>
      </c>
      <c r="EL88" s="350">
        <f>SUM(EL87,AND(Main!L3058=1))</f>
        <v>11</v>
      </c>
      <c r="EM88" s="350">
        <f>SUM(EM87,AND(Main!L3168=1))</f>
        <v>11</v>
      </c>
      <c r="EN88" s="350">
        <f>SUM(EN87,AND(Main!L3278=1))</f>
        <v>11</v>
      </c>
      <c r="EO88" s="350">
        <f>SUM(EO87,AND(Main!L3388=1))</f>
        <v>11</v>
      </c>
      <c r="EP88" s="350">
        <f>SUM(EP87,AND(Main!L3498=1))</f>
        <v>11</v>
      </c>
      <c r="EQ88" s="350">
        <f>SUM(EQ87,AND(Main!L3608=1))</f>
        <v>11</v>
      </c>
      <c r="ER88" s="361">
        <f>SUM(ER87,AND(Main!N2838=1))</f>
        <v>1</v>
      </c>
      <c r="ES88" s="361">
        <f>SUM(ES87,AND(Main!N2948=1))</f>
        <v>1</v>
      </c>
      <c r="ET88" s="361">
        <f>SUM(ET87,AND(Main!N3058=1))</f>
        <v>1</v>
      </c>
      <c r="EU88" s="361">
        <f>SUM(EU87,AND(Main!N3168=1))</f>
        <v>1</v>
      </c>
      <c r="EV88" s="361">
        <f>SUM(EV87,AND(Main!N3278=1))</f>
        <v>1</v>
      </c>
      <c r="EW88" s="361">
        <f>SUM(EW87,AND(Main!N3388=1))</f>
        <v>1</v>
      </c>
      <c r="EX88" s="361">
        <f>SUM(EX87,AND(Main!N3498=1))</f>
        <v>1</v>
      </c>
      <c r="EY88" s="361">
        <f>SUM(EY87,AND(Main!N3608=1))</f>
        <v>1</v>
      </c>
      <c r="EZ88" s="362">
        <f>SUM(EZ87,AND(Main!P2838=1))</f>
        <v>1</v>
      </c>
      <c r="FA88" s="362">
        <f>SUM(FA87,AND(Main!P2948=1))</f>
        <v>1</v>
      </c>
      <c r="FB88" s="362">
        <f>SUM(FB87,AND(Main!P3058=1))</f>
        <v>1</v>
      </c>
      <c r="FC88" s="362">
        <f>SUM(FC87,AND(Main!P3168=1))</f>
        <v>1</v>
      </c>
      <c r="FD88" s="362">
        <f>SUM(FD87,AND(Main!P3278=1))</f>
        <v>1</v>
      </c>
      <c r="FE88" s="362">
        <f>SUM(FE87,AND(Main!P3388=1))</f>
        <v>1</v>
      </c>
      <c r="FF88" s="362">
        <f>SUM(FF87,AND(Main!P3498=1))</f>
        <v>1</v>
      </c>
      <c r="FG88" s="362">
        <f>SUM(FG87,AND(Main!P3608=1))</f>
        <v>1</v>
      </c>
      <c r="FH88">
        <f>SUM(FH87,AND(Main!Q2838=1))</f>
        <v>2</v>
      </c>
      <c r="FI88">
        <f>SUM(FI87,AND(Main!Q2948=1))</f>
        <v>2</v>
      </c>
      <c r="FJ88">
        <f>SUM(FJ87,AND(Main!Q3058=1))</f>
        <v>2</v>
      </c>
      <c r="FK88">
        <f>SUM(FK87,AND(Main!Q3168=1))</f>
        <v>2</v>
      </c>
      <c r="FL88">
        <f>SUM(FL87,AND(Main!Q3278=1))</f>
        <v>2</v>
      </c>
      <c r="FM88">
        <f>SUM(FM87,AND(Main!Q3388=1))</f>
        <v>2</v>
      </c>
      <c r="FN88">
        <f>SUM(FN87,AND(Main!Q3498=1))</f>
        <v>2</v>
      </c>
      <c r="FO88">
        <f>SUM(FO87,AND(Main!Q3608=1))</f>
        <v>2</v>
      </c>
    </row>
    <row r="89" spans="1:171">
      <c r="A89" s="47" t="str">
        <v>Zaha</v>
      </c>
      <c r="B89" s="47">
        <v>7.5</v>
      </c>
      <c r="C89" s="47" t="str">
        <v>Crystal Palace</v>
      </c>
      <c r="D89" s="47">
        <v>4.55</v>
      </c>
      <c r="E89" s="47">
        <v>4.08</v>
      </c>
      <c r="F89" s="47">
        <v>3.15</v>
      </c>
      <c r="G89" s="47">
        <v>3.69</v>
      </c>
      <c r="H89" s="47">
        <v>3.27</v>
      </c>
      <c r="I89" s="47">
        <v>4.0599999999999996</v>
      </c>
      <c r="J89" s="47">
        <v>3.83</v>
      </c>
      <c r="K89" s="47">
        <v>3.42</v>
      </c>
      <c r="L89" s="47">
        <v>0</v>
      </c>
      <c r="N89" s="252">
        <v>2</v>
      </c>
      <c r="O89" s="49" t="str">
        <f>Main!A199</f>
        <v>Zaha</v>
      </c>
      <c r="P89" s="49">
        <f>Main!B199</f>
        <v>7.5</v>
      </c>
      <c r="Q89" s="49" t="str">
        <f>Main!C199</f>
        <v>Crystal Palace</v>
      </c>
      <c r="R89" s="49">
        <f>Main!D199</f>
        <v>4.55</v>
      </c>
      <c r="S89" s="49">
        <f>Main!E199</f>
        <v>4.08</v>
      </c>
      <c r="T89" s="49">
        <f>Main!F199</f>
        <v>3.15</v>
      </c>
      <c r="U89" s="49">
        <f>Main!G199</f>
        <v>3.69</v>
      </c>
      <c r="V89" s="49">
        <f>Main!H199</f>
        <v>3.27</v>
      </c>
      <c r="W89" s="49">
        <f>Main!I199</f>
        <v>4.0599999999999996</v>
      </c>
      <c r="X89" s="49">
        <f>Main!J199</f>
        <v>3.83</v>
      </c>
      <c r="Y89" s="49">
        <f>Main!K199</f>
        <v>3.42</v>
      </c>
      <c r="Z89" s="49">
        <f>Main!L2839</f>
        <v>0</v>
      </c>
      <c r="AB89" s="49">
        <v>3</v>
      </c>
      <c r="AC89" s="49" t="str">
        <v>Perraud</v>
      </c>
      <c r="AD89" s="49">
        <v>4.4000000000000004</v>
      </c>
      <c r="AE89" s="49" t="str">
        <v>Southampton</v>
      </c>
      <c r="AF89" s="49">
        <v>2.5299999999999998</v>
      </c>
      <c r="AG89" s="49">
        <v>3.56</v>
      </c>
      <c r="AH89" s="49">
        <v>2.5099999999999998</v>
      </c>
      <c r="AI89" s="49">
        <v>2.67</v>
      </c>
      <c r="AJ89" s="49">
        <v>2.0499999999999998</v>
      </c>
      <c r="AK89" s="49">
        <v>2.89</v>
      </c>
      <c r="AL89" s="49">
        <v>1.51</v>
      </c>
      <c r="AM89" s="49">
        <v>1.78</v>
      </c>
      <c r="AN89" s="49">
        <v>0</v>
      </c>
      <c r="AP89" s="50" t="str">
        <f>Main!A199</f>
        <v>Zaha</v>
      </c>
      <c r="AQ89" s="50">
        <f>Main!B199</f>
        <v>7.5</v>
      </c>
      <c r="AR89" s="50" t="str">
        <f>Main!C199</f>
        <v>Crystal Palace</v>
      </c>
      <c r="AS89" s="50">
        <f>Main!D199</f>
        <v>4.55</v>
      </c>
      <c r="AT89" s="50">
        <f>Main!E199</f>
        <v>4.08</v>
      </c>
      <c r="AU89" s="50">
        <f>Main!F199</f>
        <v>3.15</v>
      </c>
      <c r="AV89" s="50">
        <f>Main!G199</f>
        <v>3.69</v>
      </c>
      <c r="AW89" s="50">
        <f>Main!H199</f>
        <v>3.27</v>
      </c>
      <c r="AX89" s="50">
        <f>Main!I199</f>
        <v>4.0599999999999996</v>
      </c>
      <c r="AY89" s="50">
        <f>Main!J199</f>
        <v>3.83</v>
      </c>
      <c r="AZ89" s="50">
        <f>Main!K199</f>
        <v>3.42</v>
      </c>
      <c r="BA89" s="50">
        <f>Main!L1079</f>
        <v>0</v>
      </c>
      <c r="BC89" s="50" t="str">
        <v>Zaha</v>
      </c>
      <c r="BD89" s="50">
        <v>7.5</v>
      </c>
      <c r="BE89" s="50" t="str">
        <v>Crystal Palace</v>
      </c>
      <c r="BF89" s="50">
        <v>4.55</v>
      </c>
      <c r="BG89" s="50">
        <v>4.08</v>
      </c>
      <c r="BH89" s="50">
        <v>3.15</v>
      </c>
      <c r="BI89" s="50">
        <v>3.69</v>
      </c>
      <c r="BJ89" s="50">
        <v>3.27</v>
      </c>
      <c r="BK89" s="50">
        <v>4.0599999999999996</v>
      </c>
      <c r="BL89" s="50">
        <v>3.83</v>
      </c>
      <c r="BM89" s="50">
        <v>3.42</v>
      </c>
      <c r="BN89" s="50">
        <v>0</v>
      </c>
      <c r="BP89" s="126" t="str">
        <f>Main!A89</f>
        <v>Zaha</v>
      </c>
      <c r="BQ89" s="126">
        <f>Main!N2839</f>
        <v>0</v>
      </c>
      <c r="BR89" s="126">
        <f>Main!D89</f>
        <v>4.55</v>
      </c>
      <c r="BS89" s="126" t="str">
        <v>Zaha</v>
      </c>
      <c r="BT89" s="126">
        <v>0</v>
      </c>
      <c r="BU89" s="126">
        <v>4.55</v>
      </c>
      <c r="BV89" s="127" t="str">
        <f t="shared" si="24"/>
        <v>Zaha</v>
      </c>
      <c r="BW89" s="127">
        <f>Main!P2839</f>
        <v>0</v>
      </c>
      <c r="BX89" s="127">
        <f t="shared" si="25"/>
        <v>4.55</v>
      </c>
      <c r="BY89" s="127" t="str">
        <v>Zaha</v>
      </c>
      <c r="BZ89" s="127">
        <v>0</v>
      </c>
      <c r="CA89" s="127">
        <v>4.55</v>
      </c>
      <c r="CH89" s="19" t="str">
        <f t="shared" si="26"/>
        <v>Zaha</v>
      </c>
      <c r="CI89" s="19">
        <f>Main!M2839-BQ89-BW89-CC89</f>
        <v>0</v>
      </c>
      <c r="CJ89" s="19">
        <f t="shared" si="27"/>
        <v>4.55</v>
      </c>
      <c r="CK89" s="19" t="str">
        <v>Zaha</v>
      </c>
      <c r="CL89" s="19">
        <v>0</v>
      </c>
      <c r="CM89" s="19">
        <v>4.55</v>
      </c>
      <c r="CO89" s="122">
        <f>Main!L89</f>
        <v>0</v>
      </c>
      <c r="CP89" s="122">
        <f>Main!L199</f>
        <v>0</v>
      </c>
      <c r="CQ89" s="122">
        <f>Main!L309</f>
        <v>0</v>
      </c>
      <c r="CR89" s="122">
        <f>Main!L419</f>
        <v>0</v>
      </c>
      <c r="CS89" s="122">
        <f>Main!L529</f>
        <v>0</v>
      </c>
      <c r="CT89" s="122">
        <f>Main!L639</f>
        <v>0</v>
      </c>
      <c r="CU89" s="122">
        <f>Main!L749</f>
        <v>0</v>
      </c>
      <c r="CV89" s="122">
        <f>Main!L859</f>
        <v>0</v>
      </c>
      <c r="CW89" s="122">
        <f>Main!L969</f>
        <v>0</v>
      </c>
      <c r="CX89" s="123">
        <f>Main!L1959</f>
        <v>0</v>
      </c>
      <c r="CY89" s="123">
        <f>Main!L2069</f>
        <v>0</v>
      </c>
      <c r="CZ89" s="123">
        <f>Main!L2179</f>
        <v>0</v>
      </c>
      <c r="DA89" s="124">
        <f>Main!L2289</f>
        <v>0</v>
      </c>
      <c r="DB89" s="123">
        <f>Main!L2399</f>
        <v>0</v>
      </c>
      <c r="DC89" s="123">
        <f>Main!L2509</f>
        <v>0</v>
      </c>
      <c r="DD89" s="123">
        <f>Main!L2619</f>
        <v>0</v>
      </c>
      <c r="DE89" s="123">
        <f>Main!L2729</f>
        <v>0</v>
      </c>
      <c r="DF89" s="51">
        <f t="shared" si="28"/>
        <v>0</v>
      </c>
      <c r="DG89" s="51">
        <f t="shared" si="29"/>
        <v>0</v>
      </c>
      <c r="DH89" s="51">
        <f t="shared" si="30"/>
        <v>0</v>
      </c>
      <c r="DI89" s="51">
        <f t="shared" si="31"/>
        <v>0</v>
      </c>
      <c r="DJ89" s="51">
        <f t="shared" si="32"/>
        <v>0</v>
      </c>
      <c r="DK89" s="51">
        <f t="shared" si="33"/>
        <v>0</v>
      </c>
      <c r="DL89" s="51">
        <f t="shared" si="34"/>
        <v>0</v>
      </c>
      <c r="DM89" s="51">
        <f t="shared" si="35"/>
        <v>0</v>
      </c>
      <c r="DN89" s="306">
        <f t="shared" si="23"/>
        <v>0</v>
      </c>
      <c r="DO89" s="306">
        <f t="shared" si="36"/>
        <v>0</v>
      </c>
      <c r="EA89" s="351">
        <f>SUM(EA88,AND(Main!L89=1))</f>
        <v>15</v>
      </c>
      <c r="EB89" s="351">
        <f>SUM(EB88,AND(Main!L199=1))</f>
        <v>15</v>
      </c>
      <c r="EC89" s="351">
        <f>SUM(EC88,AND(Main!L309=1))</f>
        <v>15</v>
      </c>
      <c r="ED89" s="351">
        <f>SUM(ED88,AND(Main!L419=1))</f>
        <v>15</v>
      </c>
      <c r="EE89" s="351">
        <f>SUM(EE88,AND(Main!L529=1))</f>
        <v>15</v>
      </c>
      <c r="EF89" s="351">
        <f>SUM(EF88,AND(Main!L639=1))</f>
        <v>15</v>
      </c>
      <c r="EG89" s="351">
        <f>SUM(EG88,AND(Main!L749=1))</f>
        <v>15</v>
      </c>
      <c r="EH89" s="351">
        <f>SUM(EH88,AND(Main!L859=1))</f>
        <v>15</v>
      </c>
      <c r="EI89" s="351">
        <f>SUM(EI88,AND(Main!L969=1))</f>
        <v>15</v>
      </c>
      <c r="EJ89" s="350">
        <f>SUM(EJ88,AND(Main!L2839=1))</f>
        <v>11</v>
      </c>
      <c r="EK89" s="350">
        <f>SUM(EK88,AND(Main!L2949=1))</f>
        <v>11</v>
      </c>
      <c r="EL89" s="350">
        <f>SUM(EL88,AND(Main!L3059=1))</f>
        <v>11</v>
      </c>
      <c r="EM89" s="350">
        <f>SUM(EM88,AND(Main!L3169=1))</f>
        <v>11</v>
      </c>
      <c r="EN89" s="350">
        <f>SUM(EN88,AND(Main!L3279=1))</f>
        <v>11</v>
      </c>
      <c r="EO89" s="350">
        <f>SUM(EO88,AND(Main!L3389=1))</f>
        <v>11</v>
      </c>
      <c r="EP89" s="350">
        <f>SUM(EP88,AND(Main!L3499=1))</f>
        <v>11</v>
      </c>
      <c r="EQ89" s="350">
        <f>SUM(EQ88,AND(Main!L3609=1))</f>
        <v>11</v>
      </c>
      <c r="ER89" s="361">
        <f>SUM(ER88,AND(Main!N2839=1))</f>
        <v>1</v>
      </c>
      <c r="ES89" s="361">
        <f>SUM(ES88,AND(Main!N2949=1))</f>
        <v>1</v>
      </c>
      <c r="ET89" s="361">
        <f>SUM(ET88,AND(Main!N3059=1))</f>
        <v>1</v>
      </c>
      <c r="EU89" s="361">
        <f>SUM(EU88,AND(Main!N3169=1))</f>
        <v>1</v>
      </c>
      <c r="EV89" s="361">
        <f>SUM(EV88,AND(Main!N3279=1))</f>
        <v>1</v>
      </c>
      <c r="EW89" s="361">
        <f>SUM(EW88,AND(Main!N3389=1))</f>
        <v>1</v>
      </c>
      <c r="EX89" s="361">
        <f>SUM(EX88,AND(Main!N3499=1))</f>
        <v>1</v>
      </c>
      <c r="EY89" s="361">
        <f>SUM(EY88,AND(Main!N3609=1))</f>
        <v>1</v>
      </c>
      <c r="EZ89" s="362">
        <f>SUM(EZ88,AND(Main!P2839=1))</f>
        <v>1</v>
      </c>
      <c r="FA89" s="362">
        <f>SUM(FA88,AND(Main!P2949=1))</f>
        <v>1</v>
      </c>
      <c r="FB89" s="362">
        <f>SUM(FB88,AND(Main!P3059=1))</f>
        <v>1</v>
      </c>
      <c r="FC89" s="362">
        <f>SUM(FC88,AND(Main!P3169=1))</f>
        <v>1</v>
      </c>
      <c r="FD89" s="362">
        <f>SUM(FD88,AND(Main!P3279=1))</f>
        <v>1</v>
      </c>
      <c r="FE89" s="362">
        <f>SUM(FE88,AND(Main!P3389=1))</f>
        <v>1</v>
      </c>
      <c r="FF89" s="362">
        <f>SUM(FF88,AND(Main!P3499=1))</f>
        <v>1</v>
      </c>
      <c r="FG89" s="362">
        <f>SUM(FG88,AND(Main!P3609=1))</f>
        <v>1</v>
      </c>
      <c r="FH89">
        <f>SUM(FH88,AND(Main!Q2839=1))</f>
        <v>2</v>
      </c>
      <c r="FI89">
        <f>SUM(FI88,AND(Main!Q2949=1))</f>
        <v>2</v>
      </c>
      <c r="FJ89">
        <f>SUM(FJ88,AND(Main!Q3059=1))</f>
        <v>2</v>
      </c>
      <c r="FK89">
        <f>SUM(FK88,AND(Main!Q3169=1))</f>
        <v>2</v>
      </c>
      <c r="FL89">
        <f>SUM(FL88,AND(Main!Q3279=1))</f>
        <v>2</v>
      </c>
      <c r="FM89">
        <f>SUM(FM88,AND(Main!Q3389=1))</f>
        <v>2</v>
      </c>
      <c r="FN89">
        <f>SUM(FN88,AND(Main!Q3499=1))</f>
        <v>2</v>
      </c>
      <c r="FO89">
        <f>SUM(FO88,AND(Main!Q3609=1))</f>
        <v>2</v>
      </c>
    </row>
    <row r="90" spans="1:171">
      <c r="A90" s="47" t="str">
        <v>Bernardo</v>
      </c>
      <c r="B90" s="47">
        <v>6.9</v>
      </c>
      <c r="C90" s="47" t="str">
        <v>Man City</v>
      </c>
      <c r="D90" s="47">
        <v>3.67</v>
      </c>
      <c r="E90" s="47">
        <v>2.9</v>
      </c>
      <c r="F90" s="47">
        <v>6.01</v>
      </c>
      <c r="G90" s="47">
        <v>3.55</v>
      </c>
      <c r="H90" s="47">
        <v>2.84</v>
      </c>
      <c r="I90" s="47">
        <v>6.03</v>
      </c>
      <c r="J90" s="47">
        <v>3.31</v>
      </c>
      <c r="K90" s="47">
        <v>1.45</v>
      </c>
      <c r="L90" s="47">
        <v>0</v>
      </c>
      <c r="N90" s="252">
        <v>2</v>
      </c>
      <c r="O90" s="49" t="str">
        <f>Main!A200</f>
        <v>Bernardo</v>
      </c>
      <c r="P90" s="49">
        <f>Main!B200</f>
        <v>6.9</v>
      </c>
      <c r="Q90" s="49" t="str">
        <f>Main!C200</f>
        <v>Man City</v>
      </c>
      <c r="R90" s="49">
        <f>Main!D200</f>
        <v>3.67</v>
      </c>
      <c r="S90" s="49">
        <f>Main!E200</f>
        <v>2.9</v>
      </c>
      <c r="T90" s="49">
        <f>Main!F200</f>
        <v>6.01</v>
      </c>
      <c r="U90" s="49">
        <f>Main!G200</f>
        <v>3.55</v>
      </c>
      <c r="V90" s="49">
        <f>Main!H200</f>
        <v>2.84</v>
      </c>
      <c r="W90" s="49">
        <f>Main!I200</f>
        <v>6.03</v>
      </c>
      <c r="X90" s="49">
        <f>Main!J200</f>
        <v>3.31</v>
      </c>
      <c r="Y90" s="49">
        <f>Main!K200</f>
        <v>1.45</v>
      </c>
      <c r="Z90" s="49">
        <f>Main!L2840</f>
        <v>0</v>
      </c>
      <c r="AB90" s="49">
        <v>3</v>
      </c>
      <c r="AC90" s="49" t="str">
        <v>Kehrer</v>
      </c>
      <c r="AD90" s="49">
        <v>4.5</v>
      </c>
      <c r="AE90" s="49" t="str">
        <v>West Ham</v>
      </c>
      <c r="AF90" s="49">
        <v>3.05</v>
      </c>
      <c r="AG90" s="49">
        <v>2.16</v>
      </c>
      <c r="AH90" s="49">
        <v>2.38</v>
      </c>
      <c r="AI90" s="49">
        <v>3</v>
      </c>
      <c r="AJ90" s="49">
        <v>1.8</v>
      </c>
      <c r="AK90" s="49">
        <v>2.35</v>
      </c>
      <c r="AL90" s="49">
        <v>1.74</v>
      </c>
      <c r="AM90" s="49">
        <v>2.98</v>
      </c>
      <c r="AN90" s="49">
        <v>0</v>
      </c>
      <c r="AP90" s="50" t="str">
        <f>Main!A200</f>
        <v>Bernardo</v>
      </c>
      <c r="AQ90" s="50">
        <f>Main!B200</f>
        <v>6.9</v>
      </c>
      <c r="AR90" s="50" t="str">
        <f>Main!C200</f>
        <v>Man City</v>
      </c>
      <c r="AS90" s="50">
        <f>Main!D200</f>
        <v>3.67</v>
      </c>
      <c r="AT90" s="50">
        <f>Main!E200</f>
        <v>2.9</v>
      </c>
      <c r="AU90" s="50">
        <f>Main!F200</f>
        <v>6.01</v>
      </c>
      <c r="AV90" s="50">
        <f>Main!G200</f>
        <v>3.55</v>
      </c>
      <c r="AW90" s="50">
        <f>Main!H200</f>
        <v>2.84</v>
      </c>
      <c r="AX90" s="50">
        <f>Main!I200</f>
        <v>6.03</v>
      </c>
      <c r="AY90" s="50">
        <f>Main!J200</f>
        <v>3.31</v>
      </c>
      <c r="AZ90" s="50">
        <f>Main!K200</f>
        <v>1.45</v>
      </c>
      <c r="BA90" s="50">
        <f>Main!L1080</f>
        <v>0</v>
      </c>
      <c r="BC90" s="50" t="str">
        <v>Bernardo</v>
      </c>
      <c r="BD90" s="50">
        <v>6.9</v>
      </c>
      <c r="BE90" s="50" t="str">
        <v>Man City</v>
      </c>
      <c r="BF90" s="50">
        <v>3.67</v>
      </c>
      <c r="BG90" s="50">
        <v>2.9</v>
      </c>
      <c r="BH90" s="50">
        <v>6.01</v>
      </c>
      <c r="BI90" s="50">
        <v>3.55</v>
      </c>
      <c r="BJ90" s="50">
        <v>2.84</v>
      </c>
      <c r="BK90" s="50">
        <v>6.03</v>
      </c>
      <c r="BL90" s="50">
        <v>3.31</v>
      </c>
      <c r="BM90" s="50">
        <v>1.45</v>
      </c>
      <c r="BN90" s="50">
        <v>0</v>
      </c>
      <c r="BP90" s="126" t="str">
        <f>Main!A90</f>
        <v>Bernardo</v>
      </c>
      <c r="BQ90" s="126">
        <f>Main!N2840</f>
        <v>0</v>
      </c>
      <c r="BR90" s="126">
        <f>Main!D90</f>
        <v>3.67</v>
      </c>
      <c r="BS90" s="126" t="str">
        <v>Bernardo</v>
      </c>
      <c r="BT90" s="126">
        <v>0</v>
      </c>
      <c r="BU90" s="126">
        <v>3.67</v>
      </c>
      <c r="BV90" s="127" t="str">
        <f t="shared" si="24"/>
        <v>Bernardo</v>
      </c>
      <c r="BW90" s="127">
        <f>Main!P2840</f>
        <v>0</v>
      </c>
      <c r="BX90" s="127">
        <f t="shared" si="25"/>
        <v>3.67</v>
      </c>
      <c r="BY90" s="127" t="str">
        <v>Bernardo</v>
      </c>
      <c r="BZ90" s="127">
        <v>0</v>
      </c>
      <c r="CA90" s="127">
        <v>3.67</v>
      </c>
      <c r="CH90" s="19" t="str">
        <f t="shared" si="26"/>
        <v>Bernardo</v>
      </c>
      <c r="CI90" s="19">
        <f>Main!M2840-BQ90-BW90-CC90</f>
        <v>0</v>
      </c>
      <c r="CJ90" s="19">
        <f t="shared" si="27"/>
        <v>3.67</v>
      </c>
      <c r="CK90" s="19" t="str">
        <v>Bernardo</v>
      </c>
      <c r="CL90" s="19">
        <v>0</v>
      </c>
      <c r="CM90" s="19">
        <v>3.67</v>
      </c>
      <c r="CO90" s="122">
        <f>Main!L90</f>
        <v>0</v>
      </c>
      <c r="CP90" s="122">
        <f>Main!L200</f>
        <v>0</v>
      </c>
      <c r="CQ90" s="122">
        <f>Main!L310</f>
        <v>0</v>
      </c>
      <c r="CR90" s="122">
        <f>Main!L420</f>
        <v>0</v>
      </c>
      <c r="CS90" s="122">
        <f>Main!L530</f>
        <v>0</v>
      </c>
      <c r="CT90" s="122">
        <f>Main!L640</f>
        <v>0</v>
      </c>
      <c r="CU90" s="122">
        <f>Main!L750</f>
        <v>0</v>
      </c>
      <c r="CV90" s="122">
        <f>Main!L860</f>
        <v>0</v>
      </c>
      <c r="CW90" s="122">
        <f>Main!L970</f>
        <v>0</v>
      </c>
      <c r="CX90" s="123">
        <f>Main!L1960</f>
        <v>0</v>
      </c>
      <c r="CY90" s="123">
        <f>Main!L2070</f>
        <v>0</v>
      </c>
      <c r="CZ90" s="123">
        <f>Main!L2180</f>
        <v>0</v>
      </c>
      <c r="DA90" s="124">
        <f>Main!L2290</f>
        <v>0</v>
      </c>
      <c r="DB90" s="123">
        <f>Main!L2400</f>
        <v>0</v>
      </c>
      <c r="DC90" s="123">
        <f>Main!L2510</f>
        <v>0</v>
      </c>
      <c r="DD90" s="123">
        <f>Main!L2620</f>
        <v>0</v>
      </c>
      <c r="DE90" s="123">
        <f>Main!L2730</f>
        <v>0</v>
      </c>
      <c r="DF90" s="51">
        <f t="shared" si="28"/>
        <v>0</v>
      </c>
      <c r="DG90" s="51">
        <f t="shared" si="29"/>
        <v>0</v>
      </c>
      <c r="DH90" s="51">
        <f t="shared" si="30"/>
        <v>0</v>
      </c>
      <c r="DI90" s="51">
        <f t="shared" si="31"/>
        <v>0</v>
      </c>
      <c r="DJ90" s="51">
        <f t="shared" si="32"/>
        <v>0</v>
      </c>
      <c r="DK90" s="51">
        <f t="shared" si="33"/>
        <v>0</v>
      </c>
      <c r="DL90" s="51">
        <f t="shared" si="34"/>
        <v>0</v>
      </c>
      <c r="DM90" s="51">
        <f t="shared" si="35"/>
        <v>0</v>
      </c>
      <c r="DN90" s="306">
        <f t="shared" si="23"/>
        <v>0</v>
      </c>
      <c r="DO90" s="306">
        <f t="shared" si="36"/>
        <v>0</v>
      </c>
      <c r="EA90" s="351">
        <f>SUM(EA89,AND(Main!L90=1))</f>
        <v>15</v>
      </c>
      <c r="EB90" s="351">
        <f>SUM(EB89,AND(Main!L200=1))</f>
        <v>15</v>
      </c>
      <c r="EC90" s="351">
        <f>SUM(EC89,AND(Main!L310=1))</f>
        <v>15</v>
      </c>
      <c r="ED90" s="351">
        <f>SUM(ED89,AND(Main!L420=1))</f>
        <v>15</v>
      </c>
      <c r="EE90" s="351">
        <f>SUM(EE89,AND(Main!L530=1))</f>
        <v>15</v>
      </c>
      <c r="EF90" s="351">
        <f>SUM(EF89,AND(Main!L640=1))</f>
        <v>15</v>
      </c>
      <c r="EG90" s="351">
        <f>SUM(EG89,AND(Main!L750=1))</f>
        <v>15</v>
      </c>
      <c r="EH90" s="351">
        <f>SUM(EH89,AND(Main!L860=1))</f>
        <v>15</v>
      </c>
      <c r="EI90" s="351">
        <f>SUM(EI89,AND(Main!L970=1))</f>
        <v>15</v>
      </c>
      <c r="EJ90" s="350">
        <f>SUM(EJ89,AND(Main!L2840=1))</f>
        <v>11</v>
      </c>
      <c r="EK90" s="350">
        <f>SUM(EK89,AND(Main!L2950=1))</f>
        <v>11</v>
      </c>
      <c r="EL90" s="350">
        <f>SUM(EL89,AND(Main!L3060=1))</f>
        <v>11</v>
      </c>
      <c r="EM90" s="350">
        <f>SUM(EM89,AND(Main!L3170=1))</f>
        <v>11</v>
      </c>
      <c r="EN90" s="350">
        <f>SUM(EN89,AND(Main!L3280=1))</f>
        <v>11</v>
      </c>
      <c r="EO90" s="350">
        <f>SUM(EO89,AND(Main!L3390=1))</f>
        <v>11</v>
      </c>
      <c r="EP90" s="350">
        <f>SUM(EP89,AND(Main!L3500=1))</f>
        <v>11</v>
      </c>
      <c r="EQ90" s="350">
        <f>SUM(EQ89,AND(Main!L3610=1))</f>
        <v>11</v>
      </c>
      <c r="ER90" s="361">
        <f>SUM(ER89,AND(Main!N2840=1))</f>
        <v>1</v>
      </c>
      <c r="ES90" s="361">
        <f>SUM(ES89,AND(Main!N2950=1))</f>
        <v>1</v>
      </c>
      <c r="ET90" s="361">
        <f>SUM(ET89,AND(Main!N3060=1))</f>
        <v>1</v>
      </c>
      <c r="EU90" s="361">
        <f>SUM(EU89,AND(Main!N3170=1))</f>
        <v>1</v>
      </c>
      <c r="EV90" s="361">
        <f>SUM(EV89,AND(Main!N3280=1))</f>
        <v>1</v>
      </c>
      <c r="EW90" s="361">
        <f>SUM(EW89,AND(Main!N3390=1))</f>
        <v>1</v>
      </c>
      <c r="EX90" s="361">
        <f>SUM(EX89,AND(Main!N3500=1))</f>
        <v>1</v>
      </c>
      <c r="EY90" s="361">
        <f>SUM(EY89,AND(Main!N3610=1))</f>
        <v>1</v>
      </c>
      <c r="EZ90" s="362">
        <f>SUM(EZ89,AND(Main!P2840=1))</f>
        <v>1</v>
      </c>
      <c r="FA90" s="362">
        <f>SUM(FA89,AND(Main!P2950=1))</f>
        <v>1</v>
      </c>
      <c r="FB90" s="362">
        <f>SUM(FB89,AND(Main!P3060=1))</f>
        <v>1</v>
      </c>
      <c r="FC90" s="362">
        <f>SUM(FC89,AND(Main!P3170=1))</f>
        <v>1</v>
      </c>
      <c r="FD90" s="362">
        <f>SUM(FD89,AND(Main!P3280=1))</f>
        <v>1</v>
      </c>
      <c r="FE90" s="362">
        <f>SUM(FE89,AND(Main!P3390=1))</f>
        <v>1</v>
      </c>
      <c r="FF90" s="362">
        <f>SUM(FF89,AND(Main!P3500=1))</f>
        <v>1</v>
      </c>
      <c r="FG90" s="362">
        <f>SUM(FG89,AND(Main!P3610=1))</f>
        <v>1</v>
      </c>
      <c r="FH90">
        <f>SUM(FH89,AND(Main!Q2840=1))</f>
        <v>2</v>
      </c>
      <c r="FI90">
        <f>SUM(FI89,AND(Main!Q2950=1))</f>
        <v>2</v>
      </c>
      <c r="FJ90">
        <f>SUM(FJ89,AND(Main!Q3060=1))</f>
        <v>2</v>
      </c>
      <c r="FK90">
        <f>SUM(FK89,AND(Main!Q3170=1))</f>
        <v>2</v>
      </c>
      <c r="FL90">
        <f>SUM(FL89,AND(Main!Q3280=1))</f>
        <v>2</v>
      </c>
      <c r="FM90">
        <f>SUM(FM89,AND(Main!Q3390=1))</f>
        <v>2</v>
      </c>
      <c r="FN90">
        <f>SUM(FN89,AND(Main!Q3500=1))</f>
        <v>2</v>
      </c>
      <c r="FO90">
        <f>SUM(FO89,AND(Main!Q3610=1))</f>
        <v>2</v>
      </c>
    </row>
    <row r="91" spans="1:171">
      <c r="A91" s="47" t="str">
        <v>Groß</v>
      </c>
      <c r="B91" s="47">
        <v>5.6</v>
      </c>
      <c r="C91" s="47" t="str">
        <v>Brighton</v>
      </c>
      <c r="D91" s="47">
        <v>3.51</v>
      </c>
      <c r="E91" s="47">
        <v>3.83</v>
      </c>
      <c r="F91" s="47">
        <v>3.26</v>
      </c>
      <c r="G91" s="47">
        <v>3.5</v>
      </c>
      <c r="H91" s="47">
        <v>4.26</v>
      </c>
      <c r="I91" s="47">
        <v>3.42</v>
      </c>
      <c r="J91" s="47">
        <v>4.26</v>
      </c>
      <c r="K91" s="47">
        <v>1.87</v>
      </c>
      <c r="L91" s="47">
        <v>0</v>
      </c>
      <c r="N91" s="252">
        <v>2</v>
      </c>
      <c r="O91" s="49" t="str">
        <f>Main!A201</f>
        <v>Groß</v>
      </c>
      <c r="P91" s="49">
        <f>Main!B201</f>
        <v>5.6</v>
      </c>
      <c r="Q91" s="49" t="str">
        <f>Main!C201</f>
        <v>Brighton</v>
      </c>
      <c r="R91" s="49">
        <f>Main!D201</f>
        <v>3.51</v>
      </c>
      <c r="S91" s="49">
        <f>Main!E201</f>
        <v>3.83</v>
      </c>
      <c r="T91" s="49">
        <f>Main!F201</f>
        <v>3.26</v>
      </c>
      <c r="U91" s="49">
        <f>Main!G201</f>
        <v>3.5</v>
      </c>
      <c r="V91" s="49">
        <f>Main!H201</f>
        <v>4.26</v>
      </c>
      <c r="W91" s="49">
        <f>Main!I201</f>
        <v>3.42</v>
      </c>
      <c r="X91" s="49">
        <f>Main!J201</f>
        <v>4.26</v>
      </c>
      <c r="Y91" s="49">
        <f>Main!K201</f>
        <v>1.87</v>
      </c>
      <c r="Z91" s="49">
        <f>Main!L2841</f>
        <v>0</v>
      </c>
      <c r="AB91" s="49">
        <v>3</v>
      </c>
      <c r="AC91" s="49" t="str">
        <v>Ream</v>
      </c>
      <c r="AD91" s="49">
        <v>4.5</v>
      </c>
      <c r="AE91" s="49" t="str">
        <v>Fulham</v>
      </c>
      <c r="AF91" s="49">
        <v>3.01</v>
      </c>
      <c r="AG91" s="49">
        <v>4.28</v>
      </c>
      <c r="AH91" s="49">
        <v>1.46</v>
      </c>
      <c r="AI91" s="49">
        <v>1.91</v>
      </c>
      <c r="AJ91" s="49">
        <v>1.48</v>
      </c>
      <c r="AK91" s="49">
        <v>3.12</v>
      </c>
      <c r="AL91" s="49">
        <v>1.69</v>
      </c>
      <c r="AM91" s="49">
        <v>2.4</v>
      </c>
      <c r="AN91" s="49">
        <v>0</v>
      </c>
      <c r="AP91" s="50" t="str">
        <f>Main!A201</f>
        <v>Groß</v>
      </c>
      <c r="AQ91" s="50">
        <f>Main!B201</f>
        <v>5.6</v>
      </c>
      <c r="AR91" s="50" t="str">
        <f>Main!C201</f>
        <v>Brighton</v>
      </c>
      <c r="AS91" s="50">
        <f>Main!D201</f>
        <v>3.51</v>
      </c>
      <c r="AT91" s="50">
        <f>Main!E201</f>
        <v>3.83</v>
      </c>
      <c r="AU91" s="50">
        <f>Main!F201</f>
        <v>3.26</v>
      </c>
      <c r="AV91" s="50">
        <f>Main!G201</f>
        <v>3.5</v>
      </c>
      <c r="AW91" s="50">
        <f>Main!H201</f>
        <v>4.26</v>
      </c>
      <c r="AX91" s="50">
        <f>Main!I201</f>
        <v>3.42</v>
      </c>
      <c r="AY91" s="50">
        <f>Main!J201</f>
        <v>4.26</v>
      </c>
      <c r="AZ91" s="50">
        <f>Main!K201</f>
        <v>1.87</v>
      </c>
      <c r="BA91" s="50">
        <f>Main!L1081</f>
        <v>0</v>
      </c>
      <c r="BC91" s="50" t="str">
        <v>Groß</v>
      </c>
      <c r="BD91" s="50">
        <v>5.6</v>
      </c>
      <c r="BE91" s="50" t="str">
        <v>Brighton</v>
      </c>
      <c r="BF91" s="50">
        <v>3.51</v>
      </c>
      <c r="BG91" s="50">
        <v>3.83</v>
      </c>
      <c r="BH91" s="50">
        <v>3.26</v>
      </c>
      <c r="BI91" s="50">
        <v>3.5</v>
      </c>
      <c r="BJ91" s="50">
        <v>4.26</v>
      </c>
      <c r="BK91" s="50">
        <v>3.42</v>
      </c>
      <c r="BL91" s="50">
        <v>4.26</v>
      </c>
      <c r="BM91" s="50">
        <v>1.87</v>
      </c>
      <c r="BN91" s="50">
        <v>0</v>
      </c>
      <c r="BP91" s="126" t="str">
        <f>Main!A91</f>
        <v>Groß</v>
      </c>
      <c r="BQ91" s="126">
        <f>Main!N2841</f>
        <v>0</v>
      </c>
      <c r="BR91" s="126">
        <f>Main!D91</f>
        <v>3.51</v>
      </c>
      <c r="BS91" s="126" t="str">
        <v>Groß</v>
      </c>
      <c r="BT91" s="126">
        <v>0</v>
      </c>
      <c r="BU91" s="126">
        <v>3.51</v>
      </c>
      <c r="BV91" s="127" t="str">
        <f t="shared" si="24"/>
        <v>Groß</v>
      </c>
      <c r="BW91" s="127">
        <f>Main!P2841</f>
        <v>0</v>
      </c>
      <c r="BX91" s="127">
        <f t="shared" si="25"/>
        <v>3.51</v>
      </c>
      <c r="BY91" s="127" t="str">
        <v>Groß</v>
      </c>
      <c r="BZ91" s="127">
        <v>0</v>
      </c>
      <c r="CA91" s="127">
        <v>3.51</v>
      </c>
      <c r="CH91" s="19" t="str">
        <f t="shared" si="26"/>
        <v>Groß</v>
      </c>
      <c r="CI91" s="19">
        <f>Main!M2841-BQ91-BW91-CC91</f>
        <v>0</v>
      </c>
      <c r="CJ91" s="19">
        <f t="shared" si="27"/>
        <v>3.51</v>
      </c>
      <c r="CK91" s="19" t="str">
        <v>Groß</v>
      </c>
      <c r="CL91" s="19">
        <v>0</v>
      </c>
      <c r="CM91" s="19">
        <v>3.51</v>
      </c>
      <c r="CO91" s="122">
        <f>Main!L91</f>
        <v>0</v>
      </c>
      <c r="CP91" s="122">
        <f>Main!L201</f>
        <v>0</v>
      </c>
      <c r="CQ91" s="122">
        <f>Main!L311</f>
        <v>0</v>
      </c>
      <c r="CR91" s="122">
        <f>Main!L421</f>
        <v>0</v>
      </c>
      <c r="CS91" s="122">
        <f>Main!L531</f>
        <v>0</v>
      </c>
      <c r="CT91" s="122">
        <f>Main!L641</f>
        <v>0</v>
      </c>
      <c r="CU91" s="122">
        <f>Main!L751</f>
        <v>0</v>
      </c>
      <c r="CV91" s="122">
        <f>Main!L861</f>
        <v>0</v>
      </c>
      <c r="CW91" s="122">
        <f>Main!L971</f>
        <v>0</v>
      </c>
      <c r="CX91" s="123">
        <f>Main!L1961</f>
        <v>0</v>
      </c>
      <c r="CY91" s="123">
        <f>Main!L2071</f>
        <v>0</v>
      </c>
      <c r="CZ91" s="123">
        <f>Main!L2181</f>
        <v>0</v>
      </c>
      <c r="DA91" s="124">
        <f>Main!L2291</f>
        <v>0</v>
      </c>
      <c r="DB91" s="123">
        <f>Main!L2401</f>
        <v>0</v>
      </c>
      <c r="DC91" s="123">
        <f>Main!L2511</f>
        <v>0</v>
      </c>
      <c r="DD91" s="123">
        <f>Main!L2621</f>
        <v>0</v>
      </c>
      <c r="DE91" s="123">
        <f>Main!L2731</f>
        <v>0</v>
      </c>
      <c r="DF91" s="51">
        <f t="shared" si="28"/>
        <v>0</v>
      </c>
      <c r="DG91" s="51">
        <f t="shared" si="29"/>
        <v>0</v>
      </c>
      <c r="DH91" s="51">
        <f t="shared" si="30"/>
        <v>0</v>
      </c>
      <c r="DI91" s="51">
        <f t="shared" si="31"/>
        <v>0</v>
      </c>
      <c r="DJ91" s="51">
        <f t="shared" si="32"/>
        <v>0</v>
      </c>
      <c r="DK91" s="51">
        <f t="shared" si="33"/>
        <v>0</v>
      </c>
      <c r="DL91" s="51">
        <f t="shared" si="34"/>
        <v>0</v>
      </c>
      <c r="DM91" s="51">
        <f t="shared" si="35"/>
        <v>0</v>
      </c>
      <c r="DN91" s="306">
        <f t="shared" si="23"/>
        <v>0</v>
      </c>
      <c r="DO91" s="306">
        <f t="shared" si="36"/>
        <v>0</v>
      </c>
      <c r="EA91" s="351">
        <f>SUM(EA90,AND(Main!L91=1))</f>
        <v>15</v>
      </c>
      <c r="EB91" s="351">
        <f>SUM(EB90,AND(Main!L201=1))</f>
        <v>15</v>
      </c>
      <c r="EC91" s="351">
        <f>SUM(EC90,AND(Main!L311=1))</f>
        <v>15</v>
      </c>
      <c r="ED91" s="351">
        <f>SUM(ED90,AND(Main!L421=1))</f>
        <v>15</v>
      </c>
      <c r="EE91" s="351">
        <f>SUM(EE90,AND(Main!L531=1))</f>
        <v>15</v>
      </c>
      <c r="EF91" s="351">
        <f>SUM(EF90,AND(Main!L641=1))</f>
        <v>15</v>
      </c>
      <c r="EG91" s="351">
        <f>SUM(EG90,AND(Main!L751=1))</f>
        <v>15</v>
      </c>
      <c r="EH91" s="351">
        <f>SUM(EH90,AND(Main!L861=1))</f>
        <v>15</v>
      </c>
      <c r="EI91" s="351">
        <f>SUM(EI90,AND(Main!L971=1))</f>
        <v>15</v>
      </c>
      <c r="EJ91" s="350">
        <f>SUM(EJ90,AND(Main!L2841=1))</f>
        <v>11</v>
      </c>
      <c r="EK91" s="350">
        <f>SUM(EK90,AND(Main!L2951=1))</f>
        <v>11</v>
      </c>
      <c r="EL91" s="350">
        <f>SUM(EL90,AND(Main!L3061=1))</f>
        <v>11</v>
      </c>
      <c r="EM91" s="350">
        <f>SUM(EM90,AND(Main!L3171=1))</f>
        <v>11</v>
      </c>
      <c r="EN91" s="350">
        <f>SUM(EN90,AND(Main!L3281=1))</f>
        <v>11</v>
      </c>
      <c r="EO91" s="350">
        <f>SUM(EO90,AND(Main!L3391=1))</f>
        <v>11</v>
      </c>
      <c r="EP91" s="350">
        <f>SUM(EP90,AND(Main!L3501=1))</f>
        <v>11</v>
      </c>
      <c r="EQ91" s="350">
        <f>SUM(EQ90,AND(Main!L3611=1))</f>
        <v>11</v>
      </c>
      <c r="ER91" s="361">
        <f>SUM(ER90,AND(Main!N2841=1))</f>
        <v>1</v>
      </c>
      <c r="ES91" s="361">
        <f>SUM(ES90,AND(Main!N2951=1))</f>
        <v>1</v>
      </c>
      <c r="ET91" s="361">
        <f>SUM(ET90,AND(Main!N3061=1))</f>
        <v>1</v>
      </c>
      <c r="EU91" s="361">
        <f>SUM(EU90,AND(Main!N3171=1))</f>
        <v>1</v>
      </c>
      <c r="EV91" s="361">
        <f>SUM(EV90,AND(Main!N3281=1))</f>
        <v>1</v>
      </c>
      <c r="EW91" s="361">
        <f>SUM(EW90,AND(Main!N3391=1))</f>
        <v>1</v>
      </c>
      <c r="EX91" s="361">
        <f>SUM(EX90,AND(Main!N3501=1))</f>
        <v>1</v>
      </c>
      <c r="EY91" s="361">
        <f>SUM(EY90,AND(Main!N3611=1))</f>
        <v>1</v>
      </c>
      <c r="EZ91" s="362">
        <f>SUM(EZ90,AND(Main!P2841=1))</f>
        <v>1</v>
      </c>
      <c r="FA91" s="362">
        <f>SUM(FA90,AND(Main!P2951=1))</f>
        <v>1</v>
      </c>
      <c r="FB91" s="362">
        <f>SUM(FB90,AND(Main!P3061=1))</f>
        <v>1</v>
      </c>
      <c r="FC91" s="362">
        <f>SUM(FC90,AND(Main!P3171=1))</f>
        <v>1</v>
      </c>
      <c r="FD91" s="362">
        <f>SUM(FD90,AND(Main!P3281=1))</f>
        <v>1</v>
      </c>
      <c r="FE91" s="362">
        <f>SUM(FE90,AND(Main!P3391=1))</f>
        <v>1</v>
      </c>
      <c r="FF91" s="362">
        <f>SUM(FF90,AND(Main!P3501=1))</f>
        <v>1</v>
      </c>
      <c r="FG91" s="362">
        <f>SUM(FG90,AND(Main!P3611=1))</f>
        <v>1</v>
      </c>
      <c r="FH91">
        <f>SUM(FH90,AND(Main!Q2841=1))</f>
        <v>2</v>
      </c>
      <c r="FI91">
        <f>SUM(FI90,AND(Main!Q2951=1))</f>
        <v>2</v>
      </c>
      <c r="FJ91">
        <f>SUM(FJ90,AND(Main!Q3061=1))</f>
        <v>2</v>
      </c>
      <c r="FK91">
        <f>SUM(FK90,AND(Main!Q3171=1))</f>
        <v>2</v>
      </c>
      <c r="FL91">
        <f>SUM(FL90,AND(Main!Q3281=1))</f>
        <v>2</v>
      </c>
      <c r="FM91">
        <f>SUM(FM90,AND(Main!Q3391=1))</f>
        <v>2</v>
      </c>
      <c r="FN91">
        <f>SUM(FN90,AND(Main!Q3501=1))</f>
        <v>2</v>
      </c>
      <c r="FO91">
        <f>SUM(FO90,AND(Main!Q3611=1))</f>
        <v>2</v>
      </c>
    </row>
    <row r="92" spans="1:171">
      <c r="A92" s="47" t="str">
        <v>Bowen</v>
      </c>
      <c r="B92" s="47">
        <v>8</v>
      </c>
      <c r="C92" s="47" t="str">
        <v>West Ham</v>
      </c>
      <c r="D92" s="47">
        <v>4.2</v>
      </c>
      <c r="E92" s="47">
        <v>3.76</v>
      </c>
      <c r="F92" s="47">
        <v>3.46</v>
      </c>
      <c r="G92" s="47">
        <v>3.99</v>
      </c>
      <c r="H92" s="47">
        <v>2.77</v>
      </c>
      <c r="I92" s="47">
        <v>3.19</v>
      </c>
      <c r="J92" s="47">
        <v>2.95</v>
      </c>
      <c r="K92" s="47">
        <v>3.35</v>
      </c>
      <c r="L92" s="47">
        <v>0</v>
      </c>
      <c r="N92" s="252">
        <v>2</v>
      </c>
      <c r="O92" s="49" t="str">
        <f>Main!A202</f>
        <v>Bowen</v>
      </c>
      <c r="P92" s="49">
        <f>Main!B202</f>
        <v>8</v>
      </c>
      <c r="Q92" s="49" t="str">
        <f>Main!C202</f>
        <v>West Ham</v>
      </c>
      <c r="R92" s="49">
        <f>Main!D202</f>
        <v>4.2</v>
      </c>
      <c r="S92" s="49">
        <f>Main!E202</f>
        <v>3.76</v>
      </c>
      <c r="T92" s="49">
        <f>Main!F202</f>
        <v>3.46</v>
      </c>
      <c r="U92" s="49">
        <f>Main!G202</f>
        <v>3.99</v>
      </c>
      <c r="V92" s="49">
        <f>Main!H202</f>
        <v>2.77</v>
      </c>
      <c r="W92" s="49">
        <f>Main!I202</f>
        <v>3.19</v>
      </c>
      <c r="X92" s="49">
        <f>Main!J202</f>
        <v>2.95</v>
      </c>
      <c r="Y92" s="49">
        <f>Main!K202</f>
        <v>3.35</v>
      </c>
      <c r="Z92" s="49">
        <f>Main!L2842</f>
        <v>0</v>
      </c>
      <c r="AB92" s="49">
        <v>3</v>
      </c>
      <c r="AC92" s="49" t="str">
        <v>R.Sessegnon</v>
      </c>
      <c r="AD92" s="49">
        <v>4.5</v>
      </c>
      <c r="AE92" s="49" t="str">
        <v>Spurs</v>
      </c>
      <c r="AF92" s="49">
        <v>1.93</v>
      </c>
      <c r="AG92" s="49">
        <v>2.33</v>
      </c>
      <c r="AH92" s="49">
        <v>3.6</v>
      </c>
      <c r="AI92" s="49">
        <v>2.44</v>
      </c>
      <c r="AJ92" s="49">
        <v>1.61</v>
      </c>
      <c r="AK92" s="49">
        <v>2.38</v>
      </c>
      <c r="AL92" s="49">
        <v>2.61</v>
      </c>
      <c r="AM92" s="49">
        <v>2.27</v>
      </c>
      <c r="AN92" s="49">
        <v>0</v>
      </c>
      <c r="AP92" s="50" t="str">
        <f>Main!A202</f>
        <v>Bowen</v>
      </c>
      <c r="AQ92" s="50">
        <f>Main!B202</f>
        <v>8</v>
      </c>
      <c r="AR92" s="50" t="str">
        <f>Main!C202</f>
        <v>West Ham</v>
      </c>
      <c r="AS92" s="50">
        <f>Main!D202</f>
        <v>4.2</v>
      </c>
      <c r="AT92" s="50">
        <f>Main!E202</f>
        <v>3.76</v>
      </c>
      <c r="AU92" s="50">
        <f>Main!F202</f>
        <v>3.46</v>
      </c>
      <c r="AV92" s="50">
        <f>Main!G202</f>
        <v>3.99</v>
      </c>
      <c r="AW92" s="50">
        <f>Main!H202</f>
        <v>2.77</v>
      </c>
      <c r="AX92" s="50">
        <f>Main!I202</f>
        <v>3.19</v>
      </c>
      <c r="AY92" s="50">
        <f>Main!J202</f>
        <v>2.95</v>
      </c>
      <c r="AZ92" s="50">
        <f>Main!K202</f>
        <v>3.35</v>
      </c>
      <c r="BA92" s="50">
        <f>Main!L1082</f>
        <v>0</v>
      </c>
      <c r="BC92" s="50" t="str">
        <v>Bowen</v>
      </c>
      <c r="BD92" s="50">
        <v>8</v>
      </c>
      <c r="BE92" s="50" t="str">
        <v>West Ham</v>
      </c>
      <c r="BF92" s="50">
        <v>4.2</v>
      </c>
      <c r="BG92" s="50">
        <v>3.76</v>
      </c>
      <c r="BH92" s="50">
        <v>3.46</v>
      </c>
      <c r="BI92" s="50">
        <v>3.99</v>
      </c>
      <c r="BJ92" s="50">
        <v>2.77</v>
      </c>
      <c r="BK92" s="50">
        <v>3.19</v>
      </c>
      <c r="BL92" s="50">
        <v>2.95</v>
      </c>
      <c r="BM92" s="50">
        <v>3.35</v>
      </c>
      <c r="BN92" s="50">
        <v>0</v>
      </c>
      <c r="BP92" s="126" t="str">
        <f>Main!A92</f>
        <v>Bowen</v>
      </c>
      <c r="BQ92" s="126">
        <f>Main!N2842</f>
        <v>0</v>
      </c>
      <c r="BR92" s="126">
        <f>Main!D92</f>
        <v>4.2</v>
      </c>
      <c r="BS92" s="126" t="str">
        <v>Bowen</v>
      </c>
      <c r="BT92" s="126">
        <v>0</v>
      </c>
      <c r="BU92" s="126">
        <v>4.2</v>
      </c>
      <c r="BV92" s="127" t="str">
        <f t="shared" si="24"/>
        <v>Bowen</v>
      </c>
      <c r="BW92" s="127">
        <f>Main!P2842</f>
        <v>0</v>
      </c>
      <c r="BX92" s="127">
        <f t="shared" si="25"/>
        <v>4.2</v>
      </c>
      <c r="BY92" s="127" t="str">
        <v>Bowen</v>
      </c>
      <c r="BZ92" s="127">
        <v>0</v>
      </c>
      <c r="CA92" s="127">
        <v>4.2</v>
      </c>
      <c r="CH92" s="19" t="str">
        <f t="shared" si="26"/>
        <v>Bowen</v>
      </c>
      <c r="CI92" s="19">
        <f>Main!M2842-BQ92-BW92-CC92</f>
        <v>0</v>
      </c>
      <c r="CJ92" s="19">
        <f t="shared" si="27"/>
        <v>4.2</v>
      </c>
      <c r="CK92" s="19" t="str">
        <v>Bowen</v>
      </c>
      <c r="CL92" s="19">
        <v>0</v>
      </c>
      <c r="CM92" s="19">
        <v>4.2</v>
      </c>
      <c r="CO92" s="122">
        <f>Main!L92</f>
        <v>0</v>
      </c>
      <c r="CP92" s="122">
        <f>Main!L202</f>
        <v>0</v>
      </c>
      <c r="CQ92" s="122">
        <f>Main!L312</f>
        <v>0</v>
      </c>
      <c r="CR92" s="122">
        <f>Main!L422</f>
        <v>0</v>
      </c>
      <c r="CS92" s="122">
        <f>Main!L532</f>
        <v>0</v>
      </c>
      <c r="CT92" s="122">
        <f>Main!L642</f>
        <v>0</v>
      </c>
      <c r="CU92" s="122">
        <f>Main!L752</f>
        <v>0</v>
      </c>
      <c r="CV92" s="122">
        <f>Main!L862</f>
        <v>0</v>
      </c>
      <c r="CW92" s="122">
        <f>Main!L972</f>
        <v>0</v>
      </c>
      <c r="CX92" s="123">
        <f>Main!L1962</f>
        <v>0</v>
      </c>
      <c r="CY92" s="123">
        <f>Main!L2072</f>
        <v>0</v>
      </c>
      <c r="CZ92" s="123">
        <f>Main!L2182</f>
        <v>0</v>
      </c>
      <c r="DA92" s="124">
        <f>Main!L2292</f>
        <v>0</v>
      </c>
      <c r="DB92" s="123">
        <f>Main!L2402</f>
        <v>0</v>
      </c>
      <c r="DC92" s="123">
        <f>Main!L2512</f>
        <v>0</v>
      </c>
      <c r="DD92" s="123">
        <f>Main!L2622</f>
        <v>0</v>
      </c>
      <c r="DE92" s="123">
        <f>Main!L2732</f>
        <v>0</v>
      </c>
      <c r="DF92" s="51">
        <f t="shared" si="28"/>
        <v>0</v>
      </c>
      <c r="DG92" s="51">
        <f t="shared" si="29"/>
        <v>0</v>
      </c>
      <c r="DH92" s="51">
        <f t="shared" si="30"/>
        <v>0</v>
      </c>
      <c r="DI92" s="51">
        <f t="shared" si="31"/>
        <v>0</v>
      </c>
      <c r="DJ92" s="51">
        <f t="shared" si="32"/>
        <v>0</v>
      </c>
      <c r="DK92" s="51">
        <f t="shared" si="33"/>
        <v>0</v>
      </c>
      <c r="DL92" s="51">
        <f t="shared" si="34"/>
        <v>0</v>
      </c>
      <c r="DM92" s="51">
        <f t="shared" si="35"/>
        <v>0</v>
      </c>
      <c r="DN92" s="306">
        <f t="shared" si="23"/>
        <v>0</v>
      </c>
      <c r="DO92" s="306">
        <f t="shared" si="36"/>
        <v>0</v>
      </c>
      <c r="EA92" s="351">
        <f>SUM(EA91,AND(Main!L92=1))</f>
        <v>15</v>
      </c>
      <c r="EB92" s="351">
        <f>SUM(EB91,AND(Main!L202=1))</f>
        <v>15</v>
      </c>
      <c r="EC92" s="351">
        <f>SUM(EC91,AND(Main!L312=1))</f>
        <v>15</v>
      </c>
      <c r="ED92" s="351">
        <f>SUM(ED91,AND(Main!L422=1))</f>
        <v>15</v>
      </c>
      <c r="EE92" s="351">
        <f>SUM(EE91,AND(Main!L532=1))</f>
        <v>15</v>
      </c>
      <c r="EF92" s="351">
        <f>SUM(EF91,AND(Main!L642=1))</f>
        <v>15</v>
      </c>
      <c r="EG92" s="351">
        <f>SUM(EG91,AND(Main!L752=1))</f>
        <v>15</v>
      </c>
      <c r="EH92" s="351">
        <f>SUM(EH91,AND(Main!L862=1))</f>
        <v>15</v>
      </c>
      <c r="EI92" s="351">
        <f>SUM(EI91,AND(Main!L972=1))</f>
        <v>15</v>
      </c>
      <c r="EJ92" s="350">
        <f>SUM(EJ91,AND(Main!L2842=1))</f>
        <v>11</v>
      </c>
      <c r="EK92" s="350">
        <f>SUM(EK91,AND(Main!L2952=1))</f>
        <v>11</v>
      </c>
      <c r="EL92" s="350">
        <f>SUM(EL91,AND(Main!L3062=1))</f>
        <v>11</v>
      </c>
      <c r="EM92" s="350">
        <f>SUM(EM91,AND(Main!L3172=1))</f>
        <v>11</v>
      </c>
      <c r="EN92" s="350">
        <f>SUM(EN91,AND(Main!L3282=1))</f>
        <v>11</v>
      </c>
      <c r="EO92" s="350">
        <f>SUM(EO91,AND(Main!L3392=1))</f>
        <v>11</v>
      </c>
      <c r="EP92" s="350">
        <f>SUM(EP91,AND(Main!L3502=1))</f>
        <v>11</v>
      </c>
      <c r="EQ92" s="350">
        <f>SUM(EQ91,AND(Main!L3612=1))</f>
        <v>11</v>
      </c>
      <c r="ER92" s="361">
        <f>SUM(ER91,AND(Main!N2842=1))</f>
        <v>1</v>
      </c>
      <c r="ES92" s="361">
        <f>SUM(ES91,AND(Main!N2952=1))</f>
        <v>1</v>
      </c>
      <c r="ET92" s="361">
        <f>SUM(ET91,AND(Main!N3062=1))</f>
        <v>1</v>
      </c>
      <c r="EU92" s="361">
        <f>SUM(EU91,AND(Main!N3172=1))</f>
        <v>1</v>
      </c>
      <c r="EV92" s="361">
        <f>SUM(EV91,AND(Main!N3282=1))</f>
        <v>1</v>
      </c>
      <c r="EW92" s="361">
        <f>SUM(EW91,AND(Main!N3392=1))</f>
        <v>1</v>
      </c>
      <c r="EX92" s="361">
        <f>SUM(EX91,AND(Main!N3502=1))</f>
        <v>1</v>
      </c>
      <c r="EY92" s="361">
        <f>SUM(EY91,AND(Main!N3612=1))</f>
        <v>1</v>
      </c>
      <c r="EZ92" s="362">
        <f>SUM(EZ91,AND(Main!P2842=1))</f>
        <v>1</v>
      </c>
      <c r="FA92" s="362">
        <f>SUM(FA91,AND(Main!P2952=1))</f>
        <v>1</v>
      </c>
      <c r="FB92" s="362">
        <f>SUM(FB91,AND(Main!P3062=1))</f>
        <v>1</v>
      </c>
      <c r="FC92" s="362">
        <f>SUM(FC91,AND(Main!P3172=1))</f>
        <v>1</v>
      </c>
      <c r="FD92" s="362">
        <f>SUM(FD91,AND(Main!P3282=1))</f>
        <v>1</v>
      </c>
      <c r="FE92" s="362">
        <f>SUM(FE91,AND(Main!P3392=1))</f>
        <v>1</v>
      </c>
      <c r="FF92" s="362">
        <f>SUM(FF91,AND(Main!P3502=1))</f>
        <v>1</v>
      </c>
      <c r="FG92" s="362">
        <f>SUM(FG91,AND(Main!P3612=1))</f>
        <v>1</v>
      </c>
      <c r="FH92">
        <f>SUM(FH91,AND(Main!Q2842=1))</f>
        <v>2</v>
      </c>
      <c r="FI92">
        <f>SUM(FI91,AND(Main!Q2952=1))</f>
        <v>2</v>
      </c>
      <c r="FJ92">
        <f>SUM(FJ91,AND(Main!Q3062=1))</f>
        <v>2</v>
      </c>
      <c r="FK92">
        <f>SUM(FK91,AND(Main!Q3172=1))</f>
        <v>2</v>
      </c>
      <c r="FL92">
        <f>SUM(FL91,AND(Main!Q3282=1))</f>
        <v>2</v>
      </c>
      <c r="FM92">
        <f>SUM(FM91,AND(Main!Q3392=1))</f>
        <v>2</v>
      </c>
      <c r="FN92">
        <f>SUM(FN91,AND(Main!Q3502=1))</f>
        <v>2</v>
      </c>
      <c r="FO92">
        <f>SUM(FO91,AND(Main!Q3612=1))</f>
        <v>2</v>
      </c>
    </row>
    <row r="93" spans="1:171">
      <c r="A93" s="47" t="str">
        <v>Andreas</v>
      </c>
      <c r="B93" s="47">
        <v>4.5999999999999996</v>
      </c>
      <c r="C93" s="47" t="str">
        <v>Fulham</v>
      </c>
      <c r="D93" s="47">
        <v>3.73</v>
      </c>
      <c r="E93" s="47">
        <v>5.94</v>
      </c>
      <c r="F93" s="47">
        <v>2.54</v>
      </c>
      <c r="G93" s="47">
        <v>2.95</v>
      </c>
      <c r="H93" s="47">
        <v>2.5</v>
      </c>
      <c r="I93" s="47">
        <v>3.52</v>
      </c>
      <c r="J93" s="47">
        <v>2.62</v>
      </c>
      <c r="K93" s="47">
        <v>2.67</v>
      </c>
      <c r="L93" s="47">
        <v>0</v>
      </c>
      <c r="N93" s="252">
        <v>2</v>
      </c>
      <c r="O93" s="49" t="str">
        <f>Main!A203</f>
        <v>Andreas</v>
      </c>
      <c r="P93" s="49">
        <f>Main!B203</f>
        <v>4.5999999999999996</v>
      </c>
      <c r="Q93" s="49" t="str">
        <f>Main!C203</f>
        <v>Fulham</v>
      </c>
      <c r="R93" s="49" t="e">
        <f>Main!D203</f>
        <v>#REF!</v>
      </c>
      <c r="S93" s="49">
        <f>Main!E203</f>
        <v>3.73</v>
      </c>
      <c r="T93" s="49">
        <f>Main!F203</f>
        <v>2.54</v>
      </c>
      <c r="U93" s="49">
        <f>Main!G203</f>
        <v>2.95</v>
      </c>
      <c r="V93" s="49">
        <f>Main!H203</f>
        <v>2.5</v>
      </c>
      <c r="W93" s="49">
        <f>Main!I203</f>
        <v>3.52</v>
      </c>
      <c r="X93" s="49">
        <f>Main!J203</f>
        <v>2.62</v>
      </c>
      <c r="Y93" s="49">
        <f>Main!K203</f>
        <v>2.67</v>
      </c>
      <c r="Z93" s="49">
        <f>Main!L2843</f>
        <v>0</v>
      </c>
      <c r="AB93" s="49">
        <v>3</v>
      </c>
      <c r="AC93" s="49" t="str">
        <v>Aké</v>
      </c>
      <c r="AD93" s="49">
        <v>5</v>
      </c>
      <c r="AE93" s="49" t="str">
        <v>Man City</v>
      </c>
      <c r="AF93" s="49">
        <v>2.61</v>
      </c>
      <c r="AG93" s="49">
        <v>1.97</v>
      </c>
      <c r="AH93" s="49">
        <v>3.9</v>
      </c>
      <c r="AI93" s="49">
        <v>2.41</v>
      </c>
      <c r="AJ93" s="49">
        <v>1.73</v>
      </c>
      <c r="AK93" s="49">
        <v>3.48</v>
      </c>
      <c r="AL93" s="49">
        <v>2.06</v>
      </c>
      <c r="AM93" s="49">
        <v>0.92</v>
      </c>
      <c r="AN93" s="49">
        <v>0</v>
      </c>
      <c r="AP93" s="50" t="str">
        <f>Main!A203</f>
        <v>Andreas</v>
      </c>
      <c r="AQ93" s="50">
        <f>Main!B203</f>
        <v>4.5999999999999996</v>
      </c>
      <c r="AR93" s="50" t="str">
        <f>Main!C203</f>
        <v>Fulham</v>
      </c>
      <c r="AS93" s="50" t="e">
        <f>Main!D203</f>
        <v>#REF!</v>
      </c>
      <c r="AT93" s="50">
        <f>Main!E203</f>
        <v>3.73</v>
      </c>
      <c r="AU93" s="50">
        <f>Main!F203</f>
        <v>2.54</v>
      </c>
      <c r="AV93" s="50">
        <f>Main!G203</f>
        <v>2.95</v>
      </c>
      <c r="AW93" s="50">
        <f>Main!H203</f>
        <v>2.5</v>
      </c>
      <c r="AX93" s="50">
        <f>Main!I203</f>
        <v>3.52</v>
      </c>
      <c r="AY93" s="50">
        <f>Main!J203</f>
        <v>2.62</v>
      </c>
      <c r="AZ93" s="50">
        <f>Main!K203</f>
        <v>2.67</v>
      </c>
      <c r="BA93" s="50">
        <f>Main!L1083</f>
        <v>0</v>
      </c>
      <c r="BC93" s="50" t="str">
        <v>Andreas</v>
      </c>
      <c r="BD93" s="50">
        <v>4.5999999999999996</v>
      </c>
      <c r="BE93" s="50" t="str">
        <v>Fulham</v>
      </c>
      <c r="BF93" s="50" t="e">
        <v>#REF!</v>
      </c>
      <c r="BG93" s="50">
        <v>3.73</v>
      </c>
      <c r="BH93" s="50">
        <v>2.54</v>
      </c>
      <c r="BI93" s="50">
        <v>2.95</v>
      </c>
      <c r="BJ93" s="50">
        <v>2.5</v>
      </c>
      <c r="BK93" s="50">
        <v>3.52</v>
      </c>
      <c r="BL93" s="50">
        <v>2.62</v>
      </c>
      <c r="BM93" s="50">
        <v>2.67</v>
      </c>
      <c r="BN93" s="50">
        <v>0</v>
      </c>
      <c r="BP93" s="126" t="str">
        <f>Main!A93</f>
        <v>Andreas</v>
      </c>
      <c r="BQ93" s="126">
        <f>Main!N2843</f>
        <v>0</v>
      </c>
      <c r="BR93" s="126" t="e">
        <f>Main!#REF!</f>
        <v>#REF!</v>
      </c>
      <c r="BS93" s="126" t="str">
        <v>Andreas</v>
      </c>
      <c r="BT93" s="126">
        <v>0</v>
      </c>
      <c r="BU93" s="126" t="e">
        <v>#REF!</v>
      </c>
      <c r="BV93" s="127" t="str">
        <f t="shared" si="24"/>
        <v>Andreas</v>
      </c>
      <c r="BW93" s="127">
        <f>Main!P2843</f>
        <v>0</v>
      </c>
      <c r="BX93" s="127" t="e">
        <f t="shared" si="25"/>
        <v>#REF!</v>
      </c>
      <c r="BY93" s="127" t="str">
        <v>Andreas</v>
      </c>
      <c r="BZ93" s="127">
        <v>0</v>
      </c>
      <c r="CA93" s="127" t="e">
        <v>#REF!</v>
      </c>
      <c r="CH93" s="19" t="str">
        <f t="shared" si="26"/>
        <v>Andreas</v>
      </c>
      <c r="CI93" s="19">
        <f>Main!M2843-BQ93-BW93-CC93</f>
        <v>0</v>
      </c>
      <c r="CJ93" s="19" t="e">
        <f t="shared" si="27"/>
        <v>#REF!</v>
      </c>
      <c r="CK93" s="19" t="str">
        <v>Andreas</v>
      </c>
      <c r="CL93" s="19">
        <v>0</v>
      </c>
      <c r="CM93" s="19" t="e">
        <v>#REF!</v>
      </c>
      <c r="CO93" s="122">
        <f>Main!L93</f>
        <v>0</v>
      </c>
      <c r="CP93" s="122">
        <f>Main!L203</f>
        <v>0</v>
      </c>
      <c r="CQ93" s="122">
        <f>Main!L313</f>
        <v>0</v>
      </c>
      <c r="CR93" s="122">
        <f>Main!L423</f>
        <v>0</v>
      </c>
      <c r="CS93" s="122">
        <f>Main!L533</f>
        <v>0</v>
      </c>
      <c r="CT93" s="122">
        <f>Main!L643</f>
        <v>0</v>
      </c>
      <c r="CU93" s="122">
        <f>Main!L753</f>
        <v>0</v>
      </c>
      <c r="CV93" s="122">
        <f>Main!L863</f>
        <v>0</v>
      </c>
      <c r="CW93" s="122">
        <f>Main!L973</f>
        <v>0</v>
      </c>
      <c r="CX93" s="123">
        <f>Main!L1963</f>
        <v>0</v>
      </c>
      <c r="CY93" s="123">
        <f>Main!L2073</f>
        <v>0</v>
      </c>
      <c r="CZ93" s="123">
        <f>Main!L2183</f>
        <v>0</v>
      </c>
      <c r="DA93" s="124">
        <f>Main!L2293</f>
        <v>0</v>
      </c>
      <c r="DB93" s="123">
        <f>Main!L2403</f>
        <v>0</v>
      </c>
      <c r="DC93" s="123">
        <f>Main!L2513</f>
        <v>0</v>
      </c>
      <c r="DD93" s="123">
        <f>Main!L2623</f>
        <v>0</v>
      </c>
      <c r="DE93" s="123">
        <f>Main!L2733</f>
        <v>0</v>
      </c>
      <c r="DF93" s="51">
        <f t="shared" si="28"/>
        <v>0</v>
      </c>
      <c r="DG93" s="51">
        <f t="shared" si="29"/>
        <v>0</v>
      </c>
      <c r="DH93" s="51">
        <f t="shared" si="30"/>
        <v>0</v>
      </c>
      <c r="DI93" s="51">
        <f t="shared" si="31"/>
        <v>0</v>
      </c>
      <c r="DJ93" s="51">
        <f t="shared" si="32"/>
        <v>0</v>
      </c>
      <c r="DK93" s="51">
        <f t="shared" si="33"/>
        <v>0</v>
      </c>
      <c r="DL93" s="51">
        <f t="shared" si="34"/>
        <v>0</v>
      </c>
      <c r="DM93" s="51">
        <f t="shared" si="35"/>
        <v>0</v>
      </c>
      <c r="DN93" s="306">
        <f t="shared" si="23"/>
        <v>0</v>
      </c>
      <c r="DO93" s="306">
        <f t="shared" si="36"/>
        <v>0</v>
      </c>
      <c r="EA93" s="351">
        <f>SUM(EA92,AND(Main!L93=1))</f>
        <v>15</v>
      </c>
      <c r="EB93" s="351">
        <f>SUM(EB92,AND(Main!L203=1))</f>
        <v>15</v>
      </c>
      <c r="EC93" s="351">
        <f>SUM(EC92,AND(Main!L313=1))</f>
        <v>15</v>
      </c>
      <c r="ED93" s="351">
        <f>SUM(ED92,AND(Main!L423=1))</f>
        <v>15</v>
      </c>
      <c r="EE93" s="351">
        <f>SUM(EE92,AND(Main!L533=1))</f>
        <v>15</v>
      </c>
      <c r="EF93" s="351">
        <f>SUM(EF92,AND(Main!L643=1))</f>
        <v>15</v>
      </c>
      <c r="EG93" s="351">
        <f>SUM(EG92,AND(Main!L753=1))</f>
        <v>15</v>
      </c>
      <c r="EH93" s="351">
        <f>SUM(EH92,AND(Main!L863=1))</f>
        <v>15</v>
      </c>
      <c r="EI93" s="351">
        <f>SUM(EI92,AND(Main!L973=1))</f>
        <v>15</v>
      </c>
      <c r="EJ93" s="350">
        <f>SUM(EJ92,AND(Main!L2843=1))</f>
        <v>11</v>
      </c>
      <c r="EK93" s="350">
        <f>SUM(EK92,AND(Main!L2953=1))</f>
        <v>11</v>
      </c>
      <c r="EL93" s="350">
        <f>SUM(EL92,AND(Main!L3063=1))</f>
        <v>11</v>
      </c>
      <c r="EM93" s="350">
        <f>SUM(EM92,AND(Main!L3173=1))</f>
        <v>11</v>
      </c>
      <c r="EN93" s="350">
        <f>SUM(EN92,AND(Main!L3283=1))</f>
        <v>11</v>
      </c>
      <c r="EO93" s="350">
        <f>SUM(EO92,AND(Main!L3393=1))</f>
        <v>11</v>
      </c>
      <c r="EP93" s="350">
        <f>SUM(EP92,AND(Main!L3503=1))</f>
        <v>11</v>
      </c>
      <c r="EQ93" s="350">
        <f>SUM(EQ92,AND(Main!L3613=1))</f>
        <v>11</v>
      </c>
      <c r="ER93" s="361">
        <f>SUM(ER92,AND(Main!N2843=1))</f>
        <v>1</v>
      </c>
      <c r="ES93" s="361">
        <f>SUM(ES92,AND(Main!N2953=1))</f>
        <v>1</v>
      </c>
      <c r="ET93" s="361">
        <f>SUM(ET92,AND(Main!N3063=1))</f>
        <v>1</v>
      </c>
      <c r="EU93" s="361">
        <f>SUM(EU92,AND(Main!N3173=1))</f>
        <v>1</v>
      </c>
      <c r="EV93" s="361">
        <f>SUM(EV92,AND(Main!N3283=1))</f>
        <v>1</v>
      </c>
      <c r="EW93" s="361">
        <f>SUM(EW92,AND(Main!N3393=1))</f>
        <v>1</v>
      </c>
      <c r="EX93" s="361">
        <f>SUM(EX92,AND(Main!N3503=1))</f>
        <v>1</v>
      </c>
      <c r="EY93" s="361">
        <f>SUM(EY92,AND(Main!N3613=1))</f>
        <v>1</v>
      </c>
      <c r="EZ93" s="362">
        <f>SUM(EZ92,AND(Main!P2843=1))</f>
        <v>1</v>
      </c>
      <c r="FA93" s="362">
        <f>SUM(FA92,AND(Main!P2953=1))</f>
        <v>1</v>
      </c>
      <c r="FB93" s="362">
        <f>SUM(FB92,AND(Main!P3063=1))</f>
        <v>1</v>
      </c>
      <c r="FC93" s="362">
        <f>SUM(FC92,AND(Main!P3173=1))</f>
        <v>1</v>
      </c>
      <c r="FD93" s="362">
        <f>SUM(FD92,AND(Main!P3283=1))</f>
        <v>1</v>
      </c>
      <c r="FE93" s="362">
        <f>SUM(FE92,AND(Main!P3393=1))</f>
        <v>1</v>
      </c>
      <c r="FF93" s="362">
        <f>SUM(FF92,AND(Main!P3503=1))</f>
        <v>1</v>
      </c>
      <c r="FG93" s="362">
        <f>SUM(FG92,AND(Main!P3613=1))</f>
        <v>1</v>
      </c>
      <c r="FH93">
        <f>SUM(FH92,AND(Main!Q2843=1))</f>
        <v>2</v>
      </c>
      <c r="FI93">
        <f>SUM(FI92,AND(Main!Q2953=1))</f>
        <v>2</v>
      </c>
      <c r="FJ93">
        <f>SUM(FJ92,AND(Main!Q3063=1))</f>
        <v>2</v>
      </c>
      <c r="FK93">
        <f>SUM(FK92,AND(Main!Q3173=1))</f>
        <v>2</v>
      </c>
      <c r="FL93">
        <f>SUM(FL92,AND(Main!Q3283=1))</f>
        <v>2</v>
      </c>
      <c r="FM93">
        <f>SUM(FM92,AND(Main!Q3393=1))</f>
        <v>2</v>
      </c>
      <c r="FN93">
        <f>SUM(FN92,AND(Main!Q3503=1))</f>
        <v>2</v>
      </c>
      <c r="FO93">
        <f>SUM(FO92,AND(Main!Q3613=1))</f>
        <v>2</v>
      </c>
    </row>
    <row r="94" spans="1:171">
      <c r="A94" s="47" t="str">
        <v>Ward-Prowse</v>
      </c>
      <c r="B94" s="47">
        <v>6.2</v>
      </c>
      <c r="C94" s="47" t="str">
        <v>Southampton</v>
      </c>
      <c r="D94" s="47">
        <v>3.44</v>
      </c>
      <c r="E94" s="47">
        <v>3.87</v>
      </c>
      <c r="F94" s="47">
        <v>3.24</v>
      </c>
      <c r="G94" s="47">
        <v>3.57</v>
      </c>
      <c r="H94" s="47">
        <v>3.07</v>
      </c>
      <c r="I94" s="47">
        <v>3.54</v>
      </c>
      <c r="J94" s="47">
        <v>2.65</v>
      </c>
      <c r="K94" s="47">
        <v>2.93</v>
      </c>
      <c r="L94" s="47">
        <v>0</v>
      </c>
      <c r="N94" s="252">
        <v>2</v>
      </c>
      <c r="O94" s="49" t="str">
        <f>Main!A204</f>
        <v>Ward-Prowse</v>
      </c>
      <c r="P94" s="49">
        <f>Main!B204</f>
        <v>6.2</v>
      </c>
      <c r="Q94" s="49" t="str">
        <f>Main!C204</f>
        <v>Southampton</v>
      </c>
      <c r="R94" s="49">
        <f>Main!D204</f>
        <v>3.44</v>
      </c>
      <c r="S94" s="49">
        <f>Main!E204</f>
        <v>3.87</v>
      </c>
      <c r="T94" s="49">
        <f>Main!F204</f>
        <v>3.24</v>
      </c>
      <c r="U94" s="49">
        <f>Main!G204</f>
        <v>3.57</v>
      </c>
      <c r="V94" s="49">
        <f>Main!H204</f>
        <v>3.07</v>
      </c>
      <c r="W94" s="49">
        <f>Main!I204</f>
        <v>3.54</v>
      </c>
      <c r="X94" s="49">
        <f>Main!J204</f>
        <v>2.65</v>
      </c>
      <c r="Y94" s="49">
        <f>Main!K204</f>
        <v>2.93</v>
      </c>
      <c r="Z94" s="49">
        <f>Main!L2844</f>
        <v>0</v>
      </c>
      <c r="AB94" s="49">
        <v>3</v>
      </c>
      <c r="AC94" s="49" t="str">
        <v>Azpilicueta</v>
      </c>
      <c r="AD94" s="49">
        <v>4.8</v>
      </c>
      <c r="AE94" s="49" t="str">
        <v>Chelsea</v>
      </c>
      <c r="AF94" s="49">
        <v>3.33</v>
      </c>
      <c r="AG94" s="49">
        <v>4.82</v>
      </c>
      <c r="AH94" s="49">
        <v>3.41</v>
      </c>
      <c r="AI94" s="49">
        <v>1.62</v>
      </c>
      <c r="AJ94" s="49">
        <v>2.12</v>
      </c>
      <c r="AK94" s="49">
        <v>1.27</v>
      </c>
      <c r="AL94" s="49">
        <v>1.46</v>
      </c>
      <c r="AM94" s="49">
        <v>1.04</v>
      </c>
      <c r="AN94" s="49">
        <v>0</v>
      </c>
      <c r="AP94" s="50" t="str">
        <f>Main!A204</f>
        <v>Ward-Prowse</v>
      </c>
      <c r="AQ94" s="50">
        <f>Main!B204</f>
        <v>6.2</v>
      </c>
      <c r="AR94" s="50" t="str">
        <f>Main!C204</f>
        <v>Southampton</v>
      </c>
      <c r="AS94" s="50">
        <f>Main!D204</f>
        <v>3.44</v>
      </c>
      <c r="AT94" s="50">
        <f>Main!E204</f>
        <v>3.87</v>
      </c>
      <c r="AU94" s="50">
        <f>Main!F204</f>
        <v>3.24</v>
      </c>
      <c r="AV94" s="50">
        <f>Main!G204</f>
        <v>3.57</v>
      </c>
      <c r="AW94" s="50">
        <f>Main!H204</f>
        <v>3.07</v>
      </c>
      <c r="AX94" s="50">
        <f>Main!I204</f>
        <v>3.54</v>
      </c>
      <c r="AY94" s="50">
        <f>Main!J204</f>
        <v>2.65</v>
      </c>
      <c r="AZ94" s="50">
        <f>Main!K204</f>
        <v>2.93</v>
      </c>
      <c r="BA94" s="50">
        <f>Main!L1084</f>
        <v>0</v>
      </c>
      <c r="BC94" s="50" t="str">
        <v>Ward-Prowse</v>
      </c>
      <c r="BD94" s="50">
        <v>6.2</v>
      </c>
      <c r="BE94" s="50" t="str">
        <v>Southampton</v>
      </c>
      <c r="BF94" s="50">
        <v>3.44</v>
      </c>
      <c r="BG94" s="50">
        <v>3.87</v>
      </c>
      <c r="BH94" s="50">
        <v>3.24</v>
      </c>
      <c r="BI94" s="50">
        <v>3.57</v>
      </c>
      <c r="BJ94" s="50">
        <v>3.07</v>
      </c>
      <c r="BK94" s="50">
        <v>3.54</v>
      </c>
      <c r="BL94" s="50">
        <v>2.65</v>
      </c>
      <c r="BM94" s="50">
        <v>2.93</v>
      </c>
      <c r="BN94" s="50">
        <v>0</v>
      </c>
      <c r="BP94" s="126" t="str">
        <f>Main!A94</f>
        <v>Ward-Prowse</v>
      </c>
      <c r="BQ94" s="126">
        <f>Main!N2844</f>
        <v>0</v>
      </c>
      <c r="BR94" s="126">
        <f>Main!D94</f>
        <v>3.44</v>
      </c>
      <c r="BS94" s="126" t="str">
        <v>Ward-Prowse</v>
      </c>
      <c r="BT94" s="126">
        <v>0</v>
      </c>
      <c r="BU94" s="126">
        <v>3.44</v>
      </c>
      <c r="BV94" s="127" t="str">
        <f t="shared" si="24"/>
        <v>Ward-Prowse</v>
      </c>
      <c r="BW94" s="127">
        <f>Main!P2844</f>
        <v>0</v>
      </c>
      <c r="BX94" s="127">
        <f t="shared" si="25"/>
        <v>3.44</v>
      </c>
      <c r="BY94" s="127" t="str">
        <v>Ward-Prowse</v>
      </c>
      <c r="BZ94" s="127">
        <v>0</v>
      </c>
      <c r="CA94" s="127">
        <v>3.44</v>
      </c>
      <c r="CH94" s="19" t="str">
        <f t="shared" si="26"/>
        <v>Ward-Prowse</v>
      </c>
      <c r="CI94" s="19">
        <f>Main!M2844-BQ94-BW94-CC94</f>
        <v>0</v>
      </c>
      <c r="CJ94" s="19">
        <f t="shared" si="27"/>
        <v>3.44</v>
      </c>
      <c r="CK94" s="19" t="str">
        <v>Ward-Prowse</v>
      </c>
      <c r="CL94" s="19">
        <v>0</v>
      </c>
      <c r="CM94" s="19">
        <v>3.44</v>
      </c>
      <c r="CO94" s="122">
        <f>Main!L94</f>
        <v>0</v>
      </c>
      <c r="CP94" s="122">
        <f>Main!L204</f>
        <v>0</v>
      </c>
      <c r="CQ94" s="122">
        <f>Main!L314</f>
        <v>0</v>
      </c>
      <c r="CR94" s="122">
        <f>Main!L424</f>
        <v>0</v>
      </c>
      <c r="CS94" s="122">
        <f>Main!L534</f>
        <v>0</v>
      </c>
      <c r="CT94" s="122">
        <f>Main!L644</f>
        <v>0</v>
      </c>
      <c r="CU94" s="122">
        <f>Main!L754</f>
        <v>0</v>
      </c>
      <c r="CV94" s="122">
        <f>Main!L864</f>
        <v>0</v>
      </c>
      <c r="CW94" s="122">
        <f>Main!L974</f>
        <v>0</v>
      </c>
      <c r="CX94" s="123">
        <f>Main!L1964</f>
        <v>0</v>
      </c>
      <c r="CY94" s="123">
        <f>Main!L2074</f>
        <v>0</v>
      </c>
      <c r="CZ94" s="123">
        <f>Main!L2184</f>
        <v>0</v>
      </c>
      <c r="DA94" s="124">
        <f>Main!L2294</f>
        <v>0</v>
      </c>
      <c r="DB94" s="123">
        <f>Main!L2404</f>
        <v>0</v>
      </c>
      <c r="DC94" s="123">
        <f>Main!L2514</f>
        <v>0</v>
      </c>
      <c r="DD94" s="123">
        <f>Main!L2624</f>
        <v>0</v>
      </c>
      <c r="DE94" s="123">
        <f>Main!L2734</f>
        <v>0</v>
      </c>
      <c r="DF94" s="51">
        <f t="shared" si="28"/>
        <v>0</v>
      </c>
      <c r="DG94" s="51">
        <f t="shared" si="29"/>
        <v>0</v>
      </c>
      <c r="DH94" s="51">
        <f t="shared" si="30"/>
        <v>0</v>
      </c>
      <c r="DI94" s="51">
        <f t="shared" si="31"/>
        <v>0</v>
      </c>
      <c r="DJ94" s="51">
        <f t="shared" si="32"/>
        <v>0</v>
      </c>
      <c r="DK94" s="51">
        <f t="shared" si="33"/>
        <v>0</v>
      </c>
      <c r="DL94" s="51">
        <f t="shared" si="34"/>
        <v>0</v>
      </c>
      <c r="DM94" s="51">
        <f t="shared" si="35"/>
        <v>0</v>
      </c>
      <c r="DN94" s="306">
        <f t="shared" si="23"/>
        <v>0</v>
      </c>
      <c r="DO94" s="306">
        <f t="shared" si="36"/>
        <v>0</v>
      </c>
      <c r="EA94" s="351">
        <f>SUM(EA93,AND(Main!L94=1))</f>
        <v>15</v>
      </c>
      <c r="EB94" s="351">
        <f>SUM(EB93,AND(Main!L204=1))</f>
        <v>15</v>
      </c>
      <c r="EC94" s="351">
        <f>SUM(EC93,AND(Main!L314=1))</f>
        <v>15</v>
      </c>
      <c r="ED94" s="351">
        <f>SUM(ED93,AND(Main!L424=1))</f>
        <v>15</v>
      </c>
      <c r="EE94" s="351">
        <f>SUM(EE93,AND(Main!L534=1))</f>
        <v>15</v>
      </c>
      <c r="EF94" s="351">
        <f>SUM(EF93,AND(Main!L644=1))</f>
        <v>15</v>
      </c>
      <c r="EG94" s="351">
        <f>SUM(EG93,AND(Main!L754=1))</f>
        <v>15</v>
      </c>
      <c r="EH94" s="351">
        <f>SUM(EH93,AND(Main!L864=1))</f>
        <v>15</v>
      </c>
      <c r="EI94" s="351">
        <f>SUM(EI93,AND(Main!L974=1))</f>
        <v>15</v>
      </c>
      <c r="EJ94" s="350">
        <f>SUM(EJ93,AND(Main!L2844=1))</f>
        <v>11</v>
      </c>
      <c r="EK94" s="350">
        <f>SUM(EK93,AND(Main!L2954=1))</f>
        <v>11</v>
      </c>
      <c r="EL94" s="350">
        <f>SUM(EL93,AND(Main!L3064=1))</f>
        <v>11</v>
      </c>
      <c r="EM94" s="350">
        <f>SUM(EM93,AND(Main!L3174=1))</f>
        <v>11</v>
      </c>
      <c r="EN94" s="350">
        <f>SUM(EN93,AND(Main!L3284=1))</f>
        <v>11</v>
      </c>
      <c r="EO94" s="350">
        <f>SUM(EO93,AND(Main!L3394=1))</f>
        <v>11</v>
      </c>
      <c r="EP94" s="350">
        <f>SUM(EP93,AND(Main!L3504=1))</f>
        <v>11</v>
      </c>
      <c r="EQ94" s="350">
        <f>SUM(EQ93,AND(Main!L3614=1))</f>
        <v>11</v>
      </c>
      <c r="ER94" s="361">
        <f>SUM(ER93,AND(Main!N2844=1))</f>
        <v>1</v>
      </c>
      <c r="ES94" s="361">
        <f>SUM(ES93,AND(Main!N2954=1))</f>
        <v>1</v>
      </c>
      <c r="ET94" s="361">
        <f>SUM(ET93,AND(Main!N3064=1))</f>
        <v>1</v>
      </c>
      <c r="EU94" s="361">
        <f>SUM(EU93,AND(Main!N3174=1))</f>
        <v>1</v>
      </c>
      <c r="EV94" s="361">
        <f>SUM(EV93,AND(Main!N3284=1))</f>
        <v>1</v>
      </c>
      <c r="EW94" s="361">
        <f>SUM(EW93,AND(Main!N3394=1))</f>
        <v>1</v>
      </c>
      <c r="EX94" s="361">
        <f>SUM(EX93,AND(Main!N3504=1))</f>
        <v>1</v>
      </c>
      <c r="EY94" s="361">
        <f>SUM(EY93,AND(Main!N3614=1))</f>
        <v>1</v>
      </c>
      <c r="EZ94" s="362">
        <f>SUM(EZ93,AND(Main!P2844=1))</f>
        <v>1</v>
      </c>
      <c r="FA94" s="362">
        <f>SUM(FA93,AND(Main!P2954=1))</f>
        <v>1</v>
      </c>
      <c r="FB94" s="362">
        <f>SUM(FB93,AND(Main!P3064=1))</f>
        <v>1</v>
      </c>
      <c r="FC94" s="362">
        <f>SUM(FC93,AND(Main!P3174=1))</f>
        <v>1</v>
      </c>
      <c r="FD94" s="362">
        <f>SUM(FD93,AND(Main!P3284=1))</f>
        <v>1</v>
      </c>
      <c r="FE94" s="362">
        <f>SUM(FE93,AND(Main!P3394=1))</f>
        <v>1</v>
      </c>
      <c r="FF94" s="362">
        <f>SUM(FF93,AND(Main!P3504=1))</f>
        <v>1</v>
      </c>
      <c r="FG94" s="362">
        <f>SUM(FG93,AND(Main!P3614=1))</f>
        <v>1</v>
      </c>
      <c r="FH94">
        <f>SUM(FH93,AND(Main!Q2844=1))</f>
        <v>2</v>
      </c>
      <c r="FI94">
        <f>SUM(FI93,AND(Main!Q2954=1))</f>
        <v>2</v>
      </c>
      <c r="FJ94">
        <f>SUM(FJ93,AND(Main!Q3064=1))</f>
        <v>2</v>
      </c>
      <c r="FK94">
        <f>SUM(FK93,AND(Main!Q3174=1))</f>
        <v>2</v>
      </c>
      <c r="FL94">
        <f>SUM(FL93,AND(Main!Q3284=1))</f>
        <v>2</v>
      </c>
      <c r="FM94">
        <f>SUM(FM93,AND(Main!Q3394=1))</f>
        <v>2</v>
      </c>
      <c r="FN94">
        <f>SUM(FN93,AND(Main!Q3504=1))</f>
        <v>2</v>
      </c>
      <c r="FO94">
        <f>SUM(FO93,AND(Main!Q3614=1))</f>
        <v>2</v>
      </c>
    </row>
    <row r="95" spans="1:171">
      <c r="A95" s="47" t="str">
        <v>Barnes</v>
      </c>
      <c r="B95" s="47">
        <v>6.9</v>
      </c>
      <c r="C95" s="47" t="str">
        <v>Leicester</v>
      </c>
      <c r="D95" s="47">
        <v>3.04</v>
      </c>
      <c r="E95" s="47">
        <v>4.3</v>
      </c>
      <c r="F95" s="47">
        <v>3.89</v>
      </c>
      <c r="G95" s="47">
        <v>3.68</v>
      </c>
      <c r="H95" s="47">
        <v>3.16</v>
      </c>
      <c r="I95" s="47">
        <v>3.1</v>
      </c>
      <c r="J95" s="47">
        <v>2.71</v>
      </c>
      <c r="K95" s="47">
        <v>2.35</v>
      </c>
      <c r="L95" s="47">
        <v>0</v>
      </c>
      <c r="N95" s="252">
        <v>2</v>
      </c>
      <c r="O95" s="49" t="str">
        <f>Main!A205</f>
        <v>Barnes</v>
      </c>
      <c r="P95" s="49">
        <f>Main!B205</f>
        <v>6.9</v>
      </c>
      <c r="Q95" s="49" t="str">
        <f>Main!C205</f>
        <v>Leicester</v>
      </c>
      <c r="R95" s="49">
        <f>Main!D205</f>
        <v>3.04</v>
      </c>
      <c r="S95" s="49">
        <f>Main!E205</f>
        <v>4.3</v>
      </c>
      <c r="T95" s="49">
        <f>Main!F205</f>
        <v>3.89</v>
      </c>
      <c r="U95" s="49">
        <f>Main!G205</f>
        <v>3.68</v>
      </c>
      <c r="V95" s="49">
        <f>Main!H205</f>
        <v>3.16</v>
      </c>
      <c r="W95" s="49">
        <f>Main!I205</f>
        <v>3.1</v>
      </c>
      <c r="X95" s="49">
        <f>Main!J205</f>
        <v>2.71</v>
      </c>
      <c r="Y95" s="49">
        <f>Main!K205</f>
        <v>2.35</v>
      </c>
      <c r="Z95" s="49">
        <f>Main!L2845</f>
        <v>0</v>
      </c>
      <c r="AB95" s="49">
        <v>3</v>
      </c>
      <c r="AC95" s="49" t="str">
        <v>Collins</v>
      </c>
      <c r="AD95" s="49">
        <v>4.4000000000000004</v>
      </c>
      <c r="AE95" s="49" t="str">
        <v>Wolves</v>
      </c>
      <c r="AF95" s="49">
        <v>2.3199999999999998</v>
      </c>
      <c r="AG95" s="49">
        <v>2.5299999999999998</v>
      </c>
      <c r="AH95" s="49">
        <v>3.01</v>
      </c>
      <c r="AI95" s="49">
        <v>1.24</v>
      </c>
      <c r="AJ95" s="49">
        <v>1.79</v>
      </c>
      <c r="AK95" s="49">
        <v>2.7</v>
      </c>
      <c r="AL95" s="49">
        <v>3.51</v>
      </c>
      <c r="AM95" s="49">
        <v>1.96</v>
      </c>
      <c r="AN95" s="49">
        <v>0</v>
      </c>
      <c r="AP95" s="50" t="str">
        <f>Main!A205</f>
        <v>Barnes</v>
      </c>
      <c r="AQ95" s="50">
        <f>Main!B205</f>
        <v>6.9</v>
      </c>
      <c r="AR95" s="50" t="str">
        <f>Main!C205</f>
        <v>Leicester</v>
      </c>
      <c r="AS95" s="50">
        <f>Main!D205</f>
        <v>3.04</v>
      </c>
      <c r="AT95" s="50">
        <f>Main!E205</f>
        <v>4.3</v>
      </c>
      <c r="AU95" s="50">
        <f>Main!F205</f>
        <v>3.89</v>
      </c>
      <c r="AV95" s="50">
        <f>Main!G205</f>
        <v>3.68</v>
      </c>
      <c r="AW95" s="50">
        <f>Main!H205</f>
        <v>3.16</v>
      </c>
      <c r="AX95" s="50">
        <f>Main!I205</f>
        <v>3.1</v>
      </c>
      <c r="AY95" s="50">
        <f>Main!J205</f>
        <v>2.71</v>
      </c>
      <c r="AZ95" s="50">
        <f>Main!K205</f>
        <v>2.35</v>
      </c>
      <c r="BA95" s="50">
        <f>Main!L1085</f>
        <v>0</v>
      </c>
      <c r="BC95" s="50" t="str">
        <v>Barnes</v>
      </c>
      <c r="BD95" s="50">
        <v>6.9</v>
      </c>
      <c r="BE95" s="50" t="str">
        <v>Leicester</v>
      </c>
      <c r="BF95" s="50">
        <v>3.04</v>
      </c>
      <c r="BG95" s="50">
        <v>4.3</v>
      </c>
      <c r="BH95" s="50">
        <v>3.89</v>
      </c>
      <c r="BI95" s="50">
        <v>3.68</v>
      </c>
      <c r="BJ95" s="50">
        <v>3.16</v>
      </c>
      <c r="BK95" s="50">
        <v>3.1</v>
      </c>
      <c r="BL95" s="50">
        <v>2.71</v>
      </c>
      <c r="BM95" s="50">
        <v>2.35</v>
      </c>
      <c r="BN95" s="50">
        <v>0</v>
      </c>
      <c r="BP95" s="126" t="str">
        <f>Main!A95</f>
        <v>Barnes</v>
      </c>
      <c r="BQ95" s="126">
        <f>Main!N2845</f>
        <v>0</v>
      </c>
      <c r="BR95" s="126">
        <f>Main!D95</f>
        <v>3.04</v>
      </c>
      <c r="BS95" s="126" t="str">
        <v>Barnes</v>
      </c>
      <c r="BT95" s="126">
        <v>0</v>
      </c>
      <c r="BU95" s="126">
        <v>3.04</v>
      </c>
      <c r="BV95" s="127" t="str">
        <f t="shared" si="24"/>
        <v>Barnes</v>
      </c>
      <c r="BW95" s="127">
        <f>Main!P2845</f>
        <v>0</v>
      </c>
      <c r="BX95" s="127">
        <f t="shared" si="25"/>
        <v>3.04</v>
      </c>
      <c r="BY95" s="127" t="str">
        <v>Barnes</v>
      </c>
      <c r="BZ95" s="127">
        <v>0</v>
      </c>
      <c r="CA95" s="127">
        <v>3.04</v>
      </c>
      <c r="CH95" s="19" t="str">
        <f t="shared" si="26"/>
        <v>Barnes</v>
      </c>
      <c r="CI95" s="19">
        <f>Main!M2845-BQ95-BW95-CC95</f>
        <v>0</v>
      </c>
      <c r="CJ95" s="19">
        <f t="shared" si="27"/>
        <v>3.04</v>
      </c>
      <c r="CK95" s="19" t="str">
        <v>Barnes</v>
      </c>
      <c r="CL95" s="19">
        <v>0</v>
      </c>
      <c r="CM95" s="19">
        <v>3.04</v>
      </c>
      <c r="CO95" s="122">
        <f>Main!L95</f>
        <v>0</v>
      </c>
      <c r="CP95" s="122">
        <f>Main!L205</f>
        <v>0</v>
      </c>
      <c r="CQ95" s="122">
        <f>Main!L315</f>
        <v>0</v>
      </c>
      <c r="CR95" s="122">
        <f>Main!L425</f>
        <v>0</v>
      </c>
      <c r="CS95" s="122">
        <f>Main!L535</f>
        <v>0</v>
      </c>
      <c r="CT95" s="122">
        <f>Main!L645</f>
        <v>0</v>
      </c>
      <c r="CU95" s="122">
        <f>Main!L755</f>
        <v>0</v>
      </c>
      <c r="CV95" s="122">
        <f>Main!L865</f>
        <v>0</v>
      </c>
      <c r="CW95" s="122">
        <f>Main!L975</f>
        <v>0</v>
      </c>
      <c r="CX95" s="123">
        <f>Main!L1965</f>
        <v>0</v>
      </c>
      <c r="CY95" s="123">
        <f>Main!L2075</f>
        <v>0</v>
      </c>
      <c r="CZ95" s="123">
        <f>Main!L2185</f>
        <v>0</v>
      </c>
      <c r="DA95" s="124">
        <f>Main!L2295</f>
        <v>0</v>
      </c>
      <c r="DB95" s="123">
        <f>Main!L2405</f>
        <v>0</v>
      </c>
      <c r="DC95" s="123">
        <f>Main!L2515</f>
        <v>0</v>
      </c>
      <c r="DD95" s="123">
        <f>Main!L2625</f>
        <v>0</v>
      </c>
      <c r="DE95" s="123">
        <f>Main!L2735</f>
        <v>0</v>
      </c>
      <c r="DF95" s="51">
        <f t="shared" si="28"/>
        <v>0</v>
      </c>
      <c r="DG95" s="51">
        <f t="shared" si="29"/>
        <v>0</v>
      </c>
      <c r="DH95" s="51">
        <f t="shared" si="30"/>
        <v>0</v>
      </c>
      <c r="DI95" s="51">
        <f t="shared" si="31"/>
        <v>0</v>
      </c>
      <c r="DJ95" s="51">
        <f t="shared" si="32"/>
        <v>0</v>
      </c>
      <c r="DK95" s="51">
        <f t="shared" si="33"/>
        <v>0</v>
      </c>
      <c r="DL95" s="51">
        <f t="shared" si="34"/>
        <v>0</v>
      </c>
      <c r="DM95" s="51">
        <f t="shared" si="35"/>
        <v>0</v>
      </c>
      <c r="DN95" s="306">
        <f t="shared" si="23"/>
        <v>0</v>
      </c>
      <c r="DO95" s="306">
        <f t="shared" si="36"/>
        <v>0</v>
      </c>
      <c r="EA95" s="351">
        <f>SUM(EA94,AND(Main!L95=1))</f>
        <v>15</v>
      </c>
      <c r="EB95" s="351">
        <f>SUM(EB94,AND(Main!L205=1))</f>
        <v>15</v>
      </c>
      <c r="EC95" s="351">
        <f>SUM(EC94,AND(Main!L315=1))</f>
        <v>15</v>
      </c>
      <c r="ED95" s="351">
        <f>SUM(ED94,AND(Main!L425=1))</f>
        <v>15</v>
      </c>
      <c r="EE95" s="351">
        <f>SUM(EE94,AND(Main!L535=1))</f>
        <v>15</v>
      </c>
      <c r="EF95" s="351">
        <f>SUM(EF94,AND(Main!L645=1))</f>
        <v>15</v>
      </c>
      <c r="EG95" s="351">
        <f>SUM(EG94,AND(Main!L755=1))</f>
        <v>15</v>
      </c>
      <c r="EH95" s="351">
        <f>SUM(EH94,AND(Main!L865=1))</f>
        <v>15</v>
      </c>
      <c r="EI95" s="351">
        <f>SUM(EI94,AND(Main!L975=1))</f>
        <v>15</v>
      </c>
      <c r="EJ95" s="350">
        <f>SUM(EJ94,AND(Main!L2845=1))</f>
        <v>11</v>
      </c>
      <c r="EK95" s="350">
        <f>SUM(EK94,AND(Main!L2955=1))</f>
        <v>11</v>
      </c>
      <c r="EL95" s="350">
        <f>SUM(EL94,AND(Main!L3065=1))</f>
        <v>11</v>
      </c>
      <c r="EM95" s="350">
        <f>SUM(EM94,AND(Main!L3175=1))</f>
        <v>11</v>
      </c>
      <c r="EN95" s="350">
        <f>SUM(EN94,AND(Main!L3285=1))</f>
        <v>11</v>
      </c>
      <c r="EO95" s="350">
        <f>SUM(EO94,AND(Main!L3395=1))</f>
        <v>11</v>
      </c>
      <c r="EP95" s="350">
        <f>SUM(EP94,AND(Main!L3505=1))</f>
        <v>11</v>
      </c>
      <c r="EQ95" s="350">
        <f>SUM(EQ94,AND(Main!L3615=1))</f>
        <v>11</v>
      </c>
      <c r="ER95" s="361">
        <f>SUM(ER94,AND(Main!N2845=1))</f>
        <v>1</v>
      </c>
      <c r="ES95" s="361">
        <f>SUM(ES94,AND(Main!N2955=1))</f>
        <v>1</v>
      </c>
      <c r="ET95" s="361">
        <f>SUM(ET94,AND(Main!N3065=1))</f>
        <v>1</v>
      </c>
      <c r="EU95" s="361">
        <f>SUM(EU94,AND(Main!N3175=1))</f>
        <v>1</v>
      </c>
      <c r="EV95" s="361">
        <f>SUM(EV94,AND(Main!N3285=1))</f>
        <v>1</v>
      </c>
      <c r="EW95" s="361">
        <f>SUM(EW94,AND(Main!N3395=1))</f>
        <v>1</v>
      </c>
      <c r="EX95" s="361">
        <f>SUM(EX94,AND(Main!N3505=1))</f>
        <v>1</v>
      </c>
      <c r="EY95" s="361">
        <f>SUM(EY94,AND(Main!N3615=1))</f>
        <v>1</v>
      </c>
      <c r="EZ95" s="362">
        <f>SUM(EZ94,AND(Main!P2845=1))</f>
        <v>1</v>
      </c>
      <c r="FA95" s="362">
        <f>SUM(FA94,AND(Main!P2955=1))</f>
        <v>1</v>
      </c>
      <c r="FB95" s="362">
        <f>SUM(FB94,AND(Main!P3065=1))</f>
        <v>1</v>
      </c>
      <c r="FC95" s="362">
        <f>SUM(FC94,AND(Main!P3175=1))</f>
        <v>1</v>
      </c>
      <c r="FD95" s="362">
        <f>SUM(FD94,AND(Main!P3285=1))</f>
        <v>1</v>
      </c>
      <c r="FE95" s="362">
        <f>SUM(FE94,AND(Main!P3395=1))</f>
        <v>1</v>
      </c>
      <c r="FF95" s="362">
        <f>SUM(FF94,AND(Main!P3505=1))</f>
        <v>1</v>
      </c>
      <c r="FG95" s="362">
        <f>SUM(FG94,AND(Main!P3615=1))</f>
        <v>1</v>
      </c>
      <c r="FH95">
        <f>SUM(FH94,AND(Main!Q2845=1))</f>
        <v>2</v>
      </c>
      <c r="FI95">
        <f>SUM(FI94,AND(Main!Q2955=1))</f>
        <v>2</v>
      </c>
      <c r="FJ95">
        <f>SUM(FJ94,AND(Main!Q3065=1))</f>
        <v>2</v>
      </c>
      <c r="FK95">
        <f>SUM(FK94,AND(Main!Q3175=1))</f>
        <v>2</v>
      </c>
      <c r="FL95">
        <f>SUM(FL94,AND(Main!Q3285=1))</f>
        <v>2</v>
      </c>
      <c r="FM95">
        <f>SUM(FM94,AND(Main!Q3395=1))</f>
        <v>2</v>
      </c>
      <c r="FN95">
        <f>SUM(FN94,AND(Main!Q3505=1))</f>
        <v>2</v>
      </c>
      <c r="FO95">
        <f>SUM(FO94,AND(Main!Q3615=1))</f>
        <v>2</v>
      </c>
    </row>
    <row r="96" spans="1:171">
      <c r="A96" s="47" t="str">
        <v>Almirón</v>
      </c>
      <c r="B96" s="47">
        <v>5.9</v>
      </c>
      <c r="C96" s="47" t="str">
        <v>Newcastle</v>
      </c>
      <c r="D96" s="47">
        <v>4.45</v>
      </c>
      <c r="E96" s="47">
        <v>3.01</v>
      </c>
      <c r="F96" s="47">
        <v>4.1500000000000004</v>
      </c>
      <c r="G96" s="47">
        <v>3.22</v>
      </c>
      <c r="H96" s="47">
        <v>3.45</v>
      </c>
      <c r="I96" s="47">
        <v>3.14</v>
      </c>
      <c r="J96" s="47">
        <v>2.73</v>
      </c>
      <c r="K96" s="47">
        <v>1.96</v>
      </c>
      <c r="L96" s="47">
        <v>0</v>
      </c>
      <c r="N96" s="252">
        <v>2</v>
      </c>
      <c r="O96" s="49" t="str">
        <f>Main!A206</f>
        <v>Almirón</v>
      </c>
      <c r="P96" s="49">
        <f>Main!B206</f>
        <v>5.9</v>
      </c>
      <c r="Q96" s="49" t="str">
        <f>Main!C206</f>
        <v>Newcastle</v>
      </c>
      <c r="R96" s="49">
        <f>Main!D206</f>
        <v>4.45</v>
      </c>
      <c r="S96" s="49">
        <f>Main!E206</f>
        <v>3.01</v>
      </c>
      <c r="T96" s="49">
        <f>Main!F206</f>
        <v>4.1500000000000004</v>
      </c>
      <c r="U96" s="49">
        <f>Main!G206</f>
        <v>3.22</v>
      </c>
      <c r="V96" s="49">
        <f>Main!H206</f>
        <v>3.45</v>
      </c>
      <c r="W96" s="49">
        <f>Main!I206</f>
        <v>3.14</v>
      </c>
      <c r="X96" s="49">
        <f>Main!J206</f>
        <v>2.73</v>
      </c>
      <c r="Y96" s="49">
        <f>Main!K206</f>
        <v>1.96</v>
      </c>
      <c r="Z96" s="49">
        <f>Main!L2846</f>
        <v>0</v>
      </c>
      <c r="AB96" s="49">
        <v>3</v>
      </c>
      <c r="AC96" s="49" t="str">
        <v>Chalobah</v>
      </c>
      <c r="AD96" s="49">
        <v>4.7</v>
      </c>
      <c r="AE96" s="49" t="str">
        <v>Chelsea</v>
      </c>
      <c r="AF96" s="49">
        <v>3.15</v>
      </c>
      <c r="AG96" s="49">
        <v>4.24</v>
      </c>
      <c r="AH96" s="49">
        <v>2.86</v>
      </c>
      <c r="AI96" s="49">
        <v>1.19</v>
      </c>
      <c r="AJ96" s="49">
        <v>2.04</v>
      </c>
      <c r="AK96" s="49">
        <v>1.71</v>
      </c>
      <c r="AL96" s="49">
        <v>2.14</v>
      </c>
      <c r="AM96" s="49">
        <v>1.28</v>
      </c>
      <c r="AN96" s="49">
        <v>0</v>
      </c>
      <c r="AP96" s="50" t="str">
        <f>Main!A206</f>
        <v>Almirón</v>
      </c>
      <c r="AQ96" s="50">
        <f>Main!B206</f>
        <v>5.9</v>
      </c>
      <c r="AR96" s="50" t="str">
        <f>Main!C206</f>
        <v>Newcastle</v>
      </c>
      <c r="AS96" s="50">
        <f>Main!D206</f>
        <v>4.45</v>
      </c>
      <c r="AT96" s="50">
        <f>Main!E206</f>
        <v>3.01</v>
      </c>
      <c r="AU96" s="50">
        <f>Main!F206</f>
        <v>4.1500000000000004</v>
      </c>
      <c r="AV96" s="50">
        <f>Main!G206</f>
        <v>3.22</v>
      </c>
      <c r="AW96" s="50">
        <f>Main!H206</f>
        <v>3.45</v>
      </c>
      <c r="AX96" s="50">
        <f>Main!I206</f>
        <v>3.14</v>
      </c>
      <c r="AY96" s="50">
        <f>Main!J206</f>
        <v>2.73</v>
      </c>
      <c r="AZ96" s="50">
        <f>Main!K206</f>
        <v>1.96</v>
      </c>
      <c r="BA96" s="50">
        <f>Main!L1086</f>
        <v>0</v>
      </c>
      <c r="BC96" s="50" t="str">
        <v>Almirón</v>
      </c>
      <c r="BD96" s="50">
        <v>5.9</v>
      </c>
      <c r="BE96" s="50" t="str">
        <v>Newcastle</v>
      </c>
      <c r="BF96" s="50">
        <v>4.45</v>
      </c>
      <c r="BG96" s="50">
        <v>3.01</v>
      </c>
      <c r="BH96" s="50">
        <v>4.1500000000000004</v>
      </c>
      <c r="BI96" s="50">
        <v>3.22</v>
      </c>
      <c r="BJ96" s="50">
        <v>3.45</v>
      </c>
      <c r="BK96" s="50">
        <v>3.14</v>
      </c>
      <c r="BL96" s="50">
        <v>2.73</v>
      </c>
      <c r="BM96" s="50">
        <v>1.96</v>
      </c>
      <c r="BN96" s="50">
        <v>0</v>
      </c>
      <c r="BP96" s="126" t="str">
        <f>Main!A96</f>
        <v>Almirón</v>
      </c>
      <c r="BQ96" s="126">
        <f>Main!N2846</f>
        <v>0</v>
      </c>
      <c r="BR96" s="126">
        <f>Main!D96</f>
        <v>4.45</v>
      </c>
      <c r="BS96" s="126" t="str">
        <v>Almirón</v>
      </c>
      <c r="BT96" s="126">
        <v>0</v>
      </c>
      <c r="BU96" s="126">
        <v>4.45</v>
      </c>
      <c r="BV96" s="127" t="str">
        <f t="shared" si="24"/>
        <v>Almirón</v>
      </c>
      <c r="BW96" s="127">
        <f>Main!P2846</f>
        <v>0</v>
      </c>
      <c r="BX96" s="127">
        <f t="shared" si="25"/>
        <v>4.45</v>
      </c>
      <c r="BY96" s="127" t="str">
        <v>Almirón</v>
      </c>
      <c r="BZ96" s="127">
        <v>0</v>
      </c>
      <c r="CA96" s="127">
        <v>4.45</v>
      </c>
      <c r="CH96" s="19" t="str">
        <f t="shared" si="26"/>
        <v>Almirón</v>
      </c>
      <c r="CI96" s="19">
        <f>Main!M2846-BQ96-BW96-CC96</f>
        <v>0</v>
      </c>
      <c r="CJ96" s="19">
        <f t="shared" si="27"/>
        <v>4.45</v>
      </c>
      <c r="CK96" s="19" t="str">
        <v>Almirón</v>
      </c>
      <c r="CL96" s="19">
        <v>0</v>
      </c>
      <c r="CM96" s="19">
        <v>4.45</v>
      </c>
      <c r="CO96" s="122">
        <f>Main!L96</f>
        <v>0</v>
      </c>
      <c r="CP96" s="122">
        <f>Main!L206</f>
        <v>0</v>
      </c>
      <c r="CQ96" s="122">
        <f>Main!L316</f>
        <v>0</v>
      </c>
      <c r="CR96" s="122">
        <f>Main!L426</f>
        <v>0</v>
      </c>
      <c r="CS96" s="122">
        <f>Main!L536</f>
        <v>0</v>
      </c>
      <c r="CT96" s="122">
        <f>Main!L646</f>
        <v>0</v>
      </c>
      <c r="CU96" s="122">
        <f>Main!L756</f>
        <v>0</v>
      </c>
      <c r="CV96" s="122">
        <f>Main!L866</f>
        <v>0</v>
      </c>
      <c r="CW96" s="122">
        <f>Main!L976</f>
        <v>0</v>
      </c>
      <c r="CX96" s="123">
        <f>Main!L1966</f>
        <v>0</v>
      </c>
      <c r="CY96" s="123">
        <f>Main!L2076</f>
        <v>0</v>
      </c>
      <c r="CZ96" s="123">
        <f>Main!L2186</f>
        <v>0</v>
      </c>
      <c r="DA96" s="124">
        <f>Main!L2296</f>
        <v>0</v>
      </c>
      <c r="DB96" s="123">
        <f>Main!L2406</f>
        <v>0</v>
      </c>
      <c r="DC96" s="123">
        <f>Main!L2516</f>
        <v>0</v>
      </c>
      <c r="DD96" s="123">
        <f>Main!L2626</f>
        <v>0</v>
      </c>
      <c r="DE96" s="123">
        <f>Main!L2736</f>
        <v>0</v>
      </c>
      <c r="DF96" s="51">
        <f t="shared" si="28"/>
        <v>0</v>
      </c>
      <c r="DG96" s="51">
        <f t="shared" si="29"/>
        <v>0</v>
      </c>
      <c r="DH96" s="51">
        <f t="shared" si="30"/>
        <v>0</v>
      </c>
      <c r="DI96" s="51">
        <f t="shared" si="31"/>
        <v>0</v>
      </c>
      <c r="DJ96" s="51">
        <f t="shared" si="32"/>
        <v>0</v>
      </c>
      <c r="DK96" s="51">
        <f t="shared" si="33"/>
        <v>0</v>
      </c>
      <c r="DL96" s="51">
        <f t="shared" si="34"/>
        <v>0</v>
      </c>
      <c r="DM96" s="51">
        <f t="shared" si="35"/>
        <v>0</v>
      </c>
      <c r="DN96" s="306">
        <f t="shared" si="23"/>
        <v>0</v>
      </c>
      <c r="DO96" s="306">
        <f t="shared" si="36"/>
        <v>0</v>
      </c>
      <c r="EA96" s="351">
        <f>SUM(EA95,AND(Main!L96=1))</f>
        <v>15</v>
      </c>
      <c r="EB96" s="351">
        <f>SUM(EB95,AND(Main!L206=1))</f>
        <v>15</v>
      </c>
      <c r="EC96" s="351">
        <f>SUM(EC95,AND(Main!L316=1))</f>
        <v>15</v>
      </c>
      <c r="ED96" s="351">
        <f>SUM(ED95,AND(Main!L426=1))</f>
        <v>15</v>
      </c>
      <c r="EE96" s="351">
        <f>SUM(EE95,AND(Main!L536=1))</f>
        <v>15</v>
      </c>
      <c r="EF96" s="351">
        <f>SUM(EF95,AND(Main!L646=1))</f>
        <v>15</v>
      </c>
      <c r="EG96" s="351">
        <f>SUM(EG95,AND(Main!L756=1))</f>
        <v>15</v>
      </c>
      <c r="EH96" s="351">
        <f>SUM(EH95,AND(Main!L866=1))</f>
        <v>15</v>
      </c>
      <c r="EI96" s="351">
        <f>SUM(EI95,AND(Main!L976=1))</f>
        <v>15</v>
      </c>
      <c r="EJ96" s="350">
        <f>SUM(EJ95,AND(Main!L2846=1))</f>
        <v>11</v>
      </c>
      <c r="EK96" s="350">
        <f>SUM(EK95,AND(Main!L2956=1))</f>
        <v>11</v>
      </c>
      <c r="EL96" s="350">
        <f>SUM(EL95,AND(Main!L3066=1))</f>
        <v>11</v>
      </c>
      <c r="EM96" s="350">
        <f>SUM(EM95,AND(Main!L3176=1))</f>
        <v>11</v>
      </c>
      <c r="EN96" s="350">
        <f>SUM(EN95,AND(Main!L3286=1))</f>
        <v>11</v>
      </c>
      <c r="EO96" s="350">
        <f>SUM(EO95,AND(Main!L3396=1))</f>
        <v>11</v>
      </c>
      <c r="EP96" s="350">
        <f>SUM(EP95,AND(Main!L3506=1))</f>
        <v>11</v>
      </c>
      <c r="EQ96" s="350">
        <f>SUM(EQ95,AND(Main!L3616=1))</f>
        <v>11</v>
      </c>
      <c r="ER96" s="361">
        <f>SUM(ER95,AND(Main!N2846=1))</f>
        <v>1</v>
      </c>
      <c r="ES96" s="361">
        <f>SUM(ES95,AND(Main!N2956=1))</f>
        <v>1</v>
      </c>
      <c r="ET96" s="361">
        <f>SUM(ET95,AND(Main!N3066=1))</f>
        <v>1</v>
      </c>
      <c r="EU96" s="361">
        <f>SUM(EU95,AND(Main!N3176=1))</f>
        <v>1</v>
      </c>
      <c r="EV96" s="361">
        <f>SUM(EV95,AND(Main!N3286=1))</f>
        <v>1</v>
      </c>
      <c r="EW96" s="361">
        <f>SUM(EW95,AND(Main!N3396=1))</f>
        <v>1</v>
      </c>
      <c r="EX96" s="361">
        <f>SUM(EX95,AND(Main!N3506=1))</f>
        <v>1</v>
      </c>
      <c r="EY96" s="361">
        <f>SUM(EY95,AND(Main!N3616=1))</f>
        <v>1</v>
      </c>
      <c r="EZ96" s="362">
        <f>SUM(EZ95,AND(Main!P2846=1))</f>
        <v>1</v>
      </c>
      <c r="FA96" s="362">
        <f>SUM(FA95,AND(Main!P2956=1))</f>
        <v>1</v>
      </c>
      <c r="FB96" s="362">
        <f>SUM(FB95,AND(Main!P3066=1))</f>
        <v>1</v>
      </c>
      <c r="FC96" s="362">
        <f>SUM(FC95,AND(Main!P3176=1))</f>
        <v>1</v>
      </c>
      <c r="FD96" s="362">
        <f>SUM(FD95,AND(Main!P3286=1))</f>
        <v>1</v>
      </c>
      <c r="FE96" s="362">
        <f>SUM(FE95,AND(Main!P3396=1))</f>
        <v>1</v>
      </c>
      <c r="FF96" s="362">
        <f>SUM(FF95,AND(Main!P3506=1))</f>
        <v>1</v>
      </c>
      <c r="FG96" s="362">
        <f>SUM(FG95,AND(Main!P3616=1))</f>
        <v>1</v>
      </c>
      <c r="FH96">
        <f>SUM(FH95,AND(Main!Q2846=1))</f>
        <v>2</v>
      </c>
      <c r="FI96">
        <f>SUM(FI95,AND(Main!Q2956=1))</f>
        <v>2</v>
      </c>
      <c r="FJ96">
        <f>SUM(FJ95,AND(Main!Q3066=1))</f>
        <v>2</v>
      </c>
      <c r="FK96">
        <f>SUM(FK95,AND(Main!Q3176=1))</f>
        <v>2</v>
      </c>
      <c r="FL96">
        <f>SUM(FL95,AND(Main!Q3286=1))</f>
        <v>2</v>
      </c>
      <c r="FM96">
        <f>SUM(FM95,AND(Main!Q3396=1))</f>
        <v>2</v>
      </c>
      <c r="FN96">
        <f>SUM(FN95,AND(Main!Q3506=1))</f>
        <v>2</v>
      </c>
      <c r="FO96">
        <f>SUM(FO95,AND(Main!Q3616=1))</f>
        <v>2</v>
      </c>
    </row>
    <row r="97" spans="1:171">
      <c r="A97" s="47" t="str">
        <v>Willian</v>
      </c>
      <c r="B97" s="47">
        <v>5.5</v>
      </c>
      <c r="C97" s="47" t="str">
        <v>Fulham</v>
      </c>
      <c r="D97" s="47">
        <v>3.72</v>
      </c>
      <c r="E97" s="47">
        <v>5.88</v>
      </c>
      <c r="F97" s="47">
        <v>2.52</v>
      </c>
      <c r="G97" s="47">
        <v>2.92</v>
      </c>
      <c r="H97" s="47">
        <v>2.38</v>
      </c>
      <c r="I97" s="47">
        <v>3.31</v>
      </c>
      <c r="J97" s="47">
        <v>2.58</v>
      </c>
      <c r="K97" s="47">
        <v>2.57</v>
      </c>
      <c r="L97" s="47">
        <v>0</v>
      </c>
      <c r="N97" s="252">
        <v>2</v>
      </c>
      <c r="O97" s="49" t="str">
        <f>Main!A207</f>
        <v>Willian</v>
      </c>
      <c r="P97" s="49">
        <f>Main!B207</f>
        <v>5.5</v>
      </c>
      <c r="Q97" s="49" t="str">
        <f>Main!C207</f>
        <v>Fulham</v>
      </c>
      <c r="R97" s="49">
        <f>Main!D207</f>
        <v>3.72</v>
      </c>
      <c r="S97" s="49">
        <f>Main!E207</f>
        <v>5.88</v>
      </c>
      <c r="T97" s="49">
        <f>Main!F207</f>
        <v>2.52</v>
      </c>
      <c r="U97" s="49">
        <f>Main!G207</f>
        <v>2.92</v>
      </c>
      <c r="V97" s="49">
        <f>Main!H207</f>
        <v>2.38</v>
      </c>
      <c r="W97" s="49">
        <f>Main!I207</f>
        <v>3.31</v>
      </c>
      <c r="X97" s="49">
        <f>Main!J207</f>
        <v>2.58</v>
      </c>
      <c r="Y97" s="49">
        <f>Main!K207</f>
        <v>2.57</v>
      </c>
      <c r="Z97" s="49">
        <f>Main!L2847</f>
        <v>0</v>
      </c>
      <c r="AB97" s="49">
        <v>4</v>
      </c>
      <c r="AC97" s="49" t="str">
        <v>Ramsdale</v>
      </c>
      <c r="AD97" s="49">
        <v>4.9000000000000004</v>
      </c>
      <c r="AE97" s="49" t="str">
        <v>Arsenal</v>
      </c>
      <c r="AF97" s="49">
        <v>3.74</v>
      </c>
      <c r="AG97" s="49">
        <v>3.69</v>
      </c>
      <c r="AH97" s="49">
        <v>3.38</v>
      </c>
      <c r="AI97" s="49">
        <v>3.69</v>
      </c>
      <c r="AJ97" s="49">
        <v>3.94</v>
      </c>
      <c r="AK97" s="49">
        <v>7.27</v>
      </c>
      <c r="AL97" s="49">
        <v>3.69</v>
      </c>
      <c r="AM97" s="49">
        <v>3.02</v>
      </c>
      <c r="AN97" s="49">
        <v>0</v>
      </c>
      <c r="AP97" s="50" t="str">
        <f>Main!A207</f>
        <v>Willian</v>
      </c>
      <c r="AQ97" s="50">
        <f>Main!B207</f>
        <v>5.5</v>
      </c>
      <c r="AR97" s="50" t="str">
        <f>Main!C207</f>
        <v>Fulham</v>
      </c>
      <c r="AS97" s="50">
        <f>Main!D207</f>
        <v>3.72</v>
      </c>
      <c r="AT97" s="50">
        <f>Main!E207</f>
        <v>5.88</v>
      </c>
      <c r="AU97" s="50">
        <f>Main!F207</f>
        <v>2.52</v>
      </c>
      <c r="AV97" s="50">
        <f>Main!G207</f>
        <v>2.92</v>
      </c>
      <c r="AW97" s="50">
        <f>Main!H207</f>
        <v>2.38</v>
      </c>
      <c r="AX97" s="50">
        <f>Main!I207</f>
        <v>3.31</v>
      </c>
      <c r="AY97" s="50">
        <f>Main!J207</f>
        <v>2.58</v>
      </c>
      <c r="AZ97" s="50">
        <f>Main!K207</f>
        <v>2.57</v>
      </c>
      <c r="BA97" s="50">
        <f>Main!L1087</f>
        <v>0</v>
      </c>
      <c r="BC97" s="50" t="str">
        <v>Willian</v>
      </c>
      <c r="BD97" s="50">
        <v>5.5</v>
      </c>
      <c r="BE97" s="50" t="str">
        <v>Fulham</v>
      </c>
      <c r="BF97" s="50">
        <v>3.72</v>
      </c>
      <c r="BG97" s="50">
        <v>5.88</v>
      </c>
      <c r="BH97" s="50">
        <v>2.52</v>
      </c>
      <c r="BI97" s="50">
        <v>2.92</v>
      </c>
      <c r="BJ97" s="50">
        <v>2.38</v>
      </c>
      <c r="BK97" s="50">
        <v>3.31</v>
      </c>
      <c r="BL97" s="50">
        <v>2.58</v>
      </c>
      <c r="BM97" s="50">
        <v>2.57</v>
      </c>
      <c r="BN97" s="50">
        <v>0</v>
      </c>
      <c r="BP97" s="126" t="str">
        <f>Main!A97</f>
        <v>Willian</v>
      </c>
      <c r="BQ97" s="126">
        <f>Main!N2847</f>
        <v>0</v>
      </c>
      <c r="BR97" s="126">
        <f>Main!D97</f>
        <v>3.72</v>
      </c>
      <c r="BS97" s="126" t="str">
        <v>Willian</v>
      </c>
      <c r="BT97" s="126">
        <v>0</v>
      </c>
      <c r="BU97" s="126">
        <v>3.72</v>
      </c>
      <c r="BV97" s="127" t="str">
        <f t="shared" si="24"/>
        <v>Willian</v>
      </c>
      <c r="BW97" s="127">
        <f>Main!P2847</f>
        <v>0</v>
      </c>
      <c r="BX97" s="127">
        <f t="shared" si="25"/>
        <v>3.72</v>
      </c>
      <c r="BY97" s="127" t="str">
        <v>Willian</v>
      </c>
      <c r="BZ97" s="127">
        <v>0</v>
      </c>
      <c r="CA97" s="127">
        <v>3.72</v>
      </c>
      <c r="CH97" s="19" t="str">
        <f t="shared" si="26"/>
        <v>Willian</v>
      </c>
      <c r="CI97" s="19">
        <f>Main!M2847-BQ97-BW97-CC97</f>
        <v>0</v>
      </c>
      <c r="CJ97" s="19">
        <f t="shared" si="27"/>
        <v>3.72</v>
      </c>
      <c r="CK97" s="19" t="str">
        <v>Willian</v>
      </c>
      <c r="CL97" s="19">
        <v>0</v>
      </c>
      <c r="CM97" s="19">
        <v>3.72</v>
      </c>
      <c r="CO97" s="122">
        <f>Main!L97</f>
        <v>0</v>
      </c>
      <c r="CP97" s="122">
        <f>Main!L207</f>
        <v>0</v>
      </c>
      <c r="CQ97" s="122">
        <f>Main!L317</f>
        <v>0</v>
      </c>
      <c r="CR97" s="122">
        <f>Main!L427</f>
        <v>0</v>
      </c>
      <c r="CS97" s="122">
        <f>Main!L537</f>
        <v>0</v>
      </c>
      <c r="CT97" s="122">
        <f>Main!L647</f>
        <v>0</v>
      </c>
      <c r="CU97" s="122">
        <f>Main!L757</f>
        <v>0</v>
      </c>
      <c r="CV97" s="122">
        <f>Main!L867</f>
        <v>0</v>
      </c>
      <c r="CW97" s="122">
        <f>Main!L977</f>
        <v>0</v>
      </c>
      <c r="CX97" s="123">
        <f>Main!L1967</f>
        <v>0</v>
      </c>
      <c r="CY97" s="123">
        <f>Main!L2077</f>
        <v>0</v>
      </c>
      <c r="CZ97" s="123">
        <f>Main!L2187</f>
        <v>0</v>
      </c>
      <c r="DA97" s="124">
        <f>Main!L2297</f>
        <v>0</v>
      </c>
      <c r="DB97" s="123">
        <f>Main!L2407</f>
        <v>0</v>
      </c>
      <c r="DC97" s="123">
        <f>Main!L2517</f>
        <v>0</v>
      </c>
      <c r="DD97" s="123">
        <f>Main!L2627</f>
        <v>0</v>
      </c>
      <c r="DE97" s="123">
        <f>Main!L2737</f>
        <v>0</v>
      </c>
      <c r="DF97" s="51">
        <f t="shared" si="28"/>
        <v>0</v>
      </c>
      <c r="DG97" s="51">
        <f t="shared" si="29"/>
        <v>0</v>
      </c>
      <c r="DH97" s="51">
        <f t="shared" si="30"/>
        <v>0</v>
      </c>
      <c r="DI97" s="51">
        <f t="shared" si="31"/>
        <v>0</v>
      </c>
      <c r="DJ97" s="51">
        <f t="shared" si="32"/>
        <v>0</v>
      </c>
      <c r="DK97" s="51">
        <f t="shared" si="33"/>
        <v>0</v>
      </c>
      <c r="DL97" s="51">
        <f t="shared" si="34"/>
        <v>0</v>
      </c>
      <c r="DM97" s="51">
        <f t="shared" si="35"/>
        <v>0</v>
      </c>
      <c r="DN97" s="306">
        <f>SUM(DG97:DM97)</f>
        <v>0</v>
      </c>
      <c r="DO97" s="306">
        <f t="shared" si="36"/>
        <v>0</v>
      </c>
      <c r="EA97" s="351">
        <f>SUM(EA96,AND(Main!L97=1))</f>
        <v>15</v>
      </c>
      <c r="EB97" s="351">
        <f>SUM(EB96,AND(Main!L207=1))</f>
        <v>15</v>
      </c>
      <c r="EC97" s="351">
        <f>SUM(EC96,AND(Main!L317=1))</f>
        <v>15</v>
      </c>
      <c r="ED97" s="351">
        <f>SUM(ED96,AND(Main!L427=1))</f>
        <v>15</v>
      </c>
      <c r="EE97" s="351">
        <f>SUM(EE96,AND(Main!L537=1))</f>
        <v>15</v>
      </c>
      <c r="EF97" s="351">
        <f>SUM(EF96,AND(Main!L647=1))</f>
        <v>15</v>
      </c>
      <c r="EG97" s="351">
        <f>SUM(EG96,AND(Main!L757=1))</f>
        <v>15</v>
      </c>
      <c r="EH97" s="351">
        <f>SUM(EH96,AND(Main!L867=1))</f>
        <v>15</v>
      </c>
      <c r="EI97" s="351">
        <f>SUM(EI96,AND(Main!L977=1))</f>
        <v>15</v>
      </c>
      <c r="EJ97" s="350">
        <f>SUM(EJ96,AND(Main!L2847=1))</f>
        <v>11</v>
      </c>
      <c r="EK97" s="350">
        <f>SUM(EK96,AND(Main!L2957=1))</f>
        <v>11</v>
      </c>
      <c r="EL97" s="350">
        <f>SUM(EL96,AND(Main!L3067=1))</f>
        <v>11</v>
      </c>
      <c r="EM97" s="350">
        <f>SUM(EM96,AND(Main!L3177=1))</f>
        <v>11</v>
      </c>
      <c r="EN97" s="350">
        <f>SUM(EN96,AND(Main!L3287=1))</f>
        <v>11</v>
      </c>
      <c r="EO97" s="350">
        <f>SUM(EO96,AND(Main!L3397=1))</f>
        <v>11</v>
      </c>
      <c r="EP97" s="350">
        <f>SUM(EP96,AND(Main!L3507=1))</f>
        <v>11</v>
      </c>
      <c r="EQ97" s="350">
        <f>SUM(EQ96,AND(Main!L3617=1))</f>
        <v>11</v>
      </c>
      <c r="ER97" s="361">
        <f>SUM(ER96,AND(Main!N2847=1))</f>
        <v>1</v>
      </c>
      <c r="ES97" s="361">
        <f>SUM(ES96,AND(Main!N2957=1))</f>
        <v>1</v>
      </c>
      <c r="ET97" s="361">
        <f>SUM(ET96,AND(Main!N3067=1))</f>
        <v>1</v>
      </c>
      <c r="EU97" s="361">
        <f>SUM(EU96,AND(Main!N3177=1))</f>
        <v>1</v>
      </c>
      <c r="EV97" s="361">
        <f>SUM(EV96,AND(Main!N3287=1))</f>
        <v>1</v>
      </c>
      <c r="EW97" s="361">
        <f>SUM(EW96,AND(Main!N3397=1))</f>
        <v>1</v>
      </c>
      <c r="EX97" s="361">
        <f>SUM(EX96,AND(Main!N3507=1))</f>
        <v>1</v>
      </c>
      <c r="EY97" s="361">
        <f>SUM(EY96,AND(Main!N3617=1))</f>
        <v>1</v>
      </c>
      <c r="EZ97" s="362">
        <f>SUM(EZ96,AND(Main!P2847=1))</f>
        <v>1</v>
      </c>
      <c r="FA97" s="362">
        <f>SUM(FA96,AND(Main!P2957=1))</f>
        <v>1</v>
      </c>
      <c r="FB97" s="362">
        <f>SUM(FB96,AND(Main!P3067=1))</f>
        <v>1</v>
      </c>
      <c r="FC97" s="362">
        <f>SUM(FC96,AND(Main!P3177=1))</f>
        <v>1</v>
      </c>
      <c r="FD97" s="362">
        <f>SUM(FD96,AND(Main!P3287=1))</f>
        <v>1</v>
      </c>
      <c r="FE97" s="362">
        <f>SUM(FE96,AND(Main!P3397=1))</f>
        <v>1</v>
      </c>
      <c r="FF97" s="362">
        <f>SUM(FF96,AND(Main!P3507=1))</f>
        <v>1</v>
      </c>
      <c r="FG97" s="362">
        <f>SUM(FG96,AND(Main!P3617=1))</f>
        <v>1</v>
      </c>
      <c r="FH97">
        <f>SUM(FH96,AND(Main!Q2847=1))</f>
        <v>2</v>
      </c>
      <c r="FI97">
        <f>SUM(FI96,AND(Main!Q2957=1))</f>
        <v>2</v>
      </c>
      <c r="FJ97">
        <f>SUM(FJ96,AND(Main!Q3067=1))</f>
        <v>2</v>
      </c>
      <c r="FK97">
        <f>SUM(FK96,AND(Main!Q3177=1))</f>
        <v>2</v>
      </c>
      <c r="FL97">
        <f>SUM(FL96,AND(Main!Q3287=1))</f>
        <v>2</v>
      </c>
      <c r="FM97">
        <f>SUM(FM96,AND(Main!Q3397=1))</f>
        <v>2</v>
      </c>
      <c r="FN97">
        <f>SUM(FN96,AND(Main!Q3507=1))</f>
        <v>2</v>
      </c>
      <c r="FO97">
        <f>SUM(FO96,AND(Main!Q3617=1))</f>
        <v>2</v>
      </c>
    </row>
    <row r="98" spans="1:171">
      <c r="A98" s="47" t="str">
        <v>Antony</v>
      </c>
      <c r="B98" s="47">
        <v>7.5</v>
      </c>
      <c r="C98" s="47" t="str">
        <v>Man Utd</v>
      </c>
      <c r="D98" s="47">
        <v>3.61</v>
      </c>
      <c r="E98" s="47">
        <v>4.17</v>
      </c>
      <c r="F98" s="47">
        <v>2.84</v>
      </c>
      <c r="G98" s="47">
        <v>2.7</v>
      </c>
      <c r="H98" s="47">
        <v>3.66</v>
      </c>
      <c r="I98" s="47">
        <v>3.44</v>
      </c>
      <c r="J98" s="47">
        <v>3.6</v>
      </c>
      <c r="K98" s="47">
        <v>1.78</v>
      </c>
      <c r="L98" s="47">
        <v>0</v>
      </c>
      <c r="N98" s="252">
        <v>2</v>
      </c>
      <c r="O98" s="49" t="str">
        <f>Main!A208</f>
        <v>Antony</v>
      </c>
      <c r="P98" s="49">
        <f>Main!B208</f>
        <v>7.5</v>
      </c>
      <c r="Q98" s="49" t="str">
        <f>Main!C208</f>
        <v>Man Utd</v>
      </c>
      <c r="R98" s="49">
        <f>Main!D208</f>
        <v>3.61</v>
      </c>
      <c r="S98" s="49">
        <f>Main!E208</f>
        <v>4.17</v>
      </c>
      <c r="T98" s="49">
        <f>Main!F208</f>
        <v>2.84</v>
      </c>
      <c r="U98" s="49">
        <f>Main!G208</f>
        <v>2.7</v>
      </c>
      <c r="V98" s="49">
        <f>Main!H208</f>
        <v>3.66</v>
      </c>
      <c r="W98" s="49">
        <f>Main!I208</f>
        <v>3.44</v>
      </c>
      <c r="X98" s="49">
        <f>Main!J208</f>
        <v>3.6</v>
      </c>
      <c r="Y98" s="49">
        <f>Main!K208</f>
        <v>1.78</v>
      </c>
      <c r="Z98" s="49">
        <f>Main!L2848</f>
        <v>0</v>
      </c>
      <c r="AB98" s="49">
        <v>4</v>
      </c>
      <c r="AC98" s="49" t="str">
        <v>Arrizabalaga</v>
      </c>
      <c r="AD98" s="49">
        <v>4.5</v>
      </c>
      <c r="AE98" s="49" t="str">
        <v>Chelsea</v>
      </c>
      <c r="AF98" s="49">
        <v>3.96</v>
      </c>
      <c r="AG98" s="49">
        <v>6.8</v>
      </c>
      <c r="AH98" s="49">
        <v>3.98</v>
      </c>
      <c r="AI98" s="49">
        <v>3.04</v>
      </c>
      <c r="AJ98" s="49">
        <v>3.81</v>
      </c>
      <c r="AK98" s="49">
        <v>3.52</v>
      </c>
      <c r="AL98" s="49">
        <v>4.04</v>
      </c>
      <c r="AM98" s="49">
        <v>3.12</v>
      </c>
      <c r="AN98" s="49">
        <v>0</v>
      </c>
      <c r="AP98" s="50" t="str">
        <f>Main!A208</f>
        <v>Antony</v>
      </c>
      <c r="AQ98" s="50">
        <f>Main!B208</f>
        <v>7.5</v>
      </c>
      <c r="AR98" s="50" t="str">
        <f>Main!C208</f>
        <v>Man Utd</v>
      </c>
      <c r="AS98" s="50">
        <f>Main!D208</f>
        <v>3.61</v>
      </c>
      <c r="AT98" s="50">
        <f>Main!E208</f>
        <v>4.17</v>
      </c>
      <c r="AU98" s="50">
        <f>Main!F208</f>
        <v>2.84</v>
      </c>
      <c r="AV98" s="50">
        <f>Main!G208</f>
        <v>2.7</v>
      </c>
      <c r="AW98" s="50">
        <f>Main!H208</f>
        <v>3.66</v>
      </c>
      <c r="AX98" s="50">
        <f>Main!I208</f>
        <v>3.44</v>
      </c>
      <c r="AY98" s="50">
        <f>Main!J208</f>
        <v>3.6</v>
      </c>
      <c r="AZ98" s="50">
        <f>Main!K208</f>
        <v>1.78</v>
      </c>
      <c r="BA98" s="50">
        <f>Main!L1088</f>
        <v>0</v>
      </c>
      <c r="BC98" s="50" t="str">
        <v>Antony</v>
      </c>
      <c r="BD98" s="50">
        <v>7.5</v>
      </c>
      <c r="BE98" s="50" t="str">
        <v>Man Utd</v>
      </c>
      <c r="BF98" s="50">
        <v>3.61</v>
      </c>
      <c r="BG98" s="50">
        <v>4.17</v>
      </c>
      <c r="BH98" s="50">
        <v>2.84</v>
      </c>
      <c r="BI98" s="50">
        <v>2.7</v>
      </c>
      <c r="BJ98" s="50">
        <v>3.66</v>
      </c>
      <c r="BK98" s="50">
        <v>3.44</v>
      </c>
      <c r="BL98" s="50">
        <v>3.6</v>
      </c>
      <c r="BM98" s="50">
        <v>1.78</v>
      </c>
      <c r="BN98" s="50">
        <v>0</v>
      </c>
      <c r="BP98" s="126" t="str">
        <f>Main!A98</f>
        <v>Antony</v>
      </c>
      <c r="BQ98" s="126">
        <f>Main!N2848</f>
        <v>0</v>
      </c>
      <c r="BR98" s="126">
        <f>Main!D98</f>
        <v>3.61</v>
      </c>
      <c r="BS98" s="126" t="str">
        <v>Antony</v>
      </c>
      <c r="BT98" s="126">
        <v>0</v>
      </c>
      <c r="BU98" s="126">
        <v>3.61</v>
      </c>
      <c r="BV98" s="127" t="str">
        <f t="shared" si="24"/>
        <v>Antony</v>
      </c>
      <c r="BW98" s="127">
        <f>Main!P2848</f>
        <v>0</v>
      </c>
      <c r="BX98" s="127">
        <f t="shared" si="25"/>
        <v>3.61</v>
      </c>
      <c r="BY98" s="127" t="str">
        <v>Antony</v>
      </c>
      <c r="BZ98" s="127">
        <v>0</v>
      </c>
      <c r="CA98" s="127">
        <v>3.61</v>
      </c>
      <c r="CH98" s="19" t="str">
        <f t="shared" si="26"/>
        <v>Antony</v>
      </c>
      <c r="CI98" s="19">
        <f>Main!M2848-BQ98-BW98-CC98</f>
        <v>0</v>
      </c>
      <c r="CJ98" s="19">
        <f t="shared" si="27"/>
        <v>3.61</v>
      </c>
      <c r="CK98" s="19" t="str">
        <v>Antony</v>
      </c>
      <c r="CL98" s="19">
        <v>0</v>
      </c>
      <c r="CM98" s="19">
        <v>3.61</v>
      </c>
      <c r="CO98" s="122">
        <f>Main!L98</f>
        <v>0</v>
      </c>
      <c r="CP98" s="122">
        <f>Main!L208</f>
        <v>0</v>
      </c>
      <c r="CQ98" s="122">
        <f>Main!L318</f>
        <v>0</v>
      </c>
      <c r="CR98" s="122">
        <f>Main!L428</f>
        <v>0</v>
      </c>
      <c r="CS98" s="122">
        <f>Main!L538</f>
        <v>0</v>
      </c>
      <c r="CT98" s="122">
        <f>Main!L648</f>
        <v>0</v>
      </c>
      <c r="CU98" s="122">
        <f>Main!L758</f>
        <v>0</v>
      </c>
      <c r="CV98" s="122">
        <f>Main!L868</f>
        <v>0</v>
      </c>
      <c r="CW98" s="122">
        <f>Main!L978</f>
        <v>0</v>
      </c>
      <c r="CX98" s="123">
        <f>Main!L1968</f>
        <v>0</v>
      </c>
      <c r="CY98" s="123">
        <f>Main!L2078</f>
        <v>0</v>
      </c>
      <c r="CZ98" s="123">
        <f>Main!L2188</f>
        <v>0</v>
      </c>
      <c r="DA98" s="124">
        <f>Main!L2298</f>
        <v>0</v>
      </c>
      <c r="DB98" s="123">
        <f>Main!L2408</f>
        <v>0</v>
      </c>
      <c r="DC98" s="123">
        <f>Main!L2518</f>
        <v>0</v>
      </c>
      <c r="DD98" s="123">
        <f>Main!L2628</f>
        <v>0</v>
      </c>
      <c r="DE98" s="123">
        <f>Main!L2738</f>
        <v>0</v>
      </c>
      <c r="DF98" s="51">
        <f t="shared" si="28"/>
        <v>0</v>
      </c>
      <c r="DG98" s="51">
        <f t="shared" si="29"/>
        <v>0</v>
      </c>
      <c r="DH98" s="51">
        <f t="shared" si="30"/>
        <v>0</v>
      </c>
      <c r="DI98" s="51">
        <f t="shared" si="31"/>
        <v>0</v>
      </c>
      <c r="DJ98" s="51">
        <f t="shared" si="32"/>
        <v>0</v>
      </c>
      <c r="DK98" s="51">
        <f t="shared" si="33"/>
        <v>0</v>
      </c>
      <c r="DL98" s="51">
        <f t="shared" si="34"/>
        <v>0</v>
      </c>
      <c r="DM98" s="51">
        <f t="shared" si="35"/>
        <v>0</v>
      </c>
      <c r="DN98" s="306">
        <f>SUM(DG98:DM98)</f>
        <v>0</v>
      </c>
      <c r="DO98" s="306">
        <f t="shared" si="36"/>
        <v>0</v>
      </c>
      <c r="EA98" s="351">
        <f>SUM(EA97,AND(Main!L98=1))</f>
        <v>15</v>
      </c>
      <c r="EB98" s="351">
        <f>SUM(EB97,AND(Main!L208=1))</f>
        <v>15</v>
      </c>
      <c r="EC98" s="351">
        <f>SUM(EC97,AND(Main!L318=1))</f>
        <v>15</v>
      </c>
      <c r="ED98" s="351">
        <f>SUM(ED97,AND(Main!L428=1))</f>
        <v>15</v>
      </c>
      <c r="EE98" s="351">
        <f>SUM(EE97,AND(Main!L538=1))</f>
        <v>15</v>
      </c>
      <c r="EF98" s="351">
        <f>SUM(EF97,AND(Main!L648=1))</f>
        <v>15</v>
      </c>
      <c r="EG98" s="351">
        <f>SUM(EG97,AND(Main!L758=1))</f>
        <v>15</v>
      </c>
      <c r="EH98" s="351">
        <f>SUM(EH97,AND(Main!L868=1))</f>
        <v>15</v>
      </c>
      <c r="EI98" s="351">
        <f>SUM(EI97,AND(Main!L978=1))</f>
        <v>15</v>
      </c>
      <c r="EJ98" s="350">
        <f>SUM(EJ97,AND(Main!L2848=1))</f>
        <v>11</v>
      </c>
      <c r="EK98" s="350">
        <f>SUM(EK97,AND(Main!L2958=1))</f>
        <v>11</v>
      </c>
      <c r="EL98" s="350">
        <f>SUM(EL97,AND(Main!L3068=1))</f>
        <v>11</v>
      </c>
      <c r="EM98" s="350">
        <f>SUM(EM97,AND(Main!L3178=1))</f>
        <v>11</v>
      </c>
      <c r="EN98" s="350">
        <f>SUM(EN97,AND(Main!L3288=1))</f>
        <v>11</v>
      </c>
      <c r="EO98" s="350">
        <f>SUM(EO97,AND(Main!L3398=1))</f>
        <v>11</v>
      </c>
      <c r="EP98" s="350">
        <f>SUM(EP97,AND(Main!L3508=1))</f>
        <v>11</v>
      </c>
      <c r="EQ98" s="350">
        <f>SUM(EQ97,AND(Main!L3618=1))</f>
        <v>11</v>
      </c>
      <c r="ER98" s="361">
        <f>SUM(ER97,AND(Main!N2848=1))</f>
        <v>1</v>
      </c>
      <c r="ES98" s="361">
        <f>SUM(ES97,AND(Main!N2958=1))</f>
        <v>1</v>
      </c>
      <c r="ET98" s="361">
        <f>SUM(ET97,AND(Main!N3068=1))</f>
        <v>1</v>
      </c>
      <c r="EU98" s="361">
        <f>SUM(EU97,AND(Main!N3178=1))</f>
        <v>1</v>
      </c>
      <c r="EV98" s="361">
        <f>SUM(EV97,AND(Main!N3288=1))</f>
        <v>1</v>
      </c>
      <c r="EW98" s="361">
        <f>SUM(EW97,AND(Main!N3398=1))</f>
        <v>1</v>
      </c>
      <c r="EX98" s="361">
        <f>SUM(EX97,AND(Main!N3508=1))</f>
        <v>1</v>
      </c>
      <c r="EY98" s="361">
        <f>SUM(EY97,AND(Main!N3618=1))</f>
        <v>1</v>
      </c>
      <c r="EZ98" s="362">
        <f>SUM(EZ97,AND(Main!P2848=1))</f>
        <v>1</v>
      </c>
      <c r="FA98" s="362">
        <f>SUM(FA97,AND(Main!P2958=1))</f>
        <v>1</v>
      </c>
      <c r="FB98" s="362">
        <f>SUM(FB97,AND(Main!P3068=1))</f>
        <v>1</v>
      </c>
      <c r="FC98" s="362">
        <f>SUM(FC97,AND(Main!P3178=1))</f>
        <v>1</v>
      </c>
      <c r="FD98" s="362">
        <f>SUM(FD97,AND(Main!P3288=1))</f>
        <v>1</v>
      </c>
      <c r="FE98" s="362">
        <f>SUM(FE97,AND(Main!P3398=1))</f>
        <v>1</v>
      </c>
      <c r="FF98" s="362">
        <f>SUM(FF97,AND(Main!P3508=1))</f>
        <v>1</v>
      </c>
      <c r="FG98" s="362">
        <f>SUM(FG97,AND(Main!P3618=1))</f>
        <v>1</v>
      </c>
      <c r="FH98">
        <f>SUM(FH97,AND(Main!Q2848=1))</f>
        <v>2</v>
      </c>
      <c r="FI98">
        <f>SUM(FI97,AND(Main!Q2958=1))</f>
        <v>2</v>
      </c>
      <c r="FJ98">
        <f>SUM(FJ97,AND(Main!Q3068=1))</f>
        <v>2</v>
      </c>
      <c r="FK98">
        <f>SUM(FK97,AND(Main!Q3178=1))</f>
        <v>2</v>
      </c>
      <c r="FL98">
        <f>SUM(FL97,AND(Main!Q3288=1))</f>
        <v>2</v>
      </c>
      <c r="FM98">
        <f>SUM(FM97,AND(Main!Q3398=1))</f>
        <v>2</v>
      </c>
      <c r="FN98">
        <f>SUM(FN97,AND(Main!Q3508=1))</f>
        <v>2</v>
      </c>
      <c r="FO98">
        <f>SUM(FO97,AND(Main!Q3618=1))</f>
        <v>2</v>
      </c>
    </row>
    <row r="99" spans="1:171">
      <c r="A99" s="47" t="str">
        <v>Saint-Maximin</v>
      </c>
      <c r="B99" s="47">
        <v>6.2</v>
      </c>
      <c r="C99" s="47" t="str">
        <v>Newcastle</v>
      </c>
      <c r="D99" s="47">
        <v>3.25</v>
      </c>
      <c r="E99" s="47">
        <v>2.4900000000000002</v>
      </c>
      <c r="F99" s="47">
        <v>3.88</v>
      </c>
      <c r="G99" s="47">
        <v>3.43</v>
      </c>
      <c r="H99" s="47">
        <v>3.59</v>
      </c>
      <c r="I99" s="47">
        <v>3.55</v>
      </c>
      <c r="J99" s="47">
        <v>2.99</v>
      </c>
      <c r="K99" s="47">
        <v>2.14</v>
      </c>
      <c r="L99" s="47">
        <v>0</v>
      </c>
      <c r="N99" s="252">
        <v>2</v>
      </c>
      <c r="O99" s="49" t="str">
        <f>Main!A209</f>
        <v>Saint-Maximin</v>
      </c>
      <c r="P99" s="49">
        <f>Main!B209</f>
        <v>6.2</v>
      </c>
      <c r="Q99" s="49" t="str">
        <f>Main!C209</f>
        <v>Newcastle</v>
      </c>
      <c r="R99" s="49">
        <f>Main!D209</f>
        <v>3.25</v>
      </c>
      <c r="S99" s="49">
        <f>Main!E209</f>
        <v>2.4900000000000002</v>
      </c>
      <c r="T99" s="49">
        <f>Main!F209</f>
        <v>3.88</v>
      </c>
      <c r="U99" s="49">
        <f>Main!G209</f>
        <v>3.43</v>
      </c>
      <c r="V99" s="49">
        <f>Main!H209</f>
        <v>3.59</v>
      </c>
      <c r="W99" s="49">
        <f>Main!I209</f>
        <v>3.55</v>
      </c>
      <c r="X99" s="49">
        <f>Main!J209</f>
        <v>2.99</v>
      </c>
      <c r="Y99" s="49">
        <f>Main!K209</f>
        <v>2.14</v>
      </c>
      <c r="Z99" s="49">
        <f>Main!L2849</f>
        <v>0</v>
      </c>
      <c r="AB99" s="49">
        <v>4</v>
      </c>
      <c r="AC99" s="49" t="str">
        <v>Alisson</v>
      </c>
      <c r="AD99" s="49">
        <v>5.5</v>
      </c>
      <c r="AE99" s="49" t="str">
        <v>Liverpool</v>
      </c>
      <c r="AF99" s="49">
        <v>4.18</v>
      </c>
      <c r="AG99" s="49">
        <v>3.85</v>
      </c>
      <c r="AH99" s="49">
        <v>3.73</v>
      </c>
      <c r="AI99" s="49">
        <v>3.78</v>
      </c>
      <c r="AJ99" s="49">
        <v>4.04</v>
      </c>
      <c r="AK99" s="49">
        <v>4.2</v>
      </c>
      <c r="AL99" s="49">
        <v>3.54</v>
      </c>
      <c r="AM99" s="49">
        <v>3.84</v>
      </c>
      <c r="AN99" s="49">
        <v>0</v>
      </c>
      <c r="AP99" s="50" t="str">
        <f>Main!A209</f>
        <v>Saint-Maximin</v>
      </c>
      <c r="AQ99" s="50">
        <f>Main!B209</f>
        <v>6.2</v>
      </c>
      <c r="AR99" s="50" t="str">
        <f>Main!C209</f>
        <v>Newcastle</v>
      </c>
      <c r="AS99" s="50">
        <f>Main!D209</f>
        <v>3.25</v>
      </c>
      <c r="AT99" s="50">
        <f>Main!E209</f>
        <v>2.4900000000000002</v>
      </c>
      <c r="AU99" s="50">
        <f>Main!F209</f>
        <v>3.88</v>
      </c>
      <c r="AV99" s="50">
        <f>Main!G209</f>
        <v>3.43</v>
      </c>
      <c r="AW99" s="50">
        <f>Main!H209</f>
        <v>3.59</v>
      </c>
      <c r="AX99" s="50">
        <f>Main!I209</f>
        <v>3.55</v>
      </c>
      <c r="AY99" s="50">
        <f>Main!J209</f>
        <v>2.99</v>
      </c>
      <c r="AZ99" s="50">
        <f>Main!K209</f>
        <v>2.14</v>
      </c>
      <c r="BA99" s="50">
        <f>Main!L1089</f>
        <v>0</v>
      </c>
      <c r="BC99" s="50" t="str">
        <v>Saint-Maximin</v>
      </c>
      <c r="BD99" s="50">
        <v>6.2</v>
      </c>
      <c r="BE99" s="50" t="str">
        <v>Newcastle</v>
      </c>
      <c r="BF99" s="50">
        <v>3.25</v>
      </c>
      <c r="BG99" s="50">
        <v>2.4900000000000002</v>
      </c>
      <c r="BH99" s="50">
        <v>3.88</v>
      </c>
      <c r="BI99" s="50">
        <v>3.43</v>
      </c>
      <c r="BJ99" s="50">
        <v>3.59</v>
      </c>
      <c r="BK99" s="50">
        <v>3.55</v>
      </c>
      <c r="BL99" s="50">
        <v>2.99</v>
      </c>
      <c r="BM99" s="50">
        <v>2.14</v>
      </c>
      <c r="BN99" s="50">
        <v>0</v>
      </c>
      <c r="BP99" s="126" t="str">
        <f>Main!A99</f>
        <v>Saint-Maximin</v>
      </c>
      <c r="BQ99" s="126">
        <f>Main!N2849</f>
        <v>0</v>
      </c>
      <c r="BR99" s="126">
        <f>Main!D99</f>
        <v>3.25</v>
      </c>
      <c r="BS99" s="126" t="str">
        <v>Saint-Maximin</v>
      </c>
      <c r="BT99" s="126">
        <v>0</v>
      </c>
      <c r="BU99" s="126">
        <v>3.25</v>
      </c>
      <c r="BV99" s="127" t="str">
        <f t="shared" si="24"/>
        <v>Saint-Maximin</v>
      </c>
      <c r="BW99" s="127">
        <f>Main!P2849</f>
        <v>0</v>
      </c>
      <c r="BX99" s="127">
        <f t="shared" si="25"/>
        <v>3.25</v>
      </c>
      <c r="BY99" s="127" t="str">
        <v>Saint-Maximin</v>
      </c>
      <c r="BZ99" s="127">
        <v>0</v>
      </c>
      <c r="CA99" s="127">
        <v>3.25</v>
      </c>
      <c r="CH99" s="19" t="str">
        <f t="shared" si="26"/>
        <v>Saint-Maximin</v>
      </c>
      <c r="CI99" s="19">
        <f>Main!M2849-BQ99-BW99-CC99</f>
        <v>0</v>
      </c>
      <c r="CJ99" s="19">
        <f t="shared" si="27"/>
        <v>3.25</v>
      </c>
      <c r="CK99" s="19" t="str">
        <v>Saint-Maximin</v>
      </c>
      <c r="CL99" s="19">
        <v>0</v>
      </c>
      <c r="CM99" s="19">
        <v>3.25</v>
      </c>
      <c r="CO99" s="122">
        <f>Main!L99</f>
        <v>0</v>
      </c>
      <c r="CP99" s="122">
        <f>Main!L209</f>
        <v>0</v>
      </c>
      <c r="CQ99" s="122">
        <f>Main!L319</f>
        <v>0</v>
      </c>
      <c r="CR99" s="122">
        <f>Main!L429</f>
        <v>0</v>
      </c>
      <c r="CS99" s="122">
        <f>Main!L539</f>
        <v>0</v>
      </c>
      <c r="CT99" s="122">
        <f>Main!L649</f>
        <v>0</v>
      </c>
      <c r="CU99" s="122">
        <f>Main!L759</f>
        <v>0</v>
      </c>
      <c r="CV99" s="122">
        <f>Main!L869</f>
        <v>0</v>
      </c>
      <c r="CW99" s="122">
        <f>Main!L979</f>
        <v>0</v>
      </c>
      <c r="CX99" s="123">
        <f>Main!L1969</f>
        <v>0</v>
      </c>
      <c r="CY99" s="123">
        <f>Main!L2079</f>
        <v>0</v>
      </c>
      <c r="CZ99" s="123">
        <f>Main!L2189</f>
        <v>0</v>
      </c>
      <c r="DA99" s="124">
        <f>Main!L2299</f>
        <v>0</v>
      </c>
      <c r="DB99" s="123">
        <f>Main!L2409</f>
        <v>0</v>
      </c>
      <c r="DC99" s="123">
        <f>Main!L2519</f>
        <v>0</v>
      </c>
      <c r="DD99" s="123">
        <f>Main!L2629</f>
        <v>0</v>
      </c>
      <c r="DE99" s="123">
        <f>Main!L2739</f>
        <v>0</v>
      </c>
      <c r="DF99" s="51">
        <f t="shared" si="28"/>
        <v>0</v>
      </c>
      <c r="DG99" s="51">
        <f t="shared" si="29"/>
        <v>0</v>
      </c>
      <c r="DH99" s="51">
        <f t="shared" si="30"/>
        <v>0</v>
      </c>
      <c r="DI99" s="51">
        <f t="shared" si="31"/>
        <v>0</v>
      </c>
      <c r="DJ99" s="51">
        <f t="shared" si="32"/>
        <v>0</v>
      </c>
      <c r="DK99" s="51">
        <f t="shared" si="33"/>
        <v>0</v>
      </c>
      <c r="DL99" s="51">
        <f t="shared" si="34"/>
        <v>0</v>
      </c>
      <c r="DM99" s="51">
        <f t="shared" si="35"/>
        <v>0</v>
      </c>
      <c r="DN99" s="306">
        <f>SUM(DG99:DM99)</f>
        <v>0</v>
      </c>
      <c r="DO99" s="306">
        <f t="shared" si="36"/>
        <v>0</v>
      </c>
      <c r="EA99" s="351">
        <f>SUM(EA98,AND(Main!L99=1))</f>
        <v>15</v>
      </c>
      <c r="EB99" s="351">
        <f>SUM(EB98,AND(Main!L209=1))</f>
        <v>15</v>
      </c>
      <c r="EC99" s="351">
        <f>SUM(EC98,AND(Main!L319=1))</f>
        <v>15</v>
      </c>
      <c r="ED99" s="351">
        <f>SUM(ED98,AND(Main!L429=1))</f>
        <v>15</v>
      </c>
      <c r="EE99" s="351">
        <f>SUM(EE98,AND(Main!L539=1))</f>
        <v>15</v>
      </c>
      <c r="EF99" s="351">
        <f>SUM(EF98,AND(Main!L649=1))</f>
        <v>15</v>
      </c>
      <c r="EG99" s="351">
        <f>SUM(EG98,AND(Main!L759=1))</f>
        <v>15</v>
      </c>
      <c r="EH99" s="351">
        <f>SUM(EH98,AND(Main!L869=1))</f>
        <v>15</v>
      </c>
      <c r="EI99" s="351">
        <f>SUM(EI98,AND(Main!L979=1))</f>
        <v>15</v>
      </c>
      <c r="EJ99" s="350">
        <f>SUM(EJ98,AND(Main!L2849=1))</f>
        <v>11</v>
      </c>
      <c r="EK99" s="350">
        <f>SUM(EK98,AND(Main!L2959=1))</f>
        <v>11</v>
      </c>
      <c r="EL99" s="350">
        <f>SUM(EL98,AND(Main!L3069=1))</f>
        <v>11</v>
      </c>
      <c r="EM99" s="350">
        <f>SUM(EM98,AND(Main!L3179=1))</f>
        <v>11</v>
      </c>
      <c r="EN99" s="350">
        <f>SUM(EN98,AND(Main!L3289=1))</f>
        <v>11</v>
      </c>
      <c r="EO99" s="350">
        <f>SUM(EO98,AND(Main!L3399=1))</f>
        <v>11</v>
      </c>
      <c r="EP99" s="350">
        <f>SUM(EP98,AND(Main!L3509=1))</f>
        <v>11</v>
      </c>
      <c r="EQ99" s="350">
        <f>SUM(EQ98,AND(Main!L3619=1))</f>
        <v>11</v>
      </c>
      <c r="ER99" s="361">
        <f>SUM(ER98,AND(Main!N2849=1))</f>
        <v>1</v>
      </c>
      <c r="ES99" s="361">
        <f>SUM(ES98,AND(Main!N2959=1))</f>
        <v>1</v>
      </c>
      <c r="ET99" s="361">
        <f>SUM(ET98,AND(Main!N3069=1))</f>
        <v>1</v>
      </c>
      <c r="EU99" s="361">
        <f>SUM(EU98,AND(Main!N3179=1))</f>
        <v>1</v>
      </c>
      <c r="EV99" s="361">
        <f>SUM(EV98,AND(Main!N3289=1))</f>
        <v>1</v>
      </c>
      <c r="EW99" s="361">
        <f>SUM(EW98,AND(Main!N3399=1))</f>
        <v>1</v>
      </c>
      <c r="EX99" s="361">
        <f>SUM(EX98,AND(Main!N3509=1))</f>
        <v>1</v>
      </c>
      <c r="EY99" s="361">
        <f>SUM(EY98,AND(Main!N3619=1))</f>
        <v>1</v>
      </c>
      <c r="EZ99" s="362">
        <f>SUM(EZ98,AND(Main!P2849=1))</f>
        <v>1</v>
      </c>
      <c r="FA99" s="362">
        <f>SUM(FA98,AND(Main!P2959=1))</f>
        <v>1</v>
      </c>
      <c r="FB99" s="362">
        <f>SUM(FB98,AND(Main!P3069=1))</f>
        <v>1</v>
      </c>
      <c r="FC99" s="362">
        <f>SUM(FC98,AND(Main!P3179=1))</f>
        <v>1</v>
      </c>
      <c r="FD99" s="362">
        <f>SUM(FD98,AND(Main!P3289=1))</f>
        <v>1</v>
      </c>
      <c r="FE99" s="362">
        <f>SUM(FE98,AND(Main!P3399=1))</f>
        <v>1</v>
      </c>
      <c r="FF99" s="362">
        <f>SUM(FF98,AND(Main!P3509=1))</f>
        <v>1</v>
      </c>
      <c r="FG99" s="362">
        <f>SUM(FG98,AND(Main!P3619=1))</f>
        <v>1</v>
      </c>
      <c r="FH99">
        <f>SUM(FH98,AND(Main!Q2849=1))</f>
        <v>2</v>
      </c>
      <c r="FI99">
        <f>SUM(FI98,AND(Main!Q2959=1))</f>
        <v>2</v>
      </c>
      <c r="FJ99">
        <f>SUM(FJ98,AND(Main!Q3069=1))</f>
        <v>2</v>
      </c>
      <c r="FK99">
        <f>SUM(FK98,AND(Main!Q3179=1))</f>
        <v>2</v>
      </c>
      <c r="FL99">
        <f>SUM(FL98,AND(Main!Q3289=1))</f>
        <v>2</v>
      </c>
      <c r="FM99">
        <f>SUM(FM98,AND(Main!Q3399=1))</f>
        <v>2</v>
      </c>
      <c r="FN99">
        <f>SUM(FN98,AND(Main!Q3509=1))</f>
        <v>2</v>
      </c>
      <c r="FO99">
        <f>SUM(FO98,AND(Main!Q3619=1))</f>
        <v>2</v>
      </c>
    </row>
    <row r="100" spans="1:171">
      <c r="A100" s="47" t="str">
        <v>Gündogan</v>
      </c>
      <c r="B100" s="47">
        <v>7.3</v>
      </c>
      <c r="C100" s="47" t="str">
        <v>Man City</v>
      </c>
      <c r="D100" s="47">
        <v>3.06</v>
      </c>
      <c r="E100" s="47">
        <v>2.4700000000000002</v>
      </c>
      <c r="F100" s="47">
        <v>4.93</v>
      </c>
      <c r="G100" s="47">
        <v>2.95</v>
      </c>
      <c r="H100" s="47">
        <v>2.4700000000000002</v>
      </c>
      <c r="I100" s="47">
        <v>5.13</v>
      </c>
      <c r="J100" s="47">
        <v>2.82</v>
      </c>
      <c r="K100" s="47">
        <v>1.23</v>
      </c>
      <c r="L100" s="47">
        <v>0</v>
      </c>
      <c r="N100" s="252">
        <v>2</v>
      </c>
      <c r="O100" s="49" t="str">
        <f>Main!A210</f>
        <v>Gündogan</v>
      </c>
      <c r="P100" s="49">
        <f>Main!B210</f>
        <v>7.3</v>
      </c>
      <c r="Q100" s="49" t="str">
        <f>Main!C210</f>
        <v>Man City</v>
      </c>
      <c r="R100" s="49">
        <f>Main!D210</f>
        <v>3.06</v>
      </c>
      <c r="S100" s="49">
        <f>Main!E210</f>
        <v>2.4700000000000002</v>
      </c>
      <c r="T100" s="49">
        <f>Main!F210</f>
        <v>4.93</v>
      </c>
      <c r="U100" s="49">
        <f>Main!G210</f>
        <v>2.95</v>
      </c>
      <c r="V100" s="49">
        <f>Main!H210</f>
        <v>2.4700000000000002</v>
      </c>
      <c r="W100" s="49">
        <f>Main!I210</f>
        <v>5.13</v>
      </c>
      <c r="X100" s="49">
        <f>Main!J210</f>
        <v>2.82</v>
      </c>
      <c r="Y100" s="49">
        <f>Main!K210</f>
        <v>1.23</v>
      </c>
      <c r="Z100" s="49">
        <f>Main!L2850</f>
        <v>0</v>
      </c>
      <c r="AB100" s="49">
        <v>4</v>
      </c>
      <c r="AC100" s="49" t="str">
        <v>Lloris</v>
      </c>
      <c r="AD100" s="49">
        <v>5.5</v>
      </c>
      <c r="AE100" s="49" t="str">
        <v>Spurs</v>
      </c>
      <c r="AF100" s="49">
        <v>3.78</v>
      </c>
      <c r="AG100" s="49">
        <v>3.63</v>
      </c>
      <c r="AH100" s="49">
        <v>6.38</v>
      </c>
      <c r="AI100" s="49">
        <v>3.52</v>
      </c>
      <c r="AJ100" s="49">
        <v>3.12</v>
      </c>
      <c r="AK100" s="49">
        <v>3.45</v>
      </c>
      <c r="AL100" s="49">
        <v>3.71</v>
      </c>
      <c r="AM100" s="49">
        <v>3.45</v>
      </c>
      <c r="AN100" s="49">
        <v>0</v>
      </c>
      <c r="AP100" s="50" t="str">
        <f>Main!A210</f>
        <v>Gündogan</v>
      </c>
      <c r="AQ100" s="50">
        <f>Main!B210</f>
        <v>7.3</v>
      </c>
      <c r="AR100" s="50" t="str">
        <f>Main!C210</f>
        <v>Man City</v>
      </c>
      <c r="AS100" s="50">
        <f>Main!D210</f>
        <v>3.06</v>
      </c>
      <c r="AT100" s="50">
        <f>Main!E210</f>
        <v>2.4700000000000002</v>
      </c>
      <c r="AU100" s="50">
        <f>Main!F210</f>
        <v>4.93</v>
      </c>
      <c r="AV100" s="50">
        <f>Main!G210</f>
        <v>2.95</v>
      </c>
      <c r="AW100" s="50">
        <f>Main!H210</f>
        <v>2.4700000000000002</v>
      </c>
      <c r="AX100" s="50">
        <f>Main!I210</f>
        <v>5.13</v>
      </c>
      <c r="AY100" s="50">
        <f>Main!J210</f>
        <v>2.82</v>
      </c>
      <c r="AZ100" s="50">
        <f>Main!K210</f>
        <v>1.23</v>
      </c>
      <c r="BA100" s="50">
        <f>Main!L1090</f>
        <v>0</v>
      </c>
      <c r="BC100" s="50" t="str">
        <v>Gündogan</v>
      </c>
      <c r="BD100" s="50">
        <v>7.3</v>
      </c>
      <c r="BE100" s="50" t="str">
        <v>Man City</v>
      </c>
      <c r="BF100" s="50">
        <v>3.06</v>
      </c>
      <c r="BG100" s="50">
        <v>2.4700000000000002</v>
      </c>
      <c r="BH100" s="50">
        <v>4.93</v>
      </c>
      <c r="BI100" s="50">
        <v>2.95</v>
      </c>
      <c r="BJ100" s="50">
        <v>2.4700000000000002</v>
      </c>
      <c r="BK100" s="50">
        <v>5.13</v>
      </c>
      <c r="BL100" s="50">
        <v>2.82</v>
      </c>
      <c r="BM100" s="50">
        <v>1.23</v>
      </c>
      <c r="BN100" s="50">
        <v>0</v>
      </c>
      <c r="BP100" s="126" t="str">
        <f>Main!A100</f>
        <v>Gündogan</v>
      </c>
      <c r="BQ100" s="126">
        <f>Main!N2850</f>
        <v>0</v>
      </c>
      <c r="BR100" s="126">
        <f>Main!D100</f>
        <v>3.06</v>
      </c>
      <c r="BS100" s="126" t="str">
        <v>Gündogan</v>
      </c>
      <c r="BT100" s="126">
        <v>0</v>
      </c>
      <c r="BU100" s="126">
        <v>3.06</v>
      </c>
      <c r="BV100" s="127" t="str">
        <f t="shared" si="24"/>
        <v>Gündogan</v>
      </c>
      <c r="BW100" s="127">
        <f>Main!P2850</f>
        <v>0</v>
      </c>
      <c r="BX100" s="127">
        <f t="shared" si="25"/>
        <v>3.06</v>
      </c>
      <c r="BY100" s="127" t="str">
        <v>Gündogan</v>
      </c>
      <c r="BZ100" s="127">
        <v>0</v>
      </c>
      <c r="CA100" s="127">
        <v>3.06</v>
      </c>
      <c r="CH100" s="19" t="str">
        <f t="shared" si="26"/>
        <v>Gündogan</v>
      </c>
      <c r="CI100" s="19">
        <f>Main!M2850-BQ100-BW100-CC100</f>
        <v>0</v>
      </c>
      <c r="CJ100" s="19">
        <f t="shared" si="27"/>
        <v>3.06</v>
      </c>
      <c r="CK100" s="19" t="str">
        <v>Gündogan</v>
      </c>
      <c r="CL100" s="19">
        <v>0</v>
      </c>
      <c r="CM100" s="19">
        <v>3.06</v>
      </c>
      <c r="CO100" s="122">
        <f>Main!L100</f>
        <v>0</v>
      </c>
      <c r="CP100" s="122">
        <f>Main!L210</f>
        <v>0</v>
      </c>
      <c r="CQ100" s="122">
        <f>Main!L320</f>
        <v>0</v>
      </c>
      <c r="CR100" s="122">
        <f>Main!L430</f>
        <v>0</v>
      </c>
      <c r="CS100" s="122">
        <f>Main!L540</f>
        <v>0</v>
      </c>
      <c r="CT100" s="122">
        <f>Main!L650</f>
        <v>0</v>
      </c>
      <c r="CU100" s="122">
        <f>Main!L760</f>
        <v>0</v>
      </c>
      <c r="CV100" s="122">
        <f>Main!L870</f>
        <v>0</v>
      </c>
      <c r="CW100" s="122">
        <f>Main!L980</f>
        <v>0</v>
      </c>
      <c r="CX100" s="123">
        <f>Main!L1970</f>
        <v>0</v>
      </c>
      <c r="CY100" s="123">
        <f>Main!L2080</f>
        <v>0</v>
      </c>
      <c r="CZ100" s="123">
        <f>Main!L2190</f>
        <v>0</v>
      </c>
      <c r="DA100" s="124">
        <f>Main!L2300</f>
        <v>0</v>
      </c>
      <c r="DB100" s="123">
        <f>Main!L2410</f>
        <v>0</v>
      </c>
      <c r="DC100" s="123">
        <f>Main!L2520</f>
        <v>0</v>
      </c>
      <c r="DD100" s="123">
        <f>Main!L2630</f>
        <v>0</v>
      </c>
      <c r="DE100" s="123">
        <f>Main!L2740</f>
        <v>0</v>
      </c>
      <c r="DF100" s="51">
        <f t="shared" si="28"/>
        <v>0</v>
      </c>
      <c r="DG100" s="51">
        <f t="shared" si="29"/>
        <v>0</v>
      </c>
      <c r="DH100" s="51">
        <f t="shared" si="30"/>
        <v>0</v>
      </c>
      <c r="DI100" s="51">
        <f t="shared" si="31"/>
        <v>0</v>
      </c>
      <c r="DJ100" s="51">
        <f t="shared" si="32"/>
        <v>0</v>
      </c>
      <c r="DK100" s="51">
        <f t="shared" si="33"/>
        <v>0</v>
      </c>
      <c r="DL100" s="51">
        <f t="shared" si="34"/>
        <v>0</v>
      </c>
      <c r="DM100" s="51">
        <f t="shared" si="35"/>
        <v>0</v>
      </c>
      <c r="DN100" s="306">
        <f>SUM(DG100:DM100)</f>
        <v>0</v>
      </c>
      <c r="DO100" s="306">
        <f t="shared" si="36"/>
        <v>0</v>
      </c>
      <c r="EA100" s="351">
        <f>SUM(EA99,AND(Main!L100=1))</f>
        <v>15</v>
      </c>
      <c r="EB100" s="351">
        <f>SUM(EB99,AND(Main!L210=1))</f>
        <v>15</v>
      </c>
      <c r="EC100" s="351">
        <f>SUM(EC99,AND(Main!L320=1))</f>
        <v>15</v>
      </c>
      <c r="ED100" s="351">
        <f>SUM(ED99,AND(Main!L430=1))</f>
        <v>15</v>
      </c>
      <c r="EE100" s="351">
        <f>SUM(EE99,AND(Main!L540=1))</f>
        <v>15</v>
      </c>
      <c r="EF100" s="351">
        <f>SUM(EF99,AND(Main!L650=1))</f>
        <v>15</v>
      </c>
      <c r="EG100" s="351">
        <f>SUM(EG99,AND(Main!L760=1))</f>
        <v>15</v>
      </c>
      <c r="EH100" s="351">
        <f>SUM(EH99,AND(Main!L870=1))</f>
        <v>15</v>
      </c>
      <c r="EI100" s="351">
        <f>SUM(EI99,AND(Main!L980=1))</f>
        <v>15</v>
      </c>
      <c r="EJ100" s="350">
        <f>SUM(EJ99,AND(Main!L2850=1))</f>
        <v>11</v>
      </c>
      <c r="EK100" s="350">
        <f>SUM(EK99,AND(Main!L2960=1))</f>
        <v>11</v>
      </c>
      <c r="EL100" s="350">
        <f>SUM(EL99,AND(Main!L3070=1))</f>
        <v>11</v>
      </c>
      <c r="EM100" s="350">
        <f>SUM(EM99,AND(Main!L3180=1))</f>
        <v>11</v>
      </c>
      <c r="EN100" s="350">
        <f>SUM(EN99,AND(Main!L3290=1))</f>
        <v>11</v>
      </c>
      <c r="EO100" s="350">
        <f>SUM(EO99,AND(Main!L3400=1))</f>
        <v>11</v>
      </c>
      <c r="EP100" s="350">
        <f>SUM(EP99,AND(Main!L3510=1))</f>
        <v>11</v>
      </c>
      <c r="EQ100" s="350">
        <f>SUM(EQ99,AND(Main!L3620=1))</f>
        <v>11</v>
      </c>
      <c r="ER100" s="361">
        <f>SUM(ER99,AND(Main!N2850=1))</f>
        <v>1</v>
      </c>
      <c r="ES100" s="361">
        <f>SUM(ES99,AND(Main!N2960=1))</f>
        <v>1</v>
      </c>
      <c r="ET100" s="361">
        <f>SUM(ET99,AND(Main!N3070=1))</f>
        <v>1</v>
      </c>
      <c r="EU100" s="361">
        <f>SUM(EU99,AND(Main!N3180=1))</f>
        <v>1</v>
      </c>
      <c r="EV100" s="361">
        <f>SUM(EV99,AND(Main!N3290=1))</f>
        <v>1</v>
      </c>
      <c r="EW100" s="361">
        <f>SUM(EW99,AND(Main!N3400=1))</f>
        <v>1</v>
      </c>
      <c r="EX100" s="361">
        <f>SUM(EX99,AND(Main!N3510=1))</f>
        <v>1</v>
      </c>
      <c r="EY100" s="361">
        <f>SUM(EY99,AND(Main!N3620=1))</f>
        <v>1</v>
      </c>
      <c r="EZ100" s="362">
        <f>SUM(EZ99,AND(Main!P2850=1))</f>
        <v>1</v>
      </c>
      <c r="FA100" s="362">
        <f>SUM(FA99,AND(Main!P2960=1))</f>
        <v>1</v>
      </c>
      <c r="FB100" s="362">
        <f>SUM(FB99,AND(Main!P3070=1))</f>
        <v>1</v>
      </c>
      <c r="FC100" s="362">
        <f>SUM(FC99,AND(Main!P3180=1))</f>
        <v>1</v>
      </c>
      <c r="FD100" s="362">
        <f>SUM(FD99,AND(Main!P3290=1))</f>
        <v>1</v>
      </c>
      <c r="FE100" s="362">
        <f>SUM(FE99,AND(Main!P3400=1))</f>
        <v>1</v>
      </c>
      <c r="FF100" s="362">
        <f>SUM(FF99,AND(Main!P3510=1))</f>
        <v>1</v>
      </c>
      <c r="FG100" s="362">
        <f>SUM(FG99,AND(Main!P3620=1))</f>
        <v>1</v>
      </c>
      <c r="FH100">
        <f>SUM(FH99,AND(Main!Q2850=1))</f>
        <v>2</v>
      </c>
      <c r="FI100">
        <f>SUM(FI99,AND(Main!Q2960=1))</f>
        <v>2</v>
      </c>
      <c r="FJ100">
        <f>SUM(FJ99,AND(Main!Q3070=1))</f>
        <v>2</v>
      </c>
      <c r="FK100">
        <f>SUM(FK99,AND(Main!Q3180=1))</f>
        <v>2</v>
      </c>
      <c r="FL100">
        <f>SUM(FL99,AND(Main!Q3290=1))</f>
        <v>2</v>
      </c>
      <c r="FM100">
        <f>SUM(FM99,AND(Main!Q3400=1))</f>
        <v>2</v>
      </c>
      <c r="FN100">
        <f>SUM(FN99,AND(Main!Q3510=1))</f>
        <v>2</v>
      </c>
      <c r="FO100">
        <f>SUM(FO99,AND(Main!Q3620=1))</f>
        <v>2</v>
      </c>
    </row>
    <row r="101" spans="1:171">
      <c r="A101" s="47" t="str">
        <v>Paquetá</v>
      </c>
      <c r="B101" s="47">
        <v>5.9</v>
      </c>
      <c r="C101" s="47" t="str">
        <v>West Ham</v>
      </c>
      <c r="D101" s="47">
        <v>3.58</v>
      </c>
      <c r="E101" s="47">
        <v>3.27</v>
      </c>
      <c r="F101" s="47">
        <v>3.03</v>
      </c>
      <c r="G101" s="47">
        <v>3.6</v>
      </c>
      <c r="H101" s="47">
        <v>2.66</v>
      </c>
      <c r="I101" s="47">
        <v>2.95</v>
      </c>
      <c r="J101" s="47">
        <v>2.66</v>
      </c>
      <c r="K101" s="47">
        <v>3.12</v>
      </c>
      <c r="L101" s="47">
        <v>0</v>
      </c>
      <c r="N101" s="252">
        <v>2</v>
      </c>
      <c r="O101" s="49" t="str">
        <f>Main!A211</f>
        <v>Paquetá</v>
      </c>
      <c r="P101" s="49">
        <f>Main!B211</f>
        <v>5.9</v>
      </c>
      <c r="Q101" s="49" t="str">
        <f>Main!C211</f>
        <v>West Ham</v>
      </c>
      <c r="R101" s="49">
        <f>Main!D211</f>
        <v>3.58</v>
      </c>
      <c r="S101" s="49">
        <f>Main!E211</f>
        <v>3.27</v>
      </c>
      <c r="T101" s="49">
        <f>Main!F211</f>
        <v>3.03</v>
      </c>
      <c r="U101" s="49">
        <f>Main!G211</f>
        <v>3.6</v>
      </c>
      <c r="V101" s="49">
        <f>Main!H211</f>
        <v>2.66</v>
      </c>
      <c r="W101" s="49">
        <f>Main!I211</f>
        <v>2.95</v>
      </c>
      <c r="X101" s="49">
        <f>Main!J211</f>
        <v>2.66</v>
      </c>
      <c r="Y101" s="49">
        <f>Main!K211</f>
        <v>3.12</v>
      </c>
      <c r="Z101" s="49">
        <f>Main!L2851</f>
        <v>0</v>
      </c>
      <c r="AB101" s="49">
        <v>4</v>
      </c>
      <c r="AC101" s="49" t="str">
        <v>Leno</v>
      </c>
      <c r="AD101" s="49">
        <v>4.5</v>
      </c>
      <c r="AE101" s="49" t="str">
        <v>Fulham</v>
      </c>
      <c r="AF101" s="49">
        <v>3.76</v>
      </c>
      <c r="AG101" s="49">
        <v>6.73</v>
      </c>
      <c r="AH101" s="49">
        <v>3.14</v>
      </c>
      <c r="AI101" s="49">
        <v>3.2</v>
      </c>
      <c r="AJ101" s="49">
        <v>3.12</v>
      </c>
      <c r="AK101" s="49">
        <v>3.74</v>
      </c>
      <c r="AL101" s="49">
        <v>3.1</v>
      </c>
      <c r="AM101" s="49">
        <v>2.96</v>
      </c>
      <c r="AN101" s="49">
        <v>0</v>
      </c>
      <c r="AP101" s="50" t="str">
        <f>Main!A211</f>
        <v>Paquetá</v>
      </c>
      <c r="AQ101" s="50">
        <f>Main!B211</f>
        <v>5.9</v>
      </c>
      <c r="AR101" s="50" t="str">
        <f>Main!C211</f>
        <v>West Ham</v>
      </c>
      <c r="AS101" s="50">
        <f>Main!D211</f>
        <v>3.58</v>
      </c>
      <c r="AT101" s="50">
        <f>Main!E211</f>
        <v>3.27</v>
      </c>
      <c r="AU101" s="50">
        <f>Main!F211</f>
        <v>3.03</v>
      </c>
      <c r="AV101" s="50">
        <f>Main!G211</f>
        <v>3.6</v>
      </c>
      <c r="AW101" s="50">
        <f>Main!H211</f>
        <v>2.66</v>
      </c>
      <c r="AX101" s="50">
        <f>Main!I211</f>
        <v>2.95</v>
      </c>
      <c r="AY101" s="50">
        <f>Main!J211</f>
        <v>2.66</v>
      </c>
      <c r="AZ101" s="50">
        <f>Main!K211</f>
        <v>3.12</v>
      </c>
      <c r="BA101" s="50">
        <f>Main!L1091</f>
        <v>0</v>
      </c>
      <c r="BC101" s="50" t="str">
        <v>Paquetá</v>
      </c>
      <c r="BD101" s="50">
        <v>5.9</v>
      </c>
      <c r="BE101" s="50" t="str">
        <v>West Ham</v>
      </c>
      <c r="BF101" s="50">
        <v>3.58</v>
      </c>
      <c r="BG101" s="50">
        <v>3.27</v>
      </c>
      <c r="BH101" s="50">
        <v>3.03</v>
      </c>
      <c r="BI101" s="50">
        <v>3.6</v>
      </c>
      <c r="BJ101" s="50">
        <v>2.66</v>
      </c>
      <c r="BK101" s="50">
        <v>2.95</v>
      </c>
      <c r="BL101" s="50">
        <v>2.66</v>
      </c>
      <c r="BM101" s="50">
        <v>3.12</v>
      </c>
      <c r="BN101" s="50">
        <v>0</v>
      </c>
      <c r="BP101" s="126" t="str">
        <f>Main!A101</f>
        <v>Paquetá</v>
      </c>
      <c r="BQ101" s="126">
        <f>Main!N2851</f>
        <v>0</v>
      </c>
      <c r="BR101" s="126">
        <f>Main!D101</f>
        <v>3.58</v>
      </c>
      <c r="BS101" s="126" t="str">
        <v>Paquetá</v>
      </c>
      <c r="BT101" s="126">
        <v>0</v>
      </c>
      <c r="BU101" s="126">
        <v>3.58</v>
      </c>
      <c r="BV101" s="127" t="str">
        <f t="shared" si="24"/>
        <v>Paquetá</v>
      </c>
      <c r="BW101" s="127">
        <f>Main!P2851</f>
        <v>0</v>
      </c>
      <c r="BX101" s="127">
        <f t="shared" si="25"/>
        <v>3.58</v>
      </c>
      <c r="BY101" s="127" t="str">
        <v>Paquetá</v>
      </c>
      <c r="BZ101" s="127">
        <v>0</v>
      </c>
      <c r="CA101" s="127">
        <v>3.58</v>
      </c>
      <c r="CH101" s="19" t="str">
        <f t="shared" si="26"/>
        <v>Paquetá</v>
      </c>
      <c r="CI101" s="19">
        <f>Main!M2851-BQ101-BW101-CC101</f>
        <v>0</v>
      </c>
      <c r="CJ101" s="19">
        <f t="shared" si="27"/>
        <v>3.58</v>
      </c>
      <c r="CK101" s="19" t="str">
        <v>Paquetá</v>
      </c>
      <c r="CL101" s="19">
        <v>0</v>
      </c>
      <c r="CM101" s="19">
        <v>3.58</v>
      </c>
      <c r="CO101" s="122">
        <f>Main!L101</f>
        <v>0</v>
      </c>
      <c r="CP101" s="122">
        <f>Main!L211</f>
        <v>0</v>
      </c>
      <c r="CQ101" s="122">
        <f>Main!L321</f>
        <v>0</v>
      </c>
      <c r="CR101" s="122">
        <f>Main!L431</f>
        <v>0</v>
      </c>
      <c r="CS101" s="122">
        <f>Main!L541</f>
        <v>0</v>
      </c>
      <c r="CT101" s="122">
        <f>Main!L651</f>
        <v>0</v>
      </c>
      <c r="CU101" s="122">
        <f>Main!L761</f>
        <v>0</v>
      </c>
      <c r="CV101" s="122">
        <f>Main!L871</f>
        <v>0</v>
      </c>
      <c r="CW101" s="122">
        <f>Main!L981</f>
        <v>0</v>
      </c>
      <c r="CX101" s="123">
        <f>Main!L1971</f>
        <v>0</v>
      </c>
      <c r="CY101" s="123">
        <f>Main!L2081</f>
        <v>0</v>
      </c>
      <c r="CZ101" s="123">
        <f>Main!L2191</f>
        <v>0</v>
      </c>
      <c r="DA101" s="124">
        <f>Main!L2301</f>
        <v>0</v>
      </c>
      <c r="DB101" s="123">
        <f>Main!L2411</f>
        <v>0</v>
      </c>
      <c r="DC101" s="123">
        <f>Main!L2521</f>
        <v>0</v>
      </c>
      <c r="DD101" s="123">
        <f>Main!L2631</f>
        <v>0</v>
      </c>
      <c r="DE101" s="123">
        <f>Main!L2741</f>
        <v>0</v>
      </c>
      <c r="DF101" s="51">
        <f t="shared" si="28"/>
        <v>0</v>
      </c>
      <c r="DG101" s="51">
        <f t="shared" si="29"/>
        <v>0</v>
      </c>
      <c r="DH101" s="51">
        <f t="shared" si="30"/>
        <v>0</v>
      </c>
      <c r="DI101" s="51">
        <f t="shared" si="31"/>
        <v>0</v>
      </c>
      <c r="DJ101" s="51">
        <f t="shared" si="32"/>
        <v>0</v>
      </c>
      <c r="DK101" s="51">
        <f t="shared" si="33"/>
        <v>0</v>
      </c>
      <c r="DL101" s="51">
        <f t="shared" si="34"/>
        <v>0</v>
      </c>
      <c r="DM101" s="51">
        <f t="shared" si="35"/>
        <v>0</v>
      </c>
      <c r="DN101" s="306">
        <f t="shared" ref="DN101:DN109" si="37">SUM(DG101:DM101)</f>
        <v>0</v>
      </c>
      <c r="DO101" s="306">
        <f t="shared" si="36"/>
        <v>0</v>
      </c>
      <c r="EA101" s="351">
        <f>SUM(EA100,AND(Main!L101=1))</f>
        <v>15</v>
      </c>
      <c r="EB101" s="351">
        <f>SUM(EB100,AND(Main!L211=1))</f>
        <v>15</v>
      </c>
      <c r="EC101" s="351">
        <f>SUM(EC100,AND(Main!L321=1))</f>
        <v>15</v>
      </c>
      <c r="ED101" s="351">
        <f>SUM(ED100,AND(Main!L431=1))</f>
        <v>15</v>
      </c>
      <c r="EE101" s="351">
        <f>SUM(EE100,AND(Main!L541=1))</f>
        <v>15</v>
      </c>
      <c r="EF101" s="351">
        <f>SUM(EF100,AND(Main!L651=1))</f>
        <v>15</v>
      </c>
      <c r="EG101" s="351">
        <f>SUM(EG100,AND(Main!L761=1))</f>
        <v>15</v>
      </c>
      <c r="EH101" s="351">
        <f>SUM(EH100,AND(Main!L871=1))</f>
        <v>15</v>
      </c>
      <c r="EI101" s="351">
        <f>SUM(EI100,AND(Main!L981=1))</f>
        <v>15</v>
      </c>
      <c r="EJ101" s="350">
        <f>SUM(EJ100,AND(Main!L2851=1))</f>
        <v>11</v>
      </c>
      <c r="EK101" s="350">
        <f>SUM(EK100,AND(Main!L2961=1))</f>
        <v>11</v>
      </c>
      <c r="EL101" s="350">
        <f>SUM(EL100,AND(Main!L3071=1))</f>
        <v>11</v>
      </c>
      <c r="EM101" s="350">
        <f>SUM(EM100,AND(Main!L3181=1))</f>
        <v>11</v>
      </c>
      <c r="EN101" s="350">
        <f>SUM(EN100,AND(Main!L3291=1))</f>
        <v>11</v>
      </c>
      <c r="EO101" s="350">
        <f>SUM(EO100,AND(Main!L3401=1))</f>
        <v>11</v>
      </c>
      <c r="EP101" s="350">
        <f>SUM(EP100,AND(Main!L3511=1))</f>
        <v>11</v>
      </c>
      <c r="EQ101" s="350">
        <f>SUM(EQ100,AND(Main!L3621=1))</f>
        <v>11</v>
      </c>
      <c r="ER101" s="361">
        <f>SUM(ER100,AND(Main!N2851=1))</f>
        <v>1</v>
      </c>
      <c r="ES101" s="361">
        <f>SUM(ES100,AND(Main!N2961=1))</f>
        <v>1</v>
      </c>
      <c r="ET101" s="361">
        <f>SUM(ET100,AND(Main!N3071=1))</f>
        <v>1</v>
      </c>
      <c r="EU101" s="361">
        <f>SUM(EU100,AND(Main!N3181=1))</f>
        <v>1</v>
      </c>
      <c r="EV101" s="361">
        <f>SUM(EV100,AND(Main!N3291=1))</f>
        <v>1</v>
      </c>
      <c r="EW101" s="361">
        <f>SUM(EW100,AND(Main!N3401=1))</f>
        <v>1</v>
      </c>
      <c r="EX101" s="361">
        <f>SUM(EX100,AND(Main!N3511=1))</f>
        <v>1</v>
      </c>
      <c r="EY101" s="361">
        <f>SUM(EY100,AND(Main!N3621=1))</f>
        <v>1</v>
      </c>
      <c r="EZ101" s="362">
        <f>SUM(EZ100,AND(Main!P2851=1))</f>
        <v>1</v>
      </c>
      <c r="FA101" s="362">
        <f>SUM(FA100,AND(Main!P2961=1))</f>
        <v>1</v>
      </c>
      <c r="FB101" s="362">
        <f>SUM(FB100,AND(Main!P3071=1))</f>
        <v>1</v>
      </c>
      <c r="FC101" s="362">
        <f>SUM(FC100,AND(Main!P3181=1))</f>
        <v>1</v>
      </c>
      <c r="FD101" s="362">
        <f>SUM(FD100,AND(Main!P3291=1))</f>
        <v>1</v>
      </c>
      <c r="FE101" s="362">
        <f>SUM(FE100,AND(Main!P3401=1))</f>
        <v>1</v>
      </c>
      <c r="FF101" s="362">
        <f>SUM(FF100,AND(Main!P3511=1))</f>
        <v>1</v>
      </c>
      <c r="FG101" s="362">
        <f>SUM(FG100,AND(Main!P3621=1))</f>
        <v>1</v>
      </c>
      <c r="FH101">
        <f>SUM(FH100,AND(Main!Q2851=1))</f>
        <v>2</v>
      </c>
      <c r="FI101">
        <f>SUM(FI100,AND(Main!Q2961=1))</f>
        <v>2</v>
      </c>
      <c r="FJ101">
        <f>SUM(FJ100,AND(Main!Q3071=1))</f>
        <v>2</v>
      </c>
      <c r="FK101">
        <f>SUM(FK100,AND(Main!Q3181=1))</f>
        <v>2</v>
      </c>
      <c r="FL101">
        <f>SUM(FL100,AND(Main!Q3291=1))</f>
        <v>2</v>
      </c>
      <c r="FM101">
        <f>SUM(FM100,AND(Main!Q3401=1))</f>
        <v>2</v>
      </c>
      <c r="FN101">
        <f>SUM(FN100,AND(Main!Q3511=1))</f>
        <v>2</v>
      </c>
      <c r="FO101">
        <f>SUM(FO100,AND(Main!Q3621=1))</f>
        <v>2</v>
      </c>
    </row>
    <row r="102" spans="1:171">
      <c r="A102" s="47" t="str">
        <v>Rodrigo</v>
      </c>
      <c r="B102" s="47">
        <v>6.3</v>
      </c>
      <c r="C102" s="47" t="str">
        <v>Leeds</v>
      </c>
      <c r="D102" s="47">
        <v>3.09</v>
      </c>
      <c r="E102" s="47">
        <v>3.69</v>
      </c>
      <c r="F102" s="47">
        <v>2.94</v>
      </c>
      <c r="G102" s="47">
        <v>3.13</v>
      </c>
      <c r="H102" s="47">
        <v>2.96</v>
      </c>
      <c r="I102" s="47">
        <v>2.64</v>
      </c>
      <c r="J102" s="47">
        <v>2.75</v>
      </c>
      <c r="K102" s="47">
        <v>3.02</v>
      </c>
      <c r="L102" s="47">
        <v>0</v>
      </c>
      <c r="N102" s="252">
        <v>2</v>
      </c>
      <c r="O102" s="49" t="str">
        <f>Main!A212</f>
        <v>Rodrigo</v>
      </c>
      <c r="P102" s="49">
        <f>Main!B212</f>
        <v>6.3</v>
      </c>
      <c r="Q102" s="49" t="str">
        <f>Main!C212</f>
        <v>Leeds</v>
      </c>
      <c r="R102" s="49">
        <f>Main!D212</f>
        <v>3.09</v>
      </c>
      <c r="S102" s="49">
        <f>Main!E212</f>
        <v>3.69</v>
      </c>
      <c r="T102" s="49">
        <f>Main!F212</f>
        <v>2.94</v>
      </c>
      <c r="U102" s="49">
        <f>Main!G212</f>
        <v>3.13</v>
      </c>
      <c r="V102" s="49">
        <f>Main!H212</f>
        <v>2.96</v>
      </c>
      <c r="W102" s="49">
        <f>Main!I212</f>
        <v>2.64</v>
      </c>
      <c r="X102" s="49">
        <f>Main!J212</f>
        <v>2.75</v>
      </c>
      <c r="Y102" s="49">
        <f>Main!K212</f>
        <v>3.02</v>
      </c>
      <c r="Z102" s="49">
        <f>Main!L2852</f>
        <v>0</v>
      </c>
      <c r="AB102" s="49">
        <v>4</v>
      </c>
      <c r="AC102" s="49" t="str">
        <v>Pope</v>
      </c>
      <c r="AD102" s="49">
        <v>5.3</v>
      </c>
      <c r="AE102" s="49" t="str">
        <v>Newcastle</v>
      </c>
      <c r="AF102" s="49">
        <v>3.98</v>
      </c>
      <c r="AG102" s="49">
        <v>3.29</v>
      </c>
      <c r="AH102" s="49">
        <v>3.99</v>
      </c>
      <c r="AI102" s="49">
        <v>3.84</v>
      </c>
      <c r="AJ102" s="49">
        <v>3.96</v>
      </c>
      <c r="AK102" s="49">
        <v>4</v>
      </c>
      <c r="AL102" s="49">
        <v>3.37</v>
      </c>
      <c r="AM102" s="49">
        <v>2.4300000000000002</v>
      </c>
      <c r="AN102" s="49">
        <v>0</v>
      </c>
      <c r="AP102" s="50" t="str">
        <f>Main!A212</f>
        <v>Rodrigo</v>
      </c>
      <c r="AQ102" s="50">
        <f>Main!B212</f>
        <v>6.3</v>
      </c>
      <c r="AR102" s="50" t="str">
        <f>Main!C212</f>
        <v>Leeds</v>
      </c>
      <c r="AS102" s="50">
        <f>Main!D212</f>
        <v>3.09</v>
      </c>
      <c r="AT102" s="50">
        <f>Main!E212</f>
        <v>3.69</v>
      </c>
      <c r="AU102" s="50">
        <f>Main!F212</f>
        <v>2.94</v>
      </c>
      <c r="AV102" s="50">
        <f>Main!G212</f>
        <v>3.13</v>
      </c>
      <c r="AW102" s="50">
        <f>Main!H212</f>
        <v>2.96</v>
      </c>
      <c r="AX102" s="50">
        <f>Main!I212</f>
        <v>2.64</v>
      </c>
      <c r="AY102" s="50">
        <f>Main!J212</f>
        <v>2.75</v>
      </c>
      <c r="AZ102" s="50">
        <f>Main!K212</f>
        <v>3.02</v>
      </c>
      <c r="BA102" s="50">
        <f>Main!L1092</f>
        <v>0</v>
      </c>
      <c r="BC102" s="50" t="str">
        <v>Rodrigo</v>
      </c>
      <c r="BD102" s="50">
        <v>6.3</v>
      </c>
      <c r="BE102" s="50" t="str">
        <v>Leeds</v>
      </c>
      <c r="BF102" s="50">
        <v>3.09</v>
      </c>
      <c r="BG102" s="50">
        <v>3.69</v>
      </c>
      <c r="BH102" s="50">
        <v>2.94</v>
      </c>
      <c r="BI102" s="50">
        <v>3.13</v>
      </c>
      <c r="BJ102" s="50">
        <v>2.96</v>
      </c>
      <c r="BK102" s="50">
        <v>2.64</v>
      </c>
      <c r="BL102" s="50">
        <v>2.75</v>
      </c>
      <c r="BM102" s="50">
        <v>3.02</v>
      </c>
      <c r="BN102" s="50">
        <v>0</v>
      </c>
      <c r="BP102" s="126" t="str">
        <f>Main!A102</f>
        <v>Rodrigo</v>
      </c>
      <c r="BQ102" s="126">
        <f>Main!N2852</f>
        <v>0</v>
      </c>
      <c r="BR102" s="126">
        <f>Main!D102</f>
        <v>3.09</v>
      </c>
      <c r="BS102" s="126" t="str">
        <v>Rodrigo</v>
      </c>
      <c r="BT102" s="126">
        <v>0</v>
      </c>
      <c r="BU102" s="126">
        <v>3.09</v>
      </c>
      <c r="BV102" s="127" t="str">
        <f t="shared" si="24"/>
        <v>Rodrigo</v>
      </c>
      <c r="BW102" s="127">
        <f>Main!P2852</f>
        <v>0</v>
      </c>
      <c r="BX102" s="127">
        <f t="shared" si="25"/>
        <v>3.09</v>
      </c>
      <c r="BY102" s="127" t="str">
        <v>Rodrigo</v>
      </c>
      <c r="BZ102" s="127">
        <v>0</v>
      </c>
      <c r="CA102" s="127">
        <v>3.09</v>
      </c>
      <c r="CH102" s="19" t="str">
        <f t="shared" si="26"/>
        <v>Rodrigo</v>
      </c>
      <c r="CI102" s="19">
        <f>Main!M2852-BQ102-BW102-CC102</f>
        <v>0</v>
      </c>
      <c r="CJ102" s="19">
        <f t="shared" si="27"/>
        <v>3.09</v>
      </c>
      <c r="CK102" s="19" t="str">
        <v>Rodrigo</v>
      </c>
      <c r="CL102" s="19">
        <v>0</v>
      </c>
      <c r="CM102" s="19">
        <v>3.09</v>
      </c>
      <c r="CO102" s="122">
        <f>Main!L102</f>
        <v>0</v>
      </c>
      <c r="CP102" s="122">
        <f>Main!L212</f>
        <v>0</v>
      </c>
      <c r="CQ102" s="122">
        <f>Main!L322</f>
        <v>0</v>
      </c>
      <c r="CR102" s="122">
        <f>Main!L432</f>
        <v>0</v>
      </c>
      <c r="CS102" s="122">
        <f>Main!L542</f>
        <v>0</v>
      </c>
      <c r="CT102" s="122">
        <f>Main!L652</f>
        <v>0</v>
      </c>
      <c r="CU102" s="122">
        <f>Main!L762</f>
        <v>0</v>
      </c>
      <c r="CV102" s="122">
        <f>Main!L872</f>
        <v>0</v>
      </c>
      <c r="CW102" s="122">
        <f>Main!L982</f>
        <v>0</v>
      </c>
      <c r="CX102" s="123">
        <f>Main!L1972</f>
        <v>0</v>
      </c>
      <c r="CY102" s="123">
        <f>Main!L2082</f>
        <v>0</v>
      </c>
      <c r="CZ102" s="123">
        <f>Main!L2192</f>
        <v>0</v>
      </c>
      <c r="DA102" s="124">
        <f>Main!L2302</f>
        <v>0</v>
      </c>
      <c r="DB102" s="123">
        <f>Main!L2412</f>
        <v>0</v>
      </c>
      <c r="DC102" s="123">
        <f>Main!L2522</f>
        <v>0</v>
      </c>
      <c r="DD102" s="123">
        <f>Main!L2632</f>
        <v>0</v>
      </c>
      <c r="DE102" s="123">
        <f>Main!L2742</f>
        <v>0</v>
      </c>
      <c r="DF102" s="51">
        <f t="shared" si="28"/>
        <v>0</v>
      </c>
      <c r="DG102" s="51">
        <f t="shared" si="29"/>
        <v>0</v>
      </c>
      <c r="DH102" s="51">
        <f t="shared" si="30"/>
        <v>0</v>
      </c>
      <c r="DI102" s="51">
        <f t="shared" si="31"/>
        <v>0</v>
      </c>
      <c r="DJ102" s="51">
        <f t="shared" si="32"/>
        <v>0</v>
      </c>
      <c r="DK102" s="51">
        <f t="shared" si="33"/>
        <v>0</v>
      </c>
      <c r="DL102" s="51">
        <f t="shared" si="34"/>
        <v>0</v>
      </c>
      <c r="DM102" s="51">
        <f t="shared" si="35"/>
        <v>0</v>
      </c>
      <c r="DN102" s="306">
        <f t="shared" si="37"/>
        <v>0</v>
      </c>
      <c r="DO102" s="306">
        <f t="shared" si="36"/>
        <v>0</v>
      </c>
      <c r="EA102" s="351">
        <f>SUM(EA101,AND(Main!L102=1))</f>
        <v>15</v>
      </c>
      <c r="EB102" s="351">
        <f>SUM(EB101,AND(Main!L212=1))</f>
        <v>15</v>
      </c>
      <c r="EC102" s="351">
        <f>SUM(EC101,AND(Main!L322=1))</f>
        <v>15</v>
      </c>
      <c r="ED102" s="351">
        <f>SUM(ED101,AND(Main!L432=1))</f>
        <v>15</v>
      </c>
      <c r="EE102" s="351">
        <f>SUM(EE101,AND(Main!L542=1))</f>
        <v>15</v>
      </c>
      <c r="EF102" s="351">
        <f>SUM(EF101,AND(Main!L652=1))</f>
        <v>15</v>
      </c>
      <c r="EG102" s="351">
        <f>SUM(EG101,AND(Main!L762=1))</f>
        <v>15</v>
      </c>
      <c r="EH102" s="351">
        <f>SUM(EH101,AND(Main!L872=1))</f>
        <v>15</v>
      </c>
      <c r="EI102" s="351">
        <f>SUM(EI101,AND(Main!L982=1))</f>
        <v>15</v>
      </c>
      <c r="EJ102" s="350">
        <f>SUM(EJ101,AND(Main!L2852=1))</f>
        <v>11</v>
      </c>
      <c r="EK102" s="350">
        <f>SUM(EK101,AND(Main!L2962=1))</f>
        <v>11</v>
      </c>
      <c r="EL102" s="350">
        <f>SUM(EL101,AND(Main!L3072=1))</f>
        <v>11</v>
      </c>
      <c r="EM102" s="350">
        <f>SUM(EM101,AND(Main!L3182=1))</f>
        <v>11</v>
      </c>
      <c r="EN102" s="350">
        <f>SUM(EN101,AND(Main!L3292=1))</f>
        <v>11</v>
      </c>
      <c r="EO102" s="350">
        <f>SUM(EO101,AND(Main!L3402=1))</f>
        <v>11</v>
      </c>
      <c r="EP102" s="350">
        <f>SUM(EP101,AND(Main!L3512=1))</f>
        <v>11</v>
      </c>
      <c r="EQ102" s="350">
        <f>SUM(EQ101,AND(Main!L3622=1))</f>
        <v>11</v>
      </c>
      <c r="ER102" s="361">
        <f>SUM(ER101,AND(Main!N2852=1))</f>
        <v>1</v>
      </c>
      <c r="ES102" s="361">
        <f>SUM(ES101,AND(Main!N2962=1))</f>
        <v>1</v>
      </c>
      <c r="ET102" s="361">
        <f>SUM(ET101,AND(Main!N3072=1))</f>
        <v>1</v>
      </c>
      <c r="EU102" s="361">
        <f>SUM(EU101,AND(Main!N3182=1))</f>
        <v>1</v>
      </c>
      <c r="EV102" s="361">
        <f>SUM(EV101,AND(Main!N3292=1))</f>
        <v>1</v>
      </c>
      <c r="EW102" s="361">
        <f>SUM(EW101,AND(Main!N3402=1))</f>
        <v>1</v>
      </c>
      <c r="EX102" s="361">
        <f>SUM(EX101,AND(Main!N3512=1))</f>
        <v>1</v>
      </c>
      <c r="EY102" s="361">
        <f>SUM(EY101,AND(Main!N3622=1))</f>
        <v>1</v>
      </c>
      <c r="EZ102" s="362">
        <f>SUM(EZ101,AND(Main!P2852=1))</f>
        <v>1</v>
      </c>
      <c r="FA102" s="362">
        <f>SUM(FA101,AND(Main!P2962=1))</f>
        <v>1</v>
      </c>
      <c r="FB102" s="362">
        <f>SUM(FB101,AND(Main!P3072=1))</f>
        <v>1</v>
      </c>
      <c r="FC102" s="362">
        <f>SUM(FC101,AND(Main!P3182=1))</f>
        <v>1</v>
      </c>
      <c r="FD102" s="362">
        <f>SUM(FD101,AND(Main!P3292=1))</f>
        <v>1</v>
      </c>
      <c r="FE102" s="362">
        <f>SUM(FE101,AND(Main!P3402=1))</f>
        <v>1</v>
      </c>
      <c r="FF102" s="362">
        <f>SUM(FF101,AND(Main!P3512=1))</f>
        <v>1</v>
      </c>
      <c r="FG102" s="362">
        <f>SUM(FG101,AND(Main!P3622=1))</f>
        <v>1</v>
      </c>
      <c r="FH102">
        <f>SUM(FH101,AND(Main!Q2852=1))</f>
        <v>2</v>
      </c>
      <c r="FI102">
        <f>SUM(FI101,AND(Main!Q2962=1))</f>
        <v>2</v>
      </c>
      <c r="FJ102">
        <f>SUM(FJ101,AND(Main!Q3072=1))</f>
        <v>2</v>
      </c>
      <c r="FK102">
        <f>SUM(FK101,AND(Main!Q3182=1))</f>
        <v>2</v>
      </c>
      <c r="FL102">
        <f>SUM(FL101,AND(Main!Q3292=1))</f>
        <v>2</v>
      </c>
      <c r="FM102">
        <f>SUM(FM101,AND(Main!Q3402=1))</f>
        <v>2</v>
      </c>
      <c r="FN102">
        <f>SUM(FN101,AND(Main!Q3512=1))</f>
        <v>2</v>
      </c>
      <c r="FO102">
        <f>SUM(FO101,AND(Main!Q3622=1))</f>
        <v>2</v>
      </c>
    </row>
    <row r="103" spans="1:171">
      <c r="A103" s="47" t="str">
        <v>Aaronson</v>
      </c>
      <c r="B103" s="47">
        <v>5.5</v>
      </c>
      <c r="C103" s="47" t="str">
        <v>Leeds</v>
      </c>
      <c r="D103" s="47">
        <v>2.85</v>
      </c>
      <c r="E103" s="47">
        <v>3.25</v>
      </c>
      <c r="F103" s="47">
        <v>2.95</v>
      </c>
      <c r="G103" s="47">
        <v>3.25</v>
      </c>
      <c r="H103" s="47">
        <v>3.04</v>
      </c>
      <c r="I103" s="47">
        <v>2.82</v>
      </c>
      <c r="J103" s="47">
        <v>2.88</v>
      </c>
      <c r="K103" s="47">
        <v>3</v>
      </c>
      <c r="L103" s="47">
        <v>0</v>
      </c>
      <c r="N103" s="252">
        <v>2</v>
      </c>
      <c r="O103" s="49" t="str">
        <f>Main!A213</f>
        <v>Aaronson</v>
      </c>
      <c r="P103" s="49">
        <f>Main!B213</f>
        <v>5.5</v>
      </c>
      <c r="Q103" s="49" t="str">
        <f>Main!C213</f>
        <v>Leeds</v>
      </c>
      <c r="R103" s="49">
        <f>Main!D213</f>
        <v>2.85</v>
      </c>
      <c r="S103" s="49">
        <f>Main!E213</f>
        <v>3.25</v>
      </c>
      <c r="T103" s="49">
        <f>Main!F213</f>
        <v>2.95</v>
      </c>
      <c r="U103" s="49">
        <f>Main!G213</f>
        <v>3.25</v>
      </c>
      <c r="V103" s="49">
        <f>Main!H213</f>
        <v>3.04</v>
      </c>
      <c r="W103" s="49">
        <f>Main!I213</f>
        <v>2.82</v>
      </c>
      <c r="X103" s="49">
        <f>Main!J213</f>
        <v>2.88</v>
      </c>
      <c r="Y103" s="49">
        <f>Main!K213</f>
        <v>3</v>
      </c>
      <c r="Z103" s="49">
        <f>Main!L2853</f>
        <v>0</v>
      </c>
      <c r="AB103" s="49">
        <v>4</v>
      </c>
      <c r="AC103" s="49" t="str">
        <v>Fabianski</v>
      </c>
      <c r="AD103" s="49">
        <v>5</v>
      </c>
      <c r="AE103" s="49" t="str">
        <v>West Ham</v>
      </c>
      <c r="AF103" s="49">
        <v>3.78</v>
      </c>
      <c r="AG103" s="49">
        <v>3.48</v>
      </c>
      <c r="AH103" s="49">
        <v>3.68</v>
      </c>
      <c r="AI103" s="49">
        <v>3.95</v>
      </c>
      <c r="AJ103" s="49">
        <v>3.23</v>
      </c>
      <c r="AK103" s="49">
        <v>3.44</v>
      </c>
      <c r="AL103" s="49">
        <v>3.18</v>
      </c>
      <c r="AM103" s="49">
        <v>3.51</v>
      </c>
      <c r="AN103" s="49">
        <v>0</v>
      </c>
      <c r="AP103" s="50" t="str">
        <f>Main!A213</f>
        <v>Aaronson</v>
      </c>
      <c r="AQ103" s="50">
        <f>Main!B213</f>
        <v>5.5</v>
      </c>
      <c r="AR103" s="50" t="str">
        <f>Main!C213</f>
        <v>Leeds</v>
      </c>
      <c r="AS103" s="50">
        <f>Main!D213</f>
        <v>2.85</v>
      </c>
      <c r="AT103" s="50">
        <f>Main!E213</f>
        <v>3.25</v>
      </c>
      <c r="AU103" s="50">
        <f>Main!F213</f>
        <v>2.95</v>
      </c>
      <c r="AV103" s="50">
        <f>Main!G213</f>
        <v>3.25</v>
      </c>
      <c r="AW103" s="50">
        <f>Main!H213</f>
        <v>3.04</v>
      </c>
      <c r="AX103" s="50">
        <f>Main!I213</f>
        <v>2.82</v>
      </c>
      <c r="AY103" s="50">
        <f>Main!J213</f>
        <v>2.88</v>
      </c>
      <c r="AZ103" s="50">
        <f>Main!K213</f>
        <v>3</v>
      </c>
      <c r="BA103" s="50">
        <f>Main!L1093</f>
        <v>0</v>
      </c>
      <c r="BC103" s="50" t="str">
        <v>Aaronson</v>
      </c>
      <c r="BD103" s="50">
        <v>5.5</v>
      </c>
      <c r="BE103" s="50" t="str">
        <v>Leeds</v>
      </c>
      <c r="BF103" s="50">
        <v>2.85</v>
      </c>
      <c r="BG103" s="50">
        <v>3.25</v>
      </c>
      <c r="BH103" s="50">
        <v>2.95</v>
      </c>
      <c r="BI103" s="50">
        <v>3.25</v>
      </c>
      <c r="BJ103" s="50">
        <v>3.04</v>
      </c>
      <c r="BK103" s="50">
        <v>2.82</v>
      </c>
      <c r="BL103" s="50">
        <v>2.88</v>
      </c>
      <c r="BM103" s="50">
        <v>3</v>
      </c>
      <c r="BN103" s="50">
        <v>0</v>
      </c>
      <c r="BP103" s="126" t="str">
        <f>Main!A103</f>
        <v>Aaronson</v>
      </c>
      <c r="BQ103" s="126">
        <f>Main!N2853</f>
        <v>0</v>
      </c>
      <c r="BR103" s="126">
        <f>Main!D103</f>
        <v>2.85</v>
      </c>
      <c r="BS103" s="126" t="str">
        <v>Aaronson</v>
      </c>
      <c r="BT103" s="126">
        <v>0</v>
      </c>
      <c r="BU103" s="126">
        <v>2.85</v>
      </c>
      <c r="BV103" s="127" t="str">
        <f t="shared" si="24"/>
        <v>Aaronson</v>
      </c>
      <c r="BW103" s="127">
        <f>Main!P2853</f>
        <v>0</v>
      </c>
      <c r="BX103" s="127">
        <f t="shared" si="25"/>
        <v>2.85</v>
      </c>
      <c r="BY103" s="127" t="str">
        <v>Aaronson</v>
      </c>
      <c r="BZ103" s="127">
        <v>0</v>
      </c>
      <c r="CA103" s="127">
        <v>2.85</v>
      </c>
      <c r="CH103" s="19" t="str">
        <f t="shared" si="26"/>
        <v>Aaronson</v>
      </c>
      <c r="CI103" s="19">
        <f>Main!M2853-BQ103-BW103-CC103</f>
        <v>0</v>
      </c>
      <c r="CJ103" s="19">
        <f t="shared" si="27"/>
        <v>2.85</v>
      </c>
      <c r="CK103" s="19" t="str">
        <v>Aaronson</v>
      </c>
      <c r="CL103" s="19">
        <v>0</v>
      </c>
      <c r="CM103" s="19">
        <v>2.85</v>
      </c>
      <c r="CO103" s="122">
        <f>Main!L103</f>
        <v>0</v>
      </c>
      <c r="CP103" s="122">
        <f>Main!L213</f>
        <v>0</v>
      </c>
      <c r="CQ103" s="122">
        <f>Main!L323</f>
        <v>0</v>
      </c>
      <c r="CR103" s="122">
        <f>Main!L433</f>
        <v>0</v>
      </c>
      <c r="CS103" s="122">
        <f>Main!L543</f>
        <v>0</v>
      </c>
      <c r="CT103" s="122">
        <f>Main!L653</f>
        <v>0</v>
      </c>
      <c r="CU103" s="122">
        <f>Main!L763</f>
        <v>0</v>
      </c>
      <c r="CV103" s="122">
        <f>Main!L873</f>
        <v>0</v>
      </c>
      <c r="CW103" s="122">
        <f>Main!L983</f>
        <v>0</v>
      </c>
      <c r="CX103" s="123">
        <f>Main!L1973</f>
        <v>0</v>
      </c>
      <c r="CY103" s="123">
        <f>Main!L2083</f>
        <v>0</v>
      </c>
      <c r="CZ103" s="123">
        <f>Main!L2193</f>
        <v>0</v>
      </c>
      <c r="DA103" s="124">
        <f>Main!L2303</f>
        <v>0</v>
      </c>
      <c r="DB103" s="123">
        <f>Main!L2413</f>
        <v>0</v>
      </c>
      <c r="DC103" s="123">
        <f>Main!L2523</f>
        <v>0</v>
      </c>
      <c r="DD103" s="123">
        <f>Main!L2633</f>
        <v>0</v>
      </c>
      <c r="DE103" s="123">
        <f>Main!L2743</f>
        <v>0</v>
      </c>
      <c r="DF103" s="51">
        <f t="shared" si="28"/>
        <v>0</v>
      </c>
      <c r="DG103" s="51">
        <f t="shared" si="29"/>
        <v>0</v>
      </c>
      <c r="DH103" s="51">
        <f t="shared" si="30"/>
        <v>0</v>
      </c>
      <c r="DI103" s="51">
        <f t="shared" si="31"/>
        <v>0</v>
      </c>
      <c r="DJ103" s="51">
        <f t="shared" si="32"/>
        <v>0</v>
      </c>
      <c r="DK103" s="51">
        <f t="shared" si="33"/>
        <v>0</v>
      </c>
      <c r="DL103" s="51">
        <f t="shared" si="34"/>
        <v>0</v>
      </c>
      <c r="DM103" s="51">
        <f t="shared" si="35"/>
        <v>0</v>
      </c>
      <c r="DN103" s="306">
        <f t="shared" si="37"/>
        <v>0</v>
      </c>
      <c r="DO103" s="306">
        <f t="shared" si="36"/>
        <v>0</v>
      </c>
      <c r="EA103" s="351">
        <f>SUM(EA102,AND(Main!L103=1))</f>
        <v>15</v>
      </c>
      <c r="EB103" s="351">
        <f>SUM(EB102,AND(Main!L213=1))</f>
        <v>15</v>
      </c>
      <c r="EC103" s="351">
        <f>SUM(EC102,AND(Main!L323=1))</f>
        <v>15</v>
      </c>
      <c r="ED103" s="351">
        <f>SUM(ED102,AND(Main!L433=1))</f>
        <v>15</v>
      </c>
      <c r="EE103" s="351">
        <f>SUM(EE102,AND(Main!L543=1))</f>
        <v>15</v>
      </c>
      <c r="EF103" s="351">
        <f>SUM(EF102,AND(Main!L653=1))</f>
        <v>15</v>
      </c>
      <c r="EG103" s="351">
        <f>SUM(EG102,AND(Main!L763=1))</f>
        <v>15</v>
      </c>
      <c r="EH103" s="351">
        <f>SUM(EH102,AND(Main!L873=1))</f>
        <v>15</v>
      </c>
      <c r="EI103" s="351">
        <f>SUM(EI102,AND(Main!L983=1))</f>
        <v>15</v>
      </c>
      <c r="EJ103" s="350">
        <f>SUM(EJ102,AND(Main!L2853=1))</f>
        <v>11</v>
      </c>
      <c r="EK103" s="350">
        <f>SUM(EK102,AND(Main!L2963=1))</f>
        <v>11</v>
      </c>
      <c r="EL103" s="350">
        <f>SUM(EL102,AND(Main!L3073=1))</f>
        <v>11</v>
      </c>
      <c r="EM103" s="350">
        <f>SUM(EM102,AND(Main!L3183=1))</f>
        <v>11</v>
      </c>
      <c r="EN103" s="350">
        <f>SUM(EN102,AND(Main!L3293=1))</f>
        <v>11</v>
      </c>
      <c r="EO103" s="350">
        <f>SUM(EO102,AND(Main!L3403=1))</f>
        <v>11</v>
      </c>
      <c r="EP103" s="350">
        <f>SUM(EP102,AND(Main!L3513=1))</f>
        <v>11</v>
      </c>
      <c r="EQ103" s="350">
        <f>SUM(EQ102,AND(Main!L3623=1))</f>
        <v>11</v>
      </c>
      <c r="ER103" s="361">
        <f>SUM(ER102,AND(Main!N2853=1))</f>
        <v>1</v>
      </c>
      <c r="ES103" s="361">
        <f>SUM(ES102,AND(Main!N2963=1))</f>
        <v>1</v>
      </c>
      <c r="ET103" s="361">
        <f>SUM(ET102,AND(Main!N3073=1))</f>
        <v>1</v>
      </c>
      <c r="EU103" s="361">
        <f>SUM(EU102,AND(Main!N3183=1))</f>
        <v>1</v>
      </c>
      <c r="EV103" s="361">
        <f>SUM(EV102,AND(Main!N3293=1))</f>
        <v>1</v>
      </c>
      <c r="EW103" s="361">
        <f>SUM(EW102,AND(Main!N3403=1))</f>
        <v>1</v>
      </c>
      <c r="EX103" s="361">
        <f>SUM(EX102,AND(Main!N3513=1))</f>
        <v>1</v>
      </c>
      <c r="EY103" s="361">
        <f>SUM(EY102,AND(Main!N3623=1))</f>
        <v>1</v>
      </c>
      <c r="EZ103" s="362">
        <f>SUM(EZ102,AND(Main!P2853=1))</f>
        <v>1</v>
      </c>
      <c r="FA103" s="362">
        <f>SUM(FA102,AND(Main!P2963=1))</f>
        <v>1</v>
      </c>
      <c r="FB103" s="362">
        <f>SUM(FB102,AND(Main!P3073=1))</f>
        <v>1</v>
      </c>
      <c r="FC103" s="362">
        <f>SUM(FC102,AND(Main!P3183=1))</f>
        <v>1</v>
      </c>
      <c r="FD103" s="362">
        <f>SUM(FD102,AND(Main!P3293=1))</f>
        <v>1</v>
      </c>
      <c r="FE103" s="362">
        <f>SUM(FE102,AND(Main!P3403=1))</f>
        <v>1</v>
      </c>
      <c r="FF103" s="362">
        <f>SUM(FF102,AND(Main!P3513=1))</f>
        <v>1</v>
      </c>
      <c r="FG103" s="362">
        <f>SUM(FG102,AND(Main!P3623=1))</f>
        <v>1</v>
      </c>
      <c r="FH103">
        <f>SUM(FH102,AND(Main!Q2853=1))</f>
        <v>2</v>
      </c>
      <c r="FI103">
        <f>SUM(FI102,AND(Main!Q2963=1))</f>
        <v>2</v>
      </c>
      <c r="FJ103">
        <f>SUM(FJ102,AND(Main!Q3073=1))</f>
        <v>2</v>
      </c>
      <c r="FK103">
        <f>SUM(FK102,AND(Main!Q3183=1))</f>
        <v>2</v>
      </c>
      <c r="FL103">
        <f>SUM(FL102,AND(Main!Q3293=1))</f>
        <v>2</v>
      </c>
      <c r="FM103">
        <f>SUM(FM102,AND(Main!Q3403=1))</f>
        <v>2</v>
      </c>
      <c r="FN103">
        <f>SUM(FN102,AND(Main!Q3513=1))</f>
        <v>2</v>
      </c>
      <c r="FO103">
        <f>SUM(FO102,AND(Main!Q3623=1))</f>
        <v>2</v>
      </c>
    </row>
    <row r="104" spans="1:171">
      <c r="A104" s="47" t="str">
        <v>Kulusevski</v>
      </c>
      <c r="B104" s="47">
        <v>8</v>
      </c>
      <c r="C104" s="47" t="str">
        <v>Spurs</v>
      </c>
      <c r="D104" s="47">
        <v>3.47</v>
      </c>
      <c r="E104" s="47">
        <v>3.18</v>
      </c>
      <c r="F104" s="47">
        <v>4.97</v>
      </c>
      <c r="G104" s="47">
        <v>2.94</v>
      </c>
      <c r="H104" s="47">
        <v>2</v>
      </c>
      <c r="I104" s="47">
        <v>2.39</v>
      </c>
      <c r="J104" s="47">
        <v>2.66</v>
      </c>
      <c r="K104" s="47">
        <v>2.2999999999999998</v>
      </c>
      <c r="L104" s="47">
        <v>0</v>
      </c>
      <c r="N104" s="252">
        <v>2</v>
      </c>
      <c r="O104" s="49" t="str">
        <f>Main!A214</f>
        <v>Kulusevski</v>
      </c>
      <c r="P104" s="49">
        <f>Main!B214</f>
        <v>8</v>
      </c>
      <c r="Q104" s="49" t="str">
        <f>Main!C214</f>
        <v>Spurs</v>
      </c>
      <c r="R104" s="49">
        <f>Main!D214</f>
        <v>3.47</v>
      </c>
      <c r="S104" s="49">
        <f>Main!E214</f>
        <v>3.18</v>
      </c>
      <c r="T104" s="49">
        <f>Main!F214</f>
        <v>4.97</v>
      </c>
      <c r="U104" s="49">
        <f>Main!G214</f>
        <v>2.94</v>
      </c>
      <c r="V104" s="49">
        <f>Main!H214</f>
        <v>2</v>
      </c>
      <c r="W104" s="49">
        <f>Main!I214</f>
        <v>2.39</v>
      </c>
      <c r="X104" s="49">
        <f>Main!J214</f>
        <v>2.66</v>
      </c>
      <c r="Y104" s="49">
        <f>Main!K214</f>
        <v>2.2999999999999998</v>
      </c>
      <c r="Z104" s="49">
        <f>Main!L2854</f>
        <v>0</v>
      </c>
      <c r="AB104" s="49">
        <v>4</v>
      </c>
      <c r="AC104" s="49" t="str">
        <v>Sánchez</v>
      </c>
      <c r="AD104" s="49">
        <v>4.5999999999999996</v>
      </c>
      <c r="AE104" s="49" t="str">
        <v>Brighton</v>
      </c>
      <c r="AF104" s="49">
        <v>3.34</v>
      </c>
      <c r="AG104" s="49">
        <v>3.74</v>
      </c>
      <c r="AH104" s="49">
        <v>3.23</v>
      </c>
      <c r="AI104" s="49">
        <v>3.6</v>
      </c>
      <c r="AJ104" s="49">
        <v>4.09</v>
      </c>
      <c r="AK104" s="49">
        <v>3.68</v>
      </c>
      <c r="AL104" s="49">
        <v>3.82</v>
      </c>
      <c r="AM104" s="49">
        <v>2.09</v>
      </c>
      <c r="AN104" s="49">
        <v>0</v>
      </c>
      <c r="AP104" s="50" t="str">
        <f>Main!A214</f>
        <v>Kulusevski</v>
      </c>
      <c r="AQ104" s="50">
        <f>Main!B214</f>
        <v>8</v>
      </c>
      <c r="AR104" s="50" t="str">
        <f>Main!C214</f>
        <v>Spurs</v>
      </c>
      <c r="AS104" s="50">
        <f>Main!D214</f>
        <v>3.47</v>
      </c>
      <c r="AT104" s="50">
        <f>Main!E214</f>
        <v>3.18</v>
      </c>
      <c r="AU104" s="50">
        <f>Main!F214</f>
        <v>4.97</v>
      </c>
      <c r="AV104" s="50">
        <f>Main!G214</f>
        <v>2.94</v>
      </c>
      <c r="AW104" s="50">
        <f>Main!H214</f>
        <v>2</v>
      </c>
      <c r="AX104" s="50">
        <f>Main!I214</f>
        <v>2.39</v>
      </c>
      <c r="AY104" s="50">
        <f>Main!J214</f>
        <v>2.66</v>
      </c>
      <c r="AZ104" s="50">
        <f>Main!K214</f>
        <v>2.2999999999999998</v>
      </c>
      <c r="BA104" s="50">
        <f>Main!L1094</f>
        <v>0</v>
      </c>
      <c r="BC104" s="50" t="str">
        <v>Kulusevski</v>
      </c>
      <c r="BD104" s="50">
        <v>8</v>
      </c>
      <c r="BE104" s="50" t="str">
        <v>Spurs</v>
      </c>
      <c r="BF104" s="50">
        <v>3.47</v>
      </c>
      <c r="BG104" s="50">
        <v>3.18</v>
      </c>
      <c r="BH104" s="50">
        <v>4.97</v>
      </c>
      <c r="BI104" s="50">
        <v>2.94</v>
      </c>
      <c r="BJ104" s="50">
        <v>2</v>
      </c>
      <c r="BK104" s="50">
        <v>2.39</v>
      </c>
      <c r="BL104" s="50">
        <v>2.66</v>
      </c>
      <c r="BM104" s="50">
        <v>2.2999999999999998</v>
      </c>
      <c r="BN104" s="50">
        <v>0</v>
      </c>
      <c r="BP104" s="126" t="str">
        <f>Main!A104</f>
        <v>Kulusevski</v>
      </c>
      <c r="BQ104" s="126">
        <f>Main!N2854</f>
        <v>0</v>
      </c>
      <c r="BR104" s="126">
        <f>Main!D104</f>
        <v>3.47</v>
      </c>
      <c r="BS104" s="126" t="str">
        <v>Kulusevski</v>
      </c>
      <c r="BT104" s="126">
        <v>0</v>
      </c>
      <c r="BU104" s="126">
        <v>3.47</v>
      </c>
      <c r="BV104" s="127" t="str">
        <f t="shared" si="24"/>
        <v>Kulusevski</v>
      </c>
      <c r="BW104" s="127">
        <f>Main!P2854</f>
        <v>0</v>
      </c>
      <c r="BX104" s="127">
        <f t="shared" si="25"/>
        <v>3.47</v>
      </c>
      <c r="BY104" s="127" t="str">
        <v>Kulusevski</v>
      </c>
      <c r="BZ104" s="127">
        <v>0</v>
      </c>
      <c r="CA104" s="127">
        <v>3.47</v>
      </c>
      <c r="CH104" s="19" t="str">
        <f t="shared" si="26"/>
        <v>Kulusevski</v>
      </c>
      <c r="CI104" s="19">
        <f>Main!M2854-BQ104-BW104-CC104</f>
        <v>0</v>
      </c>
      <c r="CJ104" s="19">
        <f t="shared" si="27"/>
        <v>3.47</v>
      </c>
      <c r="CK104" s="19" t="str">
        <v>Kulusevski</v>
      </c>
      <c r="CL104" s="19">
        <v>0</v>
      </c>
      <c r="CM104" s="19">
        <v>3.47</v>
      </c>
      <c r="CO104" s="122">
        <f>Main!L104</f>
        <v>0</v>
      </c>
      <c r="CP104" s="122">
        <f>Main!L214</f>
        <v>0</v>
      </c>
      <c r="CQ104" s="122">
        <f>Main!L324</f>
        <v>0</v>
      </c>
      <c r="CR104" s="122">
        <f>Main!L434</f>
        <v>0</v>
      </c>
      <c r="CS104" s="122">
        <f>Main!L544</f>
        <v>0</v>
      </c>
      <c r="CT104" s="122">
        <f>Main!L654</f>
        <v>0</v>
      </c>
      <c r="CU104" s="122">
        <f>Main!L764</f>
        <v>0</v>
      </c>
      <c r="CV104" s="122">
        <f>Main!L874</f>
        <v>0</v>
      </c>
      <c r="CW104" s="122">
        <f>Main!L984</f>
        <v>0</v>
      </c>
      <c r="CX104" s="123">
        <f>Main!L1974</f>
        <v>0</v>
      </c>
      <c r="CY104" s="123">
        <f>Main!L2084</f>
        <v>0</v>
      </c>
      <c r="CZ104" s="123">
        <f>Main!L2194</f>
        <v>0</v>
      </c>
      <c r="DA104" s="124">
        <f>Main!L2304</f>
        <v>0</v>
      </c>
      <c r="DB104" s="123">
        <f>Main!L2414</f>
        <v>0</v>
      </c>
      <c r="DC104" s="123">
        <f>Main!L2524</f>
        <v>0</v>
      </c>
      <c r="DD104" s="123">
        <f>Main!L2634</f>
        <v>0</v>
      </c>
      <c r="DE104" s="123">
        <f>Main!L2744</f>
        <v>0</v>
      </c>
      <c r="DF104" s="51">
        <f t="shared" si="28"/>
        <v>0</v>
      </c>
      <c r="DG104" s="51">
        <f t="shared" si="29"/>
        <v>0</v>
      </c>
      <c r="DH104" s="51">
        <f t="shared" si="30"/>
        <v>0</v>
      </c>
      <c r="DI104" s="51">
        <f t="shared" si="31"/>
        <v>0</v>
      </c>
      <c r="DJ104" s="51">
        <f t="shared" si="32"/>
        <v>0</v>
      </c>
      <c r="DK104" s="51">
        <f t="shared" si="33"/>
        <v>0</v>
      </c>
      <c r="DL104" s="51">
        <f t="shared" si="34"/>
        <v>0</v>
      </c>
      <c r="DM104" s="51">
        <f t="shared" si="35"/>
        <v>0</v>
      </c>
      <c r="DN104" s="306">
        <f t="shared" si="37"/>
        <v>0</v>
      </c>
      <c r="DO104" s="306">
        <f t="shared" si="36"/>
        <v>0</v>
      </c>
      <c r="EA104" s="351">
        <f>SUM(EA103,AND(Main!L104=1))</f>
        <v>15</v>
      </c>
      <c r="EB104" s="351">
        <f>SUM(EB103,AND(Main!L214=1))</f>
        <v>15</v>
      </c>
      <c r="EC104" s="351">
        <f>SUM(EC103,AND(Main!L324=1))</f>
        <v>15</v>
      </c>
      <c r="ED104" s="351">
        <f>SUM(ED103,AND(Main!L434=1))</f>
        <v>15</v>
      </c>
      <c r="EE104" s="351">
        <f>SUM(EE103,AND(Main!L544=1))</f>
        <v>15</v>
      </c>
      <c r="EF104" s="351">
        <f>SUM(EF103,AND(Main!L654=1))</f>
        <v>15</v>
      </c>
      <c r="EG104" s="351">
        <f>SUM(EG103,AND(Main!L764=1))</f>
        <v>15</v>
      </c>
      <c r="EH104" s="351">
        <f>SUM(EH103,AND(Main!L874=1))</f>
        <v>15</v>
      </c>
      <c r="EI104" s="351">
        <f>SUM(EI103,AND(Main!L984=1))</f>
        <v>15</v>
      </c>
      <c r="EJ104" s="350">
        <f>SUM(EJ103,AND(Main!L2854=1))</f>
        <v>11</v>
      </c>
      <c r="EK104" s="350">
        <f>SUM(EK103,AND(Main!L2964=1))</f>
        <v>11</v>
      </c>
      <c r="EL104" s="350">
        <f>SUM(EL103,AND(Main!L3074=1))</f>
        <v>11</v>
      </c>
      <c r="EM104" s="350">
        <f>SUM(EM103,AND(Main!L3184=1))</f>
        <v>11</v>
      </c>
      <c r="EN104" s="350">
        <f>SUM(EN103,AND(Main!L3294=1))</f>
        <v>11</v>
      </c>
      <c r="EO104" s="350">
        <f>SUM(EO103,AND(Main!L3404=1))</f>
        <v>11</v>
      </c>
      <c r="EP104" s="350">
        <f>SUM(EP103,AND(Main!L3514=1))</f>
        <v>11</v>
      </c>
      <c r="EQ104" s="350">
        <f>SUM(EQ103,AND(Main!L3624=1))</f>
        <v>11</v>
      </c>
      <c r="ER104" s="361">
        <f>SUM(ER103,AND(Main!N2854=1))</f>
        <v>1</v>
      </c>
      <c r="ES104" s="361">
        <f>SUM(ES103,AND(Main!N2964=1))</f>
        <v>1</v>
      </c>
      <c r="ET104" s="361">
        <f>SUM(ET103,AND(Main!N3074=1))</f>
        <v>1</v>
      </c>
      <c r="EU104" s="361">
        <f>SUM(EU103,AND(Main!N3184=1))</f>
        <v>1</v>
      </c>
      <c r="EV104" s="361">
        <f>SUM(EV103,AND(Main!N3294=1))</f>
        <v>1</v>
      </c>
      <c r="EW104" s="361">
        <f>SUM(EW103,AND(Main!N3404=1))</f>
        <v>1</v>
      </c>
      <c r="EX104" s="361">
        <f>SUM(EX103,AND(Main!N3514=1))</f>
        <v>1</v>
      </c>
      <c r="EY104" s="361">
        <f>SUM(EY103,AND(Main!N3624=1))</f>
        <v>1</v>
      </c>
      <c r="EZ104" s="362">
        <f>SUM(EZ103,AND(Main!P2854=1))</f>
        <v>1</v>
      </c>
      <c r="FA104" s="362">
        <f>SUM(FA103,AND(Main!P2964=1))</f>
        <v>1</v>
      </c>
      <c r="FB104" s="362">
        <f>SUM(FB103,AND(Main!P3074=1))</f>
        <v>1</v>
      </c>
      <c r="FC104" s="362">
        <f>SUM(FC103,AND(Main!P3184=1))</f>
        <v>1</v>
      </c>
      <c r="FD104" s="362">
        <f>SUM(FD103,AND(Main!P3294=1))</f>
        <v>1</v>
      </c>
      <c r="FE104" s="362">
        <f>SUM(FE103,AND(Main!P3404=1))</f>
        <v>1</v>
      </c>
      <c r="FF104" s="362">
        <f>SUM(FF103,AND(Main!P3514=1))</f>
        <v>1</v>
      </c>
      <c r="FG104" s="362">
        <f>SUM(FG103,AND(Main!P3624=1))</f>
        <v>1</v>
      </c>
      <c r="FH104">
        <f>SUM(FH103,AND(Main!Q2854=1))</f>
        <v>2</v>
      </c>
      <c r="FI104">
        <f>SUM(FI103,AND(Main!Q2964=1))</f>
        <v>2</v>
      </c>
      <c r="FJ104">
        <f>SUM(FJ103,AND(Main!Q3074=1))</f>
        <v>2</v>
      </c>
      <c r="FK104">
        <f>SUM(FK103,AND(Main!Q3184=1))</f>
        <v>2</v>
      </c>
      <c r="FL104">
        <f>SUM(FL103,AND(Main!Q3294=1))</f>
        <v>2</v>
      </c>
      <c r="FM104">
        <f>SUM(FM103,AND(Main!Q3404=1))</f>
        <v>2</v>
      </c>
      <c r="FN104">
        <f>SUM(FN103,AND(Main!Q3514=1))</f>
        <v>2</v>
      </c>
      <c r="FO104">
        <f>SUM(FO103,AND(Main!Q3624=1))</f>
        <v>2</v>
      </c>
    </row>
    <row r="105" spans="1:171">
      <c r="A105" s="47" t="str">
        <v>Bailey</v>
      </c>
      <c r="B105" s="47">
        <v>4.5</v>
      </c>
      <c r="C105" s="47" t="str">
        <v>Aston Villa</v>
      </c>
      <c r="D105" s="47">
        <v>2.87</v>
      </c>
      <c r="E105" s="47">
        <v>3.07</v>
      </c>
      <c r="F105" s="47">
        <v>3.46</v>
      </c>
      <c r="G105" s="47">
        <v>2.98</v>
      </c>
      <c r="H105" s="47">
        <v>3.47</v>
      </c>
      <c r="I105" s="47">
        <v>2.1800000000000002</v>
      </c>
      <c r="J105" s="47">
        <v>2.69</v>
      </c>
      <c r="K105" s="47">
        <v>2.98</v>
      </c>
      <c r="L105" s="47">
        <v>0</v>
      </c>
      <c r="N105" s="252">
        <v>2</v>
      </c>
      <c r="O105" s="49" t="str">
        <f>Main!A215</f>
        <v>Bailey</v>
      </c>
      <c r="P105" s="49">
        <f>Main!B215</f>
        <v>4.5</v>
      </c>
      <c r="Q105" s="49" t="str">
        <f>Main!C215</f>
        <v>Aston Villa</v>
      </c>
      <c r="R105" s="49">
        <f>Main!D215</f>
        <v>2.87</v>
      </c>
      <c r="S105" s="49">
        <f>Main!E215</f>
        <v>3.07</v>
      </c>
      <c r="T105" s="49">
        <f>Main!F215</f>
        <v>3.46</v>
      </c>
      <c r="U105" s="49">
        <f>Main!G215</f>
        <v>2.98</v>
      </c>
      <c r="V105" s="49">
        <f>Main!H215</f>
        <v>3.47</v>
      </c>
      <c r="W105" s="49">
        <f>Main!I215</f>
        <v>2.1800000000000002</v>
      </c>
      <c r="X105" s="49">
        <f>Main!J215</f>
        <v>2.69</v>
      </c>
      <c r="Y105" s="49">
        <f>Main!K215</f>
        <v>2.98</v>
      </c>
      <c r="Z105" s="49">
        <f>Main!L2855</f>
        <v>0</v>
      </c>
      <c r="AB105" s="49">
        <v>4</v>
      </c>
      <c r="AC105" s="49" t="str">
        <v>Sá</v>
      </c>
      <c r="AD105" s="49">
        <v>5</v>
      </c>
      <c r="AE105" s="49" t="str">
        <v>Wolves</v>
      </c>
      <c r="AF105" s="49">
        <v>3.42</v>
      </c>
      <c r="AG105" s="49">
        <v>3.48</v>
      </c>
      <c r="AH105" s="49">
        <v>3.79</v>
      </c>
      <c r="AI105" s="49">
        <v>3.14</v>
      </c>
      <c r="AJ105" s="49">
        <v>3.24</v>
      </c>
      <c r="AK105" s="49">
        <v>3.63</v>
      </c>
      <c r="AL105" s="49">
        <v>4.04</v>
      </c>
      <c r="AM105" s="49">
        <v>2.83</v>
      </c>
      <c r="AN105" s="49">
        <v>0</v>
      </c>
      <c r="AP105" s="50" t="str">
        <f>Main!A215</f>
        <v>Bailey</v>
      </c>
      <c r="AQ105" s="50">
        <f>Main!B215</f>
        <v>4.5</v>
      </c>
      <c r="AR105" s="50" t="str">
        <f>Main!C215</f>
        <v>Aston Villa</v>
      </c>
      <c r="AS105" s="50">
        <f>Main!D215</f>
        <v>2.87</v>
      </c>
      <c r="AT105" s="50">
        <f>Main!E215</f>
        <v>3.07</v>
      </c>
      <c r="AU105" s="50">
        <f>Main!F215</f>
        <v>3.46</v>
      </c>
      <c r="AV105" s="50">
        <f>Main!G215</f>
        <v>2.98</v>
      </c>
      <c r="AW105" s="50">
        <f>Main!H215</f>
        <v>3.47</v>
      </c>
      <c r="AX105" s="50">
        <f>Main!I215</f>
        <v>2.1800000000000002</v>
      </c>
      <c r="AY105" s="50">
        <f>Main!J215</f>
        <v>2.69</v>
      </c>
      <c r="AZ105" s="50">
        <f>Main!K215</f>
        <v>2.98</v>
      </c>
      <c r="BA105" s="50">
        <f>Main!L1095</f>
        <v>0</v>
      </c>
      <c r="BC105" s="50" t="str">
        <v>Bailey</v>
      </c>
      <c r="BD105" s="50">
        <v>4.5</v>
      </c>
      <c r="BE105" s="50" t="str">
        <v>Aston Villa</v>
      </c>
      <c r="BF105" s="50">
        <v>2.87</v>
      </c>
      <c r="BG105" s="50">
        <v>3.07</v>
      </c>
      <c r="BH105" s="50">
        <v>3.46</v>
      </c>
      <c r="BI105" s="50">
        <v>2.98</v>
      </c>
      <c r="BJ105" s="50">
        <v>3.47</v>
      </c>
      <c r="BK105" s="50">
        <v>2.1800000000000002</v>
      </c>
      <c r="BL105" s="50">
        <v>2.69</v>
      </c>
      <c r="BM105" s="50">
        <v>2.98</v>
      </c>
      <c r="BN105" s="50">
        <v>0</v>
      </c>
      <c r="BP105" s="126" t="str">
        <f>Main!A105</f>
        <v>Bailey</v>
      </c>
      <c r="BQ105" s="126">
        <f>Main!N2855</f>
        <v>0</v>
      </c>
      <c r="BR105" s="126">
        <f>Main!D105</f>
        <v>2.87</v>
      </c>
      <c r="BS105" s="126" t="str">
        <v>Bailey</v>
      </c>
      <c r="BT105" s="126">
        <v>0</v>
      </c>
      <c r="BU105" s="126">
        <v>2.87</v>
      </c>
      <c r="BV105" s="127" t="str">
        <f t="shared" si="24"/>
        <v>Bailey</v>
      </c>
      <c r="BW105" s="127">
        <f>Main!P2855</f>
        <v>0</v>
      </c>
      <c r="BX105" s="127">
        <f t="shared" si="25"/>
        <v>2.87</v>
      </c>
      <c r="BY105" s="127" t="str">
        <v>Bailey</v>
      </c>
      <c r="BZ105" s="127">
        <v>0</v>
      </c>
      <c r="CA105" s="127">
        <v>2.87</v>
      </c>
      <c r="CH105" s="19" t="str">
        <f t="shared" si="26"/>
        <v>Bailey</v>
      </c>
      <c r="CI105" s="19">
        <f>Main!M2855-BQ105-BW105-CC105</f>
        <v>0</v>
      </c>
      <c r="CJ105" s="19">
        <f t="shared" si="27"/>
        <v>2.87</v>
      </c>
      <c r="CK105" s="19" t="str">
        <v>Bailey</v>
      </c>
      <c r="CL105" s="19">
        <v>0</v>
      </c>
      <c r="CM105" s="19">
        <v>2.87</v>
      </c>
      <c r="CO105" s="122">
        <f>Main!L105</f>
        <v>0</v>
      </c>
      <c r="CP105" s="122">
        <f>Main!L215</f>
        <v>0</v>
      </c>
      <c r="CQ105" s="122">
        <f>Main!L325</f>
        <v>0</v>
      </c>
      <c r="CR105" s="122">
        <f>Main!L435</f>
        <v>0</v>
      </c>
      <c r="CS105" s="122">
        <f>Main!L545</f>
        <v>0</v>
      </c>
      <c r="CT105" s="122">
        <f>Main!L655</f>
        <v>0</v>
      </c>
      <c r="CU105" s="122">
        <f>Main!L765</f>
        <v>0</v>
      </c>
      <c r="CV105" s="122">
        <f>Main!L875</f>
        <v>0</v>
      </c>
      <c r="CW105" s="122">
        <f>Main!L985</f>
        <v>0</v>
      </c>
      <c r="CX105" s="123">
        <f>Main!L1975</f>
        <v>0</v>
      </c>
      <c r="CY105" s="123">
        <f>Main!L2085</f>
        <v>0</v>
      </c>
      <c r="CZ105" s="123">
        <f>Main!L2195</f>
        <v>0</v>
      </c>
      <c r="DA105" s="124">
        <f>Main!L2305</f>
        <v>0</v>
      </c>
      <c r="DB105" s="123">
        <f>Main!L2415</f>
        <v>0</v>
      </c>
      <c r="DC105" s="123">
        <f>Main!L2525</f>
        <v>0</v>
      </c>
      <c r="DD105" s="123">
        <f>Main!L2635</f>
        <v>0</v>
      </c>
      <c r="DE105" s="123">
        <f>Main!L2745</f>
        <v>0</v>
      </c>
      <c r="DF105" s="51">
        <f t="shared" si="28"/>
        <v>0</v>
      </c>
      <c r="DG105" s="51">
        <f t="shared" si="29"/>
        <v>0</v>
      </c>
      <c r="DH105" s="51">
        <f t="shared" si="30"/>
        <v>0</v>
      </c>
      <c r="DI105" s="51">
        <f t="shared" si="31"/>
        <v>0</v>
      </c>
      <c r="DJ105" s="51">
        <f t="shared" si="32"/>
        <v>0</v>
      </c>
      <c r="DK105" s="51">
        <f t="shared" si="33"/>
        <v>0</v>
      </c>
      <c r="DL105" s="51">
        <f t="shared" si="34"/>
        <v>0</v>
      </c>
      <c r="DM105" s="51">
        <f t="shared" si="35"/>
        <v>0</v>
      </c>
      <c r="DN105" s="306">
        <f t="shared" si="37"/>
        <v>0</v>
      </c>
      <c r="DO105" s="306">
        <f t="shared" si="36"/>
        <v>0</v>
      </c>
      <c r="EA105" s="351">
        <f>SUM(EA104,AND(Main!L105=1))</f>
        <v>15</v>
      </c>
      <c r="EB105" s="351">
        <f>SUM(EB104,AND(Main!L215=1))</f>
        <v>15</v>
      </c>
      <c r="EC105" s="351">
        <f>SUM(EC104,AND(Main!L325=1))</f>
        <v>15</v>
      </c>
      <c r="ED105" s="351">
        <f>SUM(ED104,AND(Main!L435=1))</f>
        <v>15</v>
      </c>
      <c r="EE105" s="351">
        <f>SUM(EE104,AND(Main!L545=1))</f>
        <v>15</v>
      </c>
      <c r="EF105" s="351">
        <f>SUM(EF104,AND(Main!L655=1))</f>
        <v>15</v>
      </c>
      <c r="EG105" s="351">
        <f>SUM(EG104,AND(Main!L765=1))</f>
        <v>15</v>
      </c>
      <c r="EH105" s="351">
        <f>SUM(EH104,AND(Main!L875=1))</f>
        <v>15</v>
      </c>
      <c r="EI105" s="351">
        <f>SUM(EI104,AND(Main!L985=1))</f>
        <v>15</v>
      </c>
      <c r="EJ105" s="350">
        <f>SUM(EJ104,AND(Main!L2855=1))</f>
        <v>11</v>
      </c>
      <c r="EK105" s="350">
        <f>SUM(EK104,AND(Main!L2965=1))</f>
        <v>11</v>
      </c>
      <c r="EL105" s="350">
        <f>SUM(EL104,AND(Main!L3075=1))</f>
        <v>11</v>
      </c>
      <c r="EM105" s="350">
        <f>SUM(EM104,AND(Main!L3185=1))</f>
        <v>11</v>
      </c>
      <c r="EN105" s="350">
        <f>SUM(EN104,AND(Main!L3295=1))</f>
        <v>11</v>
      </c>
      <c r="EO105" s="350">
        <f>SUM(EO104,AND(Main!L3405=1))</f>
        <v>11</v>
      </c>
      <c r="EP105" s="350">
        <f>SUM(EP104,AND(Main!L3515=1))</f>
        <v>11</v>
      </c>
      <c r="EQ105" s="350">
        <f>SUM(EQ104,AND(Main!L3625=1))</f>
        <v>11</v>
      </c>
      <c r="ER105" s="361">
        <f>SUM(ER104,AND(Main!N2855=1))</f>
        <v>1</v>
      </c>
      <c r="ES105" s="361">
        <f>SUM(ES104,AND(Main!N2965=1))</f>
        <v>1</v>
      </c>
      <c r="ET105" s="361">
        <f>SUM(ET104,AND(Main!N3075=1))</f>
        <v>1</v>
      </c>
      <c r="EU105" s="361">
        <f>SUM(EU104,AND(Main!N3185=1))</f>
        <v>1</v>
      </c>
      <c r="EV105" s="361">
        <f>SUM(EV104,AND(Main!N3295=1))</f>
        <v>1</v>
      </c>
      <c r="EW105" s="361">
        <f>SUM(EW104,AND(Main!N3405=1))</f>
        <v>1</v>
      </c>
      <c r="EX105" s="361">
        <f>SUM(EX104,AND(Main!N3515=1))</f>
        <v>1</v>
      </c>
      <c r="EY105" s="361">
        <f>SUM(EY104,AND(Main!N3625=1))</f>
        <v>1</v>
      </c>
      <c r="EZ105" s="362">
        <f>SUM(EZ104,AND(Main!P2855=1))</f>
        <v>1</v>
      </c>
      <c r="FA105" s="362">
        <f>SUM(FA104,AND(Main!P2965=1))</f>
        <v>1</v>
      </c>
      <c r="FB105" s="362">
        <f>SUM(FB104,AND(Main!P3075=1))</f>
        <v>1</v>
      </c>
      <c r="FC105" s="362">
        <f>SUM(FC104,AND(Main!P3185=1))</f>
        <v>1</v>
      </c>
      <c r="FD105" s="362">
        <f>SUM(FD104,AND(Main!P3295=1))</f>
        <v>1</v>
      </c>
      <c r="FE105" s="362">
        <f>SUM(FE104,AND(Main!P3405=1))</f>
        <v>1</v>
      </c>
      <c r="FF105" s="362">
        <f>SUM(FF104,AND(Main!P3515=1))</f>
        <v>1</v>
      </c>
      <c r="FG105" s="362">
        <f>SUM(FG104,AND(Main!P3625=1))</f>
        <v>1</v>
      </c>
      <c r="FH105">
        <f>SUM(FH104,AND(Main!Q2855=1))</f>
        <v>2</v>
      </c>
      <c r="FI105">
        <f>SUM(FI104,AND(Main!Q2965=1))</f>
        <v>2</v>
      </c>
      <c r="FJ105">
        <f>SUM(FJ104,AND(Main!Q3075=1))</f>
        <v>2</v>
      </c>
      <c r="FK105">
        <f>SUM(FK104,AND(Main!Q3185=1))</f>
        <v>2</v>
      </c>
      <c r="FL105">
        <f>SUM(FL104,AND(Main!Q3295=1))</f>
        <v>2</v>
      </c>
      <c r="FM105">
        <f>SUM(FM104,AND(Main!Q3405=1))</f>
        <v>2</v>
      </c>
      <c r="FN105">
        <f>SUM(FN104,AND(Main!Q3515=1))</f>
        <v>2</v>
      </c>
      <c r="FO105">
        <f>SUM(FO104,AND(Main!Q3625=1))</f>
        <v>2</v>
      </c>
    </row>
    <row r="106" spans="1:171">
      <c r="A106" s="47" t="str">
        <v>March</v>
      </c>
      <c r="B106" s="47">
        <v>5</v>
      </c>
      <c r="C106" s="47" t="str">
        <v>Brighton</v>
      </c>
      <c r="D106" s="47">
        <v>3.02</v>
      </c>
      <c r="E106" s="47">
        <v>3.21</v>
      </c>
      <c r="F106" s="47">
        <v>2.75</v>
      </c>
      <c r="G106" s="47">
        <v>3.04</v>
      </c>
      <c r="H106" s="47">
        <v>3.58</v>
      </c>
      <c r="I106" s="47">
        <v>2.89</v>
      </c>
      <c r="J106" s="47">
        <v>3.45</v>
      </c>
      <c r="K106" s="47">
        <v>1.61</v>
      </c>
      <c r="L106" s="47">
        <v>0</v>
      </c>
      <c r="N106" s="252">
        <v>2</v>
      </c>
      <c r="O106" s="49" t="str">
        <f>Main!A216</f>
        <v>March</v>
      </c>
      <c r="P106" s="49">
        <f>Main!B216</f>
        <v>5</v>
      </c>
      <c r="Q106" s="49" t="str">
        <f>Main!C216</f>
        <v>Brighton</v>
      </c>
      <c r="R106" s="49">
        <f>Main!D216</f>
        <v>3.02</v>
      </c>
      <c r="S106" s="49">
        <f>Main!E216</f>
        <v>3.21</v>
      </c>
      <c r="T106" s="49">
        <f>Main!F216</f>
        <v>2.75</v>
      </c>
      <c r="U106" s="49">
        <f>Main!G216</f>
        <v>3.04</v>
      </c>
      <c r="V106" s="49">
        <f>Main!H216</f>
        <v>3.58</v>
      </c>
      <c r="W106" s="49">
        <f>Main!I216</f>
        <v>2.89</v>
      </c>
      <c r="X106" s="49">
        <f>Main!J216</f>
        <v>3.45</v>
      </c>
      <c r="Y106" s="49">
        <f>Main!K216</f>
        <v>1.61</v>
      </c>
      <c r="Z106" s="49">
        <f>Main!L2856</f>
        <v>0</v>
      </c>
      <c r="AB106" s="49">
        <v>4</v>
      </c>
      <c r="AC106" s="49" t="str">
        <v>De Gea</v>
      </c>
      <c r="AD106" s="49">
        <v>4.9000000000000004</v>
      </c>
      <c r="AE106" s="49" t="str">
        <v>Man Utd</v>
      </c>
      <c r="AF106" s="49">
        <v>3.92</v>
      </c>
      <c r="AG106" s="49">
        <v>4.1399999999999997</v>
      </c>
      <c r="AH106" s="49">
        <v>3.16</v>
      </c>
      <c r="AI106" s="49">
        <v>3.15</v>
      </c>
      <c r="AJ106" s="49">
        <v>3.92</v>
      </c>
      <c r="AK106" s="49">
        <v>3.46</v>
      </c>
      <c r="AL106" s="49">
        <v>3.85</v>
      </c>
      <c r="AM106" s="49">
        <v>1.85</v>
      </c>
      <c r="AN106" s="49">
        <v>0</v>
      </c>
      <c r="AP106" s="50" t="str">
        <f>Main!A216</f>
        <v>March</v>
      </c>
      <c r="AQ106" s="50">
        <f>Main!B216</f>
        <v>5</v>
      </c>
      <c r="AR106" s="50" t="str">
        <f>Main!C216</f>
        <v>Brighton</v>
      </c>
      <c r="AS106" s="50">
        <f>Main!D216</f>
        <v>3.02</v>
      </c>
      <c r="AT106" s="50">
        <f>Main!E216</f>
        <v>3.21</v>
      </c>
      <c r="AU106" s="50">
        <f>Main!F216</f>
        <v>2.75</v>
      </c>
      <c r="AV106" s="50">
        <f>Main!G216</f>
        <v>3.04</v>
      </c>
      <c r="AW106" s="50">
        <f>Main!H216</f>
        <v>3.58</v>
      </c>
      <c r="AX106" s="50">
        <f>Main!I216</f>
        <v>2.89</v>
      </c>
      <c r="AY106" s="50">
        <f>Main!J216</f>
        <v>3.45</v>
      </c>
      <c r="AZ106" s="50">
        <f>Main!K216</f>
        <v>1.61</v>
      </c>
      <c r="BA106" s="50">
        <f>Main!L1096</f>
        <v>0</v>
      </c>
      <c r="BC106" s="50" t="str">
        <v>March</v>
      </c>
      <c r="BD106" s="50">
        <v>5</v>
      </c>
      <c r="BE106" s="50" t="str">
        <v>Brighton</v>
      </c>
      <c r="BF106" s="50">
        <v>3.02</v>
      </c>
      <c r="BG106" s="50">
        <v>3.21</v>
      </c>
      <c r="BH106" s="50">
        <v>2.75</v>
      </c>
      <c r="BI106" s="50">
        <v>3.04</v>
      </c>
      <c r="BJ106" s="50">
        <v>3.58</v>
      </c>
      <c r="BK106" s="50">
        <v>2.89</v>
      </c>
      <c r="BL106" s="50">
        <v>3.45</v>
      </c>
      <c r="BM106" s="50">
        <v>1.61</v>
      </c>
      <c r="BN106" s="50">
        <v>0</v>
      </c>
      <c r="BP106" s="126" t="str">
        <f>Main!A106</f>
        <v>March</v>
      </c>
      <c r="BQ106" s="126">
        <f>Main!N2856</f>
        <v>0</v>
      </c>
      <c r="BR106" s="126">
        <f>Main!D106</f>
        <v>3.02</v>
      </c>
      <c r="BS106" s="126" t="str">
        <v>March</v>
      </c>
      <c r="BT106" s="126">
        <v>0</v>
      </c>
      <c r="BU106" s="126">
        <v>3.02</v>
      </c>
      <c r="BV106" s="127" t="str">
        <f t="shared" si="24"/>
        <v>March</v>
      </c>
      <c r="BW106" s="127">
        <f>Main!P2856</f>
        <v>0</v>
      </c>
      <c r="BX106" s="127">
        <f t="shared" si="25"/>
        <v>3.02</v>
      </c>
      <c r="BY106" s="127" t="str">
        <v>March</v>
      </c>
      <c r="BZ106" s="127">
        <v>0</v>
      </c>
      <c r="CA106" s="127">
        <v>3.02</v>
      </c>
      <c r="CH106" s="19" t="str">
        <f t="shared" si="26"/>
        <v>March</v>
      </c>
      <c r="CI106" s="19">
        <f>Main!M2856-BQ106-BW106-CC106</f>
        <v>0</v>
      </c>
      <c r="CJ106" s="19">
        <f t="shared" si="27"/>
        <v>3.02</v>
      </c>
      <c r="CK106" s="19" t="str">
        <v>March</v>
      </c>
      <c r="CL106" s="19">
        <v>0</v>
      </c>
      <c r="CM106" s="19">
        <v>3.02</v>
      </c>
      <c r="CO106" s="122">
        <f>Main!L106</f>
        <v>0</v>
      </c>
      <c r="CP106" s="122">
        <f>Main!L216</f>
        <v>0</v>
      </c>
      <c r="CQ106" s="122">
        <f>Main!L326</f>
        <v>0</v>
      </c>
      <c r="CR106" s="122">
        <f>Main!L436</f>
        <v>0</v>
      </c>
      <c r="CS106" s="122">
        <f>Main!L546</f>
        <v>0</v>
      </c>
      <c r="CT106" s="122">
        <f>Main!L656</f>
        <v>0</v>
      </c>
      <c r="CU106" s="122">
        <f>Main!L766</f>
        <v>0</v>
      </c>
      <c r="CV106" s="122">
        <f>Main!L876</f>
        <v>0</v>
      </c>
      <c r="CW106" s="122">
        <f>Main!L986</f>
        <v>0</v>
      </c>
      <c r="CX106" s="123">
        <f>Main!L1976</f>
        <v>0</v>
      </c>
      <c r="CY106" s="123">
        <f>Main!L2086</f>
        <v>0</v>
      </c>
      <c r="CZ106" s="123">
        <f>Main!L2196</f>
        <v>0</v>
      </c>
      <c r="DA106" s="124">
        <f>Main!L2306</f>
        <v>0</v>
      </c>
      <c r="DB106" s="123">
        <f>Main!L2416</f>
        <v>0</v>
      </c>
      <c r="DC106" s="123">
        <f>Main!L2526</f>
        <v>0</v>
      </c>
      <c r="DD106" s="123">
        <f>Main!L2636</f>
        <v>0</v>
      </c>
      <c r="DE106" s="123">
        <f>Main!L2746</f>
        <v>0</v>
      </c>
      <c r="DF106" s="51">
        <f t="shared" si="28"/>
        <v>0</v>
      </c>
      <c r="DG106" s="51">
        <f t="shared" si="29"/>
        <v>0</v>
      </c>
      <c r="DH106" s="51">
        <f t="shared" si="30"/>
        <v>0</v>
      </c>
      <c r="DI106" s="51">
        <f t="shared" si="31"/>
        <v>0</v>
      </c>
      <c r="DJ106" s="51">
        <f t="shared" si="32"/>
        <v>0</v>
      </c>
      <c r="DK106" s="51">
        <f t="shared" si="33"/>
        <v>0</v>
      </c>
      <c r="DL106" s="51">
        <f t="shared" si="34"/>
        <v>0</v>
      </c>
      <c r="DM106" s="51">
        <f t="shared" si="35"/>
        <v>0</v>
      </c>
      <c r="DN106" s="306">
        <f t="shared" si="37"/>
        <v>0</v>
      </c>
      <c r="DO106" s="306">
        <f t="shared" si="36"/>
        <v>0</v>
      </c>
      <c r="EA106" s="351">
        <f>SUM(EA105,AND(Main!L106=1))</f>
        <v>15</v>
      </c>
      <c r="EB106" s="351">
        <f>SUM(EB105,AND(Main!L216=1))</f>
        <v>15</v>
      </c>
      <c r="EC106" s="351">
        <f>SUM(EC105,AND(Main!L326=1))</f>
        <v>15</v>
      </c>
      <c r="ED106" s="351">
        <f>SUM(ED105,AND(Main!L436=1))</f>
        <v>15</v>
      </c>
      <c r="EE106" s="351">
        <f>SUM(EE105,AND(Main!L546=1))</f>
        <v>15</v>
      </c>
      <c r="EF106" s="351">
        <f>SUM(EF105,AND(Main!L656=1))</f>
        <v>15</v>
      </c>
      <c r="EG106" s="351">
        <f>SUM(EG105,AND(Main!L766=1))</f>
        <v>15</v>
      </c>
      <c r="EH106" s="351">
        <f>SUM(EH105,AND(Main!L876=1))</f>
        <v>15</v>
      </c>
      <c r="EI106" s="351">
        <f>SUM(EI105,AND(Main!L986=1))</f>
        <v>15</v>
      </c>
      <c r="EJ106" s="350">
        <f>SUM(EJ105,AND(Main!L2856=1))</f>
        <v>11</v>
      </c>
      <c r="EK106" s="350">
        <f>SUM(EK105,AND(Main!L2966=1))</f>
        <v>11</v>
      </c>
      <c r="EL106" s="350">
        <f>SUM(EL105,AND(Main!L3076=1))</f>
        <v>11</v>
      </c>
      <c r="EM106" s="350">
        <f>SUM(EM105,AND(Main!L3186=1))</f>
        <v>11</v>
      </c>
      <c r="EN106" s="350">
        <f>SUM(EN105,AND(Main!L3296=1))</f>
        <v>11</v>
      </c>
      <c r="EO106" s="350">
        <f>SUM(EO105,AND(Main!L3406=1))</f>
        <v>11</v>
      </c>
      <c r="EP106" s="350">
        <f>SUM(EP105,AND(Main!L3516=1))</f>
        <v>11</v>
      </c>
      <c r="EQ106" s="350">
        <f>SUM(EQ105,AND(Main!L3626=1))</f>
        <v>11</v>
      </c>
      <c r="ER106" s="361">
        <f>SUM(ER105,AND(Main!N2856=1))</f>
        <v>1</v>
      </c>
      <c r="ES106" s="361">
        <f>SUM(ES105,AND(Main!N2966=1))</f>
        <v>1</v>
      </c>
      <c r="ET106" s="361">
        <f>SUM(ET105,AND(Main!N3076=1))</f>
        <v>1</v>
      </c>
      <c r="EU106" s="361">
        <f>SUM(EU105,AND(Main!N3186=1))</f>
        <v>1</v>
      </c>
      <c r="EV106" s="361">
        <f>SUM(EV105,AND(Main!N3296=1))</f>
        <v>1</v>
      </c>
      <c r="EW106" s="361">
        <f>SUM(EW105,AND(Main!N3406=1))</f>
        <v>1</v>
      </c>
      <c r="EX106" s="361">
        <f>SUM(EX105,AND(Main!N3516=1))</f>
        <v>1</v>
      </c>
      <c r="EY106" s="361">
        <f>SUM(EY105,AND(Main!N3626=1))</f>
        <v>1</v>
      </c>
      <c r="EZ106" s="362">
        <f>SUM(EZ105,AND(Main!P2856=1))</f>
        <v>1</v>
      </c>
      <c r="FA106" s="362">
        <f>SUM(FA105,AND(Main!P2966=1))</f>
        <v>1</v>
      </c>
      <c r="FB106" s="362">
        <f>SUM(FB105,AND(Main!P3076=1))</f>
        <v>1</v>
      </c>
      <c r="FC106" s="362">
        <f>SUM(FC105,AND(Main!P3186=1))</f>
        <v>1</v>
      </c>
      <c r="FD106" s="362">
        <f>SUM(FD105,AND(Main!P3296=1))</f>
        <v>1</v>
      </c>
      <c r="FE106" s="362">
        <f>SUM(FE105,AND(Main!P3406=1))</f>
        <v>1</v>
      </c>
      <c r="FF106" s="362">
        <f>SUM(FF105,AND(Main!P3516=1))</f>
        <v>1</v>
      </c>
      <c r="FG106" s="362">
        <f>SUM(FG105,AND(Main!P3626=1))</f>
        <v>1</v>
      </c>
      <c r="FH106">
        <f>SUM(FH105,AND(Main!Q2856=1))</f>
        <v>2</v>
      </c>
      <c r="FI106">
        <f>SUM(FI105,AND(Main!Q2966=1))</f>
        <v>2</v>
      </c>
      <c r="FJ106">
        <f>SUM(FJ105,AND(Main!Q3076=1))</f>
        <v>2</v>
      </c>
      <c r="FK106">
        <f>SUM(FK105,AND(Main!Q3186=1))</f>
        <v>2</v>
      </c>
      <c r="FL106">
        <f>SUM(FL105,AND(Main!Q3296=1))</f>
        <v>2</v>
      </c>
      <c r="FM106">
        <f>SUM(FM105,AND(Main!Q3406=1))</f>
        <v>2</v>
      </c>
      <c r="FN106">
        <f>SUM(FN105,AND(Main!Q3516=1))</f>
        <v>2</v>
      </c>
      <c r="FO106">
        <f>SUM(FO105,AND(Main!Q3626=1))</f>
        <v>2</v>
      </c>
    </row>
    <row r="107" spans="1:171">
      <c r="A107" s="47" t="str">
        <v>Mahrez</v>
      </c>
      <c r="B107" s="47">
        <v>7.5</v>
      </c>
      <c r="C107" s="47" t="str">
        <v>Man City</v>
      </c>
      <c r="D107" s="47">
        <v>3.13</v>
      </c>
      <c r="E107" s="47">
        <v>1.98</v>
      </c>
      <c r="F107" s="47">
        <v>4.4400000000000004</v>
      </c>
      <c r="G107" s="47">
        <v>2.68</v>
      </c>
      <c r="H107" s="47">
        <v>2.23</v>
      </c>
      <c r="I107" s="47">
        <v>4.91</v>
      </c>
      <c r="J107" s="47">
        <v>2.65</v>
      </c>
      <c r="K107" s="47">
        <v>1.07</v>
      </c>
      <c r="L107" s="47">
        <v>0</v>
      </c>
      <c r="N107" s="252">
        <v>2</v>
      </c>
      <c r="O107" s="49" t="str">
        <f>Main!A217</f>
        <v>Mahrez</v>
      </c>
      <c r="P107" s="49">
        <f>Main!B217</f>
        <v>7.5</v>
      </c>
      <c r="Q107" s="49" t="str">
        <f>Main!C217</f>
        <v>Man City</v>
      </c>
      <c r="R107" s="49">
        <f>Main!D217</f>
        <v>3.13</v>
      </c>
      <c r="S107" s="49">
        <f>Main!E217</f>
        <v>1.98</v>
      </c>
      <c r="T107" s="49">
        <f>Main!F217</f>
        <v>4.4400000000000004</v>
      </c>
      <c r="U107" s="49">
        <f>Main!G217</f>
        <v>2.68</v>
      </c>
      <c r="V107" s="49">
        <f>Main!H217</f>
        <v>2.23</v>
      </c>
      <c r="W107" s="49">
        <f>Main!I217</f>
        <v>4.91</v>
      </c>
      <c r="X107" s="49">
        <f>Main!J217</f>
        <v>2.65</v>
      </c>
      <c r="Y107" s="49">
        <f>Main!K217</f>
        <v>1.07</v>
      </c>
      <c r="Z107" s="49">
        <f>Main!L2857</f>
        <v>0</v>
      </c>
      <c r="AB107" s="49">
        <v>4</v>
      </c>
      <c r="AC107" s="49" t="str">
        <v>Pickford</v>
      </c>
      <c r="AD107" s="49">
        <v>4.5</v>
      </c>
      <c r="AE107" s="49" t="str">
        <v>Everton</v>
      </c>
      <c r="AF107" s="49">
        <v>3.29</v>
      </c>
      <c r="AG107" s="49">
        <v>3.46</v>
      </c>
      <c r="AH107" s="49">
        <v>3.86</v>
      </c>
      <c r="AI107" s="49">
        <v>3.34</v>
      </c>
      <c r="AJ107" s="49">
        <v>3.2</v>
      </c>
      <c r="AK107" s="49">
        <v>3.09</v>
      </c>
      <c r="AL107" s="49">
        <v>3.58</v>
      </c>
      <c r="AM107" s="49">
        <v>3.56</v>
      </c>
      <c r="AN107" s="49">
        <v>0</v>
      </c>
      <c r="AP107" s="50" t="str">
        <f>Main!A217</f>
        <v>Mahrez</v>
      </c>
      <c r="AQ107" s="50">
        <f>Main!B217</f>
        <v>7.5</v>
      </c>
      <c r="AR107" s="50" t="str">
        <f>Main!C217</f>
        <v>Man City</v>
      </c>
      <c r="AS107" s="50">
        <f>Main!D217</f>
        <v>3.13</v>
      </c>
      <c r="AT107" s="50">
        <f>Main!E217</f>
        <v>1.98</v>
      </c>
      <c r="AU107" s="50">
        <f>Main!F217</f>
        <v>4.4400000000000004</v>
      </c>
      <c r="AV107" s="50">
        <f>Main!G217</f>
        <v>2.68</v>
      </c>
      <c r="AW107" s="50">
        <f>Main!H217</f>
        <v>2.23</v>
      </c>
      <c r="AX107" s="50">
        <f>Main!I217</f>
        <v>4.91</v>
      </c>
      <c r="AY107" s="50">
        <f>Main!J217</f>
        <v>2.65</v>
      </c>
      <c r="AZ107" s="50">
        <f>Main!K217</f>
        <v>1.07</v>
      </c>
      <c r="BA107" s="50">
        <f>Main!L1097</f>
        <v>0</v>
      </c>
      <c r="BC107" s="50" t="str">
        <v>Mahrez</v>
      </c>
      <c r="BD107" s="50">
        <v>7.5</v>
      </c>
      <c r="BE107" s="50" t="str">
        <v>Man City</v>
      </c>
      <c r="BF107" s="50">
        <v>3.13</v>
      </c>
      <c r="BG107" s="50">
        <v>1.98</v>
      </c>
      <c r="BH107" s="50">
        <v>4.4400000000000004</v>
      </c>
      <c r="BI107" s="50">
        <v>2.68</v>
      </c>
      <c r="BJ107" s="50">
        <v>2.23</v>
      </c>
      <c r="BK107" s="50">
        <v>4.91</v>
      </c>
      <c r="BL107" s="50">
        <v>2.65</v>
      </c>
      <c r="BM107" s="50">
        <v>1.07</v>
      </c>
      <c r="BN107" s="50">
        <v>0</v>
      </c>
      <c r="BP107" s="126" t="str">
        <f>Main!A107</f>
        <v>Mahrez</v>
      </c>
      <c r="BQ107" s="126">
        <f>Main!N2857</f>
        <v>0</v>
      </c>
      <c r="BR107" s="126">
        <f>Main!D107</f>
        <v>3.13</v>
      </c>
      <c r="BS107" s="126" t="str">
        <v>Mahrez</v>
      </c>
      <c r="BT107" s="126">
        <v>0</v>
      </c>
      <c r="BU107" s="126">
        <v>3.13</v>
      </c>
      <c r="BV107" s="127" t="str">
        <f t="shared" si="24"/>
        <v>Mahrez</v>
      </c>
      <c r="BW107" s="127">
        <f>Main!P2857</f>
        <v>0</v>
      </c>
      <c r="BX107" s="127">
        <f t="shared" si="25"/>
        <v>3.13</v>
      </c>
      <c r="BY107" s="127" t="str">
        <v>Mahrez</v>
      </c>
      <c r="BZ107" s="127">
        <v>0</v>
      </c>
      <c r="CA107" s="127">
        <v>3.13</v>
      </c>
      <c r="CH107" s="19" t="str">
        <f t="shared" si="26"/>
        <v>Mahrez</v>
      </c>
      <c r="CI107" s="19">
        <f>Main!M2857-BQ107-BW107-CC107</f>
        <v>0</v>
      </c>
      <c r="CJ107" s="19">
        <f t="shared" si="27"/>
        <v>3.13</v>
      </c>
      <c r="CK107" s="19" t="str">
        <v>Mahrez</v>
      </c>
      <c r="CL107" s="19">
        <v>0</v>
      </c>
      <c r="CM107" s="19">
        <v>3.13</v>
      </c>
      <c r="CO107" s="122">
        <f>Main!L107</f>
        <v>0</v>
      </c>
      <c r="CP107" s="122">
        <f>Main!L217</f>
        <v>0</v>
      </c>
      <c r="CQ107" s="122">
        <f>Main!L327</f>
        <v>0</v>
      </c>
      <c r="CR107" s="122">
        <f>Main!L437</f>
        <v>0</v>
      </c>
      <c r="CS107" s="122">
        <f>Main!L547</f>
        <v>0</v>
      </c>
      <c r="CT107" s="122">
        <f>Main!L657</f>
        <v>0</v>
      </c>
      <c r="CU107" s="122">
        <f>Main!L767</f>
        <v>0</v>
      </c>
      <c r="CV107" s="122">
        <f>Main!L877</f>
        <v>0</v>
      </c>
      <c r="CW107" s="122">
        <f>Main!L987</f>
        <v>0</v>
      </c>
      <c r="CX107" s="123">
        <f>Main!L1977</f>
        <v>0</v>
      </c>
      <c r="CY107" s="123">
        <f>Main!L2087</f>
        <v>0</v>
      </c>
      <c r="CZ107" s="123">
        <f>Main!L2197</f>
        <v>0</v>
      </c>
      <c r="DA107" s="124">
        <f>Main!L2307</f>
        <v>0</v>
      </c>
      <c r="DB107" s="123">
        <f>Main!L2417</f>
        <v>0</v>
      </c>
      <c r="DC107" s="123">
        <f>Main!L2527</f>
        <v>0</v>
      </c>
      <c r="DD107" s="123">
        <f>Main!L2637</f>
        <v>0</v>
      </c>
      <c r="DE107" s="123">
        <f>Main!L2747</f>
        <v>0</v>
      </c>
      <c r="DF107" s="51">
        <f t="shared" si="28"/>
        <v>0</v>
      </c>
      <c r="DG107" s="51">
        <f t="shared" si="29"/>
        <v>0</v>
      </c>
      <c r="DH107" s="51">
        <f t="shared" si="30"/>
        <v>0</v>
      </c>
      <c r="DI107" s="51">
        <f t="shared" si="31"/>
        <v>0</v>
      </c>
      <c r="DJ107" s="51">
        <f t="shared" si="32"/>
        <v>0</v>
      </c>
      <c r="DK107" s="51">
        <f t="shared" si="33"/>
        <v>0</v>
      </c>
      <c r="DL107" s="51">
        <f t="shared" si="34"/>
        <v>0</v>
      </c>
      <c r="DM107" s="51">
        <f t="shared" si="35"/>
        <v>0</v>
      </c>
      <c r="DN107" s="306">
        <f t="shared" si="37"/>
        <v>0</v>
      </c>
      <c r="DO107" s="306">
        <f t="shared" si="36"/>
        <v>0</v>
      </c>
      <c r="EA107" s="351">
        <f>SUM(EA106,AND(Main!L107=1))</f>
        <v>15</v>
      </c>
      <c r="EB107" s="351">
        <f>SUM(EB106,AND(Main!L217=1))</f>
        <v>15</v>
      </c>
      <c r="EC107" s="351">
        <f>SUM(EC106,AND(Main!L327=1))</f>
        <v>15</v>
      </c>
      <c r="ED107" s="351">
        <f>SUM(ED106,AND(Main!L437=1))</f>
        <v>15</v>
      </c>
      <c r="EE107" s="351">
        <f>SUM(EE106,AND(Main!L547=1))</f>
        <v>15</v>
      </c>
      <c r="EF107" s="351">
        <f>SUM(EF106,AND(Main!L657=1))</f>
        <v>15</v>
      </c>
      <c r="EG107" s="351">
        <f>SUM(EG106,AND(Main!L767=1))</f>
        <v>15</v>
      </c>
      <c r="EH107" s="351">
        <f>SUM(EH106,AND(Main!L877=1))</f>
        <v>15</v>
      </c>
      <c r="EI107" s="351">
        <f>SUM(EI106,AND(Main!L987=1))</f>
        <v>15</v>
      </c>
      <c r="EJ107" s="350">
        <f>SUM(EJ106,AND(Main!L2857=1))</f>
        <v>11</v>
      </c>
      <c r="EK107" s="350">
        <f>SUM(EK106,AND(Main!L2967=1))</f>
        <v>11</v>
      </c>
      <c r="EL107" s="350">
        <f>SUM(EL106,AND(Main!L3077=1))</f>
        <v>11</v>
      </c>
      <c r="EM107" s="350">
        <f>SUM(EM106,AND(Main!L3187=1))</f>
        <v>11</v>
      </c>
      <c r="EN107" s="350">
        <f>SUM(EN106,AND(Main!L3297=1))</f>
        <v>11</v>
      </c>
      <c r="EO107" s="350">
        <f>SUM(EO106,AND(Main!L3407=1))</f>
        <v>11</v>
      </c>
      <c r="EP107" s="350">
        <f>SUM(EP106,AND(Main!L3517=1))</f>
        <v>11</v>
      </c>
      <c r="EQ107" s="350">
        <f>SUM(EQ106,AND(Main!L3627=1))</f>
        <v>11</v>
      </c>
      <c r="ER107" s="361">
        <f>SUM(ER106,AND(Main!N2857=1))</f>
        <v>1</v>
      </c>
      <c r="ES107" s="361">
        <f>SUM(ES106,AND(Main!N2967=1))</f>
        <v>1</v>
      </c>
      <c r="ET107" s="361">
        <f>SUM(ET106,AND(Main!N3077=1))</f>
        <v>1</v>
      </c>
      <c r="EU107" s="361">
        <f>SUM(EU106,AND(Main!N3187=1))</f>
        <v>1</v>
      </c>
      <c r="EV107" s="361">
        <f>SUM(EV106,AND(Main!N3297=1))</f>
        <v>1</v>
      </c>
      <c r="EW107" s="361">
        <f>SUM(EW106,AND(Main!N3407=1))</f>
        <v>1</v>
      </c>
      <c r="EX107" s="361">
        <f>SUM(EX106,AND(Main!N3517=1))</f>
        <v>1</v>
      </c>
      <c r="EY107" s="361">
        <f>SUM(EY106,AND(Main!N3627=1))</f>
        <v>1</v>
      </c>
      <c r="EZ107" s="362">
        <f>SUM(EZ106,AND(Main!P2857=1))</f>
        <v>1</v>
      </c>
      <c r="FA107" s="362">
        <f>SUM(FA106,AND(Main!P2967=1))</f>
        <v>1</v>
      </c>
      <c r="FB107" s="362">
        <f>SUM(FB106,AND(Main!P3077=1))</f>
        <v>1</v>
      </c>
      <c r="FC107" s="362">
        <f>SUM(FC106,AND(Main!P3187=1))</f>
        <v>1</v>
      </c>
      <c r="FD107" s="362">
        <f>SUM(FD106,AND(Main!P3297=1))</f>
        <v>1</v>
      </c>
      <c r="FE107" s="362">
        <f>SUM(FE106,AND(Main!P3407=1))</f>
        <v>1</v>
      </c>
      <c r="FF107" s="362">
        <f>SUM(FF106,AND(Main!P3517=1))</f>
        <v>1</v>
      </c>
      <c r="FG107" s="362">
        <f>SUM(FG106,AND(Main!P3627=1))</f>
        <v>1</v>
      </c>
      <c r="FH107">
        <f>SUM(FH106,AND(Main!Q2857=1))</f>
        <v>2</v>
      </c>
      <c r="FI107">
        <f>SUM(FI106,AND(Main!Q2967=1))</f>
        <v>2</v>
      </c>
      <c r="FJ107">
        <f>SUM(FJ106,AND(Main!Q3077=1))</f>
        <v>2</v>
      </c>
      <c r="FK107">
        <f>SUM(FK106,AND(Main!Q3187=1))</f>
        <v>2</v>
      </c>
      <c r="FL107">
        <f>SUM(FL106,AND(Main!Q3297=1))</f>
        <v>2</v>
      </c>
      <c r="FM107">
        <f>SUM(FM106,AND(Main!Q3407=1))</f>
        <v>2</v>
      </c>
      <c r="FN107">
        <f>SUM(FN106,AND(Main!Q3517=1))</f>
        <v>2</v>
      </c>
      <c r="FO107">
        <f>SUM(FO106,AND(Main!Q3627=1))</f>
        <v>2</v>
      </c>
    </row>
    <row r="108" spans="1:171">
      <c r="A108" s="47" t="str">
        <v>Harrison</v>
      </c>
      <c r="B108" s="47">
        <v>5.8</v>
      </c>
      <c r="C108" s="47" t="str">
        <v>Leeds</v>
      </c>
      <c r="D108" s="47">
        <v>2.4700000000000002</v>
      </c>
      <c r="E108" s="47">
        <v>3.28</v>
      </c>
      <c r="F108" s="47">
        <v>2.9</v>
      </c>
      <c r="G108" s="47">
        <v>3.09</v>
      </c>
      <c r="H108" s="47">
        <v>2.92</v>
      </c>
      <c r="I108" s="47">
        <v>2.69</v>
      </c>
      <c r="J108" s="47">
        <v>2.62</v>
      </c>
      <c r="K108" s="47">
        <v>2.81</v>
      </c>
      <c r="L108" s="47">
        <v>0</v>
      </c>
      <c r="N108" s="252">
        <v>2</v>
      </c>
      <c r="O108" s="49" t="str">
        <f>Main!A218</f>
        <v>Harrison</v>
      </c>
      <c r="P108" s="49">
        <f>Main!B218</f>
        <v>5.8</v>
      </c>
      <c r="Q108" s="49" t="str">
        <f>Main!C218</f>
        <v>Leeds</v>
      </c>
      <c r="R108" s="49">
        <f>Main!D218</f>
        <v>2.4700000000000002</v>
      </c>
      <c r="S108" s="49">
        <f>Main!E218</f>
        <v>3.28</v>
      </c>
      <c r="T108" s="49">
        <f>Main!F218</f>
        <v>2.9</v>
      </c>
      <c r="U108" s="49">
        <f>Main!G218</f>
        <v>3.09</v>
      </c>
      <c r="V108" s="49">
        <f>Main!H218</f>
        <v>2.92</v>
      </c>
      <c r="W108" s="49">
        <f>Main!I218</f>
        <v>2.69</v>
      </c>
      <c r="X108" s="49">
        <f>Main!J218</f>
        <v>2.62</v>
      </c>
      <c r="Y108" s="49">
        <f>Main!K218</f>
        <v>2.81</v>
      </c>
      <c r="Z108" s="49">
        <f>Main!L2858</f>
        <v>0</v>
      </c>
      <c r="AB108" s="49">
        <v>4</v>
      </c>
      <c r="AC108" s="49" t="str">
        <v>Henderson</v>
      </c>
      <c r="AD108" s="49">
        <v>4.7</v>
      </c>
      <c r="AE108" s="49" t="str">
        <v>Nott'm Forest</v>
      </c>
      <c r="AF108" s="49">
        <v>3.35</v>
      </c>
      <c r="AG108" s="49">
        <v>3.43</v>
      </c>
      <c r="AH108" s="49">
        <v>3.62</v>
      </c>
      <c r="AI108" s="49">
        <v>3.47</v>
      </c>
      <c r="AJ108" s="49">
        <v>3.49</v>
      </c>
      <c r="AK108" s="49">
        <v>3.24</v>
      </c>
      <c r="AL108" s="49">
        <v>3.06</v>
      </c>
      <c r="AM108" s="49">
        <v>2.78</v>
      </c>
      <c r="AN108" s="49">
        <v>0</v>
      </c>
      <c r="AP108" s="50" t="str">
        <f>Main!A218</f>
        <v>Harrison</v>
      </c>
      <c r="AQ108" s="50">
        <f>Main!B218</f>
        <v>5.8</v>
      </c>
      <c r="AR108" s="50" t="str">
        <f>Main!C218</f>
        <v>Leeds</v>
      </c>
      <c r="AS108" s="50">
        <f>Main!D218</f>
        <v>2.4700000000000002</v>
      </c>
      <c r="AT108" s="50">
        <f>Main!E218</f>
        <v>3.28</v>
      </c>
      <c r="AU108" s="50">
        <f>Main!F218</f>
        <v>2.9</v>
      </c>
      <c r="AV108" s="50">
        <f>Main!G218</f>
        <v>3.09</v>
      </c>
      <c r="AW108" s="50">
        <f>Main!H218</f>
        <v>2.92</v>
      </c>
      <c r="AX108" s="50">
        <f>Main!I218</f>
        <v>2.69</v>
      </c>
      <c r="AY108" s="50">
        <f>Main!J218</f>
        <v>2.62</v>
      </c>
      <c r="AZ108" s="50">
        <f>Main!K218</f>
        <v>2.81</v>
      </c>
      <c r="BA108" s="50">
        <f>Main!L1098</f>
        <v>0</v>
      </c>
      <c r="BC108" s="50" t="str">
        <v>Harrison</v>
      </c>
      <c r="BD108" s="50">
        <v>5.8</v>
      </c>
      <c r="BE108" s="50" t="str">
        <v>Leeds</v>
      </c>
      <c r="BF108" s="50">
        <v>2.4700000000000002</v>
      </c>
      <c r="BG108" s="50">
        <v>3.28</v>
      </c>
      <c r="BH108" s="50">
        <v>2.9</v>
      </c>
      <c r="BI108" s="50">
        <v>3.09</v>
      </c>
      <c r="BJ108" s="50">
        <v>2.92</v>
      </c>
      <c r="BK108" s="50">
        <v>2.69</v>
      </c>
      <c r="BL108" s="50">
        <v>2.62</v>
      </c>
      <c r="BM108" s="50">
        <v>2.81</v>
      </c>
      <c r="BN108" s="50">
        <v>0</v>
      </c>
      <c r="BP108" s="126" t="str">
        <f>Main!A108</f>
        <v>Harrison</v>
      </c>
      <c r="BQ108" s="126">
        <f>Main!N2858</f>
        <v>0</v>
      </c>
      <c r="BR108" s="126">
        <f>Main!D108</f>
        <v>2.4700000000000002</v>
      </c>
      <c r="BS108" s="126" t="str">
        <v>Harrison</v>
      </c>
      <c r="BT108" s="126">
        <v>0</v>
      </c>
      <c r="BU108" s="126">
        <v>2.4700000000000002</v>
      </c>
      <c r="BV108" s="127" t="str">
        <f t="shared" si="24"/>
        <v>Harrison</v>
      </c>
      <c r="BW108" s="127">
        <f>Main!P2858</f>
        <v>0</v>
      </c>
      <c r="BX108" s="127">
        <f t="shared" si="25"/>
        <v>2.4700000000000002</v>
      </c>
      <c r="BY108" s="127" t="str">
        <v>Harrison</v>
      </c>
      <c r="BZ108" s="127">
        <v>0</v>
      </c>
      <c r="CA108" s="127">
        <v>2.4700000000000002</v>
      </c>
      <c r="CH108" s="19" t="str">
        <f t="shared" si="26"/>
        <v>Harrison</v>
      </c>
      <c r="CI108" s="19">
        <f>Main!M2858-BQ108-BW108-CC108</f>
        <v>0</v>
      </c>
      <c r="CJ108" s="19">
        <f t="shared" si="27"/>
        <v>2.4700000000000002</v>
      </c>
      <c r="CK108" s="19" t="str">
        <v>Harrison</v>
      </c>
      <c r="CL108" s="19">
        <v>0</v>
      </c>
      <c r="CM108" s="19">
        <v>2.4700000000000002</v>
      </c>
      <c r="CO108" s="122">
        <f>Main!L108</f>
        <v>0</v>
      </c>
      <c r="CP108" s="122">
        <f>Main!L218</f>
        <v>0</v>
      </c>
      <c r="CQ108" s="122">
        <f>Main!L328</f>
        <v>0</v>
      </c>
      <c r="CR108" s="122">
        <f>Main!L438</f>
        <v>0</v>
      </c>
      <c r="CS108" s="122">
        <f>Main!L548</f>
        <v>0</v>
      </c>
      <c r="CT108" s="122">
        <f>Main!L658</f>
        <v>0</v>
      </c>
      <c r="CU108" s="122">
        <f>Main!L768</f>
        <v>0</v>
      </c>
      <c r="CV108" s="122">
        <f>Main!L878</f>
        <v>0</v>
      </c>
      <c r="CW108" s="122">
        <f>Main!L988</f>
        <v>0</v>
      </c>
      <c r="CX108" s="123">
        <f>Main!L1978</f>
        <v>0</v>
      </c>
      <c r="CY108" s="123">
        <f>Main!L2088</f>
        <v>0</v>
      </c>
      <c r="CZ108" s="123">
        <f>Main!L2198</f>
        <v>0</v>
      </c>
      <c r="DA108" s="124">
        <f>Main!L2308</f>
        <v>0</v>
      </c>
      <c r="DB108" s="123">
        <f>Main!L2418</f>
        <v>0</v>
      </c>
      <c r="DC108" s="123">
        <f>Main!L2528</f>
        <v>0</v>
      </c>
      <c r="DD108" s="123">
        <f>Main!L2638</f>
        <v>0</v>
      </c>
      <c r="DE108" s="123">
        <f>Main!L2748</f>
        <v>0</v>
      </c>
      <c r="DF108" s="51">
        <f t="shared" si="28"/>
        <v>0</v>
      </c>
      <c r="DG108" s="51">
        <f t="shared" si="29"/>
        <v>0</v>
      </c>
      <c r="DH108" s="51">
        <f t="shared" si="30"/>
        <v>0</v>
      </c>
      <c r="DI108" s="51">
        <f t="shared" si="31"/>
        <v>0</v>
      </c>
      <c r="DJ108" s="51">
        <f t="shared" si="32"/>
        <v>0</v>
      </c>
      <c r="DK108" s="51">
        <f t="shared" si="33"/>
        <v>0</v>
      </c>
      <c r="DL108" s="51">
        <f t="shared" si="34"/>
        <v>0</v>
      </c>
      <c r="DM108" s="51">
        <f t="shared" si="35"/>
        <v>0</v>
      </c>
      <c r="DN108" s="306">
        <f t="shared" si="37"/>
        <v>0</v>
      </c>
      <c r="DO108" s="306">
        <f t="shared" si="36"/>
        <v>0</v>
      </c>
      <c r="EA108" s="351">
        <f>SUM(EA107,AND(Main!L108=1))</f>
        <v>15</v>
      </c>
      <c r="EB108" s="351">
        <f>SUM(EB107,AND(Main!L218=1))</f>
        <v>15</v>
      </c>
      <c r="EC108" s="351">
        <f>SUM(EC107,AND(Main!L328=1))</f>
        <v>15</v>
      </c>
      <c r="ED108" s="351">
        <f>SUM(ED107,AND(Main!L438=1))</f>
        <v>15</v>
      </c>
      <c r="EE108" s="351">
        <f>SUM(EE107,AND(Main!L548=1))</f>
        <v>15</v>
      </c>
      <c r="EF108" s="351">
        <f>SUM(EF107,AND(Main!L658=1))</f>
        <v>15</v>
      </c>
      <c r="EG108" s="351">
        <f>SUM(EG107,AND(Main!L768=1))</f>
        <v>15</v>
      </c>
      <c r="EH108" s="351">
        <f>SUM(EH107,AND(Main!L878=1))</f>
        <v>15</v>
      </c>
      <c r="EI108" s="351">
        <f>SUM(EI107,AND(Main!L988=1))</f>
        <v>15</v>
      </c>
      <c r="EJ108" s="350">
        <f>SUM(EJ107,AND(Main!L2858=1))</f>
        <v>11</v>
      </c>
      <c r="EK108" s="350">
        <f>SUM(EK107,AND(Main!L2968=1))</f>
        <v>11</v>
      </c>
      <c r="EL108" s="350">
        <f>SUM(EL107,AND(Main!L3078=1))</f>
        <v>11</v>
      </c>
      <c r="EM108" s="350">
        <f>SUM(EM107,AND(Main!L3188=1))</f>
        <v>11</v>
      </c>
      <c r="EN108" s="350">
        <f>SUM(EN107,AND(Main!L3298=1))</f>
        <v>11</v>
      </c>
      <c r="EO108" s="350">
        <f>SUM(EO107,AND(Main!L3408=1))</f>
        <v>11</v>
      </c>
      <c r="EP108" s="350">
        <f>SUM(EP107,AND(Main!L3518=1))</f>
        <v>11</v>
      </c>
      <c r="EQ108" s="350">
        <f>SUM(EQ107,AND(Main!L3628=1))</f>
        <v>11</v>
      </c>
      <c r="ER108" s="361">
        <f>SUM(ER107,AND(Main!N2858=1))</f>
        <v>1</v>
      </c>
      <c r="ES108" s="361">
        <f>SUM(ES107,AND(Main!N2968=1))</f>
        <v>1</v>
      </c>
      <c r="ET108" s="361">
        <f>SUM(ET107,AND(Main!N3078=1))</f>
        <v>1</v>
      </c>
      <c r="EU108" s="361">
        <f>SUM(EU107,AND(Main!N3188=1))</f>
        <v>1</v>
      </c>
      <c r="EV108" s="361">
        <f>SUM(EV107,AND(Main!N3298=1))</f>
        <v>1</v>
      </c>
      <c r="EW108" s="361">
        <f>SUM(EW107,AND(Main!N3408=1))</f>
        <v>1</v>
      </c>
      <c r="EX108" s="361">
        <f>SUM(EX107,AND(Main!N3518=1))</f>
        <v>1</v>
      </c>
      <c r="EY108" s="361">
        <f>SUM(EY107,AND(Main!N3628=1))</f>
        <v>1</v>
      </c>
      <c r="EZ108" s="362">
        <f>SUM(EZ107,AND(Main!P2858=1))</f>
        <v>1</v>
      </c>
      <c r="FA108" s="362">
        <f>SUM(FA107,AND(Main!P2968=1))</f>
        <v>1</v>
      </c>
      <c r="FB108" s="362">
        <f>SUM(FB107,AND(Main!P3078=1))</f>
        <v>1</v>
      </c>
      <c r="FC108" s="362">
        <f>SUM(FC107,AND(Main!P3188=1))</f>
        <v>1</v>
      </c>
      <c r="FD108" s="362">
        <f>SUM(FD107,AND(Main!P3298=1))</f>
        <v>1</v>
      </c>
      <c r="FE108" s="362">
        <f>SUM(FE107,AND(Main!P3408=1))</f>
        <v>1</v>
      </c>
      <c r="FF108" s="362">
        <f>SUM(FF107,AND(Main!P3518=1))</f>
        <v>1</v>
      </c>
      <c r="FG108" s="362">
        <f>SUM(FG107,AND(Main!P3628=1))</f>
        <v>1</v>
      </c>
      <c r="FH108">
        <f>SUM(FH107,AND(Main!Q2858=1))</f>
        <v>2</v>
      </c>
      <c r="FI108">
        <f>SUM(FI107,AND(Main!Q2968=1))</f>
        <v>2</v>
      </c>
      <c r="FJ108">
        <f>SUM(FJ107,AND(Main!Q3078=1))</f>
        <v>2</v>
      </c>
      <c r="FK108">
        <f>SUM(FK107,AND(Main!Q3188=1))</f>
        <v>2</v>
      </c>
      <c r="FL108">
        <f>SUM(FL107,AND(Main!Q3298=1))</f>
        <v>2</v>
      </c>
      <c r="FM108">
        <f>SUM(FM107,AND(Main!Q3408=1))</f>
        <v>2</v>
      </c>
      <c r="FN108">
        <f>SUM(FN107,AND(Main!Q3518=1))</f>
        <v>2</v>
      </c>
      <c r="FO108">
        <f>SUM(FO107,AND(Main!Q3628=1))</f>
        <v>2</v>
      </c>
    </row>
    <row r="109" spans="1:171">
      <c r="A109" s="47" t="str">
        <v>Eriksen</v>
      </c>
      <c r="B109" s="47">
        <v>6.3</v>
      </c>
      <c r="C109" s="47" t="str">
        <v>Man Utd</v>
      </c>
      <c r="D109" s="47">
        <v>3.13</v>
      </c>
      <c r="E109" s="47">
        <v>3.63</v>
      </c>
      <c r="F109" s="47">
        <v>2.4500000000000002</v>
      </c>
      <c r="G109" s="47">
        <v>2.4900000000000002</v>
      </c>
      <c r="H109" s="47">
        <v>3.24</v>
      </c>
      <c r="I109" s="47">
        <v>2.96</v>
      </c>
      <c r="J109" s="47">
        <v>3.24</v>
      </c>
      <c r="K109" s="47">
        <v>1.55</v>
      </c>
      <c r="L109" s="47">
        <v>0</v>
      </c>
      <c r="N109" s="252">
        <v>2</v>
      </c>
      <c r="O109" s="49" t="str">
        <f>Main!A219</f>
        <v>Eriksen</v>
      </c>
      <c r="P109" s="49">
        <f>Main!B219</f>
        <v>6.3</v>
      </c>
      <c r="Q109" s="49" t="str">
        <f>Main!C219</f>
        <v>Man Utd</v>
      </c>
      <c r="R109" s="49">
        <f>Main!D219</f>
        <v>3.13</v>
      </c>
      <c r="S109" s="49">
        <f>Main!E219</f>
        <v>3.63</v>
      </c>
      <c r="T109" s="49">
        <f>Main!F219</f>
        <v>2.4500000000000002</v>
      </c>
      <c r="U109" s="49">
        <f>Main!G219</f>
        <v>2.4900000000000002</v>
      </c>
      <c r="V109" s="49">
        <f>Main!H219</f>
        <v>3.24</v>
      </c>
      <c r="W109" s="49">
        <f>Main!I219</f>
        <v>2.96</v>
      </c>
      <c r="X109" s="49">
        <f>Main!J219</f>
        <v>3.24</v>
      </c>
      <c r="Y109" s="49">
        <f>Main!K219</f>
        <v>1.55</v>
      </c>
      <c r="Z109" s="49">
        <f>Main!L2859</f>
        <v>0</v>
      </c>
      <c r="AB109" s="49">
        <v>4</v>
      </c>
      <c r="AC109" s="49" t="str">
        <v>Meslier</v>
      </c>
      <c r="AD109" s="49">
        <v>4.5</v>
      </c>
      <c r="AE109" s="49" t="str">
        <v>Leeds</v>
      </c>
      <c r="AF109" s="49">
        <v>3.13</v>
      </c>
      <c r="AG109" s="49">
        <v>3.36</v>
      </c>
      <c r="AH109" s="49">
        <v>3.2</v>
      </c>
      <c r="AI109" s="49">
        <v>3.41</v>
      </c>
      <c r="AJ109" s="49">
        <v>3.43</v>
      </c>
      <c r="AK109" s="49">
        <v>3.18</v>
      </c>
      <c r="AL109" s="49">
        <v>3.38</v>
      </c>
      <c r="AM109" s="49">
        <v>3.24</v>
      </c>
      <c r="AN109" s="49">
        <v>0</v>
      </c>
      <c r="AP109" s="50" t="str">
        <f>Main!A219</f>
        <v>Eriksen</v>
      </c>
      <c r="AQ109" s="50">
        <f>Main!B219</f>
        <v>6.3</v>
      </c>
      <c r="AR109" s="50" t="str">
        <f>Main!C219</f>
        <v>Man Utd</v>
      </c>
      <c r="AS109" s="50">
        <f>Main!D219</f>
        <v>3.13</v>
      </c>
      <c r="AT109" s="50">
        <f>Main!E219</f>
        <v>3.63</v>
      </c>
      <c r="AU109" s="50">
        <f>Main!F219</f>
        <v>2.4500000000000002</v>
      </c>
      <c r="AV109" s="50">
        <f>Main!G219</f>
        <v>2.4900000000000002</v>
      </c>
      <c r="AW109" s="50">
        <f>Main!H219</f>
        <v>3.24</v>
      </c>
      <c r="AX109" s="50">
        <f>Main!I219</f>
        <v>2.96</v>
      </c>
      <c r="AY109" s="50">
        <f>Main!J219</f>
        <v>3.24</v>
      </c>
      <c r="AZ109" s="50">
        <f>Main!K219</f>
        <v>1.55</v>
      </c>
      <c r="BA109" s="50">
        <f>Main!L1099</f>
        <v>0</v>
      </c>
      <c r="BC109" s="50" t="str">
        <v>Eriksen</v>
      </c>
      <c r="BD109" s="50">
        <v>6.3</v>
      </c>
      <c r="BE109" s="50" t="str">
        <v>Man Utd</v>
      </c>
      <c r="BF109" s="50">
        <v>3.13</v>
      </c>
      <c r="BG109" s="50">
        <v>3.63</v>
      </c>
      <c r="BH109" s="50">
        <v>2.4500000000000002</v>
      </c>
      <c r="BI109" s="50">
        <v>2.4900000000000002</v>
      </c>
      <c r="BJ109" s="50">
        <v>3.24</v>
      </c>
      <c r="BK109" s="50">
        <v>2.96</v>
      </c>
      <c r="BL109" s="50">
        <v>3.24</v>
      </c>
      <c r="BM109" s="50">
        <v>1.55</v>
      </c>
      <c r="BN109" s="50">
        <v>0</v>
      </c>
      <c r="BP109" s="126" t="str">
        <f>Main!A109</f>
        <v>Eriksen</v>
      </c>
      <c r="BQ109" s="126">
        <f>Main!N2859</f>
        <v>0</v>
      </c>
      <c r="BR109" s="126">
        <f>Main!D109</f>
        <v>3.13</v>
      </c>
      <c r="BS109" s="126" t="str">
        <v>Eriksen</v>
      </c>
      <c r="BT109" s="126">
        <v>0</v>
      </c>
      <c r="BU109" s="126">
        <v>3.13</v>
      </c>
      <c r="BV109" s="127" t="str">
        <f t="shared" si="24"/>
        <v>Eriksen</v>
      </c>
      <c r="BW109" s="127">
        <f>Main!P2859</f>
        <v>0</v>
      </c>
      <c r="BX109" s="127">
        <f t="shared" si="25"/>
        <v>3.13</v>
      </c>
      <c r="BY109" s="127" t="str">
        <v>Eriksen</v>
      </c>
      <c r="BZ109" s="127">
        <v>0</v>
      </c>
      <c r="CA109" s="127">
        <v>3.13</v>
      </c>
      <c r="CH109" s="19" t="str">
        <f t="shared" si="26"/>
        <v>Eriksen</v>
      </c>
      <c r="CI109" s="19">
        <f>Main!M2859-BQ109-BW109-CC109</f>
        <v>0</v>
      </c>
      <c r="CJ109" s="19">
        <f t="shared" si="27"/>
        <v>3.13</v>
      </c>
      <c r="CK109" s="19" t="str">
        <v>Eriksen</v>
      </c>
      <c r="CL109" s="19">
        <v>0</v>
      </c>
      <c r="CM109" s="19">
        <v>3.13</v>
      </c>
      <c r="CO109" s="122">
        <f>Main!L109</f>
        <v>0</v>
      </c>
      <c r="CP109" s="122">
        <f>Main!L219</f>
        <v>0</v>
      </c>
      <c r="CQ109" s="122">
        <f>Main!L329</f>
        <v>0</v>
      </c>
      <c r="CR109" s="122">
        <f>Main!L439</f>
        <v>0</v>
      </c>
      <c r="CS109" s="122">
        <f>Main!L549</f>
        <v>0</v>
      </c>
      <c r="CT109" s="122">
        <f>Main!L659</f>
        <v>0</v>
      </c>
      <c r="CU109" s="122">
        <f>Main!L769</f>
        <v>0</v>
      </c>
      <c r="CV109" s="122">
        <f>Main!L879</f>
        <v>0</v>
      </c>
      <c r="CW109" s="122">
        <f>Main!L989</f>
        <v>0</v>
      </c>
      <c r="CX109" s="123">
        <f>Main!L1979</f>
        <v>0</v>
      </c>
      <c r="CY109" s="123">
        <f>Main!L2089</f>
        <v>0</v>
      </c>
      <c r="CZ109" s="123">
        <f>Main!L2199</f>
        <v>0</v>
      </c>
      <c r="DA109" s="124">
        <f>Main!L2309</f>
        <v>0</v>
      </c>
      <c r="DB109" s="123">
        <f>Main!L2419</f>
        <v>0</v>
      </c>
      <c r="DC109" s="123">
        <f>Main!L2529</f>
        <v>0</v>
      </c>
      <c r="DD109" s="123">
        <f>Main!L2639</f>
        <v>0</v>
      </c>
      <c r="DE109" s="123">
        <f>Main!L2749</f>
        <v>0</v>
      </c>
      <c r="DF109" s="51">
        <f t="shared" si="28"/>
        <v>0</v>
      </c>
      <c r="DG109" s="51">
        <f t="shared" si="29"/>
        <v>0</v>
      </c>
      <c r="DH109" s="51">
        <f t="shared" si="30"/>
        <v>0</v>
      </c>
      <c r="DI109" s="51">
        <f t="shared" si="31"/>
        <v>0</v>
      </c>
      <c r="DJ109" s="51">
        <f t="shared" si="32"/>
        <v>0</v>
      </c>
      <c r="DK109" s="51">
        <f t="shared" si="33"/>
        <v>0</v>
      </c>
      <c r="DL109" s="51">
        <f t="shared" si="34"/>
        <v>0</v>
      </c>
      <c r="DM109" s="51">
        <f t="shared" si="35"/>
        <v>0</v>
      </c>
      <c r="DN109" s="306">
        <f t="shared" si="37"/>
        <v>0</v>
      </c>
      <c r="DO109" s="306">
        <f t="shared" si="36"/>
        <v>0</v>
      </c>
      <c r="EA109" s="351">
        <f>SUM(EA108,AND(Main!L109=1))</f>
        <v>15</v>
      </c>
      <c r="EB109" s="351">
        <f>SUM(EB108,AND(Main!L219=1))</f>
        <v>15</v>
      </c>
      <c r="EC109" s="351">
        <f>SUM(EC108,AND(Main!L329=1))</f>
        <v>15</v>
      </c>
      <c r="ED109" s="351">
        <f>SUM(ED108,AND(Main!L439=1))</f>
        <v>15</v>
      </c>
      <c r="EE109" s="351">
        <f>SUM(EE108,AND(Main!L549=1))</f>
        <v>15</v>
      </c>
      <c r="EF109" s="351">
        <f>SUM(EF108,AND(Main!L659=1))</f>
        <v>15</v>
      </c>
      <c r="EG109" s="351">
        <f>SUM(EG108,AND(Main!L769=1))</f>
        <v>15</v>
      </c>
      <c r="EH109" s="351">
        <f>SUM(EH108,AND(Main!L879=1))</f>
        <v>15</v>
      </c>
      <c r="EI109" s="351">
        <f>SUM(EI108,AND(Main!L989=1))</f>
        <v>15</v>
      </c>
      <c r="EJ109" s="350">
        <f>SUM(EJ108,AND(Main!L2859=1))</f>
        <v>11</v>
      </c>
      <c r="EK109" s="350">
        <f>SUM(EK108,AND(Main!L2969=1))</f>
        <v>11</v>
      </c>
      <c r="EL109" s="350">
        <f>SUM(EL108,AND(Main!L3079=1))</f>
        <v>11</v>
      </c>
      <c r="EM109" s="350">
        <f>SUM(EM108,AND(Main!L3189=1))</f>
        <v>11</v>
      </c>
      <c r="EN109" s="350">
        <f>SUM(EN108,AND(Main!L3299=1))</f>
        <v>11</v>
      </c>
      <c r="EO109" s="350">
        <f>SUM(EO108,AND(Main!L3409=1))</f>
        <v>11</v>
      </c>
      <c r="EP109" s="350">
        <f>SUM(EP108,AND(Main!L3519=1))</f>
        <v>11</v>
      </c>
      <c r="EQ109" s="350">
        <f>SUM(EQ108,AND(Main!L3629=1))</f>
        <v>11</v>
      </c>
      <c r="ER109" s="361">
        <f>SUM(ER108,AND(Main!N2859=1))</f>
        <v>1</v>
      </c>
      <c r="ES109" s="361">
        <f>SUM(ES108,AND(Main!N2969=1))</f>
        <v>1</v>
      </c>
      <c r="ET109" s="361">
        <f>SUM(ET108,AND(Main!N3079=1))</f>
        <v>1</v>
      </c>
      <c r="EU109" s="361">
        <f>SUM(EU108,AND(Main!N3189=1))</f>
        <v>1</v>
      </c>
      <c r="EV109" s="361">
        <f>SUM(EV108,AND(Main!N3299=1))</f>
        <v>1</v>
      </c>
      <c r="EW109" s="361">
        <f>SUM(EW108,AND(Main!N3409=1))</f>
        <v>1</v>
      </c>
      <c r="EX109" s="361">
        <f>SUM(EX108,AND(Main!N3519=1))</f>
        <v>1</v>
      </c>
      <c r="EY109" s="361">
        <f>SUM(EY108,AND(Main!N3629=1))</f>
        <v>1</v>
      </c>
      <c r="EZ109" s="362">
        <f>SUM(EZ108,AND(Main!P2859=1))</f>
        <v>1</v>
      </c>
      <c r="FA109" s="362">
        <f>SUM(FA108,AND(Main!P2969=1))</f>
        <v>1</v>
      </c>
      <c r="FB109" s="362">
        <f>SUM(FB108,AND(Main!P3079=1))</f>
        <v>1</v>
      </c>
      <c r="FC109" s="362">
        <f>SUM(FC108,AND(Main!P3189=1))</f>
        <v>1</v>
      </c>
      <c r="FD109" s="362">
        <f>SUM(FD108,AND(Main!P3299=1))</f>
        <v>1</v>
      </c>
      <c r="FE109" s="362">
        <f>SUM(FE108,AND(Main!P3409=1))</f>
        <v>1</v>
      </c>
      <c r="FF109" s="362">
        <f>SUM(FF108,AND(Main!P3519=1))</f>
        <v>1</v>
      </c>
      <c r="FG109" s="362">
        <f>SUM(FG108,AND(Main!P3629=1))</f>
        <v>1</v>
      </c>
      <c r="FH109">
        <f>SUM(FH108,AND(Main!Q2859=1))</f>
        <v>2</v>
      </c>
      <c r="FI109">
        <f>SUM(FI108,AND(Main!Q2969=1))</f>
        <v>2</v>
      </c>
      <c r="FJ109">
        <f>SUM(FJ108,AND(Main!Q3079=1))</f>
        <v>2</v>
      </c>
      <c r="FK109">
        <f>SUM(FK108,AND(Main!Q3189=1))</f>
        <v>2</v>
      </c>
      <c r="FL109">
        <f>SUM(FL108,AND(Main!Q3299=1))</f>
        <v>2</v>
      </c>
      <c r="FM109">
        <f>SUM(FM108,AND(Main!Q3409=1))</f>
        <v>2</v>
      </c>
      <c r="FN109">
        <f>SUM(FN108,AND(Main!Q3519=1))</f>
        <v>2</v>
      </c>
      <c r="FO109">
        <f>SUM(FO108,AND(Main!Q3629=1))</f>
        <v>2</v>
      </c>
    </row>
    <row r="110" spans="1:171">
      <c r="A110" s="47" t="str">
        <v>Eze</v>
      </c>
      <c r="B110" s="47">
        <v>5.7</v>
      </c>
      <c r="C110" s="47" t="str">
        <v>Crystal Palace</v>
      </c>
      <c r="D110" s="47">
        <v>3.39</v>
      </c>
      <c r="E110" s="47">
        <v>3.07</v>
      </c>
      <c r="F110" s="47">
        <v>2.6</v>
      </c>
      <c r="G110" s="47">
        <v>2.76</v>
      </c>
      <c r="H110" s="47">
        <v>2.48</v>
      </c>
      <c r="I110" s="47">
        <v>2.91</v>
      </c>
      <c r="J110" s="47">
        <v>2.82</v>
      </c>
      <c r="K110" s="47">
        <v>2.56</v>
      </c>
      <c r="L110" s="47">
        <v>0</v>
      </c>
      <c r="N110" s="252">
        <v>2</v>
      </c>
      <c r="O110" s="49" t="str">
        <f>Main!A220</f>
        <v>Eze</v>
      </c>
      <c r="P110" s="49">
        <f>Main!B220</f>
        <v>5.7</v>
      </c>
      <c r="Q110" s="49" t="str">
        <f>Main!C220</f>
        <v>Crystal Palace</v>
      </c>
      <c r="R110" s="49">
        <f>Main!D220</f>
        <v>3.39</v>
      </c>
      <c r="S110" s="49">
        <f>Main!E220</f>
        <v>3.07</v>
      </c>
      <c r="T110" s="49">
        <f>Main!F220</f>
        <v>2.6</v>
      </c>
      <c r="U110" s="49">
        <f>Main!G220</f>
        <v>2.76</v>
      </c>
      <c r="V110" s="49">
        <f>Main!H220</f>
        <v>2.48</v>
      </c>
      <c r="W110" s="49">
        <f>Main!I220</f>
        <v>2.91</v>
      </c>
      <c r="X110" s="49">
        <f>Main!J220</f>
        <v>2.82</v>
      </c>
      <c r="Y110" s="49">
        <f>Main!K220</f>
        <v>2.56</v>
      </c>
      <c r="Z110" s="49">
        <f>Main!L2860</f>
        <v>0</v>
      </c>
      <c r="AB110" s="49">
        <v>4</v>
      </c>
      <c r="AC110" s="49" t="str">
        <v>Guaita</v>
      </c>
      <c r="AD110" s="49">
        <v>4.5</v>
      </c>
      <c r="AE110" s="49" t="str">
        <v>Crystal Palace</v>
      </c>
      <c r="AF110" s="49">
        <v>3.71</v>
      </c>
      <c r="AG110" s="49">
        <v>3.38</v>
      </c>
      <c r="AH110" s="49">
        <v>3.17</v>
      </c>
      <c r="AI110" s="49">
        <v>3.31</v>
      </c>
      <c r="AJ110" s="49">
        <v>3.06</v>
      </c>
      <c r="AK110" s="49">
        <v>3.35</v>
      </c>
      <c r="AL110" s="49">
        <v>3.24</v>
      </c>
      <c r="AM110" s="49">
        <v>3.06</v>
      </c>
      <c r="AN110" s="49">
        <v>0</v>
      </c>
      <c r="AP110" s="50" t="str">
        <f>Main!A220</f>
        <v>Eze</v>
      </c>
      <c r="AQ110" s="50">
        <f>Main!B220</f>
        <v>5.7</v>
      </c>
      <c r="AR110" s="50" t="str">
        <f>Main!C220</f>
        <v>Crystal Palace</v>
      </c>
      <c r="AS110" s="50">
        <f>Main!D220</f>
        <v>3.39</v>
      </c>
      <c r="AT110" s="50">
        <f>Main!E220</f>
        <v>3.07</v>
      </c>
      <c r="AU110" s="50">
        <f>Main!F220</f>
        <v>2.6</v>
      </c>
      <c r="AV110" s="50">
        <f>Main!G220</f>
        <v>2.76</v>
      </c>
      <c r="AW110" s="50">
        <f>Main!H220</f>
        <v>2.48</v>
      </c>
      <c r="AX110" s="50">
        <f>Main!I220</f>
        <v>2.91</v>
      </c>
      <c r="AY110" s="50">
        <f>Main!J220</f>
        <v>2.82</v>
      </c>
      <c r="AZ110" s="50">
        <f>Main!K220</f>
        <v>2.56</v>
      </c>
      <c r="BA110" s="50">
        <f>Main!L1100</f>
        <v>0</v>
      </c>
      <c r="BC110" s="50" t="str">
        <v>Eze</v>
      </c>
      <c r="BD110" s="50">
        <v>5.7</v>
      </c>
      <c r="BE110" s="50" t="str">
        <v>Crystal Palace</v>
      </c>
      <c r="BF110" s="50">
        <v>3.39</v>
      </c>
      <c r="BG110" s="50">
        <v>3.07</v>
      </c>
      <c r="BH110" s="50">
        <v>2.6</v>
      </c>
      <c r="BI110" s="50">
        <v>2.76</v>
      </c>
      <c r="BJ110" s="50">
        <v>2.48</v>
      </c>
      <c r="BK110" s="50">
        <v>2.91</v>
      </c>
      <c r="BL110" s="50">
        <v>2.82</v>
      </c>
      <c r="BM110" s="50">
        <v>2.56</v>
      </c>
      <c r="BN110" s="50">
        <v>0</v>
      </c>
      <c r="BP110" s="126" t="str">
        <f>Main!A110</f>
        <v>Eze</v>
      </c>
      <c r="BQ110" s="126">
        <f>Main!N2860</f>
        <v>0</v>
      </c>
      <c r="BR110" s="126">
        <f>Main!D110</f>
        <v>3.39</v>
      </c>
      <c r="BS110" s="126" t="str">
        <v>Eze</v>
      </c>
      <c r="BT110" s="126">
        <v>0</v>
      </c>
      <c r="BU110" s="126">
        <v>3.39</v>
      </c>
      <c r="BV110" s="127" t="str">
        <f t="shared" si="24"/>
        <v>Eze</v>
      </c>
      <c r="BW110" s="127">
        <f>Main!P2860</f>
        <v>0</v>
      </c>
      <c r="BX110" s="127">
        <f t="shared" si="25"/>
        <v>3.39</v>
      </c>
      <c r="BY110" s="127" t="str">
        <v>Eze</v>
      </c>
      <c r="BZ110" s="127">
        <v>0</v>
      </c>
      <c r="CA110" s="127">
        <v>3.39</v>
      </c>
      <c r="CH110" s="19" t="str">
        <f t="shared" si="26"/>
        <v>Eze</v>
      </c>
      <c r="CI110" s="19">
        <f>Main!M2860-BQ110-BW110-CC110</f>
        <v>0</v>
      </c>
      <c r="CJ110" s="19">
        <f t="shared" si="27"/>
        <v>3.39</v>
      </c>
      <c r="CK110" s="19" t="str">
        <v>Eze</v>
      </c>
      <c r="CL110" s="19">
        <v>0</v>
      </c>
      <c r="CM110" s="19">
        <v>3.39</v>
      </c>
      <c r="CO110" s="122">
        <f>Main!L110</f>
        <v>0</v>
      </c>
      <c r="CP110" s="122">
        <f>Main!L220</f>
        <v>0</v>
      </c>
      <c r="CQ110" s="122">
        <f>Main!L330</f>
        <v>0</v>
      </c>
      <c r="CR110" s="122">
        <f>Main!L440</f>
        <v>0</v>
      </c>
      <c r="CS110" s="122">
        <f>Main!L550</f>
        <v>0</v>
      </c>
      <c r="CT110" s="122">
        <f>Main!L660</f>
        <v>0</v>
      </c>
      <c r="CU110" s="122">
        <f>Main!L770</f>
        <v>0</v>
      </c>
      <c r="CV110" s="122">
        <f>Main!L880</f>
        <v>0</v>
      </c>
      <c r="CW110" s="122">
        <f>Main!L990</f>
        <v>0</v>
      </c>
      <c r="CX110" s="123">
        <f>Main!L1980</f>
        <v>0</v>
      </c>
      <c r="CY110" s="123">
        <f>Main!L2090</f>
        <v>0</v>
      </c>
      <c r="CZ110" s="123">
        <f>Main!L2200</f>
        <v>0</v>
      </c>
      <c r="DA110" s="124">
        <f>Main!L2310</f>
        <v>0</v>
      </c>
      <c r="DB110" s="123">
        <f>Main!L2420</f>
        <v>0</v>
      </c>
      <c r="DC110" s="123">
        <f>Main!L2530</f>
        <v>0</v>
      </c>
      <c r="DD110" s="123">
        <f>Main!L2640</f>
        <v>0</v>
      </c>
      <c r="DE110" s="123">
        <f>Main!L2750</f>
        <v>0</v>
      </c>
      <c r="DF110" s="51">
        <f t="shared" si="28"/>
        <v>0</v>
      </c>
      <c r="DG110" s="51">
        <f t="shared" si="29"/>
        <v>0</v>
      </c>
      <c r="DH110" s="51">
        <f t="shared" si="30"/>
        <v>0</v>
      </c>
      <c r="DI110" s="51">
        <f t="shared" si="31"/>
        <v>0</v>
      </c>
      <c r="DJ110" s="51">
        <f t="shared" si="32"/>
        <v>0</v>
      </c>
      <c r="DK110" s="51">
        <f t="shared" si="33"/>
        <v>0</v>
      </c>
      <c r="DL110" s="51">
        <f t="shared" si="34"/>
        <v>0</v>
      </c>
      <c r="DM110" s="51">
        <f t="shared" si="35"/>
        <v>0</v>
      </c>
      <c r="DN110" s="306">
        <f>SUM(DG110:DM110)</f>
        <v>0</v>
      </c>
      <c r="DO110" s="306">
        <f t="shared" si="36"/>
        <v>0</v>
      </c>
      <c r="EA110" s="351">
        <f>SUM(EA109,AND(Main!L110=1))</f>
        <v>15</v>
      </c>
      <c r="EB110" s="351">
        <f>SUM(EB109,AND(Main!L220=1))</f>
        <v>15</v>
      </c>
      <c r="EC110" s="351">
        <f>SUM(EC109,AND(Main!L330=1))</f>
        <v>15</v>
      </c>
      <c r="ED110" s="351">
        <f>SUM(ED109,AND(Main!L440=1))</f>
        <v>15</v>
      </c>
      <c r="EE110" s="351">
        <f>SUM(EE109,AND(Main!L550=1))</f>
        <v>15</v>
      </c>
      <c r="EF110" s="351">
        <f>SUM(EF109,AND(Main!L660=1))</f>
        <v>15</v>
      </c>
      <c r="EG110" s="351">
        <f>SUM(EG109,AND(Main!L770=1))</f>
        <v>15</v>
      </c>
      <c r="EH110" s="351">
        <f>SUM(EH109,AND(Main!L880=1))</f>
        <v>15</v>
      </c>
      <c r="EI110" s="351">
        <f>SUM(EI109,AND(Main!L990=1))</f>
        <v>15</v>
      </c>
      <c r="EJ110" s="350">
        <f>SUM(EJ109,AND(Main!L2860=1))</f>
        <v>11</v>
      </c>
      <c r="EK110" s="350">
        <f>SUM(EK109,AND(Main!L2970=1))</f>
        <v>11</v>
      </c>
      <c r="EL110" s="350">
        <f>SUM(EL109,AND(Main!L3080=1))</f>
        <v>11</v>
      </c>
      <c r="EM110" s="350">
        <f>SUM(EM109,AND(Main!L3190=1))</f>
        <v>11</v>
      </c>
      <c r="EN110" s="350">
        <f>SUM(EN109,AND(Main!L3300=1))</f>
        <v>11</v>
      </c>
      <c r="EO110" s="350">
        <f>SUM(EO109,AND(Main!L3410=1))</f>
        <v>11</v>
      </c>
      <c r="EP110" s="350">
        <f>SUM(EP109,AND(Main!L3520=1))</f>
        <v>11</v>
      </c>
      <c r="EQ110" s="350">
        <f>SUM(EQ109,AND(Main!L3630=1))</f>
        <v>11</v>
      </c>
      <c r="ER110" s="361">
        <f>SUM(ER109,AND(Main!N2860=1))</f>
        <v>1</v>
      </c>
      <c r="ES110" s="361">
        <f>SUM(ES109,AND(Main!N2970=1))</f>
        <v>1</v>
      </c>
      <c r="ET110" s="361">
        <f>SUM(ET109,AND(Main!N3080=1))</f>
        <v>1</v>
      </c>
      <c r="EU110" s="361">
        <f>SUM(EU109,AND(Main!N3190=1))</f>
        <v>1</v>
      </c>
      <c r="EV110" s="361">
        <f>SUM(EV109,AND(Main!N3300=1))</f>
        <v>1</v>
      </c>
      <c r="EW110" s="361">
        <f>SUM(EW109,AND(Main!N3410=1))</f>
        <v>1</v>
      </c>
      <c r="EX110" s="361">
        <f>SUM(EX109,AND(Main!N3520=1))</f>
        <v>1</v>
      </c>
      <c r="EY110" s="361">
        <f>SUM(EY109,AND(Main!N3630=1))</f>
        <v>1</v>
      </c>
      <c r="EZ110" s="362">
        <f>SUM(EZ109,AND(Main!P2860=1))</f>
        <v>1</v>
      </c>
      <c r="FA110" s="362">
        <f>SUM(FA109,AND(Main!P2970=1))</f>
        <v>1</v>
      </c>
      <c r="FB110" s="362">
        <f>SUM(FB109,AND(Main!P3080=1))</f>
        <v>1</v>
      </c>
      <c r="FC110" s="362">
        <f>SUM(FC109,AND(Main!P3190=1))</f>
        <v>1</v>
      </c>
      <c r="FD110" s="362">
        <f>SUM(FD109,AND(Main!P3300=1))</f>
        <v>1</v>
      </c>
      <c r="FE110" s="362">
        <f>SUM(FE109,AND(Main!P3410=1))</f>
        <v>1</v>
      </c>
      <c r="FF110" s="362">
        <f>SUM(FF109,AND(Main!P3520=1))</f>
        <v>1</v>
      </c>
      <c r="FG110" s="362">
        <f>SUM(FG109,AND(Main!P3630=1))</f>
        <v>1</v>
      </c>
      <c r="FH110">
        <f>SUM(FH109,AND(Main!Q2860=1))</f>
        <v>2</v>
      </c>
      <c r="FI110">
        <f>SUM(FI109,AND(Main!Q2970=1))</f>
        <v>2</v>
      </c>
      <c r="FJ110">
        <f>SUM(FJ109,AND(Main!Q3080=1))</f>
        <v>2</v>
      </c>
      <c r="FK110">
        <f>SUM(FK109,AND(Main!Q3190=1))</f>
        <v>2</v>
      </c>
      <c r="FL110">
        <f>SUM(FL109,AND(Main!Q3300=1))</f>
        <v>2</v>
      </c>
      <c r="FM110">
        <f>SUM(FM109,AND(Main!Q3410=1))</f>
        <v>2</v>
      </c>
      <c r="FN110">
        <f>SUM(FN109,AND(Main!Q3520=1))</f>
        <v>2</v>
      </c>
      <c r="FO110">
        <f>SUM(FO109,AND(Main!Q3630=1))</f>
        <v>2</v>
      </c>
    </row>
    <row r="111" spans="1:171">
      <c r="A111" s="47" t="str" cm="1">
        <f t="array" ref="A111:L220">_xlfn._xlws.SORT(Main!A111:L220,12,-1)</f>
        <v>Gabriel</v>
      </c>
      <c r="B111" s="47">
        <v>5.0999999999999996</v>
      </c>
      <c r="C111" s="47" t="str">
        <v>Arsenal</v>
      </c>
      <c r="D111" s="47">
        <v>3.64</v>
      </c>
      <c r="E111" s="47">
        <v>3.66</v>
      </c>
      <c r="F111" s="47">
        <v>2.86</v>
      </c>
      <c r="G111" s="47">
        <v>3.48</v>
      </c>
      <c r="H111" s="47">
        <v>3.85</v>
      </c>
      <c r="I111" s="47">
        <v>6.47</v>
      </c>
      <c r="J111" s="47">
        <v>3.41</v>
      </c>
      <c r="K111" s="47">
        <v>2.75</v>
      </c>
      <c r="L111" s="47">
        <v>1</v>
      </c>
      <c r="N111" s="252">
        <f>N1</f>
        <v>3</v>
      </c>
      <c r="O111" s="49" t="str">
        <f>Main!A221</f>
        <v>Cancelo</v>
      </c>
      <c r="P111" s="49">
        <f>Main!B221</f>
        <v>7.4</v>
      </c>
      <c r="Q111" s="49" t="str">
        <f>Main!C221</f>
        <v>Man City</v>
      </c>
      <c r="R111" s="49">
        <f>Main!D221</f>
        <v>4.88</v>
      </c>
      <c r="S111" s="49">
        <f>Main!E221</f>
        <v>3.74</v>
      </c>
      <c r="T111" s="49">
        <f>Main!F221</f>
        <v>6.68</v>
      </c>
      <c r="U111" s="49">
        <f>Main!G221</f>
        <v>4.47</v>
      </c>
      <c r="V111" s="49">
        <f>Main!H221</f>
        <v>3.18</v>
      </c>
      <c r="W111" s="49">
        <f>Main!I221</f>
        <v>7.21</v>
      </c>
      <c r="X111" s="49">
        <f>Main!J221</f>
        <v>4.09</v>
      </c>
      <c r="Y111" s="49">
        <f>Main!K221</f>
        <v>1.86</v>
      </c>
      <c r="Z111" s="49">
        <f>Main!L2861</f>
        <v>0</v>
      </c>
      <c r="AB111" s="49" cm="1">
        <f t="array" ref="AB111:AN220">_xlfn._xlws.SORT(N111:Z220,{13,1},{-1,1})</f>
        <v>1</v>
      </c>
      <c r="AC111" s="49" t="str">
        <v>Haaland</v>
      </c>
      <c r="AD111" s="49">
        <v>11.5</v>
      </c>
      <c r="AE111" s="49" t="str">
        <v>Man City</v>
      </c>
      <c r="AF111" s="49">
        <v>8.2100000000000009</v>
      </c>
      <c r="AG111" s="49">
        <v>5.33</v>
      </c>
      <c r="AH111" s="49">
        <v>11.86</v>
      </c>
      <c r="AI111" s="49">
        <v>6.93</v>
      </c>
      <c r="AJ111" s="49">
        <v>5.23</v>
      </c>
      <c r="AK111" s="49">
        <v>11.64</v>
      </c>
      <c r="AL111" s="49">
        <v>6.28</v>
      </c>
      <c r="AM111" s="49">
        <v>2.86</v>
      </c>
      <c r="AN111" s="49">
        <v>1</v>
      </c>
      <c r="AP111" s="50" t="str">
        <f>Main!A221</f>
        <v>Cancelo</v>
      </c>
      <c r="AQ111" s="50">
        <f>Main!B221</f>
        <v>7.4</v>
      </c>
      <c r="AR111" s="50" t="str">
        <f>Main!C221</f>
        <v>Man City</v>
      </c>
      <c r="AS111" s="50">
        <f>Main!D221</f>
        <v>4.88</v>
      </c>
      <c r="AT111" s="50">
        <f>Main!E221</f>
        <v>3.74</v>
      </c>
      <c r="AU111" s="50">
        <f>Main!F221</f>
        <v>6.68</v>
      </c>
      <c r="AV111" s="50">
        <f>Main!G221</f>
        <v>4.47</v>
      </c>
      <c r="AW111" s="50">
        <f>Main!H221</f>
        <v>3.18</v>
      </c>
      <c r="AX111" s="50">
        <f>Main!I221</f>
        <v>7.21</v>
      </c>
      <c r="AY111" s="50">
        <f>Main!J221</f>
        <v>4.09</v>
      </c>
      <c r="AZ111" s="50">
        <f>Main!K221</f>
        <v>1.86</v>
      </c>
      <c r="BA111" s="50">
        <f>Main!L1101</f>
        <v>0</v>
      </c>
      <c r="BC111" s="50" t="str" cm="1">
        <f t="array" ref="BC111:BN220">_xlfn._xlws.SORT(AP111:BA220,12,-1)</f>
        <v>Mount</v>
      </c>
      <c r="BD111" s="50">
        <v>7.5</v>
      </c>
      <c r="BE111" s="50" t="str">
        <v>Chelsea</v>
      </c>
      <c r="BF111" s="50">
        <v>4.3099999999999996</v>
      </c>
      <c r="BG111" s="50">
        <v>7.12</v>
      </c>
      <c r="BH111" s="50">
        <v>4.3</v>
      </c>
      <c r="BI111" s="50">
        <v>3.08</v>
      </c>
      <c r="BJ111" s="50">
        <v>4.5</v>
      </c>
      <c r="BK111" s="50">
        <v>3.52</v>
      </c>
      <c r="BL111" s="50">
        <v>4.62</v>
      </c>
      <c r="BM111" s="50">
        <v>3.34</v>
      </c>
      <c r="BN111" s="50">
        <v>1</v>
      </c>
      <c r="BP111" s="126" t="str">
        <f>Main!A111</f>
        <v>Cancelo</v>
      </c>
      <c r="BQ111" s="126">
        <f>Main!N2861</f>
        <v>0</v>
      </c>
      <c r="BR111" s="126">
        <f>Main!E1</f>
        <v>3.74</v>
      </c>
      <c r="BS111" s="126" t="str" cm="1">
        <f t="array" ref="BS111:BU220">_xlfn._xlws.SORT(BP111:BR220,2,-1)</f>
        <v>Trippier</v>
      </c>
      <c r="BT111" s="126">
        <v>1</v>
      </c>
      <c r="BU111" s="126">
        <v>2.5</v>
      </c>
      <c r="BV111" s="127" t="str">
        <f t="shared" si="24"/>
        <v>Cancelo</v>
      </c>
      <c r="BW111" s="127">
        <f>Main!P2861</f>
        <v>0</v>
      </c>
      <c r="BX111" s="127">
        <f t="shared" si="25"/>
        <v>3.74</v>
      </c>
      <c r="BY111" s="127" t="str" cm="1">
        <f t="array" ref="BY111:CA220">_xlfn._xlws.SORT(BV111:BX220,2,-1)</f>
        <v>Greenwood</v>
      </c>
      <c r="BZ111" s="127">
        <v>1</v>
      </c>
      <c r="CA111" s="127">
        <v>0.99</v>
      </c>
      <c r="CH111" s="19" t="str">
        <f t="shared" si="26"/>
        <v>Cancelo</v>
      </c>
      <c r="CI111" s="19">
        <f>Main!M2861-BQ111-BW111-CC111</f>
        <v>0</v>
      </c>
      <c r="CJ111" s="19">
        <f t="shared" si="27"/>
        <v>3.74</v>
      </c>
      <c r="CK111" s="19" t="str" cm="1">
        <f t="array" ref="CK111:CM220">_xlfn._xlws.SORT(CH111:CJ220,2,-1)</f>
        <v>Perišić</v>
      </c>
      <c r="CL111" s="19">
        <v>1</v>
      </c>
      <c r="CM111" s="19">
        <v>0</v>
      </c>
    </row>
    <row r="112" spans="1:171">
      <c r="A112" s="47" t="str">
        <v>Trippier</v>
      </c>
      <c r="B112" s="47">
        <v>5.2</v>
      </c>
      <c r="C112" s="47" t="str">
        <v>Newcastle</v>
      </c>
      <c r="D112" s="47">
        <v>4.8</v>
      </c>
      <c r="E112" s="47">
        <v>2.5</v>
      </c>
      <c r="F112" s="47">
        <v>4.55</v>
      </c>
      <c r="G112" s="47">
        <v>3.76</v>
      </c>
      <c r="H112" s="47">
        <v>4.28</v>
      </c>
      <c r="I112" s="47">
        <v>4.3099999999999996</v>
      </c>
      <c r="J112" s="47">
        <v>2.85</v>
      </c>
      <c r="K112" s="47">
        <v>2.5499999999999998</v>
      </c>
      <c r="L112" s="47">
        <v>1</v>
      </c>
      <c r="N112" s="252">
        <f t="shared" ref="N112:N175" si="38">N2</f>
        <v>3</v>
      </c>
      <c r="O112" s="49" t="str">
        <f>Main!A222</f>
        <v>Alexander-Arnold</v>
      </c>
      <c r="P112" s="49">
        <f>Main!B222</f>
        <v>7.2</v>
      </c>
      <c r="Q112" s="49" t="str">
        <f>Main!C222</f>
        <v>Liverpool</v>
      </c>
      <c r="R112" s="49">
        <f>Main!D222</f>
        <v>5.47</v>
      </c>
      <c r="S112" s="49">
        <f>Main!E222</f>
        <v>4.5599999999999996</v>
      </c>
      <c r="T112" s="49">
        <f>Main!F222</f>
        <v>3.88</v>
      </c>
      <c r="U112" s="49">
        <f>Main!G222</f>
        <v>4.2300000000000004</v>
      </c>
      <c r="V112" s="49">
        <f>Main!H222</f>
        <v>4.62</v>
      </c>
      <c r="W112" s="49">
        <f>Main!I222</f>
        <v>5.53</v>
      </c>
      <c r="X112" s="49">
        <f>Main!J222</f>
        <v>3.38</v>
      </c>
      <c r="Y112" s="49">
        <f>Main!K222</f>
        <v>4.43</v>
      </c>
      <c r="Z112" s="49">
        <f>Main!L2862</f>
        <v>0</v>
      </c>
      <c r="AB112" s="49">
        <v>1</v>
      </c>
      <c r="AC112" s="49" t="str">
        <v>Mitrović</v>
      </c>
      <c r="AD112" s="49">
        <v>6.9</v>
      </c>
      <c r="AE112" s="49" t="str">
        <v>Fulham</v>
      </c>
      <c r="AF112" s="49">
        <v>5.61</v>
      </c>
      <c r="AG112" s="49">
        <v>7.06</v>
      </c>
      <c r="AH112" s="49">
        <v>3.04</v>
      </c>
      <c r="AI112" s="49">
        <v>4.18</v>
      </c>
      <c r="AJ112" s="49">
        <v>3.38</v>
      </c>
      <c r="AK112" s="49">
        <v>5.23</v>
      </c>
      <c r="AL112" s="49">
        <v>3.58</v>
      </c>
      <c r="AM112" s="49">
        <v>3.83</v>
      </c>
      <c r="AN112" s="49">
        <v>1</v>
      </c>
      <c r="AP112" s="50" t="str">
        <f>Main!A222</f>
        <v>Alexander-Arnold</v>
      </c>
      <c r="AQ112" s="50">
        <f>Main!B222</f>
        <v>7.2</v>
      </c>
      <c r="AR112" s="50" t="str">
        <f>Main!C222</f>
        <v>Liverpool</v>
      </c>
      <c r="AS112" s="50">
        <f>Main!D222</f>
        <v>5.47</v>
      </c>
      <c r="AT112" s="50">
        <f>Main!E222</f>
        <v>4.5599999999999996</v>
      </c>
      <c r="AU112" s="50">
        <f>Main!F222</f>
        <v>3.88</v>
      </c>
      <c r="AV112" s="50">
        <f>Main!G222</f>
        <v>4.2300000000000004</v>
      </c>
      <c r="AW112" s="50">
        <f>Main!H222</f>
        <v>4.62</v>
      </c>
      <c r="AX112" s="50">
        <f>Main!I222</f>
        <v>5.53</v>
      </c>
      <c r="AY112" s="50">
        <f>Main!J222</f>
        <v>3.38</v>
      </c>
      <c r="AZ112" s="50">
        <f>Main!K222</f>
        <v>4.43</v>
      </c>
      <c r="BA112" s="50">
        <f>Main!L1102</f>
        <v>0</v>
      </c>
      <c r="BC112" s="50" t="str">
        <v>Cancelo</v>
      </c>
      <c r="BD112" s="50">
        <v>7.4</v>
      </c>
      <c r="BE112" s="50" t="str">
        <v>Man City</v>
      </c>
      <c r="BF112" s="50">
        <v>4.88</v>
      </c>
      <c r="BG112" s="50">
        <v>3.74</v>
      </c>
      <c r="BH112" s="50">
        <v>6.68</v>
      </c>
      <c r="BI112" s="50">
        <v>4.47</v>
      </c>
      <c r="BJ112" s="50">
        <v>3.18</v>
      </c>
      <c r="BK112" s="50">
        <v>7.21</v>
      </c>
      <c r="BL112" s="50">
        <v>4.09</v>
      </c>
      <c r="BM112" s="50">
        <v>1.86</v>
      </c>
      <c r="BN112" s="50">
        <v>0</v>
      </c>
      <c r="BP112" s="126" t="str">
        <f>Main!A112</f>
        <v>Alexander-Arnold</v>
      </c>
      <c r="BQ112" s="126">
        <f>Main!N2862</f>
        <v>0</v>
      </c>
      <c r="BR112" s="126">
        <f>Main!E2</f>
        <v>4.5599999999999996</v>
      </c>
      <c r="BS112" s="126" t="str">
        <v>Cancelo</v>
      </c>
      <c r="BT112" s="126">
        <v>0</v>
      </c>
      <c r="BU112" s="126">
        <v>3.74</v>
      </c>
      <c r="BV112" s="127" t="str">
        <f t="shared" si="24"/>
        <v>Alexander-Arnold</v>
      </c>
      <c r="BW112" s="127">
        <f>Main!P2862</f>
        <v>0</v>
      </c>
      <c r="BX112" s="127">
        <f t="shared" si="25"/>
        <v>4.5599999999999996</v>
      </c>
      <c r="BY112" s="127" t="str">
        <v>Cancelo</v>
      </c>
      <c r="BZ112" s="127">
        <v>0</v>
      </c>
      <c r="CA112" s="127">
        <v>3.74</v>
      </c>
      <c r="CH112" s="19" t="str">
        <f t="shared" si="26"/>
        <v>Alexander-Arnold</v>
      </c>
      <c r="CI112" s="19">
        <f>Main!M2862-BQ112-BW112-CC112</f>
        <v>0</v>
      </c>
      <c r="CJ112" s="19">
        <f t="shared" si="27"/>
        <v>4.5599999999999996</v>
      </c>
      <c r="CK112" s="19" t="str">
        <v>Cancelo</v>
      </c>
      <c r="CL112" s="19">
        <v>0</v>
      </c>
      <c r="CM112" s="19">
        <v>3.74</v>
      </c>
    </row>
    <row r="113" spans="1:91">
      <c r="A113" s="47" t="str">
        <v>Dunk</v>
      </c>
      <c r="B113" s="47">
        <v>4.7</v>
      </c>
      <c r="C113" s="47" t="str">
        <v>Brighton</v>
      </c>
      <c r="D113" s="47">
        <v>2.59</v>
      </c>
      <c r="E113" s="47">
        <v>3.62</v>
      </c>
      <c r="F113" s="47">
        <v>2.42</v>
      </c>
      <c r="G113" s="47">
        <v>3.12</v>
      </c>
      <c r="H113" s="47">
        <v>4.3899999999999997</v>
      </c>
      <c r="I113" s="47">
        <v>3.27</v>
      </c>
      <c r="J113" s="47">
        <v>3.92</v>
      </c>
      <c r="K113" s="47">
        <v>1.45</v>
      </c>
      <c r="L113" s="47">
        <v>1</v>
      </c>
      <c r="N113" s="252">
        <f t="shared" si="38"/>
        <v>3</v>
      </c>
      <c r="O113" s="49" t="str">
        <f>Main!A223</f>
        <v>Gabriel</v>
      </c>
      <c r="P113" s="49">
        <f>Main!B223</f>
        <v>5.0999999999999996</v>
      </c>
      <c r="Q113" s="49" t="str">
        <f>Main!C223</f>
        <v>Arsenal</v>
      </c>
      <c r="R113" s="49">
        <f>Main!D223</f>
        <v>3.64</v>
      </c>
      <c r="S113" s="49">
        <f>Main!E223</f>
        <v>3.66</v>
      </c>
      <c r="T113" s="49">
        <f>Main!F223</f>
        <v>2.86</v>
      </c>
      <c r="U113" s="49">
        <f>Main!G223</f>
        <v>3.48</v>
      </c>
      <c r="V113" s="49">
        <f>Main!H223</f>
        <v>3.85</v>
      </c>
      <c r="W113" s="49">
        <f>Main!I223</f>
        <v>6.47</v>
      </c>
      <c r="X113" s="49">
        <f>Main!J223</f>
        <v>3.41</v>
      </c>
      <c r="Y113" s="49">
        <f>Main!K223</f>
        <v>2.75</v>
      </c>
      <c r="Z113" s="49">
        <f>Main!L2863</f>
        <v>1</v>
      </c>
      <c r="AB113" s="49">
        <v>2</v>
      </c>
      <c r="AC113" s="49" t="str">
        <v>Salah</v>
      </c>
      <c r="AD113" s="49">
        <v>12.8</v>
      </c>
      <c r="AE113" s="49" t="str">
        <v>Liverpool</v>
      </c>
      <c r="AF113" s="49">
        <v>8.14</v>
      </c>
      <c r="AG113" s="49">
        <v>6.7</v>
      </c>
      <c r="AH113" s="49">
        <v>5.55</v>
      </c>
      <c r="AI113" s="49">
        <v>5.82</v>
      </c>
      <c r="AJ113" s="49">
        <v>5.69</v>
      </c>
      <c r="AK113" s="49">
        <v>7.04</v>
      </c>
      <c r="AL113" s="49">
        <v>4.66</v>
      </c>
      <c r="AM113" s="49">
        <v>5.59</v>
      </c>
      <c r="AN113" s="49">
        <v>1</v>
      </c>
      <c r="AP113" s="50" t="str">
        <f>Main!A223</f>
        <v>Gabriel</v>
      </c>
      <c r="AQ113" s="50">
        <f>Main!B223</f>
        <v>5.0999999999999996</v>
      </c>
      <c r="AR113" s="50" t="str">
        <f>Main!C223</f>
        <v>Arsenal</v>
      </c>
      <c r="AS113" s="50">
        <f>Main!D223</f>
        <v>3.64</v>
      </c>
      <c r="AT113" s="50">
        <f>Main!E223</f>
        <v>3.66</v>
      </c>
      <c r="AU113" s="50">
        <f>Main!F223</f>
        <v>2.86</v>
      </c>
      <c r="AV113" s="50">
        <f>Main!G223</f>
        <v>3.48</v>
      </c>
      <c r="AW113" s="50">
        <f>Main!H223</f>
        <v>3.85</v>
      </c>
      <c r="AX113" s="50">
        <f>Main!I223</f>
        <v>6.47</v>
      </c>
      <c r="AY113" s="50">
        <f>Main!J223</f>
        <v>3.41</v>
      </c>
      <c r="AZ113" s="50">
        <f>Main!K223</f>
        <v>2.75</v>
      </c>
      <c r="BA113" s="50">
        <f>Main!L1103</f>
        <v>0</v>
      </c>
      <c r="BC113" s="50" t="str">
        <v>Alexander-Arnold</v>
      </c>
      <c r="BD113" s="50">
        <v>7.2</v>
      </c>
      <c r="BE113" s="50" t="str">
        <v>Liverpool</v>
      </c>
      <c r="BF113" s="50">
        <v>5.47</v>
      </c>
      <c r="BG113" s="50">
        <v>4.5599999999999996</v>
      </c>
      <c r="BH113" s="50">
        <v>3.88</v>
      </c>
      <c r="BI113" s="50">
        <v>4.2300000000000004</v>
      </c>
      <c r="BJ113" s="50">
        <v>4.62</v>
      </c>
      <c r="BK113" s="50">
        <v>5.53</v>
      </c>
      <c r="BL113" s="50">
        <v>3.38</v>
      </c>
      <c r="BM113" s="50">
        <v>4.43</v>
      </c>
      <c r="BN113" s="50">
        <v>0</v>
      </c>
      <c r="BP113" s="126" t="str">
        <f>Main!A113</f>
        <v>Gabriel</v>
      </c>
      <c r="BQ113" s="126">
        <f>Main!N2863</f>
        <v>0</v>
      </c>
      <c r="BR113" s="126">
        <f>Main!E3</f>
        <v>3.66</v>
      </c>
      <c r="BS113" s="126" t="str">
        <v>Alexander-Arnold</v>
      </c>
      <c r="BT113" s="126">
        <v>0</v>
      </c>
      <c r="BU113" s="126">
        <v>4.5599999999999996</v>
      </c>
      <c r="BV113" s="127" t="str">
        <f t="shared" si="24"/>
        <v>Gabriel</v>
      </c>
      <c r="BW113" s="127">
        <f>Main!P2863</f>
        <v>0</v>
      </c>
      <c r="BX113" s="127">
        <f t="shared" si="25"/>
        <v>3.66</v>
      </c>
      <c r="BY113" s="127" t="str">
        <v>Alexander-Arnold</v>
      </c>
      <c r="BZ113" s="127">
        <v>0</v>
      </c>
      <c r="CA113" s="127">
        <v>4.5599999999999996</v>
      </c>
      <c r="CH113" s="19" t="str">
        <f t="shared" si="26"/>
        <v>Gabriel</v>
      </c>
      <c r="CI113" s="19">
        <f>Main!M2863-BQ113-BW113-CC113</f>
        <v>0</v>
      </c>
      <c r="CJ113" s="19">
        <f t="shared" si="27"/>
        <v>3.66</v>
      </c>
      <c r="CK113" s="19" t="str">
        <v>Alexander-Arnold</v>
      </c>
      <c r="CL113" s="19">
        <v>0</v>
      </c>
      <c r="CM113" s="19">
        <v>4.5599999999999996</v>
      </c>
    </row>
    <row r="114" spans="1:91">
      <c r="A114" s="47" t="str">
        <v>Perišić</v>
      </c>
      <c r="B114" s="47">
        <v>5.8</v>
      </c>
      <c r="C114" s="47" t="str">
        <v>Spurs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2.56</v>
      </c>
      <c r="J114" s="47">
        <v>2.94</v>
      </c>
      <c r="K114" s="47">
        <v>2.4700000000000002</v>
      </c>
      <c r="L114" s="47">
        <v>1</v>
      </c>
      <c r="N114" s="252">
        <f t="shared" si="38"/>
        <v>3</v>
      </c>
      <c r="O114" s="49" t="str">
        <f>Main!A224</f>
        <v>Robertson</v>
      </c>
      <c r="P114" s="49">
        <f>Main!B224</f>
        <v>6.8</v>
      </c>
      <c r="Q114" s="49" t="str">
        <f>Main!C224</f>
        <v>Liverpool</v>
      </c>
      <c r="R114" s="49">
        <f>Main!D224</f>
        <v>4.58</v>
      </c>
      <c r="S114" s="49">
        <f>Main!E224</f>
        <v>3.64</v>
      </c>
      <c r="T114" s="49">
        <f>Main!F224</f>
        <v>3.23</v>
      </c>
      <c r="U114" s="49">
        <f>Main!G224</f>
        <v>3.52</v>
      </c>
      <c r="V114" s="49">
        <f>Main!H224</f>
        <v>3.86</v>
      </c>
      <c r="W114" s="49">
        <f>Main!I224</f>
        <v>4.6900000000000004</v>
      </c>
      <c r="X114" s="49">
        <f>Main!J224</f>
        <v>2.81</v>
      </c>
      <c r="Y114" s="49">
        <f>Main!K224</f>
        <v>3.76</v>
      </c>
      <c r="Z114" s="49">
        <f>Main!L2864</f>
        <v>0</v>
      </c>
      <c r="AB114" s="49">
        <v>2</v>
      </c>
      <c r="AC114" s="49" t="str">
        <v>Saka</v>
      </c>
      <c r="AD114" s="49">
        <v>8</v>
      </c>
      <c r="AE114" s="49" t="str">
        <v>Arsenal</v>
      </c>
      <c r="AF114" s="49">
        <v>4.79</v>
      </c>
      <c r="AG114" s="49">
        <v>4.96</v>
      </c>
      <c r="AH114" s="49">
        <v>4.45</v>
      </c>
      <c r="AI114" s="49">
        <v>4.71</v>
      </c>
      <c r="AJ114" s="49">
        <v>5.0199999999999996</v>
      </c>
      <c r="AK114" s="49">
        <v>9.41</v>
      </c>
      <c r="AL114" s="49">
        <v>4.7699999999999996</v>
      </c>
      <c r="AM114" s="49">
        <v>3.88</v>
      </c>
      <c r="AN114" s="49">
        <v>1</v>
      </c>
      <c r="AP114" s="50" t="str">
        <f>Main!A224</f>
        <v>Robertson</v>
      </c>
      <c r="AQ114" s="50">
        <f>Main!B224</f>
        <v>6.8</v>
      </c>
      <c r="AR114" s="50" t="str">
        <f>Main!C224</f>
        <v>Liverpool</v>
      </c>
      <c r="AS114" s="50">
        <f>Main!D224</f>
        <v>4.58</v>
      </c>
      <c r="AT114" s="50">
        <f>Main!E224</f>
        <v>3.64</v>
      </c>
      <c r="AU114" s="50">
        <f>Main!F224</f>
        <v>3.23</v>
      </c>
      <c r="AV114" s="50">
        <f>Main!G224</f>
        <v>3.52</v>
      </c>
      <c r="AW114" s="50">
        <f>Main!H224</f>
        <v>3.86</v>
      </c>
      <c r="AX114" s="50">
        <f>Main!I224</f>
        <v>4.6900000000000004</v>
      </c>
      <c r="AY114" s="50">
        <f>Main!J224</f>
        <v>2.81</v>
      </c>
      <c r="AZ114" s="50">
        <f>Main!K224</f>
        <v>3.76</v>
      </c>
      <c r="BA114" s="50">
        <f>Main!L1104</f>
        <v>0</v>
      </c>
      <c r="BC114" s="50" t="str">
        <v>Gabriel</v>
      </c>
      <c r="BD114" s="50">
        <v>5.0999999999999996</v>
      </c>
      <c r="BE114" s="50" t="str">
        <v>Arsenal</v>
      </c>
      <c r="BF114" s="50">
        <v>3.64</v>
      </c>
      <c r="BG114" s="50">
        <v>3.66</v>
      </c>
      <c r="BH114" s="50">
        <v>2.86</v>
      </c>
      <c r="BI114" s="50">
        <v>3.48</v>
      </c>
      <c r="BJ114" s="50">
        <v>3.85</v>
      </c>
      <c r="BK114" s="50">
        <v>6.47</v>
      </c>
      <c r="BL114" s="50">
        <v>3.41</v>
      </c>
      <c r="BM114" s="50">
        <v>2.75</v>
      </c>
      <c r="BN114" s="50">
        <v>0</v>
      </c>
      <c r="BP114" s="126" t="str">
        <f>Main!A114</f>
        <v>Robertson</v>
      </c>
      <c r="BQ114" s="126">
        <f>Main!N2864</f>
        <v>0</v>
      </c>
      <c r="BR114" s="126">
        <f>Main!E4</f>
        <v>3.64</v>
      </c>
      <c r="BS114" s="126" t="str">
        <v>Gabriel</v>
      </c>
      <c r="BT114" s="126">
        <v>0</v>
      </c>
      <c r="BU114" s="126">
        <v>3.66</v>
      </c>
      <c r="BV114" s="127" t="str">
        <f t="shared" si="24"/>
        <v>Robertson</v>
      </c>
      <c r="BW114" s="127">
        <f>Main!P2864</f>
        <v>0</v>
      </c>
      <c r="BX114" s="127">
        <f t="shared" si="25"/>
        <v>3.64</v>
      </c>
      <c r="BY114" s="127" t="str">
        <v>Gabriel</v>
      </c>
      <c r="BZ114" s="127">
        <v>0</v>
      </c>
      <c r="CA114" s="127">
        <v>3.66</v>
      </c>
      <c r="CH114" s="19" t="str">
        <f t="shared" si="26"/>
        <v>Robertson</v>
      </c>
      <c r="CI114" s="19">
        <f>Main!M2864-BQ114-BW114-CC114</f>
        <v>0</v>
      </c>
      <c r="CJ114" s="19">
        <f t="shared" si="27"/>
        <v>3.64</v>
      </c>
      <c r="CK114" s="19" t="str">
        <v>Gabriel</v>
      </c>
      <c r="CL114" s="19">
        <v>0</v>
      </c>
      <c r="CM114" s="19">
        <v>3.66</v>
      </c>
    </row>
    <row r="115" spans="1:91">
      <c r="A115" s="47" t="str">
        <v>Cucurella</v>
      </c>
      <c r="B115" s="47">
        <v>5.0999999999999996</v>
      </c>
      <c r="C115" s="47" t="str">
        <v>Chelsea</v>
      </c>
      <c r="D115" s="47">
        <v>3.86</v>
      </c>
      <c r="E115" s="47">
        <v>5.55</v>
      </c>
      <c r="F115" s="47">
        <v>3.95</v>
      </c>
      <c r="G115" s="47">
        <v>1.86</v>
      </c>
      <c r="H115" s="47">
        <v>2.25</v>
      </c>
      <c r="I115" s="47">
        <v>1.58</v>
      </c>
      <c r="J115" s="47">
        <v>2.11</v>
      </c>
      <c r="K115" s="47">
        <v>1.37</v>
      </c>
      <c r="L115" s="47">
        <v>1</v>
      </c>
      <c r="N115" s="252">
        <f t="shared" si="38"/>
        <v>3</v>
      </c>
      <c r="O115" s="49" t="str">
        <f>Main!A225</f>
        <v>Trippier</v>
      </c>
      <c r="P115" s="49">
        <f>Main!B225</f>
        <v>5.2</v>
      </c>
      <c r="Q115" s="49" t="str">
        <f>Main!C225</f>
        <v>Newcastle</v>
      </c>
      <c r="R115" s="49">
        <f>Main!D225</f>
        <v>4.8</v>
      </c>
      <c r="S115" s="49">
        <f>Main!E225</f>
        <v>2.5</v>
      </c>
      <c r="T115" s="49">
        <f>Main!F225</f>
        <v>4.55</v>
      </c>
      <c r="U115" s="49">
        <f>Main!G225</f>
        <v>3.76</v>
      </c>
      <c r="V115" s="49">
        <f>Main!H225</f>
        <v>4.28</v>
      </c>
      <c r="W115" s="49">
        <f>Main!I225</f>
        <v>4.3099999999999996</v>
      </c>
      <c r="X115" s="49">
        <f>Main!J225</f>
        <v>2.85</v>
      </c>
      <c r="Y115" s="49">
        <f>Main!K225</f>
        <v>2.5499999999999998</v>
      </c>
      <c r="Z115" s="49">
        <f>Main!L2865</f>
        <v>0</v>
      </c>
      <c r="AB115" s="49">
        <v>2</v>
      </c>
      <c r="AC115" s="49" t="str">
        <v>Martinelli</v>
      </c>
      <c r="AD115" s="49">
        <v>6.8</v>
      </c>
      <c r="AE115" s="49" t="str">
        <v>Arsenal</v>
      </c>
      <c r="AF115" s="49">
        <v>4.3499999999999996</v>
      </c>
      <c r="AG115" s="49">
        <v>4.3600000000000003</v>
      </c>
      <c r="AH115" s="49">
        <v>3.96</v>
      </c>
      <c r="AI115" s="49">
        <v>4.4000000000000004</v>
      </c>
      <c r="AJ115" s="49">
        <v>4.43</v>
      </c>
      <c r="AK115" s="49">
        <v>8.3800000000000008</v>
      </c>
      <c r="AL115" s="49">
        <v>4.2</v>
      </c>
      <c r="AM115" s="49">
        <v>3.31</v>
      </c>
      <c r="AN115" s="49">
        <v>1</v>
      </c>
      <c r="AP115" s="50" t="str">
        <f>Main!A225</f>
        <v>Trippier</v>
      </c>
      <c r="AQ115" s="50">
        <f>Main!B225</f>
        <v>5.2</v>
      </c>
      <c r="AR115" s="50" t="str">
        <f>Main!C225</f>
        <v>Newcastle</v>
      </c>
      <c r="AS115" s="50">
        <f>Main!D225</f>
        <v>4.8</v>
      </c>
      <c r="AT115" s="50">
        <f>Main!E225</f>
        <v>2.5</v>
      </c>
      <c r="AU115" s="50">
        <f>Main!F225</f>
        <v>4.55</v>
      </c>
      <c r="AV115" s="50">
        <f>Main!G225</f>
        <v>3.76</v>
      </c>
      <c r="AW115" s="50">
        <f>Main!H225</f>
        <v>4.28</v>
      </c>
      <c r="AX115" s="50">
        <f>Main!I225</f>
        <v>4.3099999999999996</v>
      </c>
      <c r="AY115" s="50">
        <f>Main!J225</f>
        <v>2.85</v>
      </c>
      <c r="AZ115" s="50">
        <f>Main!K225</f>
        <v>2.5499999999999998</v>
      </c>
      <c r="BA115" s="50">
        <f>Main!L1105</f>
        <v>0</v>
      </c>
      <c r="BC115" s="50" t="str">
        <v>Robertson</v>
      </c>
      <c r="BD115" s="50">
        <v>6.8</v>
      </c>
      <c r="BE115" s="50" t="str">
        <v>Liverpool</v>
      </c>
      <c r="BF115" s="50">
        <v>4.58</v>
      </c>
      <c r="BG115" s="50">
        <v>3.64</v>
      </c>
      <c r="BH115" s="50">
        <v>3.23</v>
      </c>
      <c r="BI115" s="50">
        <v>3.52</v>
      </c>
      <c r="BJ115" s="50">
        <v>3.86</v>
      </c>
      <c r="BK115" s="50">
        <v>4.6900000000000004</v>
      </c>
      <c r="BL115" s="50">
        <v>2.81</v>
      </c>
      <c r="BM115" s="50">
        <v>3.76</v>
      </c>
      <c r="BN115" s="50">
        <v>0</v>
      </c>
      <c r="BP115" s="126" t="str">
        <f>Main!A115</f>
        <v>Trippier</v>
      </c>
      <c r="BQ115" s="126">
        <f>Main!N2865</f>
        <v>1</v>
      </c>
      <c r="BR115" s="126">
        <f>Main!E5</f>
        <v>2.5</v>
      </c>
      <c r="BS115" s="126" t="str">
        <v>Robertson</v>
      </c>
      <c r="BT115" s="126">
        <v>0</v>
      </c>
      <c r="BU115" s="126">
        <v>3.64</v>
      </c>
      <c r="BV115" s="127" t="str">
        <f t="shared" si="24"/>
        <v>Trippier</v>
      </c>
      <c r="BW115" s="127">
        <f>Main!P2865</f>
        <v>0</v>
      </c>
      <c r="BX115" s="127">
        <f t="shared" si="25"/>
        <v>2.5</v>
      </c>
      <c r="BY115" s="127" t="str">
        <v>Robertson</v>
      </c>
      <c r="BZ115" s="127">
        <v>0</v>
      </c>
      <c r="CA115" s="127">
        <v>3.64</v>
      </c>
      <c r="CH115" s="19" t="str">
        <f t="shared" si="26"/>
        <v>Trippier</v>
      </c>
      <c r="CI115" s="19">
        <f>Main!M2865-BQ115-BW115-CC115</f>
        <v>0</v>
      </c>
      <c r="CJ115" s="19">
        <f t="shared" si="27"/>
        <v>2.5</v>
      </c>
      <c r="CK115" s="19" t="str">
        <v>Robertson</v>
      </c>
      <c r="CL115" s="19">
        <v>0</v>
      </c>
      <c r="CM115" s="19">
        <v>3.64</v>
      </c>
    </row>
    <row r="116" spans="1:91">
      <c r="A116" s="47" t="str">
        <v>Haaland</v>
      </c>
      <c r="B116" s="47">
        <v>11.5</v>
      </c>
      <c r="C116" s="47" t="str">
        <v>Man City</v>
      </c>
      <c r="D116" s="47">
        <v>8.2100000000000009</v>
      </c>
      <c r="E116" s="47">
        <v>5.33</v>
      </c>
      <c r="F116" s="47">
        <v>11.86</v>
      </c>
      <c r="G116" s="47">
        <v>6.93</v>
      </c>
      <c r="H116" s="47">
        <v>5.23</v>
      </c>
      <c r="I116" s="47">
        <v>11.64</v>
      </c>
      <c r="J116" s="47">
        <v>6.28</v>
      </c>
      <c r="K116" s="47">
        <v>2.86</v>
      </c>
      <c r="L116" s="47">
        <v>1</v>
      </c>
      <c r="N116" s="252">
        <f t="shared" si="38"/>
        <v>3</v>
      </c>
      <c r="O116" s="49" t="str">
        <f>Main!A226</f>
        <v>Van Dijk</v>
      </c>
      <c r="P116" s="49">
        <f>Main!B226</f>
        <v>6.5</v>
      </c>
      <c r="Q116" s="49" t="str">
        <f>Main!C226</f>
        <v>Liverpool</v>
      </c>
      <c r="R116" s="49">
        <f>Main!D226</f>
        <v>4.2</v>
      </c>
      <c r="S116" s="49">
        <f>Main!E226</f>
        <v>3.49</v>
      </c>
      <c r="T116" s="49">
        <f>Main!F226</f>
        <v>3.03</v>
      </c>
      <c r="U116" s="49">
        <f>Main!G226</f>
        <v>3.32</v>
      </c>
      <c r="V116" s="49">
        <f>Main!H226</f>
        <v>3.66</v>
      </c>
      <c r="W116" s="49">
        <f>Main!I226</f>
        <v>4.22</v>
      </c>
      <c r="X116" s="49">
        <f>Main!J226</f>
        <v>2.56</v>
      </c>
      <c r="Y116" s="49">
        <f>Main!K226</f>
        <v>3.38</v>
      </c>
      <c r="Z116" s="49">
        <f>Main!L2866</f>
        <v>0</v>
      </c>
      <c r="AB116" s="49">
        <v>2</v>
      </c>
      <c r="AC116" s="49" t="str">
        <v>Mount</v>
      </c>
      <c r="AD116" s="49">
        <v>7.5</v>
      </c>
      <c r="AE116" s="49" t="str">
        <v>Chelsea</v>
      </c>
      <c r="AF116" s="49">
        <v>4.3099999999999996</v>
      </c>
      <c r="AG116" s="49">
        <v>7.12</v>
      </c>
      <c r="AH116" s="49">
        <v>4.3</v>
      </c>
      <c r="AI116" s="49">
        <v>3.08</v>
      </c>
      <c r="AJ116" s="49">
        <v>4.5</v>
      </c>
      <c r="AK116" s="49">
        <v>3.52</v>
      </c>
      <c r="AL116" s="49">
        <v>4.62</v>
      </c>
      <c r="AM116" s="49">
        <v>3.34</v>
      </c>
      <c r="AN116" s="49">
        <v>1</v>
      </c>
      <c r="AP116" s="50" t="str">
        <f>Main!A226</f>
        <v>Van Dijk</v>
      </c>
      <c r="AQ116" s="50">
        <f>Main!B226</f>
        <v>6.5</v>
      </c>
      <c r="AR116" s="50" t="str">
        <f>Main!C226</f>
        <v>Liverpool</v>
      </c>
      <c r="AS116" s="50">
        <f>Main!D226</f>
        <v>4.2</v>
      </c>
      <c r="AT116" s="50">
        <f>Main!E226</f>
        <v>3.49</v>
      </c>
      <c r="AU116" s="50">
        <f>Main!F226</f>
        <v>3.03</v>
      </c>
      <c r="AV116" s="50">
        <f>Main!G226</f>
        <v>3.32</v>
      </c>
      <c r="AW116" s="50">
        <f>Main!H226</f>
        <v>3.66</v>
      </c>
      <c r="AX116" s="50">
        <f>Main!I226</f>
        <v>4.22</v>
      </c>
      <c r="AY116" s="50">
        <f>Main!J226</f>
        <v>2.56</v>
      </c>
      <c r="AZ116" s="50">
        <f>Main!K226</f>
        <v>3.38</v>
      </c>
      <c r="BA116" s="50">
        <f>Main!L1106</f>
        <v>0</v>
      </c>
      <c r="BC116" s="50" t="str">
        <v>Trippier</v>
      </c>
      <c r="BD116" s="50">
        <v>5.2</v>
      </c>
      <c r="BE116" s="50" t="str">
        <v>Newcastle</v>
      </c>
      <c r="BF116" s="50">
        <v>4.8</v>
      </c>
      <c r="BG116" s="50">
        <v>2.5</v>
      </c>
      <c r="BH116" s="50">
        <v>4.55</v>
      </c>
      <c r="BI116" s="50">
        <v>3.76</v>
      </c>
      <c r="BJ116" s="50">
        <v>4.28</v>
      </c>
      <c r="BK116" s="50">
        <v>4.3099999999999996</v>
      </c>
      <c r="BL116" s="50">
        <v>2.85</v>
      </c>
      <c r="BM116" s="50">
        <v>2.5499999999999998</v>
      </c>
      <c r="BN116" s="50">
        <v>0</v>
      </c>
      <c r="BP116" s="126" t="str">
        <f>Main!A116</f>
        <v>Van Dijk</v>
      </c>
      <c r="BQ116" s="126">
        <f>Main!N2866</f>
        <v>0</v>
      </c>
      <c r="BR116" s="126">
        <f>Main!E6</f>
        <v>3.49</v>
      </c>
      <c r="BS116" s="126" t="str">
        <v>Van Dijk</v>
      </c>
      <c r="BT116" s="126">
        <v>0</v>
      </c>
      <c r="BU116" s="126">
        <v>3.49</v>
      </c>
      <c r="BV116" s="127" t="str">
        <f t="shared" si="24"/>
        <v>Van Dijk</v>
      </c>
      <c r="BW116" s="127">
        <f>Main!P2866</f>
        <v>0</v>
      </c>
      <c r="BX116" s="127">
        <f t="shared" si="25"/>
        <v>3.49</v>
      </c>
      <c r="BY116" s="127" t="str">
        <v>Trippier</v>
      </c>
      <c r="BZ116" s="127">
        <v>0</v>
      </c>
      <c r="CA116" s="127">
        <v>2.5</v>
      </c>
      <c r="CH116" s="19" t="str">
        <f t="shared" si="26"/>
        <v>Van Dijk</v>
      </c>
      <c r="CI116" s="19">
        <f>Main!M2866-BQ116-BW116-CC116</f>
        <v>0</v>
      </c>
      <c r="CJ116" s="19">
        <f t="shared" si="27"/>
        <v>3.49</v>
      </c>
      <c r="CK116" s="19" t="str">
        <v>Trippier</v>
      </c>
      <c r="CL116" s="19">
        <v>0</v>
      </c>
      <c r="CM116" s="19">
        <v>2.5</v>
      </c>
    </row>
    <row r="117" spans="1:91">
      <c r="A117" s="47" t="str">
        <v>Wilson</v>
      </c>
      <c r="B117" s="47">
        <v>7.4</v>
      </c>
      <c r="C117" s="47" t="str">
        <v>Newcastle</v>
      </c>
      <c r="D117" s="47">
        <v>3.46</v>
      </c>
      <c r="E117" s="47">
        <v>3.41</v>
      </c>
      <c r="F117" s="47">
        <v>5.33</v>
      </c>
      <c r="G117" s="47">
        <v>4</v>
      </c>
      <c r="H117" s="47">
        <v>4.3099999999999996</v>
      </c>
      <c r="I117" s="47">
        <v>4.16</v>
      </c>
      <c r="J117" s="47">
        <v>3.49</v>
      </c>
      <c r="K117" s="47">
        <v>2.5099999999999998</v>
      </c>
      <c r="L117" s="47">
        <v>1</v>
      </c>
      <c r="N117" s="252">
        <f t="shared" si="38"/>
        <v>3</v>
      </c>
      <c r="O117" s="49" t="str">
        <f>Main!A227</f>
        <v>White</v>
      </c>
      <c r="P117" s="49">
        <f>Main!B227</f>
        <v>4.7</v>
      </c>
      <c r="Q117" s="49" t="str">
        <f>Main!C227</f>
        <v>Arsenal</v>
      </c>
      <c r="R117" s="49">
        <f>Main!D227</f>
        <v>3.1</v>
      </c>
      <c r="S117" s="49">
        <f>Main!E227</f>
        <v>3.09</v>
      </c>
      <c r="T117" s="49">
        <f>Main!F227</f>
        <v>2.35</v>
      </c>
      <c r="U117" s="49">
        <f>Main!G227</f>
        <v>2.73</v>
      </c>
      <c r="V117" s="49">
        <f>Main!H227</f>
        <v>3.27</v>
      </c>
      <c r="W117" s="49">
        <f>Main!I227</f>
        <v>5.52</v>
      </c>
      <c r="X117" s="49">
        <f>Main!J227</f>
        <v>2.98</v>
      </c>
      <c r="Y117" s="49">
        <f>Main!K227</f>
        <v>2.33</v>
      </c>
      <c r="Z117" s="49">
        <f>Main!L2867</f>
        <v>0</v>
      </c>
      <c r="AB117" s="49">
        <v>2</v>
      </c>
      <c r="AC117" s="49" t="str">
        <v>Rashford</v>
      </c>
      <c r="AD117" s="49">
        <v>6.8</v>
      </c>
      <c r="AE117" s="49" t="str">
        <v>Man Utd</v>
      </c>
      <c r="AF117" s="49">
        <v>4.4400000000000004</v>
      </c>
      <c r="AG117" s="49">
        <v>5.14</v>
      </c>
      <c r="AH117" s="49">
        <v>3.14</v>
      </c>
      <c r="AI117" s="49">
        <v>2.98</v>
      </c>
      <c r="AJ117" s="49">
        <v>4.33</v>
      </c>
      <c r="AK117" s="49">
        <v>4.12</v>
      </c>
      <c r="AL117" s="49">
        <v>4.43</v>
      </c>
      <c r="AM117" s="49">
        <v>2.1</v>
      </c>
      <c r="AN117" s="49">
        <v>1</v>
      </c>
      <c r="AP117" s="50" t="str">
        <f>Main!A227</f>
        <v>White</v>
      </c>
      <c r="AQ117" s="50">
        <f>Main!B227</f>
        <v>4.7</v>
      </c>
      <c r="AR117" s="50" t="str">
        <f>Main!C227</f>
        <v>Arsenal</v>
      </c>
      <c r="AS117" s="50">
        <f>Main!D227</f>
        <v>3.1</v>
      </c>
      <c r="AT117" s="50">
        <f>Main!E227</f>
        <v>3.09</v>
      </c>
      <c r="AU117" s="50">
        <f>Main!F227</f>
        <v>2.35</v>
      </c>
      <c r="AV117" s="50">
        <f>Main!G227</f>
        <v>2.73</v>
      </c>
      <c r="AW117" s="50">
        <f>Main!H227</f>
        <v>3.27</v>
      </c>
      <c r="AX117" s="50">
        <f>Main!I227</f>
        <v>5.52</v>
      </c>
      <c r="AY117" s="50">
        <f>Main!J227</f>
        <v>2.98</v>
      </c>
      <c r="AZ117" s="50">
        <f>Main!K227</f>
        <v>2.33</v>
      </c>
      <c r="BA117" s="50">
        <f>Main!L1107</f>
        <v>0</v>
      </c>
      <c r="BC117" s="50" t="str">
        <v>Van Dijk</v>
      </c>
      <c r="BD117" s="50">
        <v>6.5</v>
      </c>
      <c r="BE117" s="50" t="str">
        <v>Liverpool</v>
      </c>
      <c r="BF117" s="50">
        <v>4.2</v>
      </c>
      <c r="BG117" s="50">
        <v>3.49</v>
      </c>
      <c r="BH117" s="50">
        <v>3.03</v>
      </c>
      <c r="BI117" s="50">
        <v>3.32</v>
      </c>
      <c r="BJ117" s="50">
        <v>3.66</v>
      </c>
      <c r="BK117" s="50">
        <v>4.22</v>
      </c>
      <c r="BL117" s="50">
        <v>2.56</v>
      </c>
      <c r="BM117" s="50">
        <v>3.38</v>
      </c>
      <c r="BN117" s="50">
        <v>0</v>
      </c>
      <c r="BP117" s="126" t="str">
        <f>Main!A117</f>
        <v>White</v>
      </c>
      <c r="BQ117" s="126">
        <f>Main!N2867</f>
        <v>0</v>
      </c>
      <c r="BR117" s="126">
        <f>Main!E7</f>
        <v>3.09</v>
      </c>
      <c r="BS117" s="126" t="str">
        <v>White</v>
      </c>
      <c r="BT117" s="126">
        <v>0</v>
      </c>
      <c r="BU117" s="126">
        <v>3.09</v>
      </c>
      <c r="BV117" s="127" t="str">
        <f t="shared" si="24"/>
        <v>White</v>
      </c>
      <c r="BW117" s="127">
        <f>Main!P2867</f>
        <v>0</v>
      </c>
      <c r="BX117" s="127">
        <f t="shared" si="25"/>
        <v>3.09</v>
      </c>
      <c r="BY117" s="127" t="str">
        <v>Van Dijk</v>
      </c>
      <c r="BZ117" s="127">
        <v>0</v>
      </c>
      <c r="CA117" s="127">
        <v>3.49</v>
      </c>
      <c r="CH117" s="19" t="str">
        <f t="shared" si="26"/>
        <v>White</v>
      </c>
      <c r="CI117" s="19">
        <f>Main!M2867-BQ117-BW117-CC117</f>
        <v>0</v>
      </c>
      <c r="CJ117" s="19">
        <f t="shared" si="27"/>
        <v>3.09</v>
      </c>
      <c r="CK117" s="19" t="str">
        <v>Van Dijk</v>
      </c>
      <c r="CL117" s="19">
        <v>0</v>
      </c>
      <c r="CM117" s="19">
        <v>3.49</v>
      </c>
    </row>
    <row r="118" spans="1:91">
      <c r="A118" s="47" t="str">
        <v>Greenwood</v>
      </c>
      <c r="B118" s="47">
        <v>4.2</v>
      </c>
      <c r="C118" s="47" t="str">
        <v>Leeds</v>
      </c>
      <c r="D118" s="47">
        <v>0.81</v>
      </c>
      <c r="E118" s="47">
        <v>0.99</v>
      </c>
      <c r="F118" s="47">
        <v>0.74</v>
      </c>
      <c r="G118" s="47">
        <v>0.86</v>
      </c>
      <c r="H118" s="47">
        <v>0.69</v>
      </c>
      <c r="I118" s="47">
        <v>0.71</v>
      </c>
      <c r="J118" s="47">
        <v>0.79</v>
      </c>
      <c r="K118" s="47">
        <v>0.73</v>
      </c>
      <c r="L118" s="47">
        <v>1</v>
      </c>
      <c r="N118" s="252">
        <f t="shared" si="38"/>
        <v>3</v>
      </c>
      <c r="O118" s="49" t="str">
        <f>Main!A228</f>
        <v>Laporte</v>
      </c>
      <c r="P118" s="49">
        <f>Main!B228</f>
        <v>5.8</v>
      </c>
      <c r="Q118" s="49" t="str">
        <f>Main!C228</f>
        <v>Man City</v>
      </c>
      <c r="R118" s="49">
        <f>Main!D228</f>
        <v>3.36</v>
      </c>
      <c r="S118" s="49">
        <f>Main!E228</f>
        <v>2.72</v>
      </c>
      <c r="T118" s="49">
        <f>Main!F228</f>
        <v>5.16</v>
      </c>
      <c r="U118" s="49">
        <f>Main!G228</f>
        <v>3.42</v>
      </c>
      <c r="V118" s="49">
        <f>Main!H228</f>
        <v>2.0499999999999998</v>
      </c>
      <c r="W118" s="49">
        <f>Main!I228</f>
        <v>4.34</v>
      </c>
      <c r="X118" s="49">
        <f>Main!J228</f>
        <v>2.62</v>
      </c>
      <c r="Y118" s="49">
        <f>Main!K228</f>
        <v>1.1200000000000001</v>
      </c>
      <c r="Z118" s="49">
        <f>Main!L2868</f>
        <v>0</v>
      </c>
      <c r="AB118" s="49">
        <v>3</v>
      </c>
      <c r="AC118" s="49" t="str">
        <v>Gabriel</v>
      </c>
      <c r="AD118" s="49">
        <v>5.0999999999999996</v>
      </c>
      <c r="AE118" s="49" t="str">
        <v>Arsenal</v>
      </c>
      <c r="AF118" s="49">
        <v>3.64</v>
      </c>
      <c r="AG118" s="49">
        <v>3.66</v>
      </c>
      <c r="AH118" s="49">
        <v>2.86</v>
      </c>
      <c r="AI118" s="49">
        <v>3.48</v>
      </c>
      <c r="AJ118" s="49">
        <v>3.85</v>
      </c>
      <c r="AK118" s="49">
        <v>6.47</v>
      </c>
      <c r="AL118" s="49">
        <v>3.41</v>
      </c>
      <c r="AM118" s="49">
        <v>2.75</v>
      </c>
      <c r="AN118" s="49">
        <v>1</v>
      </c>
      <c r="AP118" s="50" t="str">
        <f>Main!A228</f>
        <v>Laporte</v>
      </c>
      <c r="AQ118" s="50">
        <f>Main!B228</f>
        <v>5.8</v>
      </c>
      <c r="AR118" s="50" t="str">
        <f>Main!C228</f>
        <v>Man City</v>
      </c>
      <c r="AS118" s="50">
        <f>Main!D228</f>
        <v>3.36</v>
      </c>
      <c r="AT118" s="50">
        <f>Main!E228</f>
        <v>2.72</v>
      </c>
      <c r="AU118" s="50">
        <f>Main!F228</f>
        <v>5.16</v>
      </c>
      <c r="AV118" s="50">
        <f>Main!G228</f>
        <v>3.42</v>
      </c>
      <c r="AW118" s="50">
        <f>Main!H228</f>
        <v>2.0499999999999998</v>
      </c>
      <c r="AX118" s="50">
        <f>Main!I228</f>
        <v>4.34</v>
      </c>
      <c r="AY118" s="50">
        <f>Main!J228</f>
        <v>2.62</v>
      </c>
      <c r="AZ118" s="50">
        <f>Main!K228</f>
        <v>1.1200000000000001</v>
      </c>
      <c r="BA118" s="50">
        <f>Main!L1108</f>
        <v>0</v>
      </c>
      <c r="BC118" s="50" t="str">
        <v>White</v>
      </c>
      <c r="BD118" s="50">
        <v>4.7</v>
      </c>
      <c r="BE118" s="50" t="str">
        <v>Arsenal</v>
      </c>
      <c r="BF118" s="50">
        <v>3.1</v>
      </c>
      <c r="BG118" s="50">
        <v>3.09</v>
      </c>
      <c r="BH118" s="50">
        <v>2.35</v>
      </c>
      <c r="BI118" s="50">
        <v>2.73</v>
      </c>
      <c r="BJ118" s="50">
        <v>3.27</v>
      </c>
      <c r="BK118" s="50">
        <v>5.52</v>
      </c>
      <c r="BL118" s="50">
        <v>2.98</v>
      </c>
      <c r="BM118" s="50">
        <v>2.33</v>
      </c>
      <c r="BN118" s="50">
        <v>0</v>
      </c>
      <c r="BP118" s="126" t="str">
        <f>Main!A118</f>
        <v>Laporte</v>
      </c>
      <c r="BQ118" s="126">
        <f>Main!N2868</f>
        <v>0</v>
      </c>
      <c r="BR118" s="126">
        <f>Main!E8</f>
        <v>2.72</v>
      </c>
      <c r="BS118" s="126" t="str">
        <v>Laporte</v>
      </c>
      <c r="BT118" s="126">
        <v>0</v>
      </c>
      <c r="BU118" s="126">
        <v>2.72</v>
      </c>
      <c r="BV118" s="127" t="str">
        <f t="shared" si="24"/>
        <v>Laporte</v>
      </c>
      <c r="BW118" s="127">
        <f>Main!P2868</f>
        <v>0</v>
      </c>
      <c r="BX118" s="127">
        <f t="shared" si="25"/>
        <v>2.72</v>
      </c>
      <c r="BY118" s="127" t="str">
        <v>White</v>
      </c>
      <c r="BZ118" s="127">
        <v>0</v>
      </c>
      <c r="CA118" s="127">
        <v>3.09</v>
      </c>
      <c r="CH118" s="19" t="str">
        <f t="shared" si="26"/>
        <v>Laporte</v>
      </c>
      <c r="CI118" s="19">
        <f>Main!M2868-BQ118-BW118-CC118</f>
        <v>0</v>
      </c>
      <c r="CJ118" s="19">
        <f t="shared" si="27"/>
        <v>2.72</v>
      </c>
      <c r="CK118" s="19" t="str">
        <v>White</v>
      </c>
      <c r="CL118" s="19">
        <v>0</v>
      </c>
      <c r="CM118" s="19">
        <v>3.09</v>
      </c>
    </row>
    <row r="119" spans="1:91">
      <c r="A119" s="47" t="str">
        <v>Ederson</v>
      </c>
      <c r="B119" s="47">
        <v>5.4</v>
      </c>
      <c r="C119" s="47" t="str">
        <v>Man City</v>
      </c>
      <c r="D119" s="47">
        <v>4.5999999999999996</v>
      </c>
      <c r="E119" s="47">
        <v>3.91</v>
      </c>
      <c r="F119" s="47">
        <v>7.59</v>
      </c>
      <c r="G119" s="47">
        <v>4.5</v>
      </c>
      <c r="H119" s="47">
        <v>3.67</v>
      </c>
      <c r="I119" s="47">
        <v>7.83</v>
      </c>
      <c r="J119" s="47">
        <v>4.32</v>
      </c>
      <c r="K119" s="47">
        <v>1.89</v>
      </c>
      <c r="L119" s="47">
        <v>1</v>
      </c>
      <c r="N119" s="252">
        <f t="shared" si="38"/>
        <v>3</v>
      </c>
      <c r="O119" s="49" t="str">
        <f>Main!A229</f>
        <v>Dunk</v>
      </c>
      <c r="P119" s="49">
        <f>Main!B229</f>
        <v>4.7</v>
      </c>
      <c r="Q119" s="49" t="str">
        <f>Main!C229</f>
        <v>Brighton</v>
      </c>
      <c r="R119" s="49">
        <f>Main!D229</f>
        <v>2.59</v>
      </c>
      <c r="S119" s="49">
        <f>Main!E229</f>
        <v>3.62</v>
      </c>
      <c r="T119" s="49">
        <f>Main!F229</f>
        <v>2.42</v>
      </c>
      <c r="U119" s="49">
        <f>Main!G229</f>
        <v>3.12</v>
      </c>
      <c r="V119" s="49">
        <f>Main!H229</f>
        <v>4.3899999999999997</v>
      </c>
      <c r="W119" s="49">
        <f>Main!I229</f>
        <v>3.27</v>
      </c>
      <c r="X119" s="49">
        <f>Main!J229</f>
        <v>3.92</v>
      </c>
      <c r="Y119" s="49">
        <f>Main!K229</f>
        <v>1.45</v>
      </c>
      <c r="Z119" s="49">
        <f>Main!L2869</f>
        <v>1</v>
      </c>
      <c r="AB119" s="49">
        <v>3</v>
      </c>
      <c r="AC119" s="49" t="str">
        <v>Dunk</v>
      </c>
      <c r="AD119" s="49">
        <v>4.7</v>
      </c>
      <c r="AE119" s="49" t="str">
        <v>Brighton</v>
      </c>
      <c r="AF119" s="49">
        <v>2.59</v>
      </c>
      <c r="AG119" s="49">
        <v>3.62</v>
      </c>
      <c r="AH119" s="49">
        <v>2.42</v>
      </c>
      <c r="AI119" s="49">
        <v>3.12</v>
      </c>
      <c r="AJ119" s="49">
        <v>4.3899999999999997</v>
      </c>
      <c r="AK119" s="49">
        <v>3.27</v>
      </c>
      <c r="AL119" s="49">
        <v>3.92</v>
      </c>
      <c r="AM119" s="49">
        <v>1.45</v>
      </c>
      <c r="AN119" s="49">
        <v>1</v>
      </c>
      <c r="AP119" s="50" t="str">
        <f>Main!A229</f>
        <v>Dunk</v>
      </c>
      <c r="AQ119" s="50">
        <f>Main!B229</f>
        <v>4.7</v>
      </c>
      <c r="AR119" s="50" t="str">
        <f>Main!C229</f>
        <v>Brighton</v>
      </c>
      <c r="AS119" s="50">
        <f>Main!D229</f>
        <v>2.59</v>
      </c>
      <c r="AT119" s="50">
        <f>Main!E229</f>
        <v>3.62</v>
      </c>
      <c r="AU119" s="50">
        <f>Main!F229</f>
        <v>2.42</v>
      </c>
      <c r="AV119" s="50">
        <f>Main!G229</f>
        <v>3.12</v>
      </c>
      <c r="AW119" s="50">
        <f>Main!H229</f>
        <v>4.3899999999999997</v>
      </c>
      <c r="AX119" s="50">
        <f>Main!I229</f>
        <v>3.27</v>
      </c>
      <c r="AY119" s="50">
        <f>Main!J229</f>
        <v>3.92</v>
      </c>
      <c r="AZ119" s="50">
        <f>Main!K229</f>
        <v>1.45</v>
      </c>
      <c r="BA119" s="50">
        <f>Main!L1109</f>
        <v>0</v>
      </c>
      <c r="BC119" s="50" t="str">
        <v>Laporte</v>
      </c>
      <c r="BD119" s="50">
        <v>5.8</v>
      </c>
      <c r="BE119" s="50" t="str">
        <v>Man City</v>
      </c>
      <c r="BF119" s="50">
        <v>3.36</v>
      </c>
      <c r="BG119" s="50">
        <v>2.72</v>
      </c>
      <c r="BH119" s="50">
        <v>5.16</v>
      </c>
      <c r="BI119" s="50">
        <v>3.42</v>
      </c>
      <c r="BJ119" s="50">
        <v>2.0499999999999998</v>
      </c>
      <c r="BK119" s="50">
        <v>4.34</v>
      </c>
      <c r="BL119" s="50">
        <v>2.62</v>
      </c>
      <c r="BM119" s="50">
        <v>1.1200000000000001</v>
      </c>
      <c r="BN119" s="50">
        <v>0</v>
      </c>
      <c r="BP119" s="126" t="str">
        <f>Main!A119</f>
        <v>Dunk</v>
      </c>
      <c r="BQ119" s="126">
        <f>Main!N2869</f>
        <v>0</v>
      </c>
      <c r="BR119" s="126">
        <f>Main!E9</f>
        <v>3.62</v>
      </c>
      <c r="BS119" s="126" t="str">
        <v>Dunk</v>
      </c>
      <c r="BT119" s="126">
        <v>0</v>
      </c>
      <c r="BU119" s="126">
        <v>3.62</v>
      </c>
      <c r="BV119" s="127" t="str">
        <f t="shared" si="24"/>
        <v>Dunk</v>
      </c>
      <c r="BW119" s="127">
        <f>Main!P2869</f>
        <v>0</v>
      </c>
      <c r="BX119" s="127">
        <f t="shared" si="25"/>
        <v>3.62</v>
      </c>
      <c r="BY119" s="127" t="str">
        <v>Laporte</v>
      </c>
      <c r="BZ119" s="127">
        <v>0</v>
      </c>
      <c r="CA119" s="127">
        <v>2.72</v>
      </c>
      <c r="CH119" s="19" t="str">
        <f t="shared" si="26"/>
        <v>Dunk</v>
      </c>
      <c r="CI119" s="19">
        <f>Main!M2869-BQ119-BW119-CC119</f>
        <v>0</v>
      </c>
      <c r="CJ119" s="19">
        <f t="shared" si="27"/>
        <v>3.62</v>
      </c>
      <c r="CK119" s="19" t="str">
        <v>Laporte</v>
      </c>
      <c r="CL119" s="19">
        <v>0</v>
      </c>
      <c r="CM119" s="19">
        <v>2.72</v>
      </c>
    </row>
    <row r="120" spans="1:91">
      <c r="A120" s="47" t="str">
        <v>Leno</v>
      </c>
      <c r="B120" s="47">
        <v>4.5</v>
      </c>
      <c r="C120" s="47" t="str">
        <v>Fulham</v>
      </c>
      <c r="D120" s="47">
        <v>3.76</v>
      </c>
      <c r="E120" s="47">
        <v>6.73</v>
      </c>
      <c r="F120" s="47">
        <v>3.14</v>
      </c>
      <c r="G120" s="47">
        <v>3.2</v>
      </c>
      <c r="H120" s="47">
        <v>3.12</v>
      </c>
      <c r="I120" s="47">
        <v>3.74</v>
      </c>
      <c r="J120" s="47">
        <v>3.1</v>
      </c>
      <c r="K120" s="47">
        <v>2.96</v>
      </c>
      <c r="L120" s="47">
        <v>1</v>
      </c>
      <c r="N120" s="252">
        <f t="shared" si="38"/>
        <v>3</v>
      </c>
      <c r="O120" s="49" t="str">
        <f>Main!A230</f>
        <v>Saliba</v>
      </c>
      <c r="P120" s="49">
        <f>Main!B230</f>
        <v>5.3</v>
      </c>
      <c r="Q120" s="49" t="str">
        <f>Main!C230</f>
        <v>Arsenal</v>
      </c>
      <c r="R120" s="49">
        <f>Main!D230</f>
        <v>3.14</v>
      </c>
      <c r="S120" s="49">
        <f>Main!E230</f>
        <v>2.59</v>
      </c>
      <c r="T120" s="49">
        <f>Main!F230</f>
        <v>2.19</v>
      </c>
      <c r="U120" s="49">
        <f>Main!G230</f>
        <v>2.69</v>
      </c>
      <c r="V120" s="49">
        <f>Main!H230</f>
        <v>3.3</v>
      </c>
      <c r="W120" s="49">
        <f>Main!I230</f>
        <v>5.45</v>
      </c>
      <c r="X120" s="49">
        <f>Main!J230</f>
        <v>2.91</v>
      </c>
      <c r="Y120" s="49">
        <f>Main!K230</f>
        <v>2.34</v>
      </c>
      <c r="Z120" s="49">
        <f>Main!L2870</f>
        <v>0</v>
      </c>
      <c r="AB120" s="49">
        <v>3</v>
      </c>
      <c r="AC120" s="49" t="str">
        <v>Cucurella</v>
      </c>
      <c r="AD120" s="49">
        <v>5.0999999999999996</v>
      </c>
      <c r="AE120" s="49" t="str">
        <v>Chelsea</v>
      </c>
      <c r="AF120" s="49">
        <v>3.86</v>
      </c>
      <c r="AG120" s="49">
        <v>5.55</v>
      </c>
      <c r="AH120" s="49">
        <v>3.95</v>
      </c>
      <c r="AI120" s="49">
        <v>1.86</v>
      </c>
      <c r="AJ120" s="49">
        <v>2.25</v>
      </c>
      <c r="AK120" s="49">
        <v>1.58</v>
      </c>
      <c r="AL120" s="49">
        <v>2.11</v>
      </c>
      <c r="AM120" s="49">
        <v>1.37</v>
      </c>
      <c r="AN120" s="49">
        <v>1</v>
      </c>
      <c r="AP120" s="50" t="str">
        <f>Main!A230</f>
        <v>Saliba</v>
      </c>
      <c r="AQ120" s="50">
        <f>Main!B230</f>
        <v>5.3</v>
      </c>
      <c r="AR120" s="50" t="str">
        <f>Main!C230</f>
        <v>Arsenal</v>
      </c>
      <c r="AS120" s="50">
        <f>Main!D230</f>
        <v>3.14</v>
      </c>
      <c r="AT120" s="50">
        <f>Main!E230</f>
        <v>2.59</v>
      </c>
      <c r="AU120" s="50">
        <f>Main!F230</f>
        <v>2.19</v>
      </c>
      <c r="AV120" s="50">
        <f>Main!G230</f>
        <v>2.69</v>
      </c>
      <c r="AW120" s="50">
        <f>Main!H230</f>
        <v>3.3</v>
      </c>
      <c r="AX120" s="50">
        <f>Main!I230</f>
        <v>5.45</v>
      </c>
      <c r="AY120" s="50">
        <f>Main!J230</f>
        <v>2.91</v>
      </c>
      <c r="AZ120" s="50">
        <f>Main!K230</f>
        <v>2.34</v>
      </c>
      <c r="BA120" s="50">
        <f>Main!L1110</f>
        <v>0</v>
      </c>
      <c r="BC120" s="50" t="str">
        <v>Dunk</v>
      </c>
      <c r="BD120" s="50">
        <v>4.7</v>
      </c>
      <c r="BE120" s="50" t="str">
        <v>Brighton</v>
      </c>
      <c r="BF120" s="50">
        <v>2.59</v>
      </c>
      <c r="BG120" s="50">
        <v>3.62</v>
      </c>
      <c r="BH120" s="50">
        <v>2.42</v>
      </c>
      <c r="BI120" s="50">
        <v>3.12</v>
      </c>
      <c r="BJ120" s="50">
        <v>4.3899999999999997</v>
      </c>
      <c r="BK120" s="50">
        <v>3.27</v>
      </c>
      <c r="BL120" s="50">
        <v>3.92</v>
      </c>
      <c r="BM120" s="50">
        <v>1.45</v>
      </c>
      <c r="BN120" s="50">
        <v>0</v>
      </c>
      <c r="BP120" s="126" t="str">
        <f>Main!A120</f>
        <v>Saliba</v>
      </c>
      <c r="BQ120" s="126">
        <f>Main!N2870</f>
        <v>0</v>
      </c>
      <c r="BR120" s="126">
        <f>Main!E10</f>
        <v>2.59</v>
      </c>
      <c r="BS120" s="126" t="str">
        <v>Saliba</v>
      </c>
      <c r="BT120" s="126">
        <v>0</v>
      </c>
      <c r="BU120" s="126">
        <v>2.59</v>
      </c>
      <c r="BV120" s="127" t="str">
        <f t="shared" si="24"/>
        <v>Saliba</v>
      </c>
      <c r="BW120" s="127">
        <f>Main!P2870</f>
        <v>0</v>
      </c>
      <c r="BX120" s="127">
        <f t="shared" si="25"/>
        <v>2.59</v>
      </c>
      <c r="BY120" s="127" t="str">
        <v>Dunk</v>
      </c>
      <c r="BZ120" s="127">
        <v>0</v>
      </c>
      <c r="CA120" s="127">
        <v>3.62</v>
      </c>
      <c r="CH120" s="19" t="str">
        <f t="shared" si="26"/>
        <v>Saliba</v>
      </c>
      <c r="CI120" s="19">
        <f>Main!M2870-BQ120-BW120-CC120</f>
        <v>0</v>
      </c>
      <c r="CJ120" s="19">
        <f t="shared" si="27"/>
        <v>2.59</v>
      </c>
      <c r="CK120" s="19" t="str">
        <v>Dunk</v>
      </c>
      <c r="CL120" s="19">
        <v>0</v>
      </c>
      <c r="CM120" s="19">
        <v>3.62</v>
      </c>
    </row>
    <row r="121" spans="1:91">
      <c r="A121" s="47" t="str">
        <v>Salah</v>
      </c>
      <c r="B121" s="47">
        <v>12.8</v>
      </c>
      <c r="C121" s="47" t="str">
        <v>Liverpool</v>
      </c>
      <c r="D121" s="47">
        <v>8.14</v>
      </c>
      <c r="E121" s="47">
        <v>6.7</v>
      </c>
      <c r="F121" s="47">
        <v>5.55</v>
      </c>
      <c r="G121" s="47">
        <v>5.82</v>
      </c>
      <c r="H121" s="47">
        <v>5.69</v>
      </c>
      <c r="I121" s="47">
        <v>7.04</v>
      </c>
      <c r="J121" s="47">
        <v>4.66</v>
      </c>
      <c r="K121" s="47">
        <v>5.59</v>
      </c>
      <c r="L121" s="47">
        <v>1</v>
      </c>
      <c r="N121" s="252">
        <f t="shared" si="38"/>
        <v>3</v>
      </c>
      <c r="O121" s="49" t="str">
        <f>Main!A231</f>
        <v>Burn</v>
      </c>
      <c r="P121" s="49">
        <f>Main!B231</f>
        <v>4.5</v>
      </c>
      <c r="Q121" s="49" t="str">
        <f>Main!C231</f>
        <v>Newcastle</v>
      </c>
      <c r="R121" s="49">
        <f>Main!D231</f>
        <v>3.83</v>
      </c>
      <c r="S121" s="49">
        <f>Main!E231</f>
        <v>2.08</v>
      </c>
      <c r="T121" s="49">
        <f>Main!F231</f>
        <v>3.82</v>
      </c>
      <c r="U121" s="49">
        <f>Main!G231</f>
        <v>3.19</v>
      </c>
      <c r="V121" s="49">
        <f>Main!H231</f>
        <v>3.53</v>
      </c>
      <c r="W121" s="49">
        <f>Main!I231</f>
        <v>3.56</v>
      </c>
      <c r="X121" s="49">
        <f>Main!J231</f>
        <v>2.29</v>
      </c>
      <c r="Y121" s="49">
        <f>Main!K231</f>
        <v>2.04</v>
      </c>
      <c r="Z121" s="49">
        <f>Main!L2871</f>
        <v>0</v>
      </c>
      <c r="AB121" s="49">
        <v>4</v>
      </c>
      <c r="AC121" s="49" t="str">
        <v>Leno</v>
      </c>
      <c r="AD121" s="49">
        <v>4.5</v>
      </c>
      <c r="AE121" s="49" t="str">
        <v>Fulham</v>
      </c>
      <c r="AF121" s="49">
        <v>3.76</v>
      </c>
      <c r="AG121" s="49">
        <v>6.73</v>
      </c>
      <c r="AH121" s="49">
        <v>3.14</v>
      </c>
      <c r="AI121" s="49">
        <v>3.2</v>
      </c>
      <c r="AJ121" s="49">
        <v>3.12</v>
      </c>
      <c r="AK121" s="49">
        <v>3.74</v>
      </c>
      <c r="AL121" s="49">
        <v>3.1</v>
      </c>
      <c r="AM121" s="49">
        <v>2.96</v>
      </c>
      <c r="AN121" s="49">
        <v>1</v>
      </c>
      <c r="AP121" s="50" t="str">
        <f>Main!A231</f>
        <v>Burn</v>
      </c>
      <c r="AQ121" s="50">
        <f>Main!B231</f>
        <v>4.5</v>
      </c>
      <c r="AR121" s="50" t="str">
        <f>Main!C231</f>
        <v>Newcastle</v>
      </c>
      <c r="AS121" s="50">
        <f>Main!D231</f>
        <v>3.83</v>
      </c>
      <c r="AT121" s="50">
        <f>Main!E231</f>
        <v>2.08</v>
      </c>
      <c r="AU121" s="50">
        <f>Main!F231</f>
        <v>3.82</v>
      </c>
      <c r="AV121" s="50">
        <f>Main!G231</f>
        <v>3.19</v>
      </c>
      <c r="AW121" s="50">
        <f>Main!H231</f>
        <v>3.53</v>
      </c>
      <c r="AX121" s="50">
        <f>Main!I231</f>
        <v>3.56</v>
      </c>
      <c r="AY121" s="50">
        <f>Main!J231</f>
        <v>2.29</v>
      </c>
      <c r="AZ121" s="50">
        <f>Main!K231</f>
        <v>2.04</v>
      </c>
      <c r="BA121" s="50">
        <f>Main!L1111</f>
        <v>0</v>
      </c>
      <c r="BC121" s="50" t="str">
        <v>Saliba</v>
      </c>
      <c r="BD121" s="50">
        <v>5.3</v>
      </c>
      <c r="BE121" s="50" t="str">
        <v>Arsenal</v>
      </c>
      <c r="BF121" s="50">
        <v>3.14</v>
      </c>
      <c r="BG121" s="50">
        <v>2.59</v>
      </c>
      <c r="BH121" s="50">
        <v>2.19</v>
      </c>
      <c r="BI121" s="50">
        <v>2.69</v>
      </c>
      <c r="BJ121" s="50">
        <v>3.3</v>
      </c>
      <c r="BK121" s="50">
        <v>5.45</v>
      </c>
      <c r="BL121" s="50">
        <v>2.91</v>
      </c>
      <c r="BM121" s="50">
        <v>2.34</v>
      </c>
      <c r="BN121" s="50">
        <v>0</v>
      </c>
      <c r="BP121" s="126" t="str">
        <f>Main!A121</f>
        <v>Burn</v>
      </c>
      <c r="BQ121" s="126">
        <f>Main!N2871</f>
        <v>0</v>
      </c>
      <c r="BR121" s="126">
        <f>Main!E11</f>
        <v>2.08</v>
      </c>
      <c r="BS121" s="126" t="str">
        <v>Burn</v>
      </c>
      <c r="BT121" s="126">
        <v>0</v>
      </c>
      <c r="BU121" s="126">
        <v>2.08</v>
      </c>
      <c r="BV121" s="127" t="str">
        <f t="shared" si="24"/>
        <v>Burn</v>
      </c>
      <c r="BW121" s="127">
        <f>Main!P2871</f>
        <v>0</v>
      </c>
      <c r="BX121" s="127">
        <f t="shared" si="25"/>
        <v>2.08</v>
      </c>
      <c r="BY121" s="127" t="str">
        <v>Saliba</v>
      </c>
      <c r="BZ121" s="127">
        <v>0</v>
      </c>
      <c r="CA121" s="127">
        <v>2.59</v>
      </c>
      <c r="CH121" s="19" t="str">
        <f t="shared" si="26"/>
        <v>Burn</v>
      </c>
      <c r="CI121" s="19">
        <f>Main!M2871-BQ121-BW121-CC121</f>
        <v>0</v>
      </c>
      <c r="CJ121" s="19">
        <f t="shared" si="27"/>
        <v>2.08</v>
      </c>
      <c r="CK121" s="19" t="str">
        <v>Saliba</v>
      </c>
      <c r="CL121" s="19">
        <v>0</v>
      </c>
      <c r="CM121" s="19">
        <v>2.59</v>
      </c>
    </row>
    <row r="122" spans="1:91">
      <c r="A122" s="47" t="str">
        <v>Saka</v>
      </c>
      <c r="B122" s="47">
        <v>8</v>
      </c>
      <c r="C122" s="47" t="str">
        <v>Arsenal</v>
      </c>
      <c r="D122" s="47">
        <v>4.79</v>
      </c>
      <c r="E122" s="47">
        <v>4.96</v>
      </c>
      <c r="F122" s="47">
        <v>4.45</v>
      </c>
      <c r="G122" s="47">
        <v>4.71</v>
      </c>
      <c r="H122" s="47">
        <v>5.0199999999999996</v>
      </c>
      <c r="I122" s="47">
        <v>9.41</v>
      </c>
      <c r="J122" s="47">
        <v>4.7699999999999996</v>
      </c>
      <c r="K122" s="47">
        <v>3.88</v>
      </c>
      <c r="L122" s="47">
        <v>1</v>
      </c>
      <c r="N122" s="252">
        <f t="shared" si="38"/>
        <v>3</v>
      </c>
      <c r="O122" s="49" t="str">
        <f>Main!A232</f>
        <v>Botman</v>
      </c>
      <c r="P122" s="49">
        <f>Main!B232</f>
        <v>4.4000000000000004</v>
      </c>
      <c r="Q122" s="49" t="str">
        <f>Main!C232</f>
        <v>Newcastle</v>
      </c>
      <c r="R122" s="49">
        <f>Main!D232</f>
        <v>3.77</v>
      </c>
      <c r="S122" s="49">
        <f>Main!E232</f>
        <v>2.08</v>
      </c>
      <c r="T122" s="49">
        <f>Main!F232</f>
        <v>3.68</v>
      </c>
      <c r="U122" s="49">
        <f>Main!G232</f>
        <v>3.25</v>
      </c>
      <c r="V122" s="49">
        <f>Main!H232</f>
        <v>3.65</v>
      </c>
      <c r="W122" s="49">
        <f>Main!I232</f>
        <v>3.46</v>
      </c>
      <c r="X122" s="49">
        <f>Main!J232</f>
        <v>2.31</v>
      </c>
      <c r="Y122" s="49">
        <f>Main!K232</f>
        <v>2.04</v>
      </c>
      <c r="Z122" s="49">
        <f>Main!L2872</f>
        <v>0</v>
      </c>
      <c r="AB122" s="49">
        <v>1</v>
      </c>
      <c r="AC122" s="49" t="str">
        <v>Kane</v>
      </c>
      <c r="AD122" s="49">
        <v>11.6</v>
      </c>
      <c r="AE122" s="49" t="str">
        <v>Spurs</v>
      </c>
      <c r="AF122" s="49">
        <v>6.28</v>
      </c>
      <c r="AG122" s="49">
        <v>4.4000000000000004</v>
      </c>
      <c r="AH122" s="49">
        <v>7.99</v>
      </c>
      <c r="AI122" s="49">
        <v>5.57</v>
      </c>
      <c r="AJ122" s="49">
        <v>4.18</v>
      </c>
      <c r="AK122" s="49">
        <v>5.35</v>
      </c>
      <c r="AL122" s="49">
        <v>5.68</v>
      </c>
      <c r="AM122" s="49">
        <v>4.99</v>
      </c>
      <c r="AN122" s="49">
        <v>0</v>
      </c>
      <c r="AP122" s="50" t="str">
        <f>Main!A232</f>
        <v>Botman</v>
      </c>
      <c r="AQ122" s="50">
        <f>Main!B232</f>
        <v>4.4000000000000004</v>
      </c>
      <c r="AR122" s="50" t="str">
        <f>Main!C232</f>
        <v>Newcastle</v>
      </c>
      <c r="AS122" s="50">
        <f>Main!D232</f>
        <v>3.77</v>
      </c>
      <c r="AT122" s="50">
        <f>Main!E232</f>
        <v>2.08</v>
      </c>
      <c r="AU122" s="50">
        <f>Main!F232</f>
        <v>3.68</v>
      </c>
      <c r="AV122" s="50">
        <f>Main!G232</f>
        <v>3.25</v>
      </c>
      <c r="AW122" s="50">
        <f>Main!H232</f>
        <v>3.65</v>
      </c>
      <c r="AX122" s="50">
        <f>Main!I232</f>
        <v>3.46</v>
      </c>
      <c r="AY122" s="50">
        <f>Main!J232</f>
        <v>2.31</v>
      </c>
      <c r="AZ122" s="50">
        <f>Main!K232</f>
        <v>2.04</v>
      </c>
      <c r="BA122" s="50">
        <f>Main!L1112</f>
        <v>0</v>
      </c>
      <c r="BC122" s="50" t="str">
        <v>Burn</v>
      </c>
      <c r="BD122" s="50">
        <v>4.5</v>
      </c>
      <c r="BE122" s="50" t="str">
        <v>Newcastle</v>
      </c>
      <c r="BF122" s="50">
        <v>3.83</v>
      </c>
      <c r="BG122" s="50">
        <v>2.08</v>
      </c>
      <c r="BH122" s="50">
        <v>3.82</v>
      </c>
      <c r="BI122" s="50">
        <v>3.19</v>
      </c>
      <c r="BJ122" s="50">
        <v>3.53</v>
      </c>
      <c r="BK122" s="50">
        <v>3.56</v>
      </c>
      <c r="BL122" s="50">
        <v>2.29</v>
      </c>
      <c r="BM122" s="50">
        <v>2.04</v>
      </c>
      <c r="BN122" s="50">
        <v>0</v>
      </c>
      <c r="BP122" s="126" t="str">
        <f>Main!A122</f>
        <v>Botman</v>
      </c>
      <c r="BQ122" s="126">
        <f>Main!N2872</f>
        <v>0</v>
      </c>
      <c r="BR122" s="126">
        <f>Main!E12</f>
        <v>2.08</v>
      </c>
      <c r="BS122" s="126" t="str">
        <v>Botman</v>
      </c>
      <c r="BT122" s="126">
        <v>0</v>
      </c>
      <c r="BU122" s="126">
        <v>2.08</v>
      </c>
      <c r="BV122" s="127" t="str">
        <f t="shared" si="24"/>
        <v>Botman</v>
      </c>
      <c r="BW122" s="127">
        <f>Main!P2872</f>
        <v>0</v>
      </c>
      <c r="BX122" s="127">
        <f t="shared" si="25"/>
        <v>2.08</v>
      </c>
      <c r="BY122" s="127" t="str">
        <v>Burn</v>
      </c>
      <c r="BZ122" s="127">
        <v>0</v>
      </c>
      <c r="CA122" s="127">
        <v>2.08</v>
      </c>
      <c r="CH122" s="19" t="str">
        <f t="shared" si="26"/>
        <v>Botman</v>
      </c>
      <c r="CI122" s="19">
        <f>Main!M2872-BQ122-BW122-CC122</f>
        <v>0</v>
      </c>
      <c r="CJ122" s="19">
        <f t="shared" si="27"/>
        <v>2.08</v>
      </c>
      <c r="CK122" s="19" t="str">
        <v>Burn</v>
      </c>
      <c r="CL122" s="19">
        <v>0</v>
      </c>
      <c r="CM122" s="19">
        <v>2.08</v>
      </c>
    </row>
    <row r="123" spans="1:91">
      <c r="A123" s="47" t="str">
        <v>Martinelli</v>
      </c>
      <c r="B123" s="47">
        <v>6.8</v>
      </c>
      <c r="C123" s="47" t="str">
        <v>Arsenal</v>
      </c>
      <c r="D123" s="47">
        <v>4.3499999999999996</v>
      </c>
      <c r="E123" s="47">
        <v>4.3600000000000003</v>
      </c>
      <c r="F123" s="47">
        <v>3.96</v>
      </c>
      <c r="G123" s="47">
        <v>4.4000000000000004</v>
      </c>
      <c r="H123" s="47">
        <v>4.43</v>
      </c>
      <c r="I123" s="47">
        <v>8.3800000000000008</v>
      </c>
      <c r="J123" s="47">
        <v>4.2</v>
      </c>
      <c r="K123" s="47">
        <v>3.31</v>
      </c>
      <c r="L123" s="47">
        <v>1</v>
      </c>
      <c r="N123" s="252">
        <f t="shared" si="38"/>
        <v>3</v>
      </c>
      <c r="O123" s="49" t="str">
        <f>Main!A233</f>
        <v>Dier</v>
      </c>
      <c r="P123" s="49">
        <f>Main!B233</f>
        <v>5.2</v>
      </c>
      <c r="Q123" s="49" t="str">
        <f>Main!C233</f>
        <v>Spurs</v>
      </c>
      <c r="R123" s="49">
        <f>Main!D233</f>
        <v>3.49</v>
      </c>
      <c r="S123" s="49">
        <f>Main!E233</f>
        <v>2.98</v>
      </c>
      <c r="T123" s="49">
        <f>Main!F233</f>
        <v>3.82</v>
      </c>
      <c r="U123" s="49">
        <f>Main!G233</f>
        <v>2.9</v>
      </c>
      <c r="V123" s="49">
        <f>Main!H233</f>
        <v>1.85</v>
      </c>
      <c r="W123" s="49">
        <f>Main!I233</f>
        <v>2.8</v>
      </c>
      <c r="X123" s="49">
        <f>Main!J233</f>
        <v>3.19</v>
      </c>
      <c r="Y123" s="49">
        <f>Main!K233</f>
        <v>2.67</v>
      </c>
      <c r="Z123" s="49">
        <f>Main!L2873</f>
        <v>0</v>
      </c>
      <c r="AB123" s="49">
        <v>1</v>
      </c>
      <c r="AC123" s="49" t="str">
        <v>Darwin</v>
      </c>
      <c r="AD123" s="49">
        <v>9</v>
      </c>
      <c r="AE123" s="49" t="str">
        <v>Liverpool</v>
      </c>
      <c r="AF123" s="49">
        <v>6.34</v>
      </c>
      <c r="AG123" s="49">
        <v>5.17</v>
      </c>
      <c r="AH123" s="49">
        <v>4.21</v>
      </c>
      <c r="AI123" s="49">
        <v>4.21</v>
      </c>
      <c r="AJ123" s="49">
        <v>4.37</v>
      </c>
      <c r="AK123" s="49">
        <v>5.0999999999999996</v>
      </c>
      <c r="AL123" s="49">
        <v>3.63</v>
      </c>
      <c r="AM123" s="49">
        <v>4.18</v>
      </c>
      <c r="AN123" s="49">
        <v>0</v>
      </c>
      <c r="AP123" s="50" t="str">
        <f>Main!A233</f>
        <v>Dier</v>
      </c>
      <c r="AQ123" s="50">
        <f>Main!B233</f>
        <v>5.2</v>
      </c>
      <c r="AR123" s="50" t="str">
        <f>Main!C233</f>
        <v>Spurs</v>
      </c>
      <c r="AS123" s="50">
        <f>Main!D233</f>
        <v>3.49</v>
      </c>
      <c r="AT123" s="50">
        <f>Main!E233</f>
        <v>2.98</v>
      </c>
      <c r="AU123" s="50">
        <f>Main!F233</f>
        <v>3.82</v>
      </c>
      <c r="AV123" s="50">
        <f>Main!G233</f>
        <v>2.9</v>
      </c>
      <c r="AW123" s="50">
        <f>Main!H233</f>
        <v>1.85</v>
      </c>
      <c r="AX123" s="50">
        <f>Main!I233</f>
        <v>2.8</v>
      </c>
      <c r="AY123" s="50">
        <f>Main!J233</f>
        <v>3.19</v>
      </c>
      <c r="AZ123" s="50">
        <f>Main!K233</f>
        <v>2.67</v>
      </c>
      <c r="BA123" s="50">
        <f>Main!L1113</f>
        <v>0</v>
      </c>
      <c r="BC123" s="50" t="str">
        <v>Botman</v>
      </c>
      <c r="BD123" s="50">
        <v>4.4000000000000004</v>
      </c>
      <c r="BE123" s="50" t="str">
        <v>Newcastle</v>
      </c>
      <c r="BF123" s="50">
        <v>3.77</v>
      </c>
      <c r="BG123" s="50">
        <v>2.08</v>
      </c>
      <c r="BH123" s="50">
        <v>3.68</v>
      </c>
      <c r="BI123" s="50">
        <v>3.25</v>
      </c>
      <c r="BJ123" s="50">
        <v>3.65</v>
      </c>
      <c r="BK123" s="50">
        <v>3.46</v>
      </c>
      <c r="BL123" s="50">
        <v>2.31</v>
      </c>
      <c r="BM123" s="50">
        <v>2.04</v>
      </c>
      <c r="BN123" s="50">
        <v>0</v>
      </c>
      <c r="BP123" s="126" t="str">
        <f>Main!A123</f>
        <v>Dier</v>
      </c>
      <c r="BQ123" s="126">
        <f>Main!N2873</f>
        <v>0</v>
      </c>
      <c r="BR123" s="126">
        <f>Main!E13</f>
        <v>2.98</v>
      </c>
      <c r="BS123" s="126" t="str">
        <v>Dier</v>
      </c>
      <c r="BT123" s="126">
        <v>0</v>
      </c>
      <c r="BU123" s="126">
        <v>2.98</v>
      </c>
      <c r="BV123" s="127" t="str">
        <f t="shared" si="24"/>
        <v>Dier</v>
      </c>
      <c r="BW123" s="127">
        <f>Main!P2873</f>
        <v>0</v>
      </c>
      <c r="BX123" s="127">
        <f t="shared" si="25"/>
        <v>2.98</v>
      </c>
      <c r="BY123" s="127" t="str">
        <v>Botman</v>
      </c>
      <c r="BZ123" s="127">
        <v>0</v>
      </c>
      <c r="CA123" s="127">
        <v>2.08</v>
      </c>
      <c r="CH123" s="19" t="str">
        <f t="shared" si="26"/>
        <v>Dier</v>
      </c>
      <c r="CI123" s="19">
        <f>Main!M2873-BQ123-BW123-CC123</f>
        <v>0</v>
      </c>
      <c r="CJ123" s="19">
        <f t="shared" si="27"/>
        <v>2.98</v>
      </c>
      <c r="CK123" s="19" t="str">
        <v>Botman</v>
      </c>
      <c r="CL123" s="19">
        <v>0</v>
      </c>
      <c r="CM123" s="19">
        <v>2.08</v>
      </c>
    </row>
    <row r="124" spans="1:91">
      <c r="A124" s="47" t="str">
        <v>Mount</v>
      </c>
      <c r="B124" s="47">
        <v>7.5</v>
      </c>
      <c r="C124" s="47" t="str">
        <v>Chelsea</v>
      </c>
      <c r="D124" s="47">
        <v>4.3099999999999996</v>
      </c>
      <c r="E124" s="47">
        <v>7.12</v>
      </c>
      <c r="F124" s="47">
        <v>4.3</v>
      </c>
      <c r="G124" s="47">
        <v>3.08</v>
      </c>
      <c r="H124" s="47">
        <v>4.5</v>
      </c>
      <c r="I124" s="47">
        <v>3.52</v>
      </c>
      <c r="J124" s="47">
        <v>4.62</v>
      </c>
      <c r="K124" s="47">
        <v>3.34</v>
      </c>
      <c r="L124" s="47">
        <v>1</v>
      </c>
      <c r="N124" s="252">
        <f t="shared" si="38"/>
        <v>3</v>
      </c>
      <c r="O124" s="49" t="str">
        <f>Main!A234</f>
        <v>Schär</v>
      </c>
      <c r="P124" s="49">
        <f>Main!B234</f>
        <v>4.9000000000000004</v>
      </c>
      <c r="Q124" s="49" t="str">
        <f>Main!C234</f>
        <v>Newcastle</v>
      </c>
      <c r="R124" s="49">
        <f>Main!D234</f>
        <v>4.0599999999999996</v>
      </c>
      <c r="S124" s="49">
        <f>Main!E234</f>
        <v>1.69</v>
      </c>
      <c r="T124" s="49">
        <f>Main!F234</f>
        <v>3.37</v>
      </c>
      <c r="U124" s="49">
        <f>Main!G234</f>
        <v>2.85</v>
      </c>
      <c r="V124" s="49">
        <f>Main!H234</f>
        <v>3.68</v>
      </c>
      <c r="W124" s="49">
        <f>Main!I234</f>
        <v>3.69</v>
      </c>
      <c r="X124" s="49">
        <f>Main!J234</f>
        <v>2.3199999999999998</v>
      </c>
      <c r="Y124" s="49">
        <f>Main!K234</f>
        <v>2.0299999999999998</v>
      </c>
      <c r="Z124" s="49">
        <f>Main!L2874</f>
        <v>0</v>
      </c>
      <c r="AB124" s="49">
        <v>1</v>
      </c>
      <c r="AC124" s="49" t="str">
        <v>Nketiah</v>
      </c>
      <c r="AD124" s="49">
        <v>6.5</v>
      </c>
      <c r="AE124" s="49" t="str">
        <v>Arsenal</v>
      </c>
      <c r="AF124" s="49">
        <v>4.17</v>
      </c>
      <c r="AG124" s="49">
        <v>4.2300000000000004</v>
      </c>
      <c r="AH124" s="49">
        <v>3.66</v>
      </c>
      <c r="AI124" s="49">
        <v>4.16</v>
      </c>
      <c r="AJ124" s="49">
        <v>3.93</v>
      </c>
      <c r="AK124" s="49">
        <v>7.48</v>
      </c>
      <c r="AL124" s="49">
        <v>3.2</v>
      </c>
      <c r="AM124" s="49">
        <v>2.11</v>
      </c>
      <c r="AN124" s="49">
        <v>0</v>
      </c>
      <c r="AP124" s="50" t="str">
        <f>Main!A234</f>
        <v>Schär</v>
      </c>
      <c r="AQ124" s="50">
        <f>Main!B234</f>
        <v>4.9000000000000004</v>
      </c>
      <c r="AR124" s="50" t="str">
        <f>Main!C234</f>
        <v>Newcastle</v>
      </c>
      <c r="AS124" s="50">
        <f>Main!D234</f>
        <v>4.0599999999999996</v>
      </c>
      <c r="AT124" s="50">
        <f>Main!E234</f>
        <v>1.69</v>
      </c>
      <c r="AU124" s="50">
        <f>Main!F234</f>
        <v>3.37</v>
      </c>
      <c r="AV124" s="50">
        <f>Main!G234</f>
        <v>2.85</v>
      </c>
      <c r="AW124" s="50">
        <f>Main!H234</f>
        <v>3.68</v>
      </c>
      <c r="AX124" s="50">
        <f>Main!I234</f>
        <v>3.69</v>
      </c>
      <c r="AY124" s="50">
        <f>Main!J234</f>
        <v>2.3199999999999998</v>
      </c>
      <c r="AZ124" s="50">
        <f>Main!K234</f>
        <v>2.0299999999999998</v>
      </c>
      <c r="BA124" s="50">
        <f>Main!L1114</f>
        <v>0</v>
      </c>
      <c r="BC124" s="50" t="str">
        <v>Dier</v>
      </c>
      <c r="BD124" s="50">
        <v>5.2</v>
      </c>
      <c r="BE124" s="50" t="str">
        <v>Spurs</v>
      </c>
      <c r="BF124" s="50">
        <v>3.49</v>
      </c>
      <c r="BG124" s="50">
        <v>2.98</v>
      </c>
      <c r="BH124" s="50">
        <v>3.82</v>
      </c>
      <c r="BI124" s="50">
        <v>2.9</v>
      </c>
      <c r="BJ124" s="50">
        <v>1.85</v>
      </c>
      <c r="BK124" s="50">
        <v>2.8</v>
      </c>
      <c r="BL124" s="50">
        <v>3.19</v>
      </c>
      <c r="BM124" s="50">
        <v>2.67</v>
      </c>
      <c r="BN124" s="50">
        <v>0</v>
      </c>
      <c r="BP124" s="126" t="str">
        <f>Main!A124</f>
        <v>Schär</v>
      </c>
      <c r="BQ124" s="126">
        <f>Main!N2874</f>
        <v>0</v>
      </c>
      <c r="BR124" s="126">
        <f>Main!E14</f>
        <v>1.69</v>
      </c>
      <c r="BS124" s="126" t="str">
        <v>Schär</v>
      </c>
      <c r="BT124" s="126">
        <v>0</v>
      </c>
      <c r="BU124" s="126">
        <v>1.69</v>
      </c>
      <c r="BV124" s="127" t="str">
        <f t="shared" si="24"/>
        <v>Schär</v>
      </c>
      <c r="BW124" s="127">
        <f>Main!P2874</f>
        <v>0</v>
      </c>
      <c r="BX124" s="127">
        <f t="shared" si="25"/>
        <v>1.69</v>
      </c>
      <c r="BY124" s="127" t="str">
        <v>Dier</v>
      </c>
      <c r="BZ124" s="127">
        <v>0</v>
      </c>
      <c r="CA124" s="127">
        <v>2.98</v>
      </c>
      <c r="CH124" s="19" t="str">
        <f t="shared" si="26"/>
        <v>Schär</v>
      </c>
      <c r="CI124" s="19">
        <f>Main!M2874-BQ124-BW124-CC124</f>
        <v>0</v>
      </c>
      <c r="CJ124" s="19">
        <f t="shared" si="27"/>
        <v>1.69</v>
      </c>
      <c r="CK124" s="19" t="str">
        <v>Dier</v>
      </c>
      <c r="CL124" s="19">
        <v>0</v>
      </c>
      <c r="CM124" s="19">
        <v>2.98</v>
      </c>
    </row>
    <row r="125" spans="1:91">
      <c r="A125" s="47" t="str">
        <v>Rashford</v>
      </c>
      <c r="B125" s="47">
        <v>6.8</v>
      </c>
      <c r="C125" s="47" t="str">
        <v>Man Utd</v>
      </c>
      <c r="D125" s="47">
        <v>4.4400000000000004</v>
      </c>
      <c r="E125" s="47">
        <v>5.14</v>
      </c>
      <c r="F125" s="47">
        <v>3.14</v>
      </c>
      <c r="G125" s="47">
        <v>2.98</v>
      </c>
      <c r="H125" s="47">
        <v>4.33</v>
      </c>
      <c r="I125" s="47">
        <v>4.12</v>
      </c>
      <c r="J125" s="47">
        <v>4.43</v>
      </c>
      <c r="K125" s="47">
        <v>2.1</v>
      </c>
      <c r="L125" s="47">
        <v>1</v>
      </c>
      <c r="N125" s="252">
        <f t="shared" si="38"/>
        <v>3</v>
      </c>
      <c r="O125" s="49" t="str">
        <f>Main!A235</f>
        <v>Zinchenko</v>
      </c>
      <c r="P125" s="49">
        <f>Main!B235</f>
        <v>5</v>
      </c>
      <c r="Q125" s="49" t="str">
        <f>Main!C235</f>
        <v>Arsenal</v>
      </c>
      <c r="R125" s="49">
        <f>Main!D235</f>
        <v>2.52</v>
      </c>
      <c r="S125" s="49">
        <f>Main!E235</f>
        <v>2.68</v>
      </c>
      <c r="T125" s="49">
        <f>Main!F235</f>
        <v>2.23</v>
      </c>
      <c r="U125" s="49">
        <f>Main!G235</f>
        <v>2.7</v>
      </c>
      <c r="V125" s="49">
        <f>Main!H235</f>
        <v>3.15</v>
      </c>
      <c r="W125" s="49">
        <f>Main!I235</f>
        <v>5.31</v>
      </c>
      <c r="X125" s="49">
        <f>Main!J235</f>
        <v>2.75</v>
      </c>
      <c r="Y125" s="49">
        <f>Main!K235</f>
        <v>2.25</v>
      </c>
      <c r="Z125" s="49">
        <f>Main!L2875</f>
        <v>0</v>
      </c>
      <c r="AB125" s="49">
        <v>1</v>
      </c>
      <c r="AC125" s="49" t="str">
        <v>Wilson</v>
      </c>
      <c r="AD125" s="49">
        <v>7.4</v>
      </c>
      <c r="AE125" s="49" t="str">
        <v>Newcastle</v>
      </c>
      <c r="AF125" s="49">
        <v>3.46</v>
      </c>
      <c r="AG125" s="49">
        <v>3.41</v>
      </c>
      <c r="AH125" s="49">
        <v>5.33</v>
      </c>
      <c r="AI125" s="49">
        <v>4</v>
      </c>
      <c r="AJ125" s="49">
        <v>4.3099999999999996</v>
      </c>
      <c r="AK125" s="49">
        <v>4.16</v>
      </c>
      <c r="AL125" s="49">
        <v>3.49</v>
      </c>
      <c r="AM125" s="49">
        <v>2.5099999999999998</v>
      </c>
      <c r="AN125" s="49">
        <v>0</v>
      </c>
      <c r="AP125" s="50" t="str">
        <f>Main!A235</f>
        <v>Zinchenko</v>
      </c>
      <c r="AQ125" s="50">
        <f>Main!B235</f>
        <v>5</v>
      </c>
      <c r="AR125" s="50" t="str">
        <f>Main!C235</f>
        <v>Arsenal</v>
      </c>
      <c r="AS125" s="50">
        <f>Main!D235</f>
        <v>2.52</v>
      </c>
      <c r="AT125" s="50">
        <f>Main!E235</f>
        <v>2.68</v>
      </c>
      <c r="AU125" s="50">
        <f>Main!F235</f>
        <v>2.23</v>
      </c>
      <c r="AV125" s="50">
        <f>Main!G235</f>
        <v>2.7</v>
      </c>
      <c r="AW125" s="50">
        <f>Main!H235</f>
        <v>3.15</v>
      </c>
      <c r="AX125" s="50">
        <f>Main!I235</f>
        <v>5.31</v>
      </c>
      <c r="AY125" s="50">
        <f>Main!J235</f>
        <v>2.75</v>
      </c>
      <c r="AZ125" s="50">
        <f>Main!K235</f>
        <v>2.25</v>
      </c>
      <c r="BA125" s="50">
        <f>Main!L1115</f>
        <v>0</v>
      </c>
      <c r="BC125" s="50" t="str">
        <v>Schär</v>
      </c>
      <c r="BD125" s="50">
        <v>4.9000000000000004</v>
      </c>
      <c r="BE125" s="50" t="str">
        <v>Newcastle</v>
      </c>
      <c r="BF125" s="50">
        <v>4.0599999999999996</v>
      </c>
      <c r="BG125" s="50">
        <v>1.69</v>
      </c>
      <c r="BH125" s="50">
        <v>3.37</v>
      </c>
      <c r="BI125" s="50">
        <v>2.85</v>
      </c>
      <c r="BJ125" s="50">
        <v>3.68</v>
      </c>
      <c r="BK125" s="50">
        <v>3.69</v>
      </c>
      <c r="BL125" s="50">
        <v>2.3199999999999998</v>
      </c>
      <c r="BM125" s="50">
        <v>2.0299999999999998</v>
      </c>
      <c r="BN125" s="50">
        <v>0</v>
      </c>
      <c r="BP125" s="126" t="str">
        <f>Main!A125</f>
        <v>Zinchenko</v>
      </c>
      <c r="BQ125" s="126">
        <f>Main!N2875</f>
        <v>0</v>
      </c>
      <c r="BR125" s="126">
        <f>Main!E15</f>
        <v>2.68</v>
      </c>
      <c r="BS125" s="126" t="str">
        <v>Zinchenko</v>
      </c>
      <c r="BT125" s="126">
        <v>0</v>
      </c>
      <c r="BU125" s="126">
        <v>2.68</v>
      </c>
      <c r="BV125" s="127" t="str">
        <f t="shared" si="24"/>
        <v>Zinchenko</v>
      </c>
      <c r="BW125" s="127">
        <f>Main!P2875</f>
        <v>0</v>
      </c>
      <c r="BX125" s="127">
        <f t="shared" si="25"/>
        <v>2.68</v>
      </c>
      <c r="BY125" s="127" t="str">
        <v>Schär</v>
      </c>
      <c r="BZ125" s="127">
        <v>0</v>
      </c>
      <c r="CA125" s="127">
        <v>1.69</v>
      </c>
      <c r="CH125" s="19" t="str">
        <f t="shared" si="26"/>
        <v>Zinchenko</v>
      </c>
      <c r="CI125" s="19">
        <f>Main!M2875-BQ125-BW125-CC125</f>
        <v>0</v>
      </c>
      <c r="CJ125" s="19">
        <f t="shared" si="27"/>
        <v>2.68</v>
      </c>
      <c r="CK125" s="19" t="str">
        <v>Schär</v>
      </c>
      <c r="CL125" s="19">
        <v>0</v>
      </c>
      <c r="CM125" s="19">
        <v>1.69</v>
      </c>
    </row>
    <row r="126" spans="1:91">
      <c r="A126" s="47" t="str">
        <v>Cancelo</v>
      </c>
      <c r="B126" s="47">
        <v>7.4</v>
      </c>
      <c r="C126" s="47" t="str">
        <v>Man City</v>
      </c>
      <c r="D126" s="47">
        <v>4.88</v>
      </c>
      <c r="E126" s="47">
        <v>3.74</v>
      </c>
      <c r="F126" s="47">
        <v>6.68</v>
      </c>
      <c r="G126" s="47">
        <v>4.47</v>
      </c>
      <c r="H126" s="47">
        <v>3.18</v>
      </c>
      <c r="I126" s="47">
        <v>7.21</v>
      </c>
      <c r="J126" s="47">
        <v>4.09</v>
      </c>
      <c r="K126" s="47">
        <v>1.86</v>
      </c>
      <c r="L126" s="47">
        <v>0</v>
      </c>
      <c r="N126" s="252">
        <f t="shared" si="38"/>
        <v>3</v>
      </c>
      <c r="O126" s="49" t="str">
        <f>Main!A236</f>
        <v>Walker</v>
      </c>
      <c r="P126" s="49">
        <f>Main!B236</f>
        <v>4.8</v>
      </c>
      <c r="Q126" s="49" t="str">
        <f>Main!C236</f>
        <v>Man City</v>
      </c>
      <c r="R126" s="49">
        <f>Main!D236</f>
        <v>3.17</v>
      </c>
      <c r="S126" s="49">
        <f>Main!E236</f>
        <v>2.37</v>
      </c>
      <c r="T126" s="49">
        <f>Main!F236</f>
        <v>4.68</v>
      </c>
      <c r="U126" s="49">
        <f>Main!G236</f>
        <v>3.05</v>
      </c>
      <c r="V126" s="49">
        <f>Main!H236</f>
        <v>2.04</v>
      </c>
      <c r="W126" s="49">
        <f>Main!I236</f>
        <v>4.25</v>
      </c>
      <c r="X126" s="49">
        <f>Main!J236</f>
        <v>2.4500000000000002</v>
      </c>
      <c r="Y126" s="49">
        <f>Main!K236</f>
        <v>1.1399999999999999</v>
      </c>
      <c r="Z126" s="49">
        <f>Main!L2876</f>
        <v>0</v>
      </c>
      <c r="AB126" s="49">
        <v>1</v>
      </c>
      <c r="AC126" s="49" t="str">
        <v>Martial</v>
      </c>
      <c r="AD126" s="49">
        <v>6.7</v>
      </c>
      <c r="AE126" s="49" t="str">
        <v>Man Utd</v>
      </c>
      <c r="AF126" s="49">
        <v>4.17</v>
      </c>
      <c r="AG126" s="49">
        <v>4.93</v>
      </c>
      <c r="AH126" s="49">
        <v>3.2</v>
      </c>
      <c r="AI126" s="49">
        <v>3.21</v>
      </c>
      <c r="AJ126" s="49">
        <v>4.25</v>
      </c>
      <c r="AK126" s="49">
        <v>4.1900000000000004</v>
      </c>
      <c r="AL126" s="49">
        <v>4.3899999999999997</v>
      </c>
      <c r="AM126" s="49">
        <v>2.13</v>
      </c>
      <c r="AN126" s="49">
        <v>0</v>
      </c>
      <c r="AP126" s="50" t="str">
        <f>Main!A236</f>
        <v>Walker</v>
      </c>
      <c r="AQ126" s="50">
        <f>Main!B236</f>
        <v>4.8</v>
      </c>
      <c r="AR126" s="50" t="str">
        <f>Main!C236</f>
        <v>Man City</v>
      </c>
      <c r="AS126" s="50">
        <f>Main!D236</f>
        <v>3.17</v>
      </c>
      <c r="AT126" s="50">
        <f>Main!E236</f>
        <v>2.37</v>
      </c>
      <c r="AU126" s="50">
        <f>Main!F236</f>
        <v>4.68</v>
      </c>
      <c r="AV126" s="50">
        <f>Main!G236</f>
        <v>3.05</v>
      </c>
      <c r="AW126" s="50">
        <f>Main!H236</f>
        <v>2.04</v>
      </c>
      <c r="AX126" s="50">
        <f>Main!I236</f>
        <v>4.25</v>
      </c>
      <c r="AY126" s="50">
        <f>Main!J236</f>
        <v>2.4500000000000002</v>
      </c>
      <c r="AZ126" s="50">
        <f>Main!K236</f>
        <v>1.1399999999999999</v>
      </c>
      <c r="BA126" s="50">
        <f>Main!L1116</f>
        <v>0</v>
      </c>
      <c r="BC126" s="50" t="str">
        <v>Zinchenko</v>
      </c>
      <c r="BD126" s="50">
        <v>5</v>
      </c>
      <c r="BE126" s="50" t="str">
        <v>Arsenal</v>
      </c>
      <c r="BF126" s="50">
        <v>2.52</v>
      </c>
      <c r="BG126" s="50">
        <v>2.68</v>
      </c>
      <c r="BH126" s="50">
        <v>2.23</v>
      </c>
      <c r="BI126" s="50">
        <v>2.7</v>
      </c>
      <c r="BJ126" s="50">
        <v>3.15</v>
      </c>
      <c r="BK126" s="50">
        <v>5.31</v>
      </c>
      <c r="BL126" s="50">
        <v>2.75</v>
      </c>
      <c r="BM126" s="50">
        <v>2.25</v>
      </c>
      <c r="BN126" s="50">
        <v>0</v>
      </c>
      <c r="BP126" s="126" t="str">
        <f>Main!A126</f>
        <v>Walker</v>
      </c>
      <c r="BQ126" s="126">
        <f>Main!N2876</f>
        <v>0</v>
      </c>
      <c r="BR126" s="126">
        <f>Main!E16</f>
        <v>2.37</v>
      </c>
      <c r="BS126" s="126" t="str">
        <v>Walker</v>
      </c>
      <c r="BT126" s="126">
        <v>0</v>
      </c>
      <c r="BU126" s="126">
        <v>2.37</v>
      </c>
      <c r="BV126" s="127" t="str">
        <f t="shared" si="24"/>
        <v>Walker</v>
      </c>
      <c r="BW126" s="127">
        <f>Main!P2876</f>
        <v>0</v>
      </c>
      <c r="BX126" s="127">
        <f t="shared" si="25"/>
        <v>2.37</v>
      </c>
      <c r="BY126" s="127" t="str">
        <v>Zinchenko</v>
      </c>
      <c r="BZ126" s="127">
        <v>0</v>
      </c>
      <c r="CA126" s="127">
        <v>2.68</v>
      </c>
      <c r="CH126" s="19" t="str">
        <f t="shared" si="26"/>
        <v>Walker</v>
      </c>
      <c r="CI126" s="19">
        <f>Main!M2876-BQ126-BW126-CC126</f>
        <v>0</v>
      </c>
      <c r="CJ126" s="19">
        <f t="shared" si="27"/>
        <v>2.37</v>
      </c>
      <c r="CK126" s="19" t="str">
        <v>Zinchenko</v>
      </c>
      <c r="CL126" s="19">
        <v>0</v>
      </c>
      <c r="CM126" s="19">
        <v>2.68</v>
      </c>
    </row>
    <row r="127" spans="1:91">
      <c r="A127" s="47" t="str">
        <v>Alexander-Arnold</v>
      </c>
      <c r="B127" s="47">
        <v>7.2</v>
      </c>
      <c r="C127" s="47" t="str">
        <v>Liverpool</v>
      </c>
      <c r="D127" s="47">
        <v>5.47</v>
      </c>
      <c r="E127" s="47">
        <v>4.5599999999999996</v>
      </c>
      <c r="F127" s="47">
        <v>3.88</v>
      </c>
      <c r="G127" s="47">
        <v>4.2300000000000004</v>
      </c>
      <c r="H127" s="47">
        <v>4.62</v>
      </c>
      <c r="I127" s="47">
        <v>5.53</v>
      </c>
      <c r="J127" s="47">
        <v>3.38</v>
      </c>
      <c r="K127" s="47">
        <v>4.43</v>
      </c>
      <c r="L127" s="47">
        <v>0</v>
      </c>
      <c r="N127" s="252">
        <f t="shared" si="38"/>
        <v>3</v>
      </c>
      <c r="O127" s="49" t="str">
        <f>Main!A237</f>
        <v>Perišić</v>
      </c>
      <c r="P127" s="49">
        <f>Main!B237</f>
        <v>5.8</v>
      </c>
      <c r="Q127" s="49" t="str">
        <f>Main!C237</f>
        <v>Spurs</v>
      </c>
      <c r="R127" s="49">
        <f>Main!D237</f>
        <v>0</v>
      </c>
      <c r="S127" s="49">
        <f>Main!E237</f>
        <v>0</v>
      </c>
      <c r="T127" s="49">
        <f>Main!F237</f>
        <v>0</v>
      </c>
      <c r="U127" s="49">
        <f>Main!G237</f>
        <v>0</v>
      </c>
      <c r="V127" s="49">
        <f>Main!H237</f>
        <v>0</v>
      </c>
      <c r="W127" s="49">
        <f>Main!I237</f>
        <v>2.56</v>
      </c>
      <c r="X127" s="49">
        <f>Main!J237</f>
        <v>2.94</v>
      </c>
      <c r="Y127" s="49">
        <f>Main!K237</f>
        <v>2.4700000000000002</v>
      </c>
      <c r="Z127" s="49">
        <f>Main!L2877</f>
        <v>0</v>
      </c>
      <c r="AB127" s="49">
        <v>1</v>
      </c>
      <c r="AC127" s="49" t="str">
        <v>Watkins</v>
      </c>
      <c r="AD127" s="49">
        <v>7.1</v>
      </c>
      <c r="AE127" s="49" t="str">
        <v>Aston Villa</v>
      </c>
      <c r="AF127" s="49">
        <v>3.48</v>
      </c>
      <c r="AG127" s="49">
        <v>4.07</v>
      </c>
      <c r="AH127" s="49">
        <v>4.54</v>
      </c>
      <c r="AI127" s="49">
        <v>3.76</v>
      </c>
      <c r="AJ127" s="49">
        <v>4.13</v>
      </c>
      <c r="AK127" s="49">
        <v>2.6</v>
      </c>
      <c r="AL127" s="49">
        <v>3.21</v>
      </c>
      <c r="AM127" s="49">
        <v>3.55</v>
      </c>
      <c r="AN127" s="49">
        <v>0</v>
      </c>
      <c r="AP127" s="50" t="str">
        <f>Main!A237</f>
        <v>Perišić</v>
      </c>
      <c r="AQ127" s="50">
        <f>Main!B237</f>
        <v>5.8</v>
      </c>
      <c r="AR127" s="50" t="str">
        <f>Main!C237</f>
        <v>Spurs</v>
      </c>
      <c r="AS127" s="50">
        <f>Main!D237</f>
        <v>0</v>
      </c>
      <c r="AT127" s="50">
        <f>Main!E237</f>
        <v>0</v>
      </c>
      <c r="AU127" s="50">
        <f>Main!F237</f>
        <v>0</v>
      </c>
      <c r="AV127" s="50">
        <f>Main!G237</f>
        <v>0</v>
      </c>
      <c r="AW127" s="50">
        <f>Main!H237</f>
        <v>0</v>
      </c>
      <c r="AX127" s="50">
        <f>Main!I237</f>
        <v>2.56</v>
      </c>
      <c r="AY127" s="50">
        <f>Main!J237</f>
        <v>2.94</v>
      </c>
      <c r="AZ127" s="50">
        <f>Main!K237</f>
        <v>2.4700000000000002</v>
      </c>
      <c r="BA127" s="50">
        <f>Main!L1117</f>
        <v>0</v>
      </c>
      <c r="BC127" s="50" t="str">
        <v>Walker</v>
      </c>
      <c r="BD127" s="50">
        <v>4.8</v>
      </c>
      <c r="BE127" s="50" t="str">
        <v>Man City</v>
      </c>
      <c r="BF127" s="50">
        <v>3.17</v>
      </c>
      <c r="BG127" s="50">
        <v>2.37</v>
      </c>
      <c r="BH127" s="50">
        <v>4.68</v>
      </c>
      <c r="BI127" s="50">
        <v>3.05</v>
      </c>
      <c r="BJ127" s="50">
        <v>2.04</v>
      </c>
      <c r="BK127" s="50">
        <v>4.25</v>
      </c>
      <c r="BL127" s="50">
        <v>2.4500000000000002</v>
      </c>
      <c r="BM127" s="50">
        <v>1.1399999999999999</v>
      </c>
      <c r="BN127" s="50">
        <v>0</v>
      </c>
      <c r="BP127" s="126" t="str">
        <f>Main!A127</f>
        <v>Perišić</v>
      </c>
      <c r="BQ127" s="126">
        <f>Main!N2877</f>
        <v>0</v>
      </c>
      <c r="BR127" s="126">
        <f>Main!E17</f>
        <v>0</v>
      </c>
      <c r="BS127" s="126" t="str">
        <v>Perišić</v>
      </c>
      <c r="BT127" s="126">
        <v>0</v>
      </c>
      <c r="BU127" s="126">
        <v>0</v>
      </c>
      <c r="BV127" s="127" t="str">
        <f t="shared" si="24"/>
        <v>Perišić</v>
      </c>
      <c r="BW127" s="127">
        <f>Main!P2877</f>
        <v>0</v>
      </c>
      <c r="BX127" s="127">
        <f t="shared" si="25"/>
        <v>0</v>
      </c>
      <c r="BY127" s="127" t="str">
        <v>Walker</v>
      </c>
      <c r="BZ127" s="127">
        <v>0</v>
      </c>
      <c r="CA127" s="127">
        <v>2.37</v>
      </c>
      <c r="CH127" s="19" t="str">
        <f t="shared" si="26"/>
        <v>Perišić</v>
      </c>
      <c r="CI127" s="19">
        <f>Main!M2877-BQ127-BW127-CC127</f>
        <v>1</v>
      </c>
      <c r="CJ127" s="19">
        <f t="shared" si="27"/>
        <v>0</v>
      </c>
      <c r="CK127" s="19" t="str">
        <v>Walker</v>
      </c>
      <c r="CL127" s="19">
        <v>0</v>
      </c>
      <c r="CM127" s="19">
        <v>2.37</v>
      </c>
    </row>
    <row r="128" spans="1:91">
      <c r="A128" s="47" t="str">
        <v>Robertson</v>
      </c>
      <c r="B128" s="47">
        <v>6.8</v>
      </c>
      <c r="C128" s="47" t="str">
        <v>Liverpool</v>
      </c>
      <c r="D128" s="47">
        <v>4.58</v>
      </c>
      <c r="E128" s="47">
        <v>3.64</v>
      </c>
      <c r="F128" s="47">
        <v>3.23</v>
      </c>
      <c r="G128" s="47">
        <v>3.52</v>
      </c>
      <c r="H128" s="47">
        <v>3.86</v>
      </c>
      <c r="I128" s="47">
        <v>4.6900000000000004</v>
      </c>
      <c r="J128" s="47">
        <v>2.81</v>
      </c>
      <c r="K128" s="47">
        <v>3.76</v>
      </c>
      <c r="L128" s="47">
        <v>0</v>
      </c>
      <c r="N128" s="252">
        <f t="shared" si="38"/>
        <v>3</v>
      </c>
      <c r="O128" s="49" t="str">
        <f>Main!A238</f>
        <v>Stones</v>
      </c>
      <c r="P128" s="49">
        <f>Main!B238</f>
        <v>5.4</v>
      </c>
      <c r="Q128" s="49" t="str">
        <f>Main!C238</f>
        <v>Man City</v>
      </c>
      <c r="R128" s="49">
        <f>Main!D238</f>
        <v>3.18</v>
      </c>
      <c r="S128" s="49">
        <f>Main!E238</f>
        <v>2.4700000000000002</v>
      </c>
      <c r="T128" s="49">
        <f>Main!F238</f>
        <v>4.68</v>
      </c>
      <c r="U128" s="49">
        <f>Main!G238</f>
        <v>3.03</v>
      </c>
      <c r="V128" s="49">
        <f>Main!H238</f>
        <v>1.96</v>
      </c>
      <c r="W128" s="49">
        <f>Main!I238</f>
        <v>3.99</v>
      </c>
      <c r="X128" s="49">
        <f>Main!J238</f>
        <v>2.36</v>
      </c>
      <c r="Y128" s="49">
        <f>Main!K238</f>
        <v>1.05</v>
      </c>
      <c r="Z128" s="49">
        <f>Main!L2878</f>
        <v>0</v>
      </c>
      <c r="AB128" s="49">
        <v>1</v>
      </c>
      <c r="AC128" s="49" t="str">
        <v>Havertz</v>
      </c>
      <c r="AD128" s="49">
        <v>7.7</v>
      </c>
      <c r="AE128" s="49" t="str">
        <v>Chelsea</v>
      </c>
      <c r="AF128" s="49">
        <v>3.67</v>
      </c>
      <c r="AG128" s="49">
        <v>6.18</v>
      </c>
      <c r="AH128" s="49">
        <v>3.54</v>
      </c>
      <c r="AI128" s="49">
        <v>2.58</v>
      </c>
      <c r="AJ128" s="49">
        <v>3.65</v>
      </c>
      <c r="AK128" s="49">
        <v>2.9</v>
      </c>
      <c r="AL128" s="49">
        <v>3.59</v>
      </c>
      <c r="AM128" s="49">
        <v>2.68</v>
      </c>
      <c r="AN128" s="49">
        <v>0</v>
      </c>
      <c r="AP128" s="50" t="str">
        <f>Main!A238</f>
        <v>Stones</v>
      </c>
      <c r="AQ128" s="50">
        <f>Main!B238</f>
        <v>5.4</v>
      </c>
      <c r="AR128" s="50" t="str">
        <f>Main!C238</f>
        <v>Man City</v>
      </c>
      <c r="AS128" s="50">
        <f>Main!D238</f>
        <v>3.18</v>
      </c>
      <c r="AT128" s="50">
        <f>Main!E238</f>
        <v>2.4700000000000002</v>
      </c>
      <c r="AU128" s="50">
        <f>Main!F238</f>
        <v>4.68</v>
      </c>
      <c r="AV128" s="50">
        <f>Main!G238</f>
        <v>3.03</v>
      </c>
      <c r="AW128" s="50">
        <f>Main!H238</f>
        <v>1.96</v>
      </c>
      <c r="AX128" s="50">
        <f>Main!I238</f>
        <v>3.99</v>
      </c>
      <c r="AY128" s="50">
        <f>Main!J238</f>
        <v>2.36</v>
      </c>
      <c r="AZ128" s="50">
        <f>Main!K238</f>
        <v>1.05</v>
      </c>
      <c r="BA128" s="50">
        <f>Main!L1118</f>
        <v>0</v>
      </c>
      <c r="BC128" s="50" t="str">
        <v>Perišić</v>
      </c>
      <c r="BD128" s="50">
        <v>5.8</v>
      </c>
      <c r="BE128" s="50" t="str">
        <v>Spurs</v>
      </c>
      <c r="BF128" s="50">
        <v>0</v>
      </c>
      <c r="BG128" s="50">
        <v>0</v>
      </c>
      <c r="BH128" s="50">
        <v>0</v>
      </c>
      <c r="BI128" s="50">
        <v>0</v>
      </c>
      <c r="BJ128" s="50">
        <v>0</v>
      </c>
      <c r="BK128" s="50">
        <v>2.56</v>
      </c>
      <c r="BL128" s="50">
        <v>2.94</v>
      </c>
      <c r="BM128" s="50">
        <v>2.4700000000000002</v>
      </c>
      <c r="BN128" s="50">
        <v>0</v>
      </c>
      <c r="BP128" s="126" t="str">
        <f>Main!A128</f>
        <v>Stones</v>
      </c>
      <c r="BQ128" s="126">
        <f>Main!N2878</f>
        <v>0</v>
      </c>
      <c r="BR128" s="126">
        <f>Main!E18</f>
        <v>2.4700000000000002</v>
      </c>
      <c r="BS128" s="126" t="str">
        <v>Stones</v>
      </c>
      <c r="BT128" s="126">
        <v>0</v>
      </c>
      <c r="BU128" s="126">
        <v>2.4700000000000002</v>
      </c>
      <c r="BV128" s="127" t="str">
        <f t="shared" si="24"/>
        <v>Stones</v>
      </c>
      <c r="BW128" s="127">
        <f>Main!P2878</f>
        <v>0</v>
      </c>
      <c r="BX128" s="127">
        <f t="shared" si="25"/>
        <v>2.4700000000000002</v>
      </c>
      <c r="BY128" s="127" t="str">
        <v>Perišić</v>
      </c>
      <c r="BZ128" s="127">
        <v>0</v>
      </c>
      <c r="CA128" s="127">
        <v>0</v>
      </c>
      <c r="CH128" s="19" t="str">
        <f t="shared" si="26"/>
        <v>Stones</v>
      </c>
      <c r="CI128" s="19">
        <f>Main!M2878-BQ128-BW128-CC128</f>
        <v>0</v>
      </c>
      <c r="CJ128" s="19">
        <f t="shared" si="27"/>
        <v>2.4700000000000002</v>
      </c>
      <c r="CK128" s="19" t="str">
        <v>Stones</v>
      </c>
      <c r="CL128" s="19">
        <v>0</v>
      </c>
      <c r="CM128" s="19">
        <v>2.4700000000000002</v>
      </c>
    </row>
    <row r="129" spans="1:91">
      <c r="A129" s="47" t="str">
        <v>Van Dijk</v>
      </c>
      <c r="B129" s="47">
        <v>6.5</v>
      </c>
      <c r="C129" s="47" t="str">
        <v>Liverpool</v>
      </c>
      <c r="D129" s="47">
        <v>4.2</v>
      </c>
      <c r="E129" s="47">
        <v>3.49</v>
      </c>
      <c r="F129" s="47">
        <v>3.03</v>
      </c>
      <c r="G129" s="47">
        <v>3.32</v>
      </c>
      <c r="H129" s="47">
        <v>3.66</v>
      </c>
      <c r="I129" s="47">
        <v>4.22</v>
      </c>
      <c r="J129" s="47">
        <v>2.56</v>
      </c>
      <c r="K129" s="47">
        <v>3.38</v>
      </c>
      <c r="L129" s="47">
        <v>0</v>
      </c>
      <c r="N129" s="252">
        <f t="shared" si="38"/>
        <v>3</v>
      </c>
      <c r="O129" s="49" t="str">
        <f>Main!A239</f>
        <v>Shaw</v>
      </c>
      <c r="P129" s="49">
        <f>Main!B239</f>
        <v>4.8</v>
      </c>
      <c r="Q129" s="49" t="str">
        <f>Main!C239</f>
        <v>Man Utd</v>
      </c>
      <c r="R129" s="49">
        <f>Main!D239</f>
        <v>3.54</v>
      </c>
      <c r="S129" s="49">
        <f>Main!E239</f>
        <v>4.2</v>
      </c>
      <c r="T129" s="49">
        <f>Main!F239</f>
        <v>1.83</v>
      </c>
      <c r="U129" s="49">
        <f>Main!G239</f>
        <v>1.77</v>
      </c>
      <c r="V129" s="49">
        <f>Main!H239</f>
        <v>3.5</v>
      </c>
      <c r="W129" s="49">
        <f>Main!I239</f>
        <v>2.77</v>
      </c>
      <c r="X129" s="49">
        <f>Main!J239</f>
        <v>3.37</v>
      </c>
      <c r="Y129" s="49">
        <f>Main!K239</f>
        <v>1.64</v>
      </c>
      <c r="Z129" s="49">
        <f>Main!L2879</f>
        <v>0</v>
      </c>
      <c r="AB129" s="49">
        <v>1</v>
      </c>
      <c r="AC129" s="49" t="str">
        <v>Aubameyang</v>
      </c>
      <c r="AD129" s="49">
        <v>8.6999999999999993</v>
      </c>
      <c r="AE129" s="49" t="str">
        <v>Chelsea</v>
      </c>
      <c r="AF129" s="49">
        <v>3.5</v>
      </c>
      <c r="AG129" s="49">
        <v>5.86</v>
      </c>
      <c r="AH129" s="49">
        <v>3.45</v>
      </c>
      <c r="AI129" s="49">
        <v>2.48</v>
      </c>
      <c r="AJ129" s="49">
        <v>3.56</v>
      </c>
      <c r="AK129" s="49">
        <v>2.83</v>
      </c>
      <c r="AL129" s="49">
        <v>3.45</v>
      </c>
      <c r="AM129" s="49">
        <v>2.5299999999999998</v>
      </c>
      <c r="AN129" s="49">
        <v>0</v>
      </c>
      <c r="AP129" s="50" t="str">
        <f>Main!A239</f>
        <v>Shaw</v>
      </c>
      <c r="AQ129" s="50">
        <f>Main!B239</f>
        <v>4.8</v>
      </c>
      <c r="AR129" s="50" t="str">
        <f>Main!C239</f>
        <v>Man Utd</v>
      </c>
      <c r="AS129" s="50">
        <f>Main!D239</f>
        <v>3.54</v>
      </c>
      <c r="AT129" s="50">
        <f>Main!E239</f>
        <v>4.2</v>
      </c>
      <c r="AU129" s="50">
        <f>Main!F239</f>
        <v>1.83</v>
      </c>
      <c r="AV129" s="50">
        <f>Main!G239</f>
        <v>1.77</v>
      </c>
      <c r="AW129" s="50">
        <f>Main!H239</f>
        <v>3.5</v>
      </c>
      <c r="AX129" s="50">
        <f>Main!I239</f>
        <v>2.77</v>
      </c>
      <c r="AY129" s="50">
        <f>Main!J239</f>
        <v>3.37</v>
      </c>
      <c r="AZ129" s="50">
        <f>Main!K239</f>
        <v>1.64</v>
      </c>
      <c r="BA129" s="50">
        <f>Main!L1119</f>
        <v>0</v>
      </c>
      <c r="BC129" s="50" t="str">
        <v>Stones</v>
      </c>
      <c r="BD129" s="50">
        <v>5.4</v>
      </c>
      <c r="BE129" s="50" t="str">
        <v>Man City</v>
      </c>
      <c r="BF129" s="50">
        <v>3.18</v>
      </c>
      <c r="BG129" s="50">
        <v>2.4700000000000002</v>
      </c>
      <c r="BH129" s="50">
        <v>4.68</v>
      </c>
      <c r="BI129" s="50">
        <v>3.03</v>
      </c>
      <c r="BJ129" s="50">
        <v>1.96</v>
      </c>
      <c r="BK129" s="50">
        <v>3.99</v>
      </c>
      <c r="BL129" s="50">
        <v>2.36</v>
      </c>
      <c r="BM129" s="50">
        <v>1.05</v>
      </c>
      <c r="BN129" s="50">
        <v>0</v>
      </c>
      <c r="BP129" s="126" t="str">
        <f>Main!A129</f>
        <v>Shaw</v>
      </c>
      <c r="BQ129" s="126">
        <f>Main!N2879</f>
        <v>0</v>
      </c>
      <c r="BR129" s="126">
        <f>Main!E19</f>
        <v>4.2</v>
      </c>
      <c r="BS129" s="126" t="str">
        <v>Shaw</v>
      </c>
      <c r="BT129" s="126">
        <v>0</v>
      </c>
      <c r="BU129" s="126">
        <v>4.2</v>
      </c>
      <c r="BV129" s="127" t="str">
        <f t="shared" si="24"/>
        <v>Shaw</v>
      </c>
      <c r="BW129" s="127">
        <f>Main!P2879</f>
        <v>0</v>
      </c>
      <c r="BX129" s="127">
        <f t="shared" si="25"/>
        <v>4.2</v>
      </c>
      <c r="BY129" s="127" t="str">
        <v>Stones</v>
      </c>
      <c r="BZ129" s="127">
        <v>0</v>
      </c>
      <c r="CA129" s="127">
        <v>2.4700000000000002</v>
      </c>
      <c r="CH129" s="19" t="str">
        <f t="shared" si="26"/>
        <v>Shaw</v>
      </c>
      <c r="CI129" s="19">
        <f>Main!M2879-BQ129-BW129-CC129</f>
        <v>0</v>
      </c>
      <c r="CJ129" s="19">
        <f t="shared" si="27"/>
        <v>4.2</v>
      </c>
      <c r="CK129" s="19" t="str">
        <v>Shaw</v>
      </c>
      <c r="CL129" s="19">
        <v>0</v>
      </c>
      <c r="CM129" s="19">
        <v>4.2</v>
      </c>
    </row>
    <row r="130" spans="1:91">
      <c r="A130" s="47" t="str">
        <v>White</v>
      </c>
      <c r="B130" s="47">
        <v>4.7</v>
      </c>
      <c r="C130" s="47" t="str">
        <v>Arsenal</v>
      </c>
      <c r="D130" s="47">
        <v>3.1</v>
      </c>
      <c r="E130" s="47">
        <v>3.09</v>
      </c>
      <c r="F130" s="47">
        <v>2.35</v>
      </c>
      <c r="G130" s="47">
        <v>2.73</v>
      </c>
      <c r="H130" s="47">
        <v>3.27</v>
      </c>
      <c r="I130" s="47">
        <v>5.52</v>
      </c>
      <c r="J130" s="47">
        <v>2.98</v>
      </c>
      <c r="K130" s="47">
        <v>2.33</v>
      </c>
      <c r="L130" s="47">
        <v>0</v>
      </c>
      <c r="N130" s="252">
        <f t="shared" si="38"/>
        <v>3</v>
      </c>
      <c r="O130" s="49" t="str">
        <f>Main!A240</f>
        <v>Cucurella</v>
      </c>
      <c r="P130" s="49">
        <f>Main!B240</f>
        <v>5.0999999999999996</v>
      </c>
      <c r="Q130" s="49" t="str">
        <f>Main!C240</f>
        <v>Chelsea</v>
      </c>
      <c r="R130" s="49">
        <f>Main!D240</f>
        <v>3.86</v>
      </c>
      <c r="S130" s="49">
        <f>Main!E240</f>
        <v>5.55</v>
      </c>
      <c r="T130" s="49">
        <f>Main!F240</f>
        <v>3.95</v>
      </c>
      <c r="U130" s="49">
        <f>Main!G240</f>
        <v>1.86</v>
      </c>
      <c r="V130" s="49">
        <f>Main!H240</f>
        <v>2.25</v>
      </c>
      <c r="W130" s="49">
        <f>Main!I240</f>
        <v>1.58</v>
      </c>
      <c r="X130" s="49">
        <f>Main!J240</f>
        <v>2.11</v>
      </c>
      <c r="Y130" s="49">
        <f>Main!K240</f>
        <v>1.37</v>
      </c>
      <c r="Z130" s="49">
        <f>Main!L2880</f>
        <v>1</v>
      </c>
      <c r="AB130" s="49">
        <v>1</v>
      </c>
      <c r="AC130" s="49" t="str">
        <v>Solanke</v>
      </c>
      <c r="AD130" s="49">
        <v>5.8</v>
      </c>
      <c r="AE130" s="49" t="str">
        <v>Bournemouth</v>
      </c>
      <c r="AF130" s="49">
        <v>4.43</v>
      </c>
      <c r="AG130" s="49">
        <v>3.26</v>
      </c>
      <c r="AH130" s="49">
        <v>3.55</v>
      </c>
      <c r="AI130" s="49">
        <v>4.2699999999999996</v>
      </c>
      <c r="AJ130" s="49">
        <v>3.09</v>
      </c>
      <c r="AK130" s="49">
        <v>3.33</v>
      </c>
      <c r="AL130" s="49">
        <v>3.31</v>
      </c>
      <c r="AM130" s="49">
        <v>1.24</v>
      </c>
      <c r="AN130" s="49">
        <v>0</v>
      </c>
      <c r="AP130" s="50" t="str">
        <f>Main!A240</f>
        <v>Cucurella</v>
      </c>
      <c r="AQ130" s="50">
        <f>Main!B240</f>
        <v>5.0999999999999996</v>
      </c>
      <c r="AR130" s="50" t="str">
        <f>Main!C240</f>
        <v>Chelsea</v>
      </c>
      <c r="AS130" s="50">
        <f>Main!D240</f>
        <v>3.86</v>
      </c>
      <c r="AT130" s="50">
        <f>Main!E240</f>
        <v>5.55</v>
      </c>
      <c r="AU130" s="50">
        <f>Main!F240</f>
        <v>3.95</v>
      </c>
      <c r="AV130" s="50">
        <f>Main!G240</f>
        <v>1.86</v>
      </c>
      <c r="AW130" s="50">
        <f>Main!H240</f>
        <v>2.25</v>
      </c>
      <c r="AX130" s="50">
        <f>Main!I240</f>
        <v>1.58</v>
      </c>
      <c r="AY130" s="50">
        <f>Main!J240</f>
        <v>2.11</v>
      </c>
      <c r="AZ130" s="50">
        <f>Main!K240</f>
        <v>1.37</v>
      </c>
      <c r="BA130" s="50">
        <f>Main!L1120</f>
        <v>0</v>
      </c>
      <c r="BC130" s="50" t="str">
        <v>Shaw</v>
      </c>
      <c r="BD130" s="50">
        <v>4.8</v>
      </c>
      <c r="BE130" s="50" t="str">
        <v>Man Utd</v>
      </c>
      <c r="BF130" s="50">
        <v>3.54</v>
      </c>
      <c r="BG130" s="50">
        <v>4.2</v>
      </c>
      <c r="BH130" s="50">
        <v>1.83</v>
      </c>
      <c r="BI130" s="50">
        <v>1.77</v>
      </c>
      <c r="BJ130" s="50">
        <v>3.5</v>
      </c>
      <c r="BK130" s="50">
        <v>2.77</v>
      </c>
      <c r="BL130" s="50">
        <v>3.37</v>
      </c>
      <c r="BM130" s="50">
        <v>1.64</v>
      </c>
      <c r="BN130" s="50">
        <v>0</v>
      </c>
      <c r="BP130" s="126" t="str">
        <f>Main!A130</f>
        <v>Cucurella</v>
      </c>
      <c r="BQ130" s="126">
        <f>Main!N2880</f>
        <v>0</v>
      </c>
      <c r="BR130" s="126">
        <f>Main!E20</f>
        <v>5.55</v>
      </c>
      <c r="BS130" s="126" t="str">
        <v>Cucurella</v>
      </c>
      <c r="BT130" s="126">
        <v>0</v>
      </c>
      <c r="BU130" s="126">
        <v>5.55</v>
      </c>
      <c r="BV130" s="127" t="str">
        <f t="shared" ref="BV130:BV193" si="39">BP130</f>
        <v>Cucurella</v>
      </c>
      <c r="BW130" s="127">
        <f>Main!P2880</f>
        <v>0</v>
      </c>
      <c r="BX130" s="127">
        <f t="shared" ref="BX130:BX193" si="40">BR130</f>
        <v>5.55</v>
      </c>
      <c r="BY130" s="127" t="str">
        <v>Shaw</v>
      </c>
      <c r="BZ130" s="127">
        <v>0</v>
      </c>
      <c r="CA130" s="127">
        <v>4.2</v>
      </c>
      <c r="CH130" s="19" t="str">
        <f t="shared" ref="CH130:CH193" si="41">BP130</f>
        <v>Cucurella</v>
      </c>
      <c r="CI130" s="19">
        <f>Main!M2880-BQ130-BW130-CC130</f>
        <v>0</v>
      </c>
      <c r="CJ130" s="19">
        <f t="shared" ref="CJ130:CJ193" si="42">BR130</f>
        <v>5.55</v>
      </c>
      <c r="CK130" s="19" t="str">
        <v>Cucurella</v>
      </c>
      <c r="CL130" s="19">
        <v>0</v>
      </c>
      <c r="CM130" s="19">
        <v>5.55</v>
      </c>
    </row>
    <row r="131" spans="1:91">
      <c r="A131" s="47" t="str">
        <v>Laporte</v>
      </c>
      <c r="B131" s="47">
        <v>5.8</v>
      </c>
      <c r="C131" s="47" t="str">
        <v>Man City</v>
      </c>
      <c r="D131" s="47">
        <v>3.36</v>
      </c>
      <c r="E131" s="47">
        <v>2.72</v>
      </c>
      <c r="F131" s="47">
        <v>5.16</v>
      </c>
      <c r="G131" s="47">
        <v>3.42</v>
      </c>
      <c r="H131" s="47">
        <v>2.0499999999999998</v>
      </c>
      <c r="I131" s="47">
        <v>4.34</v>
      </c>
      <c r="J131" s="47">
        <v>2.62</v>
      </c>
      <c r="K131" s="47">
        <v>1.1200000000000001</v>
      </c>
      <c r="L131" s="47">
        <v>0</v>
      </c>
      <c r="N131" s="252">
        <f t="shared" si="38"/>
        <v>3</v>
      </c>
      <c r="O131" s="49" t="str">
        <f>Main!A241</f>
        <v>Varane</v>
      </c>
      <c r="P131" s="49">
        <f>Main!B241</f>
        <v>4.8</v>
      </c>
      <c r="Q131" s="49" t="str">
        <f>Main!C241</f>
        <v>Man Utd</v>
      </c>
      <c r="R131" s="49">
        <f>Main!D241</f>
        <v>3.47</v>
      </c>
      <c r="S131" s="49">
        <f>Main!E241</f>
        <v>3.84</v>
      </c>
      <c r="T131" s="49">
        <f>Main!F241</f>
        <v>1.94</v>
      </c>
      <c r="U131" s="49">
        <f>Main!G241</f>
        <v>1.83</v>
      </c>
      <c r="V131" s="49">
        <f>Main!H241</f>
        <v>3.41</v>
      </c>
      <c r="W131" s="49">
        <f>Main!I241</f>
        <v>2.6</v>
      </c>
      <c r="X131" s="49">
        <f>Main!J241</f>
        <v>3.21</v>
      </c>
      <c r="Y131" s="49">
        <f>Main!K241</f>
        <v>1.55</v>
      </c>
      <c r="Z131" s="49">
        <f>Main!L2881</f>
        <v>0</v>
      </c>
      <c r="AB131" s="49">
        <v>1</v>
      </c>
      <c r="AC131" s="49" t="str">
        <v>Bamford</v>
      </c>
      <c r="AD131" s="49">
        <v>7.2</v>
      </c>
      <c r="AE131" s="49" t="str">
        <v>Leeds</v>
      </c>
      <c r="AF131" s="49">
        <v>1.69</v>
      </c>
      <c r="AG131" s="49">
        <v>3.12</v>
      </c>
      <c r="AH131" s="49">
        <v>3.23</v>
      </c>
      <c r="AI131" s="49">
        <v>3.87</v>
      </c>
      <c r="AJ131" s="49">
        <v>3.4</v>
      </c>
      <c r="AK131" s="49">
        <v>3.24</v>
      </c>
      <c r="AL131" s="49">
        <v>3.34</v>
      </c>
      <c r="AM131" s="49">
        <v>3.43</v>
      </c>
      <c r="AN131" s="49">
        <v>0</v>
      </c>
      <c r="AP131" s="50" t="str">
        <f>Main!A241</f>
        <v>Varane</v>
      </c>
      <c r="AQ131" s="50">
        <f>Main!B241</f>
        <v>4.8</v>
      </c>
      <c r="AR131" s="50" t="str">
        <f>Main!C241</f>
        <v>Man Utd</v>
      </c>
      <c r="AS131" s="50">
        <f>Main!D241</f>
        <v>3.47</v>
      </c>
      <c r="AT131" s="50">
        <f>Main!E241</f>
        <v>3.84</v>
      </c>
      <c r="AU131" s="50">
        <f>Main!F241</f>
        <v>1.94</v>
      </c>
      <c r="AV131" s="50">
        <f>Main!G241</f>
        <v>1.83</v>
      </c>
      <c r="AW131" s="50">
        <f>Main!H241</f>
        <v>3.41</v>
      </c>
      <c r="AX131" s="50">
        <f>Main!I241</f>
        <v>2.6</v>
      </c>
      <c r="AY131" s="50">
        <f>Main!J241</f>
        <v>3.21</v>
      </c>
      <c r="AZ131" s="50">
        <f>Main!K241</f>
        <v>1.55</v>
      </c>
      <c r="BA131" s="50">
        <f>Main!L1121</f>
        <v>0</v>
      </c>
      <c r="BC131" s="50" t="str">
        <v>Cucurella</v>
      </c>
      <c r="BD131" s="50">
        <v>5.0999999999999996</v>
      </c>
      <c r="BE131" s="50" t="str">
        <v>Chelsea</v>
      </c>
      <c r="BF131" s="50">
        <v>3.86</v>
      </c>
      <c r="BG131" s="50">
        <v>5.55</v>
      </c>
      <c r="BH131" s="50">
        <v>3.95</v>
      </c>
      <c r="BI131" s="50">
        <v>1.86</v>
      </c>
      <c r="BJ131" s="50">
        <v>2.25</v>
      </c>
      <c r="BK131" s="50">
        <v>1.58</v>
      </c>
      <c r="BL131" s="50">
        <v>2.11</v>
      </c>
      <c r="BM131" s="50">
        <v>1.37</v>
      </c>
      <c r="BN131" s="50">
        <v>0</v>
      </c>
      <c r="BP131" s="126" t="str">
        <f>Main!A131</f>
        <v>Varane</v>
      </c>
      <c r="BQ131" s="126">
        <f>Main!N2881</f>
        <v>0</v>
      </c>
      <c r="BR131" s="126">
        <f>Main!E21</f>
        <v>3.84</v>
      </c>
      <c r="BS131" s="126" t="str">
        <v>Varane</v>
      </c>
      <c r="BT131" s="126">
        <v>0</v>
      </c>
      <c r="BU131" s="126">
        <v>3.84</v>
      </c>
      <c r="BV131" s="127" t="str">
        <f t="shared" si="39"/>
        <v>Varane</v>
      </c>
      <c r="BW131" s="127">
        <f>Main!P2881</f>
        <v>0</v>
      </c>
      <c r="BX131" s="127">
        <f t="shared" si="40"/>
        <v>3.84</v>
      </c>
      <c r="BY131" s="127" t="str">
        <v>Cucurella</v>
      </c>
      <c r="BZ131" s="127">
        <v>0</v>
      </c>
      <c r="CA131" s="127">
        <v>5.55</v>
      </c>
      <c r="CH131" s="19" t="str">
        <f t="shared" si="41"/>
        <v>Varane</v>
      </c>
      <c r="CI131" s="19">
        <f>Main!M2881-BQ131-BW131-CC131</f>
        <v>0</v>
      </c>
      <c r="CJ131" s="19">
        <f t="shared" si="42"/>
        <v>3.84</v>
      </c>
      <c r="CK131" s="19" t="str">
        <v>Varane</v>
      </c>
      <c r="CL131" s="19">
        <v>0</v>
      </c>
      <c r="CM131" s="19">
        <v>3.84</v>
      </c>
    </row>
    <row r="132" spans="1:91">
      <c r="A132" s="47" t="str">
        <v>Saliba</v>
      </c>
      <c r="B132" s="47">
        <v>5.3</v>
      </c>
      <c r="C132" s="47" t="str">
        <v>Arsenal</v>
      </c>
      <c r="D132" s="47">
        <v>3.14</v>
      </c>
      <c r="E132" s="47">
        <v>2.59</v>
      </c>
      <c r="F132" s="47">
        <v>2.19</v>
      </c>
      <c r="G132" s="47">
        <v>2.69</v>
      </c>
      <c r="H132" s="47">
        <v>3.3</v>
      </c>
      <c r="I132" s="47">
        <v>5.45</v>
      </c>
      <c r="J132" s="47">
        <v>2.91</v>
      </c>
      <c r="K132" s="47">
        <v>2.34</v>
      </c>
      <c r="L132" s="47">
        <v>0</v>
      </c>
      <c r="N132" s="252">
        <f t="shared" si="38"/>
        <v>3</v>
      </c>
      <c r="O132" s="49" t="str">
        <f>Main!A242</f>
        <v>Estupiñán</v>
      </c>
      <c r="P132" s="49">
        <f>Main!B242</f>
        <v>4.5</v>
      </c>
      <c r="Q132" s="49" t="str">
        <f>Main!C242</f>
        <v>Brighton</v>
      </c>
      <c r="R132" s="49">
        <f>Main!D242</f>
        <v>2.37</v>
      </c>
      <c r="S132" s="49">
        <f>Main!E242</f>
        <v>3.26</v>
      </c>
      <c r="T132" s="49">
        <f>Main!F242</f>
        <v>2.17</v>
      </c>
      <c r="U132" s="49">
        <f>Main!G242</f>
        <v>2.61</v>
      </c>
      <c r="V132" s="49">
        <f>Main!H242</f>
        <v>3.62</v>
      </c>
      <c r="W132" s="49">
        <f>Main!I242</f>
        <v>2.79</v>
      </c>
      <c r="X132" s="49">
        <f>Main!J242</f>
        <v>3.17</v>
      </c>
      <c r="Y132" s="49">
        <f>Main!K242</f>
        <v>1.31</v>
      </c>
      <c r="Z132" s="49">
        <f>Main!L2882</f>
        <v>0</v>
      </c>
      <c r="AB132" s="49">
        <v>1</v>
      </c>
      <c r="AC132" s="49" t="str">
        <v>Mbeumo</v>
      </c>
      <c r="AD132" s="49">
        <v>5.8</v>
      </c>
      <c r="AE132" s="49" t="str">
        <v>Brentford</v>
      </c>
      <c r="AF132" s="49">
        <v>3</v>
      </c>
      <c r="AG132" s="49">
        <v>2.62</v>
      </c>
      <c r="AH132" s="49">
        <v>3.81</v>
      </c>
      <c r="AI132" s="49">
        <v>3.38</v>
      </c>
      <c r="AJ132" s="49">
        <v>4.13</v>
      </c>
      <c r="AK132" s="49">
        <v>2.81</v>
      </c>
      <c r="AL132" s="49">
        <v>3.94</v>
      </c>
      <c r="AM132" s="49">
        <v>1.57</v>
      </c>
      <c r="AN132" s="49">
        <v>0</v>
      </c>
      <c r="AP132" s="50" t="str">
        <f>Main!A242</f>
        <v>Estupiñán</v>
      </c>
      <c r="AQ132" s="50">
        <f>Main!B242</f>
        <v>4.5</v>
      </c>
      <c r="AR132" s="50" t="str">
        <f>Main!C242</f>
        <v>Brighton</v>
      </c>
      <c r="AS132" s="50">
        <f>Main!D242</f>
        <v>2.37</v>
      </c>
      <c r="AT132" s="50">
        <f>Main!E242</f>
        <v>3.26</v>
      </c>
      <c r="AU132" s="50">
        <f>Main!F242</f>
        <v>2.17</v>
      </c>
      <c r="AV132" s="50">
        <f>Main!G242</f>
        <v>2.61</v>
      </c>
      <c r="AW132" s="50">
        <f>Main!H242</f>
        <v>3.62</v>
      </c>
      <c r="AX132" s="50">
        <f>Main!I242</f>
        <v>2.79</v>
      </c>
      <c r="AY132" s="50">
        <f>Main!J242</f>
        <v>3.17</v>
      </c>
      <c r="AZ132" s="50">
        <f>Main!K242</f>
        <v>1.31</v>
      </c>
      <c r="BA132" s="50">
        <f>Main!L1122</f>
        <v>0</v>
      </c>
      <c r="BC132" s="50" t="str">
        <v>Varane</v>
      </c>
      <c r="BD132" s="50">
        <v>4.8</v>
      </c>
      <c r="BE132" s="50" t="str">
        <v>Man Utd</v>
      </c>
      <c r="BF132" s="50">
        <v>3.47</v>
      </c>
      <c r="BG132" s="50">
        <v>3.84</v>
      </c>
      <c r="BH132" s="50">
        <v>1.94</v>
      </c>
      <c r="BI132" s="50">
        <v>1.83</v>
      </c>
      <c r="BJ132" s="50">
        <v>3.41</v>
      </c>
      <c r="BK132" s="50">
        <v>2.6</v>
      </c>
      <c r="BL132" s="50">
        <v>3.21</v>
      </c>
      <c r="BM132" s="50">
        <v>1.55</v>
      </c>
      <c r="BN132" s="50">
        <v>0</v>
      </c>
      <c r="BP132" s="126" t="str">
        <f>Main!A132</f>
        <v>Estupiñán</v>
      </c>
      <c r="BQ132" s="126">
        <f>Main!N2882</f>
        <v>0</v>
      </c>
      <c r="BR132" s="126">
        <f>Main!E22</f>
        <v>3.26</v>
      </c>
      <c r="BS132" s="126" t="str">
        <v>Estupiñán</v>
      </c>
      <c r="BT132" s="126">
        <v>0</v>
      </c>
      <c r="BU132" s="126">
        <v>3.26</v>
      </c>
      <c r="BV132" s="127" t="str">
        <f t="shared" si="39"/>
        <v>Estupiñán</v>
      </c>
      <c r="BW132" s="127">
        <f>Main!P2882</f>
        <v>0</v>
      </c>
      <c r="BX132" s="127">
        <f t="shared" si="40"/>
        <v>3.26</v>
      </c>
      <c r="BY132" s="127" t="str">
        <v>Varane</v>
      </c>
      <c r="BZ132" s="127">
        <v>0</v>
      </c>
      <c r="CA132" s="127">
        <v>3.84</v>
      </c>
      <c r="CH132" s="19" t="str">
        <f t="shared" si="41"/>
        <v>Estupiñán</v>
      </c>
      <c r="CI132" s="19">
        <f>Main!M2882-BQ132-BW132-CC132</f>
        <v>0</v>
      </c>
      <c r="CJ132" s="19">
        <f t="shared" si="42"/>
        <v>3.26</v>
      </c>
      <c r="CK132" s="19" t="str">
        <v>Estupiñán</v>
      </c>
      <c r="CL132" s="19">
        <v>0</v>
      </c>
      <c r="CM132" s="19">
        <v>3.26</v>
      </c>
    </row>
    <row r="133" spans="1:91">
      <c r="A133" s="47" t="str">
        <v>Burn</v>
      </c>
      <c r="B133" s="47">
        <v>4.5</v>
      </c>
      <c r="C133" s="47" t="str">
        <v>Newcastle</v>
      </c>
      <c r="D133" s="47">
        <v>3.83</v>
      </c>
      <c r="E133" s="47">
        <v>2.08</v>
      </c>
      <c r="F133" s="47">
        <v>3.82</v>
      </c>
      <c r="G133" s="47">
        <v>3.19</v>
      </c>
      <c r="H133" s="47">
        <v>3.53</v>
      </c>
      <c r="I133" s="47">
        <v>3.56</v>
      </c>
      <c r="J133" s="47">
        <v>2.29</v>
      </c>
      <c r="K133" s="47">
        <v>2.04</v>
      </c>
      <c r="L133" s="47">
        <v>0</v>
      </c>
      <c r="N133" s="252">
        <f t="shared" si="38"/>
        <v>3</v>
      </c>
      <c r="O133" s="49" t="str">
        <f>Main!A243</f>
        <v>Matip</v>
      </c>
      <c r="P133" s="49">
        <f>Main!B243</f>
        <v>5.9</v>
      </c>
      <c r="Q133" s="49" t="str">
        <f>Main!C243</f>
        <v>Liverpool</v>
      </c>
      <c r="R133" s="49">
        <f>Main!D243</f>
        <v>3.36</v>
      </c>
      <c r="S133" s="49">
        <f>Main!E243</f>
        <v>2.5299999999999998</v>
      </c>
      <c r="T133" s="49">
        <f>Main!F243</f>
        <v>2.21</v>
      </c>
      <c r="U133" s="49">
        <f>Main!G243</f>
        <v>2.44</v>
      </c>
      <c r="V133" s="49">
        <f>Main!H243</f>
        <v>2.91</v>
      </c>
      <c r="W133" s="49">
        <f>Main!I243</f>
        <v>3.18</v>
      </c>
      <c r="X133" s="49">
        <f>Main!J243</f>
        <v>1.93</v>
      </c>
      <c r="Y133" s="49">
        <f>Main!K243</f>
        <v>2.67</v>
      </c>
      <c r="Z133" s="49">
        <f>Main!L2883</f>
        <v>0</v>
      </c>
      <c r="AB133" s="49">
        <v>1</v>
      </c>
      <c r="AC133" s="49" t="str">
        <v>Adams</v>
      </c>
      <c r="AD133" s="49">
        <v>6.4</v>
      </c>
      <c r="AE133" s="49" t="str">
        <v>Southampton</v>
      </c>
      <c r="AF133" s="49">
        <v>3.47</v>
      </c>
      <c r="AG133" s="49">
        <v>3.59</v>
      </c>
      <c r="AH133" s="49">
        <v>3.03</v>
      </c>
      <c r="AI133" s="49">
        <v>3.31</v>
      </c>
      <c r="AJ133" s="49">
        <v>2.9</v>
      </c>
      <c r="AK133" s="49">
        <v>3.23</v>
      </c>
      <c r="AL133" s="49">
        <v>2.41</v>
      </c>
      <c r="AM133" s="49">
        <v>2.85</v>
      </c>
      <c r="AN133" s="49">
        <v>0</v>
      </c>
      <c r="AP133" s="50" t="str">
        <f>Main!A243</f>
        <v>Matip</v>
      </c>
      <c r="AQ133" s="50">
        <f>Main!B243</f>
        <v>5.9</v>
      </c>
      <c r="AR133" s="50" t="str">
        <f>Main!C243</f>
        <v>Liverpool</v>
      </c>
      <c r="AS133" s="50">
        <f>Main!D243</f>
        <v>3.36</v>
      </c>
      <c r="AT133" s="50">
        <f>Main!E243</f>
        <v>2.5299999999999998</v>
      </c>
      <c r="AU133" s="50">
        <f>Main!F243</f>
        <v>2.21</v>
      </c>
      <c r="AV133" s="50">
        <f>Main!G243</f>
        <v>2.44</v>
      </c>
      <c r="AW133" s="50">
        <f>Main!H243</f>
        <v>2.91</v>
      </c>
      <c r="AX133" s="50">
        <f>Main!I243</f>
        <v>3.18</v>
      </c>
      <c r="AY133" s="50">
        <f>Main!J243</f>
        <v>1.93</v>
      </c>
      <c r="AZ133" s="50">
        <f>Main!K243</f>
        <v>2.67</v>
      </c>
      <c r="BA133" s="50">
        <f>Main!L1123</f>
        <v>0</v>
      </c>
      <c r="BC133" s="50" t="str">
        <v>Estupiñán</v>
      </c>
      <c r="BD133" s="50">
        <v>4.5</v>
      </c>
      <c r="BE133" s="50" t="str">
        <v>Brighton</v>
      </c>
      <c r="BF133" s="50">
        <v>2.37</v>
      </c>
      <c r="BG133" s="50">
        <v>3.26</v>
      </c>
      <c r="BH133" s="50">
        <v>2.17</v>
      </c>
      <c r="BI133" s="50">
        <v>2.61</v>
      </c>
      <c r="BJ133" s="50">
        <v>3.62</v>
      </c>
      <c r="BK133" s="50">
        <v>2.79</v>
      </c>
      <c r="BL133" s="50">
        <v>3.17</v>
      </c>
      <c r="BM133" s="50">
        <v>1.31</v>
      </c>
      <c r="BN133" s="50">
        <v>0</v>
      </c>
      <c r="BP133" s="126" t="str">
        <f>Main!A133</f>
        <v>Matip</v>
      </c>
      <c r="BQ133" s="126">
        <f>Main!N2883</f>
        <v>0</v>
      </c>
      <c r="BR133" s="126">
        <f>Main!E23</f>
        <v>2.5299999999999998</v>
      </c>
      <c r="BS133" s="126" t="str">
        <v>Matip</v>
      </c>
      <c r="BT133" s="126">
        <v>0</v>
      </c>
      <c r="BU133" s="126">
        <v>2.5299999999999998</v>
      </c>
      <c r="BV133" s="127" t="str">
        <f t="shared" si="39"/>
        <v>Matip</v>
      </c>
      <c r="BW133" s="127">
        <f>Main!P2883</f>
        <v>0</v>
      </c>
      <c r="BX133" s="127">
        <f t="shared" si="40"/>
        <v>2.5299999999999998</v>
      </c>
      <c r="BY133" s="127" t="str">
        <v>Estupiñán</v>
      </c>
      <c r="BZ133" s="127">
        <v>0</v>
      </c>
      <c r="CA133" s="127">
        <v>3.26</v>
      </c>
      <c r="CH133" s="19" t="str">
        <f t="shared" si="41"/>
        <v>Matip</v>
      </c>
      <c r="CI133" s="19">
        <f>Main!M2883-BQ133-BW133-CC133</f>
        <v>0</v>
      </c>
      <c r="CJ133" s="19">
        <f t="shared" si="42"/>
        <v>2.5299999999999998</v>
      </c>
      <c r="CK133" s="19" t="str">
        <v>Matip</v>
      </c>
      <c r="CL133" s="19">
        <v>0</v>
      </c>
      <c r="CM133" s="19">
        <v>2.5299999999999998</v>
      </c>
    </row>
    <row r="134" spans="1:91">
      <c r="A134" s="47" t="str">
        <v>Botman</v>
      </c>
      <c r="B134" s="47">
        <v>4.4000000000000004</v>
      </c>
      <c r="C134" s="47" t="str">
        <v>Newcastle</v>
      </c>
      <c r="D134" s="47">
        <v>3.77</v>
      </c>
      <c r="E134" s="47">
        <v>2.08</v>
      </c>
      <c r="F134" s="47">
        <v>3.68</v>
      </c>
      <c r="G134" s="47">
        <v>3.25</v>
      </c>
      <c r="H134" s="47">
        <v>3.65</v>
      </c>
      <c r="I134" s="47">
        <v>3.46</v>
      </c>
      <c r="J134" s="47">
        <v>2.31</v>
      </c>
      <c r="K134" s="47">
        <v>2.04</v>
      </c>
      <c r="L134" s="47">
        <v>0</v>
      </c>
      <c r="N134" s="252">
        <f t="shared" si="38"/>
        <v>3</v>
      </c>
      <c r="O134" s="49" t="str">
        <f>Main!A244</f>
        <v>Romero</v>
      </c>
      <c r="P134" s="49">
        <f>Main!B244</f>
        <v>4.9000000000000004</v>
      </c>
      <c r="Q134" s="49" t="str">
        <f>Main!C244</f>
        <v>Spurs</v>
      </c>
      <c r="R134" s="49">
        <f>Main!D244</f>
        <v>2.2200000000000002</v>
      </c>
      <c r="S134" s="49">
        <f>Main!E244</f>
        <v>2.83</v>
      </c>
      <c r="T134" s="49">
        <f>Main!F244</f>
        <v>3.59</v>
      </c>
      <c r="U134" s="49">
        <f>Main!G244</f>
        <v>2.67</v>
      </c>
      <c r="V134" s="49">
        <f>Main!H244</f>
        <v>1.63</v>
      </c>
      <c r="W134" s="49">
        <f>Main!I244</f>
        <v>2.56</v>
      </c>
      <c r="X134" s="49">
        <f>Main!J244</f>
        <v>3.06</v>
      </c>
      <c r="Y134" s="49">
        <f>Main!K244</f>
        <v>2.5</v>
      </c>
      <c r="Z134" s="49">
        <f>Main!L2884</f>
        <v>0</v>
      </c>
      <c r="AB134" s="49">
        <v>1</v>
      </c>
      <c r="AC134" s="49" t="str">
        <v>Calvert-Lewin</v>
      </c>
      <c r="AD134" s="49">
        <v>7.9</v>
      </c>
      <c r="AE134" s="49" t="str">
        <v>Everton</v>
      </c>
      <c r="AF134" s="49">
        <v>0.91</v>
      </c>
      <c r="AG134" s="49">
        <v>1.89</v>
      </c>
      <c r="AH134" s="49">
        <v>4.07</v>
      </c>
      <c r="AI134" s="49">
        <v>3.19</v>
      </c>
      <c r="AJ134" s="49">
        <v>3.14</v>
      </c>
      <c r="AK134" s="49">
        <v>2.79</v>
      </c>
      <c r="AL134" s="49">
        <v>4.28</v>
      </c>
      <c r="AM134" s="49">
        <v>3.88</v>
      </c>
      <c r="AN134" s="49">
        <v>0</v>
      </c>
      <c r="AP134" s="50" t="str">
        <f>Main!A244</f>
        <v>Romero</v>
      </c>
      <c r="AQ134" s="50">
        <f>Main!B244</f>
        <v>4.9000000000000004</v>
      </c>
      <c r="AR134" s="50" t="str">
        <f>Main!C244</f>
        <v>Spurs</v>
      </c>
      <c r="AS134" s="50">
        <f>Main!D244</f>
        <v>2.2200000000000002</v>
      </c>
      <c r="AT134" s="50">
        <f>Main!E244</f>
        <v>2.83</v>
      </c>
      <c r="AU134" s="50">
        <f>Main!F244</f>
        <v>3.59</v>
      </c>
      <c r="AV134" s="50">
        <f>Main!G244</f>
        <v>2.67</v>
      </c>
      <c r="AW134" s="50">
        <f>Main!H244</f>
        <v>1.63</v>
      </c>
      <c r="AX134" s="50">
        <f>Main!I244</f>
        <v>2.56</v>
      </c>
      <c r="AY134" s="50">
        <f>Main!J244</f>
        <v>3.06</v>
      </c>
      <c r="AZ134" s="50">
        <f>Main!K244</f>
        <v>2.5</v>
      </c>
      <c r="BA134" s="50">
        <f>Main!L1124</f>
        <v>0</v>
      </c>
      <c r="BC134" s="50" t="str">
        <v>Matip</v>
      </c>
      <c r="BD134" s="50">
        <v>5.9</v>
      </c>
      <c r="BE134" s="50" t="str">
        <v>Liverpool</v>
      </c>
      <c r="BF134" s="50">
        <v>3.36</v>
      </c>
      <c r="BG134" s="50">
        <v>2.5299999999999998</v>
      </c>
      <c r="BH134" s="50">
        <v>2.21</v>
      </c>
      <c r="BI134" s="50">
        <v>2.44</v>
      </c>
      <c r="BJ134" s="50">
        <v>2.91</v>
      </c>
      <c r="BK134" s="50">
        <v>3.18</v>
      </c>
      <c r="BL134" s="50">
        <v>1.93</v>
      </c>
      <c r="BM134" s="50">
        <v>2.67</v>
      </c>
      <c r="BN134" s="50">
        <v>0</v>
      </c>
      <c r="BP134" s="126" t="str">
        <f>Main!A134</f>
        <v>Romero</v>
      </c>
      <c r="BQ134" s="126">
        <f>Main!N2884</f>
        <v>0</v>
      </c>
      <c r="BR134" s="126">
        <f>Main!E24</f>
        <v>2.83</v>
      </c>
      <c r="BS134" s="126" t="str">
        <v>Romero</v>
      </c>
      <c r="BT134" s="126">
        <v>0</v>
      </c>
      <c r="BU134" s="126">
        <v>2.83</v>
      </c>
      <c r="BV134" s="127" t="str">
        <f t="shared" si="39"/>
        <v>Romero</v>
      </c>
      <c r="BW134" s="127">
        <f>Main!P2884</f>
        <v>0</v>
      </c>
      <c r="BX134" s="127">
        <f t="shared" si="40"/>
        <v>2.83</v>
      </c>
      <c r="BY134" s="127" t="str">
        <v>Matip</v>
      </c>
      <c r="BZ134" s="127">
        <v>0</v>
      </c>
      <c r="CA134" s="127">
        <v>2.5299999999999998</v>
      </c>
      <c r="CH134" s="19" t="str">
        <f t="shared" si="41"/>
        <v>Romero</v>
      </c>
      <c r="CI134" s="19">
        <f>Main!M2884-BQ134-BW134-CC134</f>
        <v>0</v>
      </c>
      <c r="CJ134" s="19">
        <f t="shared" si="42"/>
        <v>2.83</v>
      </c>
      <c r="CK134" s="19" t="str">
        <v>Romero</v>
      </c>
      <c r="CL134" s="19">
        <v>0</v>
      </c>
      <c r="CM134" s="19">
        <v>2.83</v>
      </c>
    </row>
    <row r="135" spans="1:91">
      <c r="A135" s="47" t="str">
        <v>Dier</v>
      </c>
      <c r="B135" s="47">
        <v>5.2</v>
      </c>
      <c r="C135" s="47" t="str">
        <v>Spurs</v>
      </c>
      <c r="D135" s="47">
        <v>3.49</v>
      </c>
      <c r="E135" s="47">
        <v>2.98</v>
      </c>
      <c r="F135" s="47">
        <v>3.82</v>
      </c>
      <c r="G135" s="47">
        <v>2.9</v>
      </c>
      <c r="H135" s="47">
        <v>1.85</v>
      </c>
      <c r="I135" s="47">
        <v>2.8</v>
      </c>
      <c r="J135" s="47">
        <v>3.19</v>
      </c>
      <c r="K135" s="47">
        <v>2.67</v>
      </c>
      <c r="L135" s="47">
        <v>0</v>
      </c>
      <c r="N135" s="252">
        <f t="shared" si="38"/>
        <v>3</v>
      </c>
      <c r="O135" s="49" t="str">
        <f>Main!A245</f>
        <v>Koulibaly</v>
      </c>
      <c r="P135" s="49">
        <f>Main!B245</f>
        <v>5.5</v>
      </c>
      <c r="Q135" s="49" t="str">
        <f>Main!C245</f>
        <v>Chelsea</v>
      </c>
      <c r="R135" s="49">
        <f>Main!D245</f>
        <v>3.41</v>
      </c>
      <c r="S135" s="49">
        <f>Main!E245</f>
        <v>4.5599999999999996</v>
      </c>
      <c r="T135" s="49">
        <f>Main!F245</f>
        <v>3.01</v>
      </c>
      <c r="U135" s="49">
        <f>Main!G245</f>
        <v>1.31</v>
      </c>
      <c r="V135" s="49">
        <f>Main!H245</f>
        <v>2.6</v>
      </c>
      <c r="W135" s="49">
        <f>Main!I245</f>
        <v>1.91</v>
      </c>
      <c r="X135" s="49">
        <f>Main!J245</f>
        <v>2.62</v>
      </c>
      <c r="Y135" s="49">
        <f>Main!K245</f>
        <v>1.51</v>
      </c>
      <c r="Z135" s="49">
        <f>Main!L2885</f>
        <v>0</v>
      </c>
      <c r="AB135" s="49">
        <v>1</v>
      </c>
      <c r="AC135" s="49" t="str">
        <v>Scamacca</v>
      </c>
      <c r="AD135" s="49">
        <v>6.7</v>
      </c>
      <c r="AE135" s="49" t="str">
        <v>West Ham</v>
      </c>
      <c r="AF135" s="49">
        <v>2.15</v>
      </c>
      <c r="AG135" s="49">
        <v>2.98</v>
      </c>
      <c r="AH135" s="49">
        <v>3.06</v>
      </c>
      <c r="AI135" s="49">
        <v>3.61</v>
      </c>
      <c r="AJ135" s="49">
        <v>2.67</v>
      </c>
      <c r="AK135" s="49">
        <v>2.96</v>
      </c>
      <c r="AL135" s="49">
        <v>2.72</v>
      </c>
      <c r="AM135" s="49">
        <v>3.19</v>
      </c>
      <c r="AN135" s="49">
        <v>0</v>
      </c>
      <c r="AP135" s="50" t="str">
        <f>Main!A245</f>
        <v>Koulibaly</v>
      </c>
      <c r="AQ135" s="50">
        <f>Main!B245</f>
        <v>5.5</v>
      </c>
      <c r="AR135" s="50" t="str">
        <f>Main!C245</f>
        <v>Chelsea</v>
      </c>
      <c r="AS135" s="50">
        <f>Main!D245</f>
        <v>3.41</v>
      </c>
      <c r="AT135" s="50">
        <f>Main!E245</f>
        <v>4.5599999999999996</v>
      </c>
      <c r="AU135" s="50">
        <f>Main!F245</f>
        <v>3.01</v>
      </c>
      <c r="AV135" s="50">
        <f>Main!G245</f>
        <v>1.31</v>
      </c>
      <c r="AW135" s="50">
        <f>Main!H245</f>
        <v>2.6</v>
      </c>
      <c r="AX135" s="50">
        <f>Main!I245</f>
        <v>1.91</v>
      </c>
      <c r="AY135" s="50">
        <f>Main!J245</f>
        <v>2.62</v>
      </c>
      <c r="AZ135" s="50">
        <f>Main!K245</f>
        <v>1.51</v>
      </c>
      <c r="BA135" s="50">
        <f>Main!L1125</f>
        <v>0</v>
      </c>
      <c r="BC135" s="50" t="str">
        <v>Romero</v>
      </c>
      <c r="BD135" s="50">
        <v>4.9000000000000004</v>
      </c>
      <c r="BE135" s="50" t="str">
        <v>Spurs</v>
      </c>
      <c r="BF135" s="50">
        <v>2.2200000000000002</v>
      </c>
      <c r="BG135" s="50">
        <v>2.83</v>
      </c>
      <c r="BH135" s="50">
        <v>3.59</v>
      </c>
      <c r="BI135" s="50">
        <v>2.67</v>
      </c>
      <c r="BJ135" s="50">
        <v>1.63</v>
      </c>
      <c r="BK135" s="50">
        <v>2.56</v>
      </c>
      <c r="BL135" s="50">
        <v>3.06</v>
      </c>
      <c r="BM135" s="50">
        <v>2.5</v>
      </c>
      <c r="BN135" s="50">
        <v>0</v>
      </c>
      <c r="BP135" s="126" t="str">
        <f>Main!A135</f>
        <v>Koulibaly</v>
      </c>
      <c r="BQ135" s="126">
        <f>Main!N2885</f>
        <v>0</v>
      </c>
      <c r="BR135" s="126">
        <f>Main!E25</f>
        <v>4.5599999999999996</v>
      </c>
      <c r="BS135" s="126" t="str">
        <v>Koulibaly</v>
      </c>
      <c r="BT135" s="126">
        <v>0</v>
      </c>
      <c r="BU135" s="126">
        <v>4.5599999999999996</v>
      </c>
      <c r="BV135" s="127" t="str">
        <f t="shared" si="39"/>
        <v>Koulibaly</v>
      </c>
      <c r="BW135" s="127">
        <f>Main!P2885</f>
        <v>0</v>
      </c>
      <c r="BX135" s="127">
        <f t="shared" si="40"/>
        <v>4.5599999999999996</v>
      </c>
      <c r="BY135" s="127" t="str">
        <v>Romero</v>
      </c>
      <c r="BZ135" s="127">
        <v>0</v>
      </c>
      <c r="CA135" s="127">
        <v>2.83</v>
      </c>
      <c r="CH135" s="19" t="str">
        <f t="shared" si="41"/>
        <v>Koulibaly</v>
      </c>
      <c r="CI135" s="19">
        <f>Main!M2885-BQ135-BW135-CC135</f>
        <v>0</v>
      </c>
      <c r="CJ135" s="19">
        <f t="shared" si="42"/>
        <v>4.5599999999999996</v>
      </c>
      <c r="CK135" s="19" t="str">
        <v>Koulibaly</v>
      </c>
      <c r="CL135" s="19">
        <v>0</v>
      </c>
      <c r="CM135" s="19">
        <v>4.5599999999999996</v>
      </c>
    </row>
    <row r="136" spans="1:91">
      <c r="A136" s="47" t="str">
        <v>Schär</v>
      </c>
      <c r="B136" s="47">
        <v>4.9000000000000004</v>
      </c>
      <c r="C136" s="47" t="str">
        <v>Newcastle</v>
      </c>
      <c r="D136" s="47">
        <v>4.0599999999999996</v>
      </c>
      <c r="E136" s="47">
        <v>1.69</v>
      </c>
      <c r="F136" s="47">
        <v>3.37</v>
      </c>
      <c r="G136" s="47">
        <v>2.85</v>
      </c>
      <c r="H136" s="47">
        <v>3.68</v>
      </c>
      <c r="I136" s="47">
        <v>3.69</v>
      </c>
      <c r="J136" s="47">
        <v>2.3199999999999998</v>
      </c>
      <c r="K136" s="47">
        <v>2.0299999999999998</v>
      </c>
      <c r="L136" s="47">
        <v>0</v>
      </c>
      <c r="N136" s="252">
        <f t="shared" si="38"/>
        <v>3</v>
      </c>
      <c r="O136" s="49" t="str">
        <f>Main!A246</f>
        <v>Digne</v>
      </c>
      <c r="P136" s="49">
        <f>Main!B246</f>
        <v>4.5999999999999996</v>
      </c>
      <c r="Q136" s="49" t="str">
        <f>Main!C246</f>
        <v>Aston Villa</v>
      </c>
      <c r="R136" s="49">
        <f>Main!D246</f>
        <v>2.17</v>
      </c>
      <c r="S136" s="49">
        <f>Main!E246</f>
        <v>3.48</v>
      </c>
      <c r="T136" s="49">
        <f>Main!F246</f>
        <v>3.26</v>
      </c>
      <c r="U136" s="49">
        <f>Main!G246</f>
        <v>2.9</v>
      </c>
      <c r="V136" s="49">
        <f>Main!H246</f>
        <v>3.17</v>
      </c>
      <c r="W136" s="49">
        <f>Main!I246</f>
        <v>1.1499999999999999</v>
      </c>
      <c r="X136" s="49">
        <f>Main!J246</f>
        <v>2.02</v>
      </c>
      <c r="Y136" s="49">
        <f>Main!K246</f>
        <v>2.76</v>
      </c>
      <c r="Z136" s="49">
        <f>Main!L2886</f>
        <v>0</v>
      </c>
      <c r="AB136" s="49">
        <v>1</v>
      </c>
      <c r="AC136" s="49" t="str">
        <v>Edouard</v>
      </c>
      <c r="AD136" s="49">
        <v>5.3</v>
      </c>
      <c r="AE136" s="49" t="str">
        <v>Crystal Palace</v>
      </c>
      <c r="AF136" s="49">
        <v>3.3</v>
      </c>
      <c r="AG136" s="49">
        <v>3.09</v>
      </c>
      <c r="AH136" s="49">
        <v>2.58</v>
      </c>
      <c r="AI136" s="49">
        <v>2.88</v>
      </c>
      <c r="AJ136" s="49">
        <v>2.63</v>
      </c>
      <c r="AK136" s="49">
        <v>2.94</v>
      </c>
      <c r="AL136" s="49">
        <v>2.89</v>
      </c>
      <c r="AM136" s="49">
        <v>2.66</v>
      </c>
      <c r="AN136" s="49">
        <v>0</v>
      </c>
      <c r="AP136" s="50" t="str">
        <f>Main!A246</f>
        <v>Digne</v>
      </c>
      <c r="AQ136" s="50">
        <f>Main!B246</f>
        <v>4.5999999999999996</v>
      </c>
      <c r="AR136" s="50" t="str">
        <f>Main!C246</f>
        <v>Aston Villa</v>
      </c>
      <c r="AS136" s="50">
        <f>Main!D246</f>
        <v>2.17</v>
      </c>
      <c r="AT136" s="50">
        <f>Main!E246</f>
        <v>3.48</v>
      </c>
      <c r="AU136" s="50">
        <f>Main!F246</f>
        <v>3.26</v>
      </c>
      <c r="AV136" s="50">
        <f>Main!G246</f>
        <v>2.9</v>
      </c>
      <c r="AW136" s="50">
        <f>Main!H246</f>
        <v>3.17</v>
      </c>
      <c r="AX136" s="50">
        <f>Main!I246</f>
        <v>1.1499999999999999</v>
      </c>
      <c r="AY136" s="50">
        <f>Main!J246</f>
        <v>2.02</v>
      </c>
      <c r="AZ136" s="50">
        <f>Main!K246</f>
        <v>2.76</v>
      </c>
      <c r="BA136" s="50">
        <f>Main!L1126</f>
        <v>0</v>
      </c>
      <c r="BC136" s="50" t="str">
        <v>Koulibaly</v>
      </c>
      <c r="BD136" s="50">
        <v>5.5</v>
      </c>
      <c r="BE136" s="50" t="str">
        <v>Chelsea</v>
      </c>
      <c r="BF136" s="50">
        <v>3.41</v>
      </c>
      <c r="BG136" s="50">
        <v>4.5599999999999996</v>
      </c>
      <c r="BH136" s="50">
        <v>3.01</v>
      </c>
      <c r="BI136" s="50">
        <v>1.31</v>
      </c>
      <c r="BJ136" s="50">
        <v>2.6</v>
      </c>
      <c r="BK136" s="50">
        <v>1.91</v>
      </c>
      <c r="BL136" s="50">
        <v>2.62</v>
      </c>
      <c r="BM136" s="50">
        <v>1.51</v>
      </c>
      <c r="BN136" s="50">
        <v>0</v>
      </c>
      <c r="BP136" s="126" t="str">
        <f>Main!A136</f>
        <v>Digne</v>
      </c>
      <c r="BQ136" s="126">
        <f>Main!N2886</f>
        <v>0</v>
      </c>
      <c r="BR136" s="126">
        <f>Main!E26</f>
        <v>3.48</v>
      </c>
      <c r="BS136" s="126" t="str">
        <v>Digne</v>
      </c>
      <c r="BT136" s="126">
        <v>0</v>
      </c>
      <c r="BU136" s="126">
        <v>3.48</v>
      </c>
      <c r="BV136" s="127" t="str">
        <f t="shared" si="39"/>
        <v>Digne</v>
      </c>
      <c r="BW136" s="127">
        <f>Main!P2886</f>
        <v>0</v>
      </c>
      <c r="BX136" s="127">
        <f t="shared" si="40"/>
        <v>3.48</v>
      </c>
      <c r="BY136" s="127" t="str">
        <v>Koulibaly</v>
      </c>
      <c r="BZ136" s="127">
        <v>0</v>
      </c>
      <c r="CA136" s="127">
        <v>4.5599999999999996</v>
      </c>
      <c r="CH136" s="19" t="str">
        <f t="shared" si="41"/>
        <v>Digne</v>
      </c>
      <c r="CI136" s="19">
        <f>Main!M2886-BQ136-BW136-CC136</f>
        <v>0</v>
      </c>
      <c r="CJ136" s="19">
        <f t="shared" si="42"/>
        <v>3.48</v>
      </c>
      <c r="CK136" s="19" t="str">
        <v>Digne</v>
      </c>
      <c r="CL136" s="19">
        <v>0</v>
      </c>
      <c r="CM136" s="19">
        <v>3.48</v>
      </c>
    </row>
    <row r="137" spans="1:91">
      <c r="A137" s="47" t="str">
        <v>Zinchenko</v>
      </c>
      <c r="B137" s="47">
        <v>5</v>
      </c>
      <c r="C137" s="47" t="str">
        <v>Arsenal</v>
      </c>
      <c r="D137" s="47">
        <v>2.52</v>
      </c>
      <c r="E137" s="47">
        <v>2.68</v>
      </c>
      <c r="F137" s="47">
        <v>2.23</v>
      </c>
      <c r="G137" s="47">
        <v>2.7</v>
      </c>
      <c r="H137" s="47">
        <v>3.15</v>
      </c>
      <c r="I137" s="47">
        <v>5.31</v>
      </c>
      <c r="J137" s="47">
        <v>2.75</v>
      </c>
      <c r="K137" s="47">
        <v>2.25</v>
      </c>
      <c r="L137" s="47">
        <v>0</v>
      </c>
      <c r="N137" s="252">
        <f t="shared" si="38"/>
        <v>3</v>
      </c>
      <c r="O137" s="49" t="str">
        <f>Main!A247</f>
        <v>Akanji</v>
      </c>
      <c r="P137" s="49">
        <f>Main!B247</f>
        <v>5</v>
      </c>
      <c r="Q137" s="49" t="str">
        <f>Main!C247</f>
        <v>Man City</v>
      </c>
      <c r="R137" s="49">
        <f>Main!D247</f>
        <v>2.91</v>
      </c>
      <c r="S137" s="49">
        <f>Main!E247</f>
        <v>2.23</v>
      </c>
      <c r="T137" s="49">
        <f>Main!F247</f>
        <v>4.28</v>
      </c>
      <c r="U137" s="49">
        <f>Main!G247</f>
        <v>2.83</v>
      </c>
      <c r="V137" s="49">
        <f>Main!H247</f>
        <v>1.71</v>
      </c>
      <c r="W137" s="49">
        <f>Main!I247</f>
        <v>3.56</v>
      </c>
      <c r="X137" s="49">
        <f>Main!J247</f>
        <v>2.21</v>
      </c>
      <c r="Y137" s="49">
        <f>Main!K247</f>
        <v>0.95</v>
      </c>
      <c r="Z137" s="49">
        <f>Main!L2887</f>
        <v>0</v>
      </c>
      <c r="AB137" s="49">
        <v>1</v>
      </c>
      <c r="AC137" s="49" t="str">
        <v>Johnson</v>
      </c>
      <c r="AD137" s="49">
        <v>5.6</v>
      </c>
      <c r="AE137" s="49" t="str">
        <v>Nott'm Forest</v>
      </c>
      <c r="AF137" s="49">
        <v>3.11</v>
      </c>
      <c r="AG137" s="49">
        <v>3.14</v>
      </c>
      <c r="AH137" s="49">
        <v>3.23</v>
      </c>
      <c r="AI137" s="49">
        <v>2.81</v>
      </c>
      <c r="AJ137" s="49">
        <v>3.31</v>
      </c>
      <c r="AK137" s="49">
        <v>2.69</v>
      </c>
      <c r="AL137" s="49">
        <v>2.23</v>
      </c>
      <c r="AM137" s="49">
        <v>2.16</v>
      </c>
      <c r="AN137" s="49">
        <v>0</v>
      </c>
      <c r="AP137" s="50" t="str">
        <f>Main!A247</f>
        <v>Akanji</v>
      </c>
      <c r="AQ137" s="50">
        <f>Main!B247</f>
        <v>5</v>
      </c>
      <c r="AR137" s="50" t="str">
        <f>Main!C247</f>
        <v>Man City</v>
      </c>
      <c r="AS137" s="50">
        <f>Main!D247</f>
        <v>2.91</v>
      </c>
      <c r="AT137" s="50">
        <f>Main!E247</f>
        <v>2.23</v>
      </c>
      <c r="AU137" s="50">
        <f>Main!F247</f>
        <v>4.28</v>
      </c>
      <c r="AV137" s="50">
        <f>Main!G247</f>
        <v>2.83</v>
      </c>
      <c r="AW137" s="50">
        <f>Main!H247</f>
        <v>1.71</v>
      </c>
      <c r="AX137" s="50">
        <f>Main!I247</f>
        <v>3.56</v>
      </c>
      <c r="AY137" s="50">
        <f>Main!J247</f>
        <v>2.21</v>
      </c>
      <c r="AZ137" s="50">
        <f>Main!K247</f>
        <v>0.95</v>
      </c>
      <c r="BA137" s="50">
        <f>Main!L1127</f>
        <v>0</v>
      </c>
      <c r="BC137" s="50" t="str">
        <v>Digne</v>
      </c>
      <c r="BD137" s="50">
        <v>4.5999999999999996</v>
      </c>
      <c r="BE137" s="50" t="str">
        <v>Aston Villa</v>
      </c>
      <c r="BF137" s="50">
        <v>2.17</v>
      </c>
      <c r="BG137" s="50">
        <v>3.48</v>
      </c>
      <c r="BH137" s="50">
        <v>3.26</v>
      </c>
      <c r="BI137" s="50">
        <v>2.9</v>
      </c>
      <c r="BJ137" s="50">
        <v>3.17</v>
      </c>
      <c r="BK137" s="50">
        <v>1.1499999999999999</v>
      </c>
      <c r="BL137" s="50">
        <v>2.02</v>
      </c>
      <c r="BM137" s="50">
        <v>2.76</v>
      </c>
      <c r="BN137" s="50">
        <v>0</v>
      </c>
      <c r="BP137" s="126" t="str">
        <f>Main!A137</f>
        <v>Akanji</v>
      </c>
      <c r="BQ137" s="126">
        <f>Main!N2887</f>
        <v>0</v>
      </c>
      <c r="BR137" s="126">
        <f>Main!E27</f>
        <v>2.23</v>
      </c>
      <c r="BS137" s="126" t="str">
        <v>Akanji</v>
      </c>
      <c r="BT137" s="126">
        <v>0</v>
      </c>
      <c r="BU137" s="126">
        <v>2.23</v>
      </c>
      <c r="BV137" s="127" t="str">
        <f t="shared" si="39"/>
        <v>Akanji</v>
      </c>
      <c r="BW137" s="127">
        <f>Main!P2887</f>
        <v>0</v>
      </c>
      <c r="BX137" s="127">
        <f t="shared" si="40"/>
        <v>2.23</v>
      </c>
      <c r="BY137" s="127" t="str">
        <v>Digne</v>
      </c>
      <c r="BZ137" s="127">
        <v>0</v>
      </c>
      <c r="CA137" s="127">
        <v>3.48</v>
      </c>
      <c r="CH137" s="19" t="str">
        <f t="shared" si="41"/>
        <v>Akanji</v>
      </c>
      <c r="CI137" s="19">
        <f>Main!M2887-BQ137-BW137-CC137</f>
        <v>0</v>
      </c>
      <c r="CJ137" s="19">
        <f t="shared" si="42"/>
        <v>2.23</v>
      </c>
      <c r="CK137" s="19" t="str">
        <v>Akanji</v>
      </c>
      <c r="CL137" s="19">
        <v>0</v>
      </c>
      <c r="CM137" s="19">
        <v>2.23</v>
      </c>
    </row>
    <row r="138" spans="1:91">
      <c r="A138" s="47" t="str">
        <v>Walker</v>
      </c>
      <c r="B138" s="47">
        <v>4.8</v>
      </c>
      <c r="C138" s="47" t="str">
        <v>Man City</v>
      </c>
      <c r="D138" s="47">
        <v>3.17</v>
      </c>
      <c r="E138" s="47">
        <v>2.37</v>
      </c>
      <c r="F138" s="47">
        <v>4.68</v>
      </c>
      <c r="G138" s="47">
        <v>3.05</v>
      </c>
      <c r="H138" s="47">
        <v>2.04</v>
      </c>
      <c r="I138" s="47">
        <v>4.25</v>
      </c>
      <c r="J138" s="47">
        <v>2.4500000000000002</v>
      </c>
      <c r="K138" s="47">
        <v>1.1399999999999999</v>
      </c>
      <c r="L138" s="47">
        <v>0</v>
      </c>
      <c r="N138" s="252">
        <f t="shared" si="38"/>
        <v>3</v>
      </c>
      <c r="O138" s="49" t="str">
        <f>Main!A248</f>
        <v>Thiago Silva</v>
      </c>
      <c r="P138" s="49">
        <f>Main!B248</f>
        <v>5.4</v>
      </c>
      <c r="Q138" s="49" t="str">
        <f>Main!C248</f>
        <v>Chelsea</v>
      </c>
      <c r="R138" s="49">
        <f>Main!D248</f>
        <v>3.27</v>
      </c>
      <c r="S138" s="49">
        <f>Main!E248</f>
        <v>4.46</v>
      </c>
      <c r="T138" s="49">
        <f>Main!F248</f>
        <v>3.03</v>
      </c>
      <c r="U138" s="49">
        <f>Main!G248</f>
        <v>1.37</v>
      </c>
      <c r="V138" s="49">
        <f>Main!H248</f>
        <v>2.4300000000000002</v>
      </c>
      <c r="W138" s="49">
        <f>Main!I248</f>
        <v>1.92</v>
      </c>
      <c r="X138" s="49">
        <f>Main!J248</f>
        <v>2.63</v>
      </c>
      <c r="Y138" s="49">
        <f>Main!K248</f>
        <v>1.54</v>
      </c>
      <c r="Z138" s="49">
        <f>Main!L2888</f>
        <v>0</v>
      </c>
      <c r="AB138" s="49">
        <v>1</v>
      </c>
      <c r="AC138" s="49" t="str">
        <v>Daka</v>
      </c>
      <c r="AD138" s="49">
        <v>5.7</v>
      </c>
      <c r="AE138" s="49" t="str">
        <v>Leicester</v>
      </c>
      <c r="AF138" s="49">
        <v>2.34</v>
      </c>
      <c r="AG138" s="49">
        <v>3.19</v>
      </c>
      <c r="AH138" s="49">
        <v>2.93</v>
      </c>
      <c r="AI138" s="49">
        <v>2.73</v>
      </c>
      <c r="AJ138" s="49">
        <v>2.31</v>
      </c>
      <c r="AK138" s="49">
        <v>2.2799999999999998</v>
      </c>
      <c r="AL138" s="49">
        <v>2.1800000000000002</v>
      </c>
      <c r="AM138" s="49">
        <v>1.83</v>
      </c>
      <c r="AN138" s="49">
        <v>0</v>
      </c>
      <c r="AP138" s="50" t="str">
        <f>Main!A248</f>
        <v>Thiago Silva</v>
      </c>
      <c r="AQ138" s="50">
        <f>Main!B248</f>
        <v>5.4</v>
      </c>
      <c r="AR138" s="50" t="str">
        <f>Main!C248</f>
        <v>Chelsea</v>
      </c>
      <c r="AS138" s="50">
        <f>Main!D248</f>
        <v>3.27</v>
      </c>
      <c r="AT138" s="50">
        <f>Main!E248</f>
        <v>4.46</v>
      </c>
      <c r="AU138" s="50">
        <f>Main!F248</f>
        <v>3.03</v>
      </c>
      <c r="AV138" s="50">
        <f>Main!G248</f>
        <v>1.37</v>
      </c>
      <c r="AW138" s="50">
        <f>Main!H248</f>
        <v>2.4300000000000002</v>
      </c>
      <c r="AX138" s="50">
        <f>Main!I248</f>
        <v>1.92</v>
      </c>
      <c r="AY138" s="50">
        <f>Main!J248</f>
        <v>2.63</v>
      </c>
      <c r="AZ138" s="50">
        <f>Main!K248</f>
        <v>1.54</v>
      </c>
      <c r="BA138" s="50">
        <f>Main!L1128</f>
        <v>0</v>
      </c>
      <c r="BC138" s="50" t="str">
        <v>Akanji</v>
      </c>
      <c r="BD138" s="50">
        <v>5</v>
      </c>
      <c r="BE138" s="50" t="str">
        <v>Man City</v>
      </c>
      <c r="BF138" s="50">
        <v>2.91</v>
      </c>
      <c r="BG138" s="50">
        <v>2.23</v>
      </c>
      <c r="BH138" s="50">
        <v>4.28</v>
      </c>
      <c r="BI138" s="50">
        <v>2.83</v>
      </c>
      <c r="BJ138" s="50">
        <v>1.71</v>
      </c>
      <c r="BK138" s="50">
        <v>3.56</v>
      </c>
      <c r="BL138" s="50">
        <v>2.21</v>
      </c>
      <c r="BM138" s="50">
        <v>0.95</v>
      </c>
      <c r="BN138" s="50">
        <v>0</v>
      </c>
      <c r="BP138" s="126" t="str">
        <f>Main!A138</f>
        <v>Thiago Silva</v>
      </c>
      <c r="BQ138" s="126">
        <f>Main!N2888</f>
        <v>0</v>
      </c>
      <c r="BR138" s="126">
        <f>Main!E28</f>
        <v>4.46</v>
      </c>
      <c r="BS138" s="126" t="str">
        <v>Thiago Silva</v>
      </c>
      <c r="BT138" s="126">
        <v>0</v>
      </c>
      <c r="BU138" s="126">
        <v>4.46</v>
      </c>
      <c r="BV138" s="127" t="str">
        <f t="shared" si="39"/>
        <v>Thiago Silva</v>
      </c>
      <c r="BW138" s="127">
        <f>Main!P2888</f>
        <v>0</v>
      </c>
      <c r="BX138" s="127">
        <f t="shared" si="40"/>
        <v>4.46</v>
      </c>
      <c r="BY138" s="127" t="str">
        <v>Akanji</v>
      </c>
      <c r="BZ138" s="127">
        <v>0</v>
      </c>
      <c r="CA138" s="127">
        <v>2.23</v>
      </c>
      <c r="CH138" s="19" t="str">
        <f t="shared" si="41"/>
        <v>Thiago Silva</v>
      </c>
      <c r="CI138" s="19">
        <f>Main!M2888-BQ138-BW138-CC138</f>
        <v>0</v>
      </c>
      <c r="CJ138" s="19">
        <f t="shared" si="42"/>
        <v>4.46</v>
      </c>
      <c r="CK138" s="19" t="str">
        <v>Thiago Silva</v>
      </c>
      <c r="CL138" s="19">
        <v>0</v>
      </c>
      <c r="CM138" s="19">
        <v>4.46</v>
      </c>
    </row>
    <row r="139" spans="1:91">
      <c r="A139" s="47" t="str">
        <v>Stones</v>
      </c>
      <c r="B139" s="47">
        <v>5.4</v>
      </c>
      <c r="C139" s="47" t="str">
        <v>Man City</v>
      </c>
      <c r="D139" s="47">
        <v>3.18</v>
      </c>
      <c r="E139" s="47">
        <v>2.4700000000000002</v>
      </c>
      <c r="F139" s="47">
        <v>4.68</v>
      </c>
      <c r="G139" s="47">
        <v>3.03</v>
      </c>
      <c r="H139" s="47">
        <v>1.96</v>
      </c>
      <c r="I139" s="47">
        <v>3.99</v>
      </c>
      <c r="J139" s="47">
        <v>2.36</v>
      </c>
      <c r="K139" s="47">
        <v>1.05</v>
      </c>
      <c r="L139" s="47">
        <v>0</v>
      </c>
      <c r="N139" s="252">
        <f t="shared" si="38"/>
        <v>3</v>
      </c>
      <c r="O139" s="49" t="str">
        <f>Main!A249</f>
        <v>Martínez</v>
      </c>
      <c r="P139" s="49">
        <f>Main!B249</f>
        <v>4.5</v>
      </c>
      <c r="Q139" s="49" t="str">
        <f>Main!C249</f>
        <v>Man Utd</v>
      </c>
      <c r="R139" s="49">
        <f>Main!D249</f>
        <v>1.68</v>
      </c>
      <c r="S139" s="49">
        <f>Main!E249</f>
        <v>3.97</v>
      </c>
      <c r="T139" s="49">
        <f>Main!F249</f>
        <v>1.83</v>
      </c>
      <c r="U139" s="49">
        <f>Main!G249</f>
        <v>1.76</v>
      </c>
      <c r="V139" s="49">
        <f>Main!H249</f>
        <v>3.42</v>
      </c>
      <c r="W139" s="49">
        <f>Main!I249</f>
        <v>2.67</v>
      </c>
      <c r="X139" s="49">
        <f>Main!J249</f>
        <v>3.49</v>
      </c>
      <c r="Y139" s="49">
        <f>Main!K249</f>
        <v>1.59</v>
      </c>
      <c r="Z139" s="49">
        <f>Main!L2889</f>
        <v>0</v>
      </c>
      <c r="AB139" s="49">
        <v>1</v>
      </c>
      <c r="AC139" s="49" t="str">
        <v>Greenwood</v>
      </c>
      <c r="AD139" s="49">
        <v>4.2</v>
      </c>
      <c r="AE139" s="49" t="str">
        <v>Leeds</v>
      </c>
      <c r="AF139" s="49">
        <v>0.81</v>
      </c>
      <c r="AG139" s="49">
        <v>0.99</v>
      </c>
      <c r="AH139" s="49">
        <v>0.74</v>
      </c>
      <c r="AI139" s="49">
        <v>0.86</v>
      </c>
      <c r="AJ139" s="49">
        <v>0.69</v>
      </c>
      <c r="AK139" s="49">
        <v>0.71</v>
      </c>
      <c r="AL139" s="49">
        <v>0.79</v>
      </c>
      <c r="AM139" s="49">
        <v>0.73</v>
      </c>
      <c r="AN139" s="49">
        <v>0</v>
      </c>
      <c r="AP139" s="50" t="str">
        <f>Main!A249</f>
        <v>Martínez</v>
      </c>
      <c r="AQ139" s="50">
        <f>Main!B249</f>
        <v>4.5</v>
      </c>
      <c r="AR139" s="50" t="str">
        <f>Main!C249</f>
        <v>Man Utd</v>
      </c>
      <c r="AS139" s="50">
        <f>Main!D249</f>
        <v>1.68</v>
      </c>
      <c r="AT139" s="50">
        <f>Main!E249</f>
        <v>3.97</v>
      </c>
      <c r="AU139" s="50">
        <f>Main!F249</f>
        <v>1.83</v>
      </c>
      <c r="AV139" s="50">
        <f>Main!G249</f>
        <v>1.76</v>
      </c>
      <c r="AW139" s="50">
        <f>Main!H249</f>
        <v>3.42</v>
      </c>
      <c r="AX139" s="50">
        <f>Main!I249</f>
        <v>2.67</v>
      </c>
      <c r="AY139" s="50">
        <f>Main!J249</f>
        <v>3.49</v>
      </c>
      <c r="AZ139" s="50">
        <f>Main!K249</f>
        <v>1.59</v>
      </c>
      <c r="BA139" s="50">
        <f>Main!L1129</f>
        <v>0</v>
      </c>
      <c r="BC139" s="50" t="str">
        <v>Thiago Silva</v>
      </c>
      <c r="BD139" s="50">
        <v>5.4</v>
      </c>
      <c r="BE139" s="50" t="str">
        <v>Chelsea</v>
      </c>
      <c r="BF139" s="50">
        <v>3.27</v>
      </c>
      <c r="BG139" s="50">
        <v>4.46</v>
      </c>
      <c r="BH139" s="50">
        <v>3.03</v>
      </c>
      <c r="BI139" s="50">
        <v>1.37</v>
      </c>
      <c r="BJ139" s="50">
        <v>2.4300000000000002</v>
      </c>
      <c r="BK139" s="50">
        <v>1.92</v>
      </c>
      <c r="BL139" s="50">
        <v>2.63</v>
      </c>
      <c r="BM139" s="50">
        <v>1.54</v>
      </c>
      <c r="BN139" s="50">
        <v>0</v>
      </c>
      <c r="BP139" s="126" t="str">
        <f>Main!A139</f>
        <v>Martínez</v>
      </c>
      <c r="BQ139" s="126">
        <f>Main!N2889</f>
        <v>0</v>
      </c>
      <c r="BR139" s="126">
        <f>Main!E29</f>
        <v>3.97</v>
      </c>
      <c r="BS139" s="126" t="str">
        <v>Martínez</v>
      </c>
      <c r="BT139" s="126">
        <v>0</v>
      </c>
      <c r="BU139" s="126">
        <v>3.97</v>
      </c>
      <c r="BV139" s="127" t="str">
        <f t="shared" si="39"/>
        <v>Martínez</v>
      </c>
      <c r="BW139" s="127">
        <f>Main!P2889</f>
        <v>0</v>
      </c>
      <c r="BX139" s="127">
        <f t="shared" si="40"/>
        <v>3.97</v>
      </c>
      <c r="BY139" s="127" t="str">
        <v>Thiago Silva</v>
      </c>
      <c r="BZ139" s="127">
        <v>0</v>
      </c>
      <c r="CA139" s="127">
        <v>4.46</v>
      </c>
      <c r="CH139" s="19" t="str">
        <f t="shared" si="41"/>
        <v>Martínez</v>
      </c>
      <c r="CI139" s="19">
        <f>Main!M2889-BQ139-BW139-CC139</f>
        <v>0</v>
      </c>
      <c r="CJ139" s="19">
        <f t="shared" si="42"/>
        <v>3.97</v>
      </c>
      <c r="CK139" s="19" t="str">
        <v>Martínez</v>
      </c>
      <c r="CL139" s="19">
        <v>0</v>
      </c>
      <c r="CM139" s="19">
        <v>3.97</v>
      </c>
    </row>
    <row r="140" spans="1:91">
      <c r="A140" s="47" t="str">
        <v>Shaw</v>
      </c>
      <c r="B140" s="47">
        <v>4.8</v>
      </c>
      <c r="C140" s="47" t="str">
        <v>Man Utd</v>
      </c>
      <c r="D140" s="47">
        <v>3.54</v>
      </c>
      <c r="E140" s="47">
        <v>4.2</v>
      </c>
      <c r="F140" s="47">
        <v>1.83</v>
      </c>
      <c r="G140" s="47">
        <v>1.77</v>
      </c>
      <c r="H140" s="47">
        <v>3.5</v>
      </c>
      <c r="I140" s="47">
        <v>2.77</v>
      </c>
      <c r="J140" s="47">
        <v>3.37</v>
      </c>
      <c r="K140" s="47">
        <v>1.64</v>
      </c>
      <c r="L140" s="47">
        <v>0</v>
      </c>
      <c r="N140" s="252">
        <f t="shared" si="38"/>
        <v>3</v>
      </c>
      <c r="O140" s="49" t="str">
        <f>Main!A250</f>
        <v>Mee</v>
      </c>
      <c r="P140" s="49">
        <f>Main!B250</f>
        <v>4.5999999999999996</v>
      </c>
      <c r="Q140" s="49" t="str">
        <f>Main!C250</f>
        <v>Brentford</v>
      </c>
      <c r="R140" s="49">
        <f>Main!D250</f>
        <v>2.67</v>
      </c>
      <c r="S140" s="49">
        <f>Main!E250</f>
        <v>1.94</v>
      </c>
      <c r="T140" s="49">
        <f>Main!F250</f>
        <v>3.89</v>
      </c>
      <c r="U140" s="49">
        <f>Main!G250</f>
        <v>2.54</v>
      </c>
      <c r="V140" s="49">
        <f>Main!H250</f>
        <v>3.58</v>
      </c>
      <c r="W140" s="49">
        <f>Main!I250</f>
        <v>1.5</v>
      </c>
      <c r="X140" s="49">
        <f>Main!J250</f>
        <v>3.4</v>
      </c>
      <c r="Y140" s="49">
        <f>Main!K250</f>
        <v>0.85</v>
      </c>
      <c r="Z140" s="49">
        <f>Main!L2890</f>
        <v>0</v>
      </c>
      <c r="AB140" s="49">
        <v>2</v>
      </c>
      <c r="AC140" s="49" t="str">
        <v>De Bruyne</v>
      </c>
      <c r="AD140" s="49">
        <v>12.6</v>
      </c>
      <c r="AE140" s="49" t="str">
        <v>Man City</v>
      </c>
      <c r="AF140" s="49">
        <v>6.01</v>
      </c>
      <c r="AG140" s="49">
        <v>4.38</v>
      </c>
      <c r="AH140" s="49">
        <v>9.01</v>
      </c>
      <c r="AI140" s="49">
        <v>5.29</v>
      </c>
      <c r="AJ140" s="49">
        <v>4.18</v>
      </c>
      <c r="AK140" s="49">
        <v>9.2799999999999994</v>
      </c>
      <c r="AL140" s="49">
        <v>5.0999999999999996</v>
      </c>
      <c r="AM140" s="49">
        <v>2.2400000000000002</v>
      </c>
      <c r="AN140" s="49">
        <v>0</v>
      </c>
      <c r="AP140" s="50" t="str">
        <f>Main!A250</f>
        <v>Mee</v>
      </c>
      <c r="AQ140" s="50">
        <f>Main!B250</f>
        <v>4.5999999999999996</v>
      </c>
      <c r="AR140" s="50" t="str">
        <f>Main!C250</f>
        <v>Brentford</v>
      </c>
      <c r="AS140" s="50">
        <f>Main!D250</f>
        <v>2.67</v>
      </c>
      <c r="AT140" s="50">
        <f>Main!E250</f>
        <v>1.94</v>
      </c>
      <c r="AU140" s="50">
        <f>Main!F250</f>
        <v>3.89</v>
      </c>
      <c r="AV140" s="50">
        <f>Main!G250</f>
        <v>2.54</v>
      </c>
      <c r="AW140" s="50">
        <f>Main!H250</f>
        <v>3.58</v>
      </c>
      <c r="AX140" s="50">
        <f>Main!I250</f>
        <v>1.5</v>
      </c>
      <c r="AY140" s="50">
        <f>Main!J250</f>
        <v>3.4</v>
      </c>
      <c r="AZ140" s="50">
        <f>Main!K250</f>
        <v>0.85</v>
      </c>
      <c r="BA140" s="50">
        <f>Main!L1130</f>
        <v>0</v>
      </c>
      <c r="BC140" s="50" t="str">
        <v>Martínez</v>
      </c>
      <c r="BD140" s="50">
        <v>4.5</v>
      </c>
      <c r="BE140" s="50" t="str">
        <v>Man Utd</v>
      </c>
      <c r="BF140" s="50">
        <v>1.68</v>
      </c>
      <c r="BG140" s="50">
        <v>3.97</v>
      </c>
      <c r="BH140" s="50">
        <v>1.83</v>
      </c>
      <c r="BI140" s="50">
        <v>1.76</v>
      </c>
      <c r="BJ140" s="50">
        <v>3.42</v>
      </c>
      <c r="BK140" s="50">
        <v>2.67</v>
      </c>
      <c r="BL140" s="50">
        <v>3.49</v>
      </c>
      <c r="BM140" s="50">
        <v>1.59</v>
      </c>
      <c r="BN140" s="50">
        <v>0</v>
      </c>
      <c r="BP140" s="126" t="str">
        <f>Main!A140</f>
        <v>Mee</v>
      </c>
      <c r="BQ140" s="126">
        <f>Main!N2890</f>
        <v>0</v>
      </c>
      <c r="BR140" s="126">
        <f>Main!E30</f>
        <v>1.94</v>
      </c>
      <c r="BS140" s="126" t="str">
        <v>Mee</v>
      </c>
      <c r="BT140" s="126">
        <v>0</v>
      </c>
      <c r="BU140" s="126">
        <v>1.94</v>
      </c>
      <c r="BV140" s="127" t="str">
        <f t="shared" si="39"/>
        <v>Mee</v>
      </c>
      <c r="BW140" s="127">
        <f>Main!P2890</f>
        <v>0</v>
      </c>
      <c r="BX140" s="127">
        <f t="shared" si="40"/>
        <v>1.94</v>
      </c>
      <c r="BY140" s="127" t="str">
        <v>Martínez</v>
      </c>
      <c r="BZ140" s="127">
        <v>0</v>
      </c>
      <c r="CA140" s="127">
        <v>3.97</v>
      </c>
      <c r="CH140" s="19" t="str">
        <f t="shared" si="41"/>
        <v>Mee</v>
      </c>
      <c r="CI140" s="19">
        <f>Main!M2890-BQ140-BW140-CC140</f>
        <v>0</v>
      </c>
      <c r="CJ140" s="19">
        <f t="shared" si="42"/>
        <v>1.94</v>
      </c>
      <c r="CK140" s="19" t="str">
        <v>Mee</v>
      </c>
      <c r="CL140" s="19">
        <v>0</v>
      </c>
      <c r="CM140" s="19">
        <v>1.94</v>
      </c>
    </row>
    <row r="141" spans="1:91">
      <c r="A141" s="47" t="str">
        <v>Varane</v>
      </c>
      <c r="B141" s="47">
        <v>4.8</v>
      </c>
      <c r="C141" s="47" t="str">
        <v>Man Utd</v>
      </c>
      <c r="D141" s="47">
        <v>3.47</v>
      </c>
      <c r="E141" s="47">
        <v>3.84</v>
      </c>
      <c r="F141" s="47">
        <v>1.94</v>
      </c>
      <c r="G141" s="47">
        <v>1.83</v>
      </c>
      <c r="H141" s="47">
        <v>3.41</v>
      </c>
      <c r="I141" s="47">
        <v>2.6</v>
      </c>
      <c r="J141" s="47">
        <v>3.21</v>
      </c>
      <c r="K141" s="47">
        <v>1.55</v>
      </c>
      <c r="L141" s="47">
        <v>0</v>
      </c>
      <c r="N141" s="252">
        <f t="shared" si="38"/>
        <v>3</v>
      </c>
      <c r="O141" s="49" t="str">
        <f>Main!A251</f>
        <v>Cresswell</v>
      </c>
      <c r="P141" s="49">
        <f>Main!B251</f>
        <v>4.8</v>
      </c>
      <c r="Q141" s="49" t="str">
        <f>Main!C251</f>
        <v>West Ham</v>
      </c>
      <c r="R141" s="49">
        <f>Main!D251</f>
        <v>2.87</v>
      </c>
      <c r="S141" s="49">
        <f>Main!E251</f>
        <v>2.71</v>
      </c>
      <c r="T141" s="49">
        <f>Main!F251</f>
        <v>2.66</v>
      </c>
      <c r="U141" s="49">
        <f>Main!G251</f>
        <v>3.33</v>
      </c>
      <c r="V141" s="49">
        <f>Main!H251</f>
        <v>1.69</v>
      </c>
      <c r="W141" s="49">
        <f>Main!I251</f>
        <v>2.21</v>
      </c>
      <c r="X141" s="49">
        <f>Main!J251</f>
        <v>1.63</v>
      </c>
      <c r="Y141" s="49">
        <f>Main!K251</f>
        <v>2.86</v>
      </c>
      <c r="Z141" s="49">
        <f>Main!L2891</f>
        <v>0</v>
      </c>
      <c r="AB141" s="49">
        <v>2</v>
      </c>
      <c r="AC141" s="49" t="str">
        <v>Son</v>
      </c>
      <c r="AD141" s="49">
        <v>11.6</v>
      </c>
      <c r="AE141" s="49" t="str">
        <v>Spurs</v>
      </c>
      <c r="AF141" s="49">
        <v>5.93</v>
      </c>
      <c r="AG141" s="49">
        <v>5.04</v>
      </c>
      <c r="AH141" s="49">
        <v>8.06</v>
      </c>
      <c r="AI141" s="49">
        <v>5.0999999999999996</v>
      </c>
      <c r="AJ141" s="49">
        <v>3.66</v>
      </c>
      <c r="AK141" s="49">
        <v>4.46</v>
      </c>
      <c r="AL141" s="49">
        <v>4.74</v>
      </c>
      <c r="AM141" s="49">
        <v>4.2</v>
      </c>
      <c r="AN141" s="49">
        <v>0</v>
      </c>
      <c r="AP141" s="50" t="str">
        <f>Main!A251</f>
        <v>Cresswell</v>
      </c>
      <c r="AQ141" s="50">
        <f>Main!B251</f>
        <v>4.8</v>
      </c>
      <c r="AR141" s="50" t="str">
        <f>Main!C251</f>
        <v>West Ham</v>
      </c>
      <c r="AS141" s="50">
        <f>Main!D251</f>
        <v>2.87</v>
      </c>
      <c r="AT141" s="50">
        <f>Main!E251</f>
        <v>2.71</v>
      </c>
      <c r="AU141" s="50">
        <f>Main!F251</f>
        <v>2.66</v>
      </c>
      <c r="AV141" s="50">
        <f>Main!G251</f>
        <v>3.33</v>
      </c>
      <c r="AW141" s="50">
        <f>Main!H251</f>
        <v>1.69</v>
      </c>
      <c r="AX141" s="50">
        <f>Main!I251</f>
        <v>2.21</v>
      </c>
      <c r="AY141" s="50">
        <f>Main!J251</f>
        <v>1.63</v>
      </c>
      <c r="AZ141" s="50">
        <f>Main!K251</f>
        <v>2.86</v>
      </c>
      <c r="BA141" s="50">
        <f>Main!L1131</f>
        <v>0</v>
      </c>
      <c r="BC141" s="50" t="str">
        <v>Mee</v>
      </c>
      <c r="BD141" s="50">
        <v>4.5999999999999996</v>
      </c>
      <c r="BE141" s="50" t="str">
        <v>Brentford</v>
      </c>
      <c r="BF141" s="50">
        <v>2.67</v>
      </c>
      <c r="BG141" s="50">
        <v>1.94</v>
      </c>
      <c r="BH141" s="50">
        <v>3.89</v>
      </c>
      <c r="BI141" s="50">
        <v>2.54</v>
      </c>
      <c r="BJ141" s="50">
        <v>3.58</v>
      </c>
      <c r="BK141" s="50">
        <v>1.5</v>
      </c>
      <c r="BL141" s="50">
        <v>3.4</v>
      </c>
      <c r="BM141" s="50">
        <v>0.85</v>
      </c>
      <c r="BN141" s="50">
        <v>0</v>
      </c>
      <c r="BP141" s="126" t="str">
        <f>Main!A141</f>
        <v>Cresswell</v>
      </c>
      <c r="BQ141" s="126">
        <f>Main!N2891</f>
        <v>0</v>
      </c>
      <c r="BR141" s="126">
        <f>Main!E31</f>
        <v>2.71</v>
      </c>
      <c r="BS141" s="126" t="str">
        <v>Cresswell</v>
      </c>
      <c r="BT141" s="126">
        <v>0</v>
      </c>
      <c r="BU141" s="126">
        <v>2.71</v>
      </c>
      <c r="BV141" s="127" t="str">
        <f t="shared" si="39"/>
        <v>Cresswell</v>
      </c>
      <c r="BW141" s="127">
        <f>Main!P2891</f>
        <v>0</v>
      </c>
      <c r="BX141" s="127">
        <f t="shared" si="40"/>
        <v>2.71</v>
      </c>
      <c r="BY141" s="127" t="str">
        <v>Mee</v>
      </c>
      <c r="BZ141" s="127">
        <v>0</v>
      </c>
      <c r="CA141" s="127">
        <v>1.94</v>
      </c>
      <c r="CH141" s="19" t="str">
        <f t="shared" si="41"/>
        <v>Cresswell</v>
      </c>
      <c r="CI141" s="19">
        <f>Main!M2891-BQ141-BW141-CC141</f>
        <v>0</v>
      </c>
      <c r="CJ141" s="19">
        <f t="shared" si="42"/>
        <v>2.71</v>
      </c>
      <c r="CK141" s="19" t="str">
        <v>Cresswell</v>
      </c>
      <c r="CL141" s="19">
        <v>0</v>
      </c>
      <c r="CM141" s="19">
        <v>2.71</v>
      </c>
    </row>
    <row r="142" spans="1:91">
      <c r="A142" s="47" t="str">
        <v>Estupiñán</v>
      </c>
      <c r="B142" s="47">
        <v>4.5</v>
      </c>
      <c r="C142" s="47" t="str">
        <v>Brighton</v>
      </c>
      <c r="D142" s="47">
        <v>2.37</v>
      </c>
      <c r="E142" s="47">
        <v>3.26</v>
      </c>
      <c r="F142" s="47">
        <v>2.17</v>
      </c>
      <c r="G142" s="47">
        <v>2.61</v>
      </c>
      <c r="H142" s="47">
        <v>3.62</v>
      </c>
      <c r="I142" s="47">
        <v>2.79</v>
      </c>
      <c r="J142" s="47">
        <v>3.17</v>
      </c>
      <c r="K142" s="47">
        <v>1.31</v>
      </c>
      <c r="L142" s="47">
        <v>0</v>
      </c>
      <c r="N142" s="252">
        <f t="shared" si="38"/>
        <v>3</v>
      </c>
      <c r="O142" s="49" t="str">
        <f>Main!A252</f>
        <v>Konsa</v>
      </c>
      <c r="P142" s="49">
        <f>Main!B252</f>
        <v>4.4000000000000004</v>
      </c>
      <c r="Q142" s="49" t="str">
        <f>Main!C252</f>
        <v>Aston Villa</v>
      </c>
      <c r="R142" s="49">
        <f>Main!D252</f>
        <v>1.95</v>
      </c>
      <c r="S142" s="49">
        <f>Main!E252</f>
        <v>3.28</v>
      </c>
      <c r="T142" s="49">
        <f>Main!F252</f>
        <v>2.93</v>
      </c>
      <c r="U142" s="49">
        <f>Main!G252</f>
        <v>2.71</v>
      </c>
      <c r="V142" s="49">
        <f>Main!H252</f>
        <v>2.98</v>
      </c>
      <c r="W142" s="49">
        <f>Main!I252</f>
        <v>1.21</v>
      </c>
      <c r="X142" s="49">
        <f>Main!J252</f>
        <v>1.9</v>
      </c>
      <c r="Y142" s="49">
        <f>Main!K252</f>
        <v>2.59</v>
      </c>
      <c r="Z142" s="49">
        <f>Main!L2892</f>
        <v>0</v>
      </c>
      <c r="AB142" s="49">
        <v>2</v>
      </c>
      <c r="AC142" s="49" t="str">
        <v>Foden</v>
      </c>
      <c r="AD142" s="49">
        <v>8.3000000000000007</v>
      </c>
      <c r="AE142" s="49" t="str">
        <v>Man City</v>
      </c>
      <c r="AF142" s="49">
        <v>4.67</v>
      </c>
      <c r="AG142" s="49">
        <v>3.53</v>
      </c>
      <c r="AH142" s="49">
        <v>7.49</v>
      </c>
      <c r="AI142" s="49">
        <v>4.37</v>
      </c>
      <c r="AJ142" s="49">
        <v>3.54</v>
      </c>
      <c r="AK142" s="49">
        <v>7.78</v>
      </c>
      <c r="AL142" s="49">
        <v>4.08</v>
      </c>
      <c r="AM142" s="49">
        <v>1.88</v>
      </c>
      <c r="AN142" s="49">
        <v>0</v>
      </c>
      <c r="AP142" s="50" t="str">
        <f>Main!A252</f>
        <v>Konsa</v>
      </c>
      <c r="AQ142" s="50">
        <f>Main!B252</f>
        <v>4.4000000000000004</v>
      </c>
      <c r="AR142" s="50" t="str">
        <f>Main!C252</f>
        <v>Aston Villa</v>
      </c>
      <c r="AS142" s="50">
        <f>Main!D252</f>
        <v>1.95</v>
      </c>
      <c r="AT142" s="50">
        <f>Main!E252</f>
        <v>3.28</v>
      </c>
      <c r="AU142" s="50">
        <f>Main!F252</f>
        <v>2.93</v>
      </c>
      <c r="AV142" s="50">
        <f>Main!G252</f>
        <v>2.71</v>
      </c>
      <c r="AW142" s="50">
        <f>Main!H252</f>
        <v>2.98</v>
      </c>
      <c r="AX142" s="50">
        <f>Main!I252</f>
        <v>1.21</v>
      </c>
      <c r="AY142" s="50">
        <f>Main!J252</f>
        <v>1.9</v>
      </c>
      <c r="AZ142" s="50">
        <f>Main!K252</f>
        <v>2.59</v>
      </c>
      <c r="BA142" s="50">
        <f>Main!L1132</f>
        <v>0</v>
      </c>
      <c r="BC142" s="50" t="str">
        <v>Cresswell</v>
      </c>
      <c r="BD142" s="50">
        <v>4.8</v>
      </c>
      <c r="BE142" s="50" t="str">
        <v>West Ham</v>
      </c>
      <c r="BF142" s="50">
        <v>2.87</v>
      </c>
      <c r="BG142" s="50">
        <v>2.71</v>
      </c>
      <c r="BH142" s="50">
        <v>2.66</v>
      </c>
      <c r="BI142" s="50">
        <v>3.33</v>
      </c>
      <c r="BJ142" s="50">
        <v>1.69</v>
      </c>
      <c r="BK142" s="50">
        <v>2.21</v>
      </c>
      <c r="BL142" s="50">
        <v>1.63</v>
      </c>
      <c r="BM142" s="50">
        <v>2.86</v>
      </c>
      <c r="BN142" s="50">
        <v>0</v>
      </c>
      <c r="BP142" s="126" t="str">
        <f>Main!A142</f>
        <v>Konsa</v>
      </c>
      <c r="BQ142" s="126">
        <f>Main!N2892</f>
        <v>0</v>
      </c>
      <c r="BR142" s="126">
        <f>Main!E32</f>
        <v>3.28</v>
      </c>
      <c r="BS142" s="126" t="str">
        <v>Konsa</v>
      </c>
      <c r="BT142" s="126">
        <v>0</v>
      </c>
      <c r="BU142" s="126">
        <v>3.28</v>
      </c>
      <c r="BV142" s="127" t="str">
        <f t="shared" si="39"/>
        <v>Konsa</v>
      </c>
      <c r="BW142" s="127">
        <f>Main!P2892</f>
        <v>0</v>
      </c>
      <c r="BX142" s="127">
        <f t="shared" si="40"/>
        <v>3.28</v>
      </c>
      <c r="BY142" s="127" t="str">
        <v>Cresswell</v>
      </c>
      <c r="BZ142" s="127">
        <v>0</v>
      </c>
      <c r="CA142" s="127">
        <v>2.71</v>
      </c>
      <c r="CH142" s="19" t="str">
        <f t="shared" si="41"/>
        <v>Konsa</v>
      </c>
      <c r="CI142" s="19">
        <f>Main!M2892-BQ142-BW142-CC142</f>
        <v>0</v>
      </c>
      <c r="CJ142" s="19">
        <f t="shared" si="42"/>
        <v>3.28</v>
      </c>
      <c r="CK142" s="19" t="str">
        <v>Konsa</v>
      </c>
      <c r="CL142" s="19">
        <v>0</v>
      </c>
      <c r="CM142" s="19">
        <v>3.28</v>
      </c>
    </row>
    <row r="143" spans="1:91">
      <c r="A143" s="47" t="str">
        <v>Matip</v>
      </c>
      <c r="B143" s="47">
        <v>5.9</v>
      </c>
      <c r="C143" s="47" t="str">
        <v>Liverpool</v>
      </c>
      <c r="D143" s="47">
        <v>3.36</v>
      </c>
      <c r="E143" s="47">
        <v>2.5299999999999998</v>
      </c>
      <c r="F143" s="47">
        <v>2.21</v>
      </c>
      <c r="G143" s="47">
        <v>2.44</v>
      </c>
      <c r="H143" s="47">
        <v>2.91</v>
      </c>
      <c r="I143" s="47">
        <v>3.18</v>
      </c>
      <c r="J143" s="47">
        <v>1.93</v>
      </c>
      <c r="K143" s="47">
        <v>2.67</v>
      </c>
      <c r="L143" s="47">
        <v>0</v>
      </c>
      <c r="N143" s="252">
        <f t="shared" si="38"/>
        <v>3</v>
      </c>
      <c r="O143" s="49" t="str">
        <f>Main!A253</f>
        <v>Perraud</v>
      </c>
      <c r="P143" s="49">
        <f>Main!B253</f>
        <v>4.4000000000000004</v>
      </c>
      <c r="Q143" s="49" t="str">
        <f>Main!C253</f>
        <v>Southampton</v>
      </c>
      <c r="R143" s="49">
        <f>Main!D253</f>
        <v>2.5299999999999998</v>
      </c>
      <c r="S143" s="49">
        <f>Main!E253</f>
        <v>3.56</v>
      </c>
      <c r="T143" s="49">
        <f>Main!F253</f>
        <v>2.5099999999999998</v>
      </c>
      <c r="U143" s="49">
        <f>Main!G253</f>
        <v>2.67</v>
      </c>
      <c r="V143" s="49">
        <f>Main!H253</f>
        <v>2.0499999999999998</v>
      </c>
      <c r="W143" s="49">
        <f>Main!I253</f>
        <v>2.89</v>
      </c>
      <c r="X143" s="49">
        <f>Main!J253</f>
        <v>1.51</v>
      </c>
      <c r="Y143" s="49">
        <f>Main!K253</f>
        <v>1.78</v>
      </c>
      <c r="Z143" s="49">
        <f>Main!L2893</f>
        <v>0</v>
      </c>
      <c r="AB143" s="49">
        <v>2</v>
      </c>
      <c r="AC143" s="49" t="str">
        <v>Sterling</v>
      </c>
      <c r="AD143" s="49">
        <v>9.6999999999999993</v>
      </c>
      <c r="AE143" s="49" t="str">
        <v>Chelsea</v>
      </c>
      <c r="AF143" s="49">
        <v>4.1500000000000004</v>
      </c>
      <c r="AG143" s="49">
        <v>6.96</v>
      </c>
      <c r="AH143" s="49">
        <v>4.25</v>
      </c>
      <c r="AI143" s="49">
        <v>2.78</v>
      </c>
      <c r="AJ143" s="49">
        <v>4.63</v>
      </c>
      <c r="AK143" s="49">
        <v>3.51</v>
      </c>
      <c r="AL143" s="49">
        <v>4.37</v>
      </c>
      <c r="AM143" s="49">
        <v>3.17</v>
      </c>
      <c r="AN143" s="49">
        <v>0</v>
      </c>
      <c r="AP143" s="50" t="str">
        <f>Main!A253</f>
        <v>Perraud</v>
      </c>
      <c r="AQ143" s="50">
        <f>Main!B253</f>
        <v>4.4000000000000004</v>
      </c>
      <c r="AR143" s="50" t="str">
        <f>Main!C253</f>
        <v>Southampton</v>
      </c>
      <c r="AS143" s="50">
        <f>Main!D253</f>
        <v>2.5299999999999998</v>
      </c>
      <c r="AT143" s="50">
        <f>Main!E253</f>
        <v>3.56</v>
      </c>
      <c r="AU143" s="50">
        <f>Main!F253</f>
        <v>2.5099999999999998</v>
      </c>
      <c r="AV143" s="50">
        <f>Main!G253</f>
        <v>2.67</v>
      </c>
      <c r="AW143" s="50">
        <f>Main!H253</f>
        <v>2.0499999999999998</v>
      </c>
      <c r="AX143" s="50">
        <f>Main!I253</f>
        <v>2.89</v>
      </c>
      <c r="AY143" s="50">
        <f>Main!J253</f>
        <v>1.51</v>
      </c>
      <c r="AZ143" s="50">
        <f>Main!K253</f>
        <v>1.78</v>
      </c>
      <c r="BA143" s="50">
        <f>Main!L1133</f>
        <v>0</v>
      </c>
      <c r="BC143" s="50" t="str">
        <v>Konsa</v>
      </c>
      <c r="BD143" s="50">
        <v>4.4000000000000004</v>
      </c>
      <c r="BE143" s="50" t="str">
        <v>Aston Villa</v>
      </c>
      <c r="BF143" s="50">
        <v>1.95</v>
      </c>
      <c r="BG143" s="50">
        <v>3.28</v>
      </c>
      <c r="BH143" s="50">
        <v>2.93</v>
      </c>
      <c r="BI143" s="50">
        <v>2.71</v>
      </c>
      <c r="BJ143" s="50">
        <v>2.98</v>
      </c>
      <c r="BK143" s="50">
        <v>1.21</v>
      </c>
      <c r="BL143" s="50">
        <v>1.9</v>
      </c>
      <c r="BM143" s="50">
        <v>2.59</v>
      </c>
      <c r="BN143" s="50">
        <v>0</v>
      </c>
      <c r="BP143" s="126" t="str">
        <f>Main!A143</f>
        <v>Perraud</v>
      </c>
      <c r="BQ143" s="126">
        <f>Main!N2893</f>
        <v>0</v>
      </c>
      <c r="BR143" s="126">
        <f>Main!E33</f>
        <v>3.56</v>
      </c>
      <c r="BS143" s="126" t="str">
        <v>Perraud</v>
      </c>
      <c r="BT143" s="126">
        <v>0</v>
      </c>
      <c r="BU143" s="126">
        <v>3.56</v>
      </c>
      <c r="BV143" s="127" t="str">
        <f t="shared" si="39"/>
        <v>Perraud</v>
      </c>
      <c r="BW143" s="127">
        <f>Main!P2893</f>
        <v>0</v>
      </c>
      <c r="BX143" s="127">
        <f t="shared" si="40"/>
        <v>3.56</v>
      </c>
      <c r="BY143" s="127" t="str">
        <v>Konsa</v>
      </c>
      <c r="BZ143" s="127">
        <v>0</v>
      </c>
      <c r="CA143" s="127">
        <v>3.28</v>
      </c>
      <c r="CH143" s="19" t="str">
        <f t="shared" si="41"/>
        <v>Perraud</v>
      </c>
      <c r="CI143" s="19">
        <f>Main!M2893-BQ143-BW143-CC143</f>
        <v>0</v>
      </c>
      <c r="CJ143" s="19">
        <f t="shared" si="42"/>
        <v>3.56</v>
      </c>
      <c r="CK143" s="19" t="str">
        <v>Perraud</v>
      </c>
      <c r="CL143" s="19">
        <v>0</v>
      </c>
      <c r="CM143" s="19">
        <v>3.56</v>
      </c>
    </row>
    <row r="144" spans="1:91">
      <c r="A144" s="47" t="str">
        <v>Romero</v>
      </c>
      <c r="B144" s="47">
        <v>4.9000000000000004</v>
      </c>
      <c r="C144" s="47" t="str">
        <v>Spurs</v>
      </c>
      <c r="D144" s="47">
        <v>2.2200000000000002</v>
      </c>
      <c r="E144" s="47">
        <v>2.83</v>
      </c>
      <c r="F144" s="47">
        <v>3.59</v>
      </c>
      <c r="G144" s="47">
        <v>2.67</v>
      </c>
      <c r="H144" s="47">
        <v>1.63</v>
      </c>
      <c r="I144" s="47">
        <v>2.56</v>
      </c>
      <c r="J144" s="47">
        <v>3.06</v>
      </c>
      <c r="K144" s="47">
        <v>2.5</v>
      </c>
      <c r="L144" s="47">
        <v>0</v>
      </c>
      <c r="N144" s="252">
        <f t="shared" si="38"/>
        <v>3</v>
      </c>
      <c r="O144" s="49" t="str">
        <f>Main!A254</f>
        <v>Kehrer</v>
      </c>
      <c r="P144" s="49">
        <f>Main!B254</f>
        <v>4.5</v>
      </c>
      <c r="Q144" s="49" t="str">
        <f>Main!C254</f>
        <v>West Ham</v>
      </c>
      <c r="R144" s="49">
        <f>Main!D254</f>
        <v>3.05</v>
      </c>
      <c r="S144" s="49">
        <f>Main!E254</f>
        <v>2.16</v>
      </c>
      <c r="T144" s="49">
        <f>Main!F254</f>
        <v>2.38</v>
      </c>
      <c r="U144" s="49">
        <f>Main!G254</f>
        <v>3</v>
      </c>
      <c r="V144" s="49">
        <f>Main!H254</f>
        <v>1.8</v>
      </c>
      <c r="W144" s="49">
        <f>Main!I254</f>
        <v>2.35</v>
      </c>
      <c r="X144" s="49">
        <f>Main!J254</f>
        <v>1.74</v>
      </c>
      <c r="Y144" s="49">
        <f>Main!K254</f>
        <v>2.98</v>
      </c>
      <c r="Z144" s="49">
        <f>Main!L2894</f>
        <v>0</v>
      </c>
      <c r="AB144" s="49">
        <v>2</v>
      </c>
      <c r="AC144" s="49" t="str">
        <v>Fernandes</v>
      </c>
      <c r="AD144" s="49">
        <v>9.8000000000000007</v>
      </c>
      <c r="AE144" s="49" t="str">
        <v>Man Utd</v>
      </c>
      <c r="AF144" s="49">
        <v>4.3</v>
      </c>
      <c r="AG144" s="49">
        <v>5.29</v>
      </c>
      <c r="AH144" s="49">
        <v>3.31</v>
      </c>
      <c r="AI144" s="49">
        <v>3.29</v>
      </c>
      <c r="AJ144" s="49">
        <v>4.83</v>
      </c>
      <c r="AK144" s="49">
        <v>4.5</v>
      </c>
      <c r="AL144" s="49">
        <v>4.8499999999999996</v>
      </c>
      <c r="AM144" s="49">
        <v>2.36</v>
      </c>
      <c r="AN144" s="49">
        <v>0</v>
      </c>
      <c r="AP144" s="50" t="str">
        <f>Main!A254</f>
        <v>Kehrer</v>
      </c>
      <c r="AQ144" s="50">
        <f>Main!B254</f>
        <v>4.5</v>
      </c>
      <c r="AR144" s="50" t="str">
        <f>Main!C254</f>
        <v>West Ham</v>
      </c>
      <c r="AS144" s="50">
        <f>Main!D254</f>
        <v>3.05</v>
      </c>
      <c r="AT144" s="50">
        <f>Main!E254</f>
        <v>2.16</v>
      </c>
      <c r="AU144" s="50">
        <f>Main!F254</f>
        <v>2.38</v>
      </c>
      <c r="AV144" s="50">
        <f>Main!G254</f>
        <v>3</v>
      </c>
      <c r="AW144" s="50">
        <f>Main!H254</f>
        <v>1.8</v>
      </c>
      <c r="AX144" s="50">
        <f>Main!I254</f>
        <v>2.35</v>
      </c>
      <c r="AY144" s="50">
        <f>Main!J254</f>
        <v>1.74</v>
      </c>
      <c r="AZ144" s="50">
        <f>Main!K254</f>
        <v>2.98</v>
      </c>
      <c r="BA144" s="50">
        <f>Main!L1134</f>
        <v>0</v>
      </c>
      <c r="BC144" s="50" t="str">
        <v>Perraud</v>
      </c>
      <c r="BD144" s="50">
        <v>4.4000000000000004</v>
      </c>
      <c r="BE144" s="50" t="str">
        <v>Southampton</v>
      </c>
      <c r="BF144" s="50">
        <v>2.5299999999999998</v>
      </c>
      <c r="BG144" s="50">
        <v>3.56</v>
      </c>
      <c r="BH144" s="50">
        <v>2.5099999999999998</v>
      </c>
      <c r="BI144" s="50">
        <v>2.67</v>
      </c>
      <c r="BJ144" s="50">
        <v>2.0499999999999998</v>
      </c>
      <c r="BK144" s="50">
        <v>2.89</v>
      </c>
      <c r="BL144" s="50">
        <v>1.51</v>
      </c>
      <c r="BM144" s="50">
        <v>1.78</v>
      </c>
      <c r="BN144" s="50">
        <v>0</v>
      </c>
      <c r="BP144" s="126" t="str">
        <f>Main!A144</f>
        <v>Kehrer</v>
      </c>
      <c r="BQ144" s="126">
        <f>Main!N2894</f>
        <v>0</v>
      </c>
      <c r="BR144" s="126">
        <f>Main!E34</f>
        <v>2.16</v>
      </c>
      <c r="BS144" s="126" t="str">
        <v>Kehrer</v>
      </c>
      <c r="BT144" s="126">
        <v>0</v>
      </c>
      <c r="BU144" s="126">
        <v>2.16</v>
      </c>
      <c r="BV144" s="127" t="str">
        <f t="shared" si="39"/>
        <v>Kehrer</v>
      </c>
      <c r="BW144" s="127">
        <f>Main!P2894</f>
        <v>0</v>
      </c>
      <c r="BX144" s="127">
        <f t="shared" si="40"/>
        <v>2.16</v>
      </c>
      <c r="BY144" s="127" t="str">
        <v>Perraud</v>
      </c>
      <c r="BZ144" s="127">
        <v>0</v>
      </c>
      <c r="CA144" s="127">
        <v>3.56</v>
      </c>
      <c r="CH144" s="19" t="str">
        <f t="shared" si="41"/>
        <v>Kehrer</v>
      </c>
      <c r="CI144" s="19">
        <f>Main!M2894-BQ144-BW144-CC144</f>
        <v>0</v>
      </c>
      <c r="CJ144" s="19">
        <f t="shared" si="42"/>
        <v>2.16</v>
      </c>
      <c r="CK144" s="19" t="str">
        <v>Kehrer</v>
      </c>
      <c r="CL144" s="19">
        <v>0</v>
      </c>
      <c r="CM144" s="19">
        <v>2.16</v>
      </c>
    </row>
    <row r="145" spans="1:91">
      <c r="A145" s="47" t="str">
        <v>Koulibaly</v>
      </c>
      <c r="B145" s="47">
        <v>5.5</v>
      </c>
      <c r="C145" s="47" t="str">
        <v>Chelsea</v>
      </c>
      <c r="D145" s="47">
        <v>3.41</v>
      </c>
      <c r="E145" s="47">
        <v>4.5599999999999996</v>
      </c>
      <c r="F145" s="47">
        <v>3.01</v>
      </c>
      <c r="G145" s="47">
        <v>1.31</v>
      </c>
      <c r="H145" s="47">
        <v>2.6</v>
      </c>
      <c r="I145" s="47">
        <v>1.91</v>
      </c>
      <c r="J145" s="47">
        <v>2.62</v>
      </c>
      <c r="K145" s="47">
        <v>1.51</v>
      </c>
      <c r="L145" s="47">
        <v>0</v>
      </c>
      <c r="N145" s="252">
        <f t="shared" si="38"/>
        <v>3</v>
      </c>
      <c r="O145" s="49" t="str">
        <f>Main!A255</f>
        <v>Ream</v>
      </c>
      <c r="P145" s="49">
        <f>Main!B255</f>
        <v>4.5</v>
      </c>
      <c r="Q145" s="49" t="str">
        <f>Main!C255</f>
        <v>Fulham</v>
      </c>
      <c r="R145" s="49">
        <f>Main!D255</f>
        <v>3.01</v>
      </c>
      <c r="S145" s="49">
        <f>Main!E255</f>
        <v>4.28</v>
      </c>
      <c r="T145" s="49">
        <f>Main!F255</f>
        <v>1.46</v>
      </c>
      <c r="U145" s="49">
        <f>Main!G255</f>
        <v>1.91</v>
      </c>
      <c r="V145" s="49">
        <f>Main!H255</f>
        <v>1.48</v>
      </c>
      <c r="W145" s="49">
        <f>Main!I255</f>
        <v>3.12</v>
      </c>
      <c r="X145" s="49">
        <f>Main!J255</f>
        <v>1.69</v>
      </c>
      <c r="Y145" s="49">
        <f>Main!K255</f>
        <v>2.4</v>
      </c>
      <c r="Z145" s="49">
        <f>Main!L2895</f>
        <v>0</v>
      </c>
      <c r="AB145" s="49">
        <v>2</v>
      </c>
      <c r="AC145" s="49" t="str">
        <v>Ødegaard</v>
      </c>
      <c r="AD145" s="49">
        <v>6.4</v>
      </c>
      <c r="AE145" s="49" t="str">
        <v>Arsenal</v>
      </c>
      <c r="AF145" s="49">
        <v>3.72</v>
      </c>
      <c r="AG145" s="49">
        <v>3.71</v>
      </c>
      <c r="AH145" s="49">
        <v>3.41</v>
      </c>
      <c r="AI145" s="49">
        <v>3.8</v>
      </c>
      <c r="AJ145" s="49">
        <v>3.88</v>
      </c>
      <c r="AK145" s="49">
        <v>7.39</v>
      </c>
      <c r="AL145" s="49">
        <v>3.75</v>
      </c>
      <c r="AM145" s="49">
        <v>3.02</v>
      </c>
      <c r="AN145" s="49">
        <v>0</v>
      </c>
      <c r="AP145" s="50" t="str">
        <f>Main!A255</f>
        <v>Ream</v>
      </c>
      <c r="AQ145" s="50">
        <f>Main!B255</f>
        <v>4.5</v>
      </c>
      <c r="AR145" s="50" t="str">
        <f>Main!C255</f>
        <v>Fulham</v>
      </c>
      <c r="AS145" s="50">
        <f>Main!D255</f>
        <v>3.01</v>
      </c>
      <c r="AT145" s="50">
        <f>Main!E255</f>
        <v>4.28</v>
      </c>
      <c r="AU145" s="50">
        <f>Main!F255</f>
        <v>1.46</v>
      </c>
      <c r="AV145" s="50">
        <f>Main!G255</f>
        <v>1.91</v>
      </c>
      <c r="AW145" s="50">
        <f>Main!H255</f>
        <v>1.48</v>
      </c>
      <c r="AX145" s="50">
        <f>Main!I255</f>
        <v>3.12</v>
      </c>
      <c r="AY145" s="50">
        <f>Main!J255</f>
        <v>1.69</v>
      </c>
      <c r="AZ145" s="50">
        <f>Main!K255</f>
        <v>2.4</v>
      </c>
      <c r="BA145" s="50">
        <f>Main!L1135</f>
        <v>0</v>
      </c>
      <c r="BC145" s="50" t="str">
        <v>Kehrer</v>
      </c>
      <c r="BD145" s="50">
        <v>4.5</v>
      </c>
      <c r="BE145" s="50" t="str">
        <v>West Ham</v>
      </c>
      <c r="BF145" s="50">
        <v>3.05</v>
      </c>
      <c r="BG145" s="50">
        <v>2.16</v>
      </c>
      <c r="BH145" s="50">
        <v>2.38</v>
      </c>
      <c r="BI145" s="50">
        <v>3</v>
      </c>
      <c r="BJ145" s="50">
        <v>1.8</v>
      </c>
      <c r="BK145" s="50">
        <v>2.35</v>
      </c>
      <c r="BL145" s="50">
        <v>1.74</v>
      </c>
      <c r="BM145" s="50">
        <v>2.98</v>
      </c>
      <c r="BN145" s="50">
        <v>0</v>
      </c>
      <c r="BP145" s="126" t="str">
        <f>Main!A145</f>
        <v>Ream</v>
      </c>
      <c r="BQ145" s="126">
        <f>Main!N2895</f>
        <v>0</v>
      </c>
      <c r="BR145" s="126">
        <f>Main!E35</f>
        <v>4.28</v>
      </c>
      <c r="BS145" s="126" t="str">
        <v>Ream</v>
      </c>
      <c r="BT145" s="126">
        <v>0</v>
      </c>
      <c r="BU145" s="126">
        <v>4.28</v>
      </c>
      <c r="BV145" s="127" t="str">
        <f t="shared" si="39"/>
        <v>Ream</v>
      </c>
      <c r="BW145" s="127">
        <f>Main!P2895</f>
        <v>0</v>
      </c>
      <c r="BX145" s="127">
        <f t="shared" si="40"/>
        <v>4.28</v>
      </c>
      <c r="BY145" s="127" t="str">
        <v>Kehrer</v>
      </c>
      <c r="BZ145" s="127">
        <v>0</v>
      </c>
      <c r="CA145" s="127">
        <v>2.16</v>
      </c>
      <c r="CH145" s="19" t="str">
        <f t="shared" si="41"/>
        <v>Ream</v>
      </c>
      <c r="CI145" s="19">
        <f>Main!M2895-BQ145-BW145-CC145</f>
        <v>0</v>
      </c>
      <c r="CJ145" s="19">
        <f t="shared" si="42"/>
        <v>4.28</v>
      </c>
      <c r="CK145" s="19" t="str">
        <v>Ream</v>
      </c>
      <c r="CL145" s="19">
        <v>0</v>
      </c>
      <c r="CM145" s="19">
        <v>4.28</v>
      </c>
    </row>
    <row r="146" spans="1:91">
      <c r="A146" s="47" t="str">
        <v>Digne</v>
      </c>
      <c r="B146" s="47">
        <v>4.5999999999999996</v>
      </c>
      <c r="C146" s="47" t="str">
        <v>Aston Villa</v>
      </c>
      <c r="D146" s="47">
        <v>2.17</v>
      </c>
      <c r="E146" s="47">
        <v>3.48</v>
      </c>
      <c r="F146" s="47">
        <v>3.26</v>
      </c>
      <c r="G146" s="47">
        <v>2.9</v>
      </c>
      <c r="H146" s="47">
        <v>3.17</v>
      </c>
      <c r="I146" s="47">
        <v>1.1499999999999999</v>
      </c>
      <c r="J146" s="47">
        <v>2.02</v>
      </c>
      <c r="K146" s="47">
        <v>2.76</v>
      </c>
      <c r="L146" s="47">
        <v>0</v>
      </c>
      <c r="N146" s="252">
        <f t="shared" si="38"/>
        <v>3</v>
      </c>
      <c r="O146" s="49" t="str">
        <f>Main!A256</f>
        <v>R.Sessegnon</v>
      </c>
      <c r="P146" s="49">
        <f>Main!B256</f>
        <v>4.5</v>
      </c>
      <c r="Q146" s="49" t="str">
        <f>Main!C256</f>
        <v>Spurs</v>
      </c>
      <c r="R146" s="49">
        <f>Main!D256</f>
        <v>1.93</v>
      </c>
      <c r="S146" s="49">
        <f>Main!E256</f>
        <v>2.33</v>
      </c>
      <c r="T146" s="49">
        <f>Main!F256</f>
        <v>3.6</v>
      </c>
      <c r="U146" s="49">
        <f>Main!G256</f>
        <v>2.44</v>
      </c>
      <c r="V146" s="49">
        <f>Main!H256</f>
        <v>1.61</v>
      </c>
      <c r="W146" s="49">
        <f>Main!I256</f>
        <v>2.38</v>
      </c>
      <c r="X146" s="49">
        <f>Main!J256</f>
        <v>2.61</v>
      </c>
      <c r="Y146" s="49">
        <f>Main!K256</f>
        <v>2.27</v>
      </c>
      <c r="Z146" s="49">
        <f>Main!L2896</f>
        <v>0</v>
      </c>
      <c r="AB146" s="49">
        <v>2</v>
      </c>
      <c r="AC146" s="49" t="str">
        <v>Trossard</v>
      </c>
      <c r="AD146" s="49">
        <v>7</v>
      </c>
      <c r="AE146" s="49" t="str">
        <v>Brighton</v>
      </c>
      <c r="AF146" s="49">
        <v>3.94</v>
      </c>
      <c r="AG146" s="49">
        <v>4.53</v>
      </c>
      <c r="AH146" s="49">
        <v>3.51</v>
      </c>
      <c r="AI146" s="49">
        <v>3.95</v>
      </c>
      <c r="AJ146" s="49">
        <v>4.8600000000000003</v>
      </c>
      <c r="AK146" s="49">
        <v>3.93</v>
      </c>
      <c r="AL146" s="49">
        <v>4.7300000000000004</v>
      </c>
      <c r="AM146" s="49">
        <v>2.04</v>
      </c>
      <c r="AN146" s="49">
        <v>0</v>
      </c>
      <c r="AP146" s="50" t="str">
        <f>Main!A256</f>
        <v>R.Sessegnon</v>
      </c>
      <c r="AQ146" s="50">
        <f>Main!B256</f>
        <v>4.5</v>
      </c>
      <c r="AR146" s="50" t="str">
        <f>Main!C256</f>
        <v>Spurs</v>
      </c>
      <c r="AS146" s="50">
        <f>Main!D256</f>
        <v>1.93</v>
      </c>
      <c r="AT146" s="50">
        <f>Main!E256</f>
        <v>2.33</v>
      </c>
      <c r="AU146" s="50">
        <f>Main!F256</f>
        <v>3.6</v>
      </c>
      <c r="AV146" s="50">
        <f>Main!G256</f>
        <v>2.44</v>
      </c>
      <c r="AW146" s="50">
        <f>Main!H256</f>
        <v>1.61</v>
      </c>
      <c r="AX146" s="50">
        <f>Main!I256</f>
        <v>2.38</v>
      </c>
      <c r="AY146" s="50">
        <f>Main!J256</f>
        <v>2.61</v>
      </c>
      <c r="AZ146" s="50">
        <f>Main!K256</f>
        <v>2.27</v>
      </c>
      <c r="BA146" s="50">
        <f>Main!L1136</f>
        <v>0</v>
      </c>
      <c r="BC146" s="50" t="str">
        <v>Ream</v>
      </c>
      <c r="BD146" s="50">
        <v>4.5</v>
      </c>
      <c r="BE146" s="50" t="str">
        <v>Fulham</v>
      </c>
      <c r="BF146" s="50">
        <v>3.01</v>
      </c>
      <c r="BG146" s="50">
        <v>4.28</v>
      </c>
      <c r="BH146" s="50">
        <v>1.46</v>
      </c>
      <c r="BI146" s="50">
        <v>1.91</v>
      </c>
      <c r="BJ146" s="50">
        <v>1.48</v>
      </c>
      <c r="BK146" s="50">
        <v>3.12</v>
      </c>
      <c r="BL146" s="50">
        <v>1.69</v>
      </c>
      <c r="BM146" s="50">
        <v>2.4</v>
      </c>
      <c r="BN146" s="50">
        <v>0</v>
      </c>
      <c r="BP146" s="126" t="str">
        <f>Main!A146</f>
        <v>R.Sessegnon</v>
      </c>
      <c r="BQ146" s="126">
        <f>Main!N2896</f>
        <v>0</v>
      </c>
      <c r="BR146" s="126">
        <f>Main!E36</f>
        <v>2.33</v>
      </c>
      <c r="BS146" s="126" t="str">
        <v>R.Sessegnon</v>
      </c>
      <c r="BT146" s="126">
        <v>0</v>
      </c>
      <c r="BU146" s="126">
        <v>2.33</v>
      </c>
      <c r="BV146" s="127" t="str">
        <f t="shared" si="39"/>
        <v>R.Sessegnon</v>
      </c>
      <c r="BW146" s="127">
        <f>Main!P2896</f>
        <v>0</v>
      </c>
      <c r="BX146" s="127">
        <f t="shared" si="40"/>
        <v>2.33</v>
      </c>
      <c r="BY146" s="127" t="str">
        <v>Ream</v>
      </c>
      <c r="BZ146" s="127">
        <v>0</v>
      </c>
      <c r="CA146" s="127">
        <v>4.28</v>
      </c>
      <c r="CH146" s="19" t="str">
        <f t="shared" si="41"/>
        <v>R.Sessegnon</v>
      </c>
      <c r="CI146" s="19">
        <f>Main!M2896-BQ146-BW146-CC146</f>
        <v>0</v>
      </c>
      <c r="CJ146" s="19">
        <f t="shared" si="42"/>
        <v>2.33</v>
      </c>
      <c r="CK146" s="19" t="str">
        <v>R.Sessegnon</v>
      </c>
      <c r="CL146" s="19">
        <v>0</v>
      </c>
      <c r="CM146" s="19">
        <v>2.33</v>
      </c>
    </row>
    <row r="147" spans="1:91">
      <c r="A147" s="47" t="str">
        <v>Akanji</v>
      </c>
      <c r="B147" s="47">
        <v>5</v>
      </c>
      <c r="C147" s="47" t="str">
        <v>Man City</v>
      </c>
      <c r="D147" s="47">
        <v>2.91</v>
      </c>
      <c r="E147" s="47">
        <v>2.23</v>
      </c>
      <c r="F147" s="47">
        <v>4.28</v>
      </c>
      <c r="G147" s="47">
        <v>2.83</v>
      </c>
      <c r="H147" s="47">
        <v>1.71</v>
      </c>
      <c r="I147" s="47">
        <v>3.56</v>
      </c>
      <c r="J147" s="47">
        <v>2.21</v>
      </c>
      <c r="K147" s="47">
        <v>0.95</v>
      </c>
      <c r="L147" s="47">
        <v>0</v>
      </c>
      <c r="N147" s="252">
        <f t="shared" si="38"/>
        <v>3</v>
      </c>
      <c r="O147" s="49" t="str">
        <f>Main!A257</f>
        <v>Aké</v>
      </c>
      <c r="P147" s="49">
        <f>Main!B257</f>
        <v>5</v>
      </c>
      <c r="Q147" s="49" t="str">
        <f>Main!C257</f>
        <v>Man City</v>
      </c>
      <c r="R147" s="49">
        <f>Main!D257</f>
        <v>2.61</v>
      </c>
      <c r="S147" s="49">
        <f>Main!E257</f>
        <v>1.97</v>
      </c>
      <c r="T147" s="49">
        <f>Main!F257</f>
        <v>3.9</v>
      </c>
      <c r="U147" s="49">
        <f>Main!G257</f>
        <v>2.41</v>
      </c>
      <c r="V147" s="49">
        <f>Main!H257</f>
        <v>1.73</v>
      </c>
      <c r="W147" s="49">
        <f>Main!I257</f>
        <v>3.48</v>
      </c>
      <c r="X147" s="49">
        <f>Main!J257</f>
        <v>2.06</v>
      </c>
      <c r="Y147" s="49">
        <f>Main!K257</f>
        <v>0.92</v>
      </c>
      <c r="Z147" s="49">
        <f>Main!L2897</f>
        <v>0</v>
      </c>
      <c r="AB147" s="49">
        <v>2</v>
      </c>
      <c r="AC147" s="49" t="str">
        <v>Grealish</v>
      </c>
      <c r="AD147" s="49">
        <v>6.8</v>
      </c>
      <c r="AE147" s="49" t="str">
        <v>Man City</v>
      </c>
      <c r="AF147" s="49">
        <v>3.91</v>
      </c>
      <c r="AG147" s="49">
        <v>3</v>
      </c>
      <c r="AH147" s="49">
        <v>6.13</v>
      </c>
      <c r="AI147" s="49">
        <v>3.71</v>
      </c>
      <c r="AJ147" s="49">
        <v>2.9</v>
      </c>
      <c r="AK147" s="49">
        <v>6.63</v>
      </c>
      <c r="AL147" s="49">
        <v>3.43</v>
      </c>
      <c r="AM147" s="49">
        <v>1.56</v>
      </c>
      <c r="AN147" s="49">
        <v>0</v>
      </c>
      <c r="AP147" s="50" t="str">
        <f>Main!A257</f>
        <v>Aké</v>
      </c>
      <c r="AQ147" s="50">
        <f>Main!B257</f>
        <v>5</v>
      </c>
      <c r="AR147" s="50" t="str">
        <f>Main!C257</f>
        <v>Man City</v>
      </c>
      <c r="AS147" s="50">
        <f>Main!D257</f>
        <v>2.61</v>
      </c>
      <c r="AT147" s="50">
        <f>Main!E257</f>
        <v>1.97</v>
      </c>
      <c r="AU147" s="50">
        <f>Main!F257</f>
        <v>3.9</v>
      </c>
      <c r="AV147" s="50">
        <f>Main!G257</f>
        <v>2.41</v>
      </c>
      <c r="AW147" s="50">
        <f>Main!H257</f>
        <v>1.73</v>
      </c>
      <c r="AX147" s="50">
        <f>Main!I257</f>
        <v>3.48</v>
      </c>
      <c r="AY147" s="50">
        <f>Main!J257</f>
        <v>2.06</v>
      </c>
      <c r="AZ147" s="50">
        <f>Main!K257</f>
        <v>0.92</v>
      </c>
      <c r="BA147" s="50">
        <f>Main!L1137</f>
        <v>0</v>
      </c>
      <c r="BC147" s="50" t="str">
        <v>R.Sessegnon</v>
      </c>
      <c r="BD147" s="50">
        <v>4.5</v>
      </c>
      <c r="BE147" s="50" t="str">
        <v>Spurs</v>
      </c>
      <c r="BF147" s="50">
        <v>1.93</v>
      </c>
      <c r="BG147" s="50">
        <v>2.33</v>
      </c>
      <c r="BH147" s="50">
        <v>3.6</v>
      </c>
      <c r="BI147" s="50">
        <v>2.44</v>
      </c>
      <c r="BJ147" s="50">
        <v>1.61</v>
      </c>
      <c r="BK147" s="50">
        <v>2.38</v>
      </c>
      <c r="BL147" s="50">
        <v>2.61</v>
      </c>
      <c r="BM147" s="50">
        <v>2.27</v>
      </c>
      <c r="BN147" s="50">
        <v>0</v>
      </c>
      <c r="BP147" s="126" t="str">
        <f>Main!A147</f>
        <v>Aké</v>
      </c>
      <c r="BQ147" s="126">
        <f>Main!N2897</f>
        <v>0</v>
      </c>
      <c r="BR147" s="126">
        <f>Main!E37</f>
        <v>1.97</v>
      </c>
      <c r="BS147" s="126" t="str">
        <v>Aké</v>
      </c>
      <c r="BT147" s="126">
        <v>0</v>
      </c>
      <c r="BU147" s="126">
        <v>1.97</v>
      </c>
      <c r="BV147" s="127" t="str">
        <f t="shared" si="39"/>
        <v>Aké</v>
      </c>
      <c r="BW147" s="127">
        <f>Main!P2897</f>
        <v>0</v>
      </c>
      <c r="BX147" s="127">
        <f t="shared" si="40"/>
        <v>1.97</v>
      </c>
      <c r="BY147" s="127" t="str">
        <v>R.Sessegnon</v>
      </c>
      <c r="BZ147" s="127">
        <v>0</v>
      </c>
      <c r="CA147" s="127">
        <v>2.33</v>
      </c>
      <c r="CH147" s="19" t="str">
        <f t="shared" si="41"/>
        <v>Aké</v>
      </c>
      <c r="CI147" s="19">
        <f>Main!M2897-BQ147-BW147-CC147</f>
        <v>0</v>
      </c>
      <c r="CJ147" s="19">
        <f t="shared" si="42"/>
        <v>1.97</v>
      </c>
      <c r="CK147" s="19" t="str">
        <v>Aké</v>
      </c>
      <c r="CL147" s="19">
        <v>0</v>
      </c>
      <c r="CM147" s="19">
        <v>1.97</v>
      </c>
    </row>
    <row r="148" spans="1:91">
      <c r="A148" s="47" t="str">
        <v>Thiago Silva</v>
      </c>
      <c r="B148" s="47">
        <v>5.4</v>
      </c>
      <c r="C148" s="47" t="str">
        <v>Chelsea</v>
      </c>
      <c r="D148" s="47">
        <v>3.27</v>
      </c>
      <c r="E148" s="47">
        <v>4.46</v>
      </c>
      <c r="F148" s="47">
        <v>3.03</v>
      </c>
      <c r="G148" s="47">
        <v>1.37</v>
      </c>
      <c r="H148" s="47">
        <v>2.4300000000000002</v>
      </c>
      <c r="I148" s="47">
        <v>1.92</v>
      </c>
      <c r="J148" s="47">
        <v>2.63</v>
      </c>
      <c r="K148" s="47">
        <v>1.54</v>
      </c>
      <c r="L148" s="47">
        <v>0</v>
      </c>
      <c r="N148" s="252">
        <f t="shared" si="38"/>
        <v>3</v>
      </c>
      <c r="O148" s="49" t="str">
        <f>Main!A258</f>
        <v>Azpilicueta</v>
      </c>
      <c r="P148" s="49">
        <f>Main!B258</f>
        <v>4.8</v>
      </c>
      <c r="Q148" s="49" t="str">
        <f>Main!C258</f>
        <v>Chelsea</v>
      </c>
      <c r="R148" s="49">
        <f>Main!D258</f>
        <v>3.33</v>
      </c>
      <c r="S148" s="49">
        <f>Main!E258</f>
        <v>4.82</v>
      </c>
      <c r="T148" s="49">
        <f>Main!F258</f>
        <v>3.41</v>
      </c>
      <c r="U148" s="49">
        <f>Main!G258</f>
        <v>1.62</v>
      </c>
      <c r="V148" s="49">
        <f>Main!H258</f>
        <v>2.12</v>
      </c>
      <c r="W148" s="49">
        <f>Main!I258</f>
        <v>1.27</v>
      </c>
      <c r="X148" s="49">
        <f>Main!J258</f>
        <v>1.46</v>
      </c>
      <c r="Y148" s="49">
        <f>Main!K258</f>
        <v>1.04</v>
      </c>
      <c r="Z148" s="49">
        <f>Main!L2898</f>
        <v>0</v>
      </c>
      <c r="AB148" s="49">
        <v>2</v>
      </c>
      <c r="AC148" s="49" t="str">
        <v>Zaha</v>
      </c>
      <c r="AD148" s="49">
        <v>7.5</v>
      </c>
      <c r="AE148" s="49" t="str">
        <v>Crystal Palace</v>
      </c>
      <c r="AF148" s="49">
        <v>4.55</v>
      </c>
      <c r="AG148" s="49">
        <v>4.08</v>
      </c>
      <c r="AH148" s="49">
        <v>3.15</v>
      </c>
      <c r="AI148" s="49">
        <v>3.69</v>
      </c>
      <c r="AJ148" s="49">
        <v>3.27</v>
      </c>
      <c r="AK148" s="49">
        <v>4.0599999999999996</v>
      </c>
      <c r="AL148" s="49">
        <v>3.83</v>
      </c>
      <c r="AM148" s="49">
        <v>3.42</v>
      </c>
      <c r="AN148" s="49">
        <v>0</v>
      </c>
      <c r="AP148" s="50" t="str">
        <f>Main!A258</f>
        <v>Azpilicueta</v>
      </c>
      <c r="AQ148" s="50">
        <f>Main!B258</f>
        <v>4.8</v>
      </c>
      <c r="AR148" s="50" t="str">
        <f>Main!C258</f>
        <v>Chelsea</v>
      </c>
      <c r="AS148" s="50">
        <f>Main!D258</f>
        <v>3.33</v>
      </c>
      <c r="AT148" s="50">
        <f>Main!E258</f>
        <v>4.82</v>
      </c>
      <c r="AU148" s="50">
        <f>Main!F258</f>
        <v>3.41</v>
      </c>
      <c r="AV148" s="50">
        <f>Main!G258</f>
        <v>1.62</v>
      </c>
      <c r="AW148" s="50">
        <f>Main!H258</f>
        <v>2.12</v>
      </c>
      <c r="AX148" s="50">
        <f>Main!I258</f>
        <v>1.27</v>
      </c>
      <c r="AY148" s="50">
        <f>Main!J258</f>
        <v>1.46</v>
      </c>
      <c r="AZ148" s="50">
        <f>Main!K258</f>
        <v>1.04</v>
      </c>
      <c r="BA148" s="50">
        <f>Main!L1138</f>
        <v>0</v>
      </c>
      <c r="BC148" s="50" t="str">
        <v>Aké</v>
      </c>
      <c r="BD148" s="50">
        <v>5</v>
      </c>
      <c r="BE148" s="50" t="str">
        <v>Man City</v>
      </c>
      <c r="BF148" s="50">
        <v>2.61</v>
      </c>
      <c r="BG148" s="50">
        <v>1.97</v>
      </c>
      <c r="BH148" s="50">
        <v>3.9</v>
      </c>
      <c r="BI148" s="50">
        <v>2.41</v>
      </c>
      <c r="BJ148" s="50">
        <v>1.73</v>
      </c>
      <c r="BK148" s="50">
        <v>3.48</v>
      </c>
      <c r="BL148" s="50">
        <v>2.06</v>
      </c>
      <c r="BM148" s="50">
        <v>0.92</v>
      </c>
      <c r="BN148" s="50">
        <v>0</v>
      </c>
      <c r="BP148" s="126" t="str">
        <f>Main!A148</f>
        <v>Azpilicueta</v>
      </c>
      <c r="BQ148" s="126">
        <f>Main!N2898</f>
        <v>0</v>
      </c>
      <c r="BR148" s="126">
        <f>Main!E38</f>
        <v>4.82</v>
      </c>
      <c r="BS148" s="126" t="str">
        <v>Azpilicueta</v>
      </c>
      <c r="BT148" s="126">
        <v>0</v>
      </c>
      <c r="BU148" s="126">
        <v>4.82</v>
      </c>
      <c r="BV148" s="127" t="str">
        <f t="shared" si="39"/>
        <v>Azpilicueta</v>
      </c>
      <c r="BW148" s="127">
        <f>Main!P2898</f>
        <v>0</v>
      </c>
      <c r="BX148" s="127">
        <f t="shared" si="40"/>
        <v>4.82</v>
      </c>
      <c r="BY148" s="127" t="str">
        <v>Aké</v>
      </c>
      <c r="BZ148" s="127">
        <v>0</v>
      </c>
      <c r="CA148" s="127">
        <v>1.97</v>
      </c>
      <c r="CH148" s="19" t="str">
        <f t="shared" si="41"/>
        <v>Azpilicueta</v>
      </c>
      <c r="CI148" s="19">
        <f>Main!M2898-BQ148-BW148-CC148</f>
        <v>0</v>
      </c>
      <c r="CJ148" s="19">
        <f t="shared" si="42"/>
        <v>4.82</v>
      </c>
      <c r="CK148" s="19" t="str">
        <v>Azpilicueta</v>
      </c>
      <c r="CL148" s="19">
        <v>0</v>
      </c>
      <c r="CM148" s="19">
        <v>4.82</v>
      </c>
    </row>
    <row r="149" spans="1:91">
      <c r="A149" s="47" t="str">
        <v>Martínez</v>
      </c>
      <c r="B149" s="47">
        <v>4.5</v>
      </c>
      <c r="C149" s="47" t="str">
        <v>Man Utd</v>
      </c>
      <c r="D149" s="47">
        <v>1.68</v>
      </c>
      <c r="E149" s="47">
        <v>3.97</v>
      </c>
      <c r="F149" s="47">
        <v>1.83</v>
      </c>
      <c r="G149" s="47">
        <v>1.76</v>
      </c>
      <c r="H149" s="47">
        <v>3.42</v>
      </c>
      <c r="I149" s="47">
        <v>2.67</v>
      </c>
      <c r="J149" s="47">
        <v>3.49</v>
      </c>
      <c r="K149" s="47">
        <v>1.59</v>
      </c>
      <c r="L149" s="47">
        <v>0</v>
      </c>
      <c r="N149" s="252">
        <f t="shared" si="38"/>
        <v>3</v>
      </c>
      <c r="O149" s="49" t="str">
        <f>Main!A259</f>
        <v>Collins</v>
      </c>
      <c r="P149" s="49">
        <f>Main!B259</f>
        <v>4.4000000000000004</v>
      </c>
      <c r="Q149" s="49" t="str">
        <f>Main!C259</f>
        <v>Wolves</v>
      </c>
      <c r="R149" s="49">
        <f>Main!D259</f>
        <v>2.3199999999999998</v>
      </c>
      <c r="S149" s="49">
        <f>Main!E259</f>
        <v>2.5299999999999998</v>
      </c>
      <c r="T149" s="49">
        <f>Main!F259</f>
        <v>3.01</v>
      </c>
      <c r="U149" s="49">
        <f>Main!G259</f>
        <v>1.24</v>
      </c>
      <c r="V149" s="49">
        <f>Main!H259</f>
        <v>1.79</v>
      </c>
      <c r="W149" s="49">
        <f>Main!I259</f>
        <v>2.7</v>
      </c>
      <c r="X149" s="49">
        <f>Main!J259</f>
        <v>3.51</v>
      </c>
      <c r="Y149" s="49">
        <f>Main!K259</f>
        <v>1.96</v>
      </c>
      <c r="Z149" s="49">
        <f>Main!L2899</f>
        <v>0</v>
      </c>
      <c r="AB149" s="49">
        <v>2</v>
      </c>
      <c r="AC149" s="49" t="str">
        <v>Bernardo</v>
      </c>
      <c r="AD149" s="49">
        <v>6.9</v>
      </c>
      <c r="AE149" s="49" t="str">
        <v>Man City</v>
      </c>
      <c r="AF149" s="49">
        <v>3.67</v>
      </c>
      <c r="AG149" s="49">
        <v>2.9</v>
      </c>
      <c r="AH149" s="49">
        <v>6.01</v>
      </c>
      <c r="AI149" s="49">
        <v>3.55</v>
      </c>
      <c r="AJ149" s="49">
        <v>2.84</v>
      </c>
      <c r="AK149" s="49">
        <v>6.03</v>
      </c>
      <c r="AL149" s="49">
        <v>3.31</v>
      </c>
      <c r="AM149" s="49">
        <v>1.45</v>
      </c>
      <c r="AN149" s="49">
        <v>0</v>
      </c>
      <c r="AP149" s="50" t="str">
        <f>Main!A259</f>
        <v>Collins</v>
      </c>
      <c r="AQ149" s="50">
        <f>Main!B259</f>
        <v>4.4000000000000004</v>
      </c>
      <c r="AR149" s="50" t="str">
        <f>Main!C259</f>
        <v>Wolves</v>
      </c>
      <c r="AS149" s="50">
        <f>Main!D259</f>
        <v>2.3199999999999998</v>
      </c>
      <c r="AT149" s="50">
        <f>Main!E259</f>
        <v>2.5299999999999998</v>
      </c>
      <c r="AU149" s="50">
        <f>Main!F259</f>
        <v>3.01</v>
      </c>
      <c r="AV149" s="50">
        <f>Main!G259</f>
        <v>1.24</v>
      </c>
      <c r="AW149" s="50">
        <f>Main!H259</f>
        <v>1.79</v>
      </c>
      <c r="AX149" s="50">
        <f>Main!I259</f>
        <v>2.7</v>
      </c>
      <c r="AY149" s="50">
        <f>Main!J259</f>
        <v>3.51</v>
      </c>
      <c r="AZ149" s="50">
        <f>Main!K259</f>
        <v>1.96</v>
      </c>
      <c r="BA149" s="50">
        <f>Main!L1139</f>
        <v>0</v>
      </c>
      <c r="BC149" s="50" t="str">
        <v>Azpilicueta</v>
      </c>
      <c r="BD149" s="50">
        <v>4.8</v>
      </c>
      <c r="BE149" s="50" t="str">
        <v>Chelsea</v>
      </c>
      <c r="BF149" s="50">
        <v>3.33</v>
      </c>
      <c r="BG149" s="50">
        <v>4.82</v>
      </c>
      <c r="BH149" s="50">
        <v>3.41</v>
      </c>
      <c r="BI149" s="50">
        <v>1.62</v>
      </c>
      <c r="BJ149" s="50">
        <v>2.12</v>
      </c>
      <c r="BK149" s="50">
        <v>1.27</v>
      </c>
      <c r="BL149" s="50">
        <v>1.46</v>
      </c>
      <c r="BM149" s="50">
        <v>1.04</v>
      </c>
      <c r="BN149" s="50">
        <v>0</v>
      </c>
      <c r="BP149" s="126" t="str">
        <f>Main!A149</f>
        <v>Collins</v>
      </c>
      <c r="BQ149" s="126">
        <f>Main!N2899</f>
        <v>0</v>
      </c>
      <c r="BR149" s="126">
        <f>Main!E39</f>
        <v>2.5299999999999998</v>
      </c>
      <c r="BS149" s="126" t="str">
        <v>Collins</v>
      </c>
      <c r="BT149" s="126">
        <v>0</v>
      </c>
      <c r="BU149" s="126">
        <v>2.5299999999999998</v>
      </c>
      <c r="BV149" s="127" t="str">
        <f t="shared" si="39"/>
        <v>Collins</v>
      </c>
      <c r="BW149" s="127">
        <f>Main!P2899</f>
        <v>0</v>
      </c>
      <c r="BX149" s="127">
        <f t="shared" si="40"/>
        <v>2.5299999999999998</v>
      </c>
      <c r="BY149" s="127" t="str">
        <v>Azpilicueta</v>
      </c>
      <c r="BZ149" s="127">
        <v>0</v>
      </c>
      <c r="CA149" s="127">
        <v>4.82</v>
      </c>
      <c r="CH149" s="19" t="str">
        <f t="shared" si="41"/>
        <v>Collins</v>
      </c>
      <c r="CI149" s="19">
        <f>Main!M2899-BQ149-BW149-CC149</f>
        <v>0</v>
      </c>
      <c r="CJ149" s="19">
        <f t="shared" si="42"/>
        <v>2.5299999999999998</v>
      </c>
      <c r="CK149" s="19" t="str">
        <v>Collins</v>
      </c>
      <c r="CL149" s="19">
        <v>0</v>
      </c>
      <c r="CM149" s="19">
        <v>2.5299999999999998</v>
      </c>
    </row>
    <row r="150" spans="1:91">
      <c r="A150" s="47" t="str">
        <v>Mee</v>
      </c>
      <c r="B150" s="47">
        <v>4.5999999999999996</v>
      </c>
      <c r="C150" s="47" t="str">
        <v>Brentford</v>
      </c>
      <c r="D150" s="47">
        <v>2.67</v>
      </c>
      <c r="E150" s="47">
        <v>1.94</v>
      </c>
      <c r="F150" s="47">
        <v>3.89</v>
      </c>
      <c r="G150" s="47">
        <v>2.54</v>
      </c>
      <c r="H150" s="47">
        <v>3.58</v>
      </c>
      <c r="I150" s="47">
        <v>1.5</v>
      </c>
      <c r="J150" s="47">
        <v>3.4</v>
      </c>
      <c r="K150" s="47">
        <v>0.85</v>
      </c>
      <c r="L150" s="47">
        <v>0</v>
      </c>
      <c r="N150" s="252">
        <f t="shared" si="38"/>
        <v>3</v>
      </c>
      <c r="O150" s="49" t="str">
        <f>Main!A260</f>
        <v>Chalobah</v>
      </c>
      <c r="P150" s="49">
        <f>Main!B260</f>
        <v>4.7</v>
      </c>
      <c r="Q150" s="49" t="str">
        <f>Main!C260</f>
        <v>Chelsea</v>
      </c>
      <c r="R150" s="49">
        <f>Main!D260</f>
        <v>3.15</v>
      </c>
      <c r="S150" s="49">
        <f>Main!E260</f>
        <v>4.24</v>
      </c>
      <c r="T150" s="49">
        <f>Main!F260</f>
        <v>2.86</v>
      </c>
      <c r="U150" s="49">
        <f>Main!G260</f>
        <v>1.19</v>
      </c>
      <c r="V150" s="49">
        <f>Main!H260</f>
        <v>2.04</v>
      </c>
      <c r="W150" s="49">
        <f>Main!I260</f>
        <v>1.71</v>
      </c>
      <c r="X150" s="49">
        <f>Main!J260</f>
        <v>2.14</v>
      </c>
      <c r="Y150" s="49">
        <f>Main!K260</f>
        <v>1.28</v>
      </c>
      <c r="Z150" s="49">
        <f>Main!L2900</f>
        <v>0</v>
      </c>
      <c r="AB150" s="49">
        <v>2</v>
      </c>
      <c r="AC150" s="49" t="str">
        <v>Groß</v>
      </c>
      <c r="AD150" s="49">
        <v>5.6</v>
      </c>
      <c r="AE150" s="49" t="str">
        <v>Brighton</v>
      </c>
      <c r="AF150" s="49">
        <v>3.51</v>
      </c>
      <c r="AG150" s="49">
        <v>3.83</v>
      </c>
      <c r="AH150" s="49">
        <v>3.26</v>
      </c>
      <c r="AI150" s="49">
        <v>3.5</v>
      </c>
      <c r="AJ150" s="49">
        <v>4.26</v>
      </c>
      <c r="AK150" s="49">
        <v>3.42</v>
      </c>
      <c r="AL150" s="49">
        <v>4.26</v>
      </c>
      <c r="AM150" s="49">
        <v>1.87</v>
      </c>
      <c r="AN150" s="49">
        <v>0</v>
      </c>
      <c r="AP150" s="50" t="str">
        <f>Main!A260</f>
        <v>Chalobah</v>
      </c>
      <c r="AQ150" s="50">
        <f>Main!B260</f>
        <v>4.7</v>
      </c>
      <c r="AR150" s="50" t="str">
        <f>Main!C260</f>
        <v>Chelsea</v>
      </c>
      <c r="AS150" s="50">
        <f>Main!D260</f>
        <v>3.15</v>
      </c>
      <c r="AT150" s="50">
        <f>Main!E260</f>
        <v>4.24</v>
      </c>
      <c r="AU150" s="50">
        <f>Main!F260</f>
        <v>2.86</v>
      </c>
      <c r="AV150" s="50">
        <f>Main!G260</f>
        <v>1.19</v>
      </c>
      <c r="AW150" s="50">
        <f>Main!H260</f>
        <v>2.04</v>
      </c>
      <c r="AX150" s="50">
        <f>Main!I260</f>
        <v>1.71</v>
      </c>
      <c r="AY150" s="50">
        <f>Main!J260</f>
        <v>2.14</v>
      </c>
      <c r="AZ150" s="50">
        <f>Main!K260</f>
        <v>1.28</v>
      </c>
      <c r="BA150" s="50">
        <f>Main!L1140</f>
        <v>0</v>
      </c>
      <c r="BC150" s="50" t="str">
        <v>Collins</v>
      </c>
      <c r="BD150" s="50">
        <v>4.4000000000000004</v>
      </c>
      <c r="BE150" s="50" t="str">
        <v>Wolves</v>
      </c>
      <c r="BF150" s="50">
        <v>2.3199999999999998</v>
      </c>
      <c r="BG150" s="50">
        <v>2.5299999999999998</v>
      </c>
      <c r="BH150" s="50">
        <v>3.01</v>
      </c>
      <c r="BI150" s="50">
        <v>1.24</v>
      </c>
      <c r="BJ150" s="50">
        <v>1.79</v>
      </c>
      <c r="BK150" s="50">
        <v>2.7</v>
      </c>
      <c r="BL150" s="50">
        <v>3.51</v>
      </c>
      <c r="BM150" s="50">
        <v>1.96</v>
      </c>
      <c r="BN150" s="50">
        <v>0</v>
      </c>
      <c r="BP150" s="126" t="str">
        <f>Main!A150</f>
        <v>Chalobah</v>
      </c>
      <c r="BQ150" s="126">
        <f>Main!N2900</f>
        <v>0</v>
      </c>
      <c r="BR150" s="126">
        <f>Main!E40</f>
        <v>4.24</v>
      </c>
      <c r="BS150" s="126" t="str">
        <v>Chalobah</v>
      </c>
      <c r="BT150" s="126">
        <v>0</v>
      </c>
      <c r="BU150" s="126">
        <v>4.24</v>
      </c>
      <c r="BV150" s="127" t="str">
        <f t="shared" si="39"/>
        <v>Chalobah</v>
      </c>
      <c r="BW150" s="127">
        <f>Main!P2900</f>
        <v>0</v>
      </c>
      <c r="BX150" s="127">
        <f t="shared" si="40"/>
        <v>4.24</v>
      </c>
      <c r="BY150" s="127" t="str">
        <v>Collins</v>
      </c>
      <c r="BZ150" s="127">
        <v>0</v>
      </c>
      <c r="CA150" s="127">
        <v>2.5299999999999998</v>
      </c>
      <c r="CH150" s="19" t="str">
        <f t="shared" si="41"/>
        <v>Chalobah</v>
      </c>
      <c r="CI150" s="19">
        <f>Main!M2900-BQ150-BW150-CC150</f>
        <v>0</v>
      </c>
      <c r="CJ150" s="19">
        <f t="shared" si="42"/>
        <v>4.24</v>
      </c>
      <c r="CK150" s="19" t="str">
        <v>Chalobah</v>
      </c>
      <c r="CL150" s="19">
        <v>0</v>
      </c>
      <c r="CM150" s="19">
        <v>4.24</v>
      </c>
    </row>
    <row r="151" spans="1:91">
      <c r="A151" s="48" t="str">
        <v>Cresswell</v>
      </c>
      <c r="B151" s="48">
        <v>4.8</v>
      </c>
      <c r="C151" s="48" t="str">
        <v>West Ham</v>
      </c>
      <c r="D151" s="48">
        <v>2.87</v>
      </c>
      <c r="E151" s="48">
        <v>2.71</v>
      </c>
      <c r="F151" s="48">
        <v>2.66</v>
      </c>
      <c r="G151" s="48">
        <v>3.33</v>
      </c>
      <c r="H151" s="48">
        <v>1.69</v>
      </c>
      <c r="I151" s="48">
        <v>2.21</v>
      </c>
      <c r="J151" s="48">
        <v>1.63</v>
      </c>
      <c r="K151" s="48">
        <v>2.86</v>
      </c>
      <c r="L151" s="48">
        <v>0</v>
      </c>
      <c r="N151" s="252">
        <f t="shared" si="38"/>
        <v>1</v>
      </c>
      <c r="O151" s="49" t="str">
        <f>Main!A261</f>
        <v>Haaland</v>
      </c>
      <c r="P151" s="49">
        <f>Main!B261</f>
        <v>11.5</v>
      </c>
      <c r="Q151" s="49" t="str">
        <f>Main!C261</f>
        <v>Man City</v>
      </c>
      <c r="R151" s="49">
        <f>Main!D261</f>
        <v>8.2100000000000009</v>
      </c>
      <c r="S151" s="49">
        <f>Main!E261</f>
        <v>5.33</v>
      </c>
      <c r="T151" s="49">
        <f>Main!F261</f>
        <v>11.86</v>
      </c>
      <c r="U151" s="49">
        <f>Main!G261</f>
        <v>6.93</v>
      </c>
      <c r="V151" s="49">
        <f>Main!H261</f>
        <v>5.23</v>
      </c>
      <c r="W151" s="49">
        <f>Main!I261</f>
        <v>11.64</v>
      </c>
      <c r="X151" s="49">
        <f>Main!J261</f>
        <v>6.28</v>
      </c>
      <c r="Y151" s="49">
        <f>Main!K261</f>
        <v>2.86</v>
      </c>
      <c r="Z151" s="49">
        <f>Main!L2901</f>
        <v>1</v>
      </c>
      <c r="AB151" s="49">
        <v>2</v>
      </c>
      <c r="AC151" s="49" t="str">
        <v>Bowen</v>
      </c>
      <c r="AD151" s="49">
        <v>8</v>
      </c>
      <c r="AE151" s="49" t="str">
        <v>West Ham</v>
      </c>
      <c r="AF151" s="49">
        <v>4.2</v>
      </c>
      <c r="AG151" s="49">
        <v>3.76</v>
      </c>
      <c r="AH151" s="49">
        <v>3.46</v>
      </c>
      <c r="AI151" s="49">
        <v>3.99</v>
      </c>
      <c r="AJ151" s="49">
        <v>2.77</v>
      </c>
      <c r="AK151" s="49">
        <v>3.19</v>
      </c>
      <c r="AL151" s="49">
        <v>2.95</v>
      </c>
      <c r="AM151" s="49">
        <v>3.35</v>
      </c>
      <c r="AN151" s="49">
        <v>0</v>
      </c>
      <c r="AP151" s="50" t="str">
        <f>Main!A261</f>
        <v>Haaland</v>
      </c>
      <c r="AQ151" s="50">
        <f>Main!B261</f>
        <v>11.5</v>
      </c>
      <c r="AR151" s="50" t="str">
        <f>Main!C261</f>
        <v>Man City</v>
      </c>
      <c r="AS151" s="50">
        <f>Main!D261</f>
        <v>8.2100000000000009</v>
      </c>
      <c r="AT151" s="50">
        <f>Main!E261</f>
        <v>5.33</v>
      </c>
      <c r="AU151" s="50">
        <f>Main!F261</f>
        <v>11.86</v>
      </c>
      <c r="AV151" s="50">
        <f>Main!G261</f>
        <v>6.93</v>
      </c>
      <c r="AW151" s="50">
        <f>Main!H261</f>
        <v>5.23</v>
      </c>
      <c r="AX151" s="50">
        <f>Main!I261</f>
        <v>11.64</v>
      </c>
      <c r="AY151" s="50">
        <f>Main!J261</f>
        <v>6.28</v>
      </c>
      <c r="AZ151" s="50">
        <f>Main!K261</f>
        <v>2.86</v>
      </c>
      <c r="BA151" s="50">
        <f>Main!L1141</f>
        <v>0</v>
      </c>
      <c r="BC151" s="50" t="str">
        <v>Chalobah</v>
      </c>
      <c r="BD151" s="50">
        <v>4.7</v>
      </c>
      <c r="BE151" s="50" t="str">
        <v>Chelsea</v>
      </c>
      <c r="BF151" s="50">
        <v>3.15</v>
      </c>
      <c r="BG151" s="50">
        <v>4.24</v>
      </c>
      <c r="BH151" s="50">
        <v>2.86</v>
      </c>
      <c r="BI151" s="50">
        <v>1.19</v>
      </c>
      <c r="BJ151" s="50">
        <v>2.04</v>
      </c>
      <c r="BK151" s="50">
        <v>1.71</v>
      </c>
      <c r="BL151" s="50">
        <v>2.14</v>
      </c>
      <c r="BM151" s="50">
        <v>1.28</v>
      </c>
      <c r="BN151" s="50">
        <v>0</v>
      </c>
      <c r="BP151" s="126" t="str">
        <f>Main!A151</f>
        <v>Haaland</v>
      </c>
      <c r="BQ151" s="126">
        <f>Main!N2901</f>
        <v>0</v>
      </c>
      <c r="BR151" s="126">
        <f>Main!E41</f>
        <v>5.33</v>
      </c>
      <c r="BS151" s="126" t="str">
        <v>Haaland</v>
      </c>
      <c r="BT151" s="126">
        <v>0</v>
      </c>
      <c r="BU151" s="126">
        <v>5.33</v>
      </c>
      <c r="BV151" s="127" t="str">
        <f t="shared" si="39"/>
        <v>Haaland</v>
      </c>
      <c r="BW151" s="127">
        <f>Main!P2901</f>
        <v>0</v>
      </c>
      <c r="BX151" s="127">
        <f t="shared" si="40"/>
        <v>5.33</v>
      </c>
      <c r="BY151" s="127" t="str">
        <v>Chalobah</v>
      </c>
      <c r="BZ151" s="127">
        <v>0</v>
      </c>
      <c r="CA151" s="127">
        <v>4.24</v>
      </c>
      <c r="CH151" s="19" t="str">
        <f t="shared" si="41"/>
        <v>Haaland</v>
      </c>
      <c r="CI151" s="19">
        <f>Main!M2901-BQ151-BW151-CC151</f>
        <v>0</v>
      </c>
      <c r="CJ151" s="19">
        <f t="shared" si="42"/>
        <v>5.33</v>
      </c>
      <c r="CK151" s="19" t="str">
        <v>Haaland</v>
      </c>
      <c r="CL151" s="19">
        <v>0</v>
      </c>
      <c r="CM151" s="19">
        <v>5.33</v>
      </c>
    </row>
    <row r="152" spans="1:91">
      <c r="A152" s="48" t="str">
        <v>Konsa</v>
      </c>
      <c r="B152" s="48">
        <v>4.4000000000000004</v>
      </c>
      <c r="C152" s="48" t="str">
        <v>Aston Villa</v>
      </c>
      <c r="D152" s="48">
        <v>1.95</v>
      </c>
      <c r="E152" s="48">
        <v>3.28</v>
      </c>
      <c r="F152" s="48">
        <v>2.93</v>
      </c>
      <c r="G152" s="48">
        <v>2.71</v>
      </c>
      <c r="H152" s="48">
        <v>2.98</v>
      </c>
      <c r="I152" s="48">
        <v>1.21</v>
      </c>
      <c r="J152" s="48">
        <v>1.9</v>
      </c>
      <c r="K152" s="48">
        <v>2.59</v>
      </c>
      <c r="L152" s="48">
        <v>0</v>
      </c>
      <c r="N152" s="252">
        <f t="shared" si="38"/>
        <v>1</v>
      </c>
      <c r="O152" s="49" t="str">
        <f>Main!A262</f>
        <v>Kane</v>
      </c>
      <c r="P152" s="49">
        <f>Main!B262</f>
        <v>11.6</v>
      </c>
      <c r="Q152" s="49" t="str">
        <f>Main!C262</f>
        <v>Spurs</v>
      </c>
      <c r="R152" s="49">
        <f>Main!D262</f>
        <v>6.28</v>
      </c>
      <c r="S152" s="49">
        <f>Main!E262</f>
        <v>4.4000000000000004</v>
      </c>
      <c r="T152" s="49">
        <f>Main!F262</f>
        <v>7.99</v>
      </c>
      <c r="U152" s="49">
        <f>Main!G262</f>
        <v>5.57</v>
      </c>
      <c r="V152" s="49">
        <f>Main!H262</f>
        <v>4.18</v>
      </c>
      <c r="W152" s="49">
        <f>Main!I262</f>
        <v>5.35</v>
      </c>
      <c r="X152" s="49">
        <f>Main!J262</f>
        <v>5.68</v>
      </c>
      <c r="Y152" s="49">
        <f>Main!K262</f>
        <v>4.99</v>
      </c>
      <c r="Z152" s="49">
        <f>Main!L2902</f>
        <v>0</v>
      </c>
      <c r="AB152" s="49">
        <v>2</v>
      </c>
      <c r="AC152" s="49" t="str">
        <v>Andreas</v>
      </c>
      <c r="AD152" s="49">
        <v>4.5999999999999996</v>
      </c>
      <c r="AE152" s="49" t="str">
        <v>Fulham</v>
      </c>
      <c r="AF152" s="49" t="e">
        <v>#REF!</v>
      </c>
      <c r="AG152" s="49">
        <v>3.73</v>
      </c>
      <c r="AH152" s="49">
        <v>2.54</v>
      </c>
      <c r="AI152" s="49">
        <v>2.95</v>
      </c>
      <c r="AJ152" s="49">
        <v>2.5</v>
      </c>
      <c r="AK152" s="49">
        <v>3.52</v>
      </c>
      <c r="AL152" s="49">
        <v>2.62</v>
      </c>
      <c r="AM152" s="49">
        <v>2.67</v>
      </c>
      <c r="AN152" s="49">
        <v>0</v>
      </c>
      <c r="AP152" s="50" t="str">
        <f>Main!A262</f>
        <v>Kane</v>
      </c>
      <c r="AQ152" s="50">
        <f>Main!B262</f>
        <v>11.6</v>
      </c>
      <c r="AR152" s="50" t="str">
        <f>Main!C262</f>
        <v>Spurs</v>
      </c>
      <c r="AS152" s="50">
        <f>Main!D262</f>
        <v>6.28</v>
      </c>
      <c r="AT152" s="50">
        <f>Main!E262</f>
        <v>4.4000000000000004</v>
      </c>
      <c r="AU152" s="50">
        <f>Main!F262</f>
        <v>7.99</v>
      </c>
      <c r="AV152" s="50">
        <f>Main!G262</f>
        <v>5.57</v>
      </c>
      <c r="AW152" s="50">
        <f>Main!H262</f>
        <v>4.18</v>
      </c>
      <c r="AX152" s="50">
        <f>Main!I262</f>
        <v>5.35</v>
      </c>
      <c r="AY152" s="50">
        <f>Main!J262</f>
        <v>5.68</v>
      </c>
      <c r="AZ152" s="50">
        <f>Main!K262</f>
        <v>4.99</v>
      </c>
      <c r="BA152" s="50">
        <f>Main!L1142</f>
        <v>0</v>
      </c>
      <c r="BC152" s="50" t="str">
        <v>Haaland</v>
      </c>
      <c r="BD152" s="50">
        <v>11.5</v>
      </c>
      <c r="BE152" s="50" t="str">
        <v>Man City</v>
      </c>
      <c r="BF152" s="50">
        <v>8.2100000000000009</v>
      </c>
      <c r="BG152" s="50">
        <v>5.33</v>
      </c>
      <c r="BH152" s="50">
        <v>11.86</v>
      </c>
      <c r="BI152" s="50">
        <v>6.93</v>
      </c>
      <c r="BJ152" s="50">
        <v>5.23</v>
      </c>
      <c r="BK152" s="50">
        <v>11.64</v>
      </c>
      <c r="BL152" s="50">
        <v>6.28</v>
      </c>
      <c r="BM152" s="50">
        <v>2.86</v>
      </c>
      <c r="BN152" s="50">
        <v>0</v>
      </c>
      <c r="BP152" s="126" t="str">
        <f>Main!A152</f>
        <v>Kane</v>
      </c>
      <c r="BQ152" s="126">
        <f>Main!N2902</f>
        <v>0</v>
      </c>
      <c r="BR152" s="126">
        <f>Main!E42</f>
        <v>4.4000000000000004</v>
      </c>
      <c r="BS152" s="126" t="str">
        <v>Kane</v>
      </c>
      <c r="BT152" s="126">
        <v>0</v>
      </c>
      <c r="BU152" s="126">
        <v>4.4000000000000004</v>
      </c>
      <c r="BV152" s="127" t="str">
        <f t="shared" si="39"/>
        <v>Kane</v>
      </c>
      <c r="BW152" s="127">
        <f>Main!P2902</f>
        <v>0</v>
      </c>
      <c r="BX152" s="127">
        <f t="shared" si="40"/>
        <v>4.4000000000000004</v>
      </c>
      <c r="BY152" s="127" t="str">
        <v>Haaland</v>
      </c>
      <c r="BZ152" s="127">
        <v>0</v>
      </c>
      <c r="CA152" s="127">
        <v>5.33</v>
      </c>
      <c r="CH152" s="19" t="str">
        <f t="shared" si="41"/>
        <v>Kane</v>
      </c>
      <c r="CI152" s="19">
        <f>Main!M2902-BQ152-BW152-CC152</f>
        <v>0</v>
      </c>
      <c r="CJ152" s="19">
        <f t="shared" si="42"/>
        <v>4.4000000000000004</v>
      </c>
      <c r="CK152" s="19" t="str">
        <v>Kane</v>
      </c>
      <c r="CL152" s="19">
        <v>0</v>
      </c>
      <c r="CM152" s="19">
        <v>4.4000000000000004</v>
      </c>
    </row>
    <row r="153" spans="1:91">
      <c r="A153" s="48" t="str">
        <v>Perraud</v>
      </c>
      <c r="B153" s="48">
        <v>4.4000000000000004</v>
      </c>
      <c r="C153" s="48" t="str">
        <v>Southampton</v>
      </c>
      <c r="D153" s="48">
        <v>2.5299999999999998</v>
      </c>
      <c r="E153" s="48">
        <v>3.56</v>
      </c>
      <c r="F153" s="48">
        <v>2.5099999999999998</v>
      </c>
      <c r="G153" s="48">
        <v>2.67</v>
      </c>
      <c r="H153" s="48">
        <v>2.0499999999999998</v>
      </c>
      <c r="I153" s="48">
        <v>2.89</v>
      </c>
      <c r="J153" s="48">
        <v>1.51</v>
      </c>
      <c r="K153" s="48">
        <v>1.78</v>
      </c>
      <c r="L153" s="48">
        <v>0</v>
      </c>
      <c r="N153" s="252">
        <f t="shared" si="38"/>
        <v>1</v>
      </c>
      <c r="O153" s="49" t="str">
        <f>Main!A263</f>
        <v>Darwin</v>
      </c>
      <c r="P153" s="49">
        <f>Main!B263</f>
        <v>9</v>
      </c>
      <c r="Q153" s="49" t="str">
        <f>Main!C263</f>
        <v>Liverpool</v>
      </c>
      <c r="R153" s="49">
        <f>Main!D263</f>
        <v>6.34</v>
      </c>
      <c r="S153" s="49">
        <f>Main!E263</f>
        <v>5.17</v>
      </c>
      <c r="T153" s="49">
        <f>Main!F263</f>
        <v>4.21</v>
      </c>
      <c r="U153" s="49">
        <f>Main!G263</f>
        <v>4.21</v>
      </c>
      <c r="V153" s="49">
        <f>Main!H263</f>
        <v>4.37</v>
      </c>
      <c r="W153" s="49">
        <f>Main!I263</f>
        <v>5.0999999999999996</v>
      </c>
      <c r="X153" s="49">
        <f>Main!J263</f>
        <v>3.63</v>
      </c>
      <c r="Y153" s="49">
        <f>Main!K263</f>
        <v>4.18</v>
      </c>
      <c r="Z153" s="49">
        <f>Main!L2903</f>
        <v>0</v>
      </c>
      <c r="AB153" s="49">
        <v>2</v>
      </c>
      <c r="AC153" s="49" t="str">
        <v>Ward-Prowse</v>
      </c>
      <c r="AD153" s="49">
        <v>6.2</v>
      </c>
      <c r="AE153" s="49" t="str">
        <v>Southampton</v>
      </c>
      <c r="AF153" s="49">
        <v>3.44</v>
      </c>
      <c r="AG153" s="49">
        <v>3.87</v>
      </c>
      <c r="AH153" s="49">
        <v>3.24</v>
      </c>
      <c r="AI153" s="49">
        <v>3.57</v>
      </c>
      <c r="AJ153" s="49">
        <v>3.07</v>
      </c>
      <c r="AK153" s="49">
        <v>3.54</v>
      </c>
      <c r="AL153" s="49">
        <v>2.65</v>
      </c>
      <c r="AM153" s="49">
        <v>2.93</v>
      </c>
      <c r="AN153" s="49">
        <v>0</v>
      </c>
      <c r="AP153" s="50" t="str">
        <f>Main!A263</f>
        <v>Darwin</v>
      </c>
      <c r="AQ153" s="50">
        <f>Main!B263</f>
        <v>9</v>
      </c>
      <c r="AR153" s="50" t="str">
        <f>Main!C263</f>
        <v>Liverpool</v>
      </c>
      <c r="AS153" s="50">
        <f>Main!D263</f>
        <v>6.34</v>
      </c>
      <c r="AT153" s="50">
        <f>Main!E263</f>
        <v>5.17</v>
      </c>
      <c r="AU153" s="50">
        <f>Main!F263</f>
        <v>4.21</v>
      </c>
      <c r="AV153" s="50">
        <f>Main!G263</f>
        <v>4.21</v>
      </c>
      <c r="AW153" s="50">
        <f>Main!H263</f>
        <v>4.37</v>
      </c>
      <c r="AX153" s="50">
        <f>Main!I263</f>
        <v>5.0999999999999996</v>
      </c>
      <c r="AY153" s="50">
        <f>Main!J263</f>
        <v>3.63</v>
      </c>
      <c r="AZ153" s="50">
        <f>Main!K263</f>
        <v>4.18</v>
      </c>
      <c r="BA153" s="50">
        <f>Main!L1143</f>
        <v>0</v>
      </c>
      <c r="BC153" s="50" t="str">
        <v>Kane</v>
      </c>
      <c r="BD153" s="50">
        <v>11.6</v>
      </c>
      <c r="BE153" s="50" t="str">
        <v>Spurs</v>
      </c>
      <c r="BF153" s="50">
        <v>6.28</v>
      </c>
      <c r="BG153" s="50">
        <v>4.4000000000000004</v>
      </c>
      <c r="BH153" s="50">
        <v>7.99</v>
      </c>
      <c r="BI153" s="50">
        <v>5.57</v>
      </c>
      <c r="BJ153" s="50">
        <v>4.18</v>
      </c>
      <c r="BK153" s="50">
        <v>5.35</v>
      </c>
      <c r="BL153" s="50">
        <v>5.68</v>
      </c>
      <c r="BM153" s="50">
        <v>4.99</v>
      </c>
      <c r="BN153" s="50">
        <v>0</v>
      </c>
      <c r="BP153" s="126" t="str">
        <f>Main!A153</f>
        <v>Darwin</v>
      </c>
      <c r="BQ153" s="126">
        <f>Main!N2903</f>
        <v>0</v>
      </c>
      <c r="BR153" s="126">
        <f>Main!E43</f>
        <v>5.17</v>
      </c>
      <c r="BS153" s="126" t="str">
        <v>Darwin</v>
      </c>
      <c r="BT153" s="126">
        <v>0</v>
      </c>
      <c r="BU153" s="126">
        <v>5.17</v>
      </c>
      <c r="BV153" s="127" t="str">
        <f t="shared" si="39"/>
        <v>Darwin</v>
      </c>
      <c r="BW153" s="127">
        <f>Main!P2903</f>
        <v>0</v>
      </c>
      <c r="BX153" s="127">
        <f t="shared" si="40"/>
        <v>5.17</v>
      </c>
      <c r="BY153" s="127" t="str">
        <v>Kane</v>
      </c>
      <c r="BZ153" s="127">
        <v>0</v>
      </c>
      <c r="CA153" s="127">
        <v>4.4000000000000004</v>
      </c>
      <c r="CH153" s="19" t="str">
        <f t="shared" si="41"/>
        <v>Darwin</v>
      </c>
      <c r="CI153" s="19">
        <f>Main!M2903-BQ153-BW153-CC153</f>
        <v>0</v>
      </c>
      <c r="CJ153" s="19">
        <f t="shared" si="42"/>
        <v>5.17</v>
      </c>
      <c r="CK153" s="19" t="str">
        <v>Darwin</v>
      </c>
      <c r="CL153" s="19">
        <v>0</v>
      </c>
      <c r="CM153" s="19">
        <v>5.17</v>
      </c>
    </row>
    <row r="154" spans="1:91">
      <c r="A154" s="48" t="str">
        <v>Kehrer</v>
      </c>
      <c r="B154" s="48">
        <v>4.5</v>
      </c>
      <c r="C154" s="48" t="str">
        <v>West Ham</v>
      </c>
      <c r="D154" s="48">
        <v>3.05</v>
      </c>
      <c r="E154" s="48">
        <v>2.16</v>
      </c>
      <c r="F154" s="48">
        <v>2.38</v>
      </c>
      <c r="G154" s="48">
        <v>3</v>
      </c>
      <c r="H154" s="48">
        <v>1.8</v>
      </c>
      <c r="I154" s="48">
        <v>2.35</v>
      </c>
      <c r="J154" s="48">
        <v>1.74</v>
      </c>
      <c r="K154" s="48">
        <v>2.98</v>
      </c>
      <c r="L154" s="48">
        <v>0</v>
      </c>
      <c r="N154" s="252">
        <f t="shared" si="38"/>
        <v>1</v>
      </c>
      <c r="O154" s="49" t="str">
        <f>Main!A264</f>
        <v>Mitrović</v>
      </c>
      <c r="P154" s="49">
        <f>Main!B264</f>
        <v>6.9</v>
      </c>
      <c r="Q154" s="49" t="str">
        <f>Main!C264</f>
        <v>Fulham</v>
      </c>
      <c r="R154" s="49">
        <f>Main!D264</f>
        <v>5.61</v>
      </c>
      <c r="S154" s="49">
        <f>Main!E264</f>
        <v>7.06</v>
      </c>
      <c r="T154" s="49">
        <f>Main!F264</f>
        <v>3.04</v>
      </c>
      <c r="U154" s="49">
        <f>Main!G264</f>
        <v>4.18</v>
      </c>
      <c r="V154" s="49">
        <f>Main!H264</f>
        <v>3.38</v>
      </c>
      <c r="W154" s="49">
        <f>Main!I264</f>
        <v>5.23</v>
      </c>
      <c r="X154" s="49">
        <f>Main!J264</f>
        <v>3.58</v>
      </c>
      <c r="Y154" s="49">
        <f>Main!K264</f>
        <v>3.83</v>
      </c>
      <c r="Z154" s="49">
        <f>Main!L2904</f>
        <v>1</v>
      </c>
      <c r="AB154" s="49">
        <v>2</v>
      </c>
      <c r="AC154" s="49" t="str">
        <v>Barnes</v>
      </c>
      <c r="AD154" s="49">
        <v>6.9</v>
      </c>
      <c r="AE154" s="49" t="str">
        <v>Leicester</v>
      </c>
      <c r="AF154" s="49">
        <v>3.04</v>
      </c>
      <c r="AG154" s="49">
        <v>4.3</v>
      </c>
      <c r="AH154" s="49">
        <v>3.89</v>
      </c>
      <c r="AI154" s="49">
        <v>3.68</v>
      </c>
      <c r="AJ154" s="49">
        <v>3.16</v>
      </c>
      <c r="AK154" s="49">
        <v>3.1</v>
      </c>
      <c r="AL154" s="49">
        <v>2.71</v>
      </c>
      <c r="AM154" s="49">
        <v>2.35</v>
      </c>
      <c r="AN154" s="49">
        <v>0</v>
      </c>
      <c r="AP154" s="50" t="str">
        <f>Main!A264</f>
        <v>Mitrović</v>
      </c>
      <c r="AQ154" s="50">
        <f>Main!B264</f>
        <v>6.9</v>
      </c>
      <c r="AR154" s="50" t="str">
        <f>Main!C264</f>
        <v>Fulham</v>
      </c>
      <c r="AS154" s="50">
        <f>Main!D264</f>
        <v>5.61</v>
      </c>
      <c r="AT154" s="50">
        <f>Main!E264</f>
        <v>7.06</v>
      </c>
      <c r="AU154" s="50">
        <f>Main!F264</f>
        <v>3.04</v>
      </c>
      <c r="AV154" s="50">
        <f>Main!G264</f>
        <v>4.18</v>
      </c>
      <c r="AW154" s="50">
        <f>Main!H264</f>
        <v>3.38</v>
      </c>
      <c r="AX154" s="50">
        <f>Main!I264</f>
        <v>5.23</v>
      </c>
      <c r="AY154" s="50">
        <f>Main!J264</f>
        <v>3.58</v>
      </c>
      <c r="AZ154" s="50">
        <f>Main!K264</f>
        <v>3.83</v>
      </c>
      <c r="BA154" s="50">
        <f>Main!L1144</f>
        <v>0</v>
      </c>
      <c r="BC154" s="50" t="str">
        <v>Darwin</v>
      </c>
      <c r="BD154" s="50">
        <v>9</v>
      </c>
      <c r="BE154" s="50" t="str">
        <v>Liverpool</v>
      </c>
      <c r="BF154" s="50">
        <v>6.34</v>
      </c>
      <c r="BG154" s="50">
        <v>5.17</v>
      </c>
      <c r="BH154" s="50">
        <v>4.21</v>
      </c>
      <c r="BI154" s="50">
        <v>4.21</v>
      </c>
      <c r="BJ154" s="50">
        <v>4.37</v>
      </c>
      <c r="BK154" s="50">
        <v>5.0999999999999996</v>
      </c>
      <c r="BL154" s="50">
        <v>3.63</v>
      </c>
      <c r="BM154" s="50">
        <v>4.18</v>
      </c>
      <c r="BN154" s="50">
        <v>0</v>
      </c>
      <c r="BP154" s="126" t="str">
        <f>Main!A154</f>
        <v>Mitrović</v>
      </c>
      <c r="BQ154" s="126">
        <f>Main!N2904</f>
        <v>0</v>
      </c>
      <c r="BR154" s="126">
        <f>Main!E44</f>
        <v>7.06</v>
      </c>
      <c r="BS154" s="126" t="str">
        <v>Mitrović</v>
      </c>
      <c r="BT154" s="126">
        <v>0</v>
      </c>
      <c r="BU154" s="126">
        <v>7.06</v>
      </c>
      <c r="BV154" s="127" t="str">
        <f t="shared" si="39"/>
        <v>Mitrović</v>
      </c>
      <c r="BW154" s="127">
        <f>Main!P2904</f>
        <v>0</v>
      </c>
      <c r="BX154" s="127">
        <f t="shared" si="40"/>
        <v>7.06</v>
      </c>
      <c r="BY154" s="127" t="str">
        <v>Darwin</v>
      </c>
      <c r="BZ154" s="127">
        <v>0</v>
      </c>
      <c r="CA154" s="127">
        <v>5.17</v>
      </c>
      <c r="CH154" s="19" t="str">
        <f t="shared" si="41"/>
        <v>Mitrović</v>
      </c>
      <c r="CI154" s="19">
        <f>Main!M2904-BQ154-BW154-CC154</f>
        <v>0</v>
      </c>
      <c r="CJ154" s="19">
        <f t="shared" si="42"/>
        <v>7.06</v>
      </c>
      <c r="CK154" s="19" t="str">
        <v>Mitrović</v>
      </c>
      <c r="CL154" s="19">
        <v>0</v>
      </c>
      <c r="CM154" s="19">
        <v>7.06</v>
      </c>
    </row>
    <row r="155" spans="1:91">
      <c r="A155" s="48" t="str">
        <v>Ream</v>
      </c>
      <c r="B155" s="48">
        <v>4.5</v>
      </c>
      <c r="C155" s="48" t="str">
        <v>Fulham</v>
      </c>
      <c r="D155" s="48">
        <v>3.01</v>
      </c>
      <c r="E155" s="48">
        <v>4.28</v>
      </c>
      <c r="F155" s="48">
        <v>1.46</v>
      </c>
      <c r="G155" s="48">
        <v>1.91</v>
      </c>
      <c r="H155" s="48">
        <v>1.48</v>
      </c>
      <c r="I155" s="48">
        <v>3.12</v>
      </c>
      <c r="J155" s="48">
        <v>1.69</v>
      </c>
      <c r="K155" s="48">
        <v>2.4</v>
      </c>
      <c r="L155" s="48">
        <v>0</v>
      </c>
      <c r="N155" s="252">
        <f t="shared" si="38"/>
        <v>1</v>
      </c>
      <c r="O155" s="49" t="str">
        <f>Main!A265</f>
        <v>Nketiah</v>
      </c>
      <c r="P155" s="49">
        <f>Main!B265</f>
        <v>6.5</v>
      </c>
      <c r="Q155" s="49" t="str">
        <f>Main!C265</f>
        <v>Arsenal</v>
      </c>
      <c r="R155" s="49">
        <f>Main!D265</f>
        <v>4.17</v>
      </c>
      <c r="S155" s="49">
        <f>Main!E265</f>
        <v>4.2300000000000004</v>
      </c>
      <c r="T155" s="49">
        <f>Main!F265</f>
        <v>3.66</v>
      </c>
      <c r="U155" s="49">
        <f>Main!G265</f>
        <v>4.16</v>
      </c>
      <c r="V155" s="49">
        <f>Main!H265</f>
        <v>3.93</v>
      </c>
      <c r="W155" s="49">
        <f>Main!I265</f>
        <v>7.48</v>
      </c>
      <c r="X155" s="49">
        <f>Main!J265</f>
        <v>3.2</v>
      </c>
      <c r="Y155" s="49">
        <f>Main!K265</f>
        <v>2.11</v>
      </c>
      <c r="Z155" s="49">
        <f>Main!L2905</f>
        <v>0</v>
      </c>
      <c r="AB155" s="49">
        <v>2</v>
      </c>
      <c r="AC155" s="49" t="str">
        <v>Almirón</v>
      </c>
      <c r="AD155" s="49">
        <v>5.9</v>
      </c>
      <c r="AE155" s="49" t="str">
        <v>Newcastle</v>
      </c>
      <c r="AF155" s="49">
        <v>4.45</v>
      </c>
      <c r="AG155" s="49">
        <v>3.01</v>
      </c>
      <c r="AH155" s="49">
        <v>4.1500000000000004</v>
      </c>
      <c r="AI155" s="49">
        <v>3.22</v>
      </c>
      <c r="AJ155" s="49">
        <v>3.45</v>
      </c>
      <c r="AK155" s="49">
        <v>3.14</v>
      </c>
      <c r="AL155" s="49">
        <v>2.73</v>
      </c>
      <c r="AM155" s="49">
        <v>1.96</v>
      </c>
      <c r="AN155" s="49">
        <v>0</v>
      </c>
      <c r="AP155" s="50" t="str">
        <f>Main!A265</f>
        <v>Nketiah</v>
      </c>
      <c r="AQ155" s="50">
        <f>Main!B265</f>
        <v>6.5</v>
      </c>
      <c r="AR155" s="50" t="str">
        <f>Main!C265</f>
        <v>Arsenal</v>
      </c>
      <c r="AS155" s="50">
        <f>Main!D265</f>
        <v>4.17</v>
      </c>
      <c r="AT155" s="50">
        <f>Main!E265</f>
        <v>4.2300000000000004</v>
      </c>
      <c r="AU155" s="50">
        <f>Main!F265</f>
        <v>3.66</v>
      </c>
      <c r="AV155" s="50">
        <f>Main!G265</f>
        <v>4.16</v>
      </c>
      <c r="AW155" s="50">
        <f>Main!H265</f>
        <v>3.93</v>
      </c>
      <c r="AX155" s="50">
        <f>Main!I265</f>
        <v>7.48</v>
      </c>
      <c r="AY155" s="50">
        <f>Main!J265</f>
        <v>3.2</v>
      </c>
      <c r="AZ155" s="50">
        <f>Main!K265</f>
        <v>2.11</v>
      </c>
      <c r="BA155" s="50">
        <f>Main!L1145</f>
        <v>0</v>
      </c>
      <c r="BC155" s="50" t="str">
        <v>Mitrović</v>
      </c>
      <c r="BD155" s="50">
        <v>6.9</v>
      </c>
      <c r="BE155" s="50" t="str">
        <v>Fulham</v>
      </c>
      <c r="BF155" s="50">
        <v>5.61</v>
      </c>
      <c r="BG155" s="50">
        <v>7.06</v>
      </c>
      <c r="BH155" s="50">
        <v>3.04</v>
      </c>
      <c r="BI155" s="50">
        <v>4.18</v>
      </c>
      <c r="BJ155" s="50">
        <v>3.38</v>
      </c>
      <c r="BK155" s="50">
        <v>5.23</v>
      </c>
      <c r="BL155" s="50">
        <v>3.58</v>
      </c>
      <c r="BM155" s="50">
        <v>3.83</v>
      </c>
      <c r="BN155" s="50">
        <v>0</v>
      </c>
      <c r="BP155" s="126" t="str">
        <f>Main!A155</f>
        <v>Nketiah</v>
      </c>
      <c r="BQ155" s="126">
        <f>Main!N2905</f>
        <v>0</v>
      </c>
      <c r="BR155" s="126">
        <f>Main!E45</f>
        <v>4.2300000000000004</v>
      </c>
      <c r="BS155" s="126" t="str">
        <v>Nketiah</v>
      </c>
      <c r="BT155" s="126">
        <v>0</v>
      </c>
      <c r="BU155" s="126">
        <v>4.2300000000000004</v>
      </c>
      <c r="BV155" s="127" t="str">
        <f t="shared" si="39"/>
        <v>Nketiah</v>
      </c>
      <c r="BW155" s="127">
        <f>Main!P2905</f>
        <v>0</v>
      </c>
      <c r="BX155" s="127">
        <f t="shared" si="40"/>
        <v>4.2300000000000004</v>
      </c>
      <c r="BY155" s="127" t="str">
        <v>Mitrović</v>
      </c>
      <c r="BZ155" s="127">
        <v>0</v>
      </c>
      <c r="CA155" s="127">
        <v>7.06</v>
      </c>
      <c r="CH155" s="19" t="str">
        <f t="shared" si="41"/>
        <v>Nketiah</v>
      </c>
      <c r="CI155" s="19">
        <f>Main!M2905-BQ155-BW155-CC155</f>
        <v>0</v>
      </c>
      <c r="CJ155" s="19">
        <f t="shared" si="42"/>
        <v>4.2300000000000004</v>
      </c>
      <c r="CK155" s="19" t="str">
        <v>Nketiah</v>
      </c>
      <c r="CL155" s="19">
        <v>0</v>
      </c>
      <c r="CM155" s="19">
        <v>4.2300000000000004</v>
      </c>
    </row>
    <row r="156" spans="1:91">
      <c r="A156" s="48" t="str">
        <v>R.Sessegnon</v>
      </c>
      <c r="B156" s="48">
        <v>4.5</v>
      </c>
      <c r="C156" s="48" t="str">
        <v>Spurs</v>
      </c>
      <c r="D156" s="48">
        <v>1.93</v>
      </c>
      <c r="E156" s="48">
        <v>2.33</v>
      </c>
      <c r="F156" s="48">
        <v>3.6</v>
      </c>
      <c r="G156" s="48">
        <v>2.44</v>
      </c>
      <c r="H156" s="48">
        <v>1.61</v>
      </c>
      <c r="I156" s="48">
        <v>2.38</v>
      </c>
      <c r="J156" s="48">
        <v>2.61</v>
      </c>
      <c r="K156" s="48">
        <v>2.27</v>
      </c>
      <c r="L156" s="48">
        <v>0</v>
      </c>
      <c r="N156" s="252">
        <f t="shared" si="38"/>
        <v>1</v>
      </c>
      <c r="O156" s="49" t="str">
        <f>Main!A266</f>
        <v>Wilson</v>
      </c>
      <c r="P156" s="49">
        <f>Main!B266</f>
        <v>7.4</v>
      </c>
      <c r="Q156" s="49" t="str">
        <f>Main!C266</f>
        <v>Newcastle</v>
      </c>
      <c r="R156" s="49">
        <f>Main!D266</f>
        <v>3.46</v>
      </c>
      <c r="S156" s="49">
        <f>Main!E266</f>
        <v>3.41</v>
      </c>
      <c r="T156" s="49">
        <f>Main!F266</f>
        <v>5.33</v>
      </c>
      <c r="U156" s="49">
        <f>Main!G266</f>
        <v>4</v>
      </c>
      <c r="V156" s="49">
        <f>Main!H266</f>
        <v>4.3099999999999996</v>
      </c>
      <c r="W156" s="49">
        <f>Main!I266</f>
        <v>4.16</v>
      </c>
      <c r="X156" s="49">
        <f>Main!J266</f>
        <v>3.49</v>
      </c>
      <c r="Y156" s="49">
        <f>Main!K266</f>
        <v>2.5099999999999998</v>
      </c>
      <c r="Z156" s="49">
        <f>Main!L2906</f>
        <v>0</v>
      </c>
      <c r="AB156" s="49">
        <v>2</v>
      </c>
      <c r="AC156" s="49" t="str">
        <v>Willian</v>
      </c>
      <c r="AD156" s="49">
        <v>5.5</v>
      </c>
      <c r="AE156" s="49" t="str">
        <v>Fulham</v>
      </c>
      <c r="AF156" s="49">
        <v>3.72</v>
      </c>
      <c r="AG156" s="49">
        <v>5.88</v>
      </c>
      <c r="AH156" s="49">
        <v>2.52</v>
      </c>
      <c r="AI156" s="49">
        <v>2.92</v>
      </c>
      <c r="AJ156" s="49">
        <v>2.38</v>
      </c>
      <c r="AK156" s="49">
        <v>3.31</v>
      </c>
      <c r="AL156" s="49">
        <v>2.58</v>
      </c>
      <c r="AM156" s="49">
        <v>2.57</v>
      </c>
      <c r="AN156" s="49">
        <v>0</v>
      </c>
      <c r="AP156" s="50" t="str">
        <f>Main!A266</f>
        <v>Wilson</v>
      </c>
      <c r="AQ156" s="50">
        <f>Main!B266</f>
        <v>7.4</v>
      </c>
      <c r="AR156" s="50" t="str">
        <f>Main!C266</f>
        <v>Newcastle</v>
      </c>
      <c r="AS156" s="50">
        <f>Main!D266</f>
        <v>3.46</v>
      </c>
      <c r="AT156" s="50">
        <f>Main!E266</f>
        <v>3.41</v>
      </c>
      <c r="AU156" s="50">
        <f>Main!F266</f>
        <v>5.33</v>
      </c>
      <c r="AV156" s="50">
        <f>Main!G266</f>
        <v>4</v>
      </c>
      <c r="AW156" s="50">
        <f>Main!H266</f>
        <v>4.3099999999999996</v>
      </c>
      <c r="AX156" s="50">
        <f>Main!I266</f>
        <v>4.16</v>
      </c>
      <c r="AY156" s="50">
        <f>Main!J266</f>
        <v>3.49</v>
      </c>
      <c r="AZ156" s="50">
        <f>Main!K266</f>
        <v>2.5099999999999998</v>
      </c>
      <c r="BA156" s="50">
        <f>Main!L1146</f>
        <v>0</v>
      </c>
      <c r="BC156" s="50" t="str">
        <v>Nketiah</v>
      </c>
      <c r="BD156" s="50">
        <v>6.5</v>
      </c>
      <c r="BE156" s="50" t="str">
        <v>Arsenal</v>
      </c>
      <c r="BF156" s="50">
        <v>4.17</v>
      </c>
      <c r="BG156" s="50">
        <v>4.2300000000000004</v>
      </c>
      <c r="BH156" s="50">
        <v>3.66</v>
      </c>
      <c r="BI156" s="50">
        <v>4.16</v>
      </c>
      <c r="BJ156" s="50">
        <v>3.93</v>
      </c>
      <c r="BK156" s="50">
        <v>7.48</v>
      </c>
      <c r="BL156" s="50">
        <v>3.2</v>
      </c>
      <c r="BM156" s="50">
        <v>2.11</v>
      </c>
      <c r="BN156" s="50">
        <v>0</v>
      </c>
      <c r="BP156" s="126" t="str">
        <f>Main!A156</f>
        <v>Wilson</v>
      </c>
      <c r="BQ156" s="126">
        <f>Main!N2906</f>
        <v>0</v>
      </c>
      <c r="BR156" s="126">
        <f>Main!E46</f>
        <v>3.41</v>
      </c>
      <c r="BS156" s="126" t="str">
        <v>Wilson</v>
      </c>
      <c r="BT156" s="126">
        <v>0</v>
      </c>
      <c r="BU156" s="126">
        <v>3.41</v>
      </c>
      <c r="BV156" s="127" t="str">
        <f t="shared" si="39"/>
        <v>Wilson</v>
      </c>
      <c r="BW156" s="127">
        <f>Main!P2906</f>
        <v>0</v>
      </c>
      <c r="BX156" s="127">
        <f t="shared" si="40"/>
        <v>3.41</v>
      </c>
      <c r="BY156" s="127" t="str">
        <v>Nketiah</v>
      </c>
      <c r="BZ156" s="127">
        <v>0</v>
      </c>
      <c r="CA156" s="127">
        <v>4.2300000000000004</v>
      </c>
      <c r="CH156" s="19" t="str">
        <f t="shared" si="41"/>
        <v>Wilson</v>
      </c>
      <c r="CI156" s="19">
        <f>Main!M2906-BQ156-BW156-CC156</f>
        <v>0</v>
      </c>
      <c r="CJ156" s="19">
        <f t="shared" si="42"/>
        <v>3.41</v>
      </c>
      <c r="CK156" s="19" t="str">
        <v>Wilson</v>
      </c>
      <c r="CL156" s="19">
        <v>0</v>
      </c>
      <c r="CM156" s="19">
        <v>3.41</v>
      </c>
    </row>
    <row r="157" spans="1:91">
      <c r="A157" s="48" t="str">
        <v>Aké</v>
      </c>
      <c r="B157" s="48">
        <v>5</v>
      </c>
      <c r="C157" s="48" t="str">
        <v>Man City</v>
      </c>
      <c r="D157" s="48">
        <v>2.61</v>
      </c>
      <c r="E157" s="48">
        <v>1.97</v>
      </c>
      <c r="F157" s="48">
        <v>3.9</v>
      </c>
      <c r="G157" s="48">
        <v>2.41</v>
      </c>
      <c r="H157" s="48">
        <v>1.73</v>
      </c>
      <c r="I157" s="48">
        <v>3.48</v>
      </c>
      <c r="J157" s="48">
        <v>2.06</v>
      </c>
      <c r="K157" s="48">
        <v>0.92</v>
      </c>
      <c r="L157" s="48">
        <v>0</v>
      </c>
      <c r="N157" s="252">
        <f t="shared" si="38"/>
        <v>1</v>
      </c>
      <c r="O157" s="49" t="str">
        <f>Main!A267</f>
        <v>Martial</v>
      </c>
      <c r="P157" s="49">
        <f>Main!B267</f>
        <v>6.7</v>
      </c>
      <c r="Q157" s="49" t="str">
        <f>Main!C267</f>
        <v>Man Utd</v>
      </c>
      <c r="R157" s="49">
        <f>Main!D267</f>
        <v>4.17</v>
      </c>
      <c r="S157" s="49">
        <f>Main!E267</f>
        <v>4.93</v>
      </c>
      <c r="T157" s="49">
        <f>Main!F267</f>
        <v>3.2</v>
      </c>
      <c r="U157" s="49">
        <f>Main!G267</f>
        <v>3.21</v>
      </c>
      <c r="V157" s="49">
        <f>Main!H267</f>
        <v>4.25</v>
      </c>
      <c r="W157" s="49">
        <f>Main!I267</f>
        <v>4.1900000000000004</v>
      </c>
      <c r="X157" s="49">
        <f>Main!J267</f>
        <v>4.3899999999999997</v>
      </c>
      <c r="Y157" s="49">
        <f>Main!K267</f>
        <v>2.13</v>
      </c>
      <c r="Z157" s="49">
        <f>Main!L2907</f>
        <v>0</v>
      </c>
      <c r="AB157" s="49">
        <v>2</v>
      </c>
      <c r="AC157" s="49" t="str">
        <v>Antony</v>
      </c>
      <c r="AD157" s="49">
        <v>7.5</v>
      </c>
      <c r="AE157" s="49" t="str">
        <v>Man Utd</v>
      </c>
      <c r="AF157" s="49">
        <v>3.61</v>
      </c>
      <c r="AG157" s="49">
        <v>4.17</v>
      </c>
      <c r="AH157" s="49">
        <v>2.84</v>
      </c>
      <c r="AI157" s="49">
        <v>2.7</v>
      </c>
      <c r="AJ157" s="49">
        <v>3.66</v>
      </c>
      <c r="AK157" s="49">
        <v>3.44</v>
      </c>
      <c r="AL157" s="49">
        <v>3.6</v>
      </c>
      <c r="AM157" s="49">
        <v>1.78</v>
      </c>
      <c r="AN157" s="49">
        <v>0</v>
      </c>
      <c r="AP157" s="50" t="str">
        <f>Main!A267</f>
        <v>Martial</v>
      </c>
      <c r="AQ157" s="50">
        <f>Main!B267</f>
        <v>6.7</v>
      </c>
      <c r="AR157" s="50" t="str">
        <f>Main!C267</f>
        <v>Man Utd</v>
      </c>
      <c r="AS157" s="50">
        <f>Main!D267</f>
        <v>4.17</v>
      </c>
      <c r="AT157" s="50">
        <f>Main!E267</f>
        <v>4.93</v>
      </c>
      <c r="AU157" s="50">
        <f>Main!F267</f>
        <v>3.2</v>
      </c>
      <c r="AV157" s="50">
        <f>Main!G267</f>
        <v>3.21</v>
      </c>
      <c r="AW157" s="50">
        <f>Main!H267</f>
        <v>4.25</v>
      </c>
      <c r="AX157" s="50">
        <f>Main!I267</f>
        <v>4.1900000000000004</v>
      </c>
      <c r="AY157" s="50">
        <f>Main!J267</f>
        <v>4.3899999999999997</v>
      </c>
      <c r="AZ157" s="50">
        <f>Main!K267</f>
        <v>2.13</v>
      </c>
      <c r="BA157" s="50">
        <f>Main!L1147</f>
        <v>0</v>
      </c>
      <c r="BC157" s="50" t="str">
        <v>Wilson</v>
      </c>
      <c r="BD157" s="50">
        <v>7.4</v>
      </c>
      <c r="BE157" s="50" t="str">
        <v>Newcastle</v>
      </c>
      <c r="BF157" s="50">
        <v>3.46</v>
      </c>
      <c r="BG157" s="50">
        <v>3.41</v>
      </c>
      <c r="BH157" s="50">
        <v>5.33</v>
      </c>
      <c r="BI157" s="50">
        <v>4</v>
      </c>
      <c r="BJ157" s="50">
        <v>4.3099999999999996</v>
      </c>
      <c r="BK157" s="50">
        <v>4.16</v>
      </c>
      <c r="BL157" s="50">
        <v>3.49</v>
      </c>
      <c r="BM157" s="50">
        <v>2.5099999999999998</v>
      </c>
      <c r="BN157" s="50">
        <v>0</v>
      </c>
      <c r="BP157" s="126" t="str">
        <f>Main!A157</f>
        <v>Martial</v>
      </c>
      <c r="BQ157" s="126">
        <f>Main!N2907</f>
        <v>0</v>
      </c>
      <c r="BR157" s="126">
        <f>Main!E47</f>
        <v>4.93</v>
      </c>
      <c r="BS157" s="126" t="str">
        <v>Martial</v>
      </c>
      <c r="BT157" s="126">
        <v>0</v>
      </c>
      <c r="BU157" s="126">
        <v>4.93</v>
      </c>
      <c r="BV157" s="127" t="str">
        <f t="shared" si="39"/>
        <v>Martial</v>
      </c>
      <c r="BW157" s="127">
        <f>Main!P2907</f>
        <v>0</v>
      </c>
      <c r="BX157" s="127">
        <f t="shared" si="40"/>
        <v>4.93</v>
      </c>
      <c r="BY157" s="127" t="str">
        <v>Wilson</v>
      </c>
      <c r="BZ157" s="127">
        <v>0</v>
      </c>
      <c r="CA157" s="127">
        <v>3.41</v>
      </c>
      <c r="CH157" s="19" t="str">
        <f t="shared" si="41"/>
        <v>Martial</v>
      </c>
      <c r="CI157" s="19">
        <f>Main!M2907-BQ157-BW157-CC157</f>
        <v>0</v>
      </c>
      <c r="CJ157" s="19">
        <f t="shared" si="42"/>
        <v>4.93</v>
      </c>
      <c r="CK157" s="19" t="str">
        <v>Martial</v>
      </c>
      <c r="CL157" s="19">
        <v>0</v>
      </c>
      <c r="CM157" s="19">
        <v>4.93</v>
      </c>
    </row>
    <row r="158" spans="1:91">
      <c r="A158" s="48" t="str">
        <v>Azpilicueta</v>
      </c>
      <c r="B158" s="48">
        <v>4.8</v>
      </c>
      <c r="C158" s="48" t="str">
        <v>Chelsea</v>
      </c>
      <c r="D158" s="48">
        <v>3.33</v>
      </c>
      <c r="E158" s="48">
        <v>4.82</v>
      </c>
      <c r="F158" s="48">
        <v>3.41</v>
      </c>
      <c r="G158" s="48">
        <v>1.62</v>
      </c>
      <c r="H158" s="48">
        <v>2.12</v>
      </c>
      <c r="I158" s="48">
        <v>1.27</v>
      </c>
      <c r="J158" s="48">
        <v>1.46</v>
      </c>
      <c r="K158" s="48">
        <v>1.04</v>
      </c>
      <c r="L158" s="48">
        <v>0</v>
      </c>
      <c r="N158" s="252">
        <f t="shared" si="38"/>
        <v>1</v>
      </c>
      <c r="O158" s="49" t="str">
        <f>Main!A268</f>
        <v>Watkins</v>
      </c>
      <c r="P158" s="49">
        <f>Main!B268</f>
        <v>7.1</v>
      </c>
      <c r="Q158" s="49" t="str">
        <f>Main!C268</f>
        <v>Aston Villa</v>
      </c>
      <c r="R158" s="49">
        <f>Main!D268</f>
        <v>3.48</v>
      </c>
      <c r="S158" s="49">
        <f>Main!E268</f>
        <v>4.07</v>
      </c>
      <c r="T158" s="49">
        <f>Main!F268</f>
        <v>4.54</v>
      </c>
      <c r="U158" s="49">
        <f>Main!G268</f>
        <v>3.76</v>
      </c>
      <c r="V158" s="49">
        <f>Main!H268</f>
        <v>4.13</v>
      </c>
      <c r="W158" s="49">
        <f>Main!I268</f>
        <v>2.6</v>
      </c>
      <c r="X158" s="49">
        <f>Main!J268</f>
        <v>3.21</v>
      </c>
      <c r="Y158" s="49">
        <f>Main!K268</f>
        <v>3.55</v>
      </c>
      <c r="Z158" s="49">
        <f>Main!L2908</f>
        <v>0</v>
      </c>
      <c r="AB158" s="49">
        <v>2</v>
      </c>
      <c r="AC158" s="49" t="str">
        <v>Saint-Maximin</v>
      </c>
      <c r="AD158" s="49">
        <v>6.2</v>
      </c>
      <c r="AE158" s="49" t="str">
        <v>Newcastle</v>
      </c>
      <c r="AF158" s="49">
        <v>3.25</v>
      </c>
      <c r="AG158" s="49">
        <v>2.4900000000000002</v>
      </c>
      <c r="AH158" s="49">
        <v>3.88</v>
      </c>
      <c r="AI158" s="49">
        <v>3.43</v>
      </c>
      <c r="AJ158" s="49">
        <v>3.59</v>
      </c>
      <c r="AK158" s="49">
        <v>3.55</v>
      </c>
      <c r="AL158" s="49">
        <v>2.99</v>
      </c>
      <c r="AM158" s="49">
        <v>2.14</v>
      </c>
      <c r="AN158" s="49">
        <v>0</v>
      </c>
      <c r="AP158" s="50" t="str">
        <f>Main!A268</f>
        <v>Watkins</v>
      </c>
      <c r="AQ158" s="50">
        <f>Main!B268</f>
        <v>7.1</v>
      </c>
      <c r="AR158" s="50" t="str">
        <f>Main!C268</f>
        <v>Aston Villa</v>
      </c>
      <c r="AS158" s="50">
        <f>Main!D268</f>
        <v>3.48</v>
      </c>
      <c r="AT158" s="50">
        <f>Main!E268</f>
        <v>4.07</v>
      </c>
      <c r="AU158" s="50">
        <f>Main!F268</f>
        <v>4.54</v>
      </c>
      <c r="AV158" s="50">
        <f>Main!G268</f>
        <v>3.76</v>
      </c>
      <c r="AW158" s="50">
        <f>Main!H268</f>
        <v>4.13</v>
      </c>
      <c r="AX158" s="50">
        <f>Main!I268</f>
        <v>2.6</v>
      </c>
      <c r="AY158" s="50">
        <f>Main!J268</f>
        <v>3.21</v>
      </c>
      <c r="AZ158" s="50">
        <f>Main!K268</f>
        <v>3.55</v>
      </c>
      <c r="BA158" s="50">
        <f>Main!L1148</f>
        <v>0</v>
      </c>
      <c r="BC158" s="50" t="str">
        <v>Martial</v>
      </c>
      <c r="BD158" s="50">
        <v>6.7</v>
      </c>
      <c r="BE158" s="50" t="str">
        <v>Man Utd</v>
      </c>
      <c r="BF158" s="50">
        <v>4.17</v>
      </c>
      <c r="BG158" s="50">
        <v>4.93</v>
      </c>
      <c r="BH158" s="50">
        <v>3.2</v>
      </c>
      <c r="BI158" s="50">
        <v>3.21</v>
      </c>
      <c r="BJ158" s="50">
        <v>4.25</v>
      </c>
      <c r="BK158" s="50">
        <v>4.1900000000000004</v>
      </c>
      <c r="BL158" s="50">
        <v>4.3899999999999997</v>
      </c>
      <c r="BM158" s="50">
        <v>2.13</v>
      </c>
      <c r="BN158" s="50">
        <v>0</v>
      </c>
      <c r="BP158" s="126" t="str">
        <f>Main!A158</f>
        <v>Watkins</v>
      </c>
      <c r="BQ158" s="126">
        <f>Main!N2908</f>
        <v>0</v>
      </c>
      <c r="BR158" s="126">
        <f>Main!E48</f>
        <v>4.07</v>
      </c>
      <c r="BS158" s="126" t="str">
        <v>Watkins</v>
      </c>
      <c r="BT158" s="126">
        <v>0</v>
      </c>
      <c r="BU158" s="126">
        <v>4.07</v>
      </c>
      <c r="BV158" s="127" t="str">
        <f t="shared" si="39"/>
        <v>Watkins</v>
      </c>
      <c r="BW158" s="127">
        <f>Main!P2908</f>
        <v>0</v>
      </c>
      <c r="BX158" s="127">
        <f t="shared" si="40"/>
        <v>4.07</v>
      </c>
      <c r="BY158" s="127" t="str">
        <v>Martial</v>
      </c>
      <c r="BZ158" s="127">
        <v>0</v>
      </c>
      <c r="CA158" s="127">
        <v>4.93</v>
      </c>
      <c r="CH158" s="19" t="str">
        <f t="shared" si="41"/>
        <v>Watkins</v>
      </c>
      <c r="CI158" s="19">
        <f>Main!M2908-BQ158-BW158-CC158</f>
        <v>0</v>
      </c>
      <c r="CJ158" s="19">
        <f t="shared" si="42"/>
        <v>4.07</v>
      </c>
      <c r="CK158" s="19" t="str">
        <v>Watkins</v>
      </c>
      <c r="CL158" s="19">
        <v>0</v>
      </c>
      <c r="CM158" s="19">
        <v>4.07</v>
      </c>
    </row>
    <row r="159" spans="1:91">
      <c r="A159" s="48" t="str">
        <v>Collins</v>
      </c>
      <c r="B159" s="48">
        <v>4.4000000000000004</v>
      </c>
      <c r="C159" s="48" t="str">
        <v>Wolves</v>
      </c>
      <c r="D159" s="48">
        <v>2.3199999999999998</v>
      </c>
      <c r="E159" s="48">
        <v>2.5299999999999998</v>
      </c>
      <c r="F159" s="48">
        <v>3.01</v>
      </c>
      <c r="G159" s="48">
        <v>1.24</v>
      </c>
      <c r="H159" s="48">
        <v>1.79</v>
      </c>
      <c r="I159" s="48">
        <v>2.7</v>
      </c>
      <c r="J159" s="48">
        <v>3.51</v>
      </c>
      <c r="K159" s="48">
        <v>1.96</v>
      </c>
      <c r="L159" s="48">
        <v>0</v>
      </c>
      <c r="N159" s="252">
        <f t="shared" si="38"/>
        <v>1</v>
      </c>
      <c r="O159" s="49" t="str">
        <f>Main!A269</f>
        <v>Havertz</v>
      </c>
      <c r="P159" s="49">
        <f>Main!B269</f>
        <v>7.7</v>
      </c>
      <c r="Q159" s="49" t="str">
        <f>Main!C269</f>
        <v>Chelsea</v>
      </c>
      <c r="R159" s="49">
        <f>Main!D269</f>
        <v>3.67</v>
      </c>
      <c r="S159" s="49">
        <f>Main!E269</f>
        <v>6.18</v>
      </c>
      <c r="T159" s="49">
        <f>Main!F269</f>
        <v>3.54</v>
      </c>
      <c r="U159" s="49">
        <f>Main!G269</f>
        <v>2.58</v>
      </c>
      <c r="V159" s="49">
        <f>Main!H269</f>
        <v>3.65</v>
      </c>
      <c r="W159" s="49">
        <f>Main!I269</f>
        <v>2.9</v>
      </c>
      <c r="X159" s="49">
        <f>Main!J269</f>
        <v>3.59</v>
      </c>
      <c r="Y159" s="49">
        <f>Main!K269</f>
        <v>2.68</v>
      </c>
      <c r="Z159" s="49">
        <f>Main!L2909</f>
        <v>0</v>
      </c>
      <c r="AB159" s="49">
        <v>2</v>
      </c>
      <c r="AC159" s="49" t="str">
        <v>Gündogan</v>
      </c>
      <c r="AD159" s="49">
        <v>7.3</v>
      </c>
      <c r="AE159" s="49" t="str">
        <v>Man City</v>
      </c>
      <c r="AF159" s="49">
        <v>3.06</v>
      </c>
      <c r="AG159" s="49">
        <v>2.4700000000000002</v>
      </c>
      <c r="AH159" s="49">
        <v>4.93</v>
      </c>
      <c r="AI159" s="49">
        <v>2.95</v>
      </c>
      <c r="AJ159" s="49">
        <v>2.4700000000000002</v>
      </c>
      <c r="AK159" s="49">
        <v>5.13</v>
      </c>
      <c r="AL159" s="49">
        <v>2.82</v>
      </c>
      <c r="AM159" s="49">
        <v>1.23</v>
      </c>
      <c r="AN159" s="49">
        <v>0</v>
      </c>
      <c r="AP159" s="50" t="str">
        <f>Main!A269</f>
        <v>Havertz</v>
      </c>
      <c r="AQ159" s="50">
        <f>Main!B269</f>
        <v>7.7</v>
      </c>
      <c r="AR159" s="50" t="str">
        <f>Main!C269</f>
        <v>Chelsea</v>
      </c>
      <c r="AS159" s="50">
        <f>Main!D269</f>
        <v>3.67</v>
      </c>
      <c r="AT159" s="50">
        <f>Main!E269</f>
        <v>6.18</v>
      </c>
      <c r="AU159" s="50">
        <f>Main!F269</f>
        <v>3.54</v>
      </c>
      <c r="AV159" s="50">
        <f>Main!G269</f>
        <v>2.58</v>
      </c>
      <c r="AW159" s="50">
        <f>Main!H269</f>
        <v>3.65</v>
      </c>
      <c r="AX159" s="50">
        <f>Main!I269</f>
        <v>2.9</v>
      </c>
      <c r="AY159" s="50">
        <f>Main!J269</f>
        <v>3.59</v>
      </c>
      <c r="AZ159" s="50">
        <f>Main!K269</f>
        <v>2.68</v>
      </c>
      <c r="BA159" s="50">
        <f>Main!L1149</f>
        <v>0</v>
      </c>
      <c r="BC159" s="50" t="str">
        <v>Watkins</v>
      </c>
      <c r="BD159" s="50">
        <v>7.1</v>
      </c>
      <c r="BE159" s="50" t="str">
        <v>Aston Villa</v>
      </c>
      <c r="BF159" s="50">
        <v>3.48</v>
      </c>
      <c r="BG159" s="50">
        <v>4.07</v>
      </c>
      <c r="BH159" s="50">
        <v>4.54</v>
      </c>
      <c r="BI159" s="50">
        <v>3.76</v>
      </c>
      <c r="BJ159" s="50">
        <v>4.13</v>
      </c>
      <c r="BK159" s="50">
        <v>2.6</v>
      </c>
      <c r="BL159" s="50">
        <v>3.21</v>
      </c>
      <c r="BM159" s="50">
        <v>3.55</v>
      </c>
      <c r="BN159" s="50">
        <v>0</v>
      </c>
      <c r="BP159" s="126" t="str">
        <f>Main!A159</f>
        <v>Havertz</v>
      </c>
      <c r="BQ159" s="126">
        <f>Main!N2909</f>
        <v>0</v>
      </c>
      <c r="BR159" s="126">
        <f>Main!E49</f>
        <v>6.18</v>
      </c>
      <c r="BS159" s="126" t="str">
        <v>Havertz</v>
      </c>
      <c r="BT159" s="126">
        <v>0</v>
      </c>
      <c r="BU159" s="126">
        <v>6.18</v>
      </c>
      <c r="BV159" s="127" t="str">
        <f t="shared" si="39"/>
        <v>Havertz</v>
      </c>
      <c r="BW159" s="127">
        <f>Main!P2909</f>
        <v>0</v>
      </c>
      <c r="BX159" s="127">
        <f t="shared" si="40"/>
        <v>6.18</v>
      </c>
      <c r="BY159" s="127" t="str">
        <v>Watkins</v>
      </c>
      <c r="BZ159" s="127">
        <v>0</v>
      </c>
      <c r="CA159" s="127">
        <v>4.07</v>
      </c>
      <c r="CH159" s="19" t="str">
        <f t="shared" si="41"/>
        <v>Havertz</v>
      </c>
      <c r="CI159" s="19">
        <f>Main!M2909-BQ159-BW159-CC159</f>
        <v>0</v>
      </c>
      <c r="CJ159" s="19">
        <f t="shared" si="42"/>
        <v>6.18</v>
      </c>
      <c r="CK159" s="19" t="str">
        <v>Havertz</v>
      </c>
      <c r="CL159" s="19">
        <v>0</v>
      </c>
      <c r="CM159" s="19">
        <v>6.18</v>
      </c>
    </row>
    <row r="160" spans="1:91">
      <c r="A160" s="48" t="str">
        <v>Chalobah</v>
      </c>
      <c r="B160" s="48">
        <v>4.7</v>
      </c>
      <c r="C160" s="48" t="str">
        <v>Chelsea</v>
      </c>
      <c r="D160" s="48">
        <v>3.15</v>
      </c>
      <c r="E160" s="48">
        <v>4.24</v>
      </c>
      <c r="F160" s="48">
        <v>2.86</v>
      </c>
      <c r="G160" s="48">
        <v>1.19</v>
      </c>
      <c r="H160" s="48">
        <v>2.04</v>
      </c>
      <c r="I160" s="48">
        <v>1.71</v>
      </c>
      <c r="J160" s="48">
        <v>2.14</v>
      </c>
      <c r="K160" s="48">
        <v>1.28</v>
      </c>
      <c r="L160" s="48">
        <v>0</v>
      </c>
      <c r="N160" s="252">
        <f t="shared" si="38"/>
        <v>1</v>
      </c>
      <c r="O160" s="49" t="str">
        <f>Main!A270</f>
        <v>Aubameyang</v>
      </c>
      <c r="P160" s="49">
        <f>Main!B270</f>
        <v>8.6999999999999993</v>
      </c>
      <c r="Q160" s="49" t="str">
        <f>Main!C270</f>
        <v>Chelsea</v>
      </c>
      <c r="R160" s="49">
        <f>Main!D270</f>
        <v>3.5</v>
      </c>
      <c r="S160" s="49">
        <f>Main!E270</f>
        <v>5.86</v>
      </c>
      <c r="T160" s="49">
        <f>Main!F270</f>
        <v>3.45</v>
      </c>
      <c r="U160" s="49">
        <f>Main!G270</f>
        <v>2.48</v>
      </c>
      <c r="V160" s="49">
        <f>Main!H270</f>
        <v>3.56</v>
      </c>
      <c r="W160" s="49">
        <f>Main!I270</f>
        <v>2.83</v>
      </c>
      <c r="X160" s="49">
        <f>Main!J270</f>
        <v>3.45</v>
      </c>
      <c r="Y160" s="49">
        <f>Main!K270</f>
        <v>2.5299999999999998</v>
      </c>
      <c r="Z160" s="49">
        <f>Main!L2910</f>
        <v>0</v>
      </c>
      <c r="AB160" s="49">
        <v>2</v>
      </c>
      <c r="AC160" s="49" t="str">
        <v>Paquetá</v>
      </c>
      <c r="AD160" s="49">
        <v>5.9</v>
      </c>
      <c r="AE160" s="49" t="str">
        <v>West Ham</v>
      </c>
      <c r="AF160" s="49">
        <v>3.58</v>
      </c>
      <c r="AG160" s="49">
        <v>3.27</v>
      </c>
      <c r="AH160" s="49">
        <v>3.03</v>
      </c>
      <c r="AI160" s="49">
        <v>3.6</v>
      </c>
      <c r="AJ160" s="49">
        <v>2.66</v>
      </c>
      <c r="AK160" s="49">
        <v>2.95</v>
      </c>
      <c r="AL160" s="49">
        <v>2.66</v>
      </c>
      <c r="AM160" s="49">
        <v>3.12</v>
      </c>
      <c r="AN160" s="49">
        <v>0</v>
      </c>
      <c r="AP160" s="50" t="str">
        <f>Main!A270</f>
        <v>Aubameyang</v>
      </c>
      <c r="AQ160" s="50">
        <f>Main!B270</f>
        <v>8.6999999999999993</v>
      </c>
      <c r="AR160" s="50" t="str">
        <f>Main!C270</f>
        <v>Chelsea</v>
      </c>
      <c r="AS160" s="50">
        <f>Main!D270</f>
        <v>3.5</v>
      </c>
      <c r="AT160" s="50">
        <f>Main!E270</f>
        <v>5.86</v>
      </c>
      <c r="AU160" s="50">
        <f>Main!F270</f>
        <v>3.45</v>
      </c>
      <c r="AV160" s="50">
        <f>Main!G270</f>
        <v>2.48</v>
      </c>
      <c r="AW160" s="50">
        <f>Main!H270</f>
        <v>3.56</v>
      </c>
      <c r="AX160" s="50">
        <f>Main!I270</f>
        <v>2.83</v>
      </c>
      <c r="AY160" s="50">
        <f>Main!J270</f>
        <v>3.45</v>
      </c>
      <c r="AZ160" s="50">
        <f>Main!K270</f>
        <v>2.5299999999999998</v>
      </c>
      <c r="BA160" s="50">
        <f>Main!L1150</f>
        <v>0</v>
      </c>
      <c r="BC160" s="50" t="str">
        <v>Havertz</v>
      </c>
      <c r="BD160" s="50">
        <v>7.7</v>
      </c>
      <c r="BE160" s="50" t="str">
        <v>Chelsea</v>
      </c>
      <c r="BF160" s="50">
        <v>3.67</v>
      </c>
      <c r="BG160" s="50">
        <v>6.18</v>
      </c>
      <c r="BH160" s="50">
        <v>3.54</v>
      </c>
      <c r="BI160" s="50">
        <v>2.58</v>
      </c>
      <c r="BJ160" s="50">
        <v>3.65</v>
      </c>
      <c r="BK160" s="50">
        <v>2.9</v>
      </c>
      <c r="BL160" s="50">
        <v>3.59</v>
      </c>
      <c r="BM160" s="50">
        <v>2.68</v>
      </c>
      <c r="BN160" s="50">
        <v>0</v>
      </c>
      <c r="BP160" s="126" t="str">
        <f>Main!A160</f>
        <v>Aubameyang</v>
      </c>
      <c r="BQ160" s="126">
        <f>Main!N2910</f>
        <v>0</v>
      </c>
      <c r="BR160" s="126">
        <f>Main!E50</f>
        <v>5.86</v>
      </c>
      <c r="BS160" s="126" t="str">
        <v>Aubameyang</v>
      </c>
      <c r="BT160" s="126">
        <v>0</v>
      </c>
      <c r="BU160" s="126">
        <v>5.86</v>
      </c>
      <c r="BV160" s="127" t="str">
        <f t="shared" si="39"/>
        <v>Aubameyang</v>
      </c>
      <c r="BW160" s="127">
        <f>Main!P2910</f>
        <v>0</v>
      </c>
      <c r="BX160" s="127">
        <f t="shared" si="40"/>
        <v>5.86</v>
      </c>
      <c r="BY160" s="127" t="str">
        <v>Havertz</v>
      </c>
      <c r="BZ160" s="127">
        <v>0</v>
      </c>
      <c r="CA160" s="127">
        <v>6.18</v>
      </c>
      <c r="CH160" s="19" t="str">
        <f t="shared" si="41"/>
        <v>Aubameyang</v>
      </c>
      <c r="CI160" s="19">
        <f>Main!M2910-BQ160-BW160-CC160</f>
        <v>0</v>
      </c>
      <c r="CJ160" s="19">
        <f t="shared" si="42"/>
        <v>5.86</v>
      </c>
      <c r="CK160" s="19" t="str">
        <v>Aubameyang</v>
      </c>
      <c r="CL160" s="19">
        <v>0</v>
      </c>
      <c r="CM160" s="19">
        <v>5.86</v>
      </c>
    </row>
    <row r="161" spans="1:91">
      <c r="A161" s="48" t="str">
        <v>Kane</v>
      </c>
      <c r="B161" s="48">
        <v>11.6</v>
      </c>
      <c r="C161" s="48" t="str">
        <v>Spurs</v>
      </c>
      <c r="D161" s="48">
        <v>6.28</v>
      </c>
      <c r="E161" s="48">
        <v>4.4000000000000004</v>
      </c>
      <c r="F161" s="48">
        <v>7.99</v>
      </c>
      <c r="G161" s="48">
        <v>5.57</v>
      </c>
      <c r="H161" s="48">
        <v>4.18</v>
      </c>
      <c r="I161" s="48">
        <v>5.35</v>
      </c>
      <c r="J161" s="48">
        <v>5.68</v>
      </c>
      <c r="K161" s="48">
        <v>4.99</v>
      </c>
      <c r="L161" s="48">
        <v>0</v>
      </c>
      <c r="N161" s="252">
        <f t="shared" si="38"/>
        <v>1</v>
      </c>
      <c r="O161" s="49" t="str">
        <f>Main!A271</f>
        <v>Solanke</v>
      </c>
      <c r="P161" s="49">
        <f>Main!B271</f>
        <v>5.8</v>
      </c>
      <c r="Q161" s="49" t="str">
        <f>Main!C271</f>
        <v>Bournemouth</v>
      </c>
      <c r="R161" s="49">
        <f>Main!D271</f>
        <v>4.43</v>
      </c>
      <c r="S161" s="49">
        <f>Main!E271</f>
        <v>3.26</v>
      </c>
      <c r="T161" s="49">
        <f>Main!F271</f>
        <v>3.55</v>
      </c>
      <c r="U161" s="49">
        <f>Main!G271</f>
        <v>4.2699999999999996</v>
      </c>
      <c r="V161" s="49">
        <f>Main!H271</f>
        <v>3.09</v>
      </c>
      <c r="W161" s="49">
        <f>Main!I271</f>
        <v>3.33</v>
      </c>
      <c r="X161" s="49">
        <f>Main!J271</f>
        <v>3.31</v>
      </c>
      <c r="Y161" s="49">
        <f>Main!K271</f>
        <v>1.24</v>
      </c>
      <c r="Z161" s="49">
        <f>Main!L2911</f>
        <v>0</v>
      </c>
      <c r="AB161" s="49">
        <v>2</v>
      </c>
      <c r="AC161" s="49" t="str">
        <v>Rodrigo</v>
      </c>
      <c r="AD161" s="49">
        <v>6.3</v>
      </c>
      <c r="AE161" s="49" t="str">
        <v>Leeds</v>
      </c>
      <c r="AF161" s="49">
        <v>3.09</v>
      </c>
      <c r="AG161" s="49">
        <v>3.69</v>
      </c>
      <c r="AH161" s="49">
        <v>2.94</v>
      </c>
      <c r="AI161" s="49">
        <v>3.13</v>
      </c>
      <c r="AJ161" s="49">
        <v>2.96</v>
      </c>
      <c r="AK161" s="49">
        <v>2.64</v>
      </c>
      <c r="AL161" s="49">
        <v>2.75</v>
      </c>
      <c r="AM161" s="49">
        <v>3.02</v>
      </c>
      <c r="AN161" s="49">
        <v>0</v>
      </c>
      <c r="AP161" s="50" t="str">
        <f>Main!A271</f>
        <v>Solanke</v>
      </c>
      <c r="AQ161" s="50">
        <f>Main!B271</f>
        <v>5.8</v>
      </c>
      <c r="AR161" s="50" t="str">
        <f>Main!C271</f>
        <v>Bournemouth</v>
      </c>
      <c r="AS161" s="50">
        <f>Main!D271</f>
        <v>4.43</v>
      </c>
      <c r="AT161" s="50">
        <f>Main!E271</f>
        <v>3.26</v>
      </c>
      <c r="AU161" s="50">
        <f>Main!F271</f>
        <v>3.55</v>
      </c>
      <c r="AV161" s="50">
        <f>Main!G271</f>
        <v>4.2699999999999996</v>
      </c>
      <c r="AW161" s="50">
        <f>Main!H271</f>
        <v>3.09</v>
      </c>
      <c r="AX161" s="50">
        <f>Main!I271</f>
        <v>3.33</v>
      </c>
      <c r="AY161" s="50">
        <f>Main!J271</f>
        <v>3.31</v>
      </c>
      <c r="AZ161" s="50">
        <f>Main!K271</f>
        <v>1.24</v>
      </c>
      <c r="BA161" s="50">
        <f>Main!L1151</f>
        <v>0</v>
      </c>
      <c r="BC161" s="50" t="str">
        <v>Aubameyang</v>
      </c>
      <c r="BD161" s="50">
        <v>8.6999999999999993</v>
      </c>
      <c r="BE161" s="50" t="str">
        <v>Chelsea</v>
      </c>
      <c r="BF161" s="50">
        <v>3.5</v>
      </c>
      <c r="BG161" s="50">
        <v>5.86</v>
      </c>
      <c r="BH161" s="50">
        <v>3.45</v>
      </c>
      <c r="BI161" s="50">
        <v>2.48</v>
      </c>
      <c r="BJ161" s="50">
        <v>3.56</v>
      </c>
      <c r="BK161" s="50">
        <v>2.83</v>
      </c>
      <c r="BL161" s="50">
        <v>3.45</v>
      </c>
      <c r="BM161" s="50">
        <v>2.5299999999999998</v>
      </c>
      <c r="BN161" s="50">
        <v>0</v>
      </c>
      <c r="BP161" s="126" t="str">
        <f>Main!A161</f>
        <v>Solanke</v>
      </c>
      <c r="BQ161" s="126">
        <f>Main!N2911</f>
        <v>0</v>
      </c>
      <c r="BR161" s="126">
        <f>Main!E51</f>
        <v>3.26</v>
      </c>
      <c r="BS161" s="126" t="str">
        <v>Solanke</v>
      </c>
      <c r="BT161" s="126">
        <v>0</v>
      </c>
      <c r="BU161" s="126">
        <v>3.26</v>
      </c>
      <c r="BV161" s="127" t="str">
        <f t="shared" si="39"/>
        <v>Solanke</v>
      </c>
      <c r="BW161" s="127">
        <f>Main!P2911</f>
        <v>0</v>
      </c>
      <c r="BX161" s="127">
        <f t="shared" si="40"/>
        <v>3.26</v>
      </c>
      <c r="BY161" s="127" t="str">
        <v>Aubameyang</v>
      </c>
      <c r="BZ161" s="127">
        <v>0</v>
      </c>
      <c r="CA161" s="127">
        <v>5.86</v>
      </c>
      <c r="CH161" s="19" t="str">
        <f t="shared" si="41"/>
        <v>Solanke</v>
      </c>
      <c r="CI161" s="19">
        <f>Main!M2911-BQ161-BW161-CC161</f>
        <v>0</v>
      </c>
      <c r="CJ161" s="19">
        <f t="shared" si="42"/>
        <v>3.26</v>
      </c>
      <c r="CK161" s="19" t="str">
        <v>Solanke</v>
      </c>
      <c r="CL161" s="19">
        <v>0</v>
      </c>
      <c r="CM161" s="19">
        <v>3.26</v>
      </c>
    </row>
    <row r="162" spans="1:91">
      <c r="A162" s="48" t="str">
        <v>Darwin</v>
      </c>
      <c r="B162" s="48">
        <v>9</v>
      </c>
      <c r="C162" s="48" t="str">
        <v>Liverpool</v>
      </c>
      <c r="D162" s="48">
        <v>6.34</v>
      </c>
      <c r="E162" s="48">
        <v>5.17</v>
      </c>
      <c r="F162" s="48">
        <v>4.21</v>
      </c>
      <c r="G162" s="48">
        <v>4.21</v>
      </c>
      <c r="H162" s="48">
        <v>4.37</v>
      </c>
      <c r="I162" s="48">
        <v>5.0999999999999996</v>
      </c>
      <c r="J162" s="48">
        <v>3.63</v>
      </c>
      <c r="K162" s="48">
        <v>4.18</v>
      </c>
      <c r="L162" s="48">
        <v>0</v>
      </c>
      <c r="N162" s="252">
        <f t="shared" si="38"/>
        <v>1</v>
      </c>
      <c r="O162" s="49" t="str">
        <f>Main!A272</f>
        <v>Bamford</v>
      </c>
      <c r="P162" s="49">
        <f>Main!B272</f>
        <v>7.2</v>
      </c>
      <c r="Q162" s="49" t="str">
        <f>Main!C272</f>
        <v>Leeds</v>
      </c>
      <c r="R162" s="49">
        <f>Main!D272</f>
        <v>1.69</v>
      </c>
      <c r="S162" s="49">
        <f>Main!E272</f>
        <v>3.12</v>
      </c>
      <c r="T162" s="49">
        <f>Main!F272</f>
        <v>3.23</v>
      </c>
      <c r="U162" s="49">
        <f>Main!G272</f>
        <v>3.87</v>
      </c>
      <c r="V162" s="49">
        <f>Main!H272</f>
        <v>3.4</v>
      </c>
      <c r="W162" s="49">
        <f>Main!I272</f>
        <v>3.24</v>
      </c>
      <c r="X162" s="49">
        <f>Main!J272</f>
        <v>3.34</v>
      </c>
      <c r="Y162" s="49">
        <f>Main!K272</f>
        <v>3.43</v>
      </c>
      <c r="Z162" s="49">
        <f>Main!L2912</f>
        <v>0</v>
      </c>
      <c r="AB162" s="49">
        <v>2</v>
      </c>
      <c r="AC162" s="49" t="str">
        <v>Aaronson</v>
      </c>
      <c r="AD162" s="49">
        <v>5.5</v>
      </c>
      <c r="AE162" s="49" t="str">
        <v>Leeds</v>
      </c>
      <c r="AF162" s="49">
        <v>2.85</v>
      </c>
      <c r="AG162" s="49">
        <v>3.25</v>
      </c>
      <c r="AH162" s="49">
        <v>2.95</v>
      </c>
      <c r="AI162" s="49">
        <v>3.25</v>
      </c>
      <c r="AJ162" s="49">
        <v>3.04</v>
      </c>
      <c r="AK162" s="49">
        <v>2.82</v>
      </c>
      <c r="AL162" s="49">
        <v>2.88</v>
      </c>
      <c r="AM162" s="49">
        <v>3</v>
      </c>
      <c r="AN162" s="49">
        <v>0</v>
      </c>
      <c r="AP162" s="50" t="str">
        <f>Main!A272</f>
        <v>Bamford</v>
      </c>
      <c r="AQ162" s="50">
        <f>Main!B272</f>
        <v>7.2</v>
      </c>
      <c r="AR162" s="50" t="str">
        <f>Main!C272</f>
        <v>Leeds</v>
      </c>
      <c r="AS162" s="50">
        <f>Main!D272</f>
        <v>1.69</v>
      </c>
      <c r="AT162" s="50">
        <f>Main!E272</f>
        <v>3.12</v>
      </c>
      <c r="AU162" s="50">
        <f>Main!F272</f>
        <v>3.23</v>
      </c>
      <c r="AV162" s="50">
        <f>Main!G272</f>
        <v>3.87</v>
      </c>
      <c r="AW162" s="50">
        <f>Main!H272</f>
        <v>3.4</v>
      </c>
      <c r="AX162" s="50">
        <f>Main!I272</f>
        <v>3.24</v>
      </c>
      <c r="AY162" s="50">
        <f>Main!J272</f>
        <v>3.34</v>
      </c>
      <c r="AZ162" s="50">
        <f>Main!K272</f>
        <v>3.43</v>
      </c>
      <c r="BA162" s="50">
        <f>Main!L1152</f>
        <v>0</v>
      </c>
      <c r="BC162" s="50" t="str">
        <v>Solanke</v>
      </c>
      <c r="BD162" s="50">
        <v>5.8</v>
      </c>
      <c r="BE162" s="50" t="str">
        <v>Bournemouth</v>
      </c>
      <c r="BF162" s="50">
        <v>4.43</v>
      </c>
      <c r="BG162" s="50">
        <v>3.26</v>
      </c>
      <c r="BH162" s="50">
        <v>3.55</v>
      </c>
      <c r="BI162" s="50">
        <v>4.2699999999999996</v>
      </c>
      <c r="BJ162" s="50">
        <v>3.09</v>
      </c>
      <c r="BK162" s="50">
        <v>3.33</v>
      </c>
      <c r="BL162" s="50">
        <v>3.31</v>
      </c>
      <c r="BM162" s="50">
        <v>1.24</v>
      </c>
      <c r="BN162" s="50">
        <v>0</v>
      </c>
      <c r="BP162" s="126" t="str">
        <f>Main!A162</f>
        <v>Bamford</v>
      </c>
      <c r="BQ162" s="126">
        <f>Main!N2912</f>
        <v>0</v>
      </c>
      <c r="BR162" s="126">
        <f>Main!E52</f>
        <v>3.12</v>
      </c>
      <c r="BS162" s="126" t="str">
        <v>Bamford</v>
      </c>
      <c r="BT162" s="126">
        <v>0</v>
      </c>
      <c r="BU162" s="126">
        <v>3.12</v>
      </c>
      <c r="BV162" s="127" t="str">
        <f t="shared" si="39"/>
        <v>Bamford</v>
      </c>
      <c r="BW162" s="127">
        <f>Main!P2912</f>
        <v>0</v>
      </c>
      <c r="BX162" s="127">
        <f t="shared" si="40"/>
        <v>3.12</v>
      </c>
      <c r="BY162" s="127" t="str">
        <v>Solanke</v>
      </c>
      <c r="BZ162" s="127">
        <v>0</v>
      </c>
      <c r="CA162" s="127">
        <v>3.26</v>
      </c>
      <c r="CH162" s="19" t="str">
        <f t="shared" si="41"/>
        <v>Bamford</v>
      </c>
      <c r="CI162" s="19">
        <f>Main!M2912-BQ162-BW162-CC162</f>
        <v>0</v>
      </c>
      <c r="CJ162" s="19">
        <f t="shared" si="42"/>
        <v>3.12</v>
      </c>
      <c r="CK162" s="19" t="str">
        <v>Bamford</v>
      </c>
      <c r="CL162" s="19">
        <v>0</v>
      </c>
      <c r="CM162" s="19">
        <v>3.12</v>
      </c>
    </row>
    <row r="163" spans="1:91">
      <c r="A163" s="48" t="str">
        <v>Mitrović</v>
      </c>
      <c r="B163" s="48">
        <v>6.9</v>
      </c>
      <c r="C163" s="48" t="str">
        <v>Fulham</v>
      </c>
      <c r="D163" s="48">
        <v>5.61</v>
      </c>
      <c r="E163" s="48">
        <v>7.06</v>
      </c>
      <c r="F163" s="48">
        <v>3.04</v>
      </c>
      <c r="G163" s="48">
        <v>4.18</v>
      </c>
      <c r="H163" s="48">
        <v>3.38</v>
      </c>
      <c r="I163" s="48">
        <v>5.23</v>
      </c>
      <c r="J163" s="48">
        <v>3.58</v>
      </c>
      <c r="K163" s="48">
        <v>3.83</v>
      </c>
      <c r="L163" s="48">
        <v>0</v>
      </c>
      <c r="N163" s="252">
        <f t="shared" si="38"/>
        <v>1</v>
      </c>
      <c r="O163" s="49" t="str">
        <f>Main!A273</f>
        <v>Mbeumo</v>
      </c>
      <c r="P163" s="49">
        <f>Main!B273</f>
        <v>5.8</v>
      </c>
      <c r="Q163" s="49" t="str">
        <f>Main!C273</f>
        <v>Brentford</v>
      </c>
      <c r="R163" s="49">
        <f>Main!D273</f>
        <v>3</v>
      </c>
      <c r="S163" s="49">
        <f>Main!E273</f>
        <v>2.62</v>
      </c>
      <c r="T163" s="49">
        <f>Main!F273</f>
        <v>3.81</v>
      </c>
      <c r="U163" s="49">
        <f>Main!G273</f>
        <v>3.38</v>
      </c>
      <c r="V163" s="49">
        <f>Main!H273</f>
        <v>4.13</v>
      </c>
      <c r="W163" s="49">
        <f>Main!I273</f>
        <v>2.81</v>
      </c>
      <c r="X163" s="49">
        <f>Main!J273</f>
        <v>3.94</v>
      </c>
      <c r="Y163" s="49">
        <f>Main!K273</f>
        <v>1.57</v>
      </c>
      <c r="Z163" s="49">
        <f>Main!L2913</f>
        <v>0</v>
      </c>
      <c r="AB163" s="49">
        <v>2</v>
      </c>
      <c r="AC163" s="49" t="str">
        <v>Kulusevski</v>
      </c>
      <c r="AD163" s="49">
        <v>8</v>
      </c>
      <c r="AE163" s="49" t="str">
        <v>Spurs</v>
      </c>
      <c r="AF163" s="49">
        <v>3.47</v>
      </c>
      <c r="AG163" s="49">
        <v>3.18</v>
      </c>
      <c r="AH163" s="49">
        <v>4.97</v>
      </c>
      <c r="AI163" s="49">
        <v>2.94</v>
      </c>
      <c r="AJ163" s="49">
        <v>2</v>
      </c>
      <c r="AK163" s="49">
        <v>2.39</v>
      </c>
      <c r="AL163" s="49">
        <v>2.66</v>
      </c>
      <c r="AM163" s="49">
        <v>2.2999999999999998</v>
      </c>
      <c r="AN163" s="49">
        <v>0</v>
      </c>
      <c r="AP163" s="50" t="str">
        <f>Main!A273</f>
        <v>Mbeumo</v>
      </c>
      <c r="AQ163" s="50">
        <f>Main!B273</f>
        <v>5.8</v>
      </c>
      <c r="AR163" s="50" t="str">
        <f>Main!C273</f>
        <v>Brentford</v>
      </c>
      <c r="AS163" s="50">
        <f>Main!D273</f>
        <v>3</v>
      </c>
      <c r="AT163" s="50">
        <f>Main!E273</f>
        <v>2.62</v>
      </c>
      <c r="AU163" s="50">
        <f>Main!F273</f>
        <v>3.81</v>
      </c>
      <c r="AV163" s="50">
        <f>Main!G273</f>
        <v>3.38</v>
      </c>
      <c r="AW163" s="50">
        <f>Main!H273</f>
        <v>4.13</v>
      </c>
      <c r="AX163" s="50">
        <f>Main!I273</f>
        <v>2.81</v>
      </c>
      <c r="AY163" s="50">
        <f>Main!J273</f>
        <v>3.94</v>
      </c>
      <c r="AZ163" s="50">
        <f>Main!K273</f>
        <v>1.57</v>
      </c>
      <c r="BA163" s="50">
        <f>Main!L1153</f>
        <v>0</v>
      </c>
      <c r="BC163" s="50" t="str">
        <v>Bamford</v>
      </c>
      <c r="BD163" s="50">
        <v>7.2</v>
      </c>
      <c r="BE163" s="50" t="str">
        <v>Leeds</v>
      </c>
      <c r="BF163" s="50">
        <v>1.69</v>
      </c>
      <c r="BG163" s="50">
        <v>3.12</v>
      </c>
      <c r="BH163" s="50">
        <v>3.23</v>
      </c>
      <c r="BI163" s="50">
        <v>3.87</v>
      </c>
      <c r="BJ163" s="50">
        <v>3.4</v>
      </c>
      <c r="BK163" s="50">
        <v>3.24</v>
      </c>
      <c r="BL163" s="50">
        <v>3.34</v>
      </c>
      <c r="BM163" s="50">
        <v>3.43</v>
      </c>
      <c r="BN163" s="50">
        <v>0</v>
      </c>
      <c r="BP163" s="126" t="str">
        <f>Main!A163</f>
        <v>Mbeumo</v>
      </c>
      <c r="BQ163" s="126">
        <f>Main!N2913</f>
        <v>0</v>
      </c>
      <c r="BR163" s="126">
        <f>Main!E53</f>
        <v>2.62</v>
      </c>
      <c r="BS163" s="126" t="str">
        <v>Mbeumo</v>
      </c>
      <c r="BT163" s="126">
        <v>0</v>
      </c>
      <c r="BU163" s="126">
        <v>2.62</v>
      </c>
      <c r="BV163" s="127" t="str">
        <f t="shared" si="39"/>
        <v>Mbeumo</v>
      </c>
      <c r="BW163" s="127">
        <f>Main!P2913</f>
        <v>0</v>
      </c>
      <c r="BX163" s="127">
        <f t="shared" si="40"/>
        <v>2.62</v>
      </c>
      <c r="BY163" s="127" t="str">
        <v>Bamford</v>
      </c>
      <c r="BZ163" s="127">
        <v>0</v>
      </c>
      <c r="CA163" s="127">
        <v>3.12</v>
      </c>
      <c r="CH163" s="19" t="str">
        <f t="shared" si="41"/>
        <v>Mbeumo</v>
      </c>
      <c r="CI163" s="19">
        <f>Main!M2913-BQ163-BW163-CC163</f>
        <v>0</v>
      </c>
      <c r="CJ163" s="19">
        <f t="shared" si="42"/>
        <v>2.62</v>
      </c>
      <c r="CK163" s="19" t="str">
        <v>Mbeumo</v>
      </c>
      <c r="CL163" s="19">
        <v>0</v>
      </c>
      <c r="CM163" s="19">
        <v>2.62</v>
      </c>
    </row>
    <row r="164" spans="1:91">
      <c r="A164" s="48" t="str">
        <v>Nketiah</v>
      </c>
      <c r="B164" s="48">
        <v>6.5</v>
      </c>
      <c r="C164" s="48" t="str">
        <v>Arsenal</v>
      </c>
      <c r="D164" s="48">
        <v>4.17</v>
      </c>
      <c r="E164" s="48">
        <v>4.2300000000000004</v>
      </c>
      <c r="F164" s="48">
        <v>3.66</v>
      </c>
      <c r="G164" s="48">
        <v>4.16</v>
      </c>
      <c r="H164" s="48">
        <v>3.93</v>
      </c>
      <c r="I164" s="48">
        <v>7.48</v>
      </c>
      <c r="J164" s="48">
        <v>3.2</v>
      </c>
      <c r="K164" s="48">
        <v>2.11</v>
      </c>
      <c r="L164" s="48">
        <v>0</v>
      </c>
      <c r="N164" s="252">
        <f t="shared" si="38"/>
        <v>1</v>
      </c>
      <c r="O164" s="49" t="str">
        <f>Main!A274</f>
        <v>Adams</v>
      </c>
      <c r="P164" s="49">
        <f>Main!B274</f>
        <v>6.4</v>
      </c>
      <c r="Q164" s="49" t="str">
        <f>Main!C274</f>
        <v>Southampton</v>
      </c>
      <c r="R164" s="49">
        <f>Main!D274</f>
        <v>3.47</v>
      </c>
      <c r="S164" s="49">
        <f>Main!E274</f>
        <v>3.59</v>
      </c>
      <c r="T164" s="49">
        <f>Main!F274</f>
        <v>3.03</v>
      </c>
      <c r="U164" s="49">
        <f>Main!G274</f>
        <v>3.31</v>
      </c>
      <c r="V164" s="49">
        <f>Main!H274</f>
        <v>2.9</v>
      </c>
      <c r="W164" s="49">
        <f>Main!I274</f>
        <v>3.23</v>
      </c>
      <c r="X164" s="49">
        <f>Main!J274</f>
        <v>2.41</v>
      </c>
      <c r="Y164" s="49">
        <f>Main!K274</f>
        <v>2.85</v>
      </c>
      <c r="Z164" s="49">
        <f>Main!L2914</f>
        <v>0</v>
      </c>
      <c r="AB164" s="49">
        <v>2</v>
      </c>
      <c r="AC164" s="49" t="str">
        <v>Bailey</v>
      </c>
      <c r="AD164" s="49">
        <v>4.5</v>
      </c>
      <c r="AE164" s="49" t="str">
        <v>Aston Villa</v>
      </c>
      <c r="AF164" s="49">
        <v>2.87</v>
      </c>
      <c r="AG164" s="49">
        <v>3.07</v>
      </c>
      <c r="AH164" s="49">
        <v>3.46</v>
      </c>
      <c r="AI164" s="49">
        <v>2.98</v>
      </c>
      <c r="AJ164" s="49">
        <v>3.47</v>
      </c>
      <c r="AK164" s="49">
        <v>2.1800000000000002</v>
      </c>
      <c r="AL164" s="49">
        <v>2.69</v>
      </c>
      <c r="AM164" s="49">
        <v>2.98</v>
      </c>
      <c r="AN164" s="49">
        <v>0</v>
      </c>
      <c r="AP164" s="50" t="str">
        <f>Main!A274</f>
        <v>Adams</v>
      </c>
      <c r="AQ164" s="50">
        <f>Main!B274</f>
        <v>6.4</v>
      </c>
      <c r="AR164" s="50" t="str">
        <f>Main!C274</f>
        <v>Southampton</v>
      </c>
      <c r="AS164" s="50">
        <f>Main!D274</f>
        <v>3.47</v>
      </c>
      <c r="AT164" s="50">
        <f>Main!E274</f>
        <v>3.59</v>
      </c>
      <c r="AU164" s="50">
        <f>Main!F274</f>
        <v>3.03</v>
      </c>
      <c r="AV164" s="50">
        <f>Main!G274</f>
        <v>3.31</v>
      </c>
      <c r="AW164" s="50">
        <f>Main!H274</f>
        <v>2.9</v>
      </c>
      <c r="AX164" s="50">
        <f>Main!I274</f>
        <v>3.23</v>
      </c>
      <c r="AY164" s="50">
        <f>Main!J274</f>
        <v>2.41</v>
      </c>
      <c r="AZ164" s="50">
        <f>Main!K274</f>
        <v>2.85</v>
      </c>
      <c r="BA164" s="50">
        <f>Main!L1154</f>
        <v>0</v>
      </c>
      <c r="BC164" s="50" t="str">
        <v>Mbeumo</v>
      </c>
      <c r="BD164" s="50">
        <v>5.8</v>
      </c>
      <c r="BE164" s="50" t="str">
        <v>Brentford</v>
      </c>
      <c r="BF164" s="50">
        <v>3</v>
      </c>
      <c r="BG164" s="50">
        <v>2.62</v>
      </c>
      <c r="BH164" s="50">
        <v>3.81</v>
      </c>
      <c r="BI164" s="50">
        <v>3.38</v>
      </c>
      <c r="BJ164" s="50">
        <v>4.13</v>
      </c>
      <c r="BK164" s="50">
        <v>2.81</v>
      </c>
      <c r="BL164" s="50">
        <v>3.94</v>
      </c>
      <c r="BM164" s="50">
        <v>1.57</v>
      </c>
      <c r="BN164" s="50">
        <v>0</v>
      </c>
      <c r="BP164" s="126" t="str">
        <f>Main!A164</f>
        <v>Adams</v>
      </c>
      <c r="BQ164" s="126">
        <f>Main!N2914</f>
        <v>0</v>
      </c>
      <c r="BR164" s="126">
        <f>Main!E54</f>
        <v>3.59</v>
      </c>
      <c r="BS164" s="126" t="str">
        <v>Adams</v>
      </c>
      <c r="BT164" s="126">
        <v>0</v>
      </c>
      <c r="BU164" s="126">
        <v>3.59</v>
      </c>
      <c r="BV164" s="127" t="str">
        <f t="shared" si="39"/>
        <v>Adams</v>
      </c>
      <c r="BW164" s="127">
        <f>Main!P2914</f>
        <v>0</v>
      </c>
      <c r="BX164" s="127">
        <f t="shared" si="40"/>
        <v>3.59</v>
      </c>
      <c r="BY164" s="127" t="str">
        <v>Mbeumo</v>
      </c>
      <c r="BZ164" s="127">
        <v>0</v>
      </c>
      <c r="CA164" s="127">
        <v>2.62</v>
      </c>
      <c r="CH164" s="19" t="str">
        <f t="shared" si="41"/>
        <v>Adams</v>
      </c>
      <c r="CI164" s="19">
        <f>Main!M2914-BQ164-BW164-CC164</f>
        <v>0</v>
      </c>
      <c r="CJ164" s="19">
        <f t="shared" si="42"/>
        <v>3.59</v>
      </c>
      <c r="CK164" s="19" t="str">
        <v>Adams</v>
      </c>
      <c r="CL164" s="19">
        <v>0</v>
      </c>
      <c r="CM164" s="19">
        <v>3.59</v>
      </c>
    </row>
    <row r="165" spans="1:91">
      <c r="A165" s="48" t="str">
        <v>Martial</v>
      </c>
      <c r="B165" s="48">
        <v>6.7</v>
      </c>
      <c r="C165" s="48" t="str">
        <v>Man Utd</v>
      </c>
      <c r="D165" s="48">
        <v>4.17</v>
      </c>
      <c r="E165" s="48">
        <v>4.93</v>
      </c>
      <c r="F165" s="48">
        <v>3.2</v>
      </c>
      <c r="G165" s="48">
        <v>3.21</v>
      </c>
      <c r="H165" s="48">
        <v>4.25</v>
      </c>
      <c r="I165" s="48">
        <v>4.1900000000000004</v>
      </c>
      <c r="J165" s="48">
        <v>4.3899999999999997</v>
      </c>
      <c r="K165" s="48">
        <v>2.13</v>
      </c>
      <c r="L165" s="48">
        <v>0</v>
      </c>
      <c r="N165" s="252">
        <f t="shared" si="38"/>
        <v>1</v>
      </c>
      <c r="O165" s="49" t="str">
        <f>Main!A275</f>
        <v>Calvert-Lewin</v>
      </c>
      <c r="P165" s="49">
        <f>Main!B275</f>
        <v>7.9</v>
      </c>
      <c r="Q165" s="49" t="str">
        <f>Main!C275</f>
        <v>Everton</v>
      </c>
      <c r="R165" s="49">
        <f>Main!D275</f>
        <v>0.91</v>
      </c>
      <c r="S165" s="49">
        <f>Main!E275</f>
        <v>1.89</v>
      </c>
      <c r="T165" s="49">
        <f>Main!F275</f>
        <v>4.07</v>
      </c>
      <c r="U165" s="49">
        <f>Main!G275</f>
        <v>3.19</v>
      </c>
      <c r="V165" s="49">
        <f>Main!H275</f>
        <v>3.14</v>
      </c>
      <c r="W165" s="49">
        <f>Main!I275</f>
        <v>2.79</v>
      </c>
      <c r="X165" s="49">
        <f>Main!J275</f>
        <v>4.28</v>
      </c>
      <c r="Y165" s="49">
        <f>Main!K275</f>
        <v>3.88</v>
      </c>
      <c r="Z165" s="49">
        <f>Main!L2915</f>
        <v>0</v>
      </c>
      <c r="AB165" s="49">
        <v>2</v>
      </c>
      <c r="AC165" s="49" t="str">
        <v>March</v>
      </c>
      <c r="AD165" s="49">
        <v>5</v>
      </c>
      <c r="AE165" s="49" t="str">
        <v>Brighton</v>
      </c>
      <c r="AF165" s="49">
        <v>3.02</v>
      </c>
      <c r="AG165" s="49">
        <v>3.21</v>
      </c>
      <c r="AH165" s="49">
        <v>2.75</v>
      </c>
      <c r="AI165" s="49">
        <v>3.04</v>
      </c>
      <c r="AJ165" s="49">
        <v>3.58</v>
      </c>
      <c r="AK165" s="49">
        <v>2.89</v>
      </c>
      <c r="AL165" s="49">
        <v>3.45</v>
      </c>
      <c r="AM165" s="49">
        <v>1.61</v>
      </c>
      <c r="AN165" s="49">
        <v>0</v>
      </c>
      <c r="AP165" s="50" t="str">
        <f>Main!A275</f>
        <v>Calvert-Lewin</v>
      </c>
      <c r="AQ165" s="50">
        <f>Main!B275</f>
        <v>7.9</v>
      </c>
      <c r="AR165" s="50" t="str">
        <f>Main!C275</f>
        <v>Everton</v>
      </c>
      <c r="AS165" s="50">
        <f>Main!D275</f>
        <v>0.91</v>
      </c>
      <c r="AT165" s="50">
        <f>Main!E275</f>
        <v>1.89</v>
      </c>
      <c r="AU165" s="50">
        <f>Main!F275</f>
        <v>4.07</v>
      </c>
      <c r="AV165" s="50">
        <f>Main!G275</f>
        <v>3.19</v>
      </c>
      <c r="AW165" s="50">
        <f>Main!H275</f>
        <v>3.14</v>
      </c>
      <c r="AX165" s="50">
        <f>Main!I275</f>
        <v>2.79</v>
      </c>
      <c r="AY165" s="50">
        <f>Main!J275</f>
        <v>4.28</v>
      </c>
      <c r="AZ165" s="50">
        <f>Main!K275</f>
        <v>3.88</v>
      </c>
      <c r="BA165" s="50">
        <f>Main!L1155</f>
        <v>0</v>
      </c>
      <c r="BC165" s="50" t="str">
        <v>Adams</v>
      </c>
      <c r="BD165" s="50">
        <v>6.4</v>
      </c>
      <c r="BE165" s="50" t="str">
        <v>Southampton</v>
      </c>
      <c r="BF165" s="50">
        <v>3.47</v>
      </c>
      <c r="BG165" s="50">
        <v>3.59</v>
      </c>
      <c r="BH165" s="50">
        <v>3.03</v>
      </c>
      <c r="BI165" s="50">
        <v>3.31</v>
      </c>
      <c r="BJ165" s="50">
        <v>2.9</v>
      </c>
      <c r="BK165" s="50">
        <v>3.23</v>
      </c>
      <c r="BL165" s="50">
        <v>2.41</v>
      </c>
      <c r="BM165" s="50">
        <v>2.85</v>
      </c>
      <c r="BN165" s="50">
        <v>0</v>
      </c>
      <c r="BP165" s="126" t="str">
        <f>Main!A165</f>
        <v>Calvert-Lewin</v>
      </c>
      <c r="BQ165" s="126">
        <f>Main!N2915</f>
        <v>0</v>
      </c>
      <c r="BR165" s="126">
        <f>Main!E55</f>
        <v>1.89</v>
      </c>
      <c r="BS165" s="126" t="str">
        <v>Calvert-Lewin</v>
      </c>
      <c r="BT165" s="126">
        <v>0</v>
      </c>
      <c r="BU165" s="126">
        <v>1.89</v>
      </c>
      <c r="BV165" s="127" t="str">
        <f t="shared" si="39"/>
        <v>Calvert-Lewin</v>
      </c>
      <c r="BW165" s="127">
        <f>Main!P2915</f>
        <v>0</v>
      </c>
      <c r="BX165" s="127">
        <f t="shared" si="40"/>
        <v>1.89</v>
      </c>
      <c r="BY165" s="127" t="str">
        <v>Adams</v>
      </c>
      <c r="BZ165" s="127">
        <v>0</v>
      </c>
      <c r="CA165" s="127">
        <v>3.59</v>
      </c>
      <c r="CH165" s="19" t="str">
        <f t="shared" si="41"/>
        <v>Calvert-Lewin</v>
      </c>
      <c r="CI165" s="19">
        <f>Main!M2915-BQ165-BW165-CC165</f>
        <v>0</v>
      </c>
      <c r="CJ165" s="19">
        <f t="shared" si="42"/>
        <v>1.89</v>
      </c>
      <c r="CK165" s="19" t="str">
        <v>Calvert-Lewin</v>
      </c>
      <c r="CL165" s="19">
        <v>0</v>
      </c>
      <c r="CM165" s="19">
        <v>1.89</v>
      </c>
    </row>
    <row r="166" spans="1:91">
      <c r="A166" s="48" t="str">
        <v>Watkins</v>
      </c>
      <c r="B166" s="48">
        <v>7.1</v>
      </c>
      <c r="C166" s="48" t="str">
        <v>Aston Villa</v>
      </c>
      <c r="D166" s="48">
        <v>3.48</v>
      </c>
      <c r="E166" s="48">
        <v>4.07</v>
      </c>
      <c r="F166" s="48">
        <v>4.54</v>
      </c>
      <c r="G166" s="48">
        <v>3.76</v>
      </c>
      <c r="H166" s="48">
        <v>4.13</v>
      </c>
      <c r="I166" s="48">
        <v>2.6</v>
      </c>
      <c r="J166" s="48">
        <v>3.21</v>
      </c>
      <c r="K166" s="48">
        <v>3.55</v>
      </c>
      <c r="L166" s="48">
        <v>0</v>
      </c>
      <c r="N166" s="252">
        <f t="shared" si="38"/>
        <v>1</v>
      </c>
      <c r="O166" s="49" t="str">
        <f>Main!A276</f>
        <v>Scamacca</v>
      </c>
      <c r="P166" s="49">
        <f>Main!B276</f>
        <v>6.7</v>
      </c>
      <c r="Q166" s="49" t="str">
        <f>Main!C276</f>
        <v>West Ham</v>
      </c>
      <c r="R166" s="49">
        <f>Main!D276</f>
        <v>2.15</v>
      </c>
      <c r="S166" s="49">
        <f>Main!E276</f>
        <v>2.98</v>
      </c>
      <c r="T166" s="49">
        <f>Main!F276</f>
        <v>3.06</v>
      </c>
      <c r="U166" s="49">
        <f>Main!G276</f>
        <v>3.61</v>
      </c>
      <c r="V166" s="49">
        <f>Main!H276</f>
        <v>2.67</v>
      </c>
      <c r="W166" s="49">
        <f>Main!I276</f>
        <v>2.96</v>
      </c>
      <c r="X166" s="49">
        <f>Main!J276</f>
        <v>2.72</v>
      </c>
      <c r="Y166" s="49">
        <f>Main!K276</f>
        <v>3.19</v>
      </c>
      <c r="Z166" s="49">
        <f>Main!L2916</f>
        <v>0</v>
      </c>
      <c r="AB166" s="49">
        <v>2</v>
      </c>
      <c r="AC166" s="49" t="str">
        <v>Mahrez</v>
      </c>
      <c r="AD166" s="49">
        <v>7.5</v>
      </c>
      <c r="AE166" s="49" t="str">
        <v>Man City</v>
      </c>
      <c r="AF166" s="49">
        <v>3.13</v>
      </c>
      <c r="AG166" s="49">
        <v>1.98</v>
      </c>
      <c r="AH166" s="49">
        <v>4.4400000000000004</v>
      </c>
      <c r="AI166" s="49">
        <v>2.68</v>
      </c>
      <c r="AJ166" s="49">
        <v>2.23</v>
      </c>
      <c r="AK166" s="49">
        <v>4.91</v>
      </c>
      <c r="AL166" s="49">
        <v>2.65</v>
      </c>
      <c r="AM166" s="49">
        <v>1.07</v>
      </c>
      <c r="AN166" s="49">
        <v>0</v>
      </c>
      <c r="AP166" s="50" t="str">
        <f>Main!A276</f>
        <v>Scamacca</v>
      </c>
      <c r="AQ166" s="50">
        <f>Main!B276</f>
        <v>6.7</v>
      </c>
      <c r="AR166" s="50" t="str">
        <f>Main!C276</f>
        <v>West Ham</v>
      </c>
      <c r="AS166" s="50">
        <f>Main!D276</f>
        <v>2.15</v>
      </c>
      <c r="AT166" s="50">
        <f>Main!E276</f>
        <v>2.98</v>
      </c>
      <c r="AU166" s="50">
        <f>Main!F276</f>
        <v>3.06</v>
      </c>
      <c r="AV166" s="50">
        <f>Main!G276</f>
        <v>3.61</v>
      </c>
      <c r="AW166" s="50">
        <f>Main!H276</f>
        <v>2.67</v>
      </c>
      <c r="AX166" s="50">
        <f>Main!I276</f>
        <v>2.96</v>
      </c>
      <c r="AY166" s="50">
        <f>Main!J276</f>
        <v>2.72</v>
      </c>
      <c r="AZ166" s="50">
        <f>Main!K276</f>
        <v>3.19</v>
      </c>
      <c r="BA166" s="50">
        <f>Main!L1156</f>
        <v>0</v>
      </c>
      <c r="BC166" s="50" t="str">
        <v>Calvert-Lewin</v>
      </c>
      <c r="BD166" s="50">
        <v>7.9</v>
      </c>
      <c r="BE166" s="50" t="str">
        <v>Everton</v>
      </c>
      <c r="BF166" s="50">
        <v>0.91</v>
      </c>
      <c r="BG166" s="50">
        <v>1.89</v>
      </c>
      <c r="BH166" s="50">
        <v>4.07</v>
      </c>
      <c r="BI166" s="50">
        <v>3.19</v>
      </c>
      <c r="BJ166" s="50">
        <v>3.14</v>
      </c>
      <c r="BK166" s="50">
        <v>2.79</v>
      </c>
      <c r="BL166" s="50">
        <v>4.28</v>
      </c>
      <c r="BM166" s="50">
        <v>3.88</v>
      </c>
      <c r="BN166" s="50">
        <v>0</v>
      </c>
      <c r="BP166" s="126" t="str">
        <f>Main!A166</f>
        <v>Scamacca</v>
      </c>
      <c r="BQ166" s="126">
        <f>Main!N2916</f>
        <v>0</v>
      </c>
      <c r="BR166" s="126">
        <f>Main!E56</f>
        <v>2.98</v>
      </c>
      <c r="BS166" s="126" t="str">
        <v>Scamacca</v>
      </c>
      <c r="BT166" s="126">
        <v>0</v>
      </c>
      <c r="BU166" s="126">
        <v>2.98</v>
      </c>
      <c r="BV166" s="127" t="str">
        <f t="shared" si="39"/>
        <v>Scamacca</v>
      </c>
      <c r="BW166" s="127">
        <f>Main!P2916</f>
        <v>0</v>
      </c>
      <c r="BX166" s="127">
        <f t="shared" si="40"/>
        <v>2.98</v>
      </c>
      <c r="BY166" s="127" t="str">
        <v>Calvert-Lewin</v>
      </c>
      <c r="BZ166" s="127">
        <v>0</v>
      </c>
      <c r="CA166" s="127">
        <v>1.89</v>
      </c>
      <c r="CH166" s="19" t="str">
        <f t="shared" si="41"/>
        <v>Scamacca</v>
      </c>
      <c r="CI166" s="19">
        <f>Main!M2916-BQ166-BW166-CC166</f>
        <v>0</v>
      </c>
      <c r="CJ166" s="19">
        <f t="shared" si="42"/>
        <v>2.98</v>
      </c>
      <c r="CK166" s="19" t="str">
        <v>Scamacca</v>
      </c>
      <c r="CL166" s="19">
        <v>0</v>
      </c>
      <c r="CM166" s="19">
        <v>2.98</v>
      </c>
    </row>
    <row r="167" spans="1:91">
      <c r="A167" s="48" t="str">
        <v>Havertz</v>
      </c>
      <c r="B167" s="48">
        <v>7.7</v>
      </c>
      <c r="C167" s="48" t="str">
        <v>Chelsea</v>
      </c>
      <c r="D167" s="48">
        <v>3.67</v>
      </c>
      <c r="E167" s="48">
        <v>6.18</v>
      </c>
      <c r="F167" s="48">
        <v>3.54</v>
      </c>
      <c r="G167" s="48">
        <v>2.58</v>
      </c>
      <c r="H167" s="48">
        <v>3.65</v>
      </c>
      <c r="I167" s="48">
        <v>2.9</v>
      </c>
      <c r="J167" s="48">
        <v>3.59</v>
      </c>
      <c r="K167" s="48">
        <v>2.68</v>
      </c>
      <c r="L167" s="48">
        <v>0</v>
      </c>
      <c r="N167" s="252">
        <f t="shared" si="38"/>
        <v>1</v>
      </c>
      <c r="O167" s="49" t="str">
        <f>Main!A277</f>
        <v>Edouard</v>
      </c>
      <c r="P167" s="49">
        <f>Main!B277</f>
        <v>5.3</v>
      </c>
      <c r="Q167" s="49" t="str">
        <f>Main!C277</f>
        <v>Crystal Palace</v>
      </c>
      <c r="R167" s="49">
        <f>Main!D277</f>
        <v>3.3</v>
      </c>
      <c r="S167" s="49">
        <f>Main!E277</f>
        <v>3.09</v>
      </c>
      <c r="T167" s="49">
        <f>Main!F277</f>
        <v>2.58</v>
      </c>
      <c r="U167" s="49">
        <f>Main!G277</f>
        <v>2.88</v>
      </c>
      <c r="V167" s="49">
        <f>Main!H277</f>
        <v>2.63</v>
      </c>
      <c r="W167" s="49">
        <f>Main!I277</f>
        <v>2.94</v>
      </c>
      <c r="X167" s="49">
        <f>Main!J277</f>
        <v>2.89</v>
      </c>
      <c r="Y167" s="49">
        <f>Main!K277</f>
        <v>2.66</v>
      </c>
      <c r="Z167" s="49">
        <f>Main!L2917</f>
        <v>0</v>
      </c>
      <c r="AB167" s="49">
        <v>2</v>
      </c>
      <c r="AC167" s="49" t="str">
        <v>Harrison</v>
      </c>
      <c r="AD167" s="49">
        <v>5.8</v>
      </c>
      <c r="AE167" s="49" t="str">
        <v>Leeds</v>
      </c>
      <c r="AF167" s="49">
        <v>2.4700000000000002</v>
      </c>
      <c r="AG167" s="49">
        <v>3.28</v>
      </c>
      <c r="AH167" s="49">
        <v>2.9</v>
      </c>
      <c r="AI167" s="49">
        <v>3.09</v>
      </c>
      <c r="AJ167" s="49">
        <v>2.92</v>
      </c>
      <c r="AK167" s="49">
        <v>2.69</v>
      </c>
      <c r="AL167" s="49">
        <v>2.62</v>
      </c>
      <c r="AM167" s="49">
        <v>2.81</v>
      </c>
      <c r="AN167" s="49">
        <v>0</v>
      </c>
      <c r="AP167" s="50" t="str">
        <f>Main!A277</f>
        <v>Edouard</v>
      </c>
      <c r="AQ167" s="50">
        <f>Main!B277</f>
        <v>5.3</v>
      </c>
      <c r="AR167" s="50" t="str">
        <f>Main!C277</f>
        <v>Crystal Palace</v>
      </c>
      <c r="AS167" s="50">
        <f>Main!D277</f>
        <v>3.3</v>
      </c>
      <c r="AT167" s="50">
        <f>Main!E277</f>
        <v>3.09</v>
      </c>
      <c r="AU167" s="50">
        <f>Main!F277</f>
        <v>2.58</v>
      </c>
      <c r="AV167" s="50">
        <f>Main!G277</f>
        <v>2.88</v>
      </c>
      <c r="AW167" s="50">
        <f>Main!H277</f>
        <v>2.63</v>
      </c>
      <c r="AX167" s="50">
        <f>Main!I277</f>
        <v>2.94</v>
      </c>
      <c r="AY167" s="50">
        <f>Main!J277</f>
        <v>2.89</v>
      </c>
      <c r="AZ167" s="50">
        <f>Main!K277</f>
        <v>2.66</v>
      </c>
      <c r="BA167" s="50">
        <f>Main!L1157</f>
        <v>0</v>
      </c>
      <c r="BC167" s="50" t="str">
        <v>Scamacca</v>
      </c>
      <c r="BD167" s="50">
        <v>6.7</v>
      </c>
      <c r="BE167" s="50" t="str">
        <v>West Ham</v>
      </c>
      <c r="BF167" s="50">
        <v>2.15</v>
      </c>
      <c r="BG167" s="50">
        <v>2.98</v>
      </c>
      <c r="BH167" s="50">
        <v>3.06</v>
      </c>
      <c r="BI167" s="50">
        <v>3.61</v>
      </c>
      <c r="BJ167" s="50">
        <v>2.67</v>
      </c>
      <c r="BK167" s="50">
        <v>2.96</v>
      </c>
      <c r="BL167" s="50">
        <v>2.72</v>
      </c>
      <c r="BM167" s="50">
        <v>3.19</v>
      </c>
      <c r="BN167" s="50">
        <v>0</v>
      </c>
      <c r="BP167" s="126" t="str">
        <f>Main!A167</f>
        <v>Edouard</v>
      </c>
      <c r="BQ167" s="126">
        <f>Main!N2917</f>
        <v>0</v>
      </c>
      <c r="BR167" s="126">
        <f>Main!E57</f>
        <v>3.09</v>
      </c>
      <c r="BS167" s="126" t="str">
        <v>Edouard</v>
      </c>
      <c r="BT167" s="126">
        <v>0</v>
      </c>
      <c r="BU167" s="126">
        <v>3.09</v>
      </c>
      <c r="BV167" s="127" t="str">
        <f t="shared" si="39"/>
        <v>Edouard</v>
      </c>
      <c r="BW167" s="127">
        <f>Main!P2917</f>
        <v>0</v>
      </c>
      <c r="BX167" s="127">
        <f t="shared" si="40"/>
        <v>3.09</v>
      </c>
      <c r="BY167" s="127" t="str">
        <v>Scamacca</v>
      </c>
      <c r="BZ167" s="127">
        <v>0</v>
      </c>
      <c r="CA167" s="127">
        <v>2.98</v>
      </c>
      <c r="CH167" s="19" t="str">
        <f t="shared" si="41"/>
        <v>Edouard</v>
      </c>
      <c r="CI167" s="19">
        <f>Main!M2917-BQ167-BW167-CC167</f>
        <v>0</v>
      </c>
      <c r="CJ167" s="19">
        <f t="shared" si="42"/>
        <v>3.09</v>
      </c>
      <c r="CK167" s="19" t="str">
        <v>Edouard</v>
      </c>
      <c r="CL167" s="19">
        <v>0</v>
      </c>
      <c r="CM167" s="19">
        <v>3.09</v>
      </c>
    </row>
    <row r="168" spans="1:91">
      <c r="A168" s="48" t="str">
        <v>Aubameyang</v>
      </c>
      <c r="B168" s="48">
        <v>8.6999999999999993</v>
      </c>
      <c r="C168" s="48" t="str">
        <v>Chelsea</v>
      </c>
      <c r="D168" s="48">
        <v>3.5</v>
      </c>
      <c r="E168" s="48">
        <v>5.86</v>
      </c>
      <c r="F168" s="48">
        <v>3.45</v>
      </c>
      <c r="G168" s="48">
        <v>2.48</v>
      </c>
      <c r="H168" s="48">
        <v>3.56</v>
      </c>
      <c r="I168" s="48">
        <v>2.83</v>
      </c>
      <c r="J168" s="48">
        <v>3.45</v>
      </c>
      <c r="K168" s="48">
        <v>2.5299999999999998</v>
      </c>
      <c r="L168" s="48">
        <v>0</v>
      </c>
      <c r="N168" s="252">
        <f t="shared" si="38"/>
        <v>1</v>
      </c>
      <c r="O168" s="49" t="str">
        <f>Main!A278</f>
        <v>Johnson</v>
      </c>
      <c r="P168" s="49">
        <f>Main!B278</f>
        <v>5.6</v>
      </c>
      <c r="Q168" s="49" t="str">
        <f>Main!C278</f>
        <v>Nott'm Forest</v>
      </c>
      <c r="R168" s="49">
        <f>Main!D278</f>
        <v>3.11</v>
      </c>
      <c r="S168" s="49">
        <f>Main!E278</f>
        <v>3.14</v>
      </c>
      <c r="T168" s="49">
        <f>Main!F278</f>
        <v>3.23</v>
      </c>
      <c r="U168" s="49">
        <f>Main!G278</f>
        <v>2.81</v>
      </c>
      <c r="V168" s="49">
        <f>Main!H278</f>
        <v>3.31</v>
      </c>
      <c r="W168" s="49">
        <f>Main!I278</f>
        <v>2.69</v>
      </c>
      <c r="X168" s="49">
        <f>Main!J278</f>
        <v>2.23</v>
      </c>
      <c r="Y168" s="49">
        <f>Main!K278</f>
        <v>2.16</v>
      </c>
      <c r="Z168" s="49">
        <f>Main!L2918</f>
        <v>0</v>
      </c>
      <c r="AB168" s="49">
        <v>2</v>
      </c>
      <c r="AC168" s="49" t="str">
        <v>Eriksen</v>
      </c>
      <c r="AD168" s="49">
        <v>6.3</v>
      </c>
      <c r="AE168" s="49" t="str">
        <v>Man Utd</v>
      </c>
      <c r="AF168" s="49">
        <v>3.13</v>
      </c>
      <c r="AG168" s="49">
        <v>3.63</v>
      </c>
      <c r="AH168" s="49">
        <v>2.4500000000000002</v>
      </c>
      <c r="AI168" s="49">
        <v>2.4900000000000002</v>
      </c>
      <c r="AJ168" s="49">
        <v>3.24</v>
      </c>
      <c r="AK168" s="49">
        <v>2.96</v>
      </c>
      <c r="AL168" s="49">
        <v>3.24</v>
      </c>
      <c r="AM168" s="49">
        <v>1.55</v>
      </c>
      <c r="AN168" s="49">
        <v>0</v>
      </c>
      <c r="AP168" s="50" t="str">
        <f>Main!A278</f>
        <v>Johnson</v>
      </c>
      <c r="AQ168" s="50">
        <f>Main!B278</f>
        <v>5.6</v>
      </c>
      <c r="AR168" s="50" t="str">
        <f>Main!C278</f>
        <v>Nott'm Forest</v>
      </c>
      <c r="AS168" s="50">
        <f>Main!D278</f>
        <v>3.11</v>
      </c>
      <c r="AT168" s="50">
        <f>Main!E278</f>
        <v>3.14</v>
      </c>
      <c r="AU168" s="50">
        <f>Main!F278</f>
        <v>3.23</v>
      </c>
      <c r="AV168" s="50">
        <f>Main!G278</f>
        <v>2.81</v>
      </c>
      <c r="AW168" s="50">
        <f>Main!H278</f>
        <v>3.31</v>
      </c>
      <c r="AX168" s="50">
        <f>Main!I278</f>
        <v>2.69</v>
      </c>
      <c r="AY168" s="50">
        <f>Main!J278</f>
        <v>2.23</v>
      </c>
      <c r="AZ168" s="50">
        <f>Main!K278</f>
        <v>2.16</v>
      </c>
      <c r="BA168" s="50">
        <f>Main!L1158</f>
        <v>0</v>
      </c>
      <c r="BC168" s="50" t="str">
        <v>Edouard</v>
      </c>
      <c r="BD168" s="50">
        <v>5.3</v>
      </c>
      <c r="BE168" s="50" t="str">
        <v>Crystal Palace</v>
      </c>
      <c r="BF168" s="50">
        <v>3.3</v>
      </c>
      <c r="BG168" s="50">
        <v>3.09</v>
      </c>
      <c r="BH168" s="50">
        <v>2.58</v>
      </c>
      <c r="BI168" s="50">
        <v>2.88</v>
      </c>
      <c r="BJ168" s="50">
        <v>2.63</v>
      </c>
      <c r="BK168" s="50">
        <v>2.94</v>
      </c>
      <c r="BL168" s="50">
        <v>2.89</v>
      </c>
      <c r="BM168" s="50">
        <v>2.66</v>
      </c>
      <c r="BN168" s="50">
        <v>0</v>
      </c>
      <c r="BP168" s="126" t="str">
        <f>Main!A168</f>
        <v>Johnson</v>
      </c>
      <c r="BQ168" s="126">
        <f>Main!N2918</f>
        <v>0</v>
      </c>
      <c r="BR168" s="126">
        <f>Main!E58</f>
        <v>3.14</v>
      </c>
      <c r="BS168" s="126" t="str">
        <v>Johnson</v>
      </c>
      <c r="BT168" s="126">
        <v>0</v>
      </c>
      <c r="BU168" s="126">
        <v>3.14</v>
      </c>
      <c r="BV168" s="127" t="str">
        <f t="shared" si="39"/>
        <v>Johnson</v>
      </c>
      <c r="BW168" s="127">
        <f>Main!P2918</f>
        <v>0</v>
      </c>
      <c r="BX168" s="127">
        <f t="shared" si="40"/>
        <v>3.14</v>
      </c>
      <c r="BY168" s="127" t="str">
        <v>Edouard</v>
      </c>
      <c r="BZ168" s="127">
        <v>0</v>
      </c>
      <c r="CA168" s="127">
        <v>3.09</v>
      </c>
      <c r="CH168" s="19" t="str">
        <f t="shared" si="41"/>
        <v>Johnson</v>
      </c>
      <c r="CI168" s="19">
        <f>Main!M2918-BQ168-BW168-CC168</f>
        <v>0</v>
      </c>
      <c r="CJ168" s="19">
        <f t="shared" si="42"/>
        <v>3.14</v>
      </c>
      <c r="CK168" s="19" t="str">
        <v>Johnson</v>
      </c>
      <c r="CL168" s="19">
        <v>0</v>
      </c>
      <c r="CM168" s="19">
        <v>3.14</v>
      </c>
    </row>
    <row r="169" spans="1:91">
      <c r="A169" s="48" t="str">
        <v>Solanke</v>
      </c>
      <c r="B169" s="48">
        <v>5.8</v>
      </c>
      <c r="C169" s="48" t="str">
        <v>Bournemouth</v>
      </c>
      <c r="D169" s="48">
        <v>4.43</v>
      </c>
      <c r="E169" s="48">
        <v>3.26</v>
      </c>
      <c r="F169" s="48">
        <v>3.55</v>
      </c>
      <c r="G169" s="48">
        <v>4.2699999999999996</v>
      </c>
      <c r="H169" s="48">
        <v>3.09</v>
      </c>
      <c r="I169" s="48">
        <v>3.33</v>
      </c>
      <c r="J169" s="48">
        <v>3.31</v>
      </c>
      <c r="K169" s="48">
        <v>1.24</v>
      </c>
      <c r="L169" s="48">
        <v>0</v>
      </c>
      <c r="N169" s="252">
        <f t="shared" si="38"/>
        <v>1</v>
      </c>
      <c r="O169" s="49" t="str">
        <f>Main!A279</f>
        <v>Daka</v>
      </c>
      <c r="P169" s="49">
        <f>Main!B279</f>
        <v>5.7</v>
      </c>
      <c r="Q169" s="49" t="str">
        <f>Main!C279</f>
        <v>Leicester</v>
      </c>
      <c r="R169" s="49">
        <f>Main!D279</f>
        <v>2.34</v>
      </c>
      <c r="S169" s="49">
        <f>Main!E279</f>
        <v>3.19</v>
      </c>
      <c r="T169" s="49">
        <f>Main!F279</f>
        <v>2.93</v>
      </c>
      <c r="U169" s="49">
        <f>Main!G279</f>
        <v>2.73</v>
      </c>
      <c r="V169" s="49">
        <f>Main!H279</f>
        <v>2.31</v>
      </c>
      <c r="W169" s="49">
        <f>Main!I279</f>
        <v>2.2799999999999998</v>
      </c>
      <c r="X169" s="49">
        <f>Main!J279</f>
        <v>2.1800000000000002</v>
      </c>
      <c r="Y169" s="49">
        <f>Main!K279</f>
        <v>1.83</v>
      </c>
      <c r="Z169" s="49">
        <f>Main!L2919</f>
        <v>0</v>
      </c>
      <c r="AB169" s="49">
        <v>2</v>
      </c>
      <c r="AC169" s="49" t="str">
        <v>Eze</v>
      </c>
      <c r="AD169" s="49">
        <v>5.7</v>
      </c>
      <c r="AE169" s="49" t="str">
        <v>Crystal Palace</v>
      </c>
      <c r="AF169" s="49">
        <v>3.39</v>
      </c>
      <c r="AG169" s="49">
        <v>3.07</v>
      </c>
      <c r="AH169" s="49">
        <v>2.6</v>
      </c>
      <c r="AI169" s="49">
        <v>2.76</v>
      </c>
      <c r="AJ169" s="49">
        <v>2.48</v>
      </c>
      <c r="AK169" s="49">
        <v>2.91</v>
      </c>
      <c r="AL169" s="49">
        <v>2.82</v>
      </c>
      <c r="AM169" s="49">
        <v>2.56</v>
      </c>
      <c r="AN169" s="49">
        <v>0</v>
      </c>
      <c r="AP169" s="50" t="str">
        <f>Main!A279</f>
        <v>Daka</v>
      </c>
      <c r="AQ169" s="50">
        <f>Main!B279</f>
        <v>5.7</v>
      </c>
      <c r="AR169" s="50" t="str">
        <f>Main!C279</f>
        <v>Leicester</v>
      </c>
      <c r="AS169" s="50">
        <f>Main!D279</f>
        <v>2.34</v>
      </c>
      <c r="AT169" s="50">
        <f>Main!E279</f>
        <v>3.19</v>
      </c>
      <c r="AU169" s="50">
        <f>Main!F279</f>
        <v>2.93</v>
      </c>
      <c r="AV169" s="50">
        <f>Main!G279</f>
        <v>2.73</v>
      </c>
      <c r="AW169" s="50">
        <f>Main!H279</f>
        <v>2.31</v>
      </c>
      <c r="AX169" s="50">
        <f>Main!I279</f>
        <v>2.2799999999999998</v>
      </c>
      <c r="AY169" s="50">
        <f>Main!J279</f>
        <v>2.1800000000000002</v>
      </c>
      <c r="AZ169" s="50">
        <f>Main!K279</f>
        <v>1.83</v>
      </c>
      <c r="BA169" s="50">
        <f>Main!L1159</f>
        <v>0</v>
      </c>
      <c r="BC169" s="50" t="str">
        <v>Johnson</v>
      </c>
      <c r="BD169" s="50">
        <v>5.6</v>
      </c>
      <c r="BE169" s="50" t="str">
        <v>Nott'm Forest</v>
      </c>
      <c r="BF169" s="50">
        <v>3.11</v>
      </c>
      <c r="BG169" s="50">
        <v>3.14</v>
      </c>
      <c r="BH169" s="50">
        <v>3.23</v>
      </c>
      <c r="BI169" s="50">
        <v>2.81</v>
      </c>
      <c r="BJ169" s="50">
        <v>3.31</v>
      </c>
      <c r="BK169" s="50">
        <v>2.69</v>
      </c>
      <c r="BL169" s="50">
        <v>2.23</v>
      </c>
      <c r="BM169" s="50">
        <v>2.16</v>
      </c>
      <c r="BN169" s="50">
        <v>0</v>
      </c>
      <c r="BP169" s="126" t="str">
        <f>Main!A169</f>
        <v>Daka</v>
      </c>
      <c r="BQ169" s="126">
        <f>Main!N2919</f>
        <v>0</v>
      </c>
      <c r="BR169" s="126" t="e">
        <f>Main!#REF!</f>
        <v>#REF!</v>
      </c>
      <c r="BS169" s="126" t="str">
        <v>Daka</v>
      </c>
      <c r="BT169" s="126">
        <v>0</v>
      </c>
      <c r="BU169" s="126" t="e">
        <v>#REF!</v>
      </c>
      <c r="BV169" s="127" t="str">
        <f t="shared" si="39"/>
        <v>Daka</v>
      </c>
      <c r="BW169" s="127">
        <f>Main!P2919</f>
        <v>0</v>
      </c>
      <c r="BX169" s="127" t="e">
        <f t="shared" si="40"/>
        <v>#REF!</v>
      </c>
      <c r="BY169" s="127" t="str">
        <v>Johnson</v>
      </c>
      <c r="BZ169" s="127">
        <v>0</v>
      </c>
      <c r="CA169" s="127">
        <v>3.14</v>
      </c>
      <c r="CH169" s="19" t="str">
        <f t="shared" si="41"/>
        <v>Daka</v>
      </c>
      <c r="CI169" s="19">
        <f>Main!M2919-BQ169-BW169-CC169</f>
        <v>0</v>
      </c>
      <c r="CJ169" s="19" t="e">
        <f t="shared" si="42"/>
        <v>#REF!</v>
      </c>
      <c r="CK169" s="19" t="str">
        <v>Daka</v>
      </c>
      <c r="CL169" s="19">
        <v>0</v>
      </c>
      <c r="CM169" s="19" t="e">
        <v>#REF!</v>
      </c>
    </row>
    <row r="170" spans="1:91">
      <c r="A170" s="48" t="str">
        <v>Bamford</v>
      </c>
      <c r="B170" s="48">
        <v>7.2</v>
      </c>
      <c r="C170" s="48" t="str">
        <v>Leeds</v>
      </c>
      <c r="D170" s="48">
        <v>1.69</v>
      </c>
      <c r="E170" s="48">
        <v>3.12</v>
      </c>
      <c r="F170" s="48">
        <v>3.23</v>
      </c>
      <c r="G170" s="48">
        <v>3.87</v>
      </c>
      <c r="H170" s="48">
        <v>3.4</v>
      </c>
      <c r="I170" s="48">
        <v>3.24</v>
      </c>
      <c r="J170" s="48">
        <v>3.34</v>
      </c>
      <c r="K170" s="48">
        <v>3.43</v>
      </c>
      <c r="L170" s="48">
        <v>0</v>
      </c>
      <c r="N170" s="252">
        <f t="shared" si="38"/>
        <v>1</v>
      </c>
      <c r="O170" s="49" t="str">
        <f>Main!A280</f>
        <v>Greenwood</v>
      </c>
      <c r="P170" s="49">
        <f>Main!B280</f>
        <v>4.2</v>
      </c>
      <c r="Q170" s="49" t="str">
        <f>Main!C280</f>
        <v>Leeds</v>
      </c>
      <c r="R170" s="49">
        <f>Main!D280</f>
        <v>0.81</v>
      </c>
      <c r="S170" s="49">
        <f>Main!E280</f>
        <v>0.99</v>
      </c>
      <c r="T170" s="49">
        <f>Main!F280</f>
        <v>0.74</v>
      </c>
      <c r="U170" s="49">
        <f>Main!G280</f>
        <v>0.86</v>
      </c>
      <c r="V170" s="49">
        <f>Main!H280</f>
        <v>0.69</v>
      </c>
      <c r="W170" s="49">
        <f>Main!I280</f>
        <v>0.71</v>
      </c>
      <c r="X170" s="49">
        <f>Main!J280</f>
        <v>0.79</v>
      </c>
      <c r="Y170" s="49">
        <f>Main!K280</f>
        <v>0.73</v>
      </c>
      <c r="Z170" s="49">
        <f>Main!L2920</f>
        <v>0</v>
      </c>
      <c r="AB170" s="49">
        <v>3</v>
      </c>
      <c r="AC170" s="49" t="str">
        <v>Cancelo</v>
      </c>
      <c r="AD170" s="49">
        <v>7.4</v>
      </c>
      <c r="AE170" s="49" t="str">
        <v>Man City</v>
      </c>
      <c r="AF170" s="49">
        <v>4.88</v>
      </c>
      <c r="AG170" s="49">
        <v>3.74</v>
      </c>
      <c r="AH170" s="49">
        <v>6.68</v>
      </c>
      <c r="AI170" s="49">
        <v>4.47</v>
      </c>
      <c r="AJ170" s="49">
        <v>3.18</v>
      </c>
      <c r="AK170" s="49">
        <v>7.21</v>
      </c>
      <c r="AL170" s="49">
        <v>4.09</v>
      </c>
      <c r="AM170" s="49">
        <v>1.86</v>
      </c>
      <c r="AN170" s="49">
        <v>0</v>
      </c>
      <c r="AP170" s="50" t="str">
        <f>Main!A280</f>
        <v>Greenwood</v>
      </c>
      <c r="AQ170" s="50">
        <f>Main!B280</f>
        <v>4.2</v>
      </c>
      <c r="AR170" s="50" t="str">
        <f>Main!C280</f>
        <v>Leeds</v>
      </c>
      <c r="AS170" s="50">
        <f>Main!D280</f>
        <v>0.81</v>
      </c>
      <c r="AT170" s="50">
        <f>Main!E280</f>
        <v>0.99</v>
      </c>
      <c r="AU170" s="50">
        <f>Main!F280</f>
        <v>0.74</v>
      </c>
      <c r="AV170" s="50">
        <f>Main!G280</f>
        <v>0.86</v>
      </c>
      <c r="AW170" s="50">
        <f>Main!H280</f>
        <v>0.69</v>
      </c>
      <c r="AX170" s="50">
        <f>Main!I280</f>
        <v>0.71</v>
      </c>
      <c r="AY170" s="50">
        <f>Main!J280</f>
        <v>0.79</v>
      </c>
      <c r="AZ170" s="50">
        <f>Main!K280</f>
        <v>0.73</v>
      </c>
      <c r="BA170" s="50">
        <f>Main!L1160</f>
        <v>0</v>
      </c>
      <c r="BC170" s="50" t="str">
        <v>Daka</v>
      </c>
      <c r="BD170" s="50">
        <v>5.7</v>
      </c>
      <c r="BE170" s="50" t="str">
        <v>Leicester</v>
      </c>
      <c r="BF170" s="50">
        <v>2.34</v>
      </c>
      <c r="BG170" s="50">
        <v>3.19</v>
      </c>
      <c r="BH170" s="50">
        <v>2.93</v>
      </c>
      <c r="BI170" s="50">
        <v>2.73</v>
      </c>
      <c r="BJ170" s="50">
        <v>2.31</v>
      </c>
      <c r="BK170" s="50">
        <v>2.2799999999999998</v>
      </c>
      <c r="BL170" s="50">
        <v>2.1800000000000002</v>
      </c>
      <c r="BM170" s="50">
        <v>1.83</v>
      </c>
      <c r="BN170" s="50">
        <v>0</v>
      </c>
      <c r="BP170" s="126" t="str">
        <f>Main!A170</f>
        <v>Greenwood</v>
      </c>
      <c r="BQ170" s="126">
        <f>Main!N2920</f>
        <v>0</v>
      </c>
      <c r="BR170" s="126">
        <f>Main!E60</f>
        <v>0.99</v>
      </c>
      <c r="BS170" s="126" t="str">
        <v>Greenwood</v>
      </c>
      <c r="BT170" s="126">
        <v>0</v>
      </c>
      <c r="BU170" s="126">
        <v>0.99</v>
      </c>
      <c r="BV170" s="127" t="str">
        <f t="shared" si="39"/>
        <v>Greenwood</v>
      </c>
      <c r="BW170" s="127">
        <f>Main!P2920</f>
        <v>1</v>
      </c>
      <c r="BX170" s="127">
        <f t="shared" si="40"/>
        <v>0.99</v>
      </c>
      <c r="BY170" s="127" t="str">
        <v>Daka</v>
      </c>
      <c r="BZ170" s="127">
        <v>0</v>
      </c>
      <c r="CA170" s="127" t="e">
        <v>#REF!</v>
      </c>
      <c r="CH170" s="19" t="str">
        <f t="shared" si="41"/>
        <v>Greenwood</v>
      </c>
      <c r="CI170" s="19">
        <f>Main!M2920-BQ170-BW170-CC170</f>
        <v>0</v>
      </c>
      <c r="CJ170" s="19">
        <f t="shared" si="42"/>
        <v>0.99</v>
      </c>
      <c r="CK170" s="19" t="str">
        <v>Greenwood</v>
      </c>
      <c r="CL170" s="19">
        <v>0</v>
      </c>
      <c r="CM170" s="19">
        <v>0.99</v>
      </c>
    </row>
    <row r="171" spans="1:91">
      <c r="A171" s="48" t="str">
        <v>Mbeumo</v>
      </c>
      <c r="B171" s="48">
        <v>5.8</v>
      </c>
      <c r="C171" s="48" t="str">
        <v>Brentford</v>
      </c>
      <c r="D171" s="48">
        <v>3</v>
      </c>
      <c r="E171" s="48">
        <v>2.62</v>
      </c>
      <c r="F171" s="48">
        <v>3.81</v>
      </c>
      <c r="G171" s="48">
        <v>3.38</v>
      </c>
      <c r="H171" s="48">
        <v>4.13</v>
      </c>
      <c r="I171" s="48">
        <v>2.81</v>
      </c>
      <c r="J171" s="48">
        <v>3.94</v>
      </c>
      <c r="K171" s="48">
        <v>1.57</v>
      </c>
      <c r="L171" s="48">
        <v>0</v>
      </c>
      <c r="N171" s="252">
        <f t="shared" si="38"/>
        <v>4</v>
      </c>
      <c r="O171" s="49" t="str">
        <f>Main!A281</f>
        <v>Ederson</v>
      </c>
      <c r="P171" s="49">
        <f>Main!B281</f>
        <v>5.4</v>
      </c>
      <c r="Q171" s="49" t="str">
        <f>Main!C281</f>
        <v>Man City</v>
      </c>
      <c r="R171" s="49">
        <f>Main!D281</f>
        <v>4.5999999999999996</v>
      </c>
      <c r="S171" s="49">
        <f>Main!E281</f>
        <v>3.91</v>
      </c>
      <c r="T171" s="49">
        <f>Main!F281</f>
        <v>7.59</v>
      </c>
      <c r="U171" s="49">
        <f>Main!G281</f>
        <v>4.5</v>
      </c>
      <c r="V171" s="49">
        <f>Main!H281</f>
        <v>3.67</v>
      </c>
      <c r="W171" s="49">
        <f>Main!I281</f>
        <v>7.83</v>
      </c>
      <c r="X171" s="49">
        <f>Main!J281</f>
        <v>4.32</v>
      </c>
      <c r="Y171" s="49">
        <f>Main!K281</f>
        <v>1.89</v>
      </c>
      <c r="Z171" s="49">
        <f>Main!L2921</f>
        <v>0</v>
      </c>
      <c r="AB171" s="49">
        <v>3</v>
      </c>
      <c r="AC171" s="49" t="str">
        <v>Alexander-Arnold</v>
      </c>
      <c r="AD171" s="49">
        <v>7.2</v>
      </c>
      <c r="AE171" s="49" t="str">
        <v>Liverpool</v>
      </c>
      <c r="AF171" s="49">
        <v>5.47</v>
      </c>
      <c r="AG171" s="49">
        <v>4.5599999999999996</v>
      </c>
      <c r="AH171" s="49">
        <v>3.88</v>
      </c>
      <c r="AI171" s="49">
        <v>4.2300000000000004</v>
      </c>
      <c r="AJ171" s="49">
        <v>4.62</v>
      </c>
      <c r="AK171" s="49">
        <v>5.53</v>
      </c>
      <c r="AL171" s="49">
        <v>3.38</v>
      </c>
      <c r="AM171" s="49">
        <v>4.43</v>
      </c>
      <c r="AN171" s="49">
        <v>0</v>
      </c>
      <c r="AP171" s="50" t="str">
        <f>Main!A281</f>
        <v>Ederson</v>
      </c>
      <c r="AQ171" s="50">
        <f>Main!B281</f>
        <v>5.4</v>
      </c>
      <c r="AR171" s="50" t="str">
        <f>Main!C281</f>
        <v>Man City</v>
      </c>
      <c r="AS171" s="50">
        <f>Main!D281</f>
        <v>4.5999999999999996</v>
      </c>
      <c r="AT171" s="50">
        <f>Main!E281</f>
        <v>3.91</v>
      </c>
      <c r="AU171" s="50">
        <f>Main!F281</f>
        <v>7.59</v>
      </c>
      <c r="AV171" s="50">
        <f>Main!G281</f>
        <v>4.5</v>
      </c>
      <c r="AW171" s="50">
        <f>Main!H281</f>
        <v>3.67</v>
      </c>
      <c r="AX171" s="50">
        <f>Main!I281</f>
        <v>7.83</v>
      </c>
      <c r="AY171" s="50">
        <f>Main!J281</f>
        <v>4.32</v>
      </c>
      <c r="AZ171" s="50">
        <f>Main!K281</f>
        <v>1.89</v>
      </c>
      <c r="BA171" s="50">
        <f>Main!L1161</f>
        <v>0</v>
      </c>
      <c r="BC171" s="50" t="str">
        <v>Greenwood</v>
      </c>
      <c r="BD171" s="50">
        <v>4.2</v>
      </c>
      <c r="BE171" s="50" t="str">
        <v>Leeds</v>
      </c>
      <c r="BF171" s="50">
        <v>0.81</v>
      </c>
      <c r="BG171" s="50">
        <v>0.99</v>
      </c>
      <c r="BH171" s="50">
        <v>0.74</v>
      </c>
      <c r="BI171" s="50">
        <v>0.86</v>
      </c>
      <c r="BJ171" s="50">
        <v>0.69</v>
      </c>
      <c r="BK171" s="50">
        <v>0.71</v>
      </c>
      <c r="BL171" s="50">
        <v>0.79</v>
      </c>
      <c r="BM171" s="50">
        <v>0.73</v>
      </c>
      <c r="BN171" s="50">
        <v>0</v>
      </c>
      <c r="BP171" s="126" t="str">
        <f>Main!A171</f>
        <v>Ederson</v>
      </c>
      <c r="BQ171" s="126">
        <f>Main!N2921</f>
        <v>0</v>
      </c>
      <c r="BR171" s="126">
        <f>Main!E61</f>
        <v>3.91</v>
      </c>
      <c r="BS171" s="126" t="str">
        <v>Ederson</v>
      </c>
      <c r="BT171" s="126">
        <v>0</v>
      </c>
      <c r="BU171" s="126">
        <v>3.91</v>
      </c>
      <c r="BV171" s="127" t="str">
        <f t="shared" si="39"/>
        <v>Ederson</v>
      </c>
      <c r="BW171" s="127">
        <f>Main!P2921</f>
        <v>0</v>
      </c>
      <c r="BX171" s="127">
        <f t="shared" si="40"/>
        <v>3.91</v>
      </c>
      <c r="BY171" s="127" t="str">
        <v>Ederson</v>
      </c>
      <c r="BZ171" s="127">
        <v>0</v>
      </c>
      <c r="CA171" s="127">
        <v>3.91</v>
      </c>
      <c r="CB171" s="128" t="str">
        <f t="shared" ref="CB171:CB185" si="43">CB61</f>
        <v>Ederson</v>
      </c>
      <c r="CC171" s="128">
        <f>Main!M2921</f>
        <v>1</v>
      </c>
      <c r="CD171" s="128">
        <f>Main!E61</f>
        <v>3.91</v>
      </c>
      <c r="CE171" s="128" t="str" cm="1">
        <f t="array" ref="CE171:CG185">_xlfn._xlws.SORT(CB171:CD185,2,-1)</f>
        <v>Ederson</v>
      </c>
      <c r="CF171" s="128">
        <v>1</v>
      </c>
      <c r="CG171" s="128">
        <v>3.91</v>
      </c>
      <c r="CH171" s="19" t="str">
        <f t="shared" si="41"/>
        <v>Ederson</v>
      </c>
      <c r="CI171" s="19">
        <f>Main!M2921-BQ171-BW171-CC171</f>
        <v>0</v>
      </c>
      <c r="CJ171" s="19">
        <f t="shared" si="42"/>
        <v>3.91</v>
      </c>
      <c r="CK171" s="19" t="str">
        <v>Ederson</v>
      </c>
      <c r="CL171" s="19">
        <v>0</v>
      </c>
      <c r="CM171" s="19">
        <v>3.91</v>
      </c>
    </row>
    <row r="172" spans="1:91">
      <c r="A172" s="48" t="str">
        <v>Adams</v>
      </c>
      <c r="B172" s="48">
        <v>6.4</v>
      </c>
      <c r="C172" s="48" t="str">
        <v>Southampton</v>
      </c>
      <c r="D172" s="48">
        <v>3.47</v>
      </c>
      <c r="E172" s="48">
        <v>3.59</v>
      </c>
      <c r="F172" s="48">
        <v>3.03</v>
      </c>
      <c r="G172" s="48">
        <v>3.31</v>
      </c>
      <c r="H172" s="48">
        <v>2.9</v>
      </c>
      <c r="I172" s="48">
        <v>3.23</v>
      </c>
      <c r="J172" s="48">
        <v>2.41</v>
      </c>
      <c r="K172" s="48">
        <v>2.85</v>
      </c>
      <c r="L172" s="48">
        <v>0</v>
      </c>
      <c r="N172" s="252">
        <f t="shared" si="38"/>
        <v>4</v>
      </c>
      <c r="O172" s="49" t="str">
        <f>Main!A282</f>
        <v>Ramsdale</v>
      </c>
      <c r="P172" s="49">
        <f>Main!B282</f>
        <v>4.9000000000000004</v>
      </c>
      <c r="Q172" s="49" t="str">
        <f>Main!C282</f>
        <v>Arsenal</v>
      </c>
      <c r="R172" s="49">
        <f>Main!D282</f>
        <v>3.74</v>
      </c>
      <c r="S172" s="49">
        <f>Main!E282</f>
        <v>3.69</v>
      </c>
      <c r="T172" s="49">
        <f>Main!F282</f>
        <v>3.38</v>
      </c>
      <c r="U172" s="49">
        <f>Main!G282</f>
        <v>3.69</v>
      </c>
      <c r="V172" s="49">
        <f>Main!H282</f>
        <v>3.94</v>
      </c>
      <c r="W172" s="49">
        <f>Main!I282</f>
        <v>7.27</v>
      </c>
      <c r="X172" s="49">
        <f>Main!J282</f>
        <v>3.69</v>
      </c>
      <c r="Y172" s="49">
        <f>Main!K282</f>
        <v>3.02</v>
      </c>
      <c r="Z172" s="49">
        <f>Main!L2922</f>
        <v>0</v>
      </c>
      <c r="AB172" s="49">
        <v>3</v>
      </c>
      <c r="AC172" s="49" t="str">
        <v>Robertson</v>
      </c>
      <c r="AD172" s="49">
        <v>6.8</v>
      </c>
      <c r="AE172" s="49" t="str">
        <v>Liverpool</v>
      </c>
      <c r="AF172" s="49">
        <v>4.58</v>
      </c>
      <c r="AG172" s="49">
        <v>3.64</v>
      </c>
      <c r="AH172" s="49">
        <v>3.23</v>
      </c>
      <c r="AI172" s="49">
        <v>3.52</v>
      </c>
      <c r="AJ172" s="49">
        <v>3.86</v>
      </c>
      <c r="AK172" s="49">
        <v>4.6900000000000004</v>
      </c>
      <c r="AL172" s="49">
        <v>2.81</v>
      </c>
      <c r="AM172" s="49">
        <v>3.76</v>
      </c>
      <c r="AN172" s="49">
        <v>0</v>
      </c>
      <c r="AP172" s="50" t="str">
        <f>Main!A282</f>
        <v>Ramsdale</v>
      </c>
      <c r="AQ172" s="50">
        <f>Main!B282</f>
        <v>4.9000000000000004</v>
      </c>
      <c r="AR172" s="50" t="str">
        <f>Main!C282</f>
        <v>Arsenal</v>
      </c>
      <c r="AS172" s="50">
        <f>Main!D282</f>
        <v>3.74</v>
      </c>
      <c r="AT172" s="50">
        <f>Main!E282</f>
        <v>3.69</v>
      </c>
      <c r="AU172" s="50">
        <f>Main!F282</f>
        <v>3.38</v>
      </c>
      <c r="AV172" s="50">
        <f>Main!G282</f>
        <v>3.69</v>
      </c>
      <c r="AW172" s="50">
        <f>Main!H282</f>
        <v>3.94</v>
      </c>
      <c r="AX172" s="50">
        <f>Main!I282</f>
        <v>7.27</v>
      </c>
      <c r="AY172" s="50">
        <f>Main!J282</f>
        <v>3.69</v>
      </c>
      <c r="AZ172" s="50">
        <f>Main!K282</f>
        <v>3.02</v>
      </c>
      <c r="BA172" s="50">
        <f>Main!L1162</f>
        <v>0</v>
      </c>
      <c r="BC172" s="50" t="str">
        <v>Ederson</v>
      </c>
      <c r="BD172" s="50">
        <v>5.4</v>
      </c>
      <c r="BE172" s="50" t="str">
        <v>Man City</v>
      </c>
      <c r="BF172" s="50">
        <v>4.5999999999999996</v>
      </c>
      <c r="BG172" s="50">
        <v>3.91</v>
      </c>
      <c r="BH172" s="50">
        <v>7.59</v>
      </c>
      <c r="BI172" s="50">
        <v>4.5</v>
      </c>
      <c r="BJ172" s="50">
        <v>3.67</v>
      </c>
      <c r="BK172" s="50">
        <v>7.83</v>
      </c>
      <c r="BL172" s="50">
        <v>4.32</v>
      </c>
      <c r="BM172" s="50">
        <v>1.89</v>
      </c>
      <c r="BN172" s="50">
        <v>0</v>
      </c>
      <c r="BP172" s="126" t="str">
        <f>Main!A172</f>
        <v>Ramsdale</v>
      </c>
      <c r="BQ172" s="126">
        <f>Main!N2922</f>
        <v>0</v>
      </c>
      <c r="BR172" s="126">
        <f>Main!E62</f>
        <v>3.69</v>
      </c>
      <c r="BS172" s="126" t="str">
        <v>Ramsdale</v>
      </c>
      <c r="BT172" s="126">
        <v>0</v>
      </c>
      <c r="BU172" s="126">
        <v>3.69</v>
      </c>
      <c r="BV172" s="127" t="str">
        <f t="shared" si="39"/>
        <v>Ramsdale</v>
      </c>
      <c r="BW172" s="127">
        <f>Main!P2922</f>
        <v>0</v>
      </c>
      <c r="BX172" s="127">
        <f t="shared" si="40"/>
        <v>3.69</v>
      </c>
      <c r="BY172" s="127" t="str">
        <v>Ramsdale</v>
      </c>
      <c r="BZ172" s="127">
        <v>0</v>
      </c>
      <c r="CA172" s="127">
        <v>3.69</v>
      </c>
      <c r="CB172" s="128" t="str">
        <f t="shared" si="43"/>
        <v>Ramsdale</v>
      </c>
      <c r="CC172" s="128">
        <f>Main!M2922</f>
        <v>0</v>
      </c>
      <c r="CD172" s="128">
        <f>Main!E62</f>
        <v>3.69</v>
      </c>
      <c r="CE172" s="128" t="str">
        <v>Ramsdale</v>
      </c>
      <c r="CF172" s="128">
        <v>0</v>
      </c>
      <c r="CG172" s="128">
        <v>3.69</v>
      </c>
      <c r="CH172" s="19" t="str">
        <f t="shared" si="41"/>
        <v>Ramsdale</v>
      </c>
      <c r="CI172" s="19">
        <f>Main!M2922-BQ172-BW172-CC172</f>
        <v>0</v>
      </c>
      <c r="CJ172" s="19">
        <f t="shared" si="42"/>
        <v>3.69</v>
      </c>
      <c r="CK172" s="19" t="str">
        <v>Ramsdale</v>
      </c>
      <c r="CL172" s="19">
        <v>0</v>
      </c>
      <c r="CM172" s="19">
        <v>3.69</v>
      </c>
    </row>
    <row r="173" spans="1:91">
      <c r="A173" s="48" t="str">
        <v>Calvert-Lewin</v>
      </c>
      <c r="B173" s="48">
        <v>7.9</v>
      </c>
      <c r="C173" s="48" t="str">
        <v>Everton</v>
      </c>
      <c r="D173" s="48">
        <v>0.91</v>
      </c>
      <c r="E173" s="48">
        <v>1.89</v>
      </c>
      <c r="F173" s="48">
        <v>4.07</v>
      </c>
      <c r="G173" s="48">
        <v>3.19</v>
      </c>
      <c r="H173" s="48">
        <v>3.14</v>
      </c>
      <c r="I173" s="48">
        <v>2.79</v>
      </c>
      <c r="J173" s="48">
        <v>4.28</v>
      </c>
      <c r="K173" s="48">
        <v>3.88</v>
      </c>
      <c r="L173" s="48">
        <v>0</v>
      </c>
      <c r="N173" s="252">
        <f t="shared" si="38"/>
        <v>4</v>
      </c>
      <c r="O173" s="49" t="str">
        <f>Main!A283</f>
        <v>Arrizabalaga</v>
      </c>
      <c r="P173" s="49">
        <f>Main!B283</f>
        <v>4.5</v>
      </c>
      <c r="Q173" s="49" t="str">
        <f>Main!C283</f>
        <v>Chelsea</v>
      </c>
      <c r="R173" s="49">
        <f>Main!D283</f>
        <v>3.96</v>
      </c>
      <c r="S173" s="49">
        <f>Main!E283</f>
        <v>6.8</v>
      </c>
      <c r="T173" s="49">
        <f>Main!F283</f>
        <v>3.98</v>
      </c>
      <c r="U173" s="49">
        <f>Main!G283</f>
        <v>3.04</v>
      </c>
      <c r="V173" s="49">
        <f>Main!H283</f>
        <v>3.81</v>
      </c>
      <c r="W173" s="49">
        <f>Main!I283</f>
        <v>3.52</v>
      </c>
      <c r="X173" s="49">
        <f>Main!J283</f>
        <v>4.04</v>
      </c>
      <c r="Y173" s="49">
        <f>Main!K283</f>
        <v>3.12</v>
      </c>
      <c r="Z173" s="49">
        <f>Main!L2923</f>
        <v>0</v>
      </c>
      <c r="AB173" s="49">
        <v>3</v>
      </c>
      <c r="AC173" s="49" t="str">
        <v>Trippier</v>
      </c>
      <c r="AD173" s="49">
        <v>5.2</v>
      </c>
      <c r="AE173" s="49" t="str">
        <v>Newcastle</v>
      </c>
      <c r="AF173" s="49">
        <v>4.8</v>
      </c>
      <c r="AG173" s="49">
        <v>2.5</v>
      </c>
      <c r="AH173" s="49">
        <v>4.55</v>
      </c>
      <c r="AI173" s="49">
        <v>3.76</v>
      </c>
      <c r="AJ173" s="49">
        <v>4.28</v>
      </c>
      <c r="AK173" s="49">
        <v>4.3099999999999996</v>
      </c>
      <c r="AL173" s="49">
        <v>2.85</v>
      </c>
      <c r="AM173" s="49">
        <v>2.5499999999999998</v>
      </c>
      <c r="AN173" s="49">
        <v>0</v>
      </c>
      <c r="AP173" s="50" t="str">
        <f>Main!A283</f>
        <v>Arrizabalaga</v>
      </c>
      <c r="AQ173" s="50">
        <f>Main!B283</f>
        <v>4.5</v>
      </c>
      <c r="AR173" s="50" t="str">
        <f>Main!C283</f>
        <v>Chelsea</v>
      </c>
      <c r="AS173" s="50">
        <f>Main!D283</f>
        <v>3.96</v>
      </c>
      <c r="AT173" s="50">
        <f>Main!E283</f>
        <v>6.8</v>
      </c>
      <c r="AU173" s="50">
        <f>Main!F283</f>
        <v>3.98</v>
      </c>
      <c r="AV173" s="50">
        <f>Main!G283</f>
        <v>3.04</v>
      </c>
      <c r="AW173" s="50">
        <f>Main!H283</f>
        <v>3.81</v>
      </c>
      <c r="AX173" s="50">
        <f>Main!I283</f>
        <v>3.52</v>
      </c>
      <c r="AY173" s="50">
        <f>Main!J283</f>
        <v>4.04</v>
      </c>
      <c r="AZ173" s="50">
        <f>Main!K283</f>
        <v>3.12</v>
      </c>
      <c r="BA173" s="50">
        <f>Main!L1163</f>
        <v>0</v>
      </c>
      <c r="BC173" s="50" t="str">
        <v>Ramsdale</v>
      </c>
      <c r="BD173" s="50">
        <v>4.9000000000000004</v>
      </c>
      <c r="BE173" s="50" t="str">
        <v>Arsenal</v>
      </c>
      <c r="BF173" s="50">
        <v>3.74</v>
      </c>
      <c r="BG173" s="50">
        <v>3.69</v>
      </c>
      <c r="BH173" s="50">
        <v>3.38</v>
      </c>
      <c r="BI173" s="50">
        <v>3.69</v>
      </c>
      <c r="BJ173" s="50">
        <v>3.94</v>
      </c>
      <c r="BK173" s="50">
        <v>7.27</v>
      </c>
      <c r="BL173" s="50">
        <v>3.69</v>
      </c>
      <c r="BM173" s="50">
        <v>3.02</v>
      </c>
      <c r="BN173" s="50">
        <v>0</v>
      </c>
      <c r="BP173" s="126" t="str">
        <f>Main!A173</f>
        <v>Arrizabalaga</v>
      </c>
      <c r="BQ173" s="126">
        <f>Main!N2923</f>
        <v>0</v>
      </c>
      <c r="BR173" s="126">
        <f>Main!E63</f>
        <v>6.8</v>
      </c>
      <c r="BS173" s="126" t="str">
        <v>Arrizabalaga</v>
      </c>
      <c r="BT173" s="126">
        <v>0</v>
      </c>
      <c r="BU173" s="126">
        <v>6.8</v>
      </c>
      <c r="BV173" s="127" t="str">
        <f t="shared" si="39"/>
        <v>Arrizabalaga</v>
      </c>
      <c r="BW173" s="127">
        <f>Main!P2923</f>
        <v>0</v>
      </c>
      <c r="BX173" s="127">
        <f t="shared" si="40"/>
        <v>6.8</v>
      </c>
      <c r="BY173" s="127" t="str">
        <v>Arrizabalaga</v>
      </c>
      <c r="BZ173" s="127">
        <v>0</v>
      </c>
      <c r="CA173" s="127">
        <v>6.8</v>
      </c>
      <c r="CB173" s="128" t="str">
        <f t="shared" si="43"/>
        <v>Arrizabalaga</v>
      </c>
      <c r="CC173" s="128">
        <f>Main!M2923</f>
        <v>0</v>
      </c>
      <c r="CD173" s="128">
        <f>Main!E63</f>
        <v>6.8</v>
      </c>
      <c r="CE173" s="128" t="str">
        <v>Arrizabalaga</v>
      </c>
      <c r="CF173" s="128">
        <v>0</v>
      </c>
      <c r="CG173" s="128">
        <v>6.8</v>
      </c>
      <c r="CH173" s="19" t="str">
        <f t="shared" si="41"/>
        <v>Arrizabalaga</v>
      </c>
      <c r="CI173" s="19">
        <f>Main!M2923-BQ173-BW173-CC173</f>
        <v>0</v>
      </c>
      <c r="CJ173" s="19">
        <f t="shared" si="42"/>
        <v>6.8</v>
      </c>
      <c r="CK173" s="19" t="str">
        <v>Arrizabalaga</v>
      </c>
      <c r="CL173" s="19">
        <v>0</v>
      </c>
      <c r="CM173" s="19">
        <v>6.8</v>
      </c>
    </row>
    <row r="174" spans="1:91">
      <c r="A174" s="48" t="str">
        <v>Scamacca</v>
      </c>
      <c r="B174" s="48">
        <v>6.7</v>
      </c>
      <c r="C174" s="48" t="str">
        <v>West Ham</v>
      </c>
      <c r="D174" s="48">
        <v>2.15</v>
      </c>
      <c r="E174" s="48">
        <v>2.98</v>
      </c>
      <c r="F174" s="48">
        <v>3.06</v>
      </c>
      <c r="G174" s="48">
        <v>3.61</v>
      </c>
      <c r="H174" s="48">
        <v>2.67</v>
      </c>
      <c r="I174" s="48">
        <v>2.96</v>
      </c>
      <c r="J174" s="48">
        <v>2.72</v>
      </c>
      <c r="K174" s="48">
        <v>3.19</v>
      </c>
      <c r="L174" s="48">
        <v>0</v>
      </c>
      <c r="N174" s="252">
        <f t="shared" si="38"/>
        <v>4</v>
      </c>
      <c r="O174" s="49" t="str">
        <f>Main!A284</f>
        <v>Alisson</v>
      </c>
      <c r="P174" s="49">
        <f>Main!B284</f>
        <v>5.5</v>
      </c>
      <c r="Q174" s="49" t="str">
        <f>Main!C284</f>
        <v>Liverpool</v>
      </c>
      <c r="R174" s="49">
        <f>Main!D284</f>
        <v>4.18</v>
      </c>
      <c r="S174" s="49">
        <f>Main!E284</f>
        <v>3.85</v>
      </c>
      <c r="T174" s="49">
        <f>Main!F284</f>
        <v>3.73</v>
      </c>
      <c r="U174" s="49">
        <f>Main!G284</f>
        <v>3.78</v>
      </c>
      <c r="V174" s="49">
        <f>Main!H284</f>
        <v>4.04</v>
      </c>
      <c r="W174" s="49">
        <f>Main!I284</f>
        <v>4.2</v>
      </c>
      <c r="X174" s="49">
        <f>Main!J284</f>
        <v>3.54</v>
      </c>
      <c r="Y174" s="49">
        <f>Main!K284</f>
        <v>3.84</v>
      </c>
      <c r="Z174" s="49">
        <f>Main!L2924</f>
        <v>0</v>
      </c>
      <c r="AB174" s="49">
        <v>3</v>
      </c>
      <c r="AC174" s="49" t="str">
        <v>Van Dijk</v>
      </c>
      <c r="AD174" s="49">
        <v>6.5</v>
      </c>
      <c r="AE174" s="49" t="str">
        <v>Liverpool</v>
      </c>
      <c r="AF174" s="49">
        <v>4.2</v>
      </c>
      <c r="AG174" s="49">
        <v>3.49</v>
      </c>
      <c r="AH174" s="49">
        <v>3.03</v>
      </c>
      <c r="AI174" s="49">
        <v>3.32</v>
      </c>
      <c r="AJ174" s="49">
        <v>3.66</v>
      </c>
      <c r="AK174" s="49">
        <v>4.22</v>
      </c>
      <c r="AL174" s="49">
        <v>2.56</v>
      </c>
      <c r="AM174" s="49">
        <v>3.38</v>
      </c>
      <c r="AN174" s="49">
        <v>0</v>
      </c>
      <c r="AP174" s="50" t="str">
        <f>Main!A284</f>
        <v>Alisson</v>
      </c>
      <c r="AQ174" s="50">
        <f>Main!B284</f>
        <v>5.5</v>
      </c>
      <c r="AR174" s="50" t="str">
        <f>Main!C284</f>
        <v>Liverpool</v>
      </c>
      <c r="AS174" s="50">
        <f>Main!D284</f>
        <v>4.18</v>
      </c>
      <c r="AT174" s="50">
        <f>Main!E284</f>
        <v>3.85</v>
      </c>
      <c r="AU174" s="50">
        <f>Main!F284</f>
        <v>3.73</v>
      </c>
      <c r="AV174" s="50">
        <f>Main!G284</f>
        <v>3.78</v>
      </c>
      <c r="AW174" s="50">
        <f>Main!H284</f>
        <v>4.04</v>
      </c>
      <c r="AX174" s="50">
        <f>Main!I284</f>
        <v>4.2</v>
      </c>
      <c r="AY174" s="50">
        <f>Main!J284</f>
        <v>3.54</v>
      </c>
      <c r="AZ174" s="50">
        <f>Main!K284</f>
        <v>3.84</v>
      </c>
      <c r="BA174" s="50">
        <f>Main!L1164</f>
        <v>0</v>
      </c>
      <c r="BC174" s="50" t="str">
        <v>Arrizabalaga</v>
      </c>
      <c r="BD174" s="50">
        <v>4.5</v>
      </c>
      <c r="BE174" s="50" t="str">
        <v>Chelsea</v>
      </c>
      <c r="BF174" s="50">
        <v>3.96</v>
      </c>
      <c r="BG174" s="50">
        <v>6.8</v>
      </c>
      <c r="BH174" s="50">
        <v>3.98</v>
      </c>
      <c r="BI174" s="50">
        <v>3.04</v>
      </c>
      <c r="BJ174" s="50">
        <v>3.81</v>
      </c>
      <c r="BK174" s="50">
        <v>3.52</v>
      </c>
      <c r="BL174" s="50">
        <v>4.04</v>
      </c>
      <c r="BM174" s="50">
        <v>3.12</v>
      </c>
      <c r="BN174" s="50">
        <v>0</v>
      </c>
      <c r="BP174" s="126" t="str">
        <f>Main!A174</f>
        <v>Alisson</v>
      </c>
      <c r="BQ174" s="126">
        <f>Main!N2924</f>
        <v>0</v>
      </c>
      <c r="BR174" s="126">
        <f>Main!E64</f>
        <v>3.85</v>
      </c>
      <c r="BS174" s="126" t="str">
        <v>Alisson</v>
      </c>
      <c r="BT174" s="126">
        <v>0</v>
      </c>
      <c r="BU174" s="126">
        <v>3.85</v>
      </c>
      <c r="BV174" s="127" t="str">
        <f t="shared" si="39"/>
        <v>Alisson</v>
      </c>
      <c r="BW174" s="127">
        <f>Main!P2924</f>
        <v>0</v>
      </c>
      <c r="BX174" s="127">
        <f t="shared" si="40"/>
        <v>3.85</v>
      </c>
      <c r="BY174" s="127" t="str">
        <v>Alisson</v>
      </c>
      <c r="BZ174" s="127">
        <v>0</v>
      </c>
      <c r="CA174" s="127">
        <v>3.85</v>
      </c>
      <c r="CB174" s="128" t="str">
        <f t="shared" si="43"/>
        <v>Alisson</v>
      </c>
      <c r="CC174" s="128">
        <f>Main!M2924</f>
        <v>0</v>
      </c>
      <c r="CD174" s="128">
        <f>Main!E64</f>
        <v>3.85</v>
      </c>
      <c r="CE174" s="128" t="str">
        <v>Alisson</v>
      </c>
      <c r="CF174" s="128">
        <v>0</v>
      </c>
      <c r="CG174" s="128">
        <v>3.85</v>
      </c>
      <c r="CH174" s="19" t="str">
        <f t="shared" si="41"/>
        <v>Alisson</v>
      </c>
      <c r="CI174" s="19">
        <f>Main!M2924-BQ174-BW174-CC174</f>
        <v>0</v>
      </c>
      <c r="CJ174" s="19">
        <f t="shared" si="42"/>
        <v>3.85</v>
      </c>
      <c r="CK174" s="19" t="str">
        <v>Alisson</v>
      </c>
      <c r="CL174" s="19">
        <v>0</v>
      </c>
      <c r="CM174" s="19">
        <v>3.85</v>
      </c>
    </row>
    <row r="175" spans="1:91">
      <c r="A175" s="48" t="str">
        <v>Edouard</v>
      </c>
      <c r="B175" s="48">
        <v>5.3</v>
      </c>
      <c r="C175" s="48" t="str">
        <v>Crystal Palace</v>
      </c>
      <c r="D175" s="48">
        <v>3.3</v>
      </c>
      <c r="E175" s="48">
        <v>3.09</v>
      </c>
      <c r="F175" s="48">
        <v>2.58</v>
      </c>
      <c r="G175" s="48">
        <v>2.88</v>
      </c>
      <c r="H175" s="48">
        <v>2.63</v>
      </c>
      <c r="I175" s="48">
        <v>2.94</v>
      </c>
      <c r="J175" s="48">
        <v>2.89</v>
      </c>
      <c r="K175" s="48">
        <v>2.66</v>
      </c>
      <c r="L175" s="48">
        <v>0</v>
      </c>
      <c r="N175" s="252">
        <f t="shared" si="38"/>
        <v>4</v>
      </c>
      <c r="O175" s="49" t="str">
        <f>Main!A285</f>
        <v>Lloris</v>
      </c>
      <c r="P175" s="49">
        <f>Main!B285</f>
        <v>5.5</v>
      </c>
      <c r="Q175" s="49" t="str">
        <f>Main!C285</f>
        <v>Spurs</v>
      </c>
      <c r="R175" s="49">
        <f>Main!D285</f>
        <v>3.78</v>
      </c>
      <c r="S175" s="49">
        <f>Main!E285</f>
        <v>3.63</v>
      </c>
      <c r="T175" s="49">
        <f>Main!F285</f>
        <v>6.38</v>
      </c>
      <c r="U175" s="49">
        <f>Main!G285</f>
        <v>3.52</v>
      </c>
      <c r="V175" s="49">
        <f>Main!H285</f>
        <v>3.12</v>
      </c>
      <c r="W175" s="49">
        <f>Main!I285</f>
        <v>3.45</v>
      </c>
      <c r="X175" s="49">
        <f>Main!J285</f>
        <v>3.71</v>
      </c>
      <c r="Y175" s="49">
        <f>Main!K285</f>
        <v>3.45</v>
      </c>
      <c r="Z175" s="49">
        <f>Main!L2925</f>
        <v>0</v>
      </c>
      <c r="AB175" s="49">
        <v>3</v>
      </c>
      <c r="AC175" s="49" t="str">
        <v>White</v>
      </c>
      <c r="AD175" s="49">
        <v>4.7</v>
      </c>
      <c r="AE175" s="49" t="str">
        <v>Arsenal</v>
      </c>
      <c r="AF175" s="49">
        <v>3.1</v>
      </c>
      <c r="AG175" s="49">
        <v>3.09</v>
      </c>
      <c r="AH175" s="49">
        <v>2.35</v>
      </c>
      <c r="AI175" s="49">
        <v>2.73</v>
      </c>
      <c r="AJ175" s="49">
        <v>3.27</v>
      </c>
      <c r="AK175" s="49">
        <v>5.52</v>
      </c>
      <c r="AL175" s="49">
        <v>2.98</v>
      </c>
      <c r="AM175" s="49">
        <v>2.33</v>
      </c>
      <c r="AN175" s="49">
        <v>0</v>
      </c>
      <c r="AP175" s="50" t="str">
        <f>Main!A285</f>
        <v>Lloris</v>
      </c>
      <c r="AQ175" s="50">
        <f>Main!B285</f>
        <v>5.5</v>
      </c>
      <c r="AR175" s="50" t="str">
        <f>Main!C285</f>
        <v>Spurs</v>
      </c>
      <c r="AS175" s="50">
        <f>Main!D285</f>
        <v>3.78</v>
      </c>
      <c r="AT175" s="50">
        <f>Main!E285</f>
        <v>3.63</v>
      </c>
      <c r="AU175" s="50">
        <f>Main!F285</f>
        <v>6.38</v>
      </c>
      <c r="AV175" s="50">
        <f>Main!G285</f>
        <v>3.52</v>
      </c>
      <c r="AW175" s="50">
        <f>Main!H285</f>
        <v>3.12</v>
      </c>
      <c r="AX175" s="50">
        <f>Main!I285</f>
        <v>3.45</v>
      </c>
      <c r="AY175" s="50">
        <f>Main!J285</f>
        <v>3.71</v>
      </c>
      <c r="AZ175" s="50">
        <f>Main!K285</f>
        <v>3.45</v>
      </c>
      <c r="BA175" s="50">
        <f>Main!L1165</f>
        <v>0</v>
      </c>
      <c r="BC175" s="50" t="str">
        <v>Alisson</v>
      </c>
      <c r="BD175" s="50">
        <v>5.5</v>
      </c>
      <c r="BE175" s="50" t="str">
        <v>Liverpool</v>
      </c>
      <c r="BF175" s="50">
        <v>4.18</v>
      </c>
      <c r="BG175" s="50">
        <v>3.85</v>
      </c>
      <c r="BH175" s="50">
        <v>3.73</v>
      </c>
      <c r="BI175" s="50">
        <v>3.78</v>
      </c>
      <c r="BJ175" s="50">
        <v>4.04</v>
      </c>
      <c r="BK175" s="50">
        <v>4.2</v>
      </c>
      <c r="BL175" s="50">
        <v>3.54</v>
      </c>
      <c r="BM175" s="50">
        <v>3.84</v>
      </c>
      <c r="BN175" s="50">
        <v>0</v>
      </c>
      <c r="BP175" s="126" t="str">
        <f>Main!A175</f>
        <v>Lloris</v>
      </c>
      <c r="BQ175" s="126">
        <f>Main!N2925</f>
        <v>0</v>
      </c>
      <c r="BR175" s="126">
        <f>Main!E65</f>
        <v>3.63</v>
      </c>
      <c r="BS175" s="126" t="str">
        <v>Lloris</v>
      </c>
      <c r="BT175" s="126">
        <v>0</v>
      </c>
      <c r="BU175" s="126">
        <v>3.63</v>
      </c>
      <c r="BV175" s="127" t="str">
        <f t="shared" si="39"/>
        <v>Lloris</v>
      </c>
      <c r="BW175" s="127">
        <f>Main!P2925</f>
        <v>0</v>
      </c>
      <c r="BX175" s="127">
        <f t="shared" si="40"/>
        <v>3.63</v>
      </c>
      <c r="BY175" s="127" t="str">
        <v>Lloris</v>
      </c>
      <c r="BZ175" s="127">
        <v>0</v>
      </c>
      <c r="CA175" s="127">
        <v>3.63</v>
      </c>
      <c r="CB175" s="128" t="str">
        <f t="shared" si="43"/>
        <v>Lloris</v>
      </c>
      <c r="CC175" s="128">
        <f>Main!M2925</f>
        <v>0</v>
      </c>
      <c r="CD175" s="128">
        <f>Main!E65</f>
        <v>3.63</v>
      </c>
      <c r="CE175" s="128" t="str">
        <v>Lloris</v>
      </c>
      <c r="CF175" s="128">
        <v>0</v>
      </c>
      <c r="CG175" s="128">
        <v>3.63</v>
      </c>
      <c r="CH175" s="19" t="str">
        <f t="shared" si="41"/>
        <v>Lloris</v>
      </c>
      <c r="CI175" s="19">
        <f>Main!M2925-BQ175-BW175-CC175</f>
        <v>0</v>
      </c>
      <c r="CJ175" s="19">
        <f t="shared" si="42"/>
        <v>3.63</v>
      </c>
      <c r="CK175" s="19" t="str">
        <v>Lloris</v>
      </c>
      <c r="CL175" s="19">
        <v>0</v>
      </c>
      <c r="CM175" s="19">
        <v>3.63</v>
      </c>
    </row>
    <row r="176" spans="1:91">
      <c r="A176" s="48" t="str">
        <v>Johnson</v>
      </c>
      <c r="B176" s="48">
        <v>5.6</v>
      </c>
      <c r="C176" s="48" t="str">
        <v>Nott'm Forest</v>
      </c>
      <c r="D176" s="48">
        <v>3.11</v>
      </c>
      <c r="E176" s="48">
        <v>3.14</v>
      </c>
      <c r="F176" s="48">
        <v>3.23</v>
      </c>
      <c r="G176" s="48">
        <v>2.81</v>
      </c>
      <c r="H176" s="48">
        <v>3.31</v>
      </c>
      <c r="I176" s="48">
        <v>2.69</v>
      </c>
      <c r="J176" s="48">
        <v>2.23</v>
      </c>
      <c r="K176" s="48">
        <v>2.16</v>
      </c>
      <c r="L176" s="48">
        <v>0</v>
      </c>
      <c r="N176" s="252">
        <f t="shared" ref="N176:N239" si="44">N66</f>
        <v>4</v>
      </c>
      <c r="O176" s="49" t="str">
        <f>Main!A286</f>
        <v>Leno</v>
      </c>
      <c r="P176" s="49">
        <f>Main!B286</f>
        <v>4.5</v>
      </c>
      <c r="Q176" s="49" t="str">
        <f>Main!C286</f>
        <v>Fulham</v>
      </c>
      <c r="R176" s="49">
        <f>Main!D286</f>
        <v>3.76</v>
      </c>
      <c r="S176" s="49">
        <f>Main!E286</f>
        <v>6.73</v>
      </c>
      <c r="T176" s="49">
        <f>Main!F286</f>
        <v>3.14</v>
      </c>
      <c r="U176" s="49">
        <f>Main!G286</f>
        <v>3.2</v>
      </c>
      <c r="V176" s="49">
        <f>Main!H286</f>
        <v>3.12</v>
      </c>
      <c r="W176" s="49">
        <f>Main!I286</f>
        <v>3.74</v>
      </c>
      <c r="X176" s="49">
        <f>Main!J286</f>
        <v>3.1</v>
      </c>
      <c r="Y176" s="49">
        <f>Main!K286</f>
        <v>2.96</v>
      </c>
      <c r="Z176" s="49">
        <f>Main!L2926</f>
        <v>1</v>
      </c>
      <c r="AB176" s="49">
        <v>3</v>
      </c>
      <c r="AC176" s="49" t="str">
        <v>Laporte</v>
      </c>
      <c r="AD176" s="49">
        <v>5.8</v>
      </c>
      <c r="AE176" s="49" t="str">
        <v>Man City</v>
      </c>
      <c r="AF176" s="49">
        <v>3.36</v>
      </c>
      <c r="AG176" s="49">
        <v>2.72</v>
      </c>
      <c r="AH176" s="49">
        <v>5.16</v>
      </c>
      <c r="AI176" s="49">
        <v>3.42</v>
      </c>
      <c r="AJ176" s="49">
        <v>2.0499999999999998</v>
      </c>
      <c r="AK176" s="49">
        <v>4.34</v>
      </c>
      <c r="AL176" s="49">
        <v>2.62</v>
      </c>
      <c r="AM176" s="49">
        <v>1.1200000000000001</v>
      </c>
      <c r="AN176" s="49">
        <v>0</v>
      </c>
      <c r="AP176" s="50" t="str">
        <f>Main!A286</f>
        <v>Leno</v>
      </c>
      <c r="AQ176" s="50">
        <f>Main!B286</f>
        <v>4.5</v>
      </c>
      <c r="AR176" s="50" t="str">
        <f>Main!C286</f>
        <v>Fulham</v>
      </c>
      <c r="AS176" s="50">
        <f>Main!D286</f>
        <v>3.76</v>
      </c>
      <c r="AT176" s="50">
        <f>Main!E286</f>
        <v>6.73</v>
      </c>
      <c r="AU176" s="50">
        <f>Main!F286</f>
        <v>3.14</v>
      </c>
      <c r="AV176" s="50">
        <f>Main!G286</f>
        <v>3.2</v>
      </c>
      <c r="AW176" s="50">
        <f>Main!H286</f>
        <v>3.12</v>
      </c>
      <c r="AX176" s="50">
        <f>Main!I286</f>
        <v>3.74</v>
      </c>
      <c r="AY176" s="50">
        <f>Main!J286</f>
        <v>3.1</v>
      </c>
      <c r="AZ176" s="50">
        <f>Main!K286</f>
        <v>2.96</v>
      </c>
      <c r="BA176" s="50">
        <f>Main!L1166</f>
        <v>0</v>
      </c>
      <c r="BC176" s="50" t="str">
        <v>Lloris</v>
      </c>
      <c r="BD176" s="50">
        <v>5.5</v>
      </c>
      <c r="BE176" s="50" t="str">
        <v>Spurs</v>
      </c>
      <c r="BF176" s="50">
        <v>3.78</v>
      </c>
      <c r="BG176" s="50">
        <v>3.63</v>
      </c>
      <c r="BH176" s="50">
        <v>6.38</v>
      </c>
      <c r="BI176" s="50">
        <v>3.52</v>
      </c>
      <c r="BJ176" s="50">
        <v>3.12</v>
      </c>
      <c r="BK176" s="50">
        <v>3.45</v>
      </c>
      <c r="BL176" s="50">
        <v>3.71</v>
      </c>
      <c r="BM176" s="50">
        <v>3.45</v>
      </c>
      <c r="BN176" s="50">
        <v>0</v>
      </c>
      <c r="BP176" s="126" t="str">
        <f>Main!A176</f>
        <v>Leno</v>
      </c>
      <c r="BQ176" s="126">
        <f>Main!N2926</f>
        <v>0</v>
      </c>
      <c r="BR176" s="126">
        <f>Main!E66</f>
        <v>6.73</v>
      </c>
      <c r="BS176" s="126" t="str">
        <v>Leno</v>
      </c>
      <c r="BT176" s="126">
        <v>0</v>
      </c>
      <c r="BU176" s="126">
        <v>6.73</v>
      </c>
      <c r="BV176" s="127" t="str">
        <f t="shared" si="39"/>
        <v>Leno</v>
      </c>
      <c r="BW176" s="127">
        <f>Main!P2926</f>
        <v>0</v>
      </c>
      <c r="BX176" s="127">
        <f t="shared" si="40"/>
        <v>6.73</v>
      </c>
      <c r="BY176" s="127" t="str">
        <v>Leno</v>
      </c>
      <c r="BZ176" s="127">
        <v>0</v>
      </c>
      <c r="CA176" s="127">
        <v>6.73</v>
      </c>
      <c r="CB176" s="128" t="str">
        <f t="shared" si="43"/>
        <v>Leno</v>
      </c>
      <c r="CC176" s="128">
        <f>Main!M2926</f>
        <v>0</v>
      </c>
      <c r="CD176" s="128">
        <f>Main!E66</f>
        <v>6.73</v>
      </c>
      <c r="CE176" s="128" t="str">
        <v>Leno</v>
      </c>
      <c r="CF176" s="128">
        <v>0</v>
      </c>
      <c r="CG176" s="128">
        <v>6.73</v>
      </c>
      <c r="CH176" s="19" t="str">
        <f t="shared" si="41"/>
        <v>Leno</v>
      </c>
      <c r="CI176" s="19">
        <f>Main!M2926-BQ176-BW176-CC176</f>
        <v>0</v>
      </c>
      <c r="CJ176" s="19">
        <f t="shared" si="42"/>
        <v>6.73</v>
      </c>
      <c r="CK176" s="19" t="str">
        <v>Leno</v>
      </c>
      <c r="CL176" s="19">
        <v>0</v>
      </c>
      <c r="CM176" s="19">
        <v>6.73</v>
      </c>
    </row>
    <row r="177" spans="1:91">
      <c r="A177" s="48" t="str">
        <v>Daka</v>
      </c>
      <c r="B177" s="48">
        <v>5.7</v>
      </c>
      <c r="C177" s="48" t="str">
        <v>Leicester</v>
      </c>
      <c r="D177" s="48">
        <v>2.34</v>
      </c>
      <c r="E177" s="48">
        <v>3.19</v>
      </c>
      <c r="F177" s="48">
        <v>2.93</v>
      </c>
      <c r="G177" s="48">
        <v>2.73</v>
      </c>
      <c r="H177" s="48">
        <v>2.31</v>
      </c>
      <c r="I177" s="48">
        <v>2.2799999999999998</v>
      </c>
      <c r="J177" s="48">
        <v>2.1800000000000002</v>
      </c>
      <c r="K177" s="48">
        <v>1.83</v>
      </c>
      <c r="L177" s="48">
        <v>0</v>
      </c>
      <c r="N177" s="252">
        <f t="shared" si="44"/>
        <v>4</v>
      </c>
      <c r="O177" s="49" t="str">
        <f>Main!A287</f>
        <v>Pope</v>
      </c>
      <c r="P177" s="49">
        <f>Main!B287</f>
        <v>5.3</v>
      </c>
      <c r="Q177" s="49" t="str">
        <f>Main!C287</f>
        <v>Newcastle</v>
      </c>
      <c r="R177" s="49">
        <f>Main!D287</f>
        <v>3.98</v>
      </c>
      <c r="S177" s="49">
        <f>Main!E287</f>
        <v>3.29</v>
      </c>
      <c r="T177" s="49">
        <f>Main!F287</f>
        <v>3.99</v>
      </c>
      <c r="U177" s="49">
        <f>Main!G287</f>
        <v>3.84</v>
      </c>
      <c r="V177" s="49">
        <f>Main!H287</f>
        <v>3.96</v>
      </c>
      <c r="W177" s="49">
        <f>Main!I287</f>
        <v>4</v>
      </c>
      <c r="X177" s="49">
        <f>Main!J287</f>
        <v>3.37</v>
      </c>
      <c r="Y177" s="49">
        <f>Main!K287</f>
        <v>2.4300000000000002</v>
      </c>
      <c r="Z177" s="49">
        <f>Main!L2927</f>
        <v>0</v>
      </c>
      <c r="AB177" s="49">
        <v>3</v>
      </c>
      <c r="AC177" s="49" t="str">
        <v>Saliba</v>
      </c>
      <c r="AD177" s="49">
        <v>5.3</v>
      </c>
      <c r="AE177" s="49" t="str">
        <v>Arsenal</v>
      </c>
      <c r="AF177" s="49">
        <v>3.14</v>
      </c>
      <c r="AG177" s="49">
        <v>2.59</v>
      </c>
      <c r="AH177" s="49">
        <v>2.19</v>
      </c>
      <c r="AI177" s="49">
        <v>2.69</v>
      </c>
      <c r="AJ177" s="49">
        <v>3.3</v>
      </c>
      <c r="AK177" s="49">
        <v>5.45</v>
      </c>
      <c r="AL177" s="49">
        <v>2.91</v>
      </c>
      <c r="AM177" s="49">
        <v>2.34</v>
      </c>
      <c r="AN177" s="49">
        <v>0</v>
      </c>
      <c r="AP177" s="50" t="str">
        <f>Main!A287</f>
        <v>Pope</v>
      </c>
      <c r="AQ177" s="50">
        <f>Main!B287</f>
        <v>5.3</v>
      </c>
      <c r="AR177" s="50" t="str">
        <f>Main!C287</f>
        <v>Newcastle</v>
      </c>
      <c r="AS177" s="50">
        <f>Main!D287</f>
        <v>3.98</v>
      </c>
      <c r="AT177" s="50">
        <f>Main!E287</f>
        <v>3.29</v>
      </c>
      <c r="AU177" s="50">
        <f>Main!F287</f>
        <v>3.99</v>
      </c>
      <c r="AV177" s="50">
        <f>Main!G287</f>
        <v>3.84</v>
      </c>
      <c r="AW177" s="50">
        <f>Main!H287</f>
        <v>3.96</v>
      </c>
      <c r="AX177" s="50">
        <f>Main!I287</f>
        <v>4</v>
      </c>
      <c r="AY177" s="50">
        <f>Main!J287</f>
        <v>3.37</v>
      </c>
      <c r="AZ177" s="50">
        <f>Main!K287</f>
        <v>2.4300000000000002</v>
      </c>
      <c r="BA177" s="50">
        <f>Main!L1167</f>
        <v>0</v>
      </c>
      <c r="BC177" s="50" t="str">
        <v>Leno</v>
      </c>
      <c r="BD177" s="50">
        <v>4.5</v>
      </c>
      <c r="BE177" s="50" t="str">
        <v>Fulham</v>
      </c>
      <c r="BF177" s="50">
        <v>3.76</v>
      </c>
      <c r="BG177" s="50">
        <v>6.73</v>
      </c>
      <c r="BH177" s="50">
        <v>3.14</v>
      </c>
      <c r="BI177" s="50">
        <v>3.2</v>
      </c>
      <c r="BJ177" s="50">
        <v>3.12</v>
      </c>
      <c r="BK177" s="50">
        <v>3.74</v>
      </c>
      <c r="BL177" s="50">
        <v>3.1</v>
      </c>
      <c r="BM177" s="50">
        <v>2.96</v>
      </c>
      <c r="BN177" s="50">
        <v>0</v>
      </c>
      <c r="BP177" s="126" t="str">
        <f>Main!A177</f>
        <v>Pope</v>
      </c>
      <c r="BQ177" s="126">
        <f>Main!N2927</f>
        <v>0</v>
      </c>
      <c r="BR177" s="126">
        <f>Main!E67</f>
        <v>3.29</v>
      </c>
      <c r="BS177" s="126" t="str">
        <v>Pope</v>
      </c>
      <c r="BT177" s="126">
        <v>0</v>
      </c>
      <c r="BU177" s="126">
        <v>3.29</v>
      </c>
      <c r="BV177" s="127" t="str">
        <f t="shared" si="39"/>
        <v>Pope</v>
      </c>
      <c r="BW177" s="127">
        <f>Main!P2927</f>
        <v>0</v>
      </c>
      <c r="BX177" s="127">
        <f t="shared" si="40"/>
        <v>3.29</v>
      </c>
      <c r="BY177" s="127" t="str">
        <v>Pope</v>
      </c>
      <c r="BZ177" s="127">
        <v>0</v>
      </c>
      <c r="CA177" s="127">
        <v>3.29</v>
      </c>
      <c r="CB177" s="128" t="str">
        <f t="shared" si="43"/>
        <v>Pope</v>
      </c>
      <c r="CC177" s="128">
        <f>Main!M2927</f>
        <v>0</v>
      </c>
      <c r="CD177" s="128">
        <f>Main!E67</f>
        <v>3.29</v>
      </c>
      <c r="CE177" s="128" t="str">
        <v>Pope</v>
      </c>
      <c r="CF177" s="128">
        <v>0</v>
      </c>
      <c r="CG177" s="128">
        <v>3.29</v>
      </c>
      <c r="CH177" s="19" t="str">
        <f t="shared" si="41"/>
        <v>Pope</v>
      </c>
      <c r="CI177" s="19">
        <f>Main!M2927-BQ177-BW177-CC177</f>
        <v>0</v>
      </c>
      <c r="CJ177" s="19">
        <f t="shared" si="42"/>
        <v>3.29</v>
      </c>
      <c r="CK177" s="19" t="str">
        <v>Pope</v>
      </c>
      <c r="CL177" s="19">
        <v>0</v>
      </c>
      <c r="CM177" s="19">
        <v>3.29</v>
      </c>
    </row>
    <row r="178" spans="1:91">
      <c r="A178" s="48" t="str">
        <v>Ramsdale</v>
      </c>
      <c r="B178" s="48">
        <v>4.9000000000000004</v>
      </c>
      <c r="C178" s="48" t="str">
        <v>Arsenal</v>
      </c>
      <c r="D178" s="48">
        <v>3.74</v>
      </c>
      <c r="E178" s="48">
        <v>3.69</v>
      </c>
      <c r="F178" s="48">
        <v>3.38</v>
      </c>
      <c r="G178" s="48">
        <v>3.69</v>
      </c>
      <c r="H178" s="48">
        <v>3.94</v>
      </c>
      <c r="I178" s="48">
        <v>7.27</v>
      </c>
      <c r="J178" s="48">
        <v>3.69</v>
      </c>
      <c r="K178" s="48">
        <v>3.02</v>
      </c>
      <c r="L178" s="48">
        <v>0</v>
      </c>
      <c r="N178" s="252">
        <f t="shared" si="44"/>
        <v>4</v>
      </c>
      <c r="O178" s="49" t="str">
        <f>Main!A288</f>
        <v>Fabianski</v>
      </c>
      <c r="P178" s="49">
        <f>Main!B288</f>
        <v>5</v>
      </c>
      <c r="Q178" s="49" t="str">
        <f>Main!C288</f>
        <v>West Ham</v>
      </c>
      <c r="R178" s="49">
        <f>Main!D288</f>
        <v>3.78</v>
      </c>
      <c r="S178" s="49">
        <f>Main!E288</f>
        <v>3.48</v>
      </c>
      <c r="T178" s="49">
        <f>Main!F288</f>
        <v>3.68</v>
      </c>
      <c r="U178" s="49">
        <f>Main!G288</f>
        <v>3.95</v>
      </c>
      <c r="V178" s="49">
        <f>Main!H288</f>
        <v>3.23</v>
      </c>
      <c r="W178" s="49">
        <f>Main!I288</f>
        <v>3.44</v>
      </c>
      <c r="X178" s="49">
        <f>Main!J288</f>
        <v>3.18</v>
      </c>
      <c r="Y178" s="49">
        <f>Main!K288</f>
        <v>3.51</v>
      </c>
      <c r="Z178" s="49">
        <f>Main!L2928</f>
        <v>0</v>
      </c>
      <c r="AB178" s="49">
        <v>3</v>
      </c>
      <c r="AC178" s="49" t="str">
        <v>Burn</v>
      </c>
      <c r="AD178" s="49">
        <v>4.5</v>
      </c>
      <c r="AE178" s="49" t="str">
        <v>Newcastle</v>
      </c>
      <c r="AF178" s="49">
        <v>3.83</v>
      </c>
      <c r="AG178" s="49">
        <v>2.08</v>
      </c>
      <c r="AH178" s="49">
        <v>3.82</v>
      </c>
      <c r="AI178" s="49">
        <v>3.19</v>
      </c>
      <c r="AJ178" s="49">
        <v>3.53</v>
      </c>
      <c r="AK178" s="49">
        <v>3.56</v>
      </c>
      <c r="AL178" s="49">
        <v>2.29</v>
      </c>
      <c r="AM178" s="49">
        <v>2.04</v>
      </c>
      <c r="AN178" s="49">
        <v>0</v>
      </c>
      <c r="AP178" s="50" t="str">
        <f>Main!A288</f>
        <v>Fabianski</v>
      </c>
      <c r="AQ178" s="50">
        <f>Main!B288</f>
        <v>5</v>
      </c>
      <c r="AR178" s="50" t="str">
        <f>Main!C288</f>
        <v>West Ham</v>
      </c>
      <c r="AS178" s="50">
        <f>Main!D288</f>
        <v>3.78</v>
      </c>
      <c r="AT178" s="50">
        <f>Main!E288</f>
        <v>3.48</v>
      </c>
      <c r="AU178" s="50">
        <f>Main!F288</f>
        <v>3.68</v>
      </c>
      <c r="AV178" s="50">
        <f>Main!G288</f>
        <v>3.95</v>
      </c>
      <c r="AW178" s="50">
        <f>Main!H288</f>
        <v>3.23</v>
      </c>
      <c r="AX178" s="50">
        <f>Main!I288</f>
        <v>3.44</v>
      </c>
      <c r="AY178" s="50">
        <f>Main!J288</f>
        <v>3.18</v>
      </c>
      <c r="AZ178" s="50">
        <f>Main!K288</f>
        <v>3.51</v>
      </c>
      <c r="BA178" s="50">
        <f>Main!L1168</f>
        <v>0</v>
      </c>
      <c r="BC178" s="50" t="str">
        <v>Pope</v>
      </c>
      <c r="BD178" s="50">
        <v>5.3</v>
      </c>
      <c r="BE178" s="50" t="str">
        <v>Newcastle</v>
      </c>
      <c r="BF178" s="50">
        <v>3.98</v>
      </c>
      <c r="BG178" s="50">
        <v>3.29</v>
      </c>
      <c r="BH178" s="50">
        <v>3.99</v>
      </c>
      <c r="BI178" s="50">
        <v>3.84</v>
      </c>
      <c r="BJ178" s="50">
        <v>3.96</v>
      </c>
      <c r="BK178" s="50">
        <v>4</v>
      </c>
      <c r="BL178" s="50">
        <v>3.37</v>
      </c>
      <c r="BM178" s="50">
        <v>2.4300000000000002</v>
      </c>
      <c r="BN178" s="50">
        <v>0</v>
      </c>
      <c r="BP178" s="126" t="str">
        <f>Main!A178</f>
        <v>Fabianski</v>
      </c>
      <c r="BQ178" s="126">
        <f>Main!N2928</f>
        <v>0</v>
      </c>
      <c r="BR178" s="126">
        <f>Main!E68</f>
        <v>3.48</v>
      </c>
      <c r="BS178" s="126" t="str">
        <v>Fabianski</v>
      </c>
      <c r="BT178" s="126">
        <v>0</v>
      </c>
      <c r="BU178" s="126">
        <v>3.48</v>
      </c>
      <c r="BV178" s="127" t="str">
        <f t="shared" si="39"/>
        <v>Fabianski</v>
      </c>
      <c r="BW178" s="127">
        <f>Main!P2928</f>
        <v>0</v>
      </c>
      <c r="BX178" s="127">
        <f t="shared" si="40"/>
        <v>3.48</v>
      </c>
      <c r="BY178" s="127" t="str">
        <v>Fabianski</v>
      </c>
      <c r="BZ178" s="127">
        <v>0</v>
      </c>
      <c r="CA178" s="127">
        <v>3.48</v>
      </c>
      <c r="CB178" s="128" t="str">
        <f t="shared" si="43"/>
        <v>Fabianski</v>
      </c>
      <c r="CC178" s="128">
        <f>Main!M2928</f>
        <v>0</v>
      </c>
      <c r="CD178" s="128">
        <f>Main!E68</f>
        <v>3.48</v>
      </c>
      <c r="CE178" s="128" t="str">
        <v>Fabianski</v>
      </c>
      <c r="CF178" s="128">
        <v>0</v>
      </c>
      <c r="CG178" s="128">
        <v>3.48</v>
      </c>
      <c r="CH178" s="19" t="str">
        <f t="shared" si="41"/>
        <v>Fabianski</v>
      </c>
      <c r="CI178" s="19">
        <f>Main!M2928-BQ178-BW178-CC178</f>
        <v>0</v>
      </c>
      <c r="CJ178" s="19">
        <f t="shared" si="42"/>
        <v>3.48</v>
      </c>
      <c r="CK178" s="19" t="str">
        <v>Fabianski</v>
      </c>
      <c r="CL178" s="19">
        <v>0</v>
      </c>
      <c r="CM178" s="19">
        <v>3.48</v>
      </c>
    </row>
    <row r="179" spans="1:91">
      <c r="A179" s="48" t="str">
        <v>Arrizabalaga</v>
      </c>
      <c r="B179" s="48">
        <v>4.5</v>
      </c>
      <c r="C179" s="48" t="str">
        <v>Chelsea</v>
      </c>
      <c r="D179" s="48">
        <v>3.96</v>
      </c>
      <c r="E179" s="48">
        <v>6.8</v>
      </c>
      <c r="F179" s="48">
        <v>3.98</v>
      </c>
      <c r="G179" s="48">
        <v>3.04</v>
      </c>
      <c r="H179" s="48">
        <v>3.81</v>
      </c>
      <c r="I179" s="48">
        <v>3.52</v>
      </c>
      <c r="J179" s="48">
        <v>4.04</v>
      </c>
      <c r="K179" s="48">
        <v>3.12</v>
      </c>
      <c r="L179" s="48">
        <v>0</v>
      </c>
      <c r="N179" s="252">
        <f t="shared" si="44"/>
        <v>4</v>
      </c>
      <c r="O179" s="49" t="str">
        <f>Main!A289</f>
        <v>Sánchez</v>
      </c>
      <c r="P179" s="49">
        <f>Main!B289</f>
        <v>4.5999999999999996</v>
      </c>
      <c r="Q179" s="49" t="str">
        <f>Main!C289</f>
        <v>Brighton</v>
      </c>
      <c r="R179" s="49">
        <f>Main!D289</f>
        <v>3.34</v>
      </c>
      <c r="S179" s="49">
        <f>Main!E289</f>
        <v>3.74</v>
      </c>
      <c r="T179" s="49">
        <f>Main!F289</f>
        <v>3.23</v>
      </c>
      <c r="U179" s="49">
        <f>Main!G289</f>
        <v>3.6</v>
      </c>
      <c r="V179" s="49">
        <f>Main!H289</f>
        <v>4.09</v>
      </c>
      <c r="W179" s="49">
        <f>Main!I289</f>
        <v>3.68</v>
      </c>
      <c r="X179" s="49">
        <f>Main!J289</f>
        <v>3.82</v>
      </c>
      <c r="Y179" s="49">
        <f>Main!K289</f>
        <v>2.09</v>
      </c>
      <c r="Z179" s="49">
        <f>Main!L2929</f>
        <v>0</v>
      </c>
      <c r="AB179" s="49">
        <v>3</v>
      </c>
      <c r="AC179" s="49" t="str">
        <v>Botman</v>
      </c>
      <c r="AD179" s="49">
        <v>4.4000000000000004</v>
      </c>
      <c r="AE179" s="49" t="str">
        <v>Newcastle</v>
      </c>
      <c r="AF179" s="49">
        <v>3.77</v>
      </c>
      <c r="AG179" s="49">
        <v>2.08</v>
      </c>
      <c r="AH179" s="49">
        <v>3.68</v>
      </c>
      <c r="AI179" s="49">
        <v>3.25</v>
      </c>
      <c r="AJ179" s="49">
        <v>3.65</v>
      </c>
      <c r="AK179" s="49">
        <v>3.46</v>
      </c>
      <c r="AL179" s="49">
        <v>2.31</v>
      </c>
      <c r="AM179" s="49">
        <v>2.04</v>
      </c>
      <c r="AN179" s="49">
        <v>0</v>
      </c>
      <c r="AP179" s="50" t="str">
        <f>Main!A289</f>
        <v>Sánchez</v>
      </c>
      <c r="AQ179" s="50">
        <f>Main!B289</f>
        <v>4.5999999999999996</v>
      </c>
      <c r="AR179" s="50" t="str">
        <f>Main!C289</f>
        <v>Brighton</v>
      </c>
      <c r="AS179" s="50">
        <f>Main!D289</f>
        <v>3.34</v>
      </c>
      <c r="AT179" s="50">
        <f>Main!E289</f>
        <v>3.74</v>
      </c>
      <c r="AU179" s="50">
        <f>Main!F289</f>
        <v>3.23</v>
      </c>
      <c r="AV179" s="50">
        <f>Main!G289</f>
        <v>3.6</v>
      </c>
      <c r="AW179" s="50">
        <f>Main!H289</f>
        <v>4.09</v>
      </c>
      <c r="AX179" s="50">
        <f>Main!I289</f>
        <v>3.68</v>
      </c>
      <c r="AY179" s="50">
        <f>Main!J289</f>
        <v>3.82</v>
      </c>
      <c r="AZ179" s="50">
        <f>Main!K289</f>
        <v>2.09</v>
      </c>
      <c r="BA179" s="50">
        <f>Main!L1169</f>
        <v>0</v>
      </c>
      <c r="BC179" s="50" t="str">
        <v>Fabianski</v>
      </c>
      <c r="BD179" s="50">
        <v>5</v>
      </c>
      <c r="BE179" s="50" t="str">
        <v>West Ham</v>
      </c>
      <c r="BF179" s="50">
        <v>3.78</v>
      </c>
      <c r="BG179" s="50">
        <v>3.48</v>
      </c>
      <c r="BH179" s="50">
        <v>3.68</v>
      </c>
      <c r="BI179" s="50">
        <v>3.95</v>
      </c>
      <c r="BJ179" s="50">
        <v>3.23</v>
      </c>
      <c r="BK179" s="50">
        <v>3.44</v>
      </c>
      <c r="BL179" s="50">
        <v>3.18</v>
      </c>
      <c r="BM179" s="50">
        <v>3.51</v>
      </c>
      <c r="BN179" s="50">
        <v>0</v>
      </c>
      <c r="BP179" s="126" t="str">
        <f>Main!A179</f>
        <v>Sánchez</v>
      </c>
      <c r="BQ179" s="126">
        <f>Main!N2929</f>
        <v>0</v>
      </c>
      <c r="BR179" s="126">
        <f>Main!E69</f>
        <v>3.74</v>
      </c>
      <c r="BS179" s="126" t="str">
        <v>Sánchez</v>
      </c>
      <c r="BT179" s="126">
        <v>0</v>
      </c>
      <c r="BU179" s="126">
        <v>3.74</v>
      </c>
      <c r="BV179" s="127" t="str">
        <f t="shared" si="39"/>
        <v>Sánchez</v>
      </c>
      <c r="BW179" s="127">
        <f>Main!P2929</f>
        <v>0</v>
      </c>
      <c r="BX179" s="127">
        <f t="shared" si="40"/>
        <v>3.74</v>
      </c>
      <c r="BY179" s="127" t="str">
        <v>Sánchez</v>
      </c>
      <c r="BZ179" s="127">
        <v>0</v>
      </c>
      <c r="CA179" s="127">
        <v>3.74</v>
      </c>
      <c r="CB179" s="128" t="str">
        <f t="shared" si="43"/>
        <v>Sánchez</v>
      </c>
      <c r="CC179" s="128">
        <f>Main!M2929</f>
        <v>0</v>
      </c>
      <c r="CD179" s="128">
        <f>Main!E69</f>
        <v>3.74</v>
      </c>
      <c r="CE179" s="128" t="str">
        <v>Sánchez</v>
      </c>
      <c r="CF179" s="128">
        <v>0</v>
      </c>
      <c r="CG179" s="128">
        <v>3.74</v>
      </c>
      <c r="CH179" s="19" t="str">
        <f t="shared" si="41"/>
        <v>Sánchez</v>
      </c>
      <c r="CI179" s="19">
        <f>Main!M2929-BQ179-BW179-CC179</f>
        <v>0</v>
      </c>
      <c r="CJ179" s="19">
        <f t="shared" si="42"/>
        <v>3.74</v>
      </c>
      <c r="CK179" s="19" t="str">
        <v>Sánchez</v>
      </c>
      <c r="CL179" s="19">
        <v>0</v>
      </c>
      <c r="CM179" s="19">
        <v>3.74</v>
      </c>
    </row>
    <row r="180" spans="1:91">
      <c r="A180" s="48" t="str">
        <v>Alisson</v>
      </c>
      <c r="B180" s="48">
        <v>5.5</v>
      </c>
      <c r="C180" s="48" t="str">
        <v>Liverpool</v>
      </c>
      <c r="D180" s="48">
        <v>4.18</v>
      </c>
      <c r="E180" s="48">
        <v>3.85</v>
      </c>
      <c r="F180" s="48">
        <v>3.73</v>
      </c>
      <c r="G180" s="48">
        <v>3.78</v>
      </c>
      <c r="H180" s="48">
        <v>4.04</v>
      </c>
      <c r="I180" s="48">
        <v>4.2</v>
      </c>
      <c r="J180" s="48">
        <v>3.54</v>
      </c>
      <c r="K180" s="48">
        <v>3.84</v>
      </c>
      <c r="L180" s="48">
        <v>0</v>
      </c>
      <c r="N180" s="252">
        <f t="shared" si="44"/>
        <v>4</v>
      </c>
      <c r="O180" s="49" t="str">
        <f>Main!A290</f>
        <v>Sá</v>
      </c>
      <c r="P180" s="49">
        <f>Main!B290</f>
        <v>5</v>
      </c>
      <c r="Q180" s="49" t="str">
        <f>Main!C290</f>
        <v>Wolves</v>
      </c>
      <c r="R180" s="49">
        <f>Main!D290</f>
        <v>3.42</v>
      </c>
      <c r="S180" s="49">
        <f>Main!E290</f>
        <v>3.48</v>
      </c>
      <c r="T180" s="49">
        <f>Main!F290</f>
        <v>3.79</v>
      </c>
      <c r="U180" s="49">
        <f>Main!G290</f>
        <v>3.14</v>
      </c>
      <c r="V180" s="49">
        <f>Main!H290</f>
        <v>3.24</v>
      </c>
      <c r="W180" s="49">
        <f>Main!I290</f>
        <v>3.63</v>
      </c>
      <c r="X180" s="49">
        <f>Main!J290</f>
        <v>4.04</v>
      </c>
      <c r="Y180" s="49">
        <f>Main!K290</f>
        <v>2.83</v>
      </c>
      <c r="Z180" s="49">
        <f>Main!L2930</f>
        <v>0</v>
      </c>
      <c r="AB180" s="49">
        <v>3</v>
      </c>
      <c r="AC180" s="49" t="str">
        <v>Dier</v>
      </c>
      <c r="AD180" s="49">
        <v>5.2</v>
      </c>
      <c r="AE180" s="49" t="str">
        <v>Spurs</v>
      </c>
      <c r="AF180" s="49">
        <v>3.49</v>
      </c>
      <c r="AG180" s="49">
        <v>2.98</v>
      </c>
      <c r="AH180" s="49">
        <v>3.82</v>
      </c>
      <c r="AI180" s="49">
        <v>2.9</v>
      </c>
      <c r="AJ180" s="49">
        <v>1.85</v>
      </c>
      <c r="AK180" s="49">
        <v>2.8</v>
      </c>
      <c r="AL180" s="49">
        <v>3.19</v>
      </c>
      <c r="AM180" s="49">
        <v>2.67</v>
      </c>
      <c r="AN180" s="49">
        <v>0</v>
      </c>
      <c r="AP180" s="50" t="str">
        <f>Main!A290</f>
        <v>Sá</v>
      </c>
      <c r="AQ180" s="50">
        <f>Main!B290</f>
        <v>5</v>
      </c>
      <c r="AR180" s="50" t="str">
        <f>Main!C290</f>
        <v>Wolves</v>
      </c>
      <c r="AS180" s="50">
        <f>Main!D290</f>
        <v>3.42</v>
      </c>
      <c r="AT180" s="50">
        <f>Main!E290</f>
        <v>3.48</v>
      </c>
      <c r="AU180" s="50">
        <f>Main!F290</f>
        <v>3.79</v>
      </c>
      <c r="AV180" s="50">
        <f>Main!G290</f>
        <v>3.14</v>
      </c>
      <c r="AW180" s="50">
        <f>Main!H290</f>
        <v>3.24</v>
      </c>
      <c r="AX180" s="50">
        <f>Main!I290</f>
        <v>3.63</v>
      </c>
      <c r="AY180" s="50">
        <f>Main!J290</f>
        <v>4.04</v>
      </c>
      <c r="AZ180" s="50">
        <f>Main!K290</f>
        <v>2.83</v>
      </c>
      <c r="BA180" s="50">
        <f>Main!L1170</f>
        <v>0</v>
      </c>
      <c r="BC180" s="50" t="str">
        <v>Sánchez</v>
      </c>
      <c r="BD180" s="50">
        <v>4.5999999999999996</v>
      </c>
      <c r="BE180" s="50" t="str">
        <v>Brighton</v>
      </c>
      <c r="BF180" s="50">
        <v>3.34</v>
      </c>
      <c r="BG180" s="50">
        <v>3.74</v>
      </c>
      <c r="BH180" s="50">
        <v>3.23</v>
      </c>
      <c r="BI180" s="50">
        <v>3.6</v>
      </c>
      <c r="BJ180" s="50">
        <v>4.09</v>
      </c>
      <c r="BK180" s="50">
        <v>3.68</v>
      </c>
      <c r="BL180" s="50">
        <v>3.82</v>
      </c>
      <c r="BM180" s="50">
        <v>2.09</v>
      </c>
      <c r="BN180" s="50">
        <v>0</v>
      </c>
      <c r="BP180" s="126" t="str">
        <f>Main!A180</f>
        <v>Sá</v>
      </c>
      <c r="BQ180" s="126">
        <f>Main!N2930</f>
        <v>0</v>
      </c>
      <c r="BR180" s="126">
        <f>Main!E70</f>
        <v>3.48</v>
      </c>
      <c r="BS180" s="126" t="str">
        <v>Sá</v>
      </c>
      <c r="BT180" s="126">
        <v>0</v>
      </c>
      <c r="BU180" s="126">
        <v>3.48</v>
      </c>
      <c r="BV180" s="127" t="str">
        <f t="shared" si="39"/>
        <v>Sá</v>
      </c>
      <c r="BW180" s="127">
        <f>Main!P2930</f>
        <v>0</v>
      </c>
      <c r="BX180" s="127">
        <f t="shared" si="40"/>
        <v>3.48</v>
      </c>
      <c r="BY180" s="127" t="str">
        <v>Sá</v>
      </c>
      <c r="BZ180" s="127">
        <v>0</v>
      </c>
      <c r="CA180" s="127">
        <v>3.48</v>
      </c>
      <c r="CB180" s="128" t="str">
        <f t="shared" si="43"/>
        <v>Sá</v>
      </c>
      <c r="CC180" s="128">
        <f>Main!M2930</f>
        <v>0</v>
      </c>
      <c r="CD180" s="128">
        <f>Main!E70</f>
        <v>3.48</v>
      </c>
      <c r="CE180" s="128" t="str">
        <v>Sá</v>
      </c>
      <c r="CF180" s="128">
        <v>0</v>
      </c>
      <c r="CG180" s="128">
        <v>3.48</v>
      </c>
      <c r="CH180" s="19" t="str">
        <f t="shared" si="41"/>
        <v>Sá</v>
      </c>
      <c r="CI180" s="19">
        <f>Main!M2930-BQ180-BW180-CC180</f>
        <v>0</v>
      </c>
      <c r="CJ180" s="19">
        <f t="shared" si="42"/>
        <v>3.48</v>
      </c>
      <c r="CK180" s="19" t="str">
        <v>Sá</v>
      </c>
      <c r="CL180" s="19">
        <v>0</v>
      </c>
      <c r="CM180" s="19">
        <v>3.48</v>
      </c>
    </row>
    <row r="181" spans="1:91">
      <c r="A181" s="48" t="str">
        <v>Lloris</v>
      </c>
      <c r="B181" s="48">
        <v>5.5</v>
      </c>
      <c r="C181" s="48" t="str">
        <v>Spurs</v>
      </c>
      <c r="D181" s="48">
        <v>3.78</v>
      </c>
      <c r="E181" s="48">
        <v>3.63</v>
      </c>
      <c r="F181" s="48">
        <v>6.38</v>
      </c>
      <c r="G181" s="48">
        <v>3.52</v>
      </c>
      <c r="H181" s="48">
        <v>3.12</v>
      </c>
      <c r="I181" s="48">
        <v>3.45</v>
      </c>
      <c r="J181" s="48">
        <v>3.71</v>
      </c>
      <c r="K181" s="48">
        <v>3.45</v>
      </c>
      <c r="L181" s="48">
        <v>0</v>
      </c>
      <c r="N181" s="252">
        <f t="shared" si="44"/>
        <v>4</v>
      </c>
      <c r="O181" s="49" t="str">
        <f>Main!A291</f>
        <v>De Gea</v>
      </c>
      <c r="P181" s="49">
        <f>Main!B291</f>
        <v>4.9000000000000004</v>
      </c>
      <c r="Q181" s="49" t="str">
        <f>Main!C291</f>
        <v>Man Utd</v>
      </c>
      <c r="R181" s="49">
        <f>Main!D291</f>
        <v>3.92</v>
      </c>
      <c r="S181" s="49">
        <f>Main!E291</f>
        <v>4.1399999999999997</v>
      </c>
      <c r="T181" s="49">
        <f>Main!F291</f>
        <v>3.16</v>
      </c>
      <c r="U181" s="49">
        <f>Main!G291</f>
        <v>3.15</v>
      </c>
      <c r="V181" s="49">
        <f>Main!H291</f>
        <v>3.92</v>
      </c>
      <c r="W181" s="49">
        <f>Main!I291</f>
        <v>3.46</v>
      </c>
      <c r="X181" s="49">
        <f>Main!J291</f>
        <v>3.85</v>
      </c>
      <c r="Y181" s="49">
        <f>Main!K291</f>
        <v>1.85</v>
      </c>
      <c r="Z181" s="49">
        <f>Main!L2931</f>
        <v>0</v>
      </c>
      <c r="AB181" s="49">
        <v>3</v>
      </c>
      <c r="AC181" s="49" t="str">
        <v>Schär</v>
      </c>
      <c r="AD181" s="49">
        <v>4.9000000000000004</v>
      </c>
      <c r="AE181" s="49" t="str">
        <v>Newcastle</v>
      </c>
      <c r="AF181" s="49">
        <v>4.0599999999999996</v>
      </c>
      <c r="AG181" s="49">
        <v>1.69</v>
      </c>
      <c r="AH181" s="49">
        <v>3.37</v>
      </c>
      <c r="AI181" s="49">
        <v>2.85</v>
      </c>
      <c r="AJ181" s="49">
        <v>3.68</v>
      </c>
      <c r="AK181" s="49">
        <v>3.69</v>
      </c>
      <c r="AL181" s="49">
        <v>2.3199999999999998</v>
      </c>
      <c r="AM181" s="49">
        <v>2.0299999999999998</v>
      </c>
      <c r="AN181" s="49">
        <v>0</v>
      </c>
      <c r="AP181" s="50" t="str">
        <f>Main!A291</f>
        <v>De Gea</v>
      </c>
      <c r="AQ181" s="50">
        <f>Main!B291</f>
        <v>4.9000000000000004</v>
      </c>
      <c r="AR181" s="50" t="str">
        <f>Main!C291</f>
        <v>Man Utd</v>
      </c>
      <c r="AS181" s="50">
        <f>Main!D291</f>
        <v>3.92</v>
      </c>
      <c r="AT181" s="50">
        <f>Main!E291</f>
        <v>4.1399999999999997</v>
      </c>
      <c r="AU181" s="50">
        <f>Main!F291</f>
        <v>3.16</v>
      </c>
      <c r="AV181" s="50">
        <f>Main!G291</f>
        <v>3.15</v>
      </c>
      <c r="AW181" s="50">
        <f>Main!H291</f>
        <v>3.92</v>
      </c>
      <c r="AX181" s="50">
        <f>Main!I291</f>
        <v>3.46</v>
      </c>
      <c r="AY181" s="50">
        <f>Main!J291</f>
        <v>3.85</v>
      </c>
      <c r="AZ181" s="50">
        <f>Main!K291</f>
        <v>1.85</v>
      </c>
      <c r="BA181" s="50">
        <f>Main!L1171</f>
        <v>0</v>
      </c>
      <c r="BC181" s="50" t="str">
        <v>Sá</v>
      </c>
      <c r="BD181" s="50">
        <v>5</v>
      </c>
      <c r="BE181" s="50" t="str">
        <v>Wolves</v>
      </c>
      <c r="BF181" s="50">
        <v>3.42</v>
      </c>
      <c r="BG181" s="50">
        <v>3.48</v>
      </c>
      <c r="BH181" s="50">
        <v>3.79</v>
      </c>
      <c r="BI181" s="50">
        <v>3.14</v>
      </c>
      <c r="BJ181" s="50">
        <v>3.24</v>
      </c>
      <c r="BK181" s="50">
        <v>3.63</v>
      </c>
      <c r="BL181" s="50">
        <v>4.04</v>
      </c>
      <c r="BM181" s="50">
        <v>2.83</v>
      </c>
      <c r="BN181" s="50">
        <v>0</v>
      </c>
      <c r="BP181" s="126" t="str">
        <f>Main!A181</f>
        <v>De Gea</v>
      </c>
      <c r="BQ181" s="126">
        <f>Main!N2931</f>
        <v>0</v>
      </c>
      <c r="BR181" s="126">
        <f>Main!E71</f>
        <v>4.1399999999999997</v>
      </c>
      <c r="BS181" s="126" t="str">
        <v>De Gea</v>
      </c>
      <c r="BT181" s="126">
        <v>0</v>
      </c>
      <c r="BU181" s="126">
        <v>4.1399999999999997</v>
      </c>
      <c r="BV181" s="127" t="str">
        <f t="shared" si="39"/>
        <v>De Gea</v>
      </c>
      <c r="BW181" s="127">
        <f>Main!P2931</f>
        <v>0</v>
      </c>
      <c r="BX181" s="127">
        <f t="shared" si="40"/>
        <v>4.1399999999999997</v>
      </c>
      <c r="BY181" s="127" t="str">
        <v>De Gea</v>
      </c>
      <c r="BZ181" s="127">
        <v>0</v>
      </c>
      <c r="CA181" s="127">
        <v>4.1399999999999997</v>
      </c>
      <c r="CB181" s="128" t="str">
        <f t="shared" si="43"/>
        <v>De Gea</v>
      </c>
      <c r="CC181" s="128">
        <f>Main!M2931</f>
        <v>0</v>
      </c>
      <c r="CD181" s="128">
        <f>Main!E71</f>
        <v>4.1399999999999997</v>
      </c>
      <c r="CE181" s="128" t="str">
        <v>De Gea</v>
      </c>
      <c r="CF181" s="128">
        <v>0</v>
      </c>
      <c r="CG181" s="128">
        <v>4.1399999999999997</v>
      </c>
      <c r="CH181" s="19" t="str">
        <f t="shared" si="41"/>
        <v>De Gea</v>
      </c>
      <c r="CI181" s="19">
        <f>Main!M2931-BQ181-BW181-CC181</f>
        <v>0</v>
      </c>
      <c r="CJ181" s="19">
        <f t="shared" si="42"/>
        <v>4.1399999999999997</v>
      </c>
      <c r="CK181" s="19" t="str">
        <v>De Gea</v>
      </c>
      <c r="CL181" s="19">
        <v>0</v>
      </c>
      <c r="CM181" s="19">
        <v>4.1399999999999997</v>
      </c>
    </row>
    <row r="182" spans="1:91">
      <c r="A182" s="48" t="str">
        <v>Pope</v>
      </c>
      <c r="B182" s="48">
        <v>5.3</v>
      </c>
      <c r="C182" s="48" t="str">
        <v>Newcastle</v>
      </c>
      <c r="D182" s="48">
        <v>3.98</v>
      </c>
      <c r="E182" s="48">
        <v>3.29</v>
      </c>
      <c r="F182" s="48">
        <v>3.99</v>
      </c>
      <c r="G182" s="48">
        <v>3.84</v>
      </c>
      <c r="H182" s="48">
        <v>3.96</v>
      </c>
      <c r="I182" s="48">
        <v>4</v>
      </c>
      <c r="J182" s="48">
        <v>3.37</v>
      </c>
      <c r="K182" s="48">
        <v>2.4300000000000002</v>
      </c>
      <c r="L182" s="48">
        <v>0</v>
      </c>
      <c r="N182" s="252">
        <f t="shared" si="44"/>
        <v>4</v>
      </c>
      <c r="O182" s="49" t="str">
        <f>Main!A292</f>
        <v>Pickford</v>
      </c>
      <c r="P182" s="49">
        <f>Main!B292</f>
        <v>4.5</v>
      </c>
      <c r="Q182" s="49" t="str">
        <f>Main!C292</f>
        <v>Everton</v>
      </c>
      <c r="R182" s="49">
        <f>Main!D292</f>
        <v>3.29</v>
      </c>
      <c r="S182" s="49">
        <f>Main!E292</f>
        <v>3.46</v>
      </c>
      <c r="T182" s="49">
        <f>Main!F292</f>
        <v>3.86</v>
      </c>
      <c r="U182" s="49">
        <f>Main!G292</f>
        <v>3.34</v>
      </c>
      <c r="V182" s="49">
        <f>Main!H292</f>
        <v>3.2</v>
      </c>
      <c r="W182" s="49">
        <f>Main!I292</f>
        <v>3.09</v>
      </c>
      <c r="X182" s="49">
        <f>Main!J292</f>
        <v>3.58</v>
      </c>
      <c r="Y182" s="49">
        <f>Main!K292</f>
        <v>3.56</v>
      </c>
      <c r="Z182" s="49">
        <f>Main!L2932</f>
        <v>0</v>
      </c>
      <c r="AB182" s="49">
        <v>3</v>
      </c>
      <c r="AC182" s="49" t="str">
        <v>Zinchenko</v>
      </c>
      <c r="AD182" s="49">
        <v>5</v>
      </c>
      <c r="AE182" s="49" t="str">
        <v>Arsenal</v>
      </c>
      <c r="AF182" s="49">
        <v>2.52</v>
      </c>
      <c r="AG182" s="49">
        <v>2.68</v>
      </c>
      <c r="AH182" s="49">
        <v>2.23</v>
      </c>
      <c r="AI182" s="49">
        <v>2.7</v>
      </c>
      <c r="AJ182" s="49">
        <v>3.15</v>
      </c>
      <c r="AK182" s="49">
        <v>5.31</v>
      </c>
      <c r="AL182" s="49">
        <v>2.75</v>
      </c>
      <c r="AM182" s="49">
        <v>2.25</v>
      </c>
      <c r="AN182" s="49">
        <v>0</v>
      </c>
      <c r="AP182" s="50" t="str">
        <f>Main!A292</f>
        <v>Pickford</v>
      </c>
      <c r="AQ182" s="50">
        <f>Main!B292</f>
        <v>4.5</v>
      </c>
      <c r="AR182" s="50" t="str">
        <f>Main!C292</f>
        <v>Everton</v>
      </c>
      <c r="AS182" s="50">
        <f>Main!D292</f>
        <v>3.29</v>
      </c>
      <c r="AT182" s="50">
        <f>Main!E292</f>
        <v>3.46</v>
      </c>
      <c r="AU182" s="50">
        <f>Main!F292</f>
        <v>3.86</v>
      </c>
      <c r="AV182" s="50">
        <f>Main!G292</f>
        <v>3.34</v>
      </c>
      <c r="AW182" s="50">
        <f>Main!H292</f>
        <v>3.2</v>
      </c>
      <c r="AX182" s="50">
        <f>Main!I292</f>
        <v>3.09</v>
      </c>
      <c r="AY182" s="50">
        <f>Main!J292</f>
        <v>3.58</v>
      </c>
      <c r="AZ182" s="50">
        <f>Main!K292</f>
        <v>3.56</v>
      </c>
      <c r="BA182" s="50">
        <f>Main!L1172</f>
        <v>0</v>
      </c>
      <c r="BC182" s="50" t="str">
        <v>De Gea</v>
      </c>
      <c r="BD182" s="50">
        <v>4.9000000000000004</v>
      </c>
      <c r="BE182" s="50" t="str">
        <v>Man Utd</v>
      </c>
      <c r="BF182" s="50">
        <v>3.92</v>
      </c>
      <c r="BG182" s="50">
        <v>4.1399999999999997</v>
      </c>
      <c r="BH182" s="50">
        <v>3.16</v>
      </c>
      <c r="BI182" s="50">
        <v>3.15</v>
      </c>
      <c r="BJ182" s="50">
        <v>3.92</v>
      </c>
      <c r="BK182" s="50">
        <v>3.46</v>
      </c>
      <c r="BL182" s="50">
        <v>3.85</v>
      </c>
      <c r="BM182" s="50">
        <v>1.85</v>
      </c>
      <c r="BN182" s="50">
        <v>0</v>
      </c>
      <c r="BP182" s="126" t="str">
        <f>Main!A182</f>
        <v>Pickford</v>
      </c>
      <c r="BQ182" s="126">
        <f>Main!N2932</f>
        <v>0</v>
      </c>
      <c r="BR182" s="126">
        <f>Main!E72</f>
        <v>3.46</v>
      </c>
      <c r="BS182" s="126" t="str">
        <v>Pickford</v>
      </c>
      <c r="BT182" s="126">
        <v>0</v>
      </c>
      <c r="BU182" s="126">
        <v>3.46</v>
      </c>
      <c r="BV182" s="127" t="str">
        <f t="shared" si="39"/>
        <v>Pickford</v>
      </c>
      <c r="BW182" s="127">
        <f>Main!P2932</f>
        <v>0</v>
      </c>
      <c r="BX182" s="127">
        <f t="shared" si="40"/>
        <v>3.46</v>
      </c>
      <c r="BY182" s="127" t="str">
        <v>Pickford</v>
      </c>
      <c r="BZ182" s="127">
        <v>0</v>
      </c>
      <c r="CA182" s="127">
        <v>3.46</v>
      </c>
      <c r="CB182" s="128" t="str">
        <f t="shared" si="43"/>
        <v>Pickford</v>
      </c>
      <c r="CC182" s="128">
        <f>Main!M2932</f>
        <v>0</v>
      </c>
      <c r="CD182" s="128">
        <f>Main!E72</f>
        <v>3.46</v>
      </c>
      <c r="CE182" s="128" t="str">
        <v>Pickford</v>
      </c>
      <c r="CF182" s="128">
        <v>0</v>
      </c>
      <c r="CG182" s="128">
        <v>3.46</v>
      </c>
      <c r="CH182" s="19" t="str">
        <f t="shared" si="41"/>
        <v>Pickford</v>
      </c>
      <c r="CI182" s="19">
        <f>Main!M2932-BQ182-BW182-CC182</f>
        <v>0</v>
      </c>
      <c r="CJ182" s="19">
        <f t="shared" si="42"/>
        <v>3.46</v>
      </c>
      <c r="CK182" s="19" t="str">
        <v>Pickford</v>
      </c>
      <c r="CL182" s="19">
        <v>0</v>
      </c>
      <c r="CM182" s="19">
        <v>3.46</v>
      </c>
    </row>
    <row r="183" spans="1:91">
      <c r="A183" s="48" t="str">
        <v>Fabianski</v>
      </c>
      <c r="B183" s="48">
        <v>5</v>
      </c>
      <c r="C183" s="48" t="str">
        <v>West Ham</v>
      </c>
      <c r="D183" s="48">
        <v>3.78</v>
      </c>
      <c r="E183" s="48">
        <v>3.48</v>
      </c>
      <c r="F183" s="48">
        <v>3.68</v>
      </c>
      <c r="G183" s="48">
        <v>3.95</v>
      </c>
      <c r="H183" s="48">
        <v>3.23</v>
      </c>
      <c r="I183" s="48">
        <v>3.44</v>
      </c>
      <c r="J183" s="48">
        <v>3.18</v>
      </c>
      <c r="K183" s="48">
        <v>3.51</v>
      </c>
      <c r="L183" s="48">
        <v>0</v>
      </c>
      <c r="N183" s="252">
        <f t="shared" si="44"/>
        <v>4</v>
      </c>
      <c r="O183" s="49" t="str">
        <f>Main!A293</f>
        <v>Henderson</v>
      </c>
      <c r="P183" s="49">
        <f>Main!B293</f>
        <v>4.7</v>
      </c>
      <c r="Q183" s="49" t="str">
        <f>Main!C293</f>
        <v>Nott'm Forest</v>
      </c>
      <c r="R183" s="49">
        <f>Main!D293</f>
        <v>3.35</v>
      </c>
      <c r="S183" s="49">
        <f>Main!E293</f>
        <v>3.43</v>
      </c>
      <c r="T183" s="49">
        <f>Main!F293</f>
        <v>3.62</v>
      </c>
      <c r="U183" s="49">
        <f>Main!G293</f>
        <v>3.47</v>
      </c>
      <c r="V183" s="49">
        <f>Main!H293</f>
        <v>3.49</v>
      </c>
      <c r="W183" s="49">
        <f>Main!I293</f>
        <v>3.24</v>
      </c>
      <c r="X183" s="49">
        <f>Main!J293</f>
        <v>3.06</v>
      </c>
      <c r="Y183" s="49">
        <f>Main!K293</f>
        <v>2.78</v>
      </c>
      <c r="Z183" s="49">
        <f>Main!L2933</f>
        <v>0</v>
      </c>
      <c r="AB183" s="49">
        <v>3</v>
      </c>
      <c r="AC183" s="49" t="str">
        <v>Walker</v>
      </c>
      <c r="AD183" s="49">
        <v>4.8</v>
      </c>
      <c r="AE183" s="49" t="str">
        <v>Man City</v>
      </c>
      <c r="AF183" s="49">
        <v>3.17</v>
      </c>
      <c r="AG183" s="49">
        <v>2.37</v>
      </c>
      <c r="AH183" s="49">
        <v>4.68</v>
      </c>
      <c r="AI183" s="49">
        <v>3.05</v>
      </c>
      <c r="AJ183" s="49">
        <v>2.04</v>
      </c>
      <c r="AK183" s="49">
        <v>4.25</v>
      </c>
      <c r="AL183" s="49">
        <v>2.4500000000000002</v>
      </c>
      <c r="AM183" s="49">
        <v>1.1399999999999999</v>
      </c>
      <c r="AN183" s="49">
        <v>0</v>
      </c>
      <c r="AP183" s="50" t="str">
        <f>Main!A293</f>
        <v>Henderson</v>
      </c>
      <c r="AQ183" s="50">
        <f>Main!B293</f>
        <v>4.7</v>
      </c>
      <c r="AR183" s="50" t="str">
        <f>Main!C293</f>
        <v>Nott'm Forest</v>
      </c>
      <c r="AS183" s="50">
        <f>Main!D293</f>
        <v>3.35</v>
      </c>
      <c r="AT183" s="50">
        <f>Main!E293</f>
        <v>3.43</v>
      </c>
      <c r="AU183" s="50">
        <f>Main!F293</f>
        <v>3.62</v>
      </c>
      <c r="AV183" s="50">
        <f>Main!G293</f>
        <v>3.47</v>
      </c>
      <c r="AW183" s="50">
        <f>Main!H293</f>
        <v>3.49</v>
      </c>
      <c r="AX183" s="50">
        <f>Main!I293</f>
        <v>3.24</v>
      </c>
      <c r="AY183" s="50">
        <f>Main!J293</f>
        <v>3.06</v>
      </c>
      <c r="AZ183" s="50">
        <f>Main!K293</f>
        <v>2.78</v>
      </c>
      <c r="BA183" s="50">
        <f>Main!L1173</f>
        <v>0</v>
      </c>
      <c r="BC183" s="50" t="str">
        <v>Pickford</v>
      </c>
      <c r="BD183" s="50">
        <v>4.5</v>
      </c>
      <c r="BE183" s="50" t="str">
        <v>Everton</v>
      </c>
      <c r="BF183" s="50">
        <v>3.29</v>
      </c>
      <c r="BG183" s="50">
        <v>3.46</v>
      </c>
      <c r="BH183" s="50">
        <v>3.86</v>
      </c>
      <c r="BI183" s="50">
        <v>3.34</v>
      </c>
      <c r="BJ183" s="50">
        <v>3.2</v>
      </c>
      <c r="BK183" s="50">
        <v>3.09</v>
      </c>
      <c r="BL183" s="50">
        <v>3.58</v>
      </c>
      <c r="BM183" s="50">
        <v>3.56</v>
      </c>
      <c r="BN183" s="50">
        <v>0</v>
      </c>
      <c r="BP183" s="126" t="str">
        <f>Main!A183</f>
        <v>Henderson</v>
      </c>
      <c r="BQ183" s="126">
        <f>Main!N2933</f>
        <v>0</v>
      </c>
      <c r="BR183" s="126">
        <f>Main!E73</f>
        <v>3.43</v>
      </c>
      <c r="BS183" s="126" t="str">
        <v>Henderson</v>
      </c>
      <c r="BT183" s="126">
        <v>0</v>
      </c>
      <c r="BU183" s="126">
        <v>3.43</v>
      </c>
      <c r="BV183" s="127" t="str">
        <f t="shared" si="39"/>
        <v>Henderson</v>
      </c>
      <c r="BW183" s="127">
        <f>Main!P2933</f>
        <v>0</v>
      </c>
      <c r="BX183" s="127">
        <f t="shared" si="40"/>
        <v>3.43</v>
      </c>
      <c r="BY183" s="127" t="str">
        <v>Henderson</v>
      </c>
      <c r="BZ183" s="127">
        <v>0</v>
      </c>
      <c r="CA183" s="127">
        <v>3.43</v>
      </c>
      <c r="CB183" s="128" t="str">
        <f t="shared" si="43"/>
        <v>Henderson</v>
      </c>
      <c r="CC183" s="128">
        <f>Main!M2933</f>
        <v>0</v>
      </c>
      <c r="CD183" s="128">
        <f>Main!E73</f>
        <v>3.43</v>
      </c>
      <c r="CE183" s="128" t="str">
        <v>Henderson</v>
      </c>
      <c r="CF183" s="128">
        <v>0</v>
      </c>
      <c r="CG183" s="128">
        <v>3.43</v>
      </c>
      <c r="CH183" s="19" t="str">
        <f t="shared" si="41"/>
        <v>Henderson</v>
      </c>
      <c r="CI183" s="19">
        <f>Main!M2933-BQ183-BW183-CC183</f>
        <v>0</v>
      </c>
      <c r="CJ183" s="19">
        <f t="shared" si="42"/>
        <v>3.43</v>
      </c>
      <c r="CK183" s="19" t="str">
        <v>Henderson</v>
      </c>
      <c r="CL183" s="19">
        <v>0</v>
      </c>
      <c r="CM183" s="19">
        <v>3.43</v>
      </c>
    </row>
    <row r="184" spans="1:91">
      <c r="A184" s="48" t="str">
        <v>Sánchez</v>
      </c>
      <c r="B184" s="48">
        <v>4.5999999999999996</v>
      </c>
      <c r="C184" s="48" t="str">
        <v>Brighton</v>
      </c>
      <c r="D184" s="48">
        <v>3.34</v>
      </c>
      <c r="E184" s="48">
        <v>3.74</v>
      </c>
      <c r="F184" s="48">
        <v>3.23</v>
      </c>
      <c r="G184" s="48">
        <v>3.6</v>
      </c>
      <c r="H184" s="48">
        <v>4.09</v>
      </c>
      <c r="I184" s="48">
        <v>3.68</v>
      </c>
      <c r="J184" s="48">
        <v>3.82</v>
      </c>
      <c r="K184" s="48">
        <v>2.09</v>
      </c>
      <c r="L184" s="48">
        <v>0</v>
      </c>
      <c r="N184" s="252">
        <f t="shared" si="44"/>
        <v>4</v>
      </c>
      <c r="O184" s="49" t="str">
        <f>Main!A294</f>
        <v>Meslier</v>
      </c>
      <c r="P184" s="49">
        <f>Main!B294</f>
        <v>4.5</v>
      </c>
      <c r="Q184" s="49" t="str">
        <f>Main!C294</f>
        <v>Leeds</v>
      </c>
      <c r="R184" s="49">
        <f>Main!D294</f>
        <v>3.13</v>
      </c>
      <c r="S184" s="49">
        <f>Main!E294</f>
        <v>3.36</v>
      </c>
      <c r="T184" s="49">
        <f>Main!F294</f>
        <v>3.2</v>
      </c>
      <c r="U184" s="49">
        <f>Main!G294</f>
        <v>3.41</v>
      </c>
      <c r="V184" s="49">
        <f>Main!H294</f>
        <v>3.43</v>
      </c>
      <c r="W184" s="49">
        <f>Main!I294</f>
        <v>3.18</v>
      </c>
      <c r="X184" s="49">
        <f>Main!J294</f>
        <v>3.38</v>
      </c>
      <c r="Y184" s="49">
        <f>Main!K294</f>
        <v>3.24</v>
      </c>
      <c r="Z184" s="49">
        <f>Main!L2934</f>
        <v>0</v>
      </c>
      <c r="AB184" s="49">
        <v>3</v>
      </c>
      <c r="AC184" s="49" t="str">
        <v>Perišić</v>
      </c>
      <c r="AD184" s="49">
        <v>5.8</v>
      </c>
      <c r="AE184" s="49" t="str">
        <v>Spurs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2.56</v>
      </c>
      <c r="AL184" s="49">
        <v>2.94</v>
      </c>
      <c r="AM184" s="49">
        <v>2.4700000000000002</v>
      </c>
      <c r="AN184" s="49">
        <v>0</v>
      </c>
      <c r="AP184" s="50" t="str">
        <f>Main!A294</f>
        <v>Meslier</v>
      </c>
      <c r="AQ184" s="50">
        <f>Main!B294</f>
        <v>4.5</v>
      </c>
      <c r="AR184" s="50" t="str">
        <f>Main!C294</f>
        <v>Leeds</v>
      </c>
      <c r="AS184" s="50">
        <f>Main!D294</f>
        <v>3.13</v>
      </c>
      <c r="AT184" s="50">
        <f>Main!E294</f>
        <v>3.36</v>
      </c>
      <c r="AU184" s="50">
        <f>Main!F294</f>
        <v>3.2</v>
      </c>
      <c r="AV184" s="50">
        <f>Main!G294</f>
        <v>3.41</v>
      </c>
      <c r="AW184" s="50">
        <f>Main!H294</f>
        <v>3.43</v>
      </c>
      <c r="AX184" s="50">
        <f>Main!I294</f>
        <v>3.18</v>
      </c>
      <c r="AY184" s="50">
        <f>Main!J294</f>
        <v>3.38</v>
      </c>
      <c r="AZ184" s="50">
        <f>Main!K294</f>
        <v>3.24</v>
      </c>
      <c r="BA184" s="50">
        <f>Main!L1174</f>
        <v>0</v>
      </c>
      <c r="BC184" s="50" t="str">
        <v>Henderson</v>
      </c>
      <c r="BD184" s="50">
        <v>4.7</v>
      </c>
      <c r="BE184" s="50" t="str">
        <v>Nott'm Forest</v>
      </c>
      <c r="BF184" s="50">
        <v>3.35</v>
      </c>
      <c r="BG184" s="50">
        <v>3.43</v>
      </c>
      <c r="BH184" s="50">
        <v>3.62</v>
      </c>
      <c r="BI184" s="50">
        <v>3.47</v>
      </c>
      <c r="BJ184" s="50">
        <v>3.49</v>
      </c>
      <c r="BK184" s="50">
        <v>3.24</v>
      </c>
      <c r="BL184" s="50">
        <v>3.06</v>
      </c>
      <c r="BM184" s="50">
        <v>2.78</v>
      </c>
      <c r="BN184" s="50">
        <v>0</v>
      </c>
      <c r="BP184" s="126" t="str">
        <f>Main!A184</f>
        <v>Meslier</v>
      </c>
      <c r="BQ184" s="126">
        <f>Main!N2934</f>
        <v>0</v>
      </c>
      <c r="BR184" s="126">
        <f>Main!E74</f>
        <v>3.36</v>
      </c>
      <c r="BS184" s="126" t="str">
        <v>Meslier</v>
      </c>
      <c r="BT184" s="126">
        <v>0</v>
      </c>
      <c r="BU184" s="126">
        <v>3.36</v>
      </c>
      <c r="BV184" s="127" t="str">
        <f t="shared" si="39"/>
        <v>Meslier</v>
      </c>
      <c r="BW184" s="127">
        <f>Main!P2934</f>
        <v>0</v>
      </c>
      <c r="BX184" s="127">
        <f t="shared" si="40"/>
        <v>3.36</v>
      </c>
      <c r="BY184" s="127" t="str">
        <v>Meslier</v>
      </c>
      <c r="BZ184" s="127">
        <v>0</v>
      </c>
      <c r="CA184" s="127">
        <v>3.36</v>
      </c>
      <c r="CB184" s="128" t="str">
        <f t="shared" si="43"/>
        <v>Meslier</v>
      </c>
      <c r="CC184" s="128">
        <f>Main!M2934</f>
        <v>0</v>
      </c>
      <c r="CD184" s="128">
        <f>Main!E74</f>
        <v>3.36</v>
      </c>
      <c r="CE184" s="128" t="str">
        <v>Meslier</v>
      </c>
      <c r="CF184" s="128">
        <v>0</v>
      </c>
      <c r="CG184" s="128">
        <v>3.36</v>
      </c>
      <c r="CH184" s="19" t="str">
        <f t="shared" si="41"/>
        <v>Meslier</v>
      </c>
      <c r="CI184" s="19">
        <f>Main!M2934-BQ184-BW184-CC184</f>
        <v>0</v>
      </c>
      <c r="CJ184" s="19">
        <f t="shared" si="42"/>
        <v>3.36</v>
      </c>
      <c r="CK184" s="19" t="str">
        <v>Meslier</v>
      </c>
      <c r="CL184" s="19">
        <v>0</v>
      </c>
      <c r="CM184" s="19">
        <v>3.36</v>
      </c>
    </row>
    <row r="185" spans="1:91">
      <c r="A185" s="48" t="str">
        <v>Sá</v>
      </c>
      <c r="B185" s="48">
        <v>5</v>
      </c>
      <c r="C185" s="48" t="str">
        <v>Wolves</v>
      </c>
      <c r="D185" s="48">
        <v>3.42</v>
      </c>
      <c r="E185" s="48">
        <v>3.48</v>
      </c>
      <c r="F185" s="48">
        <v>3.79</v>
      </c>
      <c r="G185" s="48">
        <v>3.14</v>
      </c>
      <c r="H185" s="48">
        <v>3.24</v>
      </c>
      <c r="I185" s="48">
        <v>3.63</v>
      </c>
      <c r="J185" s="48">
        <v>4.04</v>
      </c>
      <c r="K185" s="48">
        <v>2.83</v>
      </c>
      <c r="L185" s="48">
        <v>0</v>
      </c>
      <c r="N185" s="252">
        <f t="shared" si="44"/>
        <v>4</v>
      </c>
      <c r="O185" s="49" t="str">
        <f>Main!A295</f>
        <v>Guaita</v>
      </c>
      <c r="P185" s="49">
        <f>Main!B295</f>
        <v>4.5</v>
      </c>
      <c r="Q185" s="49" t="str">
        <f>Main!C295</f>
        <v>Crystal Palace</v>
      </c>
      <c r="R185" s="49">
        <f>Main!D295</f>
        <v>3.71</v>
      </c>
      <c r="S185" s="49">
        <f>Main!E295</f>
        <v>3.38</v>
      </c>
      <c r="T185" s="49">
        <f>Main!F295</f>
        <v>3.17</v>
      </c>
      <c r="U185" s="49">
        <f>Main!G295</f>
        <v>3.31</v>
      </c>
      <c r="V185" s="49">
        <f>Main!H295</f>
        <v>3.06</v>
      </c>
      <c r="W185" s="49">
        <f>Main!I295</f>
        <v>3.35</v>
      </c>
      <c r="X185" s="49">
        <f>Main!J295</f>
        <v>3.24</v>
      </c>
      <c r="Y185" s="49">
        <f>Main!K295</f>
        <v>3.06</v>
      </c>
      <c r="Z185" s="49">
        <f>Main!L2935</f>
        <v>0</v>
      </c>
      <c r="AB185" s="49">
        <v>3</v>
      </c>
      <c r="AC185" s="49" t="str">
        <v>Stones</v>
      </c>
      <c r="AD185" s="49">
        <v>5.4</v>
      </c>
      <c r="AE185" s="49" t="str">
        <v>Man City</v>
      </c>
      <c r="AF185" s="49">
        <v>3.18</v>
      </c>
      <c r="AG185" s="49">
        <v>2.4700000000000002</v>
      </c>
      <c r="AH185" s="49">
        <v>4.68</v>
      </c>
      <c r="AI185" s="49">
        <v>3.03</v>
      </c>
      <c r="AJ185" s="49">
        <v>1.96</v>
      </c>
      <c r="AK185" s="49">
        <v>3.99</v>
      </c>
      <c r="AL185" s="49">
        <v>2.36</v>
      </c>
      <c r="AM185" s="49">
        <v>1.05</v>
      </c>
      <c r="AN185" s="49">
        <v>0</v>
      </c>
      <c r="AP185" s="50" t="str">
        <f>Main!A295</f>
        <v>Guaita</v>
      </c>
      <c r="AQ185" s="50">
        <f>Main!B295</f>
        <v>4.5</v>
      </c>
      <c r="AR185" s="50" t="str">
        <f>Main!C295</f>
        <v>Crystal Palace</v>
      </c>
      <c r="AS185" s="50">
        <f>Main!D295</f>
        <v>3.71</v>
      </c>
      <c r="AT185" s="50">
        <f>Main!E295</f>
        <v>3.38</v>
      </c>
      <c r="AU185" s="50">
        <f>Main!F295</f>
        <v>3.17</v>
      </c>
      <c r="AV185" s="50">
        <f>Main!G295</f>
        <v>3.31</v>
      </c>
      <c r="AW185" s="50">
        <f>Main!H295</f>
        <v>3.06</v>
      </c>
      <c r="AX185" s="50">
        <f>Main!I295</f>
        <v>3.35</v>
      </c>
      <c r="AY185" s="50">
        <f>Main!J295</f>
        <v>3.24</v>
      </c>
      <c r="AZ185" s="50">
        <f>Main!K295</f>
        <v>3.06</v>
      </c>
      <c r="BA185" s="50">
        <f>Main!L1175</f>
        <v>0</v>
      </c>
      <c r="BC185" s="50" t="str">
        <v>Meslier</v>
      </c>
      <c r="BD185" s="50">
        <v>4.5</v>
      </c>
      <c r="BE185" s="50" t="str">
        <v>Leeds</v>
      </c>
      <c r="BF185" s="50">
        <v>3.13</v>
      </c>
      <c r="BG185" s="50">
        <v>3.36</v>
      </c>
      <c r="BH185" s="50">
        <v>3.2</v>
      </c>
      <c r="BI185" s="50">
        <v>3.41</v>
      </c>
      <c r="BJ185" s="50">
        <v>3.43</v>
      </c>
      <c r="BK185" s="50">
        <v>3.18</v>
      </c>
      <c r="BL185" s="50">
        <v>3.38</v>
      </c>
      <c r="BM185" s="50">
        <v>3.24</v>
      </c>
      <c r="BN185" s="50">
        <v>0</v>
      </c>
      <c r="BP185" s="126" t="str">
        <f>Main!A185</f>
        <v>Guaita</v>
      </c>
      <c r="BQ185" s="126">
        <f>Main!N2935</f>
        <v>0</v>
      </c>
      <c r="BR185" s="126">
        <f>Main!E75</f>
        <v>3.38</v>
      </c>
      <c r="BS185" s="126" t="str">
        <v>Guaita</v>
      </c>
      <c r="BT185" s="126">
        <v>0</v>
      </c>
      <c r="BU185" s="126">
        <v>3.38</v>
      </c>
      <c r="BV185" s="127" t="str">
        <f t="shared" si="39"/>
        <v>Guaita</v>
      </c>
      <c r="BW185" s="127">
        <f>Main!P2935</f>
        <v>0</v>
      </c>
      <c r="BX185" s="127">
        <f t="shared" si="40"/>
        <v>3.38</v>
      </c>
      <c r="BY185" s="127" t="str">
        <v>Guaita</v>
      </c>
      <c r="BZ185" s="127">
        <v>0</v>
      </c>
      <c r="CA185" s="127">
        <v>3.38</v>
      </c>
      <c r="CB185" s="128" t="str">
        <f t="shared" si="43"/>
        <v>Guaita</v>
      </c>
      <c r="CC185" s="128">
        <f>Main!M2935</f>
        <v>0</v>
      </c>
      <c r="CD185" s="128">
        <f>Main!E75</f>
        <v>3.38</v>
      </c>
      <c r="CE185" s="128" t="str">
        <v>Guaita</v>
      </c>
      <c r="CF185" s="128">
        <v>0</v>
      </c>
      <c r="CG185" s="128">
        <v>3.38</v>
      </c>
      <c r="CH185" s="19" t="str">
        <f t="shared" si="41"/>
        <v>Guaita</v>
      </c>
      <c r="CI185" s="19">
        <f>Main!M2935-BQ185-BW185-CC185</f>
        <v>0</v>
      </c>
      <c r="CJ185" s="19">
        <f t="shared" si="42"/>
        <v>3.38</v>
      </c>
      <c r="CK185" s="19" t="str">
        <v>Guaita</v>
      </c>
      <c r="CL185" s="19">
        <v>0</v>
      </c>
      <c r="CM185" s="19">
        <v>3.38</v>
      </c>
    </row>
    <row r="186" spans="1:91">
      <c r="A186" s="48" t="str">
        <v>De Gea</v>
      </c>
      <c r="B186" s="48">
        <v>4.9000000000000004</v>
      </c>
      <c r="C186" s="48" t="str">
        <v>Man Utd</v>
      </c>
      <c r="D186" s="48">
        <v>3.92</v>
      </c>
      <c r="E186" s="48">
        <v>4.1399999999999997</v>
      </c>
      <c r="F186" s="48">
        <v>3.16</v>
      </c>
      <c r="G186" s="48">
        <v>3.15</v>
      </c>
      <c r="H186" s="48">
        <v>3.92</v>
      </c>
      <c r="I186" s="48">
        <v>3.46</v>
      </c>
      <c r="J186" s="48">
        <v>3.85</v>
      </c>
      <c r="K186" s="48">
        <v>1.85</v>
      </c>
      <c r="L186" s="48">
        <v>0</v>
      </c>
      <c r="N186" s="252">
        <f t="shared" si="44"/>
        <v>2</v>
      </c>
      <c r="O186" s="49" t="str">
        <f>Main!A296</f>
        <v>Salah</v>
      </c>
      <c r="P186" s="49">
        <f>Main!B296</f>
        <v>12.8</v>
      </c>
      <c r="Q186" s="49" t="str">
        <f>Main!C296</f>
        <v>Liverpool</v>
      </c>
      <c r="R186" s="49">
        <f>Main!D296</f>
        <v>8.14</v>
      </c>
      <c r="S186" s="49">
        <f>Main!E296</f>
        <v>6.7</v>
      </c>
      <c r="T186" s="49">
        <f>Main!F296</f>
        <v>5.55</v>
      </c>
      <c r="U186" s="49">
        <f>Main!G296</f>
        <v>5.82</v>
      </c>
      <c r="V186" s="49">
        <f>Main!H296</f>
        <v>5.69</v>
      </c>
      <c r="W186" s="49">
        <f>Main!I296</f>
        <v>7.04</v>
      </c>
      <c r="X186" s="49">
        <f>Main!J296</f>
        <v>4.66</v>
      </c>
      <c r="Y186" s="49">
        <f>Main!K296</f>
        <v>5.59</v>
      </c>
      <c r="Z186" s="49">
        <f>Main!L2936</f>
        <v>1</v>
      </c>
      <c r="AB186" s="49">
        <v>3</v>
      </c>
      <c r="AC186" s="49" t="str">
        <v>Shaw</v>
      </c>
      <c r="AD186" s="49">
        <v>4.8</v>
      </c>
      <c r="AE186" s="49" t="str">
        <v>Man Utd</v>
      </c>
      <c r="AF186" s="49">
        <v>3.54</v>
      </c>
      <c r="AG186" s="49">
        <v>4.2</v>
      </c>
      <c r="AH186" s="49">
        <v>1.83</v>
      </c>
      <c r="AI186" s="49">
        <v>1.77</v>
      </c>
      <c r="AJ186" s="49">
        <v>3.5</v>
      </c>
      <c r="AK186" s="49">
        <v>2.77</v>
      </c>
      <c r="AL186" s="49">
        <v>3.37</v>
      </c>
      <c r="AM186" s="49">
        <v>1.64</v>
      </c>
      <c r="AN186" s="49">
        <v>0</v>
      </c>
      <c r="AP186" s="50" t="str">
        <f>Main!A296</f>
        <v>Salah</v>
      </c>
      <c r="AQ186" s="50">
        <f>Main!B296</f>
        <v>12.8</v>
      </c>
      <c r="AR186" s="50" t="str">
        <f>Main!C296</f>
        <v>Liverpool</v>
      </c>
      <c r="AS186" s="50">
        <f>Main!D296</f>
        <v>8.14</v>
      </c>
      <c r="AT186" s="50">
        <f>Main!E296</f>
        <v>6.7</v>
      </c>
      <c r="AU186" s="50">
        <f>Main!F296</f>
        <v>5.55</v>
      </c>
      <c r="AV186" s="50">
        <f>Main!G296</f>
        <v>5.82</v>
      </c>
      <c r="AW186" s="50">
        <f>Main!H296</f>
        <v>5.69</v>
      </c>
      <c r="AX186" s="50">
        <f>Main!I296</f>
        <v>7.04</v>
      </c>
      <c r="AY186" s="50">
        <f>Main!J296</f>
        <v>4.66</v>
      </c>
      <c r="AZ186" s="50">
        <f>Main!K296</f>
        <v>5.59</v>
      </c>
      <c r="BA186" s="50">
        <f>Main!L1176</f>
        <v>0</v>
      </c>
      <c r="BC186" s="50" t="str">
        <v>Guaita</v>
      </c>
      <c r="BD186" s="50">
        <v>4.5</v>
      </c>
      <c r="BE186" s="50" t="str">
        <v>Crystal Palace</v>
      </c>
      <c r="BF186" s="50">
        <v>3.71</v>
      </c>
      <c r="BG186" s="50">
        <v>3.38</v>
      </c>
      <c r="BH186" s="50">
        <v>3.17</v>
      </c>
      <c r="BI186" s="50">
        <v>3.31</v>
      </c>
      <c r="BJ186" s="50">
        <v>3.06</v>
      </c>
      <c r="BK186" s="50">
        <v>3.35</v>
      </c>
      <c r="BL186" s="50">
        <v>3.24</v>
      </c>
      <c r="BM186" s="50">
        <v>3.06</v>
      </c>
      <c r="BN186" s="50">
        <v>0</v>
      </c>
      <c r="BP186" s="126" t="str">
        <f>Main!A186</f>
        <v>Salah</v>
      </c>
      <c r="BQ186" s="126">
        <f>Main!N2936</f>
        <v>0</v>
      </c>
      <c r="BR186" s="126">
        <f>Main!E76</f>
        <v>6.7</v>
      </c>
      <c r="BS186" s="126" t="str">
        <v>Salah</v>
      </c>
      <c r="BT186" s="126">
        <v>0</v>
      </c>
      <c r="BU186" s="126">
        <v>6.7</v>
      </c>
      <c r="BV186" s="127" t="str">
        <f t="shared" si="39"/>
        <v>Salah</v>
      </c>
      <c r="BW186" s="127">
        <f>Main!P2936</f>
        <v>0</v>
      </c>
      <c r="BX186" s="127">
        <f t="shared" si="40"/>
        <v>6.7</v>
      </c>
      <c r="BY186" s="127" t="str">
        <v>Salah</v>
      </c>
      <c r="BZ186" s="127">
        <v>0</v>
      </c>
      <c r="CA186" s="127">
        <v>6.7</v>
      </c>
      <c r="CH186" s="19" t="str">
        <f t="shared" si="41"/>
        <v>Salah</v>
      </c>
      <c r="CI186" s="19">
        <f>Main!M2936-BQ186-BW186-CC186</f>
        <v>0</v>
      </c>
      <c r="CJ186" s="19">
        <f t="shared" si="42"/>
        <v>6.7</v>
      </c>
      <c r="CK186" s="19" t="str">
        <v>Salah</v>
      </c>
      <c r="CL186" s="19">
        <v>0</v>
      </c>
      <c r="CM186" s="19">
        <v>6.7</v>
      </c>
    </row>
    <row r="187" spans="1:91">
      <c r="A187" s="48" t="str">
        <v>Pickford</v>
      </c>
      <c r="B187" s="48">
        <v>4.5</v>
      </c>
      <c r="C187" s="48" t="str">
        <v>Everton</v>
      </c>
      <c r="D187" s="48">
        <v>3.29</v>
      </c>
      <c r="E187" s="48">
        <v>3.46</v>
      </c>
      <c r="F187" s="48">
        <v>3.86</v>
      </c>
      <c r="G187" s="48">
        <v>3.34</v>
      </c>
      <c r="H187" s="48">
        <v>3.2</v>
      </c>
      <c r="I187" s="48">
        <v>3.09</v>
      </c>
      <c r="J187" s="48">
        <v>3.58</v>
      </c>
      <c r="K187" s="48">
        <v>3.56</v>
      </c>
      <c r="L187" s="48">
        <v>0</v>
      </c>
      <c r="N187" s="252">
        <f t="shared" si="44"/>
        <v>2</v>
      </c>
      <c r="O187" s="49" t="str">
        <f>Main!A297</f>
        <v>De Bruyne</v>
      </c>
      <c r="P187" s="49">
        <f>Main!B297</f>
        <v>12.6</v>
      </c>
      <c r="Q187" s="49" t="str">
        <f>Main!C297</f>
        <v>Man City</v>
      </c>
      <c r="R187" s="49">
        <f>Main!D297</f>
        <v>6.01</v>
      </c>
      <c r="S187" s="49">
        <f>Main!E297</f>
        <v>4.38</v>
      </c>
      <c r="T187" s="49">
        <f>Main!F297</f>
        <v>9.01</v>
      </c>
      <c r="U187" s="49">
        <f>Main!G297</f>
        <v>5.29</v>
      </c>
      <c r="V187" s="49">
        <f>Main!H297</f>
        <v>4.18</v>
      </c>
      <c r="W187" s="49">
        <f>Main!I297</f>
        <v>9.2799999999999994</v>
      </c>
      <c r="X187" s="49">
        <f>Main!J297</f>
        <v>5.0999999999999996</v>
      </c>
      <c r="Y187" s="49">
        <f>Main!K297</f>
        <v>2.2400000000000002</v>
      </c>
      <c r="Z187" s="49">
        <f>Main!L2937</f>
        <v>0</v>
      </c>
      <c r="AB187" s="49">
        <v>3</v>
      </c>
      <c r="AC187" s="49" t="str">
        <v>Varane</v>
      </c>
      <c r="AD187" s="49">
        <v>4.8</v>
      </c>
      <c r="AE187" s="49" t="str">
        <v>Man Utd</v>
      </c>
      <c r="AF187" s="49">
        <v>3.47</v>
      </c>
      <c r="AG187" s="49">
        <v>3.84</v>
      </c>
      <c r="AH187" s="49">
        <v>1.94</v>
      </c>
      <c r="AI187" s="49">
        <v>1.83</v>
      </c>
      <c r="AJ187" s="49">
        <v>3.41</v>
      </c>
      <c r="AK187" s="49">
        <v>2.6</v>
      </c>
      <c r="AL187" s="49">
        <v>3.21</v>
      </c>
      <c r="AM187" s="49">
        <v>1.55</v>
      </c>
      <c r="AN187" s="49">
        <v>0</v>
      </c>
      <c r="AP187" s="50" t="str">
        <f>Main!A297</f>
        <v>De Bruyne</v>
      </c>
      <c r="AQ187" s="50">
        <f>Main!B297</f>
        <v>12.6</v>
      </c>
      <c r="AR187" s="50" t="str">
        <f>Main!C297</f>
        <v>Man City</v>
      </c>
      <c r="AS187" s="50">
        <f>Main!D297</f>
        <v>6.01</v>
      </c>
      <c r="AT187" s="50">
        <f>Main!E297</f>
        <v>4.38</v>
      </c>
      <c r="AU187" s="50">
        <f>Main!F297</f>
        <v>9.01</v>
      </c>
      <c r="AV187" s="50">
        <f>Main!G297</f>
        <v>5.29</v>
      </c>
      <c r="AW187" s="50">
        <f>Main!H297</f>
        <v>4.18</v>
      </c>
      <c r="AX187" s="50">
        <f>Main!I297</f>
        <v>9.2799999999999994</v>
      </c>
      <c r="AY187" s="50">
        <f>Main!J297</f>
        <v>5.0999999999999996</v>
      </c>
      <c r="AZ187" s="50">
        <f>Main!K297</f>
        <v>2.2400000000000002</v>
      </c>
      <c r="BA187" s="50">
        <f>Main!L1177</f>
        <v>0</v>
      </c>
      <c r="BC187" s="50" t="str">
        <v>Salah</v>
      </c>
      <c r="BD187" s="50">
        <v>12.8</v>
      </c>
      <c r="BE187" s="50" t="str">
        <v>Liverpool</v>
      </c>
      <c r="BF187" s="50">
        <v>8.14</v>
      </c>
      <c r="BG187" s="50">
        <v>6.7</v>
      </c>
      <c r="BH187" s="50">
        <v>5.55</v>
      </c>
      <c r="BI187" s="50">
        <v>5.82</v>
      </c>
      <c r="BJ187" s="50">
        <v>5.69</v>
      </c>
      <c r="BK187" s="50">
        <v>7.04</v>
      </c>
      <c r="BL187" s="50">
        <v>4.66</v>
      </c>
      <c r="BM187" s="50">
        <v>5.59</v>
      </c>
      <c r="BN187" s="50">
        <v>0</v>
      </c>
      <c r="BP187" s="126" t="str">
        <f>Main!A187</f>
        <v>De Bruyne</v>
      </c>
      <c r="BQ187" s="126">
        <f>Main!N2937</f>
        <v>0</v>
      </c>
      <c r="BR187" s="126">
        <f>Main!E77</f>
        <v>4.38</v>
      </c>
      <c r="BS187" s="126" t="str">
        <v>De Bruyne</v>
      </c>
      <c r="BT187" s="126">
        <v>0</v>
      </c>
      <c r="BU187" s="126">
        <v>4.38</v>
      </c>
      <c r="BV187" s="127" t="str">
        <f t="shared" si="39"/>
        <v>De Bruyne</v>
      </c>
      <c r="BW187" s="127">
        <f>Main!P2937</f>
        <v>0</v>
      </c>
      <c r="BX187" s="127">
        <f t="shared" si="40"/>
        <v>4.38</v>
      </c>
      <c r="BY187" s="127" t="str">
        <v>De Bruyne</v>
      </c>
      <c r="BZ187" s="127">
        <v>0</v>
      </c>
      <c r="CA187" s="127">
        <v>4.38</v>
      </c>
      <c r="CH187" s="19" t="str">
        <f t="shared" si="41"/>
        <v>De Bruyne</v>
      </c>
      <c r="CI187" s="19">
        <f>Main!M2937-BQ187-BW187-CC187</f>
        <v>0</v>
      </c>
      <c r="CJ187" s="19">
        <f t="shared" si="42"/>
        <v>4.38</v>
      </c>
      <c r="CK187" s="19" t="str">
        <v>De Bruyne</v>
      </c>
      <c r="CL187" s="19">
        <v>0</v>
      </c>
      <c r="CM187" s="19">
        <v>4.38</v>
      </c>
    </row>
    <row r="188" spans="1:91">
      <c r="A188" s="48" t="str">
        <v>Henderson</v>
      </c>
      <c r="B188" s="48">
        <v>4.7</v>
      </c>
      <c r="C188" s="48" t="str">
        <v>Nott'm Forest</v>
      </c>
      <c r="D188" s="48">
        <v>3.35</v>
      </c>
      <c r="E188" s="48">
        <v>3.43</v>
      </c>
      <c r="F188" s="48">
        <v>3.62</v>
      </c>
      <c r="G188" s="48">
        <v>3.47</v>
      </c>
      <c r="H188" s="48">
        <v>3.49</v>
      </c>
      <c r="I188" s="48">
        <v>3.24</v>
      </c>
      <c r="J188" s="48">
        <v>3.06</v>
      </c>
      <c r="K188" s="48">
        <v>2.78</v>
      </c>
      <c r="L188" s="48">
        <v>0</v>
      </c>
      <c r="N188" s="252">
        <f t="shared" si="44"/>
        <v>2</v>
      </c>
      <c r="O188" s="49" t="str">
        <f>Main!A298</f>
        <v>Saka</v>
      </c>
      <c r="P188" s="49">
        <f>Main!B298</f>
        <v>8</v>
      </c>
      <c r="Q188" s="49" t="str">
        <f>Main!C298</f>
        <v>Arsenal</v>
      </c>
      <c r="R188" s="49">
        <f>Main!D298</f>
        <v>4.79</v>
      </c>
      <c r="S188" s="49">
        <f>Main!E298</f>
        <v>4.96</v>
      </c>
      <c r="T188" s="49">
        <f>Main!F298</f>
        <v>4.45</v>
      </c>
      <c r="U188" s="49">
        <f>Main!G298</f>
        <v>4.71</v>
      </c>
      <c r="V188" s="49">
        <f>Main!H298</f>
        <v>5.0199999999999996</v>
      </c>
      <c r="W188" s="49">
        <f>Main!I298</f>
        <v>9.41</v>
      </c>
      <c r="X188" s="49">
        <f>Main!J298</f>
        <v>4.7699999999999996</v>
      </c>
      <c r="Y188" s="49">
        <f>Main!K298</f>
        <v>3.88</v>
      </c>
      <c r="Z188" s="49">
        <f>Main!L2938</f>
        <v>1</v>
      </c>
      <c r="AB188" s="49">
        <v>3</v>
      </c>
      <c r="AC188" s="49" t="str">
        <v>Estupiñán</v>
      </c>
      <c r="AD188" s="49">
        <v>4.5</v>
      </c>
      <c r="AE188" s="49" t="str">
        <v>Brighton</v>
      </c>
      <c r="AF188" s="49">
        <v>2.37</v>
      </c>
      <c r="AG188" s="49">
        <v>3.26</v>
      </c>
      <c r="AH188" s="49">
        <v>2.17</v>
      </c>
      <c r="AI188" s="49">
        <v>2.61</v>
      </c>
      <c r="AJ188" s="49">
        <v>3.62</v>
      </c>
      <c r="AK188" s="49">
        <v>2.79</v>
      </c>
      <c r="AL188" s="49">
        <v>3.17</v>
      </c>
      <c r="AM188" s="49">
        <v>1.31</v>
      </c>
      <c r="AN188" s="49">
        <v>0</v>
      </c>
      <c r="AP188" s="50" t="str">
        <f>Main!A298</f>
        <v>Saka</v>
      </c>
      <c r="AQ188" s="50">
        <f>Main!B298</f>
        <v>8</v>
      </c>
      <c r="AR188" s="50" t="str">
        <f>Main!C298</f>
        <v>Arsenal</v>
      </c>
      <c r="AS188" s="50">
        <f>Main!D298</f>
        <v>4.79</v>
      </c>
      <c r="AT188" s="50">
        <f>Main!E298</f>
        <v>4.96</v>
      </c>
      <c r="AU188" s="50">
        <f>Main!F298</f>
        <v>4.45</v>
      </c>
      <c r="AV188" s="50">
        <f>Main!G298</f>
        <v>4.71</v>
      </c>
      <c r="AW188" s="50">
        <f>Main!H298</f>
        <v>5.0199999999999996</v>
      </c>
      <c r="AX188" s="50">
        <f>Main!I298</f>
        <v>9.41</v>
      </c>
      <c r="AY188" s="50">
        <f>Main!J298</f>
        <v>4.7699999999999996</v>
      </c>
      <c r="AZ188" s="50">
        <f>Main!K298</f>
        <v>3.88</v>
      </c>
      <c r="BA188" s="50">
        <f>Main!L1178</f>
        <v>0</v>
      </c>
      <c r="BC188" s="50" t="str">
        <v>De Bruyne</v>
      </c>
      <c r="BD188" s="50">
        <v>12.6</v>
      </c>
      <c r="BE188" s="50" t="str">
        <v>Man City</v>
      </c>
      <c r="BF188" s="50">
        <v>6.01</v>
      </c>
      <c r="BG188" s="50">
        <v>4.38</v>
      </c>
      <c r="BH188" s="50">
        <v>9.01</v>
      </c>
      <c r="BI188" s="50">
        <v>5.29</v>
      </c>
      <c r="BJ188" s="50">
        <v>4.18</v>
      </c>
      <c r="BK188" s="50">
        <v>9.2799999999999994</v>
      </c>
      <c r="BL188" s="50">
        <v>5.0999999999999996</v>
      </c>
      <c r="BM188" s="50">
        <v>2.2400000000000002</v>
      </c>
      <c r="BN188" s="50">
        <v>0</v>
      </c>
      <c r="BP188" s="126" t="str">
        <f>Main!A188</f>
        <v>Saka</v>
      </c>
      <c r="BQ188" s="126">
        <f>Main!N2938</f>
        <v>0</v>
      </c>
      <c r="BR188" s="126">
        <f>Main!E78</f>
        <v>4.96</v>
      </c>
      <c r="BS188" s="126" t="str">
        <v>Saka</v>
      </c>
      <c r="BT188" s="126">
        <v>0</v>
      </c>
      <c r="BU188" s="126">
        <v>4.96</v>
      </c>
      <c r="BV188" s="127" t="str">
        <f t="shared" si="39"/>
        <v>Saka</v>
      </c>
      <c r="BW188" s="127">
        <f>Main!P2938</f>
        <v>0</v>
      </c>
      <c r="BX188" s="127">
        <f t="shared" si="40"/>
        <v>4.96</v>
      </c>
      <c r="BY188" s="127" t="str">
        <v>Saka</v>
      </c>
      <c r="BZ188" s="127">
        <v>0</v>
      </c>
      <c r="CA188" s="127">
        <v>4.96</v>
      </c>
      <c r="CH188" s="19" t="str">
        <f t="shared" si="41"/>
        <v>Saka</v>
      </c>
      <c r="CI188" s="19">
        <f>Main!M2938-BQ188-BW188-CC188</f>
        <v>0</v>
      </c>
      <c r="CJ188" s="19">
        <f t="shared" si="42"/>
        <v>4.96</v>
      </c>
      <c r="CK188" s="19" t="str">
        <v>Saka</v>
      </c>
      <c r="CL188" s="19">
        <v>0</v>
      </c>
      <c r="CM188" s="19">
        <v>4.96</v>
      </c>
    </row>
    <row r="189" spans="1:91">
      <c r="A189" s="48" t="str">
        <v>Meslier</v>
      </c>
      <c r="B189" s="48">
        <v>4.5</v>
      </c>
      <c r="C189" s="48" t="str">
        <v>Leeds</v>
      </c>
      <c r="D189" s="48">
        <v>3.13</v>
      </c>
      <c r="E189" s="48">
        <v>3.36</v>
      </c>
      <c r="F189" s="48">
        <v>3.2</v>
      </c>
      <c r="G189" s="48">
        <v>3.41</v>
      </c>
      <c r="H189" s="48">
        <v>3.43</v>
      </c>
      <c r="I189" s="48">
        <v>3.18</v>
      </c>
      <c r="J189" s="48">
        <v>3.38</v>
      </c>
      <c r="K189" s="48">
        <v>3.24</v>
      </c>
      <c r="L189" s="48">
        <v>0</v>
      </c>
      <c r="N189" s="252">
        <f t="shared" si="44"/>
        <v>2</v>
      </c>
      <c r="O189" s="49" t="str">
        <f>Main!A299</f>
        <v>Son</v>
      </c>
      <c r="P189" s="49">
        <f>Main!B299</f>
        <v>11.6</v>
      </c>
      <c r="Q189" s="49" t="str">
        <f>Main!C299</f>
        <v>Spurs</v>
      </c>
      <c r="R189" s="49">
        <f>Main!D299</f>
        <v>5.93</v>
      </c>
      <c r="S189" s="49">
        <f>Main!E299</f>
        <v>5.04</v>
      </c>
      <c r="T189" s="49">
        <f>Main!F299</f>
        <v>8.06</v>
      </c>
      <c r="U189" s="49">
        <f>Main!G299</f>
        <v>5.0999999999999996</v>
      </c>
      <c r="V189" s="49">
        <f>Main!H299</f>
        <v>3.66</v>
      </c>
      <c r="W189" s="49">
        <f>Main!I299</f>
        <v>4.46</v>
      </c>
      <c r="X189" s="49">
        <f>Main!J299</f>
        <v>4.74</v>
      </c>
      <c r="Y189" s="49">
        <f>Main!K299</f>
        <v>4.2</v>
      </c>
      <c r="Z189" s="49">
        <f>Main!L2939</f>
        <v>0</v>
      </c>
      <c r="AB189" s="49">
        <v>3</v>
      </c>
      <c r="AC189" s="49" t="str">
        <v>Matip</v>
      </c>
      <c r="AD189" s="49">
        <v>5.9</v>
      </c>
      <c r="AE189" s="49" t="str">
        <v>Liverpool</v>
      </c>
      <c r="AF189" s="49">
        <v>3.36</v>
      </c>
      <c r="AG189" s="49">
        <v>2.5299999999999998</v>
      </c>
      <c r="AH189" s="49">
        <v>2.21</v>
      </c>
      <c r="AI189" s="49">
        <v>2.44</v>
      </c>
      <c r="AJ189" s="49">
        <v>2.91</v>
      </c>
      <c r="AK189" s="49">
        <v>3.18</v>
      </c>
      <c r="AL189" s="49">
        <v>1.93</v>
      </c>
      <c r="AM189" s="49">
        <v>2.67</v>
      </c>
      <c r="AN189" s="49">
        <v>0</v>
      </c>
      <c r="AP189" s="50" t="str">
        <f>Main!A299</f>
        <v>Son</v>
      </c>
      <c r="AQ189" s="50">
        <f>Main!B299</f>
        <v>11.6</v>
      </c>
      <c r="AR189" s="50" t="str">
        <f>Main!C299</f>
        <v>Spurs</v>
      </c>
      <c r="AS189" s="50">
        <f>Main!D299</f>
        <v>5.93</v>
      </c>
      <c r="AT189" s="50">
        <f>Main!E299</f>
        <v>5.04</v>
      </c>
      <c r="AU189" s="50">
        <f>Main!F299</f>
        <v>8.06</v>
      </c>
      <c r="AV189" s="50">
        <f>Main!G299</f>
        <v>5.0999999999999996</v>
      </c>
      <c r="AW189" s="50">
        <f>Main!H299</f>
        <v>3.66</v>
      </c>
      <c r="AX189" s="50">
        <f>Main!I299</f>
        <v>4.46</v>
      </c>
      <c r="AY189" s="50">
        <f>Main!J299</f>
        <v>4.74</v>
      </c>
      <c r="AZ189" s="50">
        <f>Main!K299</f>
        <v>4.2</v>
      </c>
      <c r="BA189" s="50">
        <f>Main!L1179</f>
        <v>0</v>
      </c>
      <c r="BC189" s="50" t="str">
        <v>Saka</v>
      </c>
      <c r="BD189" s="50">
        <v>8</v>
      </c>
      <c r="BE189" s="50" t="str">
        <v>Arsenal</v>
      </c>
      <c r="BF189" s="50">
        <v>4.79</v>
      </c>
      <c r="BG189" s="50">
        <v>4.96</v>
      </c>
      <c r="BH189" s="50">
        <v>4.45</v>
      </c>
      <c r="BI189" s="50">
        <v>4.71</v>
      </c>
      <c r="BJ189" s="50">
        <v>5.0199999999999996</v>
      </c>
      <c r="BK189" s="50">
        <v>9.41</v>
      </c>
      <c r="BL189" s="50">
        <v>4.7699999999999996</v>
      </c>
      <c r="BM189" s="50">
        <v>3.88</v>
      </c>
      <c r="BN189" s="50">
        <v>0</v>
      </c>
      <c r="BP189" s="126" t="str">
        <f>Main!A189</f>
        <v>Son</v>
      </c>
      <c r="BQ189" s="126">
        <f>Main!N2939</f>
        <v>0</v>
      </c>
      <c r="BR189" s="126">
        <f>Main!E79</f>
        <v>5.04</v>
      </c>
      <c r="BS189" s="126" t="str">
        <v>Son</v>
      </c>
      <c r="BT189" s="126">
        <v>0</v>
      </c>
      <c r="BU189" s="126">
        <v>5.04</v>
      </c>
      <c r="BV189" s="127" t="str">
        <f t="shared" si="39"/>
        <v>Son</v>
      </c>
      <c r="BW189" s="127">
        <f>Main!P2939</f>
        <v>0</v>
      </c>
      <c r="BX189" s="127">
        <f t="shared" si="40"/>
        <v>5.04</v>
      </c>
      <c r="BY189" s="127" t="str">
        <v>Son</v>
      </c>
      <c r="BZ189" s="127">
        <v>0</v>
      </c>
      <c r="CA189" s="127">
        <v>5.04</v>
      </c>
      <c r="CH189" s="19" t="str">
        <f t="shared" si="41"/>
        <v>Son</v>
      </c>
      <c r="CI189" s="19">
        <f>Main!M2939-BQ189-BW189-CC189</f>
        <v>0</v>
      </c>
      <c r="CJ189" s="19">
        <f t="shared" si="42"/>
        <v>5.04</v>
      </c>
      <c r="CK189" s="19" t="str">
        <v>Son</v>
      </c>
      <c r="CL189" s="19">
        <v>0</v>
      </c>
      <c r="CM189" s="19">
        <v>5.04</v>
      </c>
    </row>
    <row r="190" spans="1:91">
      <c r="A190" s="48" t="str">
        <v>Guaita</v>
      </c>
      <c r="B190" s="48">
        <v>4.5</v>
      </c>
      <c r="C190" s="48" t="str">
        <v>Crystal Palace</v>
      </c>
      <c r="D190" s="48">
        <v>3.71</v>
      </c>
      <c r="E190" s="48">
        <v>3.38</v>
      </c>
      <c r="F190" s="48">
        <v>3.17</v>
      </c>
      <c r="G190" s="48">
        <v>3.31</v>
      </c>
      <c r="H190" s="48">
        <v>3.06</v>
      </c>
      <c r="I190" s="48">
        <v>3.35</v>
      </c>
      <c r="J190" s="48">
        <v>3.24</v>
      </c>
      <c r="K190" s="48">
        <v>3.06</v>
      </c>
      <c r="L190" s="48">
        <v>0</v>
      </c>
      <c r="N190" s="252">
        <f t="shared" si="44"/>
        <v>2</v>
      </c>
      <c r="O190" s="49" t="str">
        <f>Main!A300</f>
        <v>Martinelli</v>
      </c>
      <c r="P190" s="49">
        <f>Main!B300</f>
        <v>6.8</v>
      </c>
      <c r="Q190" s="49" t="str">
        <f>Main!C300</f>
        <v>Arsenal</v>
      </c>
      <c r="R190" s="49">
        <f>Main!D300</f>
        <v>4.3499999999999996</v>
      </c>
      <c r="S190" s="49">
        <f>Main!E300</f>
        <v>4.3600000000000003</v>
      </c>
      <c r="T190" s="49">
        <f>Main!F300</f>
        <v>3.96</v>
      </c>
      <c r="U190" s="49">
        <f>Main!G300</f>
        <v>4.4000000000000004</v>
      </c>
      <c r="V190" s="49">
        <f>Main!H300</f>
        <v>4.43</v>
      </c>
      <c r="W190" s="49">
        <f>Main!I300</f>
        <v>8.3800000000000008</v>
      </c>
      <c r="X190" s="49">
        <f>Main!J300</f>
        <v>4.2</v>
      </c>
      <c r="Y190" s="49">
        <f>Main!K300</f>
        <v>3.31</v>
      </c>
      <c r="Z190" s="49">
        <f>Main!L2940</f>
        <v>1</v>
      </c>
      <c r="AB190" s="49">
        <v>3</v>
      </c>
      <c r="AC190" s="49" t="str">
        <v>Romero</v>
      </c>
      <c r="AD190" s="49">
        <v>4.9000000000000004</v>
      </c>
      <c r="AE190" s="49" t="str">
        <v>Spurs</v>
      </c>
      <c r="AF190" s="49">
        <v>2.2200000000000002</v>
      </c>
      <c r="AG190" s="49">
        <v>2.83</v>
      </c>
      <c r="AH190" s="49">
        <v>3.59</v>
      </c>
      <c r="AI190" s="49">
        <v>2.67</v>
      </c>
      <c r="AJ190" s="49">
        <v>1.63</v>
      </c>
      <c r="AK190" s="49">
        <v>2.56</v>
      </c>
      <c r="AL190" s="49">
        <v>3.06</v>
      </c>
      <c r="AM190" s="49">
        <v>2.5</v>
      </c>
      <c r="AN190" s="49">
        <v>0</v>
      </c>
      <c r="AP190" s="50" t="str">
        <f>Main!A300</f>
        <v>Martinelli</v>
      </c>
      <c r="AQ190" s="50">
        <f>Main!B300</f>
        <v>6.8</v>
      </c>
      <c r="AR190" s="50" t="str">
        <f>Main!C300</f>
        <v>Arsenal</v>
      </c>
      <c r="AS190" s="50">
        <f>Main!D300</f>
        <v>4.3499999999999996</v>
      </c>
      <c r="AT190" s="50">
        <f>Main!E300</f>
        <v>4.3600000000000003</v>
      </c>
      <c r="AU190" s="50">
        <f>Main!F300</f>
        <v>3.96</v>
      </c>
      <c r="AV190" s="50">
        <f>Main!G300</f>
        <v>4.4000000000000004</v>
      </c>
      <c r="AW190" s="50">
        <f>Main!H300</f>
        <v>4.43</v>
      </c>
      <c r="AX190" s="50">
        <f>Main!I300</f>
        <v>8.3800000000000008</v>
      </c>
      <c r="AY190" s="50">
        <f>Main!J300</f>
        <v>4.2</v>
      </c>
      <c r="AZ190" s="50">
        <f>Main!K300</f>
        <v>3.31</v>
      </c>
      <c r="BA190" s="50">
        <f>Main!L1180</f>
        <v>0</v>
      </c>
      <c r="BC190" s="50" t="str">
        <v>Son</v>
      </c>
      <c r="BD190" s="50">
        <v>11.6</v>
      </c>
      <c r="BE190" s="50" t="str">
        <v>Spurs</v>
      </c>
      <c r="BF190" s="50">
        <v>5.93</v>
      </c>
      <c r="BG190" s="50">
        <v>5.04</v>
      </c>
      <c r="BH190" s="50">
        <v>8.06</v>
      </c>
      <c r="BI190" s="50">
        <v>5.0999999999999996</v>
      </c>
      <c r="BJ190" s="50">
        <v>3.66</v>
      </c>
      <c r="BK190" s="50">
        <v>4.46</v>
      </c>
      <c r="BL190" s="50">
        <v>4.74</v>
      </c>
      <c r="BM190" s="50">
        <v>4.2</v>
      </c>
      <c r="BN190" s="50">
        <v>0</v>
      </c>
      <c r="BP190" s="126" t="str">
        <f>Main!A190</f>
        <v>Martinelli</v>
      </c>
      <c r="BQ190" s="126">
        <f>Main!N2940</f>
        <v>0</v>
      </c>
      <c r="BR190" s="126">
        <f>Main!E80</f>
        <v>4.3600000000000003</v>
      </c>
      <c r="BS190" s="126" t="str">
        <v>Martinelli</v>
      </c>
      <c r="BT190" s="126">
        <v>0</v>
      </c>
      <c r="BU190" s="126">
        <v>4.3600000000000003</v>
      </c>
      <c r="BV190" s="127" t="str">
        <f t="shared" si="39"/>
        <v>Martinelli</v>
      </c>
      <c r="BW190" s="127">
        <f>Main!P2940</f>
        <v>0</v>
      </c>
      <c r="BX190" s="127">
        <f t="shared" si="40"/>
        <v>4.3600000000000003</v>
      </c>
      <c r="BY190" s="127" t="str">
        <v>Martinelli</v>
      </c>
      <c r="BZ190" s="127">
        <v>0</v>
      </c>
      <c r="CA190" s="127">
        <v>4.3600000000000003</v>
      </c>
      <c r="CH190" s="19" t="str">
        <f t="shared" si="41"/>
        <v>Martinelli</v>
      </c>
      <c r="CI190" s="19">
        <f>Main!M2940-BQ190-BW190-CC190</f>
        <v>0</v>
      </c>
      <c r="CJ190" s="19">
        <f t="shared" si="42"/>
        <v>4.3600000000000003</v>
      </c>
      <c r="CK190" s="19" t="str">
        <v>Martinelli</v>
      </c>
      <c r="CL190" s="19">
        <v>0</v>
      </c>
      <c r="CM190" s="19">
        <v>4.3600000000000003</v>
      </c>
    </row>
    <row r="191" spans="1:91">
      <c r="A191" s="48" t="str">
        <v>De Bruyne</v>
      </c>
      <c r="B191" s="48">
        <v>12.6</v>
      </c>
      <c r="C191" s="48" t="str">
        <v>Man City</v>
      </c>
      <c r="D191" s="48">
        <v>6.01</v>
      </c>
      <c r="E191" s="48">
        <v>4.38</v>
      </c>
      <c r="F191" s="48">
        <v>9.01</v>
      </c>
      <c r="G191" s="48">
        <v>5.29</v>
      </c>
      <c r="H191" s="48">
        <v>4.18</v>
      </c>
      <c r="I191" s="48">
        <v>9.2799999999999994</v>
      </c>
      <c r="J191" s="48">
        <v>5.0999999999999996</v>
      </c>
      <c r="K191" s="48">
        <v>2.2400000000000002</v>
      </c>
      <c r="L191" s="48">
        <v>0</v>
      </c>
      <c r="N191" s="252">
        <f t="shared" si="44"/>
        <v>2</v>
      </c>
      <c r="O191" s="49" t="str">
        <f>Main!A301</f>
        <v>Foden</v>
      </c>
      <c r="P191" s="49">
        <f>Main!B301</f>
        <v>8.3000000000000007</v>
      </c>
      <c r="Q191" s="49" t="str">
        <f>Main!C301</f>
        <v>Man City</v>
      </c>
      <c r="R191" s="49">
        <f>Main!D301</f>
        <v>4.67</v>
      </c>
      <c r="S191" s="49">
        <f>Main!E301</f>
        <v>3.53</v>
      </c>
      <c r="T191" s="49">
        <f>Main!F301</f>
        <v>7.49</v>
      </c>
      <c r="U191" s="49">
        <f>Main!G301</f>
        <v>4.37</v>
      </c>
      <c r="V191" s="49">
        <f>Main!H301</f>
        <v>3.54</v>
      </c>
      <c r="W191" s="49">
        <f>Main!I301</f>
        <v>7.78</v>
      </c>
      <c r="X191" s="49">
        <f>Main!J301</f>
        <v>4.08</v>
      </c>
      <c r="Y191" s="49">
        <f>Main!K301</f>
        <v>1.88</v>
      </c>
      <c r="Z191" s="49">
        <f>Main!L2941</f>
        <v>0</v>
      </c>
      <c r="AB191" s="49">
        <v>3</v>
      </c>
      <c r="AC191" s="49" t="str">
        <v>Koulibaly</v>
      </c>
      <c r="AD191" s="49">
        <v>5.5</v>
      </c>
      <c r="AE191" s="49" t="str">
        <v>Chelsea</v>
      </c>
      <c r="AF191" s="49">
        <v>3.41</v>
      </c>
      <c r="AG191" s="49">
        <v>4.5599999999999996</v>
      </c>
      <c r="AH191" s="49">
        <v>3.01</v>
      </c>
      <c r="AI191" s="49">
        <v>1.31</v>
      </c>
      <c r="AJ191" s="49">
        <v>2.6</v>
      </c>
      <c r="AK191" s="49">
        <v>1.91</v>
      </c>
      <c r="AL191" s="49">
        <v>2.62</v>
      </c>
      <c r="AM191" s="49">
        <v>1.51</v>
      </c>
      <c r="AN191" s="49">
        <v>0</v>
      </c>
      <c r="AP191" s="50" t="str">
        <f>Main!A301</f>
        <v>Foden</v>
      </c>
      <c r="AQ191" s="50">
        <f>Main!B301</f>
        <v>8.3000000000000007</v>
      </c>
      <c r="AR191" s="50" t="str">
        <f>Main!C301</f>
        <v>Man City</v>
      </c>
      <c r="AS191" s="50">
        <f>Main!D301</f>
        <v>4.67</v>
      </c>
      <c r="AT191" s="50">
        <f>Main!E301</f>
        <v>3.53</v>
      </c>
      <c r="AU191" s="50">
        <f>Main!F301</f>
        <v>7.49</v>
      </c>
      <c r="AV191" s="50">
        <f>Main!G301</f>
        <v>4.37</v>
      </c>
      <c r="AW191" s="50">
        <f>Main!H301</f>
        <v>3.54</v>
      </c>
      <c r="AX191" s="50">
        <f>Main!I301</f>
        <v>7.78</v>
      </c>
      <c r="AY191" s="50">
        <f>Main!J301</f>
        <v>4.08</v>
      </c>
      <c r="AZ191" s="50">
        <f>Main!K301</f>
        <v>1.88</v>
      </c>
      <c r="BA191" s="50">
        <f>Main!L1181</f>
        <v>0</v>
      </c>
      <c r="BC191" s="50" t="str">
        <v>Martinelli</v>
      </c>
      <c r="BD191" s="50">
        <v>6.8</v>
      </c>
      <c r="BE191" s="50" t="str">
        <v>Arsenal</v>
      </c>
      <c r="BF191" s="50">
        <v>4.3499999999999996</v>
      </c>
      <c r="BG191" s="50">
        <v>4.3600000000000003</v>
      </c>
      <c r="BH191" s="50">
        <v>3.96</v>
      </c>
      <c r="BI191" s="50">
        <v>4.4000000000000004</v>
      </c>
      <c r="BJ191" s="50">
        <v>4.43</v>
      </c>
      <c r="BK191" s="50">
        <v>8.3800000000000008</v>
      </c>
      <c r="BL191" s="50">
        <v>4.2</v>
      </c>
      <c r="BM191" s="50">
        <v>3.31</v>
      </c>
      <c r="BN191" s="50">
        <v>0</v>
      </c>
      <c r="BP191" s="126" t="str">
        <f>Main!A191</f>
        <v>Foden</v>
      </c>
      <c r="BQ191" s="126">
        <f>Main!N2941</f>
        <v>0</v>
      </c>
      <c r="BR191" s="126">
        <f>Main!E81</f>
        <v>3.53</v>
      </c>
      <c r="BS191" s="126" t="str">
        <v>Foden</v>
      </c>
      <c r="BT191" s="126">
        <v>0</v>
      </c>
      <c r="BU191" s="126">
        <v>3.53</v>
      </c>
      <c r="BV191" s="127" t="str">
        <f t="shared" si="39"/>
        <v>Foden</v>
      </c>
      <c r="BW191" s="127">
        <f>Main!P2941</f>
        <v>0</v>
      </c>
      <c r="BX191" s="127">
        <f t="shared" si="40"/>
        <v>3.53</v>
      </c>
      <c r="BY191" s="127" t="str">
        <v>Foden</v>
      </c>
      <c r="BZ191" s="127">
        <v>0</v>
      </c>
      <c r="CA191" s="127">
        <v>3.53</v>
      </c>
      <c r="CH191" s="19" t="str">
        <f t="shared" si="41"/>
        <v>Foden</v>
      </c>
      <c r="CI191" s="19">
        <f>Main!M2941-BQ191-BW191-CC191</f>
        <v>0</v>
      </c>
      <c r="CJ191" s="19">
        <f t="shared" si="42"/>
        <v>3.53</v>
      </c>
      <c r="CK191" s="19" t="str">
        <v>Foden</v>
      </c>
      <c r="CL191" s="19">
        <v>0</v>
      </c>
      <c r="CM191" s="19">
        <v>3.53</v>
      </c>
    </row>
    <row r="192" spans="1:91">
      <c r="A192" s="48" t="str">
        <v>Son</v>
      </c>
      <c r="B192" s="48">
        <v>11.6</v>
      </c>
      <c r="C192" s="48" t="str">
        <v>Spurs</v>
      </c>
      <c r="D192" s="48">
        <v>5.93</v>
      </c>
      <c r="E192" s="48">
        <v>5.04</v>
      </c>
      <c r="F192" s="48">
        <v>8.06</v>
      </c>
      <c r="G192" s="48">
        <v>5.0999999999999996</v>
      </c>
      <c r="H192" s="48">
        <v>3.66</v>
      </c>
      <c r="I192" s="48">
        <v>4.46</v>
      </c>
      <c r="J192" s="48">
        <v>4.74</v>
      </c>
      <c r="K192" s="48">
        <v>4.2</v>
      </c>
      <c r="L192" s="48">
        <v>0</v>
      </c>
      <c r="N192" s="252">
        <f t="shared" si="44"/>
        <v>2</v>
      </c>
      <c r="O192" s="49" t="str">
        <f>Main!A302</f>
        <v>Mount</v>
      </c>
      <c r="P192" s="49">
        <f>Main!B302</f>
        <v>7.5</v>
      </c>
      <c r="Q192" s="49" t="str">
        <f>Main!C302</f>
        <v>Chelsea</v>
      </c>
      <c r="R192" s="49">
        <f>Main!D302</f>
        <v>4.3099999999999996</v>
      </c>
      <c r="S192" s="49">
        <f>Main!E302</f>
        <v>7.12</v>
      </c>
      <c r="T192" s="49">
        <f>Main!F302</f>
        <v>4.3</v>
      </c>
      <c r="U192" s="49">
        <f>Main!G302</f>
        <v>3.08</v>
      </c>
      <c r="V192" s="49">
        <f>Main!H302</f>
        <v>4.5</v>
      </c>
      <c r="W192" s="49">
        <f>Main!I302</f>
        <v>3.52</v>
      </c>
      <c r="X192" s="49">
        <f>Main!J302</f>
        <v>4.62</v>
      </c>
      <c r="Y192" s="49">
        <f>Main!K302</f>
        <v>3.34</v>
      </c>
      <c r="Z192" s="49">
        <f>Main!L2942</f>
        <v>1</v>
      </c>
      <c r="AB192" s="49">
        <v>3</v>
      </c>
      <c r="AC192" s="49" t="str">
        <v>Digne</v>
      </c>
      <c r="AD192" s="49">
        <v>4.5999999999999996</v>
      </c>
      <c r="AE192" s="49" t="str">
        <v>Aston Villa</v>
      </c>
      <c r="AF192" s="49">
        <v>2.17</v>
      </c>
      <c r="AG192" s="49">
        <v>3.48</v>
      </c>
      <c r="AH192" s="49">
        <v>3.26</v>
      </c>
      <c r="AI192" s="49">
        <v>2.9</v>
      </c>
      <c r="AJ192" s="49">
        <v>3.17</v>
      </c>
      <c r="AK192" s="49">
        <v>1.1499999999999999</v>
      </c>
      <c r="AL192" s="49">
        <v>2.02</v>
      </c>
      <c r="AM192" s="49">
        <v>2.76</v>
      </c>
      <c r="AN192" s="49">
        <v>0</v>
      </c>
      <c r="AP192" s="50" t="str">
        <f>Main!A302</f>
        <v>Mount</v>
      </c>
      <c r="AQ192" s="50">
        <f>Main!B302</f>
        <v>7.5</v>
      </c>
      <c r="AR192" s="50" t="str">
        <f>Main!C302</f>
        <v>Chelsea</v>
      </c>
      <c r="AS192" s="50">
        <f>Main!D302</f>
        <v>4.3099999999999996</v>
      </c>
      <c r="AT192" s="50">
        <f>Main!E302</f>
        <v>7.12</v>
      </c>
      <c r="AU192" s="50">
        <f>Main!F302</f>
        <v>4.3</v>
      </c>
      <c r="AV192" s="50">
        <f>Main!G302</f>
        <v>3.08</v>
      </c>
      <c r="AW192" s="50">
        <f>Main!H302</f>
        <v>4.5</v>
      </c>
      <c r="AX192" s="50">
        <f>Main!I302</f>
        <v>3.52</v>
      </c>
      <c r="AY192" s="50">
        <f>Main!J302</f>
        <v>4.62</v>
      </c>
      <c r="AZ192" s="50">
        <f>Main!K302</f>
        <v>3.34</v>
      </c>
      <c r="BA192" s="50">
        <f>Main!L1182</f>
        <v>1</v>
      </c>
      <c r="BC192" s="50" t="str">
        <v>Foden</v>
      </c>
      <c r="BD192" s="50">
        <v>8.3000000000000007</v>
      </c>
      <c r="BE192" s="50" t="str">
        <v>Man City</v>
      </c>
      <c r="BF192" s="50">
        <v>4.67</v>
      </c>
      <c r="BG192" s="50">
        <v>3.53</v>
      </c>
      <c r="BH192" s="50">
        <v>7.49</v>
      </c>
      <c r="BI192" s="50">
        <v>4.37</v>
      </c>
      <c r="BJ192" s="50">
        <v>3.54</v>
      </c>
      <c r="BK192" s="50">
        <v>7.78</v>
      </c>
      <c r="BL192" s="50">
        <v>4.08</v>
      </c>
      <c r="BM192" s="50">
        <v>1.88</v>
      </c>
      <c r="BN192" s="50">
        <v>0</v>
      </c>
      <c r="BP192" s="126" t="str">
        <f>Main!A192</f>
        <v>Mount</v>
      </c>
      <c r="BQ192" s="126">
        <f>Main!N2942</f>
        <v>0</v>
      </c>
      <c r="BR192" s="126">
        <f>Main!E82</f>
        <v>7.12</v>
      </c>
      <c r="BS192" s="126" t="str">
        <v>Mount</v>
      </c>
      <c r="BT192" s="126">
        <v>0</v>
      </c>
      <c r="BU192" s="126">
        <v>7.12</v>
      </c>
      <c r="BV192" s="127" t="str">
        <f t="shared" si="39"/>
        <v>Mount</v>
      </c>
      <c r="BW192" s="127">
        <f>Main!P2942</f>
        <v>0</v>
      </c>
      <c r="BX192" s="127">
        <f t="shared" si="40"/>
        <v>7.12</v>
      </c>
      <c r="BY192" s="127" t="str">
        <v>Mount</v>
      </c>
      <c r="BZ192" s="127">
        <v>0</v>
      </c>
      <c r="CA192" s="127">
        <v>7.12</v>
      </c>
      <c r="CH192" s="19" t="str">
        <f t="shared" si="41"/>
        <v>Mount</v>
      </c>
      <c r="CI192" s="19">
        <f>Main!M2942-BQ192-BW192-CC192</f>
        <v>0</v>
      </c>
      <c r="CJ192" s="19">
        <f t="shared" si="42"/>
        <v>7.12</v>
      </c>
      <c r="CK192" s="19" t="str">
        <v>Mount</v>
      </c>
      <c r="CL192" s="19">
        <v>0</v>
      </c>
      <c r="CM192" s="19">
        <v>7.12</v>
      </c>
    </row>
    <row r="193" spans="1:91">
      <c r="A193" s="48" t="str">
        <v>Foden</v>
      </c>
      <c r="B193" s="48">
        <v>8.3000000000000007</v>
      </c>
      <c r="C193" s="48" t="str">
        <v>Man City</v>
      </c>
      <c r="D193" s="48">
        <v>4.67</v>
      </c>
      <c r="E193" s="48">
        <v>3.53</v>
      </c>
      <c r="F193" s="48">
        <v>7.49</v>
      </c>
      <c r="G193" s="48">
        <v>4.37</v>
      </c>
      <c r="H193" s="48">
        <v>3.54</v>
      </c>
      <c r="I193" s="48">
        <v>7.78</v>
      </c>
      <c r="J193" s="48">
        <v>4.08</v>
      </c>
      <c r="K193" s="48">
        <v>1.88</v>
      </c>
      <c r="L193" s="48">
        <v>0</v>
      </c>
      <c r="N193" s="252">
        <f t="shared" si="44"/>
        <v>2</v>
      </c>
      <c r="O193" s="49" t="str">
        <f>Main!A303</f>
        <v>Sterling</v>
      </c>
      <c r="P193" s="49">
        <f>Main!B303</f>
        <v>9.6999999999999993</v>
      </c>
      <c r="Q193" s="49" t="str">
        <f>Main!C303</f>
        <v>Chelsea</v>
      </c>
      <c r="R193" s="49">
        <f>Main!D303</f>
        <v>4.1500000000000004</v>
      </c>
      <c r="S193" s="49">
        <f>Main!E303</f>
        <v>6.96</v>
      </c>
      <c r="T193" s="49">
        <f>Main!F303</f>
        <v>4.25</v>
      </c>
      <c r="U193" s="49">
        <f>Main!G303</f>
        <v>2.78</v>
      </c>
      <c r="V193" s="49">
        <f>Main!H303</f>
        <v>4.63</v>
      </c>
      <c r="W193" s="49">
        <f>Main!I303</f>
        <v>3.51</v>
      </c>
      <c r="X193" s="49">
        <f>Main!J303</f>
        <v>4.37</v>
      </c>
      <c r="Y193" s="49">
        <f>Main!K303</f>
        <v>3.17</v>
      </c>
      <c r="Z193" s="49">
        <f>Main!L2943</f>
        <v>0</v>
      </c>
      <c r="AB193" s="49">
        <v>3</v>
      </c>
      <c r="AC193" s="49" t="str">
        <v>Akanji</v>
      </c>
      <c r="AD193" s="49">
        <v>5</v>
      </c>
      <c r="AE193" s="49" t="str">
        <v>Man City</v>
      </c>
      <c r="AF193" s="49">
        <v>2.91</v>
      </c>
      <c r="AG193" s="49">
        <v>2.23</v>
      </c>
      <c r="AH193" s="49">
        <v>4.28</v>
      </c>
      <c r="AI193" s="49">
        <v>2.83</v>
      </c>
      <c r="AJ193" s="49">
        <v>1.71</v>
      </c>
      <c r="AK193" s="49">
        <v>3.56</v>
      </c>
      <c r="AL193" s="49">
        <v>2.21</v>
      </c>
      <c r="AM193" s="49">
        <v>0.95</v>
      </c>
      <c r="AN193" s="49">
        <v>0</v>
      </c>
      <c r="AP193" s="50" t="str">
        <f>Main!A303</f>
        <v>Sterling</v>
      </c>
      <c r="AQ193" s="50">
        <f>Main!B303</f>
        <v>9.6999999999999993</v>
      </c>
      <c r="AR193" s="50" t="str">
        <f>Main!C303</f>
        <v>Chelsea</v>
      </c>
      <c r="AS193" s="50">
        <f>Main!D303</f>
        <v>4.1500000000000004</v>
      </c>
      <c r="AT193" s="50">
        <f>Main!E303</f>
        <v>6.96</v>
      </c>
      <c r="AU193" s="50">
        <f>Main!F303</f>
        <v>4.25</v>
      </c>
      <c r="AV193" s="50">
        <f>Main!G303</f>
        <v>2.78</v>
      </c>
      <c r="AW193" s="50">
        <f>Main!H303</f>
        <v>4.63</v>
      </c>
      <c r="AX193" s="50">
        <f>Main!I303</f>
        <v>3.51</v>
      </c>
      <c r="AY193" s="50">
        <f>Main!J303</f>
        <v>4.37</v>
      </c>
      <c r="AZ193" s="50">
        <f>Main!K303</f>
        <v>3.17</v>
      </c>
      <c r="BA193" s="50">
        <f>Main!L1183</f>
        <v>0</v>
      </c>
      <c r="BC193" s="50" t="str">
        <v>Sterling</v>
      </c>
      <c r="BD193" s="50">
        <v>9.6999999999999993</v>
      </c>
      <c r="BE193" s="50" t="str">
        <v>Chelsea</v>
      </c>
      <c r="BF193" s="50">
        <v>4.1500000000000004</v>
      </c>
      <c r="BG193" s="50">
        <v>6.96</v>
      </c>
      <c r="BH193" s="50">
        <v>4.25</v>
      </c>
      <c r="BI193" s="50">
        <v>2.78</v>
      </c>
      <c r="BJ193" s="50">
        <v>4.63</v>
      </c>
      <c r="BK193" s="50">
        <v>3.51</v>
      </c>
      <c r="BL193" s="50">
        <v>4.37</v>
      </c>
      <c r="BM193" s="50">
        <v>3.17</v>
      </c>
      <c r="BN193" s="50">
        <v>0</v>
      </c>
      <c r="BP193" s="126" t="str">
        <f>Main!A193</f>
        <v>Sterling</v>
      </c>
      <c r="BQ193" s="126">
        <f>Main!N2943</f>
        <v>0</v>
      </c>
      <c r="BR193" s="126">
        <f>Main!E83</f>
        <v>6.96</v>
      </c>
      <c r="BS193" s="126" t="str">
        <v>Sterling</v>
      </c>
      <c r="BT193" s="126">
        <v>0</v>
      </c>
      <c r="BU193" s="126">
        <v>6.96</v>
      </c>
      <c r="BV193" s="127" t="str">
        <f t="shared" si="39"/>
        <v>Sterling</v>
      </c>
      <c r="BW193" s="127">
        <f>Main!P2943</f>
        <v>0</v>
      </c>
      <c r="BX193" s="127">
        <f t="shared" si="40"/>
        <v>6.96</v>
      </c>
      <c r="BY193" s="127" t="str">
        <v>Sterling</v>
      </c>
      <c r="BZ193" s="127">
        <v>0</v>
      </c>
      <c r="CA193" s="127">
        <v>6.96</v>
      </c>
      <c r="CH193" s="19" t="str">
        <f t="shared" si="41"/>
        <v>Sterling</v>
      </c>
      <c r="CI193" s="19">
        <f>Main!M2943-BQ193-BW193-CC193</f>
        <v>0</v>
      </c>
      <c r="CJ193" s="19">
        <f t="shared" si="42"/>
        <v>6.96</v>
      </c>
      <c r="CK193" s="19" t="str">
        <v>Sterling</v>
      </c>
      <c r="CL193" s="19">
        <v>0</v>
      </c>
      <c r="CM193" s="19">
        <v>6.96</v>
      </c>
    </row>
    <row r="194" spans="1:91">
      <c r="A194" s="48" t="str">
        <v>Sterling</v>
      </c>
      <c r="B194" s="48">
        <v>9.6999999999999993</v>
      </c>
      <c r="C194" s="48" t="str">
        <v>Chelsea</v>
      </c>
      <c r="D194" s="48">
        <v>4.1500000000000004</v>
      </c>
      <c r="E194" s="48">
        <v>6.96</v>
      </c>
      <c r="F194" s="48">
        <v>4.25</v>
      </c>
      <c r="G194" s="48">
        <v>2.78</v>
      </c>
      <c r="H194" s="48">
        <v>4.63</v>
      </c>
      <c r="I194" s="48">
        <v>3.51</v>
      </c>
      <c r="J194" s="48">
        <v>4.37</v>
      </c>
      <c r="K194" s="48">
        <v>3.17</v>
      </c>
      <c r="L194" s="48">
        <v>0</v>
      </c>
      <c r="N194" s="252">
        <f t="shared" si="44"/>
        <v>2</v>
      </c>
      <c r="O194" s="49" t="str">
        <f>Main!A304</f>
        <v>Fernandes</v>
      </c>
      <c r="P194" s="49">
        <f>Main!B304</f>
        <v>9.8000000000000007</v>
      </c>
      <c r="Q194" s="49" t="str">
        <f>Main!C304</f>
        <v>Man Utd</v>
      </c>
      <c r="R194" s="49">
        <f>Main!D304</f>
        <v>4.3</v>
      </c>
      <c r="S194" s="49">
        <f>Main!E304</f>
        <v>5.29</v>
      </c>
      <c r="T194" s="49">
        <f>Main!F304</f>
        <v>3.31</v>
      </c>
      <c r="U194" s="49">
        <f>Main!G304</f>
        <v>3.29</v>
      </c>
      <c r="V194" s="49">
        <f>Main!H304</f>
        <v>4.83</v>
      </c>
      <c r="W194" s="49">
        <f>Main!I304</f>
        <v>4.5</v>
      </c>
      <c r="X194" s="49">
        <f>Main!J304</f>
        <v>4.8499999999999996</v>
      </c>
      <c r="Y194" s="49">
        <f>Main!K304</f>
        <v>2.36</v>
      </c>
      <c r="Z194" s="49">
        <f>Main!L2944</f>
        <v>0</v>
      </c>
      <c r="AB194" s="49">
        <v>3</v>
      </c>
      <c r="AC194" s="49" t="str">
        <v>Thiago Silva</v>
      </c>
      <c r="AD194" s="49">
        <v>5.4</v>
      </c>
      <c r="AE194" s="49" t="str">
        <v>Chelsea</v>
      </c>
      <c r="AF194" s="49">
        <v>3.27</v>
      </c>
      <c r="AG194" s="49">
        <v>4.46</v>
      </c>
      <c r="AH194" s="49">
        <v>3.03</v>
      </c>
      <c r="AI194" s="49">
        <v>1.37</v>
      </c>
      <c r="AJ194" s="49">
        <v>2.4300000000000002</v>
      </c>
      <c r="AK194" s="49">
        <v>1.92</v>
      </c>
      <c r="AL194" s="49">
        <v>2.63</v>
      </c>
      <c r="AM194" s="49">
        <v>1.54</v>
      </c>
      <c r="AN194" s="49">
        <v>0</v>
      </c>
      <c r="AP194" s="50" t="str">
        <f>Main!A304</f>
        <v>Fernandes</v>
      </c>
      <c r="AQ194" s="50">
        <f>Main!B304</f>
        <v>9.8000000000000007</v>
      </c>
      <c r="AR194" s="50" t="str">
        <f>Main!C304</f>
        <v>Man Utd</v>
      </c>
      <c r="AS194" s="50">
        <f>Main!D304</f>
        <v>4.3</v>
      </c>
      <c r="AT194" s="50">
        <f>Main!E304</f>
        <v>5.29</v>
      </c>
      <c r="AU194" s="50">
        <f>Main!F304</f>
        <v>3.31</v>
      </c>
      <c r="AV194" s="50">
        <f>Main!G304</f>
        <v>3.29</v>
      </c>
      <c r="AW194" s="50">
        <f>Main!H304</f>
        <v>4.83</v>
      </c>
      <c r="AX194" s="50">
        <f>Main!I304</f>
        <v>4.5</v>
      </c>
      <c r="AY194" s="50">
        <f>Main!J304</f>
        <v>4.8499999999999996</v>
      </c>
      <c r="AZ194" s="50">
        <f>Main!K304</f>
        <v>2.36</v>
      </c>
      <c r="BA194" s="50">
        <f>Main!L1184</f>
        <v>0</v>
      </c>
      <c r="BC194" s="50" t="str">
        <v>Fernandes</v>
      </c>
      <c r="BD194" s="50">
        <v>9.8000000000000007</v>
      </c>
      <c r="BE194" s="50" t="str">
        <v>Man Utd</v>
      </c>
      <c r="BF194" s="50">
        <v>4.3</v>
      </c>
      <c r="BG194" s="50">
        <v>5.29</v>
      </c>
      <c r="BH194" s="50">
        <v>3.31</v>
      </c>
      <c r="BI194" s="50">
        <v>3.29</v>
      </c>
      <c r="BJ194" s="50">
        <v>4.83</v>
      </c>
      <c r="BK194" s="50">
        <v>4.5</v>
      </c>
      <c r="BL194" s="50">
        <v>4.8499999999999996</v>
      </c>
      <c r="BM194" s="50">
        <v>2.36</v>
      </c>
      <c r="BN194" s="50">
        <v>0</v>
      </c>
      <c r="BP194" s="126" t="str">
        <f>Main!A194</f>
        <v>Fernandes</v>
      </c>
      <c r="BQ194" s="126">
        <f>Main!N2944</f>
        <v>0</v>
      </c>
      <c r="BR194" s="126">
        <f>Main!E84</f>
        <v>5.29</v>
      </c>
      <c r="BS194" s="126" t="str">
        <v>Fernandes</v>
      </c>
      <c r="BT194" s="126">
        <v>0</v>
      </c>
      <c r="BU194" s="126">
        <v>5.29</v>
      </c>
      <c r="BV194" s="127" t="str">
        <f t="shared" ref="BV194:BV257" si="45">BP194</f>
        <v>Fernandes</v>
      </c>
      <c r="BW194" s="127">
        <f>Main!P2944</f>
        <v>0</v>
      </c>
      <c r="BX194" s="127">
        <f t="shared" ref="BX194:BX257" si="46">BR194</f>
        <v>5.29</v>
      </c>
      <c r="BY194" s="127" t="str">
        <v>Fernandes</v>
      </c>
      <c r="BZ194" s="127">
        <v>0</v>
      </c>
      <c r="CA194" s="127">
        <v>5.29</v>
      </c>
      <c r="CH194" s="19" t="str">
        <f t="shared" ref="CH194:CH257" si="47">BP194</f>
        <v>Fernandes</v>
      </c>
      <c r="CI194" s="19">
        <f>Main!M2944-BQ194-BW194-CC194</f>
        <v>0</v>
      </c>
      <c r="CJ194" s="19">
        <f t="shared" ref="CJ194:CJ257" si="48">BR194</f>
        <v>5.29</v>
      </c>
      <c r="CK194" s="19" t="str">
        <v>Fernandes</v>
      </c>
      <c r="CL194" s="19">
        <v>0</v>
      </c>
      <c r="CM194" s="19">
        <v>5.29</v>
      </c>
    </row>
    <row r="195" spans="1:91">
      <c r="A195" s="48" t="str">
        <v>Fernandes</v>
      </c>
      <c r="B195" s="48">
        <v>9.8000000000000007</v>
      </c>
      <c r="C195" s="48" t="str">
        <v>Man Utd</v>
      </c>
      <c r="D195" s="48">
        <v>4.3</v>
      </c>
      <c r="E195" s="48">
        <v>5.29</v>
      </c>
      <c r="F195" s="48">
        <v>3.31</v>
      </c>
      <c r="G195" s="48">
        <v>3.29</v>
      </c>
      <c r="H195" s="48">
        <v>4.83</v>
      </c>
      <c r="I195" s="48">
        <v>4.5</v>
      </c>
      <c r="J195" s="48">
        <v>4.8499999999999996</v>
      </c>
      <c r="K195" s="48">
        <v>2.36</v>
      </c>
      <c r="L195" s="48">
        <v>0</v>
      </c>
      <c r="N195" s="252">
        <f t="shared" si="44"/>
        <v>2</v>
      </c>
      <c r="O195" s="49" t="str">
        <f>Main!A305</f>
        <v>Ødegaard</v>
      </c>
      <c r="P195" s="49">
        <f>Main!B305</f>
        <v>6.4</v>
      </c>
      <c r="Q195" s="49" t="str">
        <f>Main!C305</f>
        <v>Arsenal</v>
      </c>
      <c r="R195" s="49">
        <f>Main!D305</f>
        <v>3.72</v>
      </c>
      <c r="S195" s="49">
        <f>Main!E305</f>
        <v>3.71</v>
      </c>
      <c r="T195" s="49">
        <f>Main!F305</f>
        <v>3.41</v>
      </c>
      <c r="U195" s="49">
        <f>Main!G305</f>
        <v>3.8</v>
      </c>
      <c r="V195" s="49">
        <f>Main!H305</f>
        <v>3.88</v>
      </c>
      <c r="W195" s="49">
        <f>Main!I305</f>
        <v>7.39</v>
      </c>
      <c r="X195" s="49">
        <f>Main!J305</f>
        <v>3.75</v>
      </c>
      <c r="Y195" s="49">
        <f>Main!K305</f>
        <v>3.02</v>
      </c>
      <c r="Z195" s="49">
        <f>Main!L2945</f>
        <v>0</v>
      </c>
      <c r="AB195" s="49">
        <v>3</v>
      </c>
      <c r="AC195" s="49" t="str">
        <v>Martínez</v>
      </c>
      <c r="AD195" s="49">
        <v>4.5</v>
      </c>
      <c r="AE195" s="49" t="str">
        <v>Man Utd</v>
      </c>
      <c r="AF195" s="49">
        <v>1.68</v>
      </c>
      <c r="AG195" s="49">
        <v>3.97</v>
      </c>
      <c r="AH195" s="49">
        <v>1.83</v>
      </c>
      <c r="AI195" s="49">
        <v>1.76</v>
      </c>
      <c r="AJ195" s="49">
        <v>3.42</v>
      </c>
      <c r="AK195" s="49">
        <v>2.67</v>
      </c>
      <c r="AL195" s="49">
        <v>3.49</v>
      </c>
      <c r="AM195" s="49">
        <v>1.59</v>
      </c>
      <c r="AN195" s="49">
        <v>0</v>
      </c>
      <c r="AP195" s="50" t="str">
        <f>Main!A305</f>
        <v>Ødegaard</v>
      </c>
      <c r="AQ195" s="50">
        <f>Main!B305</f>
        <v>6.4</v>
      </c>
      <c r="AR195" s="50" t="str">
        <f>Main!C305</f>
        <v>Arsenal</v>
      </c>
      <c r="AS195" s="50">
        <f>Main!D305</f>
        <v>3.72</v>
      </c>
      <c r="AT195" s="50">
        <f>Main!E305</f>
        <v>3.71</v>
      </c>
      <c r="AU195" s="50">
        <f>Main!F305</f>
        <v>3.41</v>
      </c>
      <c r="AV195" s="50">
        <f>Main!G305</f>
        <v>3.8</v>
      </c>
      <c r="AW195" s="50">
        <f>Main!H305</f>
        <v>3.88</v>
      </c>
      <c r="AX195" s="50">
        <f>Main!I305</f>
        <v>7.39</v>
      </c>
      <c r="AY195" s="50">
        <f>Main!J305</f>
        <v>3.75</v>
      </c>
      <c r="AZ195" s="50">
        <f>Main!K305</f>
        <v>3.02</v>
      </c>
      <c r="BA195" s="50">
        <f>Main!L1185</f>
        <v>0</v>
      </c>
      <c r="BC195" s="50" t="str">
        <v>Ødegaard</v>
      </c>
      <c r="BD195" s="50">
        <v>6.4</v>
      </c>
      <c r="BE195" s="50" t="str">
        <v>Arsenal</v>
      </c>
      <c r="BF195" s="50">
        <v>3.72</v>
      </c>
      <c r="BG195" s="50">
        <v>3.71</v>
      </c>
      <c r="BH195" s="50">
        <v>3.41</v>
      </c>
      <c r="BI195" s="50">
        <v>3.8</v>
      </c>
      <c r="BJ195" s="50">
        <v>3.88</v>
      </c>
      <c r="BK195" s="50">
        <v>7.39</v>
      </c>
      <c r="BL195" s="50">
        <v>3.75</v>
      </c>
      <c r="BM195" s="50">
        <v>3.02</v>
      </c>
      <c r="BN195" s="50">
        <v>0</v>
      </c>
      <c r="BP195" s="126" t="str">
        <f>Main!A195</f>
        <v>Ødegaard</v>
      </c>
      <c r="BQ195" s="126">
        <f>Main!N2945</f>
        <v>0</v>
      </c>
      <c r="BR195" s="126">
        <f>Main!E85</f>
        <v>3.71</v>
      </c>
      <c r="BS195" s="126" t="str">
        <v>Ødegaard</v>
      </c>
      <c r="BT195" s="126">
        <v>0</v>
      </c>
      <c r="BU195" s="126">
        <v>3.71</v>
      </c>
      <c r="BV195" s="127" t="str">
        <f t="shared" si="45"/>
        <v>Ødegaard</v>
      </c>
      <c r="BW195" s="127">
        <f>Main!P2945</f>
        <v>0</v>
      </c>
      <c r="BX195" s="127">
        <f t="shared" si="46"/>
        <v>3.71</v>
      </c>
      <c r="BY195" s="127" t="str">
        <v>Ødegaard</v>
      </c>
      <c r="BZ195" s="127">
        <v>0</v>
      </c>
      <c r="CA195" s="127">
        <v>3.71</v>
      </c>
      <c r="CH195" s="19" t="str">
        <f t="shared" si="47"/>
        <v>Ødegaard</v>
      </c>
      <c r="CI195" s="19">
        <f>Main!M2945-BQ195-BW195-CC195</f>
        <v>0</v>
      </c>
      <c r="CJ195" s="19">
        <f t="shared" si="48"/>
        <v>3.71</v>
      </c>
      <c r="CK195" s="19" t="str">
        <v>Ødegaard</v>
      </c>
      <c r="CL195" s="19">
        <v>0</v>
      </c>
      <c r="CM195" s="19">
        <v>3.71</v>
      </c>
    </row>
    <row r="196" spans="1:91">
      <c r="A196" s="48" t="str">
        <v>Ødegaard</v>
      </c>
      <c r="B196" s="48">
        <v>6.4</v>
      </c>
      <c r="C196" s="48" t="str">
        <v>Arsenal</v>
      </c>
      <c r="D196" s="48">
        <v>3.72</v>
      </c>
      <c r="E196" s="48">
        <v>3.71</v>
      </c>
      <c r="F196" s="48">
        <v>3.41</v>
      </c>
      <c r="G196" s="48">
        <v>3.8</v>
      </c>
      <c r="H196" s="48">
        <v>3.88</v>
      </c>
      <c r="I196" s="48">
        <v>7.39</v>
      </c>
      <c r="J196" s="48">
        <v>3.75</v>
      </c>
      <c r="K196" s="48">
        <v>3.02</v>
      </c>
      <c r="L196" s="48">
        <v>0</v>
      </c>
      <c r="N196" s="252">
        <f t="shared" si="44"/>
        <v>2</v>
      </c>
      <c r="O196" s="49" t="str">
        <f>Main!A306</f>
        <v>Trossard</v>
      </c>
      <c r="P196" s="49">
        <f>Main!B306</f>
        <v>7</v>
      </c>
      <c r="Q196" s="49" t="str">
        <f>Main!C306</f>
        <v>Brighton</v>
      </c>
      <c r="R196" s="49">
        <f>Main!D306</f>
        <v>3.94</v>
      </c>
      <c r="S196" s="49">
        <f>Main!E306</f>
        <v>4.53</v>
      </c>
      <c r="T196" s="49">
        <f>Main!F306</f>
        <v>3.51</v>
      </c>
      <c r="U196" s="49">
        <f>Main!G306</f>
        <v>3.95</v>
      </c>
      <c r="V196" s="49">
        <f>Main!H306</f>
        <v>4.8600000000000003</v>
      </c>
      <c r="W196" s="49">
        <f>Main!I306</f>
        <v>3.93</v>
      </c>
      <c r="X196" s="49">
        <f>Main!J306</f>
        <v>4.7300000000000004</v>
      </c>
      <c r="Y196" s="49">
        <f>Main!K306</f>
        <v>2.04</v>
      </c>
      <c r="Z196" s="49">
        <f>Main!L2946</f>
        <v>0</v>
      </c>
      <c r="AB196" s="49">
        <v>3</v>
      </c>
      <c r="AC196" s="49" t="str">
        <v>Mee</v>
      </c>
      <c r="AD196" s="49">
        <v>4.5999999999999996</v>
      </c>
      <c r="AE196" s="49" t="str">
        <v>Brentford</v>
      </c>
      <c r="AF196" s="49">
        <v>2.67</v>
      </c>
      <c r="AG196" s="49">
        <v>1.94</v>
      </c>
      <c r="AH196" s="49">
        <v>3.89</v>
      </c>
      <c r="AI196" s="49">
        <v>2.54</v>
      </c>
      <c r="AJ196" s="49">
        <v>3.58</v>
      </c>
      <c r="AK196" s="49">
        <v>1.5</v>
      </c>
      <c r="AL196" s="49">
        <v>3.4</v>
      </c>
      <c r="AM196" s="49">
        <v>0.85</v>
      </c>
      <c r="AN196" s="49">
        <v>0</v>
      </c>
      <c r="AP196" s="50" t="str">
        <f>Main!A306</f>
        <v>Trossard</v>
      </c>
      <c r="AQ196" s="50">
        <f>Main!B306</f>
        <v>7</v>
      </c>
      <c r="AR196" s="50" t="str">
        <f>Main!C306</f>
        <v>Brighton</v>
      </c>
      <c r="AS196" s="50">
        <f>Main!D306</f>
        <v>3.94</v>
      </c>
      <c r="AT196" s="50">
        <f>Main!E306</f>
        <v>4.53</v>
      </c>
      <c r="AU196" s="50">
        <f>Main!F306</f>
        <v>3.51</v>
      </c>
      <c r="AV196" s="50">
        <f>Main!G306</f>
        <v>3.95</v>
      </c>
      <c r="AW196" s="50">
        <f>Main!H306</f>
        <v>4.8600000000000003</v>
      </c>
      <c r="AX196" s="50">
        <f>Main!I306</f>
        <v>3.93</v>
      </c>
      <c r="AY196" s="50">
        <f>Main!J306</f>
        <v>4.7300000000000004</v>
      </c>
      <c r="AZ196" s="50">
        <f>Main!K306</f>
        <v>2.04</v>
      </c>
      <c r="BA196" s="50">
        <f>Main!L1186</f>
        <v>0</v>
      </c>
      <c r="BC196" s="50" t="str">
        <v>Trossard</v>
      </c>
      <c r="BD196" s="50">
        <v>7</v>
      </c>
      <c r="BE196" s="50" t="str">
        <v>Brighton</v>
      </c>
      <c r="BF196" s="50">
        <v>3.94</v>
      </c>
      <c r="BG196" s="50">
        <v>4.53</v>
      </c>
      <c r="BH196" s="50">
        <v>3.51</v>
      </c>
      <c r="BI196" s="50">
        <v>3.95</v>
      </c>
      <c r="BJ196" s="50">
        <v>4.8600000000000003</v>
      </c>
      <c r="BK196" s="50">
        <v>3.93</v>
      </c>
      <c r="BL196" s="50">
        <v>4.7300000000000004</v>
      </c>
      <c r="BM196" s="50">
        <v>2.04</v>
      </c>
      <c r="BN196" s="50">
        <v>0</v>
      </c>
      <c r="BP196" s="126" t="str">
        <f>Main!A196</f>
        <v>Trossard</v>
      </c>
      <c r="BQ196" s="126">
        <f>Main!N2946</f>
        <v>0</v>
      </c>
      <c r="BR196" s="126">
        <f>Main!E86</f>
        <v>4.53</v>
      </c>
      <c r="BS196" s="126" t="str">
        <v>Trossard</v>
      </c>
      <c r="BT196" s="126">
        <v>0</v>
      </c>
      <c r="BU196" s="126">
        <v>4.53</v>
      </c>
      <c r="BV196" s="127" t="str">
        <f t="shared" si="45"/>
        <v>Trossard</v>
      </c>
      <c r="BW196" s="127">
        <f>Main!P2946</f>
        <v>0</v>
      </c>
      <c r="BX196" s="127">
        <f t="shared" si="46"/>
        <v>4.53</v>
      </c>
      <c r="BY196" s="127" t="str">
        <v>Trossard</v>
      </c>
      <c r="BZ196" s="127">
        <v>0</v>
      </c>
      <c r="CA196" s="127">
        <v>4.53</v>
      </c>
      <c r="CH196" s="19" t="str">
        <f t="shared" si="47"/>
        <v>Trossard</v>
      </c>
      <c r="CI196" s="19">
        <f>Main!M2946-BQ196-BW196-CC196</f>
        <v>0</v>
      </c>
      <c r="CJ196" s="19">
        <f t="shared" si="48"/>
        <v>4.53</v>
      </c>
      <c r="CK196" s="19" t="str">
        <v>Trossard</v>
      </c>
      <c r="CL196" s="19">
        <v>0</v>
      </c>
      <c r="CM196" s="19">
        <v>4.53</v>
      </c>
    </row>
    <row r="197" spans="1:91">
      <c r="A197" s="48" t="str">
        <v>Trossard</v>
      </c>
      <c r="B197" s="48">
        <v>7</v>
      </c>
      <c r="C197" s="48" t="str">
        <v>Brighton</v>
      </c>
      <c r="D197" s="48">
        <v>3.94</v>
      </c>
      <c r="E197" s="48">
        <v>4.53</v>
      </c>
      <c r="F197" s="48">
        <v>3.51</v>
      </c>
      <c r="G197" s="48">
        <v>3.95</v>
      </c>
      <c r="H197" s="48">
        <v>4.8600000000000003</v>
      </c>
      <c r="I197" s="48">
        <v>3.93</v>
      </c>
      <c r="J197" s="48">
        <v>4.7300000000000004</v>
      </c>
      <c r="K197" s="48">
        <v>2.04</v>
      </c>
      <c r="L197" s="48">
        <v>0</v>
      </c>
      <c r="N197" s="252">
        <f t="shared" si="44"/>
        <v>2</v>
      </c>
      <c r="O197" s="49" t="str">
        <f>Main!A307</f>
        <v>Grealish</v>
      </c>
      <c r="P197" s="49">
        <f>Main!B307</f>
        <v>6.8</v>
      </c>
      <c r="Q197" s="49" t="str">
        <f>Main!C307</f>
        <v>Man City</v>
      </c>
      <c r="R197" s="49">
        <f>Main!D307</f>
        <v>3.91</v>
      </c>
      <c r="S197" s="49">
        <f>Main!E307</f>
        <v>3</v>
      </c>
      <c r="T197" s="49">
        <f>Main!F307</f>
        <v>6.13</v>
      </c>
      <c r="U197" s="49">
        <f>Main!G307</f>
        <v>3.71</v>
      </c>
      <c r="V197" s="49">
        <f>Main!H307</f>
        <v>2.9</v>
      </c>
      <c r="W197" s="49">
        <f>Main!I307</f>
        <v>6.63</v>
      </c>
      <c r="X197" s="49">
        <f>Main!J307</f>
        <v>3.43</v>
      </c>
      <c r="Y197" s="49">
        <f>Main!K307</f>
        <v>1.56</v>
      </c>
      <c r="Z197" s="49">
        <f>Main!L2947</f>
        <v>0</v>
      </c>
      <c r="AB197" s="49">
        <v>3</v>
      </c>
      <c r="AC197" s="49" t="str">
        <v>Cresswell</v>
      </c>
      <c r="AD197" s="49">
        <v>4.8</v>
      </c>
      <c r="AE197" s="49" t="str">
        <v>West Ham</v>
      </c>
      <c r="AF197" s="49">
        <v>2.87</v>
      </c>
      <c r="AG197" s="49">
        <v>2.71</v>
      </c>
      <c r="AH197" s="49">
        <v>2.66</v>
      </c>
      <c r="AI197" s="49">
        <v>3.33</v>
      </c>
      <c r="AJ197" s="49">
        <v>1.69</v>
      </c>
      <c r="AK197" s="49">
        <v>2.21</v>
      </c>
      <c r="AL197" s="49">
        <v>1.63</v>
      </c>
      <c r="AM197" s="49">
        <v>2.86</v>
      </c>
      <c r="AN197" s="49">
        <v>0</v>
      </c>
      <c r="AP197" s="50" t="str">
        <f>Main!A307</f>
        <v>Grealish</v>
      </c>
      <c r="AQ197" s="50">
        <f>Main!B307</f>
        <v>6.8</v>
      </c>
      <c r="AR197" s="50" t="str">
        <f>Main!C307</f>
        <v>Man City</v>
      </c>
      <c r="AS197" s="50">
        <f>Main!D307</f>
        <v>3.91</v>
      </c>
      <c r="AT197" s="50">
        <f>Main!E307</f>
        <v>3</v>
      </c>
      <c r="AU197" s="50">
        <f>Main!F307</f>
        <v>6.13</v>
      </c>
      <c r="AV197" s="50">
        <f>Main!G307</f>
        <v>3.71</v>
      </c>
      <c r="AW197" s="50">
        <f>Main!H307</f>
        <v>2.9</v>
      </c>
      <c r="AX197" s="50">
        <f>Main!I307</f>
        <v>6.63</v>
      </c>
      <c r="AY197" s="50">
        <f>Main!J307</f>
        <v>3.43</v>
      </c>
      <c r="AZ197" s="50">
        <f>Main!K307</f>
        <v>1.56</v>
      </c>
      <c r="BA197" s="50">
        <f>Main!L1187</f>
        <v>0</v>
      </c>
      <c r="BC197" s="50" t="str">
        <v>Grealish</v>
      </c>
      <c r="BD197" s="50">
        <v>6.8</v>
      </c>
      <c r="BE197" s="50" t="str">
        <v>Man City</v>
      </c>
      <c r="BF197" s="50">
        <v>3.91</v>
      </c>
      <c r="BG197" s="50">
        <v>3</v>
      </c>
      <c r="BH197" s="50">
        <v>6.13</v>
      </c>
      <c r="BI197" s="50">
        <v>3.71</v>
      </c>
      <c r="BJ197" s="50">
        <v>2.9</v>
      </c>
      <c r="BK197" s="50">
        <v>6.63</v>
      </c>
      <c r="BL197" s="50">
        <v>3.43</v>
      </c>
      <c r="BM197" s="50">
        <v>1.56</v>
      </c>
      <c r="BN197" s="50">
        <v>0</v>
      </c>
      <c r="BP197" s="126" t="str">
        <f>Main!A197</f>
        <v>Grealish</v>
      </c>
      <c r="BQ197" s="126">
        <f>Main!N2947</f>
        <v>0</v>
      </c>
      <c r="BR197" s="126">
        <f>Main!E87</f>
        <v>3</v>
      </c>
      <c r="BS197" s="126" t="str">
        <v>Grealish</v>
      </c>
      <c r="BT197" s="126">
        <v>0</v>
      </c>
      <c r="BU197" s="126">
        <v>3</v>
      </c>
      <c r="BV197" s="127" t="str">
        <f t="shared" si="45"/>
        <v>Grealish</v>
      </c>
      <c r="BW197" s="127">
        <f>Main!P2947</f>
        <v>0</v>
      </c>
      <c r="BX197" s="127">
        <f t="shared" si="46"/>
        <v>3</v>
      </c>
      <c r="BY197" s="127" t="str">
        <v>Grealish</v>
      </c>
      <c r="BZ197" s="127">
        <v>0</v>
      </c>
      <c r="CA197" s="127">
        <v>3</v>
      </c>
      <c r="CH197" s="19" t="str">
        <f t="shared" si="47"/>
        <v>Grealish</v>
      </c>
      <c r="CI197" s="19">
        <f>Main!M2947-BQ197-BW197-CC197</f>
        <v>0</v>
      </c>
      <c r="CJ197" s="19">
        <f t="shared" si="48"/>
        <v>3</v>
      </c>
      <c r="CK197" s="19" t="str">
        <v>Grealish</v>
      </c>
      <c r="CL197" s="19">
        <v>0</v>
      </c>
      <c r="CM197" s="19">
        <v>3</v>
      </c>
    </row>
    <row r="198" spans="1:91">
      <c r="A198" s="48" t="str">
        <v>Grealish</v>
      </c>
      <c r="B198" s="48">
        <v>6.8</v>
      </c>
      <c r="C198" s="48" t="str">
        <v>Man City</v>
      </c>
      <c r="D198" s="48">
        <v>3.91</v>
      </c>
      <c r="E198" s="48">
        <v>3</v>
      </c>
      <c r="F198" s="48">
        <v>6.13</v>
      </c>
      <c r="G198" s="48">
        <v>3.71</v>
      </c>
      <c r="H198" s="48">
        <v>2.9</v>
      </c>
      <c r="I198" s="48">
        <v>6.63</v>
      </c>
      <c r="J198" s="48">
        <v>3.43</v>
      </c>
      <c r="K198" s="48">
        <v>1.56</v>
      </c>
      <c r="L198" s="48">
        <v>0</v>
      </c>
      <c r="N198" s="252">
        <f t="shared" si="44"/>
        <v>2</v>
      </c>
      <c r="O198" s="49" t="str">
        <f>Main!A308</f>
        <v>Rashford</v>
      </c>
      <c r="P198" s="49">
        <f>Main!B308</f>
        <v>6.8</v>
      </c>
      <c r="Q198" s="49" t="str">
        <f>Main!C308</f>
        <v>Man Utd</v>
      </c>
      <c r="R198" s="49">
        <f>Main!D308</f>
        <v>4.4400000000000004</v>
      </c>
      <c r="S198" s="49">
        <f>Main!E308</f>
        <v>5.14</v>
      </c>
      <c r="T198" s="49">
        <f>Main!F308</f>
        <v>3.14</v>
      </c>
      <c r="U198" s="49">
        <f>Main!G308</f>
        <v>2.98</v>
      </c>
      <c r="V198" s="49">
        <f>Main!H308</f>
        <v>4.33</v>
      </c>
      <c r="W198" s="49">
        <f>Main!I308</f>
        <v>4.12</v>
      </c>
      <c r="X198" s="49">
        <f>Main!J308</f>
        <v>4.43</v>
      </c>
      <c r="Y198" s="49">
        <f>Main!K308</f>
        <v>2.1</v>
      </c>
      <c r="Z198" s="49">
        <f>Main!L2948</f>
        <v>1</v>
      </c>
      <c r="AB198" s="49">
        <v>3</v>
      </c>
      <c r="AC198" s="49" t="str">
        <v>Konsa</v>
      </c>
      <c r="AD198" s="49">
        <v>4.4000000000000004</v>
      </c>
      <c r="AE198" s="49" t="str">
        <v>Aston Villa</v>
      </c>
      <c r="AF198" s="49">
        <v>1.95</v>
      </c>
      <c r="AG198" s="49">
        <v>3.28</v>
      </c>
      <c r="AH198" s="49">
        <v>2.93</v>
      </c>
      <c r="AI198" s="49">
        <v>2.71</v>
      </c>
      <c r="AJ198" s="49">
        <v>2.98</v>
      </c>
      <c r="AK198" s="49">
        <v>1.21</v>
      </c>
      <c r="AL198" s="49">
        <v>1.9</v>
      </c>
      <c r="AM198" s="49">
        <v>2.59</v>
      </c>
      <c r="AN198" s="49">
        <v>0</v>
      </c>
      <c r="AP198" s="50" t="str">
        <f>Main!A308</f>
        <v>Rashford</v>
      </c>
      <c r="AQ198" s="50">
        <f>Main!B308</f>
        <v>6.8</v>
      </c>
      <c r="AR198" s="50" t="str">
        <f>Main!C308</f>
        <v>Man Utd</v>
      </c>
      <c r="AS198" s="50">
        <f>Main!D308</f>
        <v>4.4400000000000004</v>
      </c>
      <c r="AT198" s="50">
        <f>Main!E308</f>
        <v>5.14</v>
      </c>
      <c r="AU198" s="50">
        <f>Main!F308</f>
        <v>3.14</v>
      </c>
      <c r="AV198" s="50">
        <f>Main!G308</f>
        <v>2.98</v>
      </c>
      <c r="AW198" s="50">
        <f>Main!H308</f>
        <v>4.33</v>
      </c>
      <c r="AX198" s="50">
        <f>Main!I308</f>
        <v>4.12</v>
      </c>
      <c r="AY198" s="50">
        <f>Main!J308</f>
        <v>4.43</v>
      </c>
      <c r="AZ198" s="50">
        <f>Main!K308</f>
        <v>2.1</v>
      </c>
      <c r="BA198" s="50">
        <f>Main!L1188</f>
        <v>0</v>
      </c>
      <c r="BC198" s="50" t="str">
        <v>Rashford</v>
      </c>
      <c r="BD198" s="50">
        <v>6.8</v>
      </c>
      <c r="BE198" s="50" t="str">
        <v>Man Utd</v>
      </c>
      <c r="BF198" s="50">
        <v>4.4400000000000004</v>
      </c>
      <c r="BG198" s="50">
        <v>5.14</v>
      </c>
      <c r="BH198" s="50">
        <v>3.14</v>
      </c>
      <c r="BI198" s="50">
        <v>2.98</v>
      </c>
      <c r="BJ198" s="50">
        <v>4.33</v>
      </c>
      <c r="BK198" s="50">
        <v>4.12</v>
      </c>
      <c r="BL198" s="50">
        <v>4.43</v>
      </c>
      <c r="BM198" s="50">
        <v>2.1</v>
      </c>
      <c r="BN198" s="50">
        <v>0</v>
      </c>
      <c r="BP198" s="126" t="str">
        <f>Main!A198</f>
        <v>Rashford</v>
      </c>
      <c r="BQ198" s="126">
        <f>Main!N2948</f>
        <v>0</v>
      </c>
      <c r="BR198" s="126">
        <f>Main!E88</f>
        <v>5.14</v>
      </c>
      <c r="BS198" s="126" t="str">
        <v>Rashford</v>
      </c>
      <c r="BT198" s="126">
        <v>0</v>
      </c>
      <c r="BU198" s="126">
        <v>5.14</v>
      </c>
      <c r="BV198" s="127" t="str">
        <f t="shared" si="45"/>
        <v>Rashford</v>
      </c>
      <c r="BW198" s="127">
        <f>Main!P2948</f>
        <v>0</v>
      </c>
      <c r="BX198" s="127">
        <f t="shared" si="46"/>
        <v>5.14</v>
      </c>
      <c r="BY198" s="127" t="str">
        <v>Rashford</v>
      </c>
      <c r="BZ198" s="127">
        <v>0</v>
      </c>
      <c r="CA198" s="127">
        <v>5.14</v>
      </c>
      <c r="CH198" s="19" t="str">
        <f t="shared" si="47"/>
        <v>Rashford</v>
      </c>
      <c r="CI198" s="19">
        <f>Main!M2948-BQ198-BW198-CC198</f>
        <v>0</v>
      </c>
      <c r="CJ198" s="19">
        <f t="shared" si="48"/>
        <v>5.14</v>
      </c>
      <c r="CK198" s="19" t="str">
        <v>Rashford</v>
      </c>
      <c r="CL198" s="19">
        <v>0</v>
      </c>
      <c r="CM198" s="19">
        <v>5.14</v>
      </c>
    </row>
    <row r="199" spans="1:91">
      <c r="A199" s="48" t="str">
        <v>Zaha</v>
      </c>
      <c r="B199" s="48">
        <v>7.5</v>
      </c>
      <c r="C199" s="48" t="str">
        <v>Crystal Palace</v>
      </c>
      <c r="D199" s="48">
        <v>4.55</v>
      </c>
      <c r="E199" s="48">
        <v>4.08</v>
      </c>
      <c r="F199" s="48">
        <v>3.15</v>
      </c>
      <c r="G199" s="48">
        <v>3.69</v>
      </c>
      <c r="H199" s="48">
        <v>3.27</v>
      </c>
      <c r="I199" s="48">
        <v>4.0599999999999996</v>
      </c>
      <c r="J199" s="48">
        <v>3.83</v>
      </c>
      <c r="K199" s="48">
        <v>3.42</v>
      </c>
      <c r="L199" s="48">
        <v>0</v>
      </c>
      <c r="N199" s="252">
        <f t="shared" si="44"/>
        <v>2</v>
      </c>
      <c r="O199" s="49" t="str">
        <f>Main!A309</f>
        <v>Zaha</v>
      </c>
      <c r="P199" s="49">
        <f>Main!B309</f>
        <v>7.5</v>
      </c>
      <c r="Q199" s="49" t="str">
        <f>Main!C309</f>
        <v>Crystal Palace</v>
      </c>
      <c r="R199" s="49">
        <f>Main!D309</f>
        <v>4.55</v>
      </c>
      <c r="S199" s="49">
        <f>Main!E309</f>
        <v>4.08</v>
      </c>
      <c r="T199" s="49">
        <f>Main!F309</f>
        <v>3.15</v>
      </c>
      <c r="U199" s="49">
        <f>Main!G309</f>
        <v>3.69</v>
      </c>
      <c r="V199" s="49">
        <f>Main!H309</f>
        <v>3.27</v>
      </c>
      <c r="W199" s="49">
        <f>Main!I309</f>
        <v>4.0599999999999996</v>
      </c>
      <c r="X199" s="49">
        <f>Main!J309</f>
        <v>3.83</v>
      </c>
      <c r="Y199" s="49">
        <f>Main!K309</f>
        <v>3.42</v>
      </c>
      <c r="Z199" s="49">
        <f>Main!L2949</f>
        <v>0</v>
      </c>
      <c r="AB199" s="49">
        <v>3</v>
      </c>
      <c r="AC199" s="49" t="str">
        <v>Perraud</v>
      </c>
      <c r="AD199" s="49">
        <v>4.4000000000000004</v>
      </c>
      <c r="AE199" s="49" t="str">
        <v>Southampton</v>
      </c>
      <c r="AF199" s="49">
        <v>2.5299999999999998</v>
      </c>
      <c r="AG199" s="49">
        <v>3.56</v>
      </c>
      <c r="AH199" s="49">
        <v>2.5099999999999998</v>
      </c>
      <c r="AI199" s="49">
        <v>2.67</v>
      </c>
      <c r="AJ199" s="49">
        <v>2.0499999999999998</v>
      </c>
      <c r="AK199" s="49">
        <v>2.89</v>
      </c>
      <c r="AL199" s="49">
        <v>1.51</v>
      </c>
      <c r="AM199" s="49">
        <v>1.78</v>
      </c>
      <c r="AN199" s="49">
        <v>0</v>
      </c>
      <c r="AP199" s="50" t="str">
        <f>Main!A309</f>
        <v>Zaha</v>
      </c>
      <c r="AQ199" s="50">
        <f>Main!B309</f>
        <v>7.5</v>
      </c>
      <c r="AR199" s="50" t="str">
        <f>Main!C309</f>
        <v>Crystal Palace</v>
      </c>
      <c r="AS199" s="50">
        <f>Main!D309</f>
        <v>4.55</v>
      </c>
      <c r="AT199" s="50">
        <f>Main!E309</f>
        <v>4.08</v>
      </c>
      <c r="AU199" s="50">
        <f>Main!F309</f>
        <v>3.15</v>
      </c>
      <c r="AV199" s="50">
        <f>Main!G309</f>
        <v>3.69</v>
      </c>
      <c r="AW199" s="50">
        <f>Main!H309</f>
        <v>3.27</v>
      </c>
      <c r="AX199" s="50">
        <f>Main!I309</f>
        <v>4.0599999999999996</v>
      </c>
      <c r="AY199" s="50">
        <f>Main!J309</f>
        <v>3.83</v>
      </c>
      <c r="AZ199" s="50">
        <f>Main!K309</f>
        <v>3.42</v>
      </c>
      <c r="BA199" s="50">
        <f>Main!L1189</f>
        <v>0</v>
      </c>
      <c r="BC199" s="50" t="str">
        <v>Zaha</v>
      </c>
      <c r="BD199" s="50">
        <v>7.5</v>
      </c>
      <c r="BE199" s="50" t="str">
        <v>Crystal Palace</v>
      </c>
      <c r="BF199" s="50">
        <v>4.55</v>
      </c>
      <c r="BG199" s="50">
        <v>4.08</v>
      </c>
      <c r="BH199" s="50">
        <v>3.15</v>
      </c>
      <c r="BI199" s="50">
        <v>3.69</v>
      </c>
      <c r="BJ199" s="50">
        <v>3.27</v>
      </c>
      <c r="BK199" s="50">
        <v>4.0599999999999996</v>
      </c>
      <c r="BL199" s="50">
        <v>3.83</v>
      </c>
      <c r="BM199" s="50">
        <v>3.42</v>
      </c>
      <c r="BN199" s="50">
        <v>0</v>
      </c>
      <c r="BP199" s="126" t="str">
        <f>Main!A199</f>
        <v>Zaha</v>
      </c>
      <c r="BQ199" s="126">
        <f>Main!N2949</f>
        <v>0</v>
      </c>
      <c r="BR199" s="126">
        <f>Main!E89</f>
        <v>4.08</v>
      </c>
      <c r="BS199" s="126" t="str">
        <v>Zaha</v>
      </c>
      <c r="BT199" s="126">
        <v>0</v>
      </c>
      <c r="BU199" s="126">
        <v>4.08</v>
      </c>
      <c r="BV199" s="127" t="str">
        <f t="shared" si="45"/>
        <v>Zaha</v>
      </c>
      <c r="BW199" s="127">
        <f>Main!P2949</f>
        <v>0</v>
      </c>
      <c r="BX199" s="127">
        <f t="shared" si="46"/>
        <v>4.08</v>
      </c>
      <c r="BY199" s="127" t="str">
        <v>Zaha</v>
      </c>
      <c r="BZ199" s="127">
        <v>0</v>
      </c>
      <c r="CA199" s="127">
        <v>4.08</v>
      </c>
      <c r="CH199" s="19" t="str">
        <f t="shared" si="47"/>
        <v>Zaha</v>
      </c>
      <c r="CI199" s="19">
        <f>Main!M2949-BQ199-BW199-CC199</f>
        <v>0</v>
      </c>
      <c r="CJ199" s="19">
        <f t="shared" si="48"/>
        <v>4.08</v>
      </c>
      <c r="CK199" s="19" t="str">
        <v>Zaha</v>
      </c>
      <c r="CL199" s="19">
        <v>0</v>
      </c>
      <c r="CM199" s="19">
        <v>4.08</v>
      </c>
    </row>
    <row r="200" spans="1:91">
      <c r="A200" s="48" t="str">
        <v>Bernardo</v>
      </c>
      <c r="B200" s="48">
        <v>6.9</v>
      </c>
      <c r="C200" s="48" t="str">
        <v>Man City</v>
      </c>
      <c r="D200" s="48">
        <v>3.67</v>
      </c>
      <c r="E200" s="48">
        <v>2.9</v>
      </c>
      <c r="F200" s="48">
        <v>6.01</v>
      </c>
      <c r="G200" s="48">
        <v>3.55</v>
      </c>
      <c r="H200" s="48">
        <v>2.84</v>
      </c>
      <c r="I200" s="48">
        <v>6.03</v>
      </c>
      <c r="J200" s="48">
        <v>3.31</v>
      </c>
      <c r="K200" s="48">
        <v>1.45</v>
      </c>
      <c r="L200" s="48">
        <v>0</v>
      </c>
      <c r="N200" s="252">
        <f t="shared" si="44"/>
        <v>2</v>
      </c>
      <c r="O200" s="49" t="str">
        <f>Main!A310</f>
        <v>Bernardo</v>
      </c>
      <c r="P200" s="49">
        <f>Main!B310</f>
        <v>6.9</v>
      </c>
      <c r="Q200" s="49" t="str">
        <f>Main!C310</f>
        <v>Man City</v>
      </c>
      <c r="R200" s="49">
        <f>Main!D310</f>
        <v>3.67</v>
      </c>
      <c r="S200" s="49">
        <f>Main!E310</f>
        <v>2.9</v>
      </c>
      <c r="T200" s="49">
        <f>Main!F310</f>
        <v>6.01</v>
      </c>
      <c r="U200" s="49">
        <f>Main!G310</f>
        <v>3.55</v>
      </c>
      <c r="V200" s="49">
        <f>Main!H310</f>
        <v>2.84</v>
      </c>
      <c r="W200" s="49">
        <f>Main!I310</f>
        <v>6.03</v>
      </c>
      <c r="X200" s="49">
        <f>Main!J310</f>
        <v>3.31</v>
      </c>
      <c r="Y200" s="49">
        <f>Main!K310</f>
        <v>1.45</v>
      </c>
      <c r="Z200" s="49">
        <f>Main!L2950</f>
        <v>0</v>
      </c>
      <c r="AB200" s="49">
        <v>3</v>
      </c>
      <c r="AC200" s="49" t="str">
        <v>Kehrer</v>
      </c>
      <c r="AD200" s="49">
        <v>4.5</v>
      </c>
      <c r="AE200" s="49" t="str">
        <v>West Ham</v>
      </c>
      <c r="AF200" s="49">
        <v>3.05</v>
      </c>
      <c r="AG200" s="49">
        <v>2.16</v>
      </c>
      <c r="AH200" s="49">
        <v>2.38</v>
      </c>
      <c r="AI200" s="49">
        <v>3</v>
      </c>
      <c r="AJ200" s="49">
        <v>1.8</v>
      </c>
      <c r="AK200" s="49">
        <v>2.35</v>
      </c>
      <c r="AL200" s="49">
        <v>1.74</v>
      </c>
      <c r="AM200" s="49">
        <v>2.98</v>
      </c>
      <c r="AN200" s="49">
        <v>0</v>
      </c>
      <c r="AP200" s="50" t="str">
        <f>Main!A310</f>
        <v>Bernardo</v>
      </c>
      <c r="AQ200" s="50">
        <f>Main!B310</f>
        <v>6.9</v>
      </c>
      <c r="AR200" s="50" t="str">
        <f>Main!C310</f>
        <v>Man City</v>
      </c>
      <c r="AS200" s="50">
        <f>Main!D310</f>
        <v>3.67</v>
      </c>
      <c r="AT200" s="50">
        <f>Main!E310</f>
        <v>2.9</v>
      </c>
      <c r="AU200" s="50">
        <f>Main!F310</f>
        <v>6.01</v>
      </c>
      <c r="AV200" s="50">
        <f>Main!G310</f>
        <v>3.55</v>
      </c>
      <c r="AW200" s="50">
        <f>Main!H310</f>
        <v>2.84</v>
      </c>
      <c r="AX200" s="50">
        <f>Main!I310</f>
        <v>6.03</v>
      </c>
      <c r="AY200" s="50">
        <f>Main!J310</f>
        <v>3.31</v>
      </c>
      <c r="AZ200" s="50">
        <f>Main!K310</f>
        <v>1.45</v>
      </c>
      <c r="BA200" s="50">
        <f>Main!L1190</f>
        <v>0</v>
      </c>
      <c r="BC200" s="50" t="str">
        <v>Bernardo</v>
      </c>
      <c r="BD200" s="50">
        <v>6.9</v>
      </c>
      <c r="BE200" s="50" t="str">
        <v>Man City</v>
      </c>
      <c r="BF200" s="50">
        <v>3.67</v>
      </c>
      <c r="BG200" s="50">
        <v>2.9</v>
      </c>
      <c r="BH200" s="50">
        <v>6.01</v>
      </c>
      <c r="BI200" s="50">
        <v>3.55</v>
      </c>
      <c r="BJ200" s="50">
        <v>2.84</v>
      </c>
      <c r="BK200" s="50">
        <v>6.03</v>
      </c>
      <c r="BL200" s="50">
        <v>3.31</v>
      </c>
      <c r="BM200" s="50">
        <v>1.45</v>
      </c>
      <c r="BN200" s="50">
        <v>0</v>
      </c>
      <c r="BP200" s="126" t="str">
        <f>Main!A200</f>
        <v>Bernardo</v>
      </c>
      <c r="BQ200" s="126">
        <f>Main!N2950</f>
        <v>0</v>
      </c>
      <c r="BR200" s="126">
        <f>Main!E90</f>
        <v>2.9</v>
      </c>
      <c r="BS200" s="126" t="str">
        <v>Bernardo</v>
      </c>
      <c r="BT200" s="126">
        <v>0</v>
      </c>
      <c r="BU200" s="126">
        <v>2.9</v>
      </c>
      <c r="BV200" s="127" t="str">
        <f t="shared" si="45"/>
        <v>Bernardo</v>
      </c>
      <c r="BW200" s="127">
        <f>Main!P2950</f>
        <v>0</v>
      </c>
      <c r="BX200" s="127">
        <f t="shared" si="46"/>
        <v>2.9</v>
      </c>
      <c r="BY200" s="127" t="str">
        <v>Bernardo</v>
      </c>
      <c r="BZ200" s="127">
        <v>0</v>
      </c>
      <c r="CA200" s="127">
        <v>2.9</v>
      </c>
      <c r="CH200" s="19" t="str">
        <f t="shared" si="47"/>
        <v>Bernardo</v>
      </c>
      <c r="CI200" s="19">
        <f>Main!M2950-BQ200-BW200-CC200</f>
        <v>0</v>
      </c>
      <c r="CJ200" s="19">
        <f t="shared" si="48"/>
        <v>2.9</v>
      </c>
      <c r="CK200" s="19" t="str">
        <v>Bernardo</v>
      </c>
      <c r="CL200" s="19">
        <v>0</v>
      </c>
      <c r="CM200" s="19">
        <v>2.9</v>
      </c>
    </row>
    <row r="201" spans="1:91">
      <c r="A201" s="48" t="str">
        <v>Groß</v>
      </c>
      <c r="B201" s="48">
        <v>5.6</v>
      </c>
      <c r="C201" s="48" t="str">
        <v>Brighton</v>
      </c>
      <c r="D201" s="48">
        <v>3.51</v>
      </c>
      <c r="E201" s="48">
        <v>3.83</v>
      </c>
      <c r="F201" s="48">
        <v>3.26</v>
      </c>
      <c r="G201" s="48">
        <v>3.5</v>
      </c>
      <c r="H201" s="48">
        <v>4.26</v>
      </c>
      <c r="I201" s="48">
        <v>3.42</v>
      </c>
      <c r="J201" s="48">
        <v>4.26</v>
      </c>
      <c r="K201" s="48">
        <v>1.87</v>
      </c>
      <c r="L201" s="48">
        <v>0</v>
      </c>
      <c r="N201" s="252">
        <f t="shared" si="44"/>
        <v>2</v>
      </c>
      <c r="O201" s="49" t="str">
        <f>Main!A311</f>
        <v>Groß</v>
      </c>
      <c r="P201" s="49">
        <f>Main!B311</f>
        <v>5.6</v>
      </c>
      <c r="Q201" s="49" t="str">
        <f>Main!C311</f>
        <v>Brighton</v>
      </c>
      <c r="R201" s="49">
        <f>Main!D311</f>
        <v>3.51</v>
      </c>
      <c r="S201" s="49">
        <f>Main!E311</f>
        <v>3.83</v>
      </c>
      <c r="T201" s="49">
        <f>Main!F311</f>
        <v>3.26</v>
      </c>
      <c r="U201" s="49">
        <f>Main!G311</f>
        <v>3.5</v>
      </c>
      <c r="V201" s="49">
        <f>Main!H311</f>
        <v>4.26</v>
      </c>
      <c r="W201" s="49">
        <f>Main!I311</f>
        <v>3.42</v>
      </c>
      <c r="X201" s="49">
        <f>Main!J311</f>
        <v>4.26</v>
      </c>
      <c r="Y201" s="49">
        <f>Main!K311</f>
        <v>1.87</v>
      </c>
      <c r="Z201" s="49">
        <f>Main!L2951</f>
        <v>0</v>
      </c>
      <c r="AB201" s="49">
        <v>3</v>
      </c>
      <c r="AC201" s="49" t="str">
        <v>Ream</v>
      </c>
      <c r="AD201" s="49">
        <v>4.5</v>
      </c>
      <c r="AE201" s="49" t="str">
        <v>Fulham</v>
      </c>
      <c r="AF201" s="49">
        <v>3.01</v>
      </c>
      <c r="AG201" s="49">
        <v>4.28</v>
      </c>
      <c r="AH201" s="49">
        <v>1.46</v>
      </c>
      <c r="AI201" s="49">
        <v>1.91</v>
      </c>
      <c r="AJ201" s="49">
        <v>1.48</v>
      </c>
      <c r="AK201" s="49">
        <v>3.12</v>
      </c>
      <c r="AL201" s="49">
        <v>1.69</v>
      </c>
      <c r="AM201" s="49">
        <v>2.4</v>
      </c>
      <c r="AN201" s="49">
        <v>0</v>
      </c>
      <c r="AP201" s="50" t="str">
        <f>Main!A311</f>
        <v>Groß</v>
      </c>
      <c r="AQ201" s="50">
        <f>Main!B311</f>
        <v>5.6</v>
      </c>
      <c r="AR201" s="50" t="str">
        <f>Main!C311</f>
        <v>Brighton</v>
      </c>
      <c r="AS201" s="50">
        <f>Main!D311</f>
        <v>3.51</v>
      </c>
      <c r="AT201" s="50">
        <f>Main!E311</f>
        <v>3.83</v>
      </c>
      <c r="AU201" s="50">
        <f>Main!F311</f>
        <v>3.26</v>
      </c>
      <c r="AV201" s="50">
        <f>Main!G311</f>
        <v>3.5</v>
      </c>
      <c r="AW201" s="50">
        <f>Main!H311</f>
        <v>4.26</v>
      </c>
      <c r="AX201" s="50">
        <f>Main!I311</f>
        <v>3.42</v>
      </c>
      <c r="AY201" s="50">
        <f>Main!J311</f>
        <v>4.26</v>
      </c>
      <c r="AZ201" s="50">
        <f>Main!K311</f>
        <v>1.87</v>
      </c>
      <c r="BA201" s="50">
        <f>Main!L1191</f>
        <v>0</v>
      </c>
      <c r="BC201" s="50" t="str">
        <v>Groß</v>
      </c>
      <c r="BD201" s="50">
        <v>5.6</v>
      </c>
      <c r="BE201" s="50" t="str">
        <v>Brighton</v>
      </c>
      <c r="BF201" s="50">
        <v>3.51</v>
      </c>
      <c r="BG201" s="50">
        <v>3.83</v>
      </c>
      <c r="BH201" s="50">
        <v>3.26</v>
      </c>
      <c r="BI201" s="50">
        <v>3.5</v>
      </c>
      <c r="BJ201" s="50">
        <v>4.26</v>
      </c>
      <c r="BK201" s="50">
        <v>3.42</v>
      </c>
      <c r="BL201" s="50">
        <v>4.26</v>
      </c>
      <c r="BM201" s="50">
        <v>1.87</v>
      </c>
      <c r="BN201" s="50">
        <v>0</v>
      </c>
      <c r="BP201" s="126" t="str">
        <f>Main!A201</f>
        <v>Groß</v>
      </c>
      <c r="BQ201" s="126">
        <f>Main!N2951</f>
        <v>0</v>
      </c>
      <c r="BR201" s="126">
        <f>Main!E91</f>
        <v>3.83</v>
      </c>
      <c r="BS201" s="126" t="str">
        <v>Groß</v>
      </c>
      <c r="BT201" s="126">
        <v>0</v>
      </c>
      <c r="BU201" s="126">
        <v>3.83</v>
      </c>
      <c r="BV201" s="127" t="str">
        <f t="shared" si="45"/>
        <v>Groß</v>
      </c>
      <c r="BW201" s="127">
        <f>Main!P2951</f>
        <v>0</v>
      </c>
      <c r="BX201" s="127">
        <f t="shared" si="46"/>
        <v>3.83</v>
      </c>
      <c r="BY201" s="127" t="str">
        <v>Groß</v>
      </c>
      <c r="BZ201" s="127">
        <v>0</v>
      </c>
      <c r="CA201" s="127">
        <v>3.83</v>
      </c>
      <c r="CH201" s="19" t="str">
        <f t="shared" si="47"/>
        <v>Groß</v>
      </c>
      <c r="CI201" s="19">
        <f>Main!M2951-BQ201-BW201-CC201</f>
        <v>0</v>
      </c>
      <c r="CJ201" s="19">
        <f t="shared" si="48"/>
        <v>3.83</v>
      </c>
      <c r="CK201" s="19" t="str">
        <v>Groß</v>
      </c>
      <c r="CL201" s="19">
        <v>0</v>
      </c>
      <c r="CM201" s="19">
        <v>3.83</v>
      </c>
    </row>
    <row r="202" spans="1:91">
      <c r="A202" s="48" t="str">
        <v>Bowen</v>
      </c>
      <c r="B202" s="48">
        <v>8</v>
      </c>
      <c r="C202" s="48" t="str">
        <v>West Ham</v>
      </c>
      <c r="D202" s="48">
        <v>4.2</v>
      </c>
      <c r="E202" s="48">
        <v>3.76</v>
      </c>
      <c r="F202" s="48">
        <v>3.46</v>
      </c>
      <c r="G202" s="48">
        <v>3.99</v>
      </c>
      <c r="H202" s="48">
        <v>2.77</v>
      </c>
      <c r="I202" s="48">
        <v>3.19</v>
      </c>
      <c r="J202" s="48">
        <v>2.95</v>
      </c>
      <c r="K202" s="48">
        <v>3.35</v>
      </c>
      <c r="L202" s="48">
        <v>0</v>
      </c>
      <c r="N202" s="252">
        <f t="shared" si="44"/>
        <v>2</v>
      </c>
      <c r="O202" s="49" t="str">
        <f>Main!A312</f>
        <v>Bowen</v>
      </c>
      <c r="P202" s="49">
        <f>Main!B312</f>
        <v>8</v>
      </c>
      <c r="Q202" s="49" t="str">
        <f>Main!C312</f>
        <v>West Ham</v>
      </c>
      <c r="R202" s="49">
        <f>Main!D312</f>
        <v>4.2</v>
      </c>
      <c r="S202" s="49">
        <f>Main!E312</f>
        <v>3.76</v>
      </c>
      <c r="T202" s="49">
        <f>Main!F312</f>
        <v>3.46</v>
      </c>
      <c r="U202" s="49">
        <f>Main!G312</f>
        <v>3.99</v>
      </c>
      <c r="V202" s="49">
        <f>Main!H312</f>
        <v>2.77</v>
      </c>
      <c r="W202" s="49">
        <f>Main!I312</f>
        <v>3.19</v>
      </c>
      <c r="X202" s="49">
        <f>Main!J312</f>
        <v>2.95</v>
      </c>
      <c r="Y202" s="49">
        <f>Main!K312</f>
        <v>3.35</v>
      </c>
      <c r="Z202" s="49">
        <f>Main!L2952</f>
        <v>0</v>
      </c>
      <c r="AB202" s="49">
        <v>3</v>
      </c>
      <c r="AC202" s="49" t="str">
        <v>R.Sessegnon</v>
      </c>
      <c r="AD202" s="49">
        <v>4.5</v>
      </c>
      <c r="AE202" s="49" t="str">
        <v>Spurs</v>
      </c>
      <c r="AF202" s="49">
        <v>1.93</v>
      </c>
      <c r="AG202" s="49">
        <v>2.33</v>
      </c>
      <c r="AH202" s="49">
        <v>3.6</v>
      </c>
      <c r="AI202" s="49">
        <v>2.44</v>
      </c>
      <c r="AJ202" s="49">
        <v>1.61</v>
      </c>
      <c r="AK202" s="49">
        <v>2.38</v>
      </c>
      <c r="AL202" s="49">
        <v>2.61</v>
      </c>
      <c r="AM202" s="49">
        <v>2.27</v>
      </c>
      <c r="AN202" s="49">
        <v>0</v>
      </c>
      <c r="AP202" s="50" t="str">
        <f>Main!A312</f>
        <v>Bowen</v>
      </c>
      <c r="AQ202" s="50">
        <f>Main!B312</f>
        <v>8</v>
      </c>
      <c r="AR202" s="50" t="str">
        <f>Main!C312</f>
        <v>West Ham</v>
      </c>
      <c r="AS202" s="50">
        <f>Main!D312</f>
        <v>4.2</v>
      </c>
      <c r="AT202" s="50">
        <f>Main!E312</f>
        <v>3.76</v>
      </c>
      <c r="AU202" s="50">
        <f>Main!F312</f>
        <v>3.46</v>
      </c>
      <c r="AV202" s="50">
        <f>Main!G312</f>
        <v>3.99</v>
      </c>
      <c r="AW202" s="50">
        <f>Main!H312</f>
        <v>2.77</v>
      </c>
      <c r="AX202" s="50">
        <f>Main!I312</f>
        <v>3.19</v>
      </c>
      <c r="AY202" s="50">
        <f>Main!J312</f>
        <v>2.95</v>
      </c>
      <c r="AZ202" s="50">
        <f>Main!K312</f>
        <v>3.35</v>
      </c>
      <c r="BA202" s="50">
        <f>Main!L1192</f>
        <v>0</v>
      </c>
      <c r="BC202" s="50" t="str">
        <v>Bowen</v>
      </c>
      <c r="BD202" s="50">
        <v>8</v>
      </c>
      <c r="BE202" s="50" t="str">
        <v>West Ham</v>
      </c>
      <c r="BF202" s="50">
        <v>4.2</v>
      </c>
      <c r="BG202" s="50">
        <v>3.76</v>
      </c>
      <c r="BH202" s="50">
        <v>3.46</v>
      </c>
      <c r="BI202" s="50">
        <v>3.99</v>
      </c>
      <c r="BJ202" s="50">
        <v>2.77</v>
      </c>
      <c r="BK202" s="50">
        <v>3.19</v>
      </c>
      <c r="BL202" s="50">
        <v>2.95</v>
      </c>
      <c r="BM202" s="50">
        <v>3.35</v>
      </c>
      <c r="BN202" s="50">
        <v>0</v>
      </c>
      <c r="BP202" s="126" t="str">
        <f>Main!A202</f>
        <v>Bowen</v>
      </c>
      <c r="BQ202" s="126">
        <f>Main!N2952</f>
        <v>0</v>
      </c>
      <c r="BR202" s="126">
        <f>Main!E92</f>
        <v>3.76</v>
      </c>
      <c r="BS202" s="126" t="str">
        <v>Bowen</v>
      </c>
      <c r="BT202" s="126">
        <v>0</v>
      </c>
      <c r="BU202" s="126">
        <v>3.76</v>
      </c>
      <c r="BV202" s="127" t="str">
        <f t="shared" si="45"/>
        <v>Bowen</v>
      </c>
      <c r="BW202" s="127">
        <f>Main!P2952</f>
        <v>0</v>
      </c>
      <c r="BX202" s="127">
        <f t="shared" si="46"/>
        <v>3.76</v>
      </c>
      <c r="BY202" s="127" t="str">
        <v>Bowen</v>
      </c>
      <c r="BZ202" s="127">
        <v>0</v>
      </c>
      <c r="CA202" s="127">
        <v>3.76</v>
      </c>
      <c r="CH202" s="19" t="str">
        <f t="shared" si="47"/>
        <v>Bowen</v>
      </c>
      <c r="CI202" s="19">
        <f>Main!M2952-BQ202-BW202-CC202</f>
        <v>0</v>
      </c>
      <c r="CJ202" s="19">
        <f t="shared" si="48"/>
        <v>3.76</v>
      </c>
      <c r="CK202" s="19" t="str">
        <v>Bowen</v>
      </c>
      <c r="CL202" s="19">
        <v>0</v>
      </c>
      <c r="CM202" s="19">
        <v>3.76</v>
      </c>
    </row>
    <row r="203" spans="1:91">
      <c r="A203" s="48" t="str">
        <v>Andreas</v>
      </c>
      <c r="B203" s="48">
        <v>4.5999999999999996</v>
      </c>
      <c r="C203" s="48" t="str">
        <v>Fulham</v>
      </c>
      <c r="D203" s="48" t="e">
        <v>#REF!</v>
      </c>
      <c r="E203" s="48">
        <v>3.73</v>
      </c>
      <c r="F203" s="48">
        <v>2.54</v>
      </c>
      <c r="G203" s="48">
        <v>2.95</v>
      </c>
      <c r="H203" s="48">
        <v>2.5</v>
      </c>
      <c r="I203" s="48">
        <v>3.52</v>
      </c>
      <c r="J203" s="48">
        <v>2.62</v>
      </c>
      <c r="K203" s="48">
        <v>2.67</v>
      </c>
      <c r="L203" s="48">
        <v>0</v>
      </c>
      <c r="N203" s="252">
        <f t="shared" si="44"/>
        <v>2</v>
      </c>
      <c r="O203" s="49" t="str">
        <f>Main!A313</f>
        <v>Andreas</v>
      </c>
      <c r="P203" s="49">
        <f>Main!B313</f>
        <v>4.5999999999999996</v>
      </c>
      <c r="Q203" s="49" t="str">
        <f>Main!C313</f>
        <v>Fulham</v>
      </c>
      <c r="R203" s="49" t="e">
        <f>Main!D313</f>
        <v>#REF!</v>
      </c>
      <c r="S203" s="49">
        <f>Main!E313</f>
        <v>3.73</v>
      </c>
      <c r="T203" s="49">
        <f>Main!F313</f>
        <v>2.54</v>
      </c>
      <c r="U203" s="49">
        <f>Main!G313</f>
        <v>2.95</v>
      </c>
      <c r="V203" s="49">
        <f>Main!H313</f>
        <v>2.5</v>
      </c>
      <c r="W203" s="49">
        <f>Main!I313</f>
        <v>3.52</v>
      </c>
      <c r="X203" s="49">
        <f>Main!J313</f>
        <v>2.62</v>
      </c>
      <c r="Y203" s="49">
        <f>Main!K313</f>
        <v>2.67</v>
      </c>
      <c r="Z203" s="49">
        <f>Main!L2953</f>
        <v>0</v>
      </c>
      <c r="AB203" s="49">
        <v>3</v>
      </c>
      <c r="AC203" s="49" t="str">
        <v>Aké</v>
      </c>
      <c r="AD203" s="49">
        <v>5</v>
      </c>
      <c r="AE203" s="49" t="str">
        <v>Man City</v>
      </c>
      <c r="AF203" s="49">
        <v>2.61</v>
      </c>
      <c r="AG203" s="49">
        <v>1.97</v>
      </c>
      <c r="AH203" s="49">
        <v>3.9</v>
      </c>
      <c r="AI203" s="49">
        <v>2.41</v>
      </c>
      <c r="AJ203" s="49">
        <v>1.73</v>
      </c>
      <c r="AK203" s="49">
        <v>3.48</v>
      </c>
      <c r="AL203" s="49">
        <v>2.06</v>
      </c>
      <c r="AM203" s="49">
        <v>0.92</v>
      </c>
      <c r="AN203" s="49">
        <v>0</v>
      </c>
      <c r="AP203" s="50" t="str">
        <f>Main!A313</f>
        <v>Andreas</v>
      </c>
      <c r="AQ203" s="50">
        <f>Main!B313</f>
        <v>4.5999999999999996</v>
      </c>
      <c r="AR203" s="50" t="str">
        <f>Main!C313</f>
        <v>Fulham</v>
      </c>
      <c r="AS203" s="50" t="e">
        <f>Main!D313</f>
        <v>#REF!</v>
      </c>
      <c r="AT203" s="50">
        <f>Main!E313</f>
        <v>3.73</v>
      </c>
      <c r="AU203" s="50">
        <f>Main!F313</f>
        <v>2.54</v>
      </c>
      <c r="AV203" s="50">
        <f>Main!G313</f>
        <v>2.95</v>
      </c>
      <c r="AW203" s="50">
        <f>Main!H313</f>
        <v>2.5</v>
      </c>
      <c r="AX203" s="50">
        <f>Main!I313</f>
        <v>3.52</v>
      </c>
      <c r="AY203" s="50">
        <f>Main!J313</f>
        <v>2.62</v>
      </c>
      <c r="AZ203" s="50">
        <f>Main!K313</f>
        <v>2.67</v>
      </c>
      <c r="BA203" s="50">
        <f>Main!L1193</f>
        <v>0</v>
      </c>
      <c r="BC203" s="50" t="str">
        <v>Andreas</v>
      </c>
      <c r="BD203" s="50">
        <v>4.5999999999999996</v>
      </c>
      <c r="BE203" s="50" t="str">
        <v>Fulham</v>
      </c>
      <c r="BF203" s="50" t="e">
        <v>#REF!</v>
      </c>
      <c r="BG203" s="50">
        <v>3.73</v>
      </c>
      <c r="BH203" s="50">
        <v>2.54</v>
      </c>
      <c r="BI203" s="50">
        <v>2.95</v>
      </c>
      <c r="BJ203" s="50">
        <v>2.5</v>
      </c>
      <c r="BK203" s="50">
        <v>3.52</v>
      </c>
      <c r="BL203" s="50">
        <v>2.62</v>
      </c>
      <c r="BM203" s="50">
        <v>2.67</v>
      </c>
      <c r="BN203" s="50">
        <v>0</v>
      </c>
      <c r="BP203" s="126" t="str">
        <f>Main!A203</f>
        <v>Andreas</v>
      </c>
      <c r="BQ203" s="126">
        <f>Main!N2953</f>
        <v>0</v>
      </c>
      <c r="BR203" s="126">
        <f>Main!D93</f>
        <v>3.73</v>
      </c>
      <c r="BS203" s="126" t="str">
        <v>Andreas</v>
      </c>
      <c r="BT203" s="126">
        <v>0</v>
      </c>
      <c r="BU203" s="126">
        <v>3.73</v>
      </c>
      <c r="BV203" s="127" t="str">
        <f t="shared" si="45"/>
        <v>Andreas</v>
      </c>
      <c r="BW203" s="127">
        <f>Main!P2953</f>
        <v>0</v>
      </c>
      <c r="BX203" s="127">
        <f t="shared" si="46"/>
        <v>3.73</v>
      </c>
      <c r="BY203" s="127" t="str">
        <v>Andreas</v>
      </c>
      <c r="BZ203" s="127">
        <v>0</v>
      </c>
      <c r="CA203" s="127">
        <v>3.73</v>
      </c>
      <c r="CH203" s="19" t="str">
        <f t="shared" si="47"/>
        <v>Andreas</v>
      </c>
      <c r="CI203" s="19">
        <f>Main!M2953-BQ203-BW203-CC203</f>
        <v>0</v>
      </c>
      <c r="CJ203" s="19">
        <f t="shared" si="48"/>
        <v>3.73</v>
      </c>
      <c r="CK203" s="19" t="str">
        <v>Andreas</v>
      </c>
      <c r="CL203" s="19">
        <v>0</v>
      </c>
      <c r="CM203" s="19">
        <v>3.73</v>
      </c>
    </row>
    <row r="204" spans="1:91">
      <c r="A204" s="48" t="str">
        <v>Ward-Prowse</v>
      </c>
      <c r="B204" s="48">
        <v>6.2</v>
      </c>
      <c r="C204" s="48" t="str">
        <v>Southampton</v>
      </c>
      <c r="D204" s="48">
        <v>3.44</v>
      </c>
      <c r="E204" s="48">
        <v>3.87</v>
      </c>
      <c r="F204" s="48">
        <v>3.24</v>
      </c>
      <c r="G204" s="48">
        <v>3.57</v>
      </c>
      <c r="H204" s="48">
        <v>3.07</v>
      </c>
      <c r="I204" s="48">
        <v>3.54</v>
      </c>
      <c r="J204" s="48">
        <v>2.65</v>
      </c>
      <c r="K204" s="48">
        <v>2.93</v>
      </c>
      <c r="L204" s="48">
        <v>0</v>
      </c>
      <c r="N204" s="252">
        <f t="shared" si="44"/>
        <v>2</v>
      </c>
      <c r="O204" s="49" t="str">
        <f>Main!A314</f>
        <v>Ward-Prowse</v>
      </c>
      <c r="P204" s="49">
        <f>Main!B314</f>
        <v>6.2</v>
      </c>
      <c r="Q204" s="49" t="str">
        <f>Main!C314</f>
        <v>Southampton</v>
      </c>
      <c r="R204" s="49">
        <f>Main!D314</f>
        <v>3.44</v>
      </c>
      <c r="S204" s="49">
        <f>Main!E314</f>
        <v>3.87</v>
      </c>
      <c r="T204" s="49">
        <f>Main!F314</f>
        <v>3.24</v>
      </c>
      <c r="U204" s="49">
        <f>Main!G314</f>
        <v>3.57</v>
      </c>
      <c r="V204" s="49">
        <f>Main!H314</f>
        <v>3.07</v>
      </c>
      <c r="W204" s="49">
        <f>Main!I314</f>
        <v>3.54</v>
      </c>
      <c r="X204" s="49">
        <f>Main!J314</f>
        <v>2.65</v>
      </c>
      <c r="Y204" s="49">
        <f>Main!K314</f>
        <v>2.93</v>
      </c>
      <c r="Z204" s="49">
        <f>Main!L2954</f>
        <v>0</v>
      </c>
      <c r="AB204" s="49">
        <v>3</v>
      </c>
      <c r="AC204" s="49" t="str">
        <v>Azpilicueta</v>
      </c>
      <c r="AD204" s="49">
        <v>4.8</v>
      </c>
      <c r="AE204" s="49" t="str">
        <v>Chelsea</v>
      </c>
      <c r="AF204" s="49">
        <v>3.33</v>
      </c>
      <c r="AG204" s="49">
        <v>4.82</v>
      </c>
      <c r="AH204" s="49">
        <v>3.41</v>
      </c>
      <c r="AI204" s="49">
        <v>1.62</v>
      </c>
      <c r="AJ204" s="49">
        <v>2.12</v>
      </c>
      <c r="AK204" s="49">
        <v>1.27</v>
      </c>
      <c r="AL204" s="49">
        <v>1.46</v>
      </c>
      <c r="AM204" s="49">
        <v>1.04</v>
      </c>
      <c r="AN204" s="49">
        <v>0</v>
      </c>
      <c r="AP204" s="50" t="str">
        <f>Main!A314</f>
        <v>Ward-Prowse</v>
      </c>
      <c r="AQ204" s="50">
        <f>Main!B314</f>
        <v>6.2</v>
      </c>
      <c r="AR204" s="50" t="str">
        <f>Main!C314</f>
        <v>Southampton</v>
      </c>
      <c r="AS204" s="50">
        <f>Main!D314</f>
        <v>3.44</v>
      </c>
      <c r="AT204" s="50">
        <f>Main!E314</f>
        <v>3.87</v>
      </c>
      <c r="AU204" s="50">
        <f>Main!F314</f>
        <v>3.24</v>
      </c>
      <c r="AV204" s="50">
        <f>Main!G314</f>
        <v>3.57</v>
      </c>
      <c r="AW204" s="50">
        <f>Main!H314</f>
        <v>3.07</v>
      </c>
      <c r="AX204" s="50">
        <f>Main!I314</f>
        <v>3.54</v>
      </c>
      <c r="AY204" s="50">
        <f>Main!J314</f>
        <v>2.65</v>
      </c>
      <c r="AZ204" s="50">
        <f>Main!K314</f>
        <v>2.93</v>
      </c>
      <c r="BA204" s="50">
        <f>Main!L1194</f>
        <v>0</v>
      </c>
      <c r="BC204" s="50" t="str">
        <v>Ward-Prowse</v>
      </c>
      <c r="BD204" s="50">
        <v>6.2</v>
      </c>
      <c r="BE204" s="50" t="str">
        <v>Southampton</v>
      </c>
      <c r="BF204" s="50">
        <v>3.44</v>
      </c>
      <c r="BG204" s="50">
        <v>3.87</v>
      </c>
      <c r="BH204" s="50">
        <v>3.24</v>
      </c>
      <c r="BI204" s="50">
        <v>3.57</v>
      </c>
      <c r="BJ204" s="50">
        <v>3.07</v>
      </c>
      <c r="BK204" s="50">
        <v>3.54</v>
      </c>
      <c r="BL204" s="50">
        <v>2.65</v>
      </c>
      <c r="BM204" s="50">
        <v>2.93</v>
      </c>
      <c r="BN204" s="50">
        <v>0</v>
      </c>
      <c r="BP204" s="126" t="str">
        <f>Main!A204</f>
        <v>Ward-Prowse</v>
      </c>
      <c r="BQ204" s="126">
        <f>Main!N2954</f>
        <v>0</v>
      </c>
      <c r="BR204" s="126">
        <f>Main!E94</f>
        <v>3.87</v>
      </c>
      <c r="BS204" s="126" t="str">
        <v>Ward-Prowse</v>
      </c>
      <c r="BT204" s="126">
        <v>0</v>
      </c>
      <c r="BU204" s="126">
        <v>3.87</v>
      </c>
      <c r="BV204" s="127" t="str">
        <f t="shared" si="45"/>
        <v>Ward-Prowse</v>
      </c>
      <c r="BW204" s="127">
        <f>Main!P2954</f>
        <v>0</v>
      </c>
      <c r="BX204" s="127">
        <f t="shared" si="46"/>
        <v>3.87</v>
      </c>
      <c r="BY204" s="127" t="str">
        <v>Ward-Prowse</v>
      </c>
      <c r="BZ204" s="127">
        <v>0</v>
      </c>
      <c r="CA204" s="127">
        <v>3.87</v>
      </c>
      <c r="CH204" s="19" t="str">
        <f t="shared" si="47"/>
        <v>Ward-Prowse</v>
      </c>
      <c r="CI204" s="19">
        <f>Main!M2954-BQ204-BW204-CC204</f>
        <v>0</v>
      </c>
      <c r="CJ204" s="19">
        <f t="shared" si="48"/>
        <v>3.87</v>
      </c>
      <c r="CK204" s="19" t="str">
        <v>Ward-Prowse</v>
      </c>
      <c r="CL204" s="19">
        <v>0</v>
      </c>
      <c r="CM204" s="19">
        <v>3.87</v>
      </c>
    </row>
    <row r="205" spans="1:91">
      <c r="A205" s="48" t="str">
        <v>Barnes</v>
      </c>
      <c r="B205" s="48">
        <v>6.9</v>
      </c>
      <c r="C205" s="48" t="str">
        <v>Leicester</v>
      </c>
      <c r="D205" s="48">
        <v>3.04</v>
      </c>
      <c r="E205" s="48">
        <v>4.3</v>
      </c>
      <c r="F205" s="48">
        <v>3.89</v>
      </c>
      <c r="G205" s="48">
        <v>3.68</v>
      </c>
      <c r="H205" s="48">
        <v>3.16</v>
      </c>
      <c r="I205" s="48">
        <v>3.1</v>
      </c>
      <c r="J205" s="48">
        <v>2.71</v>
      </c>
      <c r="K205" s="48">
        <v>2.35</v>
      </c>
      <c r="L205" s="48">
        <v>0</v>
      </c>
      <c r="N205" s="252">
        <f t="shared" si="44"/>
        <v>2</v>
      </c>
      <c r="O205" s="49" t="str">
        <f>Main!A315</f>
        <v>Barnes</v>
      </c>
      <c r="P205" s="49">
        <f>Main!B315</f>
        <v>6.9</v>
      </c>
      <c r="Q205" s="49" t="str">
        <f>Main!C315</f>
        <v>Leicester</v>
      </c>
      <c r="R205" s="49">
        <f>Main!D315</f>
        <v>3.04</v>
      </c>
      <c r="S205" s="49">
        <f>Main!E315</f>
        <v>4.3</v>
      </c>
      <c r="T205" s="49">
        <f>Main!F315</f>
        <v>3.89</v>
      </c>
      <c r="U205" s="49">
        <f>Main!G315</f>
        <v>3.68</v>
      </c>
      <c r="V205" s="49">
        <f>Main!H315</f>
        <v>3.16</v>
      </c>
      <c r="W205" s="49">
        <f>Main!I315</f>
        <v>3.1</v>
      </c>
      <c r="X205" s="49">
        <f>Main!J315</f>
        <v>2.71</v>
      </c>
      <c r="Y205" s="49">
        <f>Main!K315</f>
        <v>2.35</v>
      </c>
      <c r="Z205" s="49">
        <f>Main!L2955</f>
        <v>0</v>
      </c>
      <c r="AB205" s="49">
        <v>3</v>
      </c>
      <c r="AC205" s="49" t="str">
        <v>Collins</v>
      </c>
      <c r="AD205" s="49">
        <v>4.4000000000000004</v>
      </c>
      <c r="AE205" s="49" t="str">
        <v>Wolves</v>
      </c>
      <c r="AF205" s="49">
        <v>2.3199999999999998</v>
      </c>
      <c r="AG205" s="49">
        <v>2.5299999999999998</v>
      </c>
      <c r="AH205" s="49">
        <v>3.01</v>
      </c>
      <c r="AI205" s="49">
        <v>1.24</v>
      </c>
      <c r="AJ205" s="49">
        <v>1.79</v>
      </c>
      <c r="AK205" s="49">
        <v>2.7</v>
      </c>
      <c r="AL205" s="49">
        <v>3.51</v>
      </c>
      <c r="AM205" s="49">
        <v>1.96</v>
      </c>
      <c r="AN205" s="49">
        <v>0</v>
      </c>
      <c r="AP205" s="50" t="str">
        <f>Main!A315</f>
        <v>Barnes</v>
      </c>
      <c r="AQ205" s="50">
        <f>Main!B315</f>
        <v>6.9</v>
      </c>
      <c r="AR205" s="50" t="str">
        <f>Main!C315</f>
        <v>Leicester</v>
      </c>
      <c r="AS205" s="50">
        <f>Main!D315</f>
        <v>3.04</v>
      </c>
      <c r="AT205" s="50">
        <f>Main!E315</f>
        <v>4.3</v>
      </c>
      <c r="AU205" s="50">
        <f>Main!F315</f>
        <v>3.89</v>
      </c>
      <c r="AV205" s="50">
        <f>Main!G315</f>
        <v>3.68</v>
      </c>
      <c r="AW205" s="50">
        <f>Main!H315</f>
        <v>3.16</v>
      </c>
      <c r="AX205" s="50">
        <f>Main!I315</f>
        <v>3.1</v>
      </c>
      <c r="AY205" s="50">
        <f>Main!J315</f>
        <v>2.71</v>
      </c>
      <c r="AZ205" s="50">
        <f>Main!K315</f>
        <v>2.35</v>
      </c>
      <c r="BA205" s="50">
        <f>Main!L1195</f>
        <v>0</v>
      </c>
      <c r="BC205" s="50" t="str">
        <v>Barnes</v>
      </c>
      <c r="BD205" s="50">
        <v>6.9</v>
      </c>
      <c r="BE205" s="50" t="str">
        <v>Leicester</v>
      </c>
      <c r="BF205" s="50">
        <v>3.04</v>
      </c>
      <c r="BG205" s="50">
        <v>4.3</v>
      </c>
      <c r="BH205" s="50">
        <v>3.89</v>
      </c>
      <c r="BI205" s="50">
        <v>3.68</v>
      </c>
      <c r="BJ205" s="50">
        <v>3.16</v>
      </c>
      <c r="BK205" s="50">
        <v>3.1</v>
      </c>
      <c r="BL205" s="50">
        <v>2.71</v>
      </c>
      <c r="BM205" s="50">
        <v>2.35</v>
      </c>
      <c r="BN205" s="50">
        <v>0</v>
      </c>
      <c r="BP205" s="126" t="str">
        <f>Main!A205</f>
        <v>Barnes</v>
      </c>
      <c r="BQ205" s="126">
        <f>Main!N2955</f>
        <v>0</v>
      </c>
      <c r="BR205" s="126">
        <f>Main!E95</f>
        <v>4.3</v>
      </c>
      <c r="BS205" s="126" t="str">
        <v>Barnes</v>
      </c>
      <c r="BT205" s="126">
        <v>0</v>
      </c>
      <c r="BU205" s="126">
        <v>4.3</v>
      </c>
      <c r="BV205" s="127" t="str">
        <f t="shared" si="45"/>
        <v>Barnes</v>
      </c>
      <c r="BW205" s="127">
        <f>Main!P2955</f>
        <v>0</v>
      </c>
      <c r="BX205" s="127">
        <f t="shared" si="46"/>
        <v>4.3</v>
      </c>
      <c r="BY205" s="127" t="str">
        <v>Barnes</v>
      </c>
      <c r="BZ205" s="127">
        <v>0</v>
      </c>
      <c r="CA205" s="127">
        <v>4.3</v>
      </c>
      <c r="CH205" s="19" t="str">
        <f t="shared" si="47"/>
        <v>Barnes</v>
      </c>
      <c r="CI205" s="19">
        <f>Main!M2955-BQ205-BW205-CC205</f>
        <v>0</v>
      </c>
      <c r="CJ205" s="19">
        <f t="shared" si="48"/>
        <v>4.3</v>
      </c>
      <c r="CK205" s="19" t="str">
        <v>Barnes</v>
      </c>
      <c r="CL205" s="19">
        <v>0</v>
      </c>
      <c r="CM205" s="19">
        <v>4.3</v>
      </c>
    </row>
    <row r="206" spans="1:91">
      <c r="A206" s="48" t="str">
        <v>Almirón</v>
      </c>
      <c r="B206" s="48">
        <v>5.9</v>
      </c>
      <c r="C206" s="48" t="str">
        <v>Newcastle</v>
      </c>
      <c r="D206" s="48">
        <v>4.45</v>
      </c>
      <c r="E206" s="48">
        <v>3.01</v>
      </c>
      <c r="F206" s="48">
        <v>4.1500000000000004</v>
      </c>
      <c r="G206" s="48">
        <v>3.22</v>
      </c>
      <c r="H206" s="48">
        <v>3.45</v>
      </c>
      <c r="I206" s="48">
        <v>3.14</v>
      </c>
      <c r="J206" s="48">
        <v>2.73</v>
      </c>
      <c r="K206" s="48">
        <v>1.96</v>
      </c>
      <c r="L206" s="48">
        <v>0</v>
      </c>
      <c r="N206" s="252">
        <f t="shared" si="44"/>
        <v>2</v>
      </c>
      <c r="O206" s="49" t="str">
        <f>Main!A316</f>
        <v>Almirón</v>
      </c>
      <c r="P206" s="49">
        <f>Main!B316</f>
        <v>5.9</v>
      </c>
      <c r="Q206" s="49" t="str">
        <f>Main!C316</f>
        <v>Newcastle</v>
      </c>
      <c r="R206" s="49">
        <f>Main!D316</f>
        <v>4.45</v>
      </c>
      <c r="S206" s="49">
        <f>Main!E316</f>
        <v>3.01</v>
      </c>
      <c r="T206" s="49">
        <f>Main!F316</f>
        <v>4.1500000000000004</v>
      </c>
      <c r="U206" s="49">
        <f>Main!G316</f>
        <v>3.22</v>
      </c>
      <c r="V206" s="49">
        <f>Main!H316</f>
        <v>3.45</v>
      </c>
      <c r="W206" s="49">
        <f>Main!I316</f>
        <v>3.14</v>
      </c>
      <c r="X206" s="49">
        <f>Main!J316</f>
        <v>2.73</v>
      </c>
      <c r="Y206" s="49">
        <f>Main!K316</f>
        <v>1.96</v>
      </c>
      <c r="Z206" s="49">
        <f>Main!L2956</f>
        <v>0</v>
      </c>
      <c r="AB206" s="49">
        <v>3</v>
      </c>
      <c r="AC206" s="49" t="str">
        <v>Chalobah</v>
      </c>
      <c r="AD206" s="49">
        <v>4.7</v>
      </c>
      <c r="AE206" s="49" t="str">
        <v>Chelsea</v>
      </c>
      <c r="AF206" s="49">
        <v>3.15</v>
      </c>
      <c r="AG206" s="49">
        <v>4.24</v>
      </c>
      <c r="AH206" s="49">
        <v>2.86</v>
      </c>
      <c r="AI206" s="49">
        <v>1.19</v>
      </c>
      <c r="AJ206" s="49">
        <v>2.04</v>
      </c>
      <c r="AK206" s="49">
        <v>1.71</v>
      </c>
      <c r="AL206" s="49">
        <v>2.14</v>
      </c>
      <c r="AM206" s="49">
        <v>1.28</v>
      </c>
      <c r="AN206" s="49">
        <v>0</v>
      </c>
      <c r="AP206" s="50" t="str">
        <f>Main!A316</f>
        <v>Almirón</v>
      </c>
      <c r="AQ206" s="50">
        <f>Main!B316</f>
        <v>5.9</v>
      </c>
      <c r="AR206" s="50" t="str">
        <f>Main!C316</f>
        <v>Newcastle</v>
      </c>
      <c r="AS206" s="50">
        <f>Main!D316</f>
        <v>4.45</v>
      </c>
      <c r="AT206" s="50">
        <f>Main!E316</f>
        <v>3.01</v>
      </c>
      <c r="AU206" s="50">
        <f>Main!F316</f>
        <v>4.1500000000000004</v>
      </c>
      <c r="AV206" s="50">
        <f>Main!G316</f>
        <v>3.22</v>
      </c>
      <c r="AW206" s="50">
        <f>Main!H316</f>
        <v>3.45</v>
      </c>
      <c r="AX206" s="50">
        <f>Main!I316</f>
        <v>3.14</v>
      </c>
      <c r="AY206" s="50">
        <f>Main!J316</f>
        <v>2.73</v>
      </c>
      <c r="AZ206" s="50">
        <f>Main!K316</f>
        <v>1.96</v>
      </c>
      <c r="BA206" s="50">
        <f>Main!L1196</f>
        <v>0</v>
      </c>
      <c r="BC206" s="50" t="str">
        <v>Almirón</v>
      </c>
      <c r="BD206" s="50">
        <v>5.9</v>
      </c>
      <c r="BE206" s="50" t="str">
        <v>Newcastle</v>
      </c>
      <c r="BF206" s="50">
        <v>4.45</v>
      </c>
      <c r="BG206" s="50">
        <v>3.01</v>
      </c>
      <c r="BH206" s="50">
        <v>4.1500000000000004</v>
      </c>
      <c r="BI206" s="50">
        <v>3.22</v>
      </c>
      <c r="BJ206" s="50">
        <v>3.45</v>
      </c>
      <c r="BK206" s="50">
        <v>3.14</v>
      </c>
      <c r="BL206" s="50">
        <v>2.73</v>
      </c>
      <c r="BM206" s="50">
        <v>1.96</v>
      </c>
      <c r="BN206" s="50">
        <v>0</v>
      </c>
      <c r="BP206" s="126" t="str">
        <f>Main!A206</f>
        <v>Almirón</v>
      </c>
      <c r="BQ206" s="126">
        <f>Main!N2956</f>
        <v>0</v>
      </c>
      <c r="BR206" s="126">
        <f>Main!E96</f>
        <v>3.01</v>
      </c>
      <c r="BS206" s="126" t="str">
        <v>Almirón</v>
      </c>
      <c r="BT206" s="126">
        <v>0</v>
      </c>
      <c r="BU206" s="126">
        <v>3.01</v>
      </c>
      <c r="BV206" s="127" t="str">
        <f t="shared" si="45"/>
        <v>Almirón</v>
      </c>
      <c r="BW206" s="127">
        <f>Main!P2956</f>
        <v>0</v>
      </c>
      <c r="BX206" s="127">
        <f t="shared" si="46"/>
        <v>3.01</v>
      </c>
      <c r="BY206" s="127" t="str">
        <v>Almirón</v>
      </c>
      <c r="BZ206" s="127">
        <v>0</v>
      </c>
      <c r="CA206" s="127">
        <v>3.01</v>
      </c>
      <c r="CH206" s="19" t="str">
        <f t="shared" si="47"/>
        <v>Almirón</v>
      </c>
      <c r="CI206" s="19">
        <f>Main!M2956-BQ206-BW206-CC206</f>
        <v>0</v>
      </c>
      <c r="CJ206" s="19">
        <f t="shared" si="48"/>
        <v>3.01</v>
      </c>
      <c r="CK206" s="19" t="str">
        <v>Almirón</v>
      </c>
      <c r="CL206" s="19">
        <v>0</v>
      </c>
      <c r="CM206" s="19">
        <v>3.01</v>
      </c>
    </row>
    <row r="207" spans="1:91">
      <c r="A207" s="48" t="str">
        <v>Willian</v>
      </c>
      <c r="B207" s="48">
        <v>5.5</v>
      </c>
      <c r="C207" s="48" t="str">
        <v>Fulham</v>
      </c>
      <c r="D207" s="48">
        <v>3.72</v>
      </c>
      <c r="E207" s="48">
        <v>5.88</v>
      </c>
      <c r="F207" s="48">
        <v>2.52</v>
      </c>
      <c r="G207" s="48">
        <v>2.92</v>
      </c>
      <c r="H207" s="48">
        <v>2.38</v>
      </c>
      <c r="I207" s="48">
        <v>3.31</v>
      </c>
      <c r="J207" s="48">
        <v>2.58</v>
      </c>
      <c r="K207" s="48">
        <v>2.57</v>
      </c>
      <c r="L207" s="48">
        <v>0</v>
      </c>
      <c r="N207" s="252">
        <f t="shared" si="44"/>
        <v>2</v>
      </c>
      <c r="O207" s="49" t="str">
        <f>Main!A317</f>
        <v>Willian</v>
      </c>
      <c r="P207" s="49">
        <f>Main!B317</f>
        <v>5.5</v>
      </c>
      <c r="Q207" s="49" t="str">
        <f>Main!C317</f>
        <v>Fulham</v>
      </c>
      <c r="R207" s="49">
        <f>Main!D317</f>
        <v>3.72</v>
      </c>
      <c r="S207" s="49">
        <f>Main!E317</f>
        <v>5.88</v>
      </c>
      <c r="T207" s="49">
        <f>Main!F317</f>
        <v>2.52</v>
      </c>
      <c r="U207" s="49">
        <f>Main!G317</f>
        <v>2.92</v>
      </c>
      <c r="V207" s="49">
        <f>Main!H317</f>
        <v>2.38</v>
      </c>
      <c r="W207" s="49">
        <f>Main!I317</f>
        <v>3.31</v>
      </c>
      <c r="X207" s="49">
        <f>Main!J317</f>
        <v>2.58</v>
      </c>
      <c r="Y207" s="49">
        <f>Main!K317</f>
        <v>2.57</v>
      </c>
      <c r="Z207" s="49">
        <f>Main!L2957</f>
        <v>0</v>
      </c>
      <c r="AB207" s="49">
        <v>4</v>
      </c>
      <c r="AC207" s="49" t="str">
        <v>Ederson</v>
      </c>
      <c r="AD207" s="49">
        <v>5.4</v>
      </c>
      <c r="AE207" s="49" t="str">
        <v>Man City</v>
      </c>
      <c r="AF207" s="49">
        <v>4.5999999999999996</v>
      </c>
      <c r="AG207" s="49">
        <v>3.91</v>
      </c>
      <c r="AH207" s="49">
        <v>7.59</v>
      </c>
      <c r="AI207" s="49">
        <v>4.5</v>
      </c>
      <c r="AJ207" s="49">
        <v>3.67</v>
      </c>
      <c r="AK207" s="49">
        <v>7.83</v>
      </c>
      <c r="AL207" s="49">
        <v>4.32</v>
      </c>
      <c r="AM207" s="49">
        <v>1.89</v>
      </c>
      <c r="AN207" s="49">
        <v>0</v>
      </c>
      <c r="AP207" s="50" t="str">
        <f>Main!A317</f>
        <v>Willian</v>
      </c>
      <c r="AQ207" s="50">
        <f>Main!B317</f>
        <v>5.5</v>
      </c>
      <c r="AR207" s="50" t="str">
        <f>Main!C317</f>
        <v>Fulham</v>
      </c>
      <c r="AS207" s="50">
        <f>Main!D317</f>
        <v>3.72</v>
      </c>
      <c r="AT207" s="50">
        <f>Main!E317</f>
        <v>5.88</v>
      </c>
      <c r="AU207" s="50">
        <f>Main!F317</f>
        <v>2.52</v>
      </c>
      <c r="AV207" s="50">
        <f>Main!G317</f>
        <v>2.92</v>
      </c>
      <c r="AW207" s="50">
        <f>Main!H317</f>
        <v>2.38</v>
      </c>
      <c r="AX207" s="50">
        <f>Main!I317</f>
        <v>3.31</v>
      </c>
      <c r="AY207" s="50">
        <f>Main!J317</f>
        <v>2.58</v>
      </c>
      <c r="AZ207" s="50">
        <f>Main!K317</f>
        <v>2.57</v>
      </c>
      <c r="BA207" s="50">
        <f>Main!L1197</f>
        <v>0</v>
      </c>
      <c r="BC207" s="50" t="str">
        <v>Willian</v>
      </c>
      <c r="BD207" s="50">
        <v>5.5</v>
      </c>
      <c r="BE207" s="50" t="str">
        <v>Fulham</v>
      </c>
      <c r="BF207" s="50">
        <v>3.72</v>
      </c>
      <c r="BG207" s="50">
        <v>5.88</v>
      </c>
      <c r="BH207" s="50">
        <v>2.52</v>
      </c>
      <c r="BI207" s="50">
        <v>2.92</v>
      </c>
      <c r="BJ207" s="50">
        <v>2.38</v>
      </c>
      <c r="BK207" s="50">
        <v>3.31</v>
      </c>
      <c r="BL207" s="50">
        <v>2.58</v>
      </c>
      <c r="BM207" s="50">
        <v>2.57</v>
      </c>
      <c r="BN207" s="50">
        <v>0</v>
      </c>
      <c r="BP207" s="126" t="str">
        <f>Main!A207</f>
        <v>Willian</v>
      </c>
      <c r="BQ207" s="126">
        <f>Main!N2957</f>
        <v>0</v>
      </c>
      <c r="BR207" s="126">
        <f>Main!E97</f>
        <v>5.88</v>
      </c>
      <c r="BS207" s="126" t="str">
        <v>Willian</v>
      </c>
      <c r="BT207" s="126">
        <v>0</v>
      </c>
      <c r="BU207" s="126">
        <v>5.88</v>
      </c>
      <c r="BV207" s="127" t="str">
        <f t="shared" si="45"/>
        <v>Willian</v>
      </c>
      <c r="BW207" s="127">
        <f>Main!P2957</f>
        <v>0</v>
      </c>
      <c r="BX207" s="127">
        <f t="shared" si="46"/>
        <v>5.88</v>
      </c>
      <c r="BY207" s="127" t="str">
        <v>Willian</v>
      </c>
      <c r="BZ207" s="127">
        <v>0</v>
      </c>
      <c r="CA207" s="127">
        <v>5.88</v>
      </c>
      <c r="CH207" s="19" t="str">
        <f t="shared" si="47"/>
        <v>Willian</v>
      </c>
      <c r="CI207" s="19">
        <f>Main!M2957-BQ207-BW207-CC207</f>
        <v>0</v>
      </c>
      <c r="CJ207" s="19">
        <f t="shared" si="48"/>
        <v>5.88</v>
      </c>
      <c r="CK207" s="19" t="str">
        <v>Willian</v>
      </c>
      <c r="CL207" s="19">
        <v>0</v>
      </c>
      <c r="CM207" s="19">
        <v>5.88</v>
      </c>
    </row>
    <row r="208" spans="1:91">
      <c r="A208" s="48" t="str">
        <v>Antony</v>
      </c>
      <c r="B208" s="48">
        <v>7.5</v>
      </c>
      <c r="C208" s="48" t="str">
        <v>Man Utd</v>
      </c>
      <c r="D208" s="48">
        <v>3.61</v>
      </c>
      <c r="E208" s="48">
        <v>4.17</v>
      </c>
      <c r="F208" s="48">
        <v>2.84</v>
      </c>
      <c r="G208" s="48">
        <v>2.7</v>
      </c>
      <c r="H208" s="48">
        <v>3.66</v>
      </c>
      <c r="I208" s="48">
        <v>3.44</v>
      </c>
      <c r="J208" s="48">
        <v>3.6</v>
      </c>
      <c r="K208" s="48">
        <v>1.78</v>
      </c>
      <c r="L208" s="48">
        <v>0</v>
      </c>
      <c r="N208" s="252">
        <f t="shared" si="44"/>
        <v>2</v>
      </c>
      <c r="O208" s="49" t="str">
        <f>Main!A318</f>
        <v>Antony</v>
      </c>
      <c r="P208" s="49">
        <f>Main!B318</f>
        <v>7.5</v>
      </c>
      <c r="Q208" s="49" t="str">
        <f>Main!C318</f>
        <v>Man Utd</v>
      </c>
      <c r="R208" s="49">
        <f>Main!D318</f>
        <v>3.61</v>
      </c>
      <c r="S208" s="49">
        <f>Main!E318</f>
        <v>4.17</v>
      </c>
      <c r="T208" s="49">
        <f>Main!F318</f>
        <v>2.84</v>
      </c>
      <c r="U208" s="49">
        <f>Main!G318</f>
        <v>2.7</v>
      </c>
      <c r="V208" s="49">
        <f>Main!H318</f>
        <v>3.66</v>
      </c>
      <c r="W208" s="49">
        <f>Main!I318</f>
        <v>3.44</v>
      </c>
      <c r="X208" s="49">
        <f>Main!J318</f>
        <v>3.6</v>
      </c>
      <c r="Y208" s="49">
        <f>Main!K318</f>
        <v>1.78</v>
      </c>
      <c r="Z208" s="49">
        <f>Main!L2958</f>
        <v>0</v>
      </c>
      <c r="AB208" s="49">
        <v>4</v>
      </c>
      <c r="AC208" s="49" t="str">
        <v>Ramsdale</v>
      </c>
      <c r="AD208" s="49">
        <v>4.9000000000000004</v>
      </c>
      <c r="AE208" s="49" t="str">
        <v>Arsenal</v>
      </c>
      <c r="AF208" s="49">
        <v>3.74</v>
      </c>
      <c r="AG208" s="49">
        <v>3.69</v>
      </c>
      <c r="AH208" s="49">
        <v>3.38</v>
      </c>
      <c r="AI208" s="49">
        <v>3.69</v>
      </c>
      <c r="AJ208" s="49">
        <v>3.94</v>
      </c>
      <c r="AK208" s="49">
        <v>7.27</v>
      </c>
      <c r="AL208" s="49">
        <v>3.69</v>
      </c>
      <c r="AM208" s="49">
        <v>3.02</v>
      </c>
      <c r="AN208" s="49">
        <v>0</v>
      </c>
      <c r="AP208" s="50" t="str">
        <f>Main!A318</f>
        <v>Antony</v>
      </c>
      <c r="AQ208" s="50">
        <f>Main!B318</f>
        <v>7.5</v>
      </c>
      <c r="AR208" s="50" t="str">
        <f>Main!C318</f>
        <v>Man Utd</v>
      </c>
      <c r="AS208" s="50">
        <f>Main!D318</f>
        <v>3.61</v>
      </c>
      <c r="AT208" s="50">
        <f>Main!E318</f>
        <v>4.17</v>
      </c>
      <c r="AU208" s="50">
        <f>Main!F318</f>
        <v>2.84</v>
      </c>
      <c r="AV208" s="50">
        <f>Main!G318</f>
        <v>2.7</v>
      </c>
      <c r="AW208" s="50">
        <f>Main!H318</f>
        <v>3.66</v>
      </c>
      <c r="AX208" s="50">
        <f>Main!I318</f>
        <v>3.44</v>
      </c>
      <c r="AY208" s="50">
        <f>Main!J318</f>
        <v>3.6</v>
      </c>
      <c r="AZ208" s="50">
        <f>Main!K318</f>
        <v>1.78</v>
      </c>
      <c r="BA208" s="50">
        <f>Main!L1198</f>
        <v>0</v>
      </c>
      <c r="BC208" s="50" t="str">
        <v>Antony</v>
      </c>
      <c r="BD208" s="50">
        <v>7.5</v>
      </c>
      <c r="BE208" s="50" t="str">
        <v>Man Utd</v>
      </c>
      <c r="BF208" s="50">
        <v>3.61</v>
      </c>
      <c r="BG208" s="50">
        <v>4.17</v>
      </c>
      <c r="BH208" s="50">
        <v>2.84</v>
      </c>
      <c r="BI208" s="50">
        <v>2.7</v>
      </c>
      <c r="BJ208" s="50">
        <v>3.66</v>
      </c>
      <c r="BK208" s="50">
        <v>3.44</v>
      </c>
      <c r="BL208" s="50">
        <v>3.6</v>
      </c>
      <c r="BM208" s="50">
        <v>1.78</v>
      </c>
      <c r="BN208" s="50">
        <v>0</v>
      </c>
      <c r="BP208" s="126" t="str">
        <f>Main!A208</f>
        <v>Antony</v>
      </c>
      <c r="BQ208" s="126">
        <f>Main!N2958</f>
        <v>0</v>
      </c>
      <c r="BR208" s="126">
        <f>Main!E98</f>
        <v>4.17</v>
      </c>
      <c r="BS208" s="126" t="str">
        <v>Antony</v>
      </c>
      <c r="BT208" s="126">
        <v>0</v>
      </c>
      <c r="BU208" s="126">
        <v>4.17</v>
      </c>
      <c r="BV208" s="127" t="str">
        <f t="shared" si="45"/>
        <v>Antony</v>
      </c>
      <c r="BW208" s="127">
        <f>Main!P2958</f>
        <v>0</v>
      </c>
      <c r="BX208" s="127">
        <f t="shared" si="46"/>
        <v>4.17</v>
      </c>
      <c r="BY208" s="127" t="str">
        <v>Antony</v>
      </c>
      <c r="BZ208" s="127">
        <v>0</v>
      </c>
      <c r="CA208" s="127">
        <v>4.17</v>
      </c>
      <c r="CH208" s="19" t="str">
        <f t="shared" si="47"/>
        <v>Antony</v>
      </c>
      <c r="CI208" s="19">
        <f>Main!M2958-BQ208-BW208-CC208</f>
        <v>0</v>
      </c>
      <c r="CJ208" s="19">
        <f t="shared" si="48"/>
        <v>4.17</v>
      </c>
      <c r="CK208" s="19" t="str">
        <v>Antony</v>
      </c>
      <c r="CL208" s="19">
        <v>0</v>
      </c>
      <c r="CM208" s="19">
        <v>4.17</v>
      </c>
    </row>
    <row r="209" spans="1:91">
      <c r="A209" s="48" t="str">
        <v>Saint-Maximin</v>
      </c>
      <c r="B209" s="48">
        <v>6.2</v>
      </c>
      <c r="C209" s="48" t="str">
        <v>Newcastle</v>
      </c>
      <c r="D209" s="48">
        <v>3.25</v>
      </c>
      <c r="E209" s="48">
        <v>2.4900000000000002</v>
      </c>
      <c r="F209" s="48">
        <v>3.88</v>
      </c>
      <c r="G209" s="48">
        <v>3.43</v>
      </c>
      <c r="H209" s="48">
        <v>3.59</v>
      </c>
      <c r="I209" s="48">
        <v>3.55</v>
      </c>
      <c r="J209" s="48">
        <v>2.99</v>
      </c>
      <c r="K209" s="48">
        <v>2.14</v>
      </c>
      <c r="L209" s="48">
        <v>0</v>
      </c>
      <c r="N209" s="252">
        <f t="shared" si="44"/>
        <v>2</v>
      </c>
      <c r="O209" s="49" t="str">
        <f>Main!A319</f>
        <v>Saint-Maximin</v>
      </c>
      <c r="P209" s="49">
        <f>Main!B319</f>
        <v>6.2</v>
      </c>
      <c r="Q209" s="49" t="str">
        <f>Main!C319</f>
        <v>Newcastle</v>
      </c>
      <c r="R209" s="49">
        <f>Main!D319</f>
        <v>3.25</v>
      </c>
      <c r="S209" s="49">
        <f>Main!E319</f>
        <v>2.4900000000000002</v>
      </c>
      <c r="T209" s="49">
        <f>Main!F319</f>
        <v>3.88</v>
      </c>
      <c r="U209" s="49">
        <f>Main!G319</f>
        <v>3.43</v>
      </c>
      <c r="V209" s="49">
        <f>Main!H319</f>
        <v>3.59</v>
      </c>
      <c r="W209" s="49">
        <f>Main!I319</f>
        <v>3.55</v>
      </c>
      <c r="X209" s="49">
        <f>Main!J319</f>
        <v>2.99</v>
      </c>
      <c r="Y209" s="49">
        <f>Main!K319</f>
        <v>2.14</v>
      </c>
      <c r="Z209" s="49">
        <f>Main!L2959</f>
        <v>0</v>
      </c>
      <c r="AB209" s="49">
        <v>4</v>
      </c>
      <c r="AC209" s="49" t="str">
        <v>Arrizabalaga</v>
      </c>
      <c r="AD209" s="49">
        <v>4.5</v>
      </c>
      <c r="AE209" s="49" t="str">
        <v>Chelsea</v>
      </c>
      <c r="AF209" s="49">
        <v>3.96</v>
      </c>
      <c r="AG209" s="49">
        <v>6.8</v>
      </c>
      <c r="AH209" s="49">
        <v>3.98</v>
      </c>
      <c r="AI209" s="49">
        <v>3.04</v>
      </c>
      <c r="AJ209" s="49">
        <v>3.81</v>
      </c>
      <c r="AK209" s="49">
        <v>3.52</v>
      </c>
      <c r="AL209" s="49">
        <v>4.04</v>
      </c>
      <c r="AM209" s="49">
        <v>3.12</v>
      </c>
      <c r="AN209" s="49">
        <v>0</v>
      </c>
      <c r="AP209" s="50" t="str">
        <f>Main!A319</f>
        <v>Saint-Maximin</v>
      </c>
      <c r="AQ209" s="50">
        <f>Main!B319</f>
        <v>6.2</v>
      </c>
      <c r="AR209" s="50" t="str">
        <f>Main!C319</f>
        <v>Newcastle</v>
      </c>
      <c r="AS209" s="50">
        <f>Main!D319</f>
        <v>3.25</v>
      </c>
      <c r="AT209" s="50">
        <f>Main!E319</f>
        <v>2.4900000000000002</v>
      </c>
      <c r="AU209" s="50">
        <f>Main!F319</f>
        <v>3.88</v>
      </c>
      <c r="AV209" s="50">
        <f>Main!G319</f>
        <v>3.43</v>
      </c>
      <c r="AW209" s="50">
        <f>Main!H319</f>
        <v>3.59</v>
      </c>
      <c r="AX209" s="50">
        <f>Main!I319</f>
        <v>3.55</v>
      </c>
      <c r="AY209" s="50">
        <f>Main!J319</f>
        <v>2.99</v>
      </c>
      <c r="AZ209" s="50">
        <f>Main!K319</f>
        <v>2.14</v>
      </c>
      <c r="BA209" s="50">
        <f>Main!L1199</f>
        <v>0</v>
      </c>
      <c r="BC209" s="50" t="str">
        <v>Saint-Maximin</v>
      </c>
      <c r="BD209" s="50">
        <v>6.2</v>
      </c>
      <c r="BE209" s="50" t="str">
        <v>Newcastle</v>
      </c>
      <c r="BF209" s="50">
        <v>3.25</v>
      </c>
      <c r="BG209" s="50">
        <v>2.4900000000000002</v>
      </c>
      <c r="BH209" s="50">
        <v>3.88</v>
      </c>
      <c r="BI209" s="50">
        <v>3.43</v>
      </c>
      <c r="BJ209" s="50">
        <v>3.59</v>
      </c>
      <c r="BK209" s="50">
        <v>3.55</v>
      </c>
      <c r="BL209" s="50">
        <v>2.99</v>
      </c>
      <c r="BM209" s="50">
        <v>2.14</v>
      </c>
      <c r="BN209" s="50">
        <v>0</v>
      </c>
      <c r="BP209" s="126" t="str">
        <f>Main!A209</f>
        <v>Saint-Maximin</v>
      </c>
      <c r="BQ209" s="126">
        <f>Main!N2959</f>
        <v>0</v>
      </c>
      <c r="BR209" s="126">
        <f>Main!E99</f>
        <v>2.4900000000000002</v>
      </c>
      <c r="BS209" s="126" t="str">
        <v>Saint-Maximin</v>
      </c>
      <c r="BT209" s="126">
        <v>0</v>
      </c>
      <c r="BU209" s="126">
        <v>2.4900000000000002</v>
      </c>
      <c r="BV209" s="127" t="str">
        <f t="shared" si="45"/>
        <v>Saint-Maximin</v>
      </c>
      <c r="BW209" s="127">
        <f>Main!P2959</f>
        <v>0</v>
      </c>
      <c r="BX209" s="127">
        <f t="shared" si="46"/>
        <v>2.4900000000000002</v>
      </c>
      <c r="BY209" s="127" t="str">
        <v>Saint-Maximin</v>
      </c>
      <c r="BZ209" s="127">
        <v>0</v>
      </c>
      <c r="CA209" s="127">
        <v>2.4900000000000002</v>
      </c>
      <c r="CH209" s="19" t="str">
        <f t="shared" si="47"/>
        <v>Saint-Maximin</v>
      </c>
      <c r="CI209" s="19">
        <f>Main!M2959-BQ209-BW209-CC209</f>
        <v>0</v>
      </c>
      <c r="CJ209" s="19">
        <f t="shared" si="48"/>
        <v>2.4900000000000002</v>
      </c>
      <c r="CK209" s="19" t="str">
        <v>Saint-Maximin</v>
      </c>
      <c r="CL209" s="19">
        <v>0</v>
      </c>
      <c r="CM209" s="19">
        <v>2.4900000000000002</v>
      </c>
    </row>
    <row r="210" spans="1:91">
      <c r="A210" s="48" t="str">
        <v>Gündogan</v>
      </c>
      <c r="B210" s="48">
        <v>7.3</v>
      </c>
      <c r="C210" s="48" t="str">
        <v>Man City</v>
      </c>
      <c r="D210" s="48">
        <v>3.06</v>
      </c>
      <c r="E210" s="48">
        <v>2.4700000000000002</v>
      </c>
      <c r="F210" s="48">
        <v>4.93</v>
      </c>
      <c r="G210" s="48">
        <v>2.95</v>
      </c>
      <c r="H210" s="48">
        <v>2.4700000000000002</v>
      </c>
      <c r="I210" s="48">
        <v>5.13</v>
      </c>
      <c r="J210" s="48">
        <v>2.82</v>
      </c>
      <c r="K210" s="48">
        <v>1.23</v>
      </c>
      <c r="L210" s="48">
        <v>0</v>
      </c>
      <c r="N210" s="252">
        <f t="shared" si="44"/>
        <v>2</v>
      </c>
      <c r="O210" s="49" t="str">
        <f>Main!A320</f>
        <v>Gündogan</v>
      </c>
      <c r="P210" s="49">
        <f>Main!B320</f>
        <v>7.3</v>
      </c>
      <c r="Q210" s="49" t="str">
        <f>Main!C320</f>
        <v>Man City</v>
      </c>
      <c r="R210" s="49">
        <f>Main!D320</f>
        <v>3.06</v>
      </c>
      <c r="S210" s="49">
        <f>Main!E320</f>
        <v>2.4700000000000002</v>
      </c>
      <c r="T210" s="49">
        <f>Main!F320</f>
        <v>4.93</v>
      </c>
      <c r="U210" s="49">
        <f>Main!G320</f>
        <v>2.95</v>
      </c>
      <c r="V210" s="49">
        <f>Main!H320</f>
        <v>2.4700000000000002</v>
      </c>
      <c r="W210" s="49">
        <f>Main!I320</f>
        <v>5.13</v>
      </c>
      <c r="X210" s="49">
        <f>Main!J320</f>
        <v>2.82</v>
      </c>
      <c r="Y210" s="49">
        <f>Main!K320</f>
        <v>1.23</v>
      </c>
      <c r="Z210" s="49">
        <f>Main!L2960</f>
        <v>0</v>
      </c>
      <c r="AB210" s="49">
        <v>4</v>
      </c>
      <c r="AC210" s="49" t="str">
        <v>Alisson</v>
      </c>
      <c r="AD210" s="49">
        <v>5.5</v>
      </c>
      <c r="AE210" s="49" t="str">
        <v>Liverpool</v>
      </c>
      <c r="AF210" s="49">
        <v>4.18</v>
      </c>
      <c r="AG210" s="49">
        <v>3.85</v>
      </c>
      <c r="AH210" s="49">
        <v>3.73</v>
      </c>
      <c r="AI210" s="49">
        <v>3.78</v>
      </c>
      <c r="AJ210" s="49">
        <v>4.04</v>
      </c>
      <c r="AK210" s="49">
        <v>4.2</v>
      </c>
      <c r="AL210" s="49">
        <v>3.54</v>
      </c>
      <c r="AM210" s="49">
        <v>3.84</v>
      </c>
      <c r="AN210" s="49">
        <v>0</v>
      </c>
      <c r="AP210" s="50" t="str">
        <f>Main!A320</f>
        <v>Gündogan</v>
      </c>
      <c r="AQ210" s="50">
        <f>Main!B320</f>
        <v>7.3</v>
      </c>
      <c r="AR210" s="50" t="str">
        <f>Main!C320</f>
        <v>Man City</v>
      </c>
      <c r="AS210" s="50">
        <f>Main!D320</f>
        <v>3.06</v>
      </c>
      <c r="AT210" s="50">
        <f>Main!E320</f>
        <v>2.4700000000000002</v>
      </c>
      <c r="AU210" s="50">
        <f>Main!F320</f>
        <v>4.93</v>
      </c>
      <c r="AV210" s="50">
        <f>Main!G320</f>
        <v>2.95</v>
      </c>
      <c r="AW210" s="50">
        <f>Main!H320</f>
        <v>2.4700000000000002</v>
      </c>
      <c r="AX210" s="50">
        <f>Main!I320</f>
        <v>5.13</v>
      </c>
      <c r="AY210" s="50">
        <f>Main!J320</f>
        <v>2.82</v>
      </c>
      <c r="AZ210" s="50">
        <f>Main!K320</f>
        <v>1.23</v>
      </c>
      <c r="BA210" s="50">
        <f>Main!L1200</f>
        <v>0</v>
      </c>
      <c r="BC210" s="50" t="str">
        <v>Gündogan</v>
      </c>
      <c r="BD210" s="50">
        <v>7.3</v>
      </c>
      <c r="BE210" s="50" t="str">
        <v>Man City</v>
      </c>
      <c r="BF210" s="50">
        <v>3.06</v>
      </c>
      <c r="BG210" s="50">
        <v>2.4700000000000002</v>
      </c>
      <c r="BH210" s="50">
        <v>4.93</v>
      </c>
      <c r="BI210" s="50">
        <v>2.95</v>
      </c>
      <c r="BJ210" s="50">
        <v>2.4700000000000002</v>
      </c>
      <c r="BK210" s="50">
        <v>5.13</v>
      </c>
      <c r="BL210" s="50">
        <v>2.82</v>
      </c>
      <c r="BM210" s="50">
        <v>1.23</v>
      </c>
      <c r="BN210" s="50">
        <v>0</v>
      </c>
      <c r="BP210" s="126" t="str">
        <f>Main!A210</f>
        <v>Gündogan</v>
      </c>
      <c r="BQ210" s="126">
        <f>Main!N2960</f>
        <v>0</v>
      </c>
      <c r="BR210" s="126">
        <f>Main!E100</f>
        <v>2.4700000000000002</v>
      </c>
      <c r="BS210" s="126" t="str">
        <v>Gündogan</v>
      </c>
      <c r="BT210" s="126">
        <v>0</v>
      </c>
      <c r="BU210" s="126">
        <v>2.4700000000000002</v>
      </c>
      <c r="BV210" s="127" t="str">
        <f t="shared" si="45"/>
        <v>Gündogan</v>
      </c>
      <c r="BW210" s="127">
        <f>Main!P2960</f>
        <v>0</v>
      </c>
      <c r="BX210" s="127">
        <f t="shared" si="46"/>
        <v>2.4700000000000002</v>
      </c>
      <c r="BY210" s="127" t="str">
        <v>Gündogan</v>
      </c>
      <c r="BZ210" s="127">
        <v>0</v>
      </c>
      <c r="CA210" s="127">
        <v>2.4700000000000002</v>
      </c>
      <c r="CH210" s="19" t="str">
        <f t="shared" si="47"/>
        <v>Gündogan</v>
      </c>
      <c r="CI210" s="19">
        <f>Main!M2960-BQ210-BW210-CC210</f>
        <v>0</v>
      </c>
      <c r="CJ210" s="19">
        <f t="shared" si="48"/>
        <v>2.4700000000000002</v>
      </c>
      <c r="CK210" s="19" t="str">
        <v>Gündogan</v>
      </c>
      <c r="CL210" s="19">
        <v>0</v>
      </c>
      <c r="CM210" s="19">
        <v>2.4700000000000002</v>
      </c>
    </row>
    <row r="211" spans="1:91">
      <c r="A211" s="48" t="str">
        <v>Paquetá</v>
      </c>
      <c r="B211" s="48">
        <v>5.9</v>
      </c>
      <c r="C211" s="48" t="str">
        <v>West Ham</v>
      </c>
      <c r="D211" s="48">
        <v>3.58</v>
      </c>
      <c r="E211" s="48">
        <v>3.27</v>
      </c>
      <c r="F211" s="48">
        <v>3.03</v>
      </c>
      <c r="G211" s="48">
        <v>3.6</v>
      </c>
      <c r="H211" s="48">
        <v>2.66</v>
      </c>
      <c r="I211" s="48">
        <v>2.95</v>
      </c>
      <c r="J211" s="48">
        <v>2.66</v>
      </c>
      <c r="K211" s="48">
        <v>3.12</v>
      </c>
      <c r="L211" s="48">
        <v>0</v>
      </c>
      <c r="N211" s="252">
        <f t="shared" si="44"/>
        <v>2</v>
      </c>
      <c r="O211" s="49" t="str">
        <f>Main!A321</f>
        <v>Paquetá</v>
      </c>
      <c r="P211" s="49">
        <f>Main!B321</f>
        <v>5.9</v>
      </c>
      <c r="Q211" s="49" t="str">
        <f>Main!C321</f>
        <v>West Ham</v>
      </c>
      <c r="R211" s="49">
        <f>Main!D321</f>
        <v>3.58</v>
      </c>
      <c r="S211" s="49">
        <f>Main!E321</f>
        <v>3.27</v>
      </c>
      <c r="T211" s="49">
        <f>Main!F321</f>
        <v>3.03</v>
      </c>
      <c r="U211" s="49">
        <f>Main!G321</f>
        <v>3.6</v>
      </c>
      <c r="V211" s="49">
        <f>Main!H321</f>
        <v>2.66</v>
      </c>
      <c r="W211" s="49">
        <f>Main!I321</f>
        <v>2.95</v>
      </c>
      <c r="X211" s="49">
        <f>Main!J321</f>
        <v>2.66</v>
      </c>
      <c r="Y211" s="49">
        <f>Main!K321</f>
        <v>3.12</v>
      </c>
      <c r="Z211" s="49">
        <f>Main!L2961</f>
        <v>0</v>
      </c>
      <c r="AB211" s="49">
        <v>4</v>
      </c>
      <c r="AC211" s="49" t="str">
        <v>Lloris</v>
      </c>
      <c r="AD211" s="49">
        <v>5.5</v>
      </c>
      <c r="AE211" s="49" t="str">
        <v>Spurs</v>
      </c>
      <c r="AF211" s="49">
        <v>3.78</v>
      </c>
      <c r="AG211" s="49">
        <v>3.63</v>
      </c>
      <c r="AH211" s="49">
        <v>6.38</v>
      </c>
      <c r="AI211" s="49">
        <v>3.52</v>
      </c>
      <c r="AJ211" s="49">
        <v>3.12</v>
      </c>
      <c r="AK211" s="49">
        <v>3.45</v>
      </c>
      <c r="AL211" s="49">
        <v>3.71</v>
      </c>
      <c r="AM211" s="49">
        <v>3.45</v>
      </c>
      <c r="AN211" s="49">
        <v>0</v>
      </c>
      <c r="AP211" s="50" t="str">
        <f>Main!A321</f>
        <v>Paquetá</v>
      </c>
      <c r="AQ211" s="50">
        <f>Main!B321</f>
        <v>5.9</v>
      </c>
      <c r="AR211" s="50" t="str">
        <f>Main!C321</f>
        <v>West Ham</v>
      </c>
      <c r="AS211" s="50">
        <f>Main!D321</f>
        <v>3.58</v>
      </c>
      <c r="AT211" s="50">
        <f>Main!E321</f>
        <v>3.27</v>
      </c>
      <c r="AU211" s="50">
        <f>Main!F321</f>
        <v>3.03</v>
      </c>
      <c r="AV211" s="50">
        <f>Main!G321</f>
        <v>3.6</v>
      </c>
      <c r="AW211" s="50">
        <f>Main!H321</f>
        <v>2.66</v>
      </c>
      <c r="AX211" s="50">
        <f>Main!I321</f>
        <v>2.95</v>
      </c>
      <c r="AY211" s="50">
        <f>Main!J321</f>
        <v>2.66</v>
      </c>
      <c r="AZ211" s="50">
        <f>Main!K321</f>
        <v>3.12</v>
      </c>
      <c r="BA211" s="50">
        <f>Main!L1201</f>
        <v>0</v>
      </c>
      <c r="BC211" s="50" t="str">
        <v>Paquetá</v>
      </c>
      <c r="BD211" s="50">
        <v>5.9</v>
      </c>
      <c r="BE211" s="50" t="str">
        <v>West Ham</v>
      </c>
      <c r="BF211" s="50">
        <v>3.58</v>
      </c>
      <c r="BG211" s="50">
        <v>3.27</v>
      </c>
      <c r="BH211" s="50">
        <v>3.03</v>
      </c>
      <c r="BI211" s="50">
        <v>3.6</v>
      </c>
      <c r="BJ211" s="50">
        <v>2.66</v>
      </c>
      <c r="BK211" s="50">
        <v>2.95</v>
      </c>
      <c r="BL211" s="50">
        <v>2.66</v>
      </c>
      <c r="BM211" s="50">
        <v>3.12</v>
      </c>
      <c r="BN211" s="50">
        <v>0</v>
      </c>
      <c r="BP211" s="126" t="str">
        <f>Main!A211</f>
        <v>Paquetá</v>
      </c>
      <c r="BQ211" s="126">
        <f>Main!N2961</f>
        <v>0</v>
      </c>
      <c r="BR211" s="126">
        <f>Main!E101</f>
        <v>3.27</v>
      </c>
      <c r="BS211" s="126" t="str">
        <v>Paquetá</v>
      </c>
      <c r="BT211" s="126">
        <v>0</v>
      </c>
      <c r="BU211" s="126">
        <v>3.27</v>
      </c>
      <c r="BV211" s="127" t="str">
        <f t="shared" si="45"/>
        <v>Paquetá</v>
      </c>
      <c r="BW211" s="127">
        <f>Main!P2961</f>
        <v>0</v>
      </c>
      <c r="BX211" s="127">
        <f t="shared" si="46"/>
        <v>3.27</v>
      </c>
      <c r="BY211" s="127" t="str">
        <v>Paquetá</v>
      </c>
      <c r="BZ211" s="127">
        <v>0</v>
      </c>
      <c r="CA211" s="127">
        <v>3.27</v>
      </c>
      <c r="CH211" s="19" t="str">
        <f t="shared" si="47"/>
        <v>Paquetá</v>
      </c>
      <c r="CI211" s="19">
        <f>Main!M2961-BQ211-BW211-CC211</f>
        <v>0</v>
      </c>
      <c r="CJ211" s="19">
        <f t="shared" si="48"/>
        <v>3.27</v>
      </c>
      <c r="CK211" s="19" t="str">
        <v>Paquetá</v>
      </c>
      <c r="CL211" s="19">
        <v>0</v>
      </c>
      <c r="CM211" s="19">
        <v>3.27</v>
      </c>
    </row>
    <row r="212" spans="1:91">
      <c r="A212" s="48" t="str">
        <v>Rodrigo</v>
      </c>
      <c r="B212" s="48">
        <v>6.3</v>
      </c>
      <c r="C212" s="48" t="str">
        <v>Leeds</v>
      </c>
      <c r="D212" s="48">
        <v>3.09</v>
      </c>
      <c r="E212" s="48">
        <v>3.69</v>
      </c>
      <c r="F212" s="48">
        <v>2.94</v>
      </c>
      <c r="G212" s="48">
        <v>3.13</v>
      </c>
      <c r="H212" s="48">
        <v>2.96</v>
      </c>
      <c r="I212" s="48">
        <v>2.64</v>
      </c>
      <c r="J212" s="48">
        <v>2.75</v>
      </c>
      <c r="K212" s="48">
        <v>3.02</v>
      </c>
      <c r="L212" s="48">
        <v>0</v>
      </c>
      <c r="N212" s="252">
        <f t="shared" si="44"/>
        <v>2</v>
      </c>
      <c r="O212" s="49" t="str">
        <f>Main!A322</f>
        <v>Rodrigo</v>
      </c>
      <c r="P212" s="49">
        <f>Main!B322</f>
        <v>6.3</v>
      </c>
      <c r="Q212" s="49" t="str">
        <f>Main!C322</f>
        <v>Leeds</v>
      </c>
      <c r="R212" s="49">
        <f>Main!D322</f>
        <v>3.09</v>
      </c>
      <c r="S212" s="49">
        <f>Main!E322</f>
        <v>3.69</v>
      </c>
      <c r="T212" s="49">
        <f>Main!F322</f>
        <v>2.94</v>
      </c>
      <c r="U212" s="49">
        <f>Main!G322</f>
        <v>3.13</v>
      </c>
      <c r="V212" s="49">
        <f>Main!H322</f>
        <v>2.96</v>
      </c>
      <c r="W212" s="49">
        <f>Main!I322</f>
        <v>2.64</v>
      </c>
      <c r="X212" s="49">
        <f>Main!J322</f>
        <v>2.75</v>
      </c>
      <c r="Y212" s="49">
        <f>Main!K322</f>
        <v>3.02</v>
      </c>
      <c r="Z212" s="49">
        <f>Main!L2962</f>
        <v>0</v>
      </c>
      <c r="AB212" s="49">
        <v>4</v>
      </c>
      <c r="AC212" s="49" t="str">
        <v>Pope</v>
      </c>
      <c r="AD212" s="49">
        <v>5.3</v>
      </c>
      <c r="AE212" s="49" t="str">
        <v>Newcastle</v>
      </c>
      <c r="AF212" s="49">
        <v>3.98</v>
      </c>
      <c r="AG212" s="49">
        <v>3.29</v>
      </c>
      <c r="AH212" s="49">
        <v>3.99</v>
      </c>
      <c r="AI212" s="49">
        <v>3.84</v>
      </c>
      <c r="AJ212" s="49">
        <v>3.96</v>
      </c>
      <c r="AK212" s="49">
        <v>4</v>
      </c>
      <c r="AL212" s="49">
        <v>3.37</v>
      </c>
      <c r="AM212" s="49">
        <v>2.4300000000000002</v>
      </c>
      <c r="AN212" s="49">
        <v>0</v>
      </c>
      <c r="AP212" s="50" t="str">
        <f>Main!A322</f>
        <v>Rodrigo</v>
      </c>
      <c r="AQ212" s="50">
        <f>Main!B322</f>
        <v>6.3</v>
      </c>
      <c r="AR212" s="50" t="str">
        <f>Main!C322</f>
        <v>Leeds</v>
      </c>
      <c r="AS212" s="50">
        <f>Main!D322</f>
        <v>3.09</v>
      </c>
      <c r="AT212" s="50">
        <f>Main!E322</f>
        <v>3.69</v>
      </c>
      <c r="AU212" s="50">
        <f>Main!F322</f>
        <v>2.94</v>
      </c>
      <c r="AV212" s="50">
        <f>Main!G322</f>
        <v>3.13</v>
      </c>
      <c r="AW212" s="50">
        <f>Main!H322</f>
        <v>2.96</v>
      </c>
      <c r="AX212" s="50">
        <f>Main!I322</f>
        <v>2.64</v>
      </c>
      <c r="AY212" s="50">
        <f>Main!J322</f>
        <v>2.75</v>
      </c>
      <c r="AZ212" s="50">
        <f>Main!K322</f>
        <v>3.02</v>
      </c>
      <c r="BA212" s="50">
        <f>Main!L1202</f>
        <v>0</v>
      </c>
      <c r="BC212" s="50" t="str">
        <v>Rodrigo</v>
      </c>
      <c r="BD212" s="50">
        <v>6.3</v>
      </c>
      <c r="BE212" s="50" t="str">
        <v>Leeds</v>
      </c>
      <c r="BF212" s="50">
        <v>3.09</v>
      </c>
      <c r="BG212" s="50">
        <v>3.69</v>
      </c>
      <c r="BH212" s="50">
        <v>2.94</v>
      </c>
      <c r="BI212" s="50">
        <v>3.13</v>
      </c>
      <c r="BJ212" s="50">
        <v>2.96</v>
      </c>
      <c r="BK212" s="50">
        <v>2.64</v>
      </c>
      <c r="BL212" s="50">
        <v>2.75</v>
      </c>
      <c r="BM212" s="50">
        <v>3.02</v>
      </c>
      <c r="BN212" s="50">
        <v>0</v>
      </c>
      <c r="BP212" s="126" t="str">
        <f>Main!A212</f>
        <v>Rodrigo</v>
      </c>
      <c r="BQ212" s="126">
        <f>Main!N2962</f>
        <v>0</v>
      </c>
      <c r="BR212" s="126">
        <f>Main!E102</f>
        <v>3.69</v>
      </c>
      <c r="BS212" s="126" t="str">
        <v>Rodrigo</v>
      </c>
      <c r="BT212" s="126">
        <v>0</v>
      </c>
      <c r="BU212" s="126">
        <v>3.69</v>
      </c>
      <c r="BV212" s="127" t="str">
        <f t="shared" si="45"/>
        <v>Rodrigo</v>
      </c>
      <c r="BW212" s="127">
        <f>Main!P2962</f>
        <v>0</v>
      </c>
      <c r="BX212" s="127">
        <f t="shared" si="46"/>
        <v>3.69</v>
      </c>
      <c r="BY212" s="127" t="str">
        <v>Rodrigo</v>
      </c>
      <c r="BZ212" s="127">
        <v>0</v>
      </c>
      <c r="CA212" s="127">
        <v>3.69</v>
      </c>
      <c r="CH212" s="19" t="str">
        <f t="shared" si="47"/>
        <v>Rodrigo</v>
      </c>
      <c r="CI212" s="19">
        <f>Main!M2962-BQ212-BW212-CC212</f>
        <v>0</v>
      </c>
      <c r="CJ212" s="19">
        <f t="shared" si="48"/>
        <v>3.69</v>
      </c>
      <c r="CK212" s="19" t="str">
        <v>Rodrigo</v>
      </c>
      <c r="CL212" s="19">
        <v>0</v>
      </c>
      <c r="CM212" s="19">
        <v>3.69</v>
      </c>
    </row>
    <row r="213" spans="1:91">
      <c r="A213" s="48" t="str">
        <v>Aaronson</v>
      </c>
      <c r="B213" s="48">
        <v>5.5</v>
      </c>
      <c r="C213" s="48" t="str">
        <v>Leeds</v>
      </c>
      <c r="D213" s="48">
        <v>2.85</v>
      </c>
      <c r="E213" s="48">
        <v>3.25</v>
      </c>
      <c r="F213" s="48">
        <v>2.95</v>
      </c>
      <c r="G213" s="48">
        <v>3.25</v>
      </c>
      <c r="H213" s="48">
        <v>3.04</v>
      </c>
      <c r="I213" s="48">
        <v>2.82</v>
      </c>
      <c r="J213" s="48">
        <v>2.88</v>
      </c>
      <c r="K213" s="48">
        <v>3</v>
      </c>
      <c r="L213" s="48">
        <v>0</v>
      </c>
      <c r="N213" s="252">
        <f t="shared" si="44"/>
        <v>2</v>
      </c>
      <c r="O213" s="49" t="str">
        <f>Main!A323</f>
        <v>Aaronson</v>
      </c>
      <c r="P213" s="49">
        <f>Main!B323</f>
        <v>5.5</v>
      </c>
      <c r="Q213" s="49" t="str">
        <f>Main!C323</f>
        <v>Leeds</v>
      </c>
      <c r="R213" s="49">
        <f>Main!D323</f>
        <v>2.85</v>
      </c>
      <c r="S213" s="49">
        <f>Main!E323</f>
        <v>3.25</v>
      </c>
      <c r="T213" s="49">
        <f>Main!F323</f>
        <v>2.95</v>
      </c>
      <c r="U213" s="49">
        <f>Main!G323</f>
        <v>3.25</v>
      </c>
      <c r="V213" s="49">
        <f>Main!H323</f>
        <v>3.04</v>
      </c>
      <c r="W213" s="49">
        <f>Main!I323</f>
        <v>2.82</v>
      </c>
      <c r="X213" s="49">
        <f>Main!J323</f>
        <v>2.88</v>
      </c>
      <c r="Y213" s="49">
        <f>Main!K323</f>
        <v>3</v>
      </c>
      <c r="Z213" s="49">
        <f>Main!L2963</f>
        <v>0</v>
      </c>
      <c r="AB213" s="49">
        <v>4</v>
      </c>
      <c r="AC213" s="49" t="str">
        <v>Fabianski</v>
      </c>
      <c r="AD213" s="49">
        <v>5</v>
      </c>
      <c r="AE213" s="49" t="str">
        <v>West Ham</v>
      </c>
      <c r="AF213" s="49">
        <v>3.78</v>
      </c>
      <c r="AG213" s="49">
        <v>3.48</v>
      </c>
      <c r="AH213" s="49">
        <v>3.68</v>
      </c>
      <c r="AI213" s="49">
        <v>3.95</v>
      </c>
      <c r="AJ213" s="49">
        <v>3.23</v>
      </c>
      <c r="AK213" s="49">
        <v>3.44</v>
      </c>
      <c r="AL213" s="49">
        <v>3.18</v>
      </c>
      <c r="AM213" s="49">
        <v>3.51</v>
      </c>
      <c r="AN213" s="49">
        <v>0</v>
      </c>
      <c r="AP213" s="50" t="str">
        <f>Main!A323</f>
        <v>Aaronson</v>
      </c>
      <c r="AQ213" s="50">
        <f>Main!B323</f>
        <v>5.5</v>
      </c>
      <c r="AR213" s="50" t="str">
        <f>Main!C323</f>
        <v>Leeds</v>
      </c>
      <c r="AS213" s="50">
        <f>Main!D323</f>
        <v>2.85</v>
      </c>
      <c r="AT213" s="50">
        <f>Main!E323</f>
        <v>3.25</v>
      </c>
      <c r="AU213" s="50">
        <f>Main!F323</f>
        <v>2.95</v>
      </c>
      <c r="AV213" s="50">
        <f>Main!G323</f>
        <v>3.25</v>
      </c>
      <c r="AW213" s="50">
        <f>Main!H323</f>
        <v>3.04</v>
      </c>
      <c r="AX213" s="50">
        <f>Main!I323</f>
        <v>2.82</v>
      </c>
      <c r="AY213" s="50">
        <f>Main!J323</f>
        <v>2.88</v>
      </c>
      <c r="AZ213" s="50">
        <f>Main!K323</f>
        <v>3</v>
      </c>
      <c r="BA213" s="50">
        <f>Main!L1203</f>
        <v>0</v>
      </c>
      <c r="BC213" s="50" t="str">
        <v>Aaronson</v>
      </c>
      <c r="BD213" s="50">
        <v>5.5</v>
      </c>
      <c r="BE213" s="50" t="str">
        <v>Leeds</v>
      </c>
      <c r="BF213" s="50">
        <v>2.85</v>
      </c>
      <c r="BG213" s="50">
        <v>3.25</v>
      </c>
      <c r="BH213" s="50">
        <v>2.95</v>
      </c>
      <c r="BI213" s="50">
        <v>3.25</v>
      </c>
      <c r="BJ213" s="50">
        <v>3.04</v>
      </c>
      <c r="BK213" s="50">
        <v>2.82</v>
      </c>
      <c r="BL213" s="50">
        <v>2.88</v>
      </c>
      <c r="BM213" s="50">
        <v>3</v>
      </c>
      <c r="BN213" s="50">
        <v>0</v>
      </c>
      <c r="BP213" s="126" t="str">
        <f>Main!A213</f>
        <v>Aaronson</v>
      </c>
      <c r="BQ213" s="126">
        <f>Main!N2963</f>
        <v>0</v>
      </c>
      <c r="BR213" s="126">
        <f>Main!E103</f>
        <v>3.25</v>
      </c>
      <c r="BS213" s="126" t="str">
        <v>Aaronson</v>
      </c>
      <c r="BT213" s="126">
        <v>0</v>
      </c>
      <c r="BU213" s="126">
        <v>3.25</v>
      </c>
      <c r="BV213" s="127" t="str">
        <f t="shared" si="45"/>
        <v>Aaronson</v>
      </c>
      <c r="BW213" s="127">
        <f>Main!P2963</f>
        <v>0</v>
      </c>
      <c r="BX213" s="127">
        <f t="shared" si="46"/>
        <v>3.25</v>
      </c>
      <c r="BY213" s="127" t="str">
        <v>Aaronson</v>
      </c>
      <c r="BZ213" s="127">
        <v>0</v>
      </c>
      <c r="CA213" s="127">
        <v>3.25</v>
      </c>
      <c r="CH213" s="19" t="str">
        <f t="shared" si="47"/>
        <v>Aaronson</v>
      </c>
      <c r="CI213" s="19">
        <f>Main!M2963-BQ213-BW213-CC213</f>
        <v>0</v>
      </c>
      <c r="CJ213" s="19">
        <f t="shared" si="48"/>
        <v>3.25</v>
      </c>
      <c r="CK213" s="19" t="str">
        <v>Aaronson</v>
      </c>
      <c r="CL213" s="19">
        <v>0</v>
      </c>
      <c r="CM213" s="19">
        <v>3.25</v>
      </c>
    </row>
    <row r="214" spans="1:91">
      <c r="A214" s="48" t="str">
        <v>Kulusevski</v>
      </c>
      <c r="B214" s="48">
        <v>8</v>
      </c>
      <c r="C214" s="48" t="str">
        <v>Spurs</v>
      </c>
      <c r="D214" s="48">
        <v>3.47</v>
      </c>
      <c r="E214" s="48">
        <v>3.18</v>
      </c>
      <c r="F214" s="48">
        <v>4.97</v>
      </c>
      <c r="G214" s="48">
        <v>2.94</v>
      </c>
      <c r="H214" s="48">
        <v>2</v>
      </c>
      <c r="I214" s="48">
        <v>2.39</v>
      </c>
      <c r="J214" s="48">
        <v>2.66</v>
      </c>
      <c r="K214" s="48">
        <v>2.2999999999999998</v>
      </c>
      <c r="L214" s="48">
        <v>0</v>
      </c>
      <c r="N214" s="252">
        <f t="shared" si="44"/>
        <v>2</v>
      </c>
      <c r="O214" s="49" t="str">
        <f>Main!A324</f>
        <v>Kulusevski</v>
      </c>
      <c r="P214" s="49">
        <f>Main!B324</f>
        <v>8</v>
      </c>
      <c r="Q214" s="49" t="str">
        <f>Main!C324</f>
        <v>Spurs</v>
      </c>
      <c r="R214" s="49">
        <f>Main!D324</f>
        <v>3.47</v>
      </c>
      <c r="S214" s="49">
        <f>Main!E324</f>
        <v>3.18</v>
      </c>
      <c r="T214" s="49">
        <f>Main!F324</f>
        <v>4.97</v>
      </c>
      <c r="U214" s="49">
        <f>Main!G324</f>
        <v>2.94</v>
      </c>
      <c r="V214" s="49">
        <f>Main!H324</f>
        <v>2</v>
      </c>
      <c r="W214" s="49">
        <f>Main!I324</f>
        <v>2.39</v>
      </c>
      <c r="X214" s="49">
        <f>Main!J324</f>
        <v>2.66</v>
      </c>
      <c r="Y214" s="49">
        <f>Main!K324</f>
        <v>2.2999999999999998</v>
      </c>
      <c r="Z214" s="49">
        <f>Main!L2964</f>
        <v>0</v>
      </c>
      <c r="AB214" s="49">
        <v>4</v>
      </c>
      <c r="AC214" s="49" t="str">
        <v>Sánchez</v>
      </c>
      <c r="AD214" s="49">
        <v>4.5999999999999996</v>
      </c>
      <c r="AE214" s="49" t="str">
        <v>Brighton</v>
      </c>
      <c r="AF214" s="49">
        <v>3.34</v>
      </c>
      <c r="AG214" s="49">
        <v>3.74</v>
      </c>
      <c r="AH214" s="49">
        <v>3.23</v>
      </c>
      <c r="AI214" s="49">
        <v>3.6</v>
      </c>
      <c r="AJ214" s="49">
        <v>4.09</v>
      </c>
      <c r="AK214" s="49">
        <v>3.68</v>
      </c>
      <c r="AL214" s="49">
        <v>3.82</v>
      </c>
      <c r="AM214" s="49">
        <v>2.09</v>
      </c>
      <c r="AN214" s="49">
        <v>0</v>
      </c>
      <c r="AP214" s="50" t="str">
        <f>Main!A324</f>
        <v>Kulusevski</v>
      </c>
      <c r="AQ214" s="50">
        <f>Main!B324</f>
        <v>8</v>
      </c>
      <c r="AR214" s="50" t="str">
        <f>Main!C324</f>
        <v>Spurs</v>
      </c>
      <c r="AS214" s="50">
        <f>Main!D324</f>
        <v>3.47</v>
      </c>
      <c r="AT214" s="50">
        <f>Main!E324</f>
        <v>3.18</v>
      </c>
      <c r="AU214" s="50">
        <f>Main!F324</f>
        <v>4.97</v>
      </c>
      <c r="AV214" s="50">
        <f>Main!G324</f>
        <v>2.94</v>
      </c>
      <c r="AW214" s="50">
        <f>Main!H324</f>
        <v>2</v>
      </c>
      <c r="AX214" s="50">
        <f>Main!I324</f>
        <v>2.39</v>
      </c>
      <c r="AY214" s="50">
        <f>Main!J324</f>
        <v>2.66</v>
      </c>
      <c r="AZ214" s="50">
        <f>Main!K324</f>
        <v>2.2999999999999998</v>
      </c>
      <c r="BA214" s="50">
        <f>Main!L1204</f>
        <v>0</v>
      </c>
      <c r="BC214" s="50" t="str">
        <v>Kulusevski</v>
      </c>
      <c r="BD214" s="50">
        <v>8</v>
      </c>
      <c r="BE214" s="50" t="str">
        <v>Spurs</v>
      </c>
      <c r="BF214" s="50">
        <v>3.47</v>
      </c>
      <c r="BG214" s="50">
        <v>3.18</v>
      </c>
      <c r="BH214" s="50">
        <v>4.97</v>
      </c>
      <c r="BI214" s="50">
        <v>2.94</v>
      </c>
      <c r="BJ214" s="50">
        <v>2</v>
      </c>
      <c r="BK214" s="50">
        <v>2.39</v>
      </c>
      <c r="BL214" s="50">
        <v>2.66</v>
      </c>
      <c r="BM214" s="50">
        <v>2.2999999999999998</v>
      </c>
      <c r="BN214" s="50">
        <v>0</v>
      </c>
      <c r="BP214" s="126" t="str">
        <f>Main!A214</f>
        <v>Kulusevski</v>
      </c>
      <c r="BQ214" s="126">
        <f>Main!N2964</f>
        <v>0</v>
      </c>
      <c r="BR214" s="126">
        <f>Main!E104</f>
        <v>3.18</v>
      </c>
      <c r="BS214" s="126" t="str">
        <v>Kulusevski</v>
      </c>
      <c r="BT214" s="126">
        <v>0</v>
      </c>
      <c r="BU214" s="126">
        <v>3.18</v>
      </c>
      <c r="BV214" s="127" t="str">
        <f t="shared" si="45"/>
        <v>Kulusevski</v>
      </c>
      <c r="BW214" s="127">
        <f>Main!P2964</f>
        <v>0</v>
      </c>
      <c r="BX214" s="127">
        <f t="shared" si="46"/>
        <v>3.18</v>
      </c>
      <c r="BY214" s="127" t="str">
        <v>Kulusevski</v>
      </c>
      <c r="BZ214" s="127">
        <v>0</v>
      </c>
      <c r="CA214" s="127">
        <v>3.18</v>
      </c>
      <c r="CH214" s="19" t="str">
        <f t="shared" si="47"/>
        <v>Kulusevski</v>
      </c>
      <c r="CI214" s="19">
        <f>Main!M2964-BQ214-BW214-CC214</f>
        <v>0</v>
      </c>
      <c r="CJ214" s="19">
        <f t="shared" si="48"/>
        <v>3.18</v>
      </c>
      <c r="CK214" s="19" t="str">
        <v>Kulusevski</v>
      </c>
      <c r="CL214" s="19">
        <v>0</v>
      </c>
      <c r="CM214" s="19">
        <v>3.18</v>
      </c>
    </row>
    <row r="215" spans="1:91">
      <c r="A215" s="48" t="str">
        <v>Bailey</v>
      </c>
      <c r="B215" s="48">
        <v>4.5</v>
      </c>
      <c r="C215" s="48" t="str">
        <v>Aston Villa</v>
      </c>
      <c r="D215" s="48">
        <v>2.87</v>
      </c>
      <c r="E215" s="48">
        <v>3.07</v>
      </c>
      <c r="F215" s="48">
        <v>3.46</v>
      </c>
      <c r="G215" s="48">
        <v>2.98</v>
      </c>
      <c r="H215" s="48">
        <v>3.47</v>
      </c>
      <c r="I215" s="48">
        <v>2.1800000000000002</v>
      </c>
      <c r="J215" s="48">
        <v>2.69</v>
      </c>
      <c r="K215" s="48">
        <v>2.98</v>
      </c>
      <c r="L215" s="48">
        <v>0</v>
      </c>
      <c r="N215" s="252">
        <f t="shared" si="44"/>
        <v>2</v>
      </c>
      <c r="O215" s="49" t="str">
        <f>Main!A325</f>
        <v>Bailey</v>
      </c>
      <c r="P215" s="49">
        <f>Main!B325</f>
        <v>4.5</v>
      </c>
      <c r="Q215" s="49" t="str">
        <f>Main!C325</f>
        <v>Aston Villa</v>
      </c>
      <c r="R215" s="49">
        <f>Main!D325</f>
        <v>2.87</v>
      </c>
      <c r="S215" s="49">
        <f>Main!E325</f>
        <v>3.07</v>
      </c>
      <c r="T215" s="49">
        <f>Main!F325</f>
        <v>3.46</v>
      </c>
      <c r="U215" s="49">
        <f>Main!G325</f>
        <v>2.98</v>
      </c>
      <c r="V215" s="49">
        <f>Main!H325</f>
        <v>3.47</v>
      </c>
      <c r="W215" s="49">
        <f>Main!I325</f>
        <v>2.1800000000000002</v>
      </c>
      <c r="X215" s="49">
        <f>Main!J325</f>
        <v>2.69</v>
      </c>
      <c r="Y215" s="49">
        <f>Main!K325</f>
        <v>2.98</v>
      </c>
      <c r="Z215" s="49">
        <f>Main!L2965</f>
        <v>0</v>
      </c>
      <c r="AB215" s="49">
        <v>4</v>
      </c>
      <c r="AC215" s="49" t="str">
        <v>Sá</v>
      </c>
      <c r="AD215" s="49">
        <v>5</v>
      </c>
      <c r="AE215" s="49" t="str">
        <v>Wolves</v>
      </c>
      <c r="AF215" s="49">
        <v>3.42</v>
      </c>
      <c r="AG215" s="49">
        <v>3.48</v>
      </c>
      <c r="AH215" s="49">
        <v>3.79</v>
      </c>
      <c r="AI215" s="49">
        <v>3.14</v>
      </c>
      <c r="AJ215" s="49">
        <v>3.24</v>
      </c>
      <c r="AK215" s="49">
        <v>3.63</v>
      </c>
      <c r="AL215" s="49">
        <v>4.04</v>
      </c>
      <c r="AM215" s="49">
        <v>2.83</v>
      </c>
      <c r="AN215" s="49">
        <v>0</v>
      </c>
      <c r="AP215" s="50" t="str">
        <f>Main!A325</f>
        <v>Bailey</v>
      </c>
      <c r="AQ215" s="50">
        <f>Main!B325</f>
        <v>4.5</v>
      </c>
      <c r="AR215" s="50" t="str">
        <f>Main!C325</f>
        <v>Aston Villa</v>
      </c>
      <c r="AS215" s="50">
        <f>Main!D325</f>
        <v>2.87</v>
      </c>
      <c r="AT215" s="50">
        <f>Main!E325</f>
        <v>3.07</v>
      </c>
      <c r="AU215" s="50">
        <f>Main!F325</f>
        <v>3.46</v>
      </c>
      <c r="AV215" s="50">
        <f>Main!G325</f>
        <v>2.98</v>
      </c>
      <c r="AW215" s="50">
        <f>Main!H325</f>
        <v>3.47</v>
      </c>
      <c r="AX215" s="50">
        <f>Main!I325</f>
        <v>2.1800000000000002</v>
      </c>
      <c r="AY215" s="50">
        <f>Main!J325</f>
        <v>2.69</v>
      </c>
      <c r="AZ215" s="50">
        <f>Main!K325</f>
        <v>2.98</v>
      </c>
      <c r="BA215" s="50">
        <f>Main!L1205</f>
        <v>0</v>
      </c>
      <c r="BC215" s="50" t="str">
        <v>Bailey</v>
      </c>
      <c r="BD215" s="50">
        <v>4.5</v>
      </c>
      <c r="BE215" s="50" t="str">
        <v>Aston Villa</v>
      </c>
      <c r="BF215" s="50">
        <v>2.87</v>
      </c>
      <c r="BG215" s="50">
        <v>3.07</v>
      </c>
      <c r="BH215" s="50">
        <v>3.46</v>
      </c>
      <c r="BI215" s="50">
        <v>2.98</v>
      </c>
      <c r="BJ215" s="50">
        <v>3.47</v>
      </c>
      <c r="BK215" s="50">
        <v>2.1800000000000002</v>
      </c>
      <c r="BL215" s="50">
        <v>2.69</v>
      </c>
      <c r="BM215" s="50">
        <v>2.98</v>
      </c>
      <c r="BN215" s="50">
        <v>0</v>
      </c>
      <c r="BP215" s="126" t="str">
        <f>Main!A215</f>
        <v>Bailey</v>
      </c>
      <c r="BQ215" s="126">
        <f>Main!N2965</f>
        <v>0</v>
      </c>
      <c r="BR215" s="126">
        <f>Main!E105</f>
        <v>3.07</v>
      </c>
      <c r="BS215" s="126" t="str">
        <v>Bailey</v>
      </c>
      <c r="BT215" s="126">
        <v>0</v>
      </c>
      <c r="BU215" s="126">
        <v>3.07</v>
      </c>
      <c r="BV215" s="127" t="str">
        <f t="shared" si="45"/>
        <v>Bailey</v>
      </c>
      <c r="BW215" s="127">
        <f>Main!P2965</f>
        <v>0</v>
      </c>
      <c r="BX215" s="127">
        <f t="shared" si="46"/>
        <v>3.07</v>
      </c>
      <c r="BY215" s="127" t="str">
        <v>Bailey</v>
      </c>
      <c r="BZ215" s="127">
        <v>0</v>
      </c>
      <c r="CA215" s="127">
        <v>3.07</v>
      </c>
      <c r="CH215" s="19" t="str">
        <f t="shared" si="47"/>
        <v>Bailey</v>
      </c>
      <c r="CI215" s="19">
        <f>Main!M2965-BQ215-BW215-CC215</f>
        <v>0</v>
      </c>
      <c r="CJ215" s="19">
        <f t="shared" si="48"/>
        <v>3.07</v>
      </c>
      <c r="CK215" s="19" t="str">
        <v>Bailey</v>
      </c>
      <c r="CL215" s="19">
        <v>0</v>
      </c>
      <c r="CM215" s="19">
        <v>3.07</v>
      </c>
    </row>
    <row r="216" spans="1:91">
      <c r="A216" s="48" t="str">
        <v>March</v>
      </c>
      <c r="B216" s="48">
        <v>5</v>
      </c>
      <c r="C216" s="48" t="str">
        <v>Brighton</v>
      </c>
      <c r="D216" s="48">
        <v>3.02</v>
      </c>
      <c r="E216" s="48">
        <v>3.21</v>
      </c>
      <c r="F216" s="48">
        <v>2.75</v>
      </c>
      <c r="G216" s="48">
        <v>3.04</v>
      </c>
      <c r="H216" s="48">
        <v>3.58</v>
      </c>
      <c r="I216" s="48">
        <v>2.89</v>
      </c>
      <c r="J216" s="48">
        <v>3.45</v>
      </c>
      <c r="K216" s="48">
        <v>1.61</v>
      </c>
      <c r="L216" s="48">
        <v>0</v>
      </c>
      <c r="N216" s="252">
        <f t="shared" si="44"/>
        <v>2</v>
      </c>
      <c r="O216" s="49" t="str">
        <f>Main!A326</f>
        <v>March</v>
      </c>
      <c r="P216" s="49">
        <f>Main!B326</f>
        <v>5</v>
      </c>
      <c r="Q216" s="49" t="str">
        <f>Main!C326</f>
        <v>Brighton</v>
      </c>
      <c r="R216" s="49">
        <f>Main!D326</f>
        <v>3.02</v>
      </c>
      <c r="S216" s="49">
        <f>Main!E326</f>
        <v>3.21</v>
      </c>
      <c r="T216" s="49">
        <f>Main!F326</f>
        <v>2.75</v>
      </c>
      <c r="U216" s="49">
        <f>Main!G326</f>
        <v>3.04</v>
      </c>
      <c r="V216" s="49">
        <f>Main!H326</f>
        <v>3.58</v>
      </c>
      <c r="W216" s="49">
        <f>Main!I326</f>
        <v>2.89</v>
      </c>
      <c r="X216" s="49">
        <f>Main!J326</f>
        <v>3.45</v>
      </c>
      <c r="Y216" s="49">
        <f>Main!K326</f>
        <v>1.61</v>
      </c>
      <c r="Z216" s="49">
        <f>Main!L2966</f>
        <v>0</v>
      </c>
      <c r="AB216" s="49">
        <v>4</v>
      </c>
      <c r="AC216" s="49" t="str">
        <v>De Gea</v>
      </c>
      <c r="AD216" s="49">
        <v>4.9000000000000004</v>
      </c>
      <c r="AE216" s="49" t="str">
        <v>Man Utd</v>
      </c>
      <c r="AF216" s="49">
        <v>3.92</v>
      </c>
      <c r="AG216" s="49">
        <v>4.1399999999999997</v>
      </c>
      <c r="AH216" s="49">
        <v>3.16</v>
      </c>
      <c r="AI216" s="49">
        <v>3.15</v>
      </c>
      <c r="AJ216" s="49">
        <v>3.92</v>
      </c>
      <c r="AK216" s="49">
        <v>3.46</v>
      </c>
      <c r="AL216" s="49">
        <v>3.85</v>
      </c>
      <c r="AM216" s="49">
        <v>1.85</v>
      </c>
      <c r="AN216" s="49">
        <v>0</v>
      </c>
      <c r="AP216" s="50" t="str">
        <f>Main!A326</f>
        <v>March</v>
      </c>
      <c r="AQ216" s="50">
        <f>Main!B326</f>
        <v>5</v>
      </c>
      <c r="AR216" s="50" t="str">
        <f>Main!C326</f>
        <v>Brighton</v>
      </c>
      <c r="AS216" s="50">
        <f>Main!D326</f>
        <v>3.02</v>
      </c>
      <c r="AT216" s="50">
        <f>Main!E326</f>
        <v>3.21</v>
      </c>
      <c r="AU216" s="50">
        <f>Main!F326</f>
        <v>2.75</v>
      </c>
      <c r="AV216" s="50">
        <f>Main!G326</f>
        <v>3.04</v>
      </c>
      <c r="AW216" s="50">
        <f>Main!H326</f>
        <v>3.58</v>
      </c>
      <c r="AX216" s="50">
        <f>Main!I326</f>
        <v>2.89</v>
      </c>
      <c r="AY216" s="50">
        <f>Main!J326</f>
        <v>3.45</v>
      </c>
      <c r="AZ216" s="50">
        <f>Main!K326</f>
        <v>1.61</v>
      </c>
      <c r="BA216" s="50">
        <f>Main!L1206</f>
        <v>0</v>
      </c>
      <c r="BC216" s="50" t="str">
        <v>March</v>
      </c>
      <c r="BD216" s="50">
        <v>5</v>
      </c>
      <c r="BE216" s="50" t="str">
        <v>Brighton</v>
      </c>
      <c r="BF216" s="50">
        <v>3.02</v>
      </c>
      <c r="BG216" s="50">
        <v>3.21</v>
      </c>
      <c r="BH216" s="50">
        <v>2.75</v>
      </c>
      <c r="BI216" s="50">
        <v>3.04</v>
      </c>
      <c r="BJ216" s="50">
        <v>3.58</v>
      </c>
      <c r="BK216" s="50">
        <v>2.89</v>
      </c>
      <c r="BL216" s="50">
        <v>3.45</v>
      </c>
      <c r="BM216" s="50">
        <v>1.61</v>
      </c>
      <c r="BN216" s="50">
        <v>0</v>
      </c>
      <c r="BP216" s="126" t="str">
        <f>Main!A216</f>
        <v>March</v>
      </c>
      <c r="BQ216" s="126">
        <f>Main!N2966</f>
        <v>0</v>
      </c>
      <c r="BR216" s="126">
        <f>Main!E106</f>
        <v>3.21</v>
      </c>
      <c r="BS216" s="126" t="str">
        <v>March</v>
      </c>
      <c r="BT216" s="126">
        <v>0</v>
      </c>
      <c r="BU216" s="126">
        <v>3.21</v>
      </c>
      <c r="BV216" s="127" t="str">
        <f t="shared" si="45"/>
        <v>March</v>
      </c>
      <c r="BW216" s="127">
        <f>Main!P2966</f>
        <v>0</v>
      </c>
      <c r="BX216" s="127">
        <f t="shared" si="46"/>
        <v>3.21</v>
      </c>
      <c r="BY216" s="127" t="str">
        <v>March</v>
      </c>
      <c r="BZ216" s="127">
        <v>0</v>
      </c>
      <c r="CA216" s="127">
        <v>3.21</v>
      </c>
      <c r="CH216" s="19" t="str">
        <f t="shared" si="47"/>
        <v>March</v>
      </c>
      <c r="CI216" s="19">
        <f>Main!M2966-BQ216-BW216-CC216</f>
        <v>0</v>
      </c>
      <c r="CJ216" s="19">
        <f t="shared" si="48"/>
        <v>3.21</v>
      </c>
      <c r="CK216" s="19" t="str">
        <v>March</v>
      </c>
      <c r="CL216" s="19">
        <v>0</v>
      </c>
      <c r="CM216" s="19">
        <v>3.21</v>
      </c>
    </row>
    <row r="217" spans="1:91">
      <c r="A217" s="48" t="str">
        <v>Mahrez</v>
      </c>
      <c r="B217" s="48">
        <v>7.5</v>
      </c>
      <c r="C217" s="48" t="str">
        <v>Man City</v>
      </c>
      <c r="D217" s="48">
        <v>3.13</v>
      </c>
      <c r="E217" s="48">
        <v>1.98</v>
      </c>
      <c r="F217" s="48">
        <v>4.4400000000000004</v>
      </c>
      <c r="G217" s="48">
        <v>2.68</v>
      </c>
      <c r="H217" s="48">
        <v>2.23</v>
      </c>
      <c r="I217" s="48">
        <v>4.91</v>
      </c>
      <c r="J217" s="48">
        <v>2.65</v>
      </c>
      <c r="K217" s="48">
        <v>1.07</v>
      </c>
      <c r="L217" s="48">
        <v>0</v>
      </c>
      <c r="N217" s="252">
        <f t="shared" si="44"/>
        <v>2</v>
      </c>
      <c r="O217" s="49" t="str">
        <f>Main!A327</f>
        <v>Mahrez</v>
      </c>
      <c r="P217" s="49">
        <f>Main!B327</f>
        <v>7.5</v>
      </c>
      <c r="Q217" s="49" t="str">
        <f>Main!C327</f>
        <v>Man City</v>
      </c>
      <c r="R217" s="49">
        <f>Main!D327</f>
        <v>3.13</v>
      </c>
      <c r="S217" s="49">
        <f>Main!E327</f>
        <v>1.98</v>
      </c>
      <c r="T217" s="49">
        <f>Main!F327</f>
        <v>4.4400000000000004</v>
      </c>
      <c r="U217" s="49">
        <f>Main!G327</f>
        <v>2.68</v>
      </c>
      <c r="V217" s="49">
        <f>Main!H327</f>
        <v>2.23</v>
      </c>
      <c r="W217" s="49">
        <f>Main!I327</f>
        <v>4.91</v>
      </c>
      <c r="X217" s="49">
        <f>Main!J327</f>
        <v>2.65</v>
      </c>
      <c r="Y217" s="49">
        <f>Main!K327</f>
        <v>1.07</v>
      </c>
      <c r="Z217" s="49">
        <f>Main!L2967</f>
        <v>0</v>
      </c>
      <c r="AB217" s="49">
        <v>4</v>
      </c>
      <c r="AC217" s="49" t="str">
        <v>Pickford</v>
      </c>
      <c r="AD217" s="49">
        <v>4.5</v>
      </c>
      <c r="AE217" s="49" t="str">
        <v>Everton</v>
      </c>
      <c r="AF217" s="49">
        <v>3.29</v>
      </c>
      <c r="AG217" s="49">
        <v>3.46</v>
      </c>
      <c r="AH217" s="49">
        <v>3.86</v>
      </c>
      <c r="AI217" s="49">
        <v>3.34</v>
      </c>
      <c r="AJ217" s="49">
        <v>3.2</v>
      </c>
      <c r="AK217" s="49">
        <v>3.09</v>
      </c>
      <c r="AL217" s="49">
        <v>3.58</v>
      </c>
      <c r="AM217" s="49">
        <v>3.56</v>
      </c>
      <c r="AN217" s="49">
        <v>0</v>
      </c>
      <c r="AP217" s="50" t="str">
        <f>Main!A327</f>
        <v>Mahrez</v>
      </c>
      <c r="AQ217" s="50">
        <f>Main!B327</f>
        <v>7.5</v>
      </c>
      <c r="AR217" s="50" t="str">
        <f>Main!C327</f>
        <v>Man City</v>
      </c>
      <c r="AS217" s="50">
        <f>Main!D327</f>
        <v>3.13</v>
      </c>
      <c r="AT217" s="50">
        <f>Main!E327</f>
        <v>1.98</v>
      </c>
      <c r="AU217" s="50">
        <f>Main!F327</f>
        <v>4.4400000000000004</v>
      </c>
      <c r="AV217" s="50">
        <f>Main!G327</f>
        <v>2.68</v>
      </c>
      <c r="AW217" s="50">
        <f>Main!H327</f>
        <v>2.23</v>
      </c>
      <c r="AX217" s="50">
        <f>Main!I327</f>
        <v>4.91</v>
      </c>
      <c r="AY217" s="50">
        <f>Main!J327</f>
        <v>2.65</v>
      </c>
      <c r="AZ217" s="50">
        <f>Main!K327</f>
        <v>1.07</v>
      </c>
      <c r="BA217" s="50">
        <f>Main!L1207</f>
        <v>0</v>
      </c>
      <c r="BC217" s="50" t="str">
        <v>Mahrez</v>
      </c>
      <c r="BD217" s="50">
        <v>7.5</v>
      </c>
      <c r="BE217" s="50" t="str">
        <v>Man City</v>
      </c>
      <c r="BF217" s="50">
        <v>3.13</v>
      </c>
      <c r="BG217" s="50">
        <v>1.98</v>
      </c>
      <c r="BH217" s="50">
        <v>4.4400000000000004</v>
      </c>
      <c r="BI217" s="50">
        <v>2.68</v>
      </c>
      <c r="BJ217" s="50">
        <v>2.23</v>
      </c>
      <c r="BK217" s="50">
        <v>4.91</v>
      </c>
      <c r="BL217" s="50">
        <v>2.65</v>
      </c>
      <c r="BM217" s="50">
        <v>1.07</v>
      </c>
      <c r="BN217" s="50">
        <v>0</v>
      </c>
      <c r="BP217" s="126" t="str">
        <f>Main!A217</f>
        <v>Mahrez</v>
      </c>
      <c r="BQ217" s="126">
        <f>Main!N2967</f>
        <v>0</v>
      </c>
      <c r="BR217" s="126">
        <f>Main!E107</f>
        <v>1.98</v>
      </c>
      <c r="BS217" s="126" t="str">
        <v>Mahrez</v>
      </c>
      <c r="BT217" s="126">
        <v>0</v>
      </c>
      <c r="BU217" s="126">
        <v>1.98</v>
      </c>
      <c r="BV217" s="127" t="str">
        <f t="shared" si="45"/>
        <v>Mahrez</v>
      </c>
      <c r="BW217" s="127">
        <f>Main!P2967</f>
        <v>0</v>
      </c>
      <c r="BX217" s="127">
        <f t="shared" si="46"/>
        <v>1.98</v>
      </c>
      <c r="BY217" s="127" t="str">
        <v>Mahrez</v>
      </c>
      <c r="BZ217" s="127">
        <v>0</v>
      </c>
      <c r="CA217" s="127">
        <v>1.98</v>
      </c>
      <c r="CH217" s="19" t="str">
        <f t="shared" si="47"/>
        <v>Mahrez</v>
      </c>
      <c r="CI217" s="19">
        <f>Main!M2967-BQ217-BW217-CC217</f>
        <v>0</v>
      </c>
      <c r="CJ217" s="19">
        <f t="shared" si="48"/>
        <v>1.98</v>
      </c>
      <c r="CK217" s="19" t="str">
        <v>Mahrez</v>
      </c>
      <c r="CL217" s="19">
        <v>0</v>
      </c>
      <c r="CM217" s="19">
        <v>1.98</v>
      </c>
    </row>
    <row r="218" spans="1:91">
      <c r="A218" s="48" t="str">
        <v>Harrison</v>
      </c>
      <c r="B218" s="48">
        <v>5.8</v>
      </c>
      <c r="C218" s="48" t="str">
        <v>Leeds</v>
      </c>
      <c r="D218" s="48">
        <v>2.4700000000000002</v>
      </c>
      <c r="E218" s="48">
        <v>3.28</v>
      </c>
      <c r="F218" s="48">
        <v>2.9</v>
      </c>
      <c r="G218" s="48">
        <v>3.09</v>
      </c>
      <c r="H218" s="48">
        <v>2.92</v>
      </c>
      <c r="I218" s="48">
        <v>2.69</v>
      </c>
      <c r="J218" s="48">
        <v>2.62</v>
      </c>
      <c r="K218" s="48">
        <v>2.81</v>
      </c>
      <c r="L218" s="48">
        <v>0</v>
      </c>
      <c r="N218" s="252">
        <f t="shared" si="44"/>
        <v>2</v>
      </c>
      <c r="O218" s="49" t="str">
        <f>Main!A328</f>
        <v>Harrison</v>
      </c>
      <c r="P218" s="49">
        <f>Main!B328</f>
        <v>5.8</v>
      </c>
      <c r="Q218" s="49" t="str">
        <f>Main!C328</f>
        <v>Leeds</v>
      </c>
      <c r="R218" s="49">
        <f>Main!D328</f>
        <v>2.4700000000000002</v>
      </c>
      <c r="S218" s="49">
        <f>Main!E328</f>
        <v>3.28</v>
      </c>
      <c r="T218" s="49">
        <f>Main!F328</f>
        <v>2.9</v>
      </c>
      <c r="U218" s="49">
        <f>Main!G328</f>
        <v>3.09</v>
      </c>
      <c r="V218" s="49">
        <f>Main!H328</f>
        <v>2.92</v>
      </c>
      <c r="W218" s="49">
        <f>Main!I328</f>
        <v>2.69</v>
      </c>
      <c r="X218" s="49">
        <f>Main!J328</f>
        <v>2.62</v>
      </c>
      <c r="Y218" s="49">
        <f>Main!K328</f>
        <v>2.81</v>
      </c>
      <c r="Z218" s="49">
        <f>Main!L2968</f>
        <v>0</v>
      </c>
      <c r="AB218" s="49">
        <v>4</v>
      </c>
      <c r="AC218" s="49" t="str">
        <v>Henderson</v>
      </c>
      <c r="AD218" s="49">
        <v>4.7</v>
      </c>
      <c r="AE218" s="49" t="str">
        <v>Nott'm Forest</v>
      </c>
      <c r="AF218" s="49">
        <v>3.35</v>
      </c>
      <c r="AG218" s="49">
        <v>3.43</v>
      </c>
      <c r="AH218" s="49">
        <v>3.62</v>
      </c>
      <c r="AI218" s="49">
        <v>3.47</v>
      </c>
      <c r="AJ218" s="49">
        <v>3.49</v>
      </c>
      <c r="AK218" s="49">
        <v>3.24</v>
      </c>
      <c r="AL218" s="49">
        <v>3.06</v>
      </c>
      <c r="AM218" s="49">
        <v>2.78</v>
      </c>
      <c r="AN218" s="49">
        <v>0</v>
      </c>
      <c r="AP218" s="50" t="str">
        <f>Main!A328</f>
        <v>Harrison</v>
      </c>
      <c r="AQ218" s="50">
        <f>Main!B328</f>
        <v>5.8</v>
      </c>
      <c r="AR218" s="50" t="str">
        <f>Main!C328</f>
        <v>Leeds</v>
      </c>
      <c r="AS218" s="50">
        <f>Main!D328</f>
        <v>2.4700000000000002</v>
      </c>
      <c r="AT218" s="50">
        <f>Main!E328</f>
        <v>3.28</v>
      </c>
      <c r="AU218" s="50">
        <f>Main!F328</f>
        <v>2.9</v>
      </c>
      <c r="AV218" s="50">
        <f>Main!G328</f>
        <v>3.09</v>
      </c>
      <c r="AW218" s="50">
        <f>Main!H328</f>
        <v>2.92</v>
      </c>
      <c r="AX218" s="50">
        <f>Main!I328</f>
        <v>2.69</v>
      </c>
      <c r="AY218" s="50">
        <f>Main!J328</f>
        <v>2.62</v>
      </c>
      <c r="AZ218" s="50">
        <f>Main!K328</f>
        <v>2.81</v>
      </c>
      <c r="BA218" s="50">
        <f>Main!L1208</f>
        <v>0</v>
      </c>
      <c r="BC218" s="50" t="str">
        <v>Harrison</v>
      </c>
      <c r="BD218" s="50">
        <v>5.8</v>
      </c>
      <c r="BE218" s="50" t="str">
        <v>Leeds</v>
      </c>
      <c r="BF218" s="50">
        <v>2.4700000000000002</v>
      </c>
      <c r="BG218" s="50">
        <v>3.28</v>
      </c>
      <c r="BH218" s="50">
        <v>2.9</v>
      </c>
      <c r="BI218" s="50">
        <v>3.09</v>
      </c>
      <c r="BJ218" s="50">
        <v>2.92</v>
      </c>
      <c r="BK218" s="50">
        <v>2.69</v>
      </c>
      <c r="BL218" s="50">
        <v>2.62</v>
      </c>
      <c r="BM218" s="50">
        <v>2.81</v>
      </c>
      <c r="BN218" s="50">
        <v>0</v>
      </c>
      <c r="BP218" s="126" t="str">
        <f>Main!A218</f>
        <v>Harrison</v>
      </c>
      <c r="BQ218" s="126">
        <f>Main!N2968</f>
        <v>0</v>
      </c>
      <c r="BR218" s="126">
        <f>Main!E108</f>
        <v>3.28</v>
      </c>
      <c r="BS218" s="126" t="str">
        <v>Harrison</v>
      </c>
      <c r="BT218" s="126">
        <v>0</v>
      </c>
      <c r="BU218" s="126">
        <v>3.28</v>
      </c>
      <c r="BV218" s="127" t="str">
        <f t="shared" si="45"/>
        <v>Harrison</v>
      </c>
      <c r="BW218" s="127">
        <f>Main!P2968</f>
        <v>0</v>
      </c>
      <c r="BX218" s="127">
        <f t="shared" si="46"/>
        <v>3.28</v>
      </c>
      <c r="BY218" s="127" t="str">
        <v>Harrison</v>
      </c>
      <c r="BZ218" s="127">
        <v>0</v>
      </c>
      <c r="CA218" s="127">
        <v>3.28</v>
      </c>
      <c r="CH218" s="19" t="str">
        <f t="shared" si="47"/>
        <v>Harrison</v>
      </c>
      <c r="CI218" s="19">
        <f>Main!M2968-BQ218-BW218-CC218</f>
        <v>0</v>
      </c>
      <c r="CJ218" s="19">
        <f t="shared" si="48"/>
        <v>3.28</v>
      </c>
      <c r="CK218" s="19" t="str">
        <v>Harrison</v>
      </c>
      <c r="CL218" s="19">
        <v>0</v>
      </c>
      <c r="CM218" s="19">
        <v>3.28</v>
      </c>
    </row>
    <row r="219" spans="1:91">
      <c r="A219" s="48" t="str">
        <v>Eriksen</v>
      </c>
      <c r="B219" s="48">
        <v>6.3</v>
      </c>
      <c r="C219" s="48" t="str">
        <v>Man Utd</v>
      </c>
      <c r="D219" s="48">
        <v>3.13</v>
      </c>
      <c r="E219" s="48">
        <v>3.63</v>
      </c>
      <c r="F219" s="48">
        <v>2.4500000000000002</v>
      </c>
      <c r="G219" s="48">
        <v>2.4900000000000002</v>
      </c>
      <c r="H219" s="48">
        <v>3.24</v>
      </c>
      <c r="I219" s="48">
        <v>2.96</v>
      </c>
      <c r="J219" s="48">
        <v>3.24</v>
      </c>
      <c r="K219" s="48">
        <v>1.55</v>
      </c>
      <c r="L219" s="48">
        <v>0</v>
      </c>
      <c r="N219" s="252">
        <f t="shared" si="44"/>
        <v>2</v>
      </c>
      <c r="O219" s="49" t="str">
        <f>Main!A329</f>
        <v>Eriksen</v>
      </c>
      <c r="P219" s="49">
        <f>Main!B329</f>
        <v>6.3</v>
      </c>
      <c r="Q219" s="49" t="str">
        <f>Main!C329</f>
        <v>Man Utd</v>
      </c>
      <c r="R219" s="49">
        <f>Main!D329</f>
        <v>3.13</v>
      </c>
      <c r="S219" s="49">
        <f>Main!E329</f>
        <v>3.63</v>
      </c>
      <c r="T219" s="49">
        <f>Main!F329</f>
        <v>2.4500000000000002</v>
      </c>
      <c r="U219" s="49">
        <f>Main!G329</f>
        <v>2.4900000000000002</v>
      </c>
      <c r="V219" s="49">
        <f>Main!H329</f>
        <v>3.24</v>
      </c>
      <c r="W219" s="49">
        <f>Main!I329</f>
        <v>2.96</v>
      </c>
      <c r="X219" s="49">
        <f>Main!J329</f>
        <v>3.24</v>
      </c>
      <c r="Y219" s="49">
        <f>Main!K329</f>
        <v>1.55</v>
      </c>
      <c r="Z219" s="49">
        <f>Main!L2969</f>
        <v>0</v>
      </c>
      <c r="AB219" s="49">
        <v>4</v>
      </c>
      <c r="AC219" s="49" t="str">
        <v>Meslier</v>
      </c>
      <c r="AD219" s="49">
        <v>4.5</v>
      </c>
      <c r="AE219" s="49" t="str">
        <v>Leeds</v>
      </c>
      <c r="AF219" s="49">
        <v>3.13</v>
      </c>
      <c r="AG219" s="49">
        <v>3.36</v>
      </c>
      <c r="AH219" s="49">
        <v>3.2</v>
      </c>
      <c r="AI219" s="49">
        <v>3.41</v>
      </c>
      <c r="AJ219" s="49">
        <v>3.43</v>
      </c>
      <c r="AK219" s="49">
        <v>3.18</v>
      </c>
      <c r="AL219" s="49">
        <v>3.38</v>
      </c>
      <c r="AM219" s="49">
        <v>3.24</v>
      </c>
      <c r="AN219" s="49">
        <v>0</v>
      </c>
      <c r="AP219" s="50" t="str">
        <f>Main!A329</f>
        <v>Eriksen</v>
      </c>
      <c r="AQ219" s="50">
        <f>Main!B329</f>
        <v>6.3</v>
      </c>
      <c r="AR219" s="50" t="str">
        <f>Main!C329</f>
        <v>Man Utd</v>
      </c>
      <c r="AS219" s="50">
        <f>Main!D329</f>
        <v>3.13</v>
      </c>
      <c r="AT219" s="50">
        <f>Main!E329</f>
        <v>3.63</v>
      </c>
      <c r="AU219" s="50">
        <f>Main!F329</f>
        <v>2.4500000000000002</v>
      </c>
      <c r="AV219" s="50">
        <f>Main!G329</f>
        <v>2.4900000000000002</v>
      </c>
      <c r="AW219" s="50">
        <f>Main!H329</f>
        <v>3.24</v>
      </c>
      <c r="AX219" s="50">
        <f>Main!I329</f>
        <v>2.96</v>
      </c>
      <c r="AY219" s="50">
        <f>Main!J329</f>
        <v>3.24</v>
      </c>
      <c r="AZ219" s="50">
        <f>Main!K329</f>
        <v>1.55</v>
      </c>
      <c r="BA219" s="50">
        <f>Main!L1209</f>
        <v>0</v>
      </c>
      <c r="BC219" s="50" t="str">
        <v>Eriksen</v>
      </c>
      <c r="BD219" s="50">
        <v>6.3</v>
      </c>
      <c r="BE219" s="50" t="str">
        <v>Man Utd</v>
      </c>
      <c r="BF219" s="50">
        <v>3.13</v>
      </c>
      <c r="BG219" s="50">
        <v>3.63</v>
      </c>
      <c r="BH219" s="50">
        <v>2.4500000000000002</v>
      </c>
      <c r="BI219" s="50">
        <v>2.4900000000000002</v>
      </c>
      <c r="BJ219" s="50">
        <v>3.24</v>
      </c>
      <c r="BK219" s="50">
        <v>2.96</v>
      </c>
      <c r="BL219" s="50">
        <v>3.24</v>
      </c>
      <c r="BM219" s="50">
        <v>1.55</v>
      </c>
      <c r="BN219" s="50">
        <v>0</v>
      </c>
      <c r="BP219" s="126" t="str">
        <f>Main!A219</f>
        <v>Eriksen</v>
      </c>
      <c r="BQ219" s="126">
        <f>Main!N2969</f>
        <v>0</v>
      </c>
      <c r="BR219" s="126">
        <f>Main!E109</f>
        <v>3.63</v>
      </c>
      <c r="BS219" s="126" t="str">
        <v>Eriksen</v>
      </c>
      <c r="BT219" s="126">
        <v>0</v>
      </c>
      <c r="BU219" s="126">
        <v>3.63</v>
      </c>
      <c r="BV219" s="127" t="str">
        <f t="shared" si="45"/>
        <v>Eriksen</v>
      </c>
      <c r="BW219" s="127">
        <f>Main!P2969</f>
        <v>0</v>
      </c>
      <c r="BX219" s="127">
        <f t="shared" si="46"/>
        <v>3.63</v>
      </c>
      <c r="BY219" s="127" t="str">
        <v>Eriksen</v>
      </c>
      <c r="BZ219" s="127">
        <v>0</v>
      </c>
      <c r="CA219" s="127">
        <v>3.63</v>
      </c>
      <c r="CH219" s="19" t="str">
        <f t="shared" si="47"/>
        <v>Eriksen</v>
      </c>
      <c r="CI219" s="19">
        <f>Main!M2969-BQ219-BW219-CC219</f>
        <v>0</v>
      </c>
      <c r="CJ219" s="19">
        <f t="shared" si="48"/>
        <v>3.63</v>
      </c>
      <c r="CK219" s="19" t="str">
        <v>Eriksen</v>
      </c>
      <c r="CL219" s="19">
        <v>0</v>
      </c>
      <c r="CM219" s="19">
        <v>3.63</v>
      </c>
    </row>
    <row r="220" spans="1:91">
      <c r="A220" s="48" t="str">
        <v>Eze</v>
      </c>
      <c r="B220" s="48">
        <v>5.7</v>
      </c>
      <c r="C220" s="48" t="str">
        <v>Crystal Palace</v>
      </c>
      <c r="D220" s="48">
        <v>3.39</v>
      </c>
      <c r="E220" s="48">
        <v>3.07</v>
      </c>
      <c r="F220" s="48">
        <v>2.6</v>
      </c>
      <c r="G220" s="48">
        <v>2.76</v>
      </c>
      <c r="H220" s="48">
        <v>2.48</v>
      </c>
      <c r="I220" s="48">
        <v>2.91</v>
      </c>
      <c r="J220" s="48">
        <v>2.82</v>
      </c>
      <c r="K220" s="48">
        <v>2.56</v>
      </c>
      <c r="L220" s="48">
        <v>0</v>
      </c>
      <c r="N220" s="252">
        <f t="shared" si="44"/>
        <v>2</v>
      </c>
      <c r="O220" s="49" t="str">
        <f>Main!A330</f>
        <v>Eze</v>
      </c>
      <c r="P220" s="49">
        <f>Main!B330</f>
        <v>5.7</v>
      </c>
      <c r="Q220" s="49" t="str">
        <f>Main!C330</f>
        <v>Crystal Palace</v>
      </c>
      <c r="R220" s="49">
        <f>Main!D330</f>
        <v>3.39</v>
      </c>
      <c r="S220" s="49">
        <f>Main!E330</f>
        <v>3.07</v>
      </c>
      <c r="T220" s="49">
        <f>Main!F330</f>
        <v>2.6</v>
      </c>
      <c r="U220" s="49">
        <f>Main!G330</f>
        <v>2.76</v>
      </c>
      <c r="V220" s="49">
        <f>Main!H330</f>
        <v>2.48</v>
      </c>
      <c r="W220" s="49">
        <f>Main!I330</f>
        <v>2.91</v>
      </c>
      <c r="X220" s="49">
        <f>Main!J330</f>
        <v>2.82</v>
      </c>
      <c r="Y220" s="49">
        <f>Main!K330</f>
        <v>2.56</v>
      </c>
      <c r="Z220" s="49">
        <f>Main!L2970</f>
        <v>0</v>
      </c>
      <c r="AB220" s="49">
        <v>4</v>
      </c>
      <c r="AC220" s="49" t="str">
        <v>Guaita</v>
      </c>
      <c r="AD220" s="49">
        <v>4.5</v>
      </c>
      <c r="AE220" s="49" t="str">
        <v>Crystal Palace</v>
      </c>
      <c r="AF220" s="49">
        <v>3.71</v>
      </c>
      <c r="AG220" s="49">
        <v>3.38</v>
      </c>
      <c r="AH220" s="49">
        <v>3.17</v>
      </c>
      <c r="AI220" s="49">
        <v>3.31</v>
      </c>
      <c r="AJ220" s="49">
        <v>3.06</v>
      </c>
      <c r="AK220" s="49">
        <v>3.35</v>
      </c>
      <c r="AL220" s="49">
        <v>3.24</v>
      </c>
      <c r="AM220" s="49">
        <v>3.06</v>
      </c>
      <c r="AN220" s="49">
        <v>0</v>
      </c>
      <c r="AP220" s="50" t="str">
        <f>Main!A330</f>
        <v>Eze</v>
      </c>
      <c r="AQ220" s="50">
        <f>Main!B330</f>
        <v>5.7</v>
      </c>
      <c r="AR220" s="50" t="str">
        <f>Main!C330</f>
        <v>Crystal Palace</v>
      </c>
      <c r="AS220" s="50">
        <f>Main!D330</f>
        <v>3.39</v>
      </c>
      <c r="AT220" s="50">
        <f>Main!E330</f>
        <v>3.07</v>
      </c>
      <c r="AU220" s="50">
        <f>Main!F330</f>
        <v>2.6</v>
      </c>
      <c r="AV220" s="50">
        <f>Main!G330</f>
        <v>2.76</v>
      </c>
      <c r="AW220" s="50">
        <f>Main!H330</f>
        <v>2.48</v>
      </c>
      <c r="AX220" s="50">
        <f>Main!I330</f>
        <v>2.91</v>
      </c>
      <c r="AY220" s="50">
        <f>Main!J330</f>
        <v>2.82</v>
      </c>
      <c r="AZ220" s="50">
        <f>Main!K330</f>
        <v>2.56</v>
      </c>
      <c r="BA220" s="50">
        <f>Main!L1210</f>
        <v>0</v>
      </c>
      <c r="BC220" s="50" t="str">
        <v>Eze</v>
      </c>
      <c r="BD220" s="50">
        <v>5.7</v>
      </c>
      <c r="BE220" s="50" t="str">
        <v>Crystal Palace</v>
      </c>
      <c r="BF220" s="50">
        <v>3.39</v>
      </c>
      <c r="BG220" s="50">
        <v>3.07</v>
      </c>
      <c r="BH220" s="50">
        <v>2.6</v>
      </c>
      <c r="BI220" s="50">
        <v>2.76</v>
      </c>
      <c r="BJ220" s="50">
        <v>2.48</v>
      </c>
      <c r="BK220" s="50">
        <v>2.91</v>
      </c>
      <c r="BL220" s="50">
        <v>2.82</v>
      </c>
      <c r="BM220" s="50">
        <v>2.56</v>
      </c>
      <c r="BN220" s="50">
        <v>0</v>
      </c>
      <c r="BP220" s="126" t="str">
        <f>Main!A220</f>
        <v>Eze</v>
      </c>
      <c r="BQ220" s="126">
        <f>Main!N2970</f>
        <v>0</v>
      </c>
      <c r="BR220" s="126">
        <f>Main!E110</f>
        <v>3.07</v>
      </c>
      <c r="BS220" s="126" t="str">
        <v>Eze</v>
      </c>
      <c r="BT220" s="126">
        <v>0</v>
      </c>
      <c r="BU220" s="126">
        <v>3.07</v>
      </c>
      <c r="BV220" s="127" t="str">
        <f t="shared" si="45"/>
        <v>Eze</v>
      </c>
      <c r="BW220" s="127">
        <f>Main!P2970</f>
        <v>0</v>
      </c>
      <c r="BX220" s="127">
        <f t="shared" si="46"/>
        <v>3.07</v>
      </c>
      <c r="BY220" s="127" t="str">
        <v>Eze</v>
      </c>
      <c r="BZ220" s="127">
        <v>0</v>
      </c>
      <c r="CA220" s="127">
        <v>3.07</v>
      </c>
      <c r="CH220" s="19" t="str">
        <f t="shared" si="47"/>
        <v>Eze</v>
      </c>
      <c r="CI220" s="19">
        <f>Main!M2970-BQ220-BW220-CC220</f>
        <v>0</v>
      </c>
      <c r="CJ220" s="19">
        <f t="shared" si="48"/>
        <v>3.07</v>
      </c>
      <c r="CK220" s="19" t="str">
        <v>Eze</v>
      </c>
      <c r="CL220" s="19">
        <v>0</v>
      </c>
      <c r="CM220" s="19">
        <v>3.07</v>
      </c>
    </row>
    <row r="221" spans="1:91">
      <c r="A221" s="48" t="str" cm="1">
        <f t="array" ref="A221:L330">_xlfn._xlws.SORT(Main!A221:L330,12,-1)</f>
        <v>Gabriel</v>
      </c>
      <c r="B221" s="48">
        <v>5.0999999999999996</v>
      </c>
      <c r="C221" s="48" t="str">
        <v>Arsenal</v>
      </c>
      <c r="D221" s="48">
        <v>3.64</v>
      </c>
      <c r="E221" s="48">
        <v>3.66</v>
      </c>
      <c r="F221" s="48">
        <v>2.86</v>
      </c>
      <c r="G221" s="48">
        <v>3.48</v>
      </c>
      <c r="H221" s="48">
        <v>3.85</v>
      </c>
      <c r="I221" s="48">
        <v>6.47</v>
      </c>
      <c r="J221" s="48">
        <v>3.41</v>
      </c>
      <c r="K221" s="48">
        <v>2.75</v>
      </c>
      <c r="L221" s="48">
        <v>1</v>
      </c>
      <c r="N221" s="252">
        <f t="shared" si="44"/>
        <v>3</v>
      </c>
      <c r="O221" s="49" t="str">
        <f>Main!A331</f>
        <v>Cancelo</v>
      </c>
      <c r="P221" s="49">
        <f>Main!B331</f>
        <v>7.4</v>
      </c>
      <c r="Q221" s="49" t="str">
        <f>Main!C331</f>
        <v>Man City</v>
      </c>
      <c r="R221" s="49">
        <f>Main!D331</f>
        <v>4.88</v>
      </c>
      <c r="S221" s="49">
        <f>Main!E331</f>
        <v>3.74</v>
      </c>
      <c r="T221" s="49">
        <f>Main!F331</f>
        <v>6.68</v>
      </c>
      <c r="U221" s="49">
        <f>Main!G331</f>
        <v>4.47</v>
      </c>
      <c r="V221" s="49">
        <f>Main!H331</f>
        <v>3.18</v>
      </c>
      <c r="W221" s="49">
        <f>Main!I331</f>
        <v>7.21</v>
      </c>
      <c r="X221" s="49">
        <f>Main!J331</f>
        <v>4.09</v>
      </c>
      <c r="Y221" s="49">
        <f>Main!K331</f>
        <v>1.86</v>
      </c>
      <c r="Z221" s="49">
        <f>Main!L2971</f>
        <v>0</v>
      </c>
      <c r="AB221" s="49" cm="1">
        <f t="array" ref="AB221:AN330">_xlfn._xlws.SORT(N221:Z330,{13,1},{-1,1})</f>
        <v>1</v>
      </c>
      <c r="AC221" s="49" t="str">
        <v>Haaland</v>
      </c>
      <c r="AD221" s="49">
        <v>11.5</v>
      </c>
      <c r="AE221" s="49" t="str">
        <v>Man City</v>
      </c>
      <c r="AF221" s="49">
        <v>8.2100000000000009</v>
      </c>
      <c r="AG221" s="49">
        <v>5.33</v>
      </c>
      <c r="AH221" s="49">
        <v>11.86</v>
      </c>
      <c r="AI221" s="49">
        <v>6.93</v>
      </c>
      <c r="AJ221" s="49">
        <v>5.23</v>
      </c>
      <c r="AK221" s="49">
        <v>11.64</v>
      </c>
      <c r="AL221" s="49">
        <v>6.28</v>
      </c>
      <c r="AM221" s="49">
        <v>2.86</v>
      </c>
      <c r="AN221" s="49">
        <v>1</v>
      </c>
      <c r="AP221" s="50" t="str">
        <f>Main!A331</f>
        <v>Cancelo</v>
      </c>
      <c r="AQ221" s="50">
        <f>Main!B331</f>
        <v>7.4</v>
      </c>
      <c r="AR221" s="50" t="str">
        <f>Main!C331</f>
        <v>Man City</v>
      </c>
      <c r="AS221" s="50">
        <f>Main!D331</f>
        <v>4.88</v>
      </c>
      <c r="AT221" s="50">
        <f>Main!E331</f>
        <v>3.74</v>
      </c>
      <c r="AU221" s="50">
        <f>Main!F331</f>
        <v>6.68</v>
      </c>
      <c r="AV221" s="50">
        <f>Main!G331</f>
        <v>4.47</v>
      </c>
      <c r="AW221" s="50">
        <f>Main!H331</f>
        <v>3.18</v>
      </c>
      <c r="AX221" s="50">
        <f>Main!I331</f>
        <v>7.21</v>
      </c>
      <c r="AY221" s="50">
        <f>Main!J331</f>
        <v>4.09</v>
      </c>
      <c r="AZ221" s="50">
        <f>Main!K331</f>
        <v>1.86</v>
      </c>
      <c r="BA221" s="50">
        <f>Main!L1211</f>
        <v>0</v>
      </c>
      <c r="BC221" s="50" t="str" cm="1">
        <f t="array" ref="BC221:BN330">_xlfn._xlws.SORT(AP221:BA330,12,-1)</f>
        <v>Haaland</v>
      </c>
      <c r="BD221" s="50">
        <v>11.5</v>
      </c>
      <c r="BE221" s="50" t="str">
        <v>Man City</v>
      </c>
      <c r="BF221" s="50">
        <v>8.2100000000000009</v>
      </c>
      <c r="BG221" s="50">
        <v>5.33</v>
      </c>
      <c r="BH221" s="50">
        <v>11.86</v>
      </c>
      <c r="BI221" s="50">
        <v>6.93</v>
      </c>
      <c r="BJ221" s="50">
        <v>5.23</v>
      </c>
      <c r="BK221" s="50">
        <v>11.64</v>
      </c>
      <c r="BL221" s="50">
        <v>6.28</v>
      </c>
      <c r="BM221" s="50">
        <v>2.86</v>
      </c>
      <c r="BN221" s="50">
        <v>1</v>
      </c>
      <c r="BP221" s="126" t="str">
        <f>Main!A221</f>
        <v>Cancelo</v>
      </c>
      <c r="BQ221" s="126">
        <f>Main!N2971</f>
        <v>0</v>
      </c>
      <c r="BR221" s="126">
        <f>Main!F1</f>
        <v>6.68</v>
      </c>
      <c r="BS221" s="126" t="str" cm="1">
        <f t="array" ref="BS221:BU330">_xlfn._xlws.SORT(BP221:BR330,2,-1)</f>
        <v>Gabriel</v>
      </c>
      <c r="BT221" s="126">
        <v>1</v>
      </c>
      <c r="BU221" s="126">
        <v>2.86</v>
      </c>
      <c r="BV221" s="127" t="str">
        <f t="shared" si="45"/>
        <v>Cancelo</v>
      </c>
      <c r="BW221" s="127">
        <f>Main!P2971</f>
        <v>0</v>
      </c>
      <c r="BX221" s="127">
        <f t="shared" si="46"/>
        <v>6.68</v>
      </c>
      <c r="BY221" s="127" t="str" cm="1">
        <f t="array" ref="BY221:CA330">_xlfn._xlws.SORT(BV221:BX330,2,-1)</f>
        <v>Dunk</v>
      </c>
      <c r="BZ221" s="127">
        <v>1</v>
      </c>
      <c r="CA221" s="127">
        <v>2.42</v>
      </c>
      <c r="CH221" s="19" t="str">
        <f t="shared" si="47"/>
        <v>Cancelo</v>
      </c>
      <c r="CI221" s="19">
        <f>Main!M2971-BQ221-BW221-CC221</f>
        <v>0</v>
      </c>
      <c r="CJ221" s="19">
        <f t="shared" si="48"/>
        <v>6.68</v>
      </c>
      <c r="CK221" s="19" t="str" cm="1">
        <f t="array" ref="CK221:CM330">_xlfn._xlws.SORT(CH221:CJ330,2,-1)</f>
        <v>Greenwood</v>
      </c>
      <c r="CL221" s="19">
        <v>1</v>
      </c>
      <c r="CM221" s="19">
        <v>0.74</v>
      </c>
    </row>
    <row r="222" spans="1:91">
      <c r="A222" s="48" t="str">
        <v>Trippier</v>
      </c>
      <c r="B222" s="48">
        <v>5.2</v>
      </c>
      <c r="C222" s="48" t="str">
        <v>Newcastle</v>
      </c>
      <c r="D222" s="48">
        <v>4.8</v>
      </c>
      <c r="E222" s="48">
        <v>2.5</v>
      </c>
      <c r="F222" s="48">
        <v>4.55</v>
      </c>
      <c r="G222" s="48">
        <v>3.76</v>
      </c>
      <c r="H222" s="48">
        <v>4.28</v>
      </c>
      <c r="I222" s="48">
        <v>4.3099999999999996</v>
      </c>
      <c r="J222" s="48">
        <v>2.85</v>
      </c>
      <c r="K222" s="48">
        <v>2.5499999999999998</v>
      </c>
      <c r="L222" s="48">
        <v>1</v>
      </c>
      <c r="N222" s="252">
        <f t="shared" si="44"/>
        <v>3</v>
      </c>
      <c r="O222" s="49" t="str">
        <f>Main!A332</f>
        <v>Alexander-Arnold</v>
      </c>
      <c r="P222" s="49">
        <f>Main!B332</f>
        <v>7.2</v>
      </c>
      <c r="Q222" s="49" t="str">
        <f>Main!C332</f>
        <v>Liverpool</v>
      </c>
      <c r="R222" s="49">
        <f>Main!D332</f>
        <v>5.47</v>
      </c>
      <c r="S222" s="49">
        <f>Main!E332</f>
        <v>4.5599999999999996</v>
      </c>
      <c r="T222" s="49">
        <f>Main!F332</f>
        <v>3.88</v>
      </c>
      <c r="U222" s="49">
        <f>Main!G332</f>
        <v>4.2300000000000004</v>
      </c>
      <c r="V222" s="49">
        <f>Main!H332</f>
        <v>4.62</v>
      </c>
      <c r="W222" s="49">
        <f>Main!I332</f>
        <v>5.53</v>
      </c>
      <c r="X222" s="49">
        <f>Main!J332</f>
        <v>3.38</v>
      </c>
      <c r="Y222" s="49">
        <f>Main!K332</f>
        <v>4.43</v>
      </c>
      <c r="Z222" s="49">
        <f>Main!L2972</f>
        <v>0</v>
      </c>
      <c r="AB222" s="49">
        <v>1</v>
      </c>
      <c r="AC222" s="49" t="str">
        <v>Mitrović</v>
      </c>
      <c r="AD222" s="49">
        <v>6.9</v>
      </c>
      <c r="AE222" s="49" t="str">
        <v>Fulham</v>
      </c>
      <c r="AF222" s="49">
        <v>5.61</v>
      </c>
      <c r="AG222" s="49">
        <v>7.06</v>
      </c>
      <c r="AH222" s="49">
        <v>3.04</v>
      </c>
      <c r="AI222" s="49">
        <v>4.18</v>
      </c>
      <c r="AJ222" s="49">
        <v>3.38</v>
      </c>
      <c r="AK222" s="49">
        <v>5.23</v>
      </c>
      <c r="AL222" s="49">
        <v>3.58</v>
      </c>
      <c r="AM222" s="49">
        <v>3.83</v>
      </c>
      <c r="AN222" s="49">
        <v>1</v>
      </c>
      <c r="AP222" s="50" t="str">
        <f>Main!A332</f>
        <v>Alexander-Arnold</v>
      </c>
      <c r="AQ222" s="50">
        <f>Main!B332</f>
        <v>7.2</v>
      </c>
      <c r="AR222" s="50" t="str">
        <f>Main!C332</f>
        <v>Liverpool</v>
      </c>
      <c r="AS222" s="50">
        <f>Main!D332</f>
        <v>5.47</v>
      </c>
      <c r="AT222" s="50">
        <f>Main!E332</f>
        <v>4.5599999999999996</v>
      </c>
      <c r="AU222" s="50">
        <f>Main!F332</f>
        <v>3.88</v>
      </c>
      <c r="AV222" s="50">
        <f>Main!G332</f>
        <v>4.2300000000000004</v>
      </c>
      <c r="AW222" s="50">
        <f>Main!H332</f>
        <v>4.62</v>
      </c>
      <c r="AX222" s="50">
        <f>Main!I332</f>
        <v>5.53</v>
      </c>
      <c r="AY222" s="50">
        <f>Main!J332</f>
        <v>3.38</v>
      </c>
      <c r="AZ222" s="50">
        <f>Main!K332</f>
        <v>4.43</v>
      </c>
      <c r="BA222" s="50">
        <f>Main!L1212</f>
        <v>0</v>
      </c>
      <c r="BC222" s="50" t="str">
        <v>Cancelo</v>
      </c>
      <c r="BD222" s="50">
        <v>7.4</v>
      </c>
      <c r="BE222" s="50" t="str">
        <v>Man City</v>
      </c>
      <c r="BF222" s="50">
        <v>4.88</v>
      </c>
      <c r="BG222" s="50">
        <v>3.74</v>
      </c>
      <c r="BH222" s="50">
        <v>6.68</v>
      </c>
      <c r="BI222" s="50">
        <v>4.47</v>
      </c>
      <c r="BJ222" s="50">
        <v>3.18</v>
      </c>
      <c r="BK222" s="50">
        <v>7.21</v>
      </c>
      <c r="BL222" s="50">
        <v>4.09</v>
      </c>
      <c r="BM222" s="50">
        <v>1.86</v>
      </c>
      <c r="BN222" s="50">
        <v>0</v>
      </c>
      <c r="BP222" s="126" t="str">
        <f>Main!A222</f>
        <v>Alexander-Arnold</v>
      </c>
      <c r="BQ222" s="126">
        <f>Main!N2972</f>
        <v>0</v>
      </c>
      <c r="BR222" s="126">
        <f>Main!F2</f>
        <v>3.88</v>
      </c>
      <c r="BS222" s="126" t="str">
        <v>Cancelo</v>
      </c>
      <c r="BT222" s="126">
        <v>0</v>
      </c>
      <c r="BU222" s="126">
        <v>6.68</v>
      </c>
      <c r="BV222" s="127" t="str">
        <f t="shared" si="45"/>
        <v>Alexander-Arnold</v>
      </c>
      <c r="BW222" s="127">
        <f>Main!P2972</f>
        <v>0</v>
      </c>
      <c r="BX222" s="127">
        <f t="shared" si="46"/>
        <v>3.88</v>
      </c>
      <c r="BY222" s="127" t="str">
        <v>Cancelo</v>
      </c>
      <c r="BZ222" s="127">
        <v>0</v>
      </c>
      <c r="CA222" s="127">
        <v>6.68</v>
      </c>
      <c r="CH222" s="19" t="str">
        <f t="shared" si="47"/>
        <v>Alexander-Arnold</v>
      </c>
      <c r="CI222" s="19">
        <f>Main!M2972-BQ222-BW222-CC222</f>
        <v>0</v>
      </c>
      <c r="CJ222" s="19">
        <f t="shared" si="48"/>
        <v>3.88</v>
      </c>
      <c r="CK222" s="19" t="str">
        <v>Cancelo</v>
      </c>
      <c r="CL222" s="19">
        <v>0</v>
      </c>
      <c r="CM222" s="19">
        <v>6.68</v>
      </c>
    </row>
    <row r="223" spans="1:91">
      <c r="A223" s="48" t="str">
        <v>Dunk</v>
      </c>
      <c r="B223" s="48">
        <v>4.7</v>
      </c>
      <c r="C223" s="48" t="str">
        <v>Brighton</v>
      </c>
      <c r="D223" s="48">
        <v>2.59</v>
      </c>
      <c r="E223" s="48">
        <v>3.62</v>
      </c>
      <c r="F223" s="48">
        <v>2.42</v>
      </c>
      <c r="G223" s="48">
        <v>3.12</v>
      </c>
      <c r="H223" s="48">
        <v>4.3899999999999997</v>
      </c>
      <c r="I223" s="48">
        <v>3.27</v>
      </c>
      <c r="J223" s="48">
        <v>3.92</v>
      </c>
      <c r="K223" s="48">
        <v>1.45</v>
      </c>
      <c r="L223" s="48">
        <v>1</v>
      </c>
      <c r="N223" s="252">
        <f t="shared" si="44"/>
        <v>3</v>
      </c>
      <c r="O223" s="49" t="str">
        <f>Main!A333</f>
        <v>Gabriel</v>
      </c>
      <c r="P223" s="49">
        <f>Main!B333</f>
        <v>5.0999999999999996</v>
      </c>
      <c r="Q223" s="49" t="str">
        <f>Main!C333</f>
        <v>Arsenal</v>
      </c>
      <c r="R223" s="49">
        <f>Main!D333</f>
        <v>3.64</v>
      </c>
      <c r="S223" s="49">
        <f>Main!E333</f>
        <v>3.66</v>
      </c>
      <c r="T223" s="49">
        <f>Main!F333</f>
        <v>2.86</v>
      </c>
      <c r="U223" s="49">
        <f>Main!G333</f>
        <v>3.48</v>
      </c>
      <c r="V223" s="49">
        <f>Main!H333</f>
        <v>3.85</v>
      </c>
      <c r="W223" s="49">
        <f>Main!I333</f>
        <v>6.47</v>
      </c>
      <c r="X223" s="49">
        <f>Main!J333</f>
        <v>3.41</v>
      </c>
      <c r="Y223" s="49">
        <f>Main!K333</f>
        <v>2.75</v>
      </c>
      <c r="Z223" s="49">
        <f>Main!L2973</f>
        <v>0</v>
      </c>
      <c r="AB223" s="49">
        <v>2</v>
      </c>
      <c r="AC223" s="49" t="str">
        <v>Salah</v>
      </c>
      <c r="AD223" s="49">
        <v>12.8</v>
      </c>
      <c r="AE223" s="49" t="str">
        <v>Liverpool</v>
      </c>
      <c r="AF223" s="49">
        <v>8.14</v>
      </c>
      <c r="AG223" s="49">
        <v>6.7</v>
      </c>
      <c r="AH223" s="49">
        <v>5.55</v>
      </c>
      <c r="AI223" s="49">
        <v>5.82</v>
      </c>
      <c r="AJ223" s="49">
        <v>5.69</v>
      </c>
      <c r="AK223" s="49">
        <v>7.04</v>
      </c>
      <c r="AL223" s="49">
        <v>4.66</v>
      </c>
      <c r="AM223" s="49">
        <v>5.59</v>
      </c>
      <c r="AN223" s="49">
        <v>1</v>
      </c>
      <c r="AP223" s="50" t="str">
        <f>Main!A333</f>
        <v>Gabriel</v>
      </c>
      <c r="AQ223" s="50">
        <f>Main!B333</f>
        <v>5.0999999999999996</v>
      </c>
      <c r="AR223" s="50" t="str">
        <f>Main!C333</f>
        <v>Arsenal</v>
      </c>
      <c r="AS223" s="50">
        <f>Main!D333</f>
        <v>3.64</v>
      </c>
      <c r="AT223" s="50">
        <f>Main!E333</f>
        <v>3.66</v>
      </c>
      <c r="AU223" s="50">
        <f>Main!F333</f>
        <v>2.86</v>
      </c>
      <c r="AV223" s="50">
        <f>Main!G333</f>
        <v>3.48</v>
      </c>
      <c r="AW223" s="50">
        <f>Main!H333</f>
        <v>3.85</v>
      </c>
      <c r="AX223" s="50">
        <f>Main!I333</f>
        <v>6.47</v>
      </c>
      <c r="AY223" s="50">
        <f>Main!J333</f>
        <v>3.41</v>
      </c>
      <c r="AZ223" s="50">
        <f>Main!K333</f>
        <v>2.75</v>
      </c>
      <c r="BA223" s="50">
        <f>Main!L1213</f>
        <v>0</v>
      </c>
      <c r="BC223" s="50" t="str">
        <v>Alexander-Arnold</v>
      </c>
      <c r="BD223" s="50">
        <v>7.2</v>
      </c>
      <c r="BE223" s="50" t="str">
        <v>Liverpool</v>
      </c>
      <c r="BF223" s="50">
        <v>5.47</v>
      </c>
      <c r="BG223" s="50">
        <v>4.5599999999999996</v>
      </c>
      <c r="BH223" s="50">
        <v>3.88</v>
      </c>
      <c r="BI223" s="50">
        <v>4.2300000000000004</v>
      </c>
      <c r="BJ223" s="50">
        <v>4.62</v>
      </c>
      <c r="BK223" s="50">
        <v>5.53</v>
      </c>
      <c r="BL223" s="50">
        <v>3.38</v>
      </c>
      <c r="BM223" s="50">
        <v>4.43</v>
      </c>
      <c r="BN223" s="50">
        <v>0</v>
      </c>
      <c r="BP223" s="126" t="str">
        <f>Main!A223</f>
        <v>Gabriel</v>
      </c>
      <c r="BQ223" s="126">
        <f>Main!N2973</f>
        <v>1</v>
      </c>
      <c r="BR223" s="126">
        <f>Main!F3</f>
        <v>2.86</v>
      </c>
      <c r="BS223" s="126" t="str">
        <v>Alexander-Arnold</v>
      </c>
      <c r="BT223" s="126">
        <v>0</v>
      </c>
      <c r="BU223" s="126">
        <v>3.88</v>
      </c>
      <c r="BV223" s="127" t="str">
        <f t="shared" si="45"/>
        <v>Gabriel</v>
      </c>
      <c r="BW223" s="127">
        <f>Main!P2973</f>
        <v>0</v>
      </c>
      <c r="BX223" s="127">
        <f t="shared" si="46"/>
        <v>2.86</v>
      </c>
      <c r="BY223" s="127" t="str">
        <v>Alexander-Arnold</v>
      </c>
      <c r="BZ223" s="127">
        <v>0</v>
      </c>
      <c r="CA223" s="127">
        <v>3.88</v>
      </c>
      <c r="CH223" s="19" t="str">
        <f t="shared" si="47"/>
        <v>Gabriel</v>
      </c>
      <c r="CI223" s="19">
        <f>Main!M2973-BQ223-BW223-CC223</f>
        <v>0</v>
      </c>
      <c r="CJ223" s="19">
        <f t="shared" si="48"/>
        <v>2.86</v>
      </c>
      <c r="CK223" s="19" t="str">
        <v>Alexander-Arnold</v>
      </c>
      <c r="CL223" s="19">
        <v>0</v>
      </c>
      <c r="CM223" s="19">
        <v>3.88</v>
      </c>
    </row>
    <row r="224" spans="1:91">
      <c r="A224" s="48" t="str">
        <v>Perišić</v>
      </c>
      <c r="B224" s="48">
        <v>5.8</v>
      </c>
      <c r="C224" s="48" t="str">
        <v>Spurs</v>
      </c>
      <c r="D224" s="48">
        <v>0</v>
      </c>
      <c r="E224" s="48">
        <v>0</v>
      </c>
      <c r="F224" s="48">
        <v>0</v>
      </c>
      <c r="G224" s="48">
        <v>0</v>
      </c>
      <c r="H224" s="48">
        <v>0</v>
      </c>
      <c r="I224" s="48">
        <v>2.56</v>
      </c>
      <c r="J224" s="48">
        <v>2.94</v>
      </c>
      <c r="K224" s="48">
        <v>2.4700000000000002</v>
      </c>
      <c r="L224" s="48">
        <v>1</v>
      </c>
      <c r="N224" s="252">
        <f t="shared" si="44"/>
        <v>3</v>
      </c>
      <c r="O224" s="49" t="str">
        <f>Main!A334</f>
        <v>Robertson</v>
      </c>
      <c r="P224" s="49">
        <f>Main!B334</f>
        <v>6.8</v>
      </c>
      <c r="Q224" s="49" t="str">
        <f>Main!C334</f>
        <v>Liverpool</v>
      </c>
      <c r="R224" s="49">
        <f>Main!D334</f>
        <v>4.58</v>
      </c>
      <c r="S224" s="49">
        <f>Main!E334</f>
        <v>3.64</v>
      </c>
      <c r="T224" s="49">
        <f>Main!F334</f>
        <v>3.23</v>
      </c>
      <c r="U224" s="49">
        <f>Main!G334</f>
        <v>3.52</v>
      </c>
      <c r="V224" s="49">
        <f>Main!H334</f>
        <v>3.86</v>
      </c>
      <c r="W224" s="49">
        <f>Main!I334</f>
        <v>4.6900000000000004</v>
      </c>
      <c r="X224" s="49">
        <f>Main!J334</f>
        <v>2.81</v>
      </c>
      <c r="Y224" s="49">
        <f>Main!K334</f>
        <v>3.76</v>
      </c>
      <c r="Z224" s="49">
        <f>Main!L2974</f>
        <v>0</v>
      </c>
      <c r="AB224" s="49">
        <v>2</v>
      </c>
      <c r="AC224" s="49" t="str">
        <v>Saka</v>
      </c>
      <c r="AD224" s="49">
        <v>8</v>
      </c>
      <c r="AE224" s="49" t="str">
        <v>Arsenal</v>
      </c>
      <c r="AF224" s="49">
        <v>4.79</v>
      </c>
      <c r="AG224" s="49">
        <v>4.96</v>
      </c>
      <c r="AH224" s="49">
        <v>4.45</v>
      </c>
      <c r="AI224" s="49">
        <v>4.71</v>
      </c>
      <c r="AJ224" s="49">
        <v>5.0199999999999996</v>
      </c>
      <c r="AK224" s="49">
        <v>9.41</v>
      </c>
      <c r="AL224" s="49">
        <v>4.7699999999999996</v>
      </c>
      <c r="AM224" s="49">
        <v>3.88</v>
      </c>
      <c r="AN224" s="49">
        <v>1</v>
      </c>
      <c r="AP224" s="50" t="str">
        <f>Main!A334</f>
        <v>Robertson</v>
      </c>
      <c r="AQ224" s="50">
        <f>Main!B334</f>
        <v>6.8</v>
      </c>
      <c r="AR224" s="50" t="str">
        <f>Main!C334</f>
        <v>Liverpool</v>
      </c>
      <c r="AS224" s="50">
        <f>Main!D334</f>
        <v>4.58</v>
      </c>
      <c r="AT224" s="50">
        <f>Main!E334</f>
        <v>3.64</v>
      </c>
      <c r="AU224" s="50">
        <f>Main!F334</f>
        <v>3.23</v>
      </c>
      <c r="AV224" s="50">
        <f>Main!G334</f>
        <v>3.52</v>
      </c>
      <c r="AW224" s="50">
        <f>Main!H334</f>
        <v>3.86</v>
      </c>
      <c r="AX224" s="50">
        <f>Main!I334</f>
        <v>4.6900000000000004</v>
      </c>
      <c r="AY224" s="50">
        <f>Main!J334</f>
        <v>2.81</v>
      </c>
      <c r="AZ224" s="50">
        <f>Main!K334</f>
        <v>3.76</v>
      </c>
      <c r="BA224" s="50">
        <f>Main!L1214</f>
        <v>0</v>
      </c>
      <c r="BC224" s="50" t="str">
        <v>Gabriel</v>
      </c>
      <c r="BD224" s="50">
        <v>5.0999999999999996</v>
      </c>
      <c r="BE224" s="50" t="str">
        <v>Arsenal</v>
      </c>
      <c r="BF224" s="50">
        <v>3.64</v>
      </c>
      <c r="BG224" s="50">
        <v>3.66</v>
      </c>
      <c r="BH224" s="50">
        <v>2.86</v>
      </c>
      <c r="BI224" s="50">
        <v>3.48</v>
      </c>
      <c r="BJ224" s="50">
        <v>3.85</v>
      </c>
      <c r="BK224" s="50">
        <v>6.47</v>
      </c>
      <c r="BL224" s="50">
        <v>3.41</v>
      </c>
      <c r="BM224" s="50">
        <v>2.75</v>
      </c>
      <c r="BN224" s="50">
        <v>0</v>
      </c>
      <c r="BP224" s="126" t="str">
        <f>Main!A224</f>
        <v>Robertson</v>
      </c>
      <c r="BQ224" s="126">
        <f>Main!N2974</f>
        <v>0</v>
      </c>
      <c r="BR224" s="126">
        <f>Main!F4</f>
        <v>3.23</v>
      </c>
      <c r="BS224" s="126" t="str">
        <v>Robertson</v>
      </c>
      <c r="BT224" s="126">
        <v>0</v>
      </c>
      <c r="BU224" s="126">
        <v>3.23</v>
      </c>
      <c r="BV224" s="127" t="str">
        <f t="shared" si="45"/>
        <v>Robertson</v>
      </c>
      <c r="BW224" s="127">
        <f>Main!P2974</f>
        <v>0</v>
      </c>
      <c r="BX224" s="127">
        <f t="shared" si="46"/>
        <v>3.23</v>
      </c>
      <c r="BY224" s="127" t="str">
        <v>Gabriel</v>
      </c>
      <c r="BZ224" s="127">
        <v>0</v>
      </c>
      <c r="CA224" s="127">
        <v>2.86</v>
      </c>
      <c r="CH224" s="19" t="str">
        <f t="shared" si="47"/>
        <v>Robertson</v>
      </c>
      <c r="CI224" s="19">
        <f>Main!M2974-BQ224-BW224-CC224</f>
        <v>0</v>
      </c>
      <c r="CJ224" s="19">
        <f t="shared" si="48"/>
        <v>3.23</v>
      </c>
      <c r="CK224" s="19" t="str">
        <v>Gabriel</v>
      </c>
      <c r="CL224" s="19">
        <v>0</v>
      </c>
      <c r="CM224" s="19">
        <v>2.86</v>
      </c>
    </row>
    <row r="225" spans="1:91">
      <c r="A225" s="48" t="str">
        <v>Cucurella</v>
      </c>
      <c r="B225" s="48">
        <v>5.0999999999999996</v>
      </c>
      <c r="C225" s="48" t="str">
        <v>Chelsea</v>
      </c>
      <c r="D225" s="48">
        <v>3.86</v>
      </c>
      <c r="E225" s="48">
        <v>5.55</v>
      </c>
      <c r="F225" s="48">
        <v>3.95</v>
      </c>
      <c r="G225" s="48">
        <v>1.86</v>
      </c>
      <c r="H225" s="48">
        <v>2.25</v>
      </c>
      <c r="I225" s="48">
        <v>1.58</v>
      </c>
      <c r="J225" s="48">
        <v>2.11</v>
      </c>
      <c r="K225" s="48">
        <v>1.37</v>
      </c>
      <c r="L225" s="48">
        <v>1</v>
      </c>
      <c r="N225" s="252">
        <f t="shared" si="44"/>
        <v>3</v>
      </c>
      <c r="O225" s="49" t="str">
        <f>Main!A335</f>
        <v>Trippier</v>
      </c>
      <c r="P225" s="49">
        <f>Main!B335</f>
        <v>5.2</v>
      </c>
      <c r="Q225" s="49" t="str">
        <f>Main!C335</f>
        <v>Newcastle</v>
      </c>
      <c r="R225" s="49">
        <f>Main!D335</f>
        <v>4.8</v>
      </c>
      <c r="S225" s="49">
        <f>Main!E335</f>
        <v>2.5</v>
      </c>
      <c r="T225" s="49">
        <f>Main!F335</f>
        <v>4.55</v>
      </c>
      <c r="U225" s="49">
        <f>Main!G335</f>
        <v>3.76</v>
      </c>
      <c r="V225" s="49">
        <f>Main!H335</f>
        <v>4.28</v>
      </c>
      <c r="W225" s="49">
        <f>Main!I335</f>
        <v>4.3099999999999996</v>
      </c>
      <c r="X225" s="49">
        <f>Main!J335</f>
        <v>2.85</v>
      </c>
      <c r="Y225" s="49">
        <f>Main!K335</f>
        <v>2.5499999999999998</v>
      </c>
      <c r="Z225" s="49">
        <f>Main!L2975</f>
        <v>1</v>
      </c>
      <c r="AB225" s="49">
        <v>2</v>
      </c>
      <c r="AC225" s="49" t="str">
        <v>Martinelli</v>
      </c>
      <c r="AD225" s="49">
        <v>6.8</v>
      </c>
      <c r="AE225" s="49" t="str">
        <v>Arsenal</v>
      </c>
      <c r="AF225" s="49">
        <v>4.3499999999999996</v>
      </c>
      <c r="AG225" s="49">
        <v>4.3600000000000003</v>
      </c>
      <c r="AH225" s="49">
        <v>3.96</v>
      </c>
      <c r="AI225" s="49">
        <v>4.4000000000000004</v>
      </c>
      <c r="AJ225" s="49">
        <v>4.43</v>
      </c>
      <c r="AK225" s="49">
        <v>8.3800000000000008</v>
      </c>
      <c r="AL225" s="49">
        <v>4.2</v>
      </c>
      <c r="AM225" s="49">
        <v>3.31</v>
      </c>
      <c r="AN225" s="49">
        <v>1</v>
      </c>
      <c r="AP225" s="50" t="str">
        <f>Main!A335</f>
        <v>Trippier</v>
      </c>
      <c r="AQ225" s="50">
        <f>Main!B335</f>
        <v>5.2</v>
      </c>
      <c r="AR225" s="50" t="str">
        <f>Main!C335</f>
        <v>Newcastle</v>
      </c>
      <c r="AS225" s="50">
        <f>Main!D335</f>
        <v>4.8</v>
      </c>
      <c r="AT225" s="50">
        <f>Main!E335</f>
        <v>2.5</v>
      </c>
      <c r="AU225" s="50">
        <f>Main!F335</f>
        <v>4.55</v>
      </c>
      <c r="AV225" s="50">
        <f>Main!G335</f>
        <v>3.76</v>
      </c>
      <c r="AW225" s="50">
        <f>Main!H335</f>
        <v>4.28</v>
      </c>
      <c r="AX225" s="50">
        <f>Main!I335</f>
        <v>4.3099999999999996</v>
      </c>
      <c r="AY225" s="50">
        <f>Main!J335</f>
        <v>2.85</v>
      </c>
      <c r="AZ225" s="50">
        <f>Main!K335</f>
        <v>2.5499999999999998</v>
      </c>
      <c r="BA225" s="50">
        <f>Main!L1215</f>
        <v>0</v>
      </c>
      <c r="BC225" s="50" t="str">
        <v>Robertson</v>
      </c>
      <c r="BD225" s="50">
        <v>6.8</v>
      </c>
      <c r="BE225" s="50" t="str">
        <v>Liverpool</v>
      </c>
      <c r="BF225" s="50">
        <v>4.58</v>
      </c>
      <c r="BG225" s="50">
        <v>3.64</v>
      </c>
      <c r="BH225" s="50">
        <v>3.23</v>
      </c>
      <c r="BI225" s="50">
        <v>3.52</v>
      </c>
      <c r="BJ225" s="50">
        <v>3.86</v>
      </c>
      <c r="BK225" s="50">
        <v>4.6900000000000004</v>
      </c>
      <c r="BL225" s="50">
        <v>2.81</v>
      </c>
      <c r="BM225" s="50">
        <v>3.76</v>
      </c>
      <c r="BN225" s="50">
        <v>0</v>
      </c>
      <c r="BP225" s="126" t="str">
        <f>Main!A225</f>
        <v>Trippier</v>
      </c>
      <c r="BQ225" s="126">
        <f>Main!N2975</f>
        <v>0</v>
      </c>
      <c r="BR225" s="126">
        <f>Main!F5</f>
        <v>4.55</v>
      </c>
      <c r="BS225" s="126" t="str">
        <v>Trippier</v>
      </c>
      <c r="BT225" s="126">
        <v>0</v>
      </c>
      <c r="BU225" s="126">
        <v>4.55</v>
      </c>
      <c r="BV225" s="127" t="str">
        <f t="shared" si="45"/>
        <v>Trippier</v>
      </c>
      <c r="BW225" s="127">
        <f>Main!P2975</f>
        <v>0</v>
      </c>
      <c r="BX225" s="127">
        <f t="shared" si="46"/>
        <v>4.55</v>
      </c>
      <c r="BY225" s="127" t="str">
        <v>Robertson</v>
      </c>
      <c r="BZ225" s="127">
        <v>0</v>
      </c>
      <c r="CA225" s="127">
        <v>3.23</v>
      </c>
      <c r="CH225" s="19" t="str">
        <f t="shared" si="47"/>
        <v>Trippier</v>
      </c>
      <c r="CI225" s="19">
        <f>Main!M2975-BQ225-BW225-CC225</f>
        <v>0</v>
      </c>
      <c r="CJ225" s="19">
        <f t="shared" si="48"/>
        <v>4.55</v>
      </c>
      <c r="CK225" s="19" t="str">
        <v>Robertson</v>
      </c>
      <c r="CL225" s="19">
        <v>0</v>
      </c>
      <c r="CM225" s="19">
        <v>3.23</v>
      </c>
    </row>
    <row r="226" spans="1:91">
      <c r="A226" s="48" t="str">
        <v>Haaland</v>
      </c>
      <c r="B226" s="48">
        <v>11.5</v>
      </c>
      <c r="C226" s="48" t="str">
        <v>Man City</v>
      </c>
      <c r="D226" s="48">
        <v>8.2100000000000009</v>
      </c>
      <c r="E226" s="48">
        <v>5.33</v>
      </c>
      <c r="F226" s="48">
        <v>11.86</v>
      </c>
      <c r="G226" s="48">
        <v>6.93</v>
      </c>
      <c r="H226" s="48">
        <v>5.23</v>
      </c>
      <c r="I226" s="48">
        <v>11.64</v>
      </c>
      <c r="J226" s="48">
        <v>6.28</v>
      </c>
      <c r="K226" s="48">
        <v>2.86</v>
      </c>
      <c r="L226" s="48">
        <v>1</v>
      </c>
      <c r="N226" s="252">
        <f t="shared" si="44"/>
        <v>3</v>
      </c>
      <c r="O226" s="49" t="str">
        <f>Main!A336</f>
        <v>Van Dijk</v>
      </c>
      <c r="P226" s="49">
        <f>Main!B336</f>
        <v>6.5</v>
      </c>
      <c r="Q226" s="49" t="str">
        <f>Main!C336</f>
        <v>Liverpool</v>
      </c>
      <c r="R226" s="49">
        <f>Main!D336</f>
        <v>4.2</v>
      </c>
      <c r="S226" s="49">
        <f>Main!E336</f>
        <v>3.49</v>
      </c>
      <c r="T226" s="49">
        <f>Main!F336</f>
        <v>3.03</v>
      </c>
      <c r="U226" s="49">
        <f>Main!G336</f>
        <v>3.32</v>
      </c>
      <c r="V226" s="49">
        <f>Main!H336</f>
        <v>3.66</v>
      </c>
      <c r="W226" s="49">
        <f>Main!I336</f>
        <v>4.22</v>
      </c>
      <c r="X226" s="49">
        <f>Main!J336</f>
        <v>2.56</v>
      </c>
      <c r="Y226" s="49">
        <f>Main!K336</f>
        <v>3.38</v>
      </c>
      <c r="Z226" s="49">
        <f>Main!L2976</f>
        <v>0</v>
      </c>
      <c r="AB226" s="49">
        <v>2</v>
      </c>
      <c r="AC226" s="49" t="str">
        <v>Mount</v>
      </c>
      <c r="AD226" s="49">
        <v>7.5</v>
      </c>
      <c r="AE226" s="49" t="str">
        <v>Chelsea</v>
      </c>
      <c r="AF226" s="49">
        <v>4.3099999999999996</v>
      </c>
      <c r="AG226" s="49">
        <v>7.12</v>
      </c>
      <c r="AH226" s="49">
        <v>4.3</v>
      </c>
      <c r="AI226" s="49">
        <v>3.08</v>
      </c>
      <c r="AJ226" s="49">
        <v>4.5</v>
      </c>
      <c r="AK226" s="49">
        <v>3.52</v>
      </c>
      <c r="AL226" s="49">
        <v>4.62</v>
      </c>
      <c r="AM226" s="49">
        <v>3.34</v>
      </c>
      <c r="AN226" s="49">
        <v>1</v>
      </c>
      <c r="AP226" s="50" t="str">
        <f>Main!A336</f>
        <v>Van Dijk</v>
      </c>
      <c r="AQ226" s="50">
        <f>Main!B336</f>
        <v>6.5</v>
      </c>
      <c r="AR226" s="50" t="str">
        <f>Main!C336</f>
        <v>Liverpool</v>
      </c>
      <c r="AS226" s="50">
        <f>Main!D336</f>
        <v>4.2</v>
      </c>
      <c r="AT226" s="50">
        <f>Main!E336</f>
        <v>3.49</v>
      </c>
      <c r="AU226" s="50">
        <f>Main!F336</f>
        <v>3.03</v>
      </c>
      <c r="AV226" s="50">
        <f>Main!G336</f>
        <v>3.32</v>
      </c>
      <c r="AW226" s="50">
        <f>Main!H336</f>
        <v>3.66</v>
      </c>
      <c r="AX226" s="50">
        <f>Main!I336</f>
        <v>4.22</v>
      </c>
      <c r="AY226" s="50">
        <f>Main!J336</f>
        <v>2.56</v>
      </c>
      <c r="AZ226" s="50">
        <f>Main!K336</f>
        <v>3.38</v>
      </c>
      <c r="BA226" s="50">
        <f>Main!L1216</f>
        <v>0</v>
      </c>
      <c r="BC226" s="50" t="str">
        <v>Trippier</v>
      </c>
      <c r="BD226" s="50">
        <v>5.2</v>
      </c>
      <c r="BE226" s="50" t="str">
        <v>Newcastle</v>
      </c>
      <c r="BF226" s="50">
        <v>4.8</v>
      </c>
      <c r="BG226" s="50">
        <v>2.5</v>
      </c>
      <c r="BH226" s="50">
        <v>4.55</v>
      </c>
      <c r="BI226" s="50">
        <v>3.76</v>
      </c>
      <c r="BJ226" s="50">
        <v>4.28</v>
      </c>
      <c r="BK226" s="50">
        <v>4.3099999999999996</v>
      </c>
      <c r="BL226" s="50">
        <v>2.85</v>
      </c>
      <c r="BM226" s="50">
        <v>2.5499999999999998</v>
      </c>
      <c r="BN226" s="50">
        <v>0</v>
      </c>
      <c r="BP226" s="126" t="str">
        <f>Main!A226</f>
        <v>Van Dijk</v>
      </c>
      <c r="BQ226" s="126">
        <f>Main!N2976</f>
        <v>0</v>
      </c>
      <c r="BR226" s="126">
        <f>Main!F6</f>
        <v>3.03</v>
      </c>
      <c r="BS226" s="126" t="str">
        <v>Van Dijk</v>
      </c>
      <c r="BT226" s="126">
        <v>0</v>
      </c>
      <c r="BU226" s="126">
        <v>3.03</v>
      </c>
      <c r="BV226" s="127" t="str">
        <f t="shared" si="45"/>
        <v>Van Dijk</v>
      </c>
      <c r="BW226" s="127">
        <f>Main!P2976</f>
        <v>0</v>
      </c>
      <c r="BX226" s="127">
        <f t="shared" si="46"/>
        <v>3.03</v>
      </c>
      <c r="BY226" s="127" t="str">
        <v>Trippier</v>
      </c>
      <c r="BZ226" s="127">
        <v>0</v>
      </c>
      <c r="CA226" s="127">
        <v>4.55</v>
      </c>
      <c r="CH226" s="19" t="str">
        <f t="shared" si="47"/>
        <v>Van Dijk</v>
      </c>
      <c r="CI226" s="19">
        <f>Main!M2976-BQ226-BW226-CC226</f>
        <v>0</v>
      </c>
      <c r="CJ226" s="19">
        <f t="shared" si="48"/>
        <v>3.03</v>
      </c>
      <c r="CK226" s="19" t="str">
        <v>Trippier</v>
      </c>
      <c r="CL226" s="19">
        <v>0</v>
      </c>
      <c r="CM226" s="19">
        <v>4.55</v>
      </c>
    </row>
    <row r="227" spans="1:91">
      <c r="A227" s="48" t="str">
        <v>Mitrović</v>
      </c>
      <c r="B227" s="48">
        <v>6.9</v>
      </c>
      <c r="C227" s="48" t="str">
        <v>Fulham</v>
      </c>
      <c r="D227" s="48">
        <v>5.61</v>
      </c>
      <c r="E227" s="48">
        <v>7.06</v>
      </c>
      <c r="F227" s="48">
        <v>3.04</v>
      </c>
      <c r="G227" s="48">
        <v>4.18</v>
      </c>
      <c r="H227" s="48">
        <v>3.38</v>
      </c>
      <c r="I227" s="48">
        <v>5.23</v>
      </c>
      <c r="J227" s="48">
        <v>3.58</v>
      </c>
      <c r="K227" s="48">
        <v>3.83</v>
      </c>
      <c r="L227" s="48">
        <v>1</v>
      </c>
      <c r="N227" s="252">
        <f t="shared" si="44"/>
        <v>3</v>
      </c>
      <c r="O227" s="49" t="str">
        <f>Main!A337</f>
        <v>White</v>
      </c>
      <c r="P227" s="49">
        <f>Main!B337</f>
        <v>4.7</v>
      </c>
      <c r="Q227" s="49" t="str">
        <f>Main!C337</f>
        <v>Arsenal</v>
      </c>
      <c r="R227" s="49">
        <f>Main!D337</f>
        <v>3.1</v>
      </c>
      <c r="S227" s="49">
        <f>Main!E337</f>
        <v>3.09</v>
      </c>
      <c r="T227" s="49">
        <f>Main!F337</f>
        <v>2.35</v>
      </c>
      <c r="U227" s="49">
        <f>Main!G337</f>
        <v>2.73</v>
      </c>
      <c r="V227" s="49">
        <f>Main!H337</f>
        <v>3.27</v>
      </c>
      <c r="W227" s="49">
        <f>Main!I337</f>
        <v>5.52</v>
      </c>
      <c r="X227" s="49">
        <f>Main!J337</f>
        <v>2.98</v>
      </c>
      <c r="Y227" s="49">
        <f>Main!K337</f>
        <v>2.33</v>
      </c>
      <c r="Z227" s="49">
        <f>Main!L2977</f>
        <v>0</v>
      </c>
      <c r="AB227" s="49">
        <v>2</v>
      </c>
      <c r="AC227" s="49" t="str">
        <v>Rashford</v>
      </c>
      <c r="AD227" s="49">
        <v>6.8</v>
      </c>
      <c r="AE227" s="49" t="str">
        <v>Man Utd</v>
      </c>
      <c r="AF227" s="49">
        <v>4.4400000000000004</v>
      </c>
      <c r="AG227" s="49">
        <v>5.14</v>
      </c>
      <c r="AH227" s="49">
        <v>3.14</v>
      </c>
      <c r="AI227" s="49">
        <v>2.98</v>
      </c>
      <c r="AJ227" s="49">
        <v>4.33</v>
      </c>
      <c r="AK227" s="49">
        <v>4.12</v>
      </c>
      <c r="AL227" s="49">
        <v>4.43</v>
      </c>
      <c r="AM227" s="49">
        <v>2.1</v>
      </c>
      <c r="AN227" s="49">
        <v>1</v>
      </c>
      <c r="AP227" s="50" t="str">
        <f>Main!A337</f>
        <v>White</v>
      </c>
      <c r="AQ227" s="50">
        <f>Main!B337</f>
        <v>4.7</v>
      </c>
      <c r="AR227" s="50" t="str">
        <f>Main!C337</f>
        <v>Arsenal</v>
      </c>
      <c r="AS227" s="50">
        <f>Main!D337</f>
        <v>3.1</v>
      </c>
      <c r="AT227" s="50">
        <f>Main!E337</f>
        <v>3.09</v>
      </c>
      <c r="AU227" s="50">
        <f>Main!F337</f>
        <v>2.35</v>
      </c>
      <c r="AV227" s="50">
        <f>Main!G337</f>
        <v>2.73</v>
      </c>
      <c r="AW227" s="50">
        <f>Main!H337</f>
        <v>3.27</v>
      </c>
      <c r="AX227" s="50">
        <f>Main!I337</f>
        <v>5.52</v>
      </c>
      <c r="AY227" s="50">
        <f>Main!J337</f>
        <v>2.98</v>
      </c>
      <c r="AZ227" s="50">
        <f>Main!K337</f>
        <v>2.33</v>
      </c>
      <c r="BA227" s="50">
        <f>Main!L1217</f>
        <v>0</v>
      </c>
      <c r="BC227" s="50" t="str">
        <v>Van Dijk</v>
      </c>
      <c r="BD227" s="50">
        <v>6.5</v>
      </c>
      <c r="BE227" s="50" t="str">
        <v>Liverpool</v>
      </c>
      <c r="BF227" s="50">
        <v>4.2</v>
      </c>
      <c r="BG227" s="50">
        <v>3.49</v>
      </c>
      <c r="BH227" s="50">
        <v>3.03</v>
      </c>
      <c r="BI227" s="50">
        <v>3.32</v>
      </c>
      <c r="BJ227" s="50">
        <v>3.66</v>
      </c>
      <c r="BK227" s="50">
        <v>4.22</v>
      </c>
      <c r="BL227" s="50">
        <v>2.56</v>
      </c>
      <c r="BM227" s="50">
        <v>3.38</v>
      </c>
      <c r="BN227" s="50">
        <v>0</v>
      </c>
      <c r="BP227" s="126" t="str">
        <f>Main!A227</f>
        <v>White</v>
      </c>
      <c r="BQ227" s="126">
        <f>Main!N2977</f>
        <v>0</v>
      </c>
      <c r="BR227" s="126">
        <f>Main!F7</f>
        <v>2.35</v>
      </c>
      <c r="BS227" s="126" t="str">
        <v>White</v>
      </c>
      <c r="BT227" s="126">
        <v>0</v>
      </c>
      <c r="BU227" s="126">
        <v>2.35</v>
      </c>
      <c r="BV227" s="127" t="str">
        <f t="shared" si="45"/>
        <v>White</v>
      </c>
      <c r="BW227" s="127">
        <f>Main!P2977</f>
        <v>0</v>
      </c>
      <c r="BX227" s="127">
        <f t="shared" si="46"/>
        <v>2.35</v>
      </c>
      <c r="BY227" s="127" t="str">
        <v>Van Dijk</v>
      </c>
      <c r="BZ227" s="127">
        <v>0</v>
      </c>
      <c r="CA227" s="127">
        <v>3.03</v>
      </c>
      <c r="CH227" s="19" t="str">
        <f t="shared" si="47"/>
        <v>White</v>
      </c>
      <c r="CI227" s="19">
        <f>Main!M2977-BQ227-BW227-CC227</f>
        <v>0</v>
      </c>
      <c r="CJ227" s="19">
        <f t="shared" si="48"/>
        <v>2.35</v>
      </c>
      <c r="CK227" s="19" t="str">
        <v>Van Dijk</v>
      </c>
      <c r="CL227" s="19">
        <v>0</v>
      </c>
      <c r="CM227" s="19">
        <v>3.03</v>
      </c>
    </row>
    <row r="228" spans="1:91">
      <c r="A228" s="48" t="str">
        <v>Greenwood</v>
      </c>
      <c r="B228" s="48">
        <v>4.2</v>
      </c>
      <c r="C228" s="48" t="str">
        <v>Leeds</v>
      </c>
      <c r="D228" s="48">
        <v>0.81</v>
      </c>
      <c r="E228" s="48">
        <v>0.99</v>
      </c>
      <c r="F228" s="48">
        <v>0.74</v>
      </c>
      <c r="G228" s="48">
        <v>0.86</v>
      </c>
      <c r="H228" s="48">
        <v>0.69</v>
      </c>
      <c r="I228" s="48">
        <v>0.71</v>
      </c>
      <c r="J228" s="48">
        <v>0.79</v>
      </c>
      <c r="K228" s="48">
        <v>0.73</v>
      </c>
      <c r="L228" s="48">
        <v>1</v>
      </c>
      <c r="N228" s="252">
        <f t="shared" si="44"/>
        <v>3</v>
      </c>
      <c r="O228" s="49" t="str">
        <f>Main!A338</f>
        <v>Laporte</v>
      </c>
      <c r="P228" s="49">
        <f>Main!B338</f>
        <v>5.8</v>
      </c>
      <c r="Q228" s="49" t="str">
        <f>Main!C338</f>
        <v>Man City</v>
      </c>
      <c r="R228" s="49">
        <f>Main!D338</f>
        <v>3.36</v>
      </c>
      <c r="S228" s="49">
        <f>Main!E338</f>
        <v>2.72</v>
      </c>
      <c r="T228" s="49">
        <f>Main!F338</f>
        <v>5.16</v>
      </c>
      <c r="U228" s="49">
        <f>Main!G338</f>
        <v>3.42</v>
      </c>
      <c r="V228" s="49">
        <f>Main!H338</f>
        <v>2.0499999999999998</v>
      </c>
      <c r="W228" s="49">
        <f>Main!I338</f>
        <v>4.34</v>
      </c>
      <c r="X228" s="49">
        <f>Main!J338</f>
        <v>2.62</v>
      </c>
      <c r="Y228" s="49">
        <f>Main!K338</f>
        <v>1.1200000000000001</v>
      </c>
      <c r="Z228" s="49">
        <f>Main!L2978</f>
        <v>0</v>
      </c>
      <c r="AB228" s="49">
        <v>3</v>
      </c>
      <c r="AC228" s="49" t="str">
        <v>Trippier</v>
      </c>
      <c r="AD228" s="49">
        <v>5.2</v>
      </c>
      <c r="AE228" s="49" t="str">
        <v>Newcastle</v>
      </c>
      <c r="AF228" s="49">
        <v>4.8</v>
      </c>
      <c r="AG228" s="49">
        <v>2.5</v>
      </c>
      <c r="AH228" s="49">
        <v>4.55</v>
      </c>
      <c r="AI228" s="49">
        <v>3.76</v>
      </c>
      <c r="AJ228" s="49">
        <v>4.28</v>
      </c>
      <c r="AK228" s="49">
        <v>4.3099999999999996</v>
      </c>
      <c r="AL228" s="49">
        <v>2.85</v>
      </c>
      <c r="AM228" s="49">
        <v>2.5499999999999998</v>
      </c>
      <c r="AN228" s="49">
        <v>1</v>
      </c>
      <c r="AP228" s="50" t="str">
        <f>Main!A338</f>
        <v>Laporte</v>
      </c>
      <c r="AQ228" s="50">
        <f>Main!B338</f>
        <v>5.8</v>
      </c>
      <c r="AR228" s="50" t="str">
        <f>Main!C338</f>
        <v>Man City</v>
      </c>
      <c r="AS228" s="50">
        <f>Main!D338</f>
        <v>3.36</v>
      </c>
      <c r="AT228" s="50">
        <f>Main!E338</f>
        <v>2.72</v>
      </c>
      <c r="AU228" s="50">
        <f>Main!F338</f>
        <v>5.16</v>
      </c>
      <c r="AV228" s="50">
        <f>Main!G338</f>
        <v>3.42</v>
      </c>
      <c r="AW228" s="50">
        <f>Main!H338</f>
        <v>2.0499999999999998</v>
      </c>
      <c r="AX228" s="50">
        <f>Main!I338</f>
        <v>4.34</v>
      </c>
      <c r="AY228" s="50">
        <f>Main!J338</f>
        <v>2.62</v>
      </c>
      <c r="AZ228" s="50">
        <f>Main!K338</f>
        <v>1.1200000000000001</v>
      </c>
      <c r="BA228" s="50">
        <f>Main!L1218</f>
        <v>0</v>
      </c>
      <c r="BC228" s="50" t="str">
        <v>White</v>
      </c>
      <c r="BD228" s="50">
        <v>4.7</v>
      </c>
      <c r="BE228" s="50" t="str">
        <v>Arsenal</v>
      </c>
      <c r="BF228" s="50">
        <v>3.1</v>
      </c>
      <c r="BG228" s="50">
        <v>3.09</v>
      </c>
      <c r="BH228" s="50">
        <v>2.35</v>
      </c>
      <c r="BI228" s="50">
        <v>2.73</v>
      </c>
      <c r="BJ228" s="50">
        <v>3.27</v>
      </c>
      <c r="BK228" s="50">
        <v>5.52</v>
      </c>
      <c r="BL228" s="50">
        <v>2.98</v>
      </c>
      <c r="BM228" s="50">
        <v>2.33</v>
      </c>
      <c r="BN228" s="50">
        <v>0</v>
      </c>
      <c r="BP228" s="126" t="str">
        <f>Main!A228</f>
        <v>Laporte</v>
      </c>
      <c r="BQ228" s="126">
        <f>Main!N2978</f>
        <v>0</v>
      </c>
      <c r="BR228" s="126">
        <f>Main!F8</f>
        <v>5.16</v>
      </c>
      <c r="BS228" s="126" t="str">
        <v>Laporte</v>
      </c>
      <c r="BT228" s="126">
        <v>0</v>
      </c>
      <c r="BU228" s="126">
        <v>5.16</v>
      </c>
      <c r="BV228" s="127" t="str">
        <f t="shared" si="45"/>
        <v>Laporte</v>
      </c>
      <c r="BW228" s="127">
        <f>Main!P2978</f>
        <v>0</v>
      </c>
      <c r="BX228" s="127">
        <f t="shared" si="46"/>
        <v>5.16</v>
      </c>
      <c r="BY228" s="127" t="str">
        <v>White</v>
      </c>
      <c r="BZ228" s="127">
        <v>0</v>
      </c>
      <c r="CA228" s="127">
        <v>2.35</v>
      </c>
      <c r="CH228" s="19" t="str">
        <f t="shared" si="47"/>
        <v>Laporte</v>
      </c>
      <c r="CI228" s="19">
        <f>Main!M2978-BQ228-BW228-CC228</f>
        <v>0</v>
      </c>
      <c r="CJ228" s="19">
        <f t="shared" si="48"/>
        <v>5.16</v>
      </c>
      <c r="CK228" s="19" t="str">
        <v>White</v>
      </c>
      <c r="CL228" s="19">
        <v>0</v>
      </c>
      <c r="CM228" s="19">
        <v>2.35</v>
      </c>
    </row>
    <row r="229" spans="1:91">
      <c r="A229" s="48" t="str">
        <v>Ederson</v>
      </c>
      <c r="B229" s="48">
        <v>5.4</v>
      </c>
      <c r="C229" s="48" t="str">
        <v>Man City</v>
      </c>
      <c r="D229" s="48">
        <v>4.5999999999999996</v>
      </c>
      <c r="E229" s="48">
        <v>3.91</v>
      </c>
      <c r="F229" s="48">
        <v>7.59</v>
      </c>
      <c r="G229" s="48">
        <v>4.5</v>
      </c>
      <c r="H229" s="48">
        <v>3.67</v>
      </c>
      <c r="I229" s="48">
        <v>7.83</v>
      </c>
      <c r="J229" s="48">
        <v>4.32</v>
      </c>
      <c r="K229" s="48">
        <v>1.89</v>
      </c>
      <c r="L229" s="48">
        <v>1</v>
      </c>
      <c r="N229" s="252">
        <f t="shared" si="44"/>
        <v>3</v>
      </c>
      <c r="O229" s="49" t="str">
        <f>Main!A339</f>
        <v>Dunk</v>
      </c>
      <c r="P229" s="49">
        <f>Main!B339</f>
        <v>4.7</v>
      </c>
      <c r="Q229" s="49" t="str">
        <f>Main!C339</f>
        <v>Brighton</v>
      </c>
      <c r="R229" s="49">
        <f>Main!D339</f>
        <v>2.59</v>
      </c>
      <c r="S229" s="49">
        <f>Main!E339</f>
        <v>3.62</v>
      </c>
      <c r="T229" s="49">
        <f>Main!F339</f>
        <v>2.42</v>
      </c>
      <c r="U229" s="49">
        <f>Main!G339</f>
        <v>3.12</v>
      </c>
      <c r="V229" s="49">
        <f>Main!H339</f>
        <v>4.3899999999999997</v>
      </c>
      <c r="W229" s="49">
        <f>Main!I339</f>
        <v>3.27</v>
      </c>
      <c r="X229" s="49">
        <f>Main!J339</f>
        <v>3.92</v>
      </c>
      <c r="Y229" s="49">
        <f>Main!K339</f>
        <v>1.45</v>
      </c>
      <c r="Z229" s="49">
        <f>Main!L2979</f>
        <v>0</v>
      </c>
      <c r="AB229" s="49">
        <v>3</v>
      </c>
      <c r="AC229" s="49" t="str">
        <v>Botman</v>
      </c>
      <c r="AD229" s="49">
        <v>4.4000000000000004</v>
      </c>
      <c r="AE229" s="49" t="str">
        <v>Newcastle</v>
      </c>
      <c r="AF229" s="49">
        <v>3.77</v>
      </c>
      <c r="AG229" s="49">
        <v>2.08</v>
      </c>
      <c r="AH229" s="49">
        <v>3.68</v>
      </c>
      <c r="AI229" s="49">
        <v>3.25</v>
      </c>
      <c r="AJ229" s="49">
        <v>3.65</v>
      </c>
      <c r="AK229" s="49">
        <v>3.46</v>
      </c>
      <c r="AL229" s="49">
        <v>2.31</v>
      </c>
      <c r="AM229" s="49">
        <v>2.04</v>
      </c>
      <c r="AN229" s="49">
        <v>1</v>
      </c>
      <c r="AP229" s="50" t="str">
        <f>Main!A339</f>
        <v>Dunk</v>
      </c>
      <c r="AQ229" s="50">
        <f>Main!B339</f>
        <v>4.7</v>
      </c>
      <c r="AR229" s="50" t="str">
        <f>Main!C339</f>
        <v>Brighton</v>
      </c>
      <c r="AS229" s="50">
        <f>Main!D339</f>
        <v>2.59</v>
      </c>
      <c r="AT229" s="50">
        <f>Main!E339</f>
        <v>3.62</v>
      </c>
      <c r="AU229" s="50">
        <f>Main!F339</f>
        <v>2.42</v>
      </c>
      <c r="AV229" s="50">
        <f>Main!G339</f>
        <v>3.12</v>
      </c>
      <c r="AW229" s="50">
        <f>Main!H339</f>
        <v>4.3899999999999997</v>
      </c>
      <c r="AX229" s="50">
        <f>Main!I339</f>
        <v>3.27</v>
      </c>
      <c r="AY229" s="50">
        <f>Main!J339</f>
        <v>3.92</v>
      </c>
      <c r="AZ229" s="50">
        <f>Main!K339</f>
        <v>1.45</v>
      </c>
      <c r="BA229" s="50">
        <f>Main!L1219</f>
        <v>0</v>
      </c>
      <c r="BC229" s="50" t="str">
        <v>Laporte</v>
      </c>
      <c r="BD229" s="50">
        <v>5.8</v>
      </c>
      <c r="BE229" s="50" t="str">
        <v>Man City</v>
      </c>
      <c r="BF229" s="50">
        <v>3.36</v>
      </c>
      <c r="BG229" s="50">
        <v>2.72</v>
      </c>
      <c r="BH229" s="50">
        <v>5.16</v>
      </c>
      <c r="BI229" s="50">
        <v>3.42</v>
      </c>
      <c r="BJ229" s="50">
        <v>2.0499999999999998</v>
      </c>
      <c r="BK229" s="50">
        <v>4.34</v>
      </c>
      <c r="BL229" s="50">
        <v>2.62</v>
      </c>
      <c r="BM229" s="50">
        <v>1.1200000000000001</v>
      </c>
      <c r="BN229" s="50">
        <v>0</v>
      </c>
      <c r="BP229" s="126" t="str">
        <f>Main!A229</f>
        <v>Dunk</v>
      </c>
      <c r="BQ229" s="126">
        <f>Main!N2979</f>
        <v>0</v>
      </c>
      <c r="BR229" s="126">
        <f>Main!F9</f>
        <v>2.42</v>
      </c>
      <c r="BS229" s="126" t="str">
        <v>Dunk</v>
      </c>
      <c r="BT229" s="126">
        <v>0</v>
      </c>
      <c r="BU229" s="126">
        <v>2.42</v>
      </c>
      <c r="BV229" s="127" t="str">
        <f t="shared" si="45"/>
        <v>Dunk</v>
      </c>
      <c r="BW229" s="127">
        <f>Main!P2979</f>
        <v>1</v>
      </c>
      <c r="BX229" s="127">
        <f t="shared" si="46"/>
        <v>2.42</v>
      </c>
      <c r="BY229" s="127" t="str">
        <v>Laporte</v>
      </c>
      <c r="BZ229" s="127">
        <v>0</v>
      </c>
      <c r="CA229" s="127">
        <v>5.16</v>
      </c>
      <c r="CH229" s="19" t="str">
        <f t="shared" si="47"/>
        <v>Dunk</v>
      </c>
      <c r="CI229" s="19">
        <f>Main!M2979-BQ229-BW229-CC229</f>
        <v>0</v>
      </c>
      <c r="CJ229" s="19">
        <f t="shared" si="48"/>
        <v>2.42</v>
      </c>
      <c r="CK229" s="19" t="str">
        <v>Laporte</v>
      </c>
      <c r="CL229" s="19">
        <v>0</v>
      </c>
      <c r="CM229" s="19">
        <v>5.16</v>
      </c>
    </row>
    <row r="230" spans="1:91">
      <c r="A230" s="48" t="str">
        <v>Leno</v>
      </c>
      <c r="B230" s="48">
        <v>4.5</v>
      </c>
      <c r="C230" s="48" t="str">
        <v>Fulham</v>
      </c>
      <c r="D230" s="48">
        <v>3.76</v>
      </c>
      <c r="E230" s="48">
        <v>6.73</v>
      </c>
      <c r="F230" s="48">
        <v>3.14</v>
      </c>
      <c r="G230" s="48">
        <v>3.2</v>
      </c>
      <c r="H230" s="48">
        <v>3.12</v>
      </c>
      <c r="I230" s="48">
        <v>3.74</v>
      </c>
      <c r="J230" s="48">
        <v>3.1</v>
      </c>
      <c r="K230" s="48">
        <v>2.96</v>
      </c>
      <c r="L230" s="48">
        <v>1</v>
      </c>
      <c r="N230" s="252">
        <f t="shared" si="44"/>
        <v>3</v>
      </c>
      <c r="O230" s="49" t="str">
        <f>Main!A340</f>
        <v>Saliba</v>
      </c>
      <c r="P230" s="49">
        <f>Main!B340</f>
        <v>5.3</v>
      </c>
      <c r="Q230" s="49" t="str">
        <f>Main!C340</f>
        <v>Arsenal</v>
      </c>
      <c r="R230" s="49">
        <f>Main!D340</f>
        <v>3.14</v>
      </c>
      <c r="S230" s="49">
        <f>Main!E340</f>
        <v>2.59</v>
      </c>
      <c r="T230" s="49">
        <f>Main!F340</f>
        <v>2.19</v>
      </c>
      <c r="U230" s="49">
        <f>Main!G340</f>
        <v>2.69</v>
      </c>
      <c r="V230" s="49">
        <f>Main!H340</f>
        <v>3.3</v>
      </c>
      <c r="W230" s="49">
        <f>Main!I340</f>
        <v>5.45</v>
      </c>
      <c r="X230" s="49">
        <f>Main!J340</f>
        <v>2.91</v>
      </c>
      <c r="Y230" s="49">
        <f>Main!K340</f>
        <v>2.34</v>
      </c>
      <c r="Z230" s="49">
        <f>Main!L2980</f>
        <v>0</v>
      </c>
      <c r="AB230" s="49">
        <v>3</v>
      </c>
      <c r="AC230" s="49" t="str">
        <v>Cucurella</v>
      </c>
      <c r="AD230" s="49">
        <v>5.0999999999999996</v>
      </c>
      <c r="AE230" s="49" t="str">
        <v>Chelsea</v>
      </c>
      <c r="AF230" s="49">
        <v>3.86</v>
      </c>
      <c r="AG230" s="49">
        <v>5.55</v>
      </c>
      <c r="AH230" s="49">
        <v>3.95</v>
      </c>
      <c r="AI230" s="49">
        <v>1.86</v>
      </c>
      <c r="AJ230" s="49">
        <v>2.25</v>
      </c>
      <c r="AK230" s="49">
        <v>1.58</v>
      </c>
      <c r="AL230" s="49">
        <v>2.11</v>
      </c>
      <c r="AM230" s="49">
        <v>1.37</v>
      </c>
      <c r="AN230" s="49">
        <v>1</v>
      </c>
      <c r="AP230" s="50" t="str">
        <f>Main!A340</f>
        <v>Saliba</v>
      </c>
      <c r="AQ230" s="50">
        <f>Main!B340</f>
        <v>5.3</v>
      </c>
      <c r="AR230" s="50" t="str">
        <f>Main!C340</f>
        <v>Arsenal</v>
      </c>
      <c r="AS230" s="50">
        <f>Main!D340</f>
        <v>3.14</v>
      </c>
      <c r="AT230" s="50">
        <f>Main!E340</f>
        <v>2.59</v>
      </c>
      <c r="AU230" s="50">
        <f>Main!F340</f>
        <v>2.19</v>
      </c>
      <c r="AV230" s="50">
        <f>Main!G340</f>
        <v>2.69</v>
      </c>
      <c r="AW230" s="50">
        <f>Main!H340</f>
        <v>3.3</v>
      </c>
      <c r="AX230" s="50">
        <f>Main!I340</f>
        <v>5.45</v>
      </c>
      <c r="AY230" s="50">
        <f>Main!J340</f>
        <v>2.91</v>
      </c>
      <c r="AZ230" s="50">
        <f>Main!K340</f>
        <v>2.34</v>
      </c>
      <c r="BA230" s="50">
        <f>Main!L1220</f>
        <v>0</v>
      </c>
      <c r="BC230" s="50" t="str">
        <v>Dunk</v>
      </c>
      <c r="BD230" s="50">
        <v>4.7</v>
      </c>
      <c r="BE230" s="50" t="str">
        <v>Brighton</v>
      </c>
      <c r="BF230" s="50">
        <v>2.59</v>
      </c>
      <c r="BG230" s="50">
        <v>3.62</v>
      </c>
      <c r="BH230" s="50">
        <v>2.42</v>
      </c>
      <c r="BI230" s="50">
        <v>3.12</v>
      </c>
      <c r="BJ230" s="50">
        <v>4.3899999999999997</v>
      </c>
      <c r="BK230" s="50">
        <v>3.27</v>
      </c>
      <c r="BL230" s="50">
        <v>3.92</v>
      </c>
      <c r="BM230" s="50">
        <v>1.45</v>
      </c>
      <c r="BN230" s="50">
        <v>0</v>
      </c>
      <c r="BP230" s="126" t="str">
        <f>Main!A230</f>
        <v>Saliba</v>
      </c>
      <c r="BQ230" s="126">
        <f>Main!N2980</f>
        <v>0</v>
      </c>
      <c r="BR230" s="126">
        <f>Main!F10</f>
        <v>2.19</v>
      </c>
      <c r="BS230" s="126" t="str">
        <v>Saliba</v>
      </c>
      <c r="BT230" s="126">
        <v>0</v>
      </c>
      <c r="BU230" s="126">
        <v>2.19</v>
      </c>
      <c r="BV230" s="127" t="str">
        <f t="shared" si="45"/>
        <v>Saliba</v>
      </c>
      <c r="BW230" s="127">
        <f>Main!P2980</f>
        <v>0</v>
      </c>
      <c r="BX230" s="127">
        <f t="shared" si="46"/>
        <v>2.19</v>
      </c>
      <c r="BY230" s="127" t="str">
        <v>Saliba</v>
      </c>
      <c r="BZ230" s="127">
        <v>0</v>
      </c>
      <c r="CA230" s="127">
        <v>2.19</v>
      </c>
      <c r="CH230" s="19" t="str">
        <f t="shared" si="47"/>
        <v>Saliba</v>
      </c>
      <c r="CI230" s="19">
        <f>Main!M2980-BQ230-BW230-CC230</f>
        <v>0</v>
      </c>
      <c r="CJ230" s="19">
        <f t="shared" si="48"/>
        <v>2.19</v>
      </c>
      <c r="CK230" s="19" t="str">
        <v>Dunk</v>
      </c>
      <c r="CL230" s="19">
        <v>0</v>
      </c>
      <c r="CM230" s="19">
        <v>2.42</v>
      </c>
    </row>
    <row r="231" spans="1:91">
      <c r="A231" s="48" t="str">
        <v>Salah</v>
      </c>
      <c r="B231" s="48">
        <v>12.8</v>
      </c>
      <c r="C231" s="48" t="str">
        <v>Liverpool</v>
      </c>
      <c r="D231" s="48">
        <v>8.14</v>
      </c>
      <c r="E231" s="48">
        <v>6.7</v>
      </c>
      <c r="F231" s="48">
        <v>5.55</v>
      </c>
      <c r="G231" s="48">
        <v>5.82</v>
      </c>
      <c r="H231" s="48">
        <v>5.69</v>
      </c>
      <c r="I231" s="48">
        <v>7.04</v>
      </c>
      <c r="J231" s="48">
        <v>4.66</v>
      </c>
      <c r="K231" s="48">
        <v>5.59</v>
      </c>
      <c r="L231" s="48">
        <v>1</v>
      </c>
      <c r="N231" s="252">
        <f t="shared" si="44"/>
        <v>3</v>
      </c>
      <c r="O231" s="49" t="str">
        <f>Main!A341</f>
        <v>Burn</v>
      </c>
      <c r="P231" s="49">
        <f>Main!B341</f>
        <v>4.5</v>
      </c>
      <c r="Q231" s="49" t="str">
        <f>Main!C341</f>
        <v>Newcastle</v>
      </c>
      <c r="R231" s="49">
        <f>Main!D341</f>
        <v>3.83</v>
      </c>
      <c r="S231" s="49">
        <f>Main!E341</f>
        <v>2.08</v>
      </c>
      <c r="T231" s="49">
        <f>Main!F341</f>
        <v>3.82</v>
      </c>
      <c r="U231" s="49">
        <f>Main!G341</f>
        <v>3.19</v>
      </c>
      <c r="V231" s="49">
        <f>Main!H341</f>
        <v>3.53</v>
      </c>
      <c r="W231" s="49">
        <f>Main!I341</f>
        <v>3.56</v>
      </c>
      <c r="X231" s="49">
        <f>Main!J341</f>
        <v>2.29</v>
      </c>
      <c r="Y231" s="49">
        <f>Main!K341</f>
        <v>2.04</v>
      </c>
      <c r="Z231" s="49">
        <f>Main!L2981</f>
        <v>0</v>
      </c>
      <c r="AB231" s="49">
        <v>4</v>
      </c>
      <c r="AC231" s="49" t="str">
        <v>Ederson</v>
      </c>
      <c r="AD231" s="49">
        <v>5.4</v>
      </c>
      <c r="AE231" s="49" t="str">
        <v>Man City</v>
      </c>
      <c r="AF231" s="49">
        <v>4.5999999999999996</v>
      </c>
      <c r="AG231" s="49">
        <v>3.91</v>
      </c>
      <c r="AH231" s="49">
        <v>7.59</v>
      </c>
      <c r="AI231" s="49">
        <v>4.5</v>
      </c>
      <c r="AJ231" s="49">
        <v>3.67</v>
      </c>
      <c r="AK231" s="49">
        <v>7.83</v>
      </c>
      <c r="AL231" s="49">
        <v>4.32</v>
      </c>
      <c r="AM231" s="49">
        <v>1.89</v>
      </c>
      <c r="AN231" s="49">
        <v>1</v>
      </c>
      <c r="AP231" s="50" t="str">
        <f>Main!A341</f>
        <v>Burn</v>
      </c>
      <c r="AQ231" s="50">
        <f>Main!B341</f>
        <v>4.5</v>
      </c>
      <c r="AR231" s="50" t="str">
        <f>Main!C341</f>
        <v>Newcastle</v>
      </c>
      <c r="AS231" s="50">
        <f>Main!D341</f>
        <v>3.83</v>
      </c>
      <c r="AT231" s="50">
        <f>Main!E341</f>
        <v>2.08</v>
      </c>
      <c r="AU231" s="50">
        <f>Main!F341</f>
        <v>3.82</v>
      </c>
      <c r="AV231" s="50">
        <f>Main!G341</f>
        <v>3.19</v>
      </c>
      <c r="AW231" s="50">
        <f>Main!H341</f>
        <v>3.53</v>
      </c>
      <c r="AX231" s="50">
        <f>Main!I341</f>
        <v>3.56</v>
      </c>
      <c r="AY231" s="50">
        <f>Main!J341</f>
        <v>2.29</v>
      </c>
      <c r="AZ231" s="50">
        <f>Main!K341</f>
        <v>2.04</v>
      </c>
      <c r="BA231" s="50">
        <f>Main!L1221</f>
        <v>0</v>
      </c>
      <c r="BC231" s="50" t="str">
        <v>Saliba</v>
      </c>
      <c r="BD231" s="50">
        <v>5.3</v>
      </c>
      <c r="BE231" s="50" t="str">
        <v>Arsenal</v>
      </c>
      <c r="BF231" s="50">
        <v>3.14</v>
      </c>
      <c r="BG231" s="50">
        <v>2.59</v>
      </c>
      <c r="BH231" s="50">
        <v>2.19</v>
      </c>
      <c r="BI231" s="50">
        <v>2.69</v>
      </c>
      <c r="BJ231" s="50">
        <v>3.3</v>
      </c>
      <c r="BK231" s="50">
        <v>5.45</v>
      </c>
      <c r="BL231" s="50">
        <v>2.91</v>
      </c>
      <c r="BM231" s="50">
        <v>2.34</v>
      </c>
      <c r="BN231" s="50">
        <v>0</v>
      </c>
      <c r="BP231" s="126" t="str">
        <f>Main!A231</f>
        <v>Burn</v>
      </c>
      <c r="BQ231" s="126">
        <f>Main!N2981</f>
        <v>0</v>
      </c>
      <c r="BR231" s="126">
        <f>Main!F11</f>
        <v>3.82</v>
      </c>
      <c r="BS231" s="126" t="str">
        <v>Burn</v>
      </c>
      <c r="BT231" s="126">
        <v>0</v>
      </c>
      <c r="BU231" s="126">
        <v>3.82</v>
      </c>
      <c r="BV231" s="127" t="str">
        <f t="shared" si="45"/>
        <v>Burn</v>
      </c>
      <c r="BW231" s="127">
        <f>Main!P2981</f>
        <v>0</v>
      </c>
      <c r="BX231" s="127">
        <f t="shared" si="46"/>
        <v>3.82</v>
      </c>
      <c r="BY231" s="127" t="str">
        <v>Burn</v>
      </c>
      <c r="BZ231" s="127">
        <v>0</v>
      </c>
      <c r="CA231" s="127">
        <v>3.82</v>
      </c>
      <c r="CH231" s="19" t="str">
        <f t="shared" si="47"/>
        <v>Burn</v>
      </c>
      <c r="CI231" s="19">
        <f>Main!M2981-BQ231-BW231-CC231</f>
        <v>0</v>
      </c>
      <c r="CJ231" s="19">
        <f t="shared" si="48"/>
        <v>3.82</v>
      </c>
      <c r="CK231" s="19" t="str">
        <v>Saliba</v>
      </c>
      <c r="CL231" s="19">
        <v>0</v>
      </c>
      <c r="CM231" s="19">
        <v>2.19</v>
      </c>
    </row>
    <row r="232" spans="1:91">
      <c r="A232" s="48" t="str">
        <v>Saka</v>
      </c>
      <c r="B232" s="48">
        <v>8</v>
      </c>
      <c r="C232" s="48" t="str">
        <v>Arsenal</v>
      </c>
      <c r="D232" s="48">
        <v>4.79</v>
      </c>
      <c r="E232" s="48">
        <v>4.96</v>
      </c>
      <c r="F232" s="48">
        <v>4.45</v>
      </c>
      <c r="G232" s="48">
        <v>4.71</v>
      </c>
      <c r="H232" s="48">
        <v>5.0199999999999996</v>
      </c>
      <c r="I232" s="48">
        <v>9.41</v>
      </c>
      <c r="J232" s="48">
        <v>4.7699999999999996</v>
      </c>
      <c r="K232" s="48">
        <v>3.88</v>
      </c>
      <c r="L232" s="48">
        <v>1</v>
      </c>
      <c r="N232" s="252">
        <f t="shared" si="44"/>
        <v>3</v>
      </c>
      <c r="O232" s="49" t="str">
        <f>Main!A342</f>
        <v>Botman</v>
      </c>
      <c r="P232" s="49">
        <f>Main!B342</f>
        <v>4.4000000000000004</v>
      </c>
      <c r="Q232" s="49" t="str">
        <f>Main!C342</f>
        <v>Newcastle</v>
      </c>
      <c r="R232" s="49">
        <f>Main!D342</f>
        <v>3.77</v>
      </c>
      <c r="S232" s="49">
        <f>Main!E342</f>
        <v>2.08</v>
      </c>
      <c r="T232" s="49">
        <f>Main!F342</f>
        <v>3.68</v>
      </c>
      <c r="U232" s="49">
        <f>Main!G342</f>
        <v>3.25</v>
      </c>
      <c r="V232" s="49">
        <f>Main!H342</f>
        <v>3.65</v>
      </c>
      <c r="W232" s="49">
        <f>Main!I342</f>
        <v>3.46</v>
      </c>
      <c r="X232" s="49">
        <f>Main!J342</f>
        <v>2.31</v>
      </c>
      <c r="Y232" s="49">
        <f>Main!K342</f>
        <v>2.04</v>
      </c>
      <c r="Z232" s="49">
        <f>Main!L2982</f>
        <v>1</v>
      </c>
      <c r="AB232" s="49">
        <v>1</v>
      </c>
      <c r="AC232" s="49" t="str">
        <v>Kane</v>
      </c>
      <c r="AD232" s="49">
        <v>11.6</v>
      </c>
      <c r="AE232" s="49" t="str">
        <v>Spurs</v>
      </c>
      <c r="AF232" s="49">
        <v>6.28</v>
      </c>
      <c r="AG232" s="49">
        <v>4.4000000000000004</v>
      </c>
      <c r="AH232" s="49">
        <v>7.99</v>
      </c>
      <c r="AI232" s="49">
        <v>5.57</v>
      </c>
      <c r="AJ232" s="49">
        <v>4.18</v>
      </c>
      <c r="AK232" s="49">
        <v>5.35</v>
      </c>
      <c r="AL232" s="49">
        <v>5.68</v>
      </c>
      <c r="AM232" s="49">
        <v>4.99</v>
      </c>
      <c r="AN232" s="49">
        <v>0</v>
      </c>
      <c r="AP232" s="50" t="str">
        <f>Main!A342</f>
        <v>Botman</v>
      </c>
      <c r="AQ232" s="50">
        <f>Main!B342</f>
        <v>4.4000000000000004</v>
      </c>
      <c r="AR232" s="50" t="str">
        <f>Main!C342</f>
        <v>Newcastle</v>
      </c>
      <c r="AS232" s="50">
        <f>Main!D342</f>
        <v>3.77</v>
      </c>
      <c r="AT232" s="50">
        <f>Main!E342</f>
        <v>2.08</v>
      </c>
      <c r="AU232" s="50">
        <f>Main!F342</f>
        <v>3.68</v>
      </c>
      <c r="AV232" s="50">
        <f>Main!G342</f>
        <v>3.25</v>
      </c>
      <c r="AW232" s="50">
        <f>Main!H342</f>
        <v>3.65</v>
      </c>
      <c r="AX232" s="50">
        <f>Main!I342</f>
        <v>3.46</v>
      </c>
      <c r="AY232" s="50">
        <f>Main!J342</f>
        <v>2.31</v>
      </c>
      <c r="AZ232" s="50">
        <f>Main!K342</f>
        <v>2.04</v>
      </c>
      <c r="BA232" s="50">
        <f>Main!L1222</f>
        <v>0</v>
      </c>
      <c r="BC232" s="50" t="str">
        <v>Burn</v>
      </c>
      <c r="BD232" s="50">
        <v>4.5</v>
      </c>
      <c r="BE232" s="50" t="str">
        <v>Newcastle</v>
      </c>
      <c r="BF232" s="50">
        <v>3.83</v>
      </c>
      <c r="BG232" s="50">
        <v>2.08</v>
      </c>
      <c r="BH232" s="50">
        <v>3.82</v>
      </c>
      <c r="BI232" s="50">
        <v>3.19</v>
      </c>
      <c r="BJ232" s="50">
        <v>3.53</v>
      </c>
      <c r="BK232" s="50">
        <v>3.56</v>
      </c>
      <c r="BL232" s="50">
        <v>2.29</v>
      </c>
      <c r="BM232" s="50">
        <v>2.04</v>
      </c>
      <c r="BN232" s="50">
        <v>0</v>
      </c>
      <c r="BP232" s="126" t="str">
        <f>Main!A232</f>
        <v>Botman</v>
      </c>
      <c r="BQ232" s="126">
        <f>Main!N2982</f>
        <v>0</v>
      </c>
      <c r="BR232" s="126">
        <f>Main!F12</f>
        <v>3.68</v>
      </c>
      <c r="BS232" s="126" t="str">
        <v>Botman</v>
      </c>
      <c r="BT232" s="126">
        <v>0</v>
      </c>
      <c r="BU232" s="126">
        <v>3.68</v>
      </c>
      <c r="BV232" s="127" t="str">
        <f t="shared" si="45"/>
        <v>Botman</v>
      </c>
      <c r="BW232" s="127">
        <f>Main!P2982</f>
        <v>0</v>
      </c>
      <c r="BX232" s="127">
        <f t="shared" si="46"/>
        <v>3.68</v>
      </c>
      <c r="BY232" s="127" t="str">
        <v>Botman</v>
      </c>
      <c r="BZ232" s="127">
        <v>0</v>
      </c>
      <c r="CA232" s="127">
        <v>3.68</v>
      </c>
      <c r="CH232" s="19" t="str">
        <f t="shared" si="47"/>
        <v>Botman</v>
      </c>
      <c r="CI232" s="19">
        <f>Main!M2982-BQ232-BW232-CC232</f>
        <v>0</v>
      </c>
      <c r="CJ232" s="19">
        <f t="shared" si="48"/>
        <v>3.68</v>
      </c>
      <c r="CK232" s="19" t="str">
        <v>Burn</v>
      </c>
      <c r="CL232" s="19">
        <v>0</v>
      </c>
      <c r="CM232" s="19">
        <v>3.82</v>
      </c>
    </row>
    <row r="233" spans="1:91">
      <c r="A233" s="48" t="str">
        <v>Martinelli</v>
      </c>
      <c r="B233" s="48">
        <v>6.8</v>
      </c>
      <c r="C233" s="48" t="str">
        <v>Arsenal</v>
      </c>
      <c r="D233" s="48">
        <v>4.3499999999999996</v>
      </c>
      <c r="E233" s="48">
        <v>4.3600000000000003</v>
      </c>
      <c r="F233" s="48">
        <v>3.96</v>
      </c>
      <c r="G233" s="48">
        <v>4.4000000000000004</v>
      </c>
      <c r="H233" s="48">
        <v>4.43</v>
      </c>
      <c r="I233" s="48">
        <v>8.3800000000000008</v>
      </c>
      <c r="J233" s="48">
        <v>4.2</v>
      </c>
      <c r="K233" s="48">
        <v>3.31</v>
      </c>
      <c r="L233" s="48">
        <v>1</v>
      </c>
      <c r="N233" s="252">
        <f t="shared" si="44"/>
        <v>3</v>
      </c>
      <c r="O233" s="49" t="str">
        <f>Main!A343</f>
        <v>Dier</v>
      </c>
      <c r="P233" s="49">
        <f>Main!B343</f>
        <v>5.2</v>
      </c>
      <c r="Q233" s="49" t="str">
        <f>Main!C343</f>
        <v>Spurs</v>
      </c>
      <c r="R233" s="49">
        <f>Main!D343</f>
        <v>3.49</v>
      </c>
      <c r="S233" s="49">
        <f>Main!E343</f>
        <v>2.98</v>
      </c>
      <c r="T233" s="49">
        <f>Main!F343</f>
        <v>3.82</v>
      </c>
      <c r="U233" s="49">
        <f>Main!G343</f>
        <v>2.9</v>
      </c>
      <c r="V233" s="49">
        <f>Main!H343</f>
        <v>1.85</v>
      </c>
      <c r="W233" s="49">
        <f>Main!I343</f>
        <v>2.8</v>
      </c>
      <c r="X233" s="49">
        <f>Main!J343</f>
        <v>3.19</v>
      </c>
      <c r="Y233" s="49">
        <f>Main!K343</f>
        <v>2.67</v>
      </c>
      <c r="Z233" s="49">
        <f>Main!L2983</f>
        <v>0</v>
      </c>
      <c r="AB233" s="49">
        <v>1</v>
      </c>
      <c r="AC233" s="49" t="str">
        <v>Darwin</v>
      </c>
      <c r="AD233" s="49">
        <v>9</v>
      </c>
      <c r="AE233" s="49" t="str">
        <v>Liverpool</v>
      </c>
      <c r="AF233" s="49">
        <v>6.34</v>
      </c>
      <c r="AG233" s="49">
        <v>5.17</v>
      </c>
      <c r="AH233" s="49">
        <v>4.21</v>
      </c>
      <c r="AI233" s="49">
        <v>4.21</v>
      </c>
      <c r="AJ233" s="49">
        <v>4.37</v>
      </c>
      <c r="AK233" s="49">
        <v>5.0999999999999996</v>
      </c>
      <c r="AL233" s="49">
        <v>3.63</v>
      </c>
      <c r="AM233" s="49">
        <v>4.18</v>
      </c>
      <c r="AN233" s="49">
        <v>0</v>
      </c>
      <c r="AP233" s="50" t="str">
        <f>Main!A343</f>
        <v>Dier</v>
      </c>
      <c r="AQ233" s="50">
        <f>Main!B343</f>
        <v>5.2</v>
      </c>
      <c r="AR233" s="50" t="str">
        <f>Main!C343</f>
        <v>Spurs</v>
      </c>
      <c r="AS233" s="50">
        <f>Main!D343</f>
        <v>3.49</v>
      </c>
      <c r="AT233" s="50">
        <f>Main!E343</f>
        <v>2.98</v>
      </c>
      <c r="AU233" s="50">
        <f>Main!F343</f>
        <v>3.82</v>
      </c>
      <c r="AV233" s="50">
        <f>Main!G343</f>
        <v>2.9</v>
      </c>
      <c r="AW233" s="50">
        <f>Main!H343</f>
        <v>1.85</v>
      </c>
      <c r="AX233" s="50">
        <f>Main!I343</f>
        <v>2.8</v>
      </c>
      <c r="AY233" s="50">
        <f>Main!J343</f>
        <v>3.19</v>
      </c>
      <c r="AZ233" s="50">
        <f>Main!K343</f>
        <v>2.67</v>
      </c>
      <c r="BA233" s="50">
        <f>Main!L1223</f>
        <v>0</v>
      </c>
      <c r="BC233" s="50" t="str">
        <v>Botman</v>
      </c>
      <c r="BD233" s="50">
        <v>4.4000000000000004</v>
      </c>
      <c r="BE233" s="50" t="str">
        <v>Newcastle</v>
      </c>
      <c r="BF233" s="50">
        <v>3.77</v>
      </c>
      <c r="BG233" s="50">
        <v>2.08</v>
      </c>
      <c r="BH233" s="50">
        <v>3.68</v>
      </c>
      <c r="BI233" s="50">
        <v>3.25</v>
      </c>
      <c r="BJ233" s="50">
        <v>3.65</v>
      </c>
      <c r="BK233" s="50">
        <v>3.46</v>
      </c>
      <c r="BL233" s="50">
        <v>2.31</v>
      </c>
      <c r="BM233" s="50">
        <v>2.04</v>
      </c>
      <c r="BN233" s="50">
        <v>0</v>
      </c>
      <c r="BP233" s="126" t="str">
        <f>Main!A233</f>
        <v>Dier</v>
      </c>
      <c r="BQ233" s="126">
        <f>Main!N2983</f>
        <v>0</v>
      </c>
      <c r="BR233" s="126">
        <f>Main!F13</f>
        <v>3.82</v>
      </c>
      <c r="BS233" s="126" t="str">
        <v>Dier</v>
      </c>
      <c r="BT233" s="126">
        <v>0</v>
      </c>
      <c r="BU233" s="126">
        <v>3.82</v>
      </c>
      <c r="BV233" s="127" t="str">
        <f t="shared" si="45"/>
        <v>Dier</v>
      </c>
      <c r="BW233" s="127">
        <f>Main!P2983</f>
        <v>0</v>
      </c>
      <c r="BX233" s="127">
        <f t="shared" si="46"/>
        <v>3.82</v>
      </c>
      <c r="BY233" s="127" t="str">
        <v>Dier</v>
      </c>
      <c r="BZ233" s="127">
        <v>0</v>
      </c>
      <c r="CA233" s="127">
        <v>3.82</v>
      </c>
      <c r="CH233" s="19" t="str">
        <f t="shared" si="47"/>
        <v>Dier</v>
      </c>
      <c r="CI233" s="19">
        <f>Main!M2983-BQ233-BW233-CC233</f>
        <v>0</v>
      </c>
      <c r="CJ233" s="19">
        <f t="shared" si="48"/>
        <v>3.82</v>
      </c>
      <c r="CK233" s="19" t="str">
        <v>Botman</v>
      </c>
      <c r="CL233" s="19">
        <v>0</v>
      </c>
      <c r="CM233" s="19">
        <v>3.68</v>
      </c>
    </row>
    <row r="234" spans="1:91">
      <c r="A234" s="48" t="str">
        <v>Mount</v>
      </c>
      <c r="B234" s="48">
        <v>7.5</v>
      </c>
      <c r="C234" s="48" t="str">
        <v>Chelsea</v>
      </c>
      <c r="D234" s="48">
        <v>4.3099999999999996</v>
      </c>
      <c r="E234" s="48">
        <v>7.12</v>
      </c>
      <c r="F234" s="48">
        <v>4.3</v>
      </c>
      <c r="G234" s="48">
        <v>3.08</v>
      </c>
      <c r="H234" s="48">
        <v>4.5</v>
      </c>
      <c r="I234" s="48">
        <v>3.52</v>
      </c>
      <c r="J234" s="48">
        <v>4.62</v>
      </c>
      <c r="K234" s="48">
        <v>3.34</v>
      </c>
      <c r="L234" s="48">
        <v>1</v>
      </c>
      <c r="N234" s="252">
        <f t="shared" si="44"/>
        <v>3</v>
      </c>
      <c r="O234" s="49" t="str">
        <f>Main!A344</f>
        <v>Schär</v>
      </c>
      <c r="P234" s="49">
        <f>Main!B344</f>
        <v>4.9000000000000004</v>
      </c>
      <c r="Q234" s="49" t="str">
        <f>Main!C344</f>
        <v>Newcastle</v>
      </c>
      <c r="R234" s="49">
        <f>Main!D344</f>
        <v>4.0599999999999996</v>
      </c>
      <c r="S234" s="49">
        <f>Main!E344</f>
        <v>1.69</v>
      </c>
      <c r="T234" s="49">
        <f>Main!F344</f>
        <v>3.37</v>
      </c>
      <c r="U234" s="49">
        <f>Main!G344</f>
        <v>2.85</v>
      </c>
      <c r="V234" s="49">
        <f>Main!H344</f>
        <v>3.68</v>
      </c>
      <c r="W234" s="49">
        <f>Main!I344</f>
        <v>3.69</v>
      </c>
      <c r="X234" s="49">
        <f>Main!J344</f>
        <v>2.3199999999999998</v>
      </c>
      <c r="Y234" s="49">
        <f>Main!K344</f>
        <v>2.0299999999999998</v>
      </c>
      <c r="Z234" s="49">
        <f>Main!L2984</f>
        <v>0</v>
      </c>
      <c r="AB234" s="49">
        <v>1</v>
      </c>
      <c r="AC234" s="49" t="str">
        <v>Nketiah</v>
      </c>
      <c r="AD234" s="49">
        <v>6.5</v>
      </c>
      <c r="AE234" s="49" t="str">
        <v>Arsenal</v>
      </c>
      <c r="AF234" s="49">
        <v>4.17</v>
      </c>
      <c r="AG234" s="49">
        <v>4.2300000000000004</v>
      </c>
      <c r="AH234" s="49">
        <v>3.66</v>
      </c>
      <c r="AI234" s="49">
        <v>4.16</v>
      </c>
      <c r="AJ234" s="49">
        <v>3.93</v>
      </c>
      <c r="AK234" s="49">
        <v>7.48</v>
      </c>
      <c r="AL234" s="49">
        <v>3.2</v>
      </c>
      <c r="AM234" s="49">
        <v>2.11</v>
      </c>
      <c r="AN234" s="49">
        <v>0</v>
      </c>
      <c r="AP234" s="50" t="str">
        <f>Main!A344</f>
        <v>Schär</v>
      </c>
      <c r="AQ234" s="50">
        <f>Main!B344</f>
        <v>4.9000000000000004</v>
      </c>
      <c r="AR234" s="50" t="str">
        <f>Main!C344</f>
        <v>Newcastle</v>
      </c>
      <c r="AS234" s="50">
        <f>Main!D344</f>
        <v>4.0599999999999996</v>
      </c>
      <c r="AT234" s="50">
        <f>Main!E344</f>
        <v>1.69</v>
      </c>
      <c r="AU234" s="50">
        <f>Main!F344</f>
        <v>3.37</v>
      </c>
      <c r="AV234" s="50">
        <f>Main!G344</f>
        <v>2.85</v>
      </c>
      <c r="AW234" s="50">
        <f>Main!H344</f>
        <v>3.68</v>
      </c>
      <c r="AX234" s="50">
        <f>Main!I344</f>
        <v>3.69</v>
      </c>
      <c r="AY234" s="50">
        <f>Main!J344</f>
        <v>2.3199999999999998</v>
      </c>
      <c r="AZ234" s="50">
        <f>Main!K344</f>
        <v>2.0299999999999998</v>
      </c>
      <c r="BA234" s="50">
        <f>Main!L1224</f>
        <v>0</v>
      </c>
      <c r="BC234" s="50" t="str">
        <v>Dier</v>
      </c>
      <c r="BD234" s="50">
        <v>5.2</v>
      </c>
      <c r="BE234" s="50" t="str">
        <v>Spurs</v>
      </c>
      <c r="BF234" s="50">
        <v>3.49</v>
      </c>
      <c r="BG234" s="50">
        <v>2.98</v>
      </c>
      <c r="BH234" s="50">
        <v>3.82</v>
      </c>
      <c r="BI234" s="50">
        <v>2.9</v>
      </c>
      <c r="BJ234" s="50">
        <v>1.85</v>
      </c>
      <c r="BK234" s="50">
        <v>2.8</v>
      </c>
      <c r="BL234" s="50">
        <v>3.19</v>
      </c>
      <c r="BM234" s="50">
        <v>2.67</v>
      </c>
      <c r="BN234" s="50">
        <v>0</v>
      </c>
      <c r="BP234" s="126" t="str">
        <f>Main!A234</f>
        <v>Schär</v>
      </c>
      <c r="BQ234" s="126">
        <f>Main!N2984</f>
        <v>0</v>
      </c>
      <c r="BR234" s="126">
        <f>Main!F14</f>
        <v>3.37</v>
      </c>
      <c r="BS234" s="126" t="str">
        <v>Schär</v>
      </c>
      <c r="BT234" s="126">
        <v>0</v>
      </c>
      <c r="BU234" s="126">
        <v>3.37</v>
      </c>
      <c r="BV234" s="127" t="str">
        <f t="shared" si="45"/>
        <v>Schär</v>
      </c>
      <c r="BW234" s="127">
        <f>Main!P2984</f>
        <v>0</v>
      </c>
      <c r="BX234" s="127">
        <f t="shared" si="46"/>
        <v>3.37</v>
      </c>
      <c r="BY234" s="127" t="str">
        <v>Schär</v>
      </c>
      <c r="BZ234" s="127">
        <v>0</v>
      </c>
      <c r="CA234" s="127">
        <v>3.37</v>
      </c>
      <c r="CH234" s="19" t="str">
        <f t="shared" si="47"/>
        <v>Schär</v>
      </c>
      <c r="CI234" s="19">
        <f>Main!M2984-BQ234-BW234-CC234</f>
        <v>0</v>
      </c>
      <c r="CJ234" s="19">
        <f t="shared" si="48"/>
        <v>3.37</v>
      </c>
      <c r="CK234" s="19" t="str">
        <v>Dier</v>
      </c>
      <c r="CL234" s="19">
        <v>0</v>
      </c>
      <c r="CM234" s="19">
        <v>3.82</v>
      </c>
    </row>
    <row r="235" spans="1:91">
      <c r="A235" s="48" t="str">
        <v>Rashford</v>
      </c>
      <c r="B235" s="48">
        <v>6.8</v>
      </c>
      <c r="C235" s="48" t="str">
        <v>Man Utd</v>
      </c>
      <c r="D235" s="48">
        <v>4.4400000000000004</v>
      </c>
      <c r="E235" s="48">
        <v>5.14</v>
      </c>
      <c r="F235" s="48">
        <v>3.14</v>
      </c>
      <c r="G235" s="48">
        <v>2.98</v>
      </c>
      <c r="H235" s="48">
        <v>4.33</v>
      </c>
      <c r="I235" s="48">
        <v>4.12</v>
      </c>
      <c r="J235" s="48">
        <v>4.43</v>
      </c>
      <c r="K235" s="48">
        <v>2.1</v>
      </c>
      <c r="L235" s="48">
        <v>1</v>
      </c>
      <c r="N235" s="252">
        <f t="shared" si="44"/>
        <v>3</v>
      </c>
      <c r="O235" s="49" t="str">
        <f>Main!A345</f>
        <v>Zinchenko</v>
      </c>
      <c r="P235" s="49">
        <f>Main!B345</f>
        <v>5</v>
      </c>
      <c r="Q235" s="49" t="str">
        <f>Main!C345</f>
        <v>Arsenal</v>
      </c>
      <c r="R235" s="49">
        <f>Main!D345</f>
        <v>2.52</v>
      </c>
      <c r="S235" s="49">
        <f>Main!E345</f>
        <v>2.68</v>
      </c>
      <c r="T235" s="49">
        <f>Main!F345</f>
        <v>2.23</v>
      </c>
      <c r="U235" s="49">
        <f>Main!G345</f>
        <v>2.7</v>
      </c>
      <c r="V235" s="49">
        <f>Main!H345</f>
        <v>3.15</v>
      </c>
      <c r="W235" s="49">
        <f>Main!I345</f>
        <v>5.31</v>
      </c>
      <c r="X235" s="49">
        <f>Main!J345</f>
        <v>2.75</v>
      </c>
      <c r="Y235" s="49">
        <f>Main!K345</f>
        <v>2.25</v>
      </c>
      <c r="Z235" s="49">
        <f>Main!L2985</f>
        <v>0</v>
      </c>
      <c r="AB235" s="49">
        <v>1</v>
      </c>
      <c r="AC235" s="49" t="str">
        <v>Wilson</v>
      </c>
      <c r="AD235" s="49">
        <v>7.4</v>
      </c>
      <c r="AE235" s="49" t="str">
        <v>Newcastle</v>
      </c>
      <c r="AF235" s="49">
        <v>3.46</v>
      </c>
      <c r="AG235" s="49">
        <v>3.41</v>
      </c>
      <c r="AH235" s="49">
        <v>5.33</v>
      </c>
      <c r="AI235" s="49">
        <v>4</v>
      </c>
      <c r="AJ235" s="49">
        <v>4.3099999999999996</v>
      </c>
      <c r="AK235" s="49">
        <v>4.16</v>
      </c>
      <c r="AL235" s="49">
        <v>3.49</v>
      </c>
      <c r="AM235" s="49">
        <v>2.5099999999999998</v>
      </c>
      <c r="AN235" s="49">
        <v>0</v>
      </c>
      <c r="AP235" s="50" t="str">
        <f>Main!A345</f>
        <v>Zinchenko</v>
      </c>
      <c r="AQ235" s="50">
        <f>Main!B345</f>
        <v>5</v>
      </c>
      <c r="AR235" s="50" t="str">
        <f>Main!C345</f>
        <v>Arsenal</v>
      </c>
      <c r="AS235" s="50">
        <f>Main!D345</f>
        <v>2.52</v>
      </c>
      <c r="AT235" s="50">
        <f>Main!E345</f>
        <v>2.68</v>
      </c>
      <c r="AU235" s="50">
        <f>Main!F345</f>
        <v>2.23</v>
      </c>
      <c r="AV235" s="50">
        <f>Main!G345</f>
        <v>2.7</v>
      </c>
      <c r="AW235" s="50">
        <f>Main!H345</f>
        <v>3.15</v>
      </c>
      <c r="AX235" s="50">
        <f>Main!I345</f>
        <v>5.31</v>
      </c>
      <c r="AY235" s="50">
        <f>Main!J345</f>
        <v>2.75</v>
      </c>
      <c r="AZ235" s="50">
        <f>Main!K345</f>
        <v>2.25</v>
      </c>
      <c r="BA235" s="50">
        <f>Main!L1225</f>
        <v>0</v>
      </c>
      <c r="BC235" s="50" t="str">
        <v>Schär</v>
      </c>
      <c r="BD235" s="50">
        <v>4.9000000000000004</v>
      </c>
      <c r="BE235" s="50" t="str">
        <v>Newcastle</v>
      </c>
      <c r="BF235" s="50">
        <v>4.0599999999999996</v>
      </c>
      <c r="BG235" s="50">
        <v>1.69</v>
      </c>
      <c r="BH235" s="50">
        <v>3.37</v>
      </c>
      <c r="BI235" s="50">
        <v>2.85</v>
      </c>
      <c r="BJ235" s="50">
        <v>3.68</v>
      </c>
      <c r="BK235" s="50">
        <v>3.69</v>
      </c>
      <c r="BL235" s="50">
        <v>2.3199999999999998</v>
      </c>
      <c r="BM235" s="50">
        <v>2.0299999999999998</v>
      </c>
      <c r="BN235" s="50">
        <v>0</v>
      </c>
      <c r="BP235" s="126" t="str">
        <f>Main!A235</f>
        <v>Zinchenko</v>
      </c>
      <c r="BQ235" s="126">
        <f>Main!N2985</f>
        <v>0</v>
      </c>
      <c r="BR235" s="126">
        <f>Main!F15</f>
        <v>2.23</v>
      </c>
      <c r="BS235" s="126" t="str">
        <v>Zinchenko</v>
      </c>
      <c r="BT235" s="126">
        <v>0</v>
      </c>
      <c r="BU235" s="126">
        <v>2.23</v>
      </c>
      <c r="BV235" s="127" t="str">
        <f t="shared" si="45"/>
        <v>Zinchenko</v>
      </c>
      <c r="BW235" s="127">
        <f>Main!P2985</f>
        <v>0</v>
      </c>
      <c r="BX235" s="127">
        <f t="shared" si="46"/>
        <v>2.23</v>
      </c>
      <c r="BY235" s="127" t="str">
        <v>Zinchenko</v>
      </c>
      <c r="BZ235" s="127">
        <v>0</v>
      </c>
      <c r="CA235" s="127">
        <v>2.23</v>
      </c>
      <c r="CH235" s="19" t="str">
        <f t="shared" si="47"/>
        <v>Zinchenko</v>
      </c>
      <c r="CI235" s="19">
        <f>Main!M2985-BQ235-BW235-CC235</f>
        <v>0</v>
      </c>
      <c r="CJ235" s="19">
        <f t="shared" si="48"/>
        <v>2.23</v>
      </c>
      <c r="CK235" s="19" t="str">
        <v>Schär</v>
      </c>
      <c r="CL235" s="19">
        <v>0</v>
      </c>
      <c r="CM235" s="19">
        <v>3.37</v>
      </c>
    </row>
    <row r="236" spans="1:91">
      <c r="A236" s="48" t="str">
        <v>Cancelo</v>
      </c>
      <c r="B236" s="48">
        <v>7.4</v>
      </c>
      <c r="C236" s="48" t="str">
        <v>Man City</v>
      </c>
      <c r="D236" s="48">
        <v>4.88</v>
      </c>
      <c r="E236" s="48">
        <v>3.74</v>
      </c>
      <c r="F236" s="48">
        <v>6.68</v>
      </c>
      <c r="G236" s="48">
        <v>4.47</v>
      </c>
      <c r="H236" s="48">
        <v>3.18</v>
      </c>
      <c r="I236" s="48">
        <v>7.21</v>
      </c>
      <c r="J236" s="48">
        <v>4.09</v>
      </c>
      <c r="K236" s="48">
        <v>1.86</v>
      </c>
      <c r="L236" s="48">
        <v>0</v>
      </c>
      <c r="N236" s="252">
        <f t="shared" si="44"/>
        <v>3</v>
      </c>
      <c r="O236" s="49" t="str">
        <f>Main!A346</f>
        <v>Walker</v>
      </c>
      <c r="P236" s="49">
        <f>Main!B346</f>
        <v>4.8</v>
      </c>
      <c r="Q236" s="49" t="str">
        <f>Main!C346</f>
        <v>Man City</v>
      </c>
      <c r="R236" s="49">
        <f>Main!D346</f>
        <v>3.17</v>
      </c>
      <c r="S236" s="49">
        <f>Main!E346</f>
        <v>2.37</v>
      </c>
      <c r="T236" s="49">
        <f>Main!F346</f>
        <v>4.68</v>
      </c>
      <c r="U236" s="49">
        <f>Main!G346</f>
        <v>3.05</v>
      </c>
      <c r="V236" s="49">
        <f>Main!H346</f>
        <v>2.04</v>
      </c>
      <c r="W236" s="49">
        <f>Main!I346</f>
        <v>4.25</v>
      </c>
      <c r="X236" s="49">
        <f>Main!J346</f>
        <v>2.4500000000000002</v>
      </c>
      <c r="Y236" s="49">
        <f>Main!K346</f>
        <v>1.1399999999999999</v>
      </c>
      <c r="Z236" s="49">
        <f>Main!L2986</f>
        <v>0</v>
      </c>
      <c r="AB236" s="49">
        <v>1</v>
      </c>
      <c r="AC236" s="49" t="str">
        <v>Martial</v>
      </c>
      <c r="AD236" s="49">
        <v>6.7</v>
      </c>
      <c r="AE236" s="49" t="str">
        <v>Man Utd</v>
      </c>
      <c r="AF236" s="49">
        <v>4.17</v>
      </c>
      <c r="AG236" s="49">
        <v>4.93</v>
      </c>
      <c r="AH236" s="49">
        <v>3.2</v>
      </c>
      <c r="AI236" s="49">
        <v>3.21</v>
      </c>
      <c r="AJ236" s="49">
        <v>4.25</v>
      </c>
      <c r="AK236" s="49">
        <v>4.1900000000000004</v>
      </c>
      <c r="AL236" s="49">
        <v>4.3899999999999997</v>
      </c>
      <c r="AM236" s="49">
        <v>2.13</v>
      </c>
      <c r="AN236" s="49">
        <v>0</v>
      </c>
      <c r="AP236" s="50" t="str">
        <f>Main!A346</f>
        <v>Walker</v>
      </c>
      <c r="AQ236" s="50">
        <f>Main!B346</f>
        <v>4.8</v>
      </c>
      <c r="AR236" s="50" t="str">
        <f>Main!C346</f>
        <v>Man City</v>
      </c>
      <c r="AS236" s="50">
        <f>Main!D346</f>
        <v>3.17</v>
      </c>
      <c r="AT236" s="50">
        <f>Main!E346</f>
        <v>2.37</v>
      </c>
      <c r="AU236" s="50">
        <f>Main!F346</f>
        <v>4.68</v>
      </c>
      <c r="AV236" s="50">
        <f>Main!G346</f>
        <v>3.05</v>
      </c>
      <c r="AW236" s="50">
        <f>Main!H346</f>
        <v>2.04</v>
      </c>
      <c r="AX236" s="50">
        <f>Main!I346</f>
        <v>4.25</v>
      </c>
      <c r="AY236" s="50">
        <f>Main!J346</f>
        <v>2.4500000000000002</v>
      </c>
      <c r="AZ236" s="50">
        <f>Main!K346</f>
        <v>1.1399999999999999</v>
      </c>
      <c r="BA236" s="50">
        <f>Main!L1226</f>
        <v>0</v>
      </c>
      <c r="BC236" s="50" t="str">
        <v>Zinchenko</v>
      </c>
      <c r="BD236" s="50">
        <v>5</v>
      </c>
      <c r="BE236" s="50" t="str">
        <v>Arsenal</v>
      </c>
      <c r="BF236" s="50">
        <v>2.52</v>
      </c>
      <c r="BG236" s="50">
        <v>2.68</v>
      </c>
      <c r="BH236" s="50">
        <v>2.23</v>
      </c>
      <c r="BI236" s="50">
        <v>2.7</v>
      </c>
      <c r="BJ236" s="50">
        <v>3.15</v>
      </c>
      <c r="BK236" s="50">
        <v>5.31</v>
      </c>
      <c r="BL236" s="50">
        <v>2.75</v>
      </c>
      <c r="BM236" s="50">
        <v>2.25</v>
      </c>
      <c r="BN236" s="50">
        <v>0</v>
      </c>
      <c r="BP236" s="126" t="str">
        <f>Main!A236</f>
        <v>Walker</v>
      </c>
      <c r="BQ236" s="126">
        <f>Main!N2986</f>
        <v>0</v>
      </c>
      <c r="BR236" s="126">
        <f>Main!F16</f>
        <v>4.68</v>
      </c>
      <c r="BS236" s="126" t="str">
        <v>Walker</v>
      </c>
      <c r="BT236" s="126">
        <v>0</v>
      </c>
      <c r="BU236" s="126">
        <v>4.68</v>
      </c>
      <c r="BV236" s="127" t="str">
        <f t="shared" si="45"/>
        <v>Walker</v>
      </c>
      <c r="BW236" s="127">
        <f>Main!P2986</f>
        <v>0</v>
      </c>
      <c r="BX236" s="127">
        <f t="shared" si="46"/>
        <v>4.68</v>
      </c>
      <c r="BY236" s="127" t="str">
        <v>Walker</v>
      </c>
      <c r="BZ236" s="127">
        <v>0</v>
      </c>
      <c r="CA236" s="127">
        <v>4.68</v>
      </c>
      <c r="CH236" s="19" t="str">
        <f t="shared" si="47"/>
        <v>Walker</v>
      </c>
      <c r="CI236" s="19">
        <f>Main!M2986-BQ236-BW236-CC236</f>
        <v>0</v>
      </c>
      <c r="CJ236" s="19">
        <f t="shared" si="48"/>
        <v>4.68</v>
      </c>
      <c r="CK236" s="19" t="str">
        <v>Zinchenko</v>
      </c>
      <c r="CL236" s="19">
        <v>0</v>
      </c>
      <c r="CM236" s="19">
        <v>2.23</v>
      </c>
    </row>
    <row r="237" spans="1:91">
      <c r="A237" s="48" t="str">
        <v>Alexander-Arnold</v>
      </c>
      <c r="B237" s="48">
        <v>7.2</v>
      </c>
      <c r="C237" s="48" t="str">
        <v>Liverpool</v>
      </c>
      <c r="D237" s="48">
        <v>5.47</v>
      </c>
      <c r="E237" s="48">
        <v>4.5599999999999996</v>
      </c>
      <c r="F237" s="48">
        <v>3.88</v>
      </c>
      <c r="G237" s="48">
        <v>4.2300000000000004</v>
      </c>
      <c r="H237" s="48">
        <v>4.62</v>
      </c>
      <c r="I237" s="48">
        <v>5.53</v>
      </c>
      <c r="J237" s="48">
        <v>3.38</v>
      </c>
      <c r="K237" s="48">
        <v>4.43</v>
      </c>
      <c r="L237" s="48">
        <v>0</v>
      </c>
      <c r="N237" s="252">
        <f t="shared" si="44"/>
        <v>3</v>
      </c>
      <c r="O237" s="49" t="str">
        <f>Main!A347</f>
        <v>Perišić</v>
      </c>
      <c r="P237" s="49">
        <f>Main!B347</f>
        <v>5.8</v>
      </c>
      <c r="Q237" s="49" t="str">
        <f>Main!C347</f>
        <v>Spurs</v>
      </c>
      <c r="R237" s="49">
        <f>Main!D347</f>
        <v>0</v>
      </c>
      <c r="S237" s="49">
        <f>Main!E347</f>
        <v>0</v>
      </c>
      <c r="T237" s="49">
        <f>Main!F347</f>
        <v>0</v>
      </c>
      <c r="U237" s="49">
        <f>Main!G347</f>
        <v>0</v>
      </c>
      <c r="V237" s="49">
        <f>Main!H347</f>
        <v>0</v>
      </c>
      <c r="W237" s="49">
        <f>Main!I347</f>
        <v>2.56</v>
      </c>
      <c r="X237" s="49">
        <f>Main!J347</f>
        <v>2.94</v>
      </c>
      <c r="Y237" s="49">
        <f>Main!K347</f>
        <v>2.4700000000000002</v>
      </c>
      <c r="Z237" s="49">
        <f>Main!L2987</f>
        <v>0</v>
      </c>
      <c r="AB237" s="49">
        <v>1</v>
      </c>
      <c r="AC237" s="49" t="str">
        <v>Watkins</v>
      </c>
      <c r="AD237" s="49">
        <v>7.1</v>
      </c>
      <c r="AE237" s="49" t="str">
        <v>Aston Villa</v>
      </c>
      <c r="AF237" s="49">
        <v>3.48</v>
      </c>
      <c r="AG237" s="49">
        <v>4.07</v>
      </c>
      <c r="AH237" s="49">
        <v>4.54</v>
      </c>
      <c r="AI237" s="49">
        <v>3.76</v>
      </c>
      <c r="AJ237" s="49">
        <v>4.13</v>
      </c>
      <c r="AK237" s="49">
        <v>2.6</v>
      </c>
      <c r="AL237" s="49">
        <v>3.21</v>
      </c>
      <c r="AM237" s="49">
        <v>3.55</v>
      </c>
      <c r="AN237" s="49">
        <v>0</v>
      </c>
      <c r="AP237" s="50" t="str">
        <f>Main!A347</f>
        <v>Perišić</v>
      </c>
      <c r="AQ237" s="50">
        <f>Main!B347</f>
        <v>5.8</v>
      </c>
      <c r="AR237" s="50" t="str">
        <f>Main!C347</f>
        <v>Spurs</v>
      </c>
      <c r="AS237" s="50">
        <f>Main!D347</f>
        <v>0</v>
      </c>
      <c r="AT237" s="50">
        <f>Main!E347</f>
        <v>0</v>
      </c>
      <c r="AU237" s="50">
        <f>Main!F347</f>
        <v>0</v>
      </c>
      <c r="AV237" s="50">
        <f>Main!G347</f>
        <v>0</v>
      </c>
      <c r="AW237" s="50">
        <f>Main!H347</f>
        <v>0</v>
      </c>
      <c r="AX237" s="50">
        <f>Main!I347</f>
        <v>2.56</v>
      </c>
      <c r="AY237" s="50">
        <f>Main!J347</f>
        <v>2.94</v>
      </c>
      <c r="AZ237" s="50">
        <f>Main!K347</f>
        <v>2.4700000000000002</v>
      </c>
      <c r="BA237" s="50">
        <f>Main!L1227</f>
        <v>0</v>
      </c>
      <c r="BC237" s="50" t="str">
        <v>Walker</v>
      </c>
      <c r="BD237" s="50">
        <v>4.8</v>
      </c>
      <c r="BE237" s="50" t="str">
        <v>Man City</v>
      </c>
      <c r="BF237" s="50">
        <v>3.17</v>
      </c>
      <c r="BG237" s="50">
        <v>2.37</v>
      </c>
      <c r="BH237" s="50">
        <v>4.68</v>
      </c>
      <c r="BI237" s="50">
        <v>3.05</v>
      </c>
      <c r="BJ237" s="50">
        <v>2.04</v>
      </c>
      <c r="BK237" s="50">
        <v>4.25</v>
      </c>
      <c r="BL237" s="50">
        <v>2.4500000000000002</v>
      </c>
      <c r="BM237" s="50">
        <v>1.1399999999999999</v>
      </c>
      <c r="BN237" s="50">
        <v>0</v>
      </c>
      <c r="BP237" s="126" t="str">
        <f>Main!A237</f>
        <v>Perišić</v>
      </c>
      <c r="BQ237" s="126">
        <f>Main!N2987</f>
        <v>0</v>
      </c>
      <c r="BR237" s="126">
        <f>Main!F17</f>
        <v>0</v>
      </c>
      <c r="BS237" s="126" t="str">
        <v>Perišić</v>
      </c>
      <c r="BT237" s="126">
        <v>0</v>
      </c>
      <c r="BU237" s="126">
        <v>0</v>
      </c>
      <c r="BV237" s="127" t="str">
        <f t="shared" si="45"/>
        <v>Perišić</v>
      </c>
      <c r="BW237" s="127">
        <f>Main!P2987</f>
        <v>0</v>
      </c>
      <c r="BX237" s="127">
        <f t="shared" si="46"/>
        <v>0</v>
      </c>
      <c r="BY237" s="127" t="str">
        <v>Perišić</v>
      </c>
      <c r="BZ237" s="127">
        <v>0</v>
      </c>
      <c r="CA237" s="127">
        <v>0</v>
      </c>
      <c r="CH237" s="19" t="str">
        <f t="shared" si="47"/>
        <v>Perišić</v>
      </c>
      <c r="CI237" s="19">
        <f>Main!M2987-BQ237-BW237-CC237</f>
        <v>0</v>
      </c>
      <c r="CJ237" s="19">
        <f t="shared" si="48"/>
        <v>0</v>
      </c>
      <c r="CK237" s="19" t="str">
        <v>Walker</v>
      </c>
      <c r="CL237" s="19">
        <v>0</v>
      </c>
      <c r="CM237" s="19">
        <v>4.68</v>
      </c>
    </row>
    <row r="238" spans="1:91">
      <c r="A238" s="48" t="str">
        <v>Robertson</v>
      </c>
      <c r="B238" s="48">
        <v>6.8</v>
      </c>
      <c r="C238" s="48" t="str">
        <v>Liverpool</v>
      </c>
      <c r="D238" s="48">
        <v>4.58</v>
      </c>
      <c r="E238" s="48">
        <v>3.64</v>
      </c>
      <c r="F238" s="48">
        <v>3.23</v>
      </c>
      <c r="G238" s="48">
        <v>3.52</v>
      </c>
      <c r="H238" s="48">
        <v>3.86</v>
      </c>
      <c r="I238" s="48">
        <v>4.6900000000000004</v>
      </c>
      <c r="J238" s="48">
        <v>2.81</v>
      </c>
      <c r="K238" s="48">
        <v>3.76</v>
      </c>
      <c r="L238" s="48">
        <v>0</v>
      </c>
      <c r="N238" s="252">
        <f t="shared" si="44"/>
        <v>3</v>
      </c>
      <c r="O238" s="49" t="str">
        <f>Main!A348</f>
        <v>Stones</v>
      </c>
      <c r="P238" s="49">
        <f>Main!B348</f>
        <v>5.4</v>
      </c>
      <c r="Q238" s="49" t="str">
        <f>Main!C348</f>
        <v>Man City</v>
      </c>
      <c r="R238" s="49">
        <f>Main!D348</f>
        <v>3.18</v>
      </c>
      <c r="S238" s="49">
        <f>Main!E348</f>
        <v>2.4700000000000002</v>
      </c>
      <c r="T238" s="49">
        <f>Main!F348</f>
        <v>4.68</v>
      </c>
      <c r="U238" s="49">
        <f>Main!G348</f>
        <v>3.03</v>
      </c>
      <c r="V238" s="49">
        <f>Main!H348</f>
        <v>1.96</v>
      </c>
      <c r="W238" s="49">
        <f>Main!I348</f>
        <v>3.99</v>
      </c>
      <c r="X238" s="49">
        <f>Main!J348</f>
        <v>2.36</v>
      </c>
      <c r="Y238" s="49">
        <f>Main!K348</f>
        <v>1.05</v>
      </c>
      <c r="Z238" s="49">
        <f>Main!L2988</f>
        <v>0</v>
      </c>
      <c r="AB238" s="49">
        <v>1</v>
      </c>
      <c r="AC238" s="49" t="str">
        <v>Havertz</v>
      </c>
      <c r="AD238" s="49">
        <v>7.7</v>
      </c>
      <c r="AE238" s="49" t="str">
        <v>Chelsea</v>
      </c>
      <c r="AF238" s="49">
        <v>3.67</v>
      </c>
      <c r="AG238" s="49">
        <v>6.18</v>
      </c>
      <c r="AH238" s="49">
        <v>3.54</v>
      </c>
      <c r="AI238" s="49">
        <v>2.58</v>
      </c>
      <c r="AJ238" s="49">
        <v>3.65</v>
      </c>
      <c r="AK238" s="49">
        <v>2.9</v>
      </c>
      <c r="AL238" s="49">
        <v>3.59</v>
      </c>
      <c r="AM238" s="49">
        <v>2.68</v>
      </c>
      <c r="AN238" s="49">
        <v>0</v>
      </c>
      <c r="AP238" s="50" t="str">
        <f>Main!A348</f>
        <v>Stones</v>
      </c>
      <c r="AQ238" s="50">
        <f>Main!B348</f>
        <v>5.4</v>
      </c>
      <c r="AR238" s="50" t="str">
        <f>Main!C348</f>
        <v>Man City</v>
      </c>
      <c r="AS238" s="50">
        <f>Main!D348</f>
        <v>3.18</v>
      </c>
      <c r="AT238" s="50">
        <f>Main!E348</f>
        <v>2.4700000000000002</v>
      </c>
      <c r="AU238" s="50">
        <f>Main!F348</f>
        <v>4.68</v>
      </c>
      <c r="AV238" s="50">
        <f>Main!G348</f>
        <v>3.03</v>
      </c>
      <c r="AW238" s="50">
        <f>Main!H348</f>
        <v>1.96</v>
      </c>
      <c r="AX238" s="50">
        <f>Main!I348</f>
        <v>3.99</v>
      </c>
      <c r="AY238" s="50">
        <f>Main!J348</f>
        <v>2.36</v>
      </c>
      <c r="AZ238" s="50">
        <f>Main!K348</f>
        <v>1.05</v>
      </c>
      <c r="BA238" s="50">
        <f>Main!L1228</f>
        <v>0</v>
      </c>
      <c r="BC238" s="50" t="str">
        <v>Perišić</v>
      </c>
      <c r="BD238" s="50">
        <v>5.8</v>
      </c>
      <c r="BE238" s="50" t="str">
        <v>Spurs</v>
      </c>
      <c r="BF238" s="50">
        <v>0</v>
      </c>
      <c r="BG238" s="50">
        <v>0</v>
      </c>
      <c r="BH238" s="50">
        <v>0</v>
      </c>
      <c r="BI238" s="50">
        <v>0</v>
      </c>
      <c r="BJ238" s="50">
        <v>0</v>
      </c>
      <c r="BK238" s="50">
        <v>2.56</v>
      </c>
      <c r="BL238" s="50">
        <v>2.94</v>
      </c>
      <c r="BM238" s="50">
        <v>2.4700000000000002</v>
      </c>
      <c r="BN238" s="50">
        <v>0</v>
      </c>
      <c r="BP238" s="126" t="str">
        <f>Main!A238</f>
        <v>Stones</v>
      </c>
      <c r="BQ238" s="126">
        <f>Main!N2988</f>
        <v>0</v>
      </c>
      <c r="BR238" s="126">
        <f>Main!F18</f>
        <v>4.68</v>
      </c>
      <c r="BS238" s="126" t="str">
        <v>Stones</v>
      </c>
      <c r="BT238" s="126">
        <v>0</v>
      </c>
      <c r="BU238" s="126">
        <v>4.68</v>
      </c>
      <c r="BV238" s="127" t="str">
        <f t="shared" si="45"/>
        <v>Stones</v>
      </c>
      <c r="BW238" s="127">
        <f>Main!P2988</f>
        <v>0</v>
      </c>
      <c r="BX238" s="127">
        <f t="shared" si="46"/>
        <v>4.68</v>
      </c>
      <c r="BY238" s="127" t="str">
        <v>Stones</v>
      </c>
      <c r="BZ238" s="127">
        <v>0</v>
      </c>
      <c r="CA238" s="127">
        <v>4.68</v>
      </c>
      <c r="CH238" s="19" t="str">
        <f t="shared" si="47"/>
        <v>Stones</v>
      </c>
      <c r="CI238" s="19">
        <f>Main!M2988-BQ238-BW238-CC238</f>
        <v>0</v>
      </c>
      <c r="CJ238" s="19">
        <f t="shared" si="48"/>
        <v>4.68</v>
      </c>
      <c r="CK238" s="19" t="str">
        <v>Perišić</v>
      </c>
      <c r="CL238" s="19">
        <v>0</v>
      </c>
      <c r="CM238" s="19">
        <v>0</v>
      </c>
    </row>
    <row r="239" spans="1:91">
      <c r="A239" s="48" t="str">
        <v>Van Dijk</v>
      </c>
      <c r="B239" s="48">
        <v>6.5</v>
      </c>
      <c r="C239" s="48" t="str">
        <v>Liverpool</v>
      </c>
      <c r="D239" s="48">
        <v>4.2</v>
      </c>
      <c r="E239" s="48">
        <v>3.49</v>
      </c>
      <c r="F239" s="48">
        <v>3.03</v>
      </c>
      <c r="G239" s="48">
        <v>3.32</v>
      </c>
      <c r="H239" s="48">
        <v>3.66</v>
      </c>
      <c r="I239" s="48">
        <v>4.22</v>
      </c>
      <c r="J239" s="48">
        <v>2.56</v>
      </c>
      <c r="K239" s="48">
        <v>3.38</v>
      </c>
      <c r="L239" s="48">
        <v>0</v>
      </c>
      <c r="N239" s="252">
        <f t="shared" si="44"/>
        <v>3</v>
      </c>
      <c r="O239" s="49" t="str">
        <f>Main!A349</f>
        <v>Shaw</v>
      </c>
      <c r="P239" s="49">
        <f>Main!B349</f>
        <v>4.8</v>
      </c>
      <c r="Q239" s="49" t="str">
        <f>Main!C349</f>
        <v>Man Utd</v>
      </c>
      <c r="R239" s="49">
        <f>Main!D349</f>
        <v>3.54</v>
      </c>
      <c r="S239" s="49">
        <f>Main!E349</f>
        <v>4.2</v>
      </c>
      <c r="T239" s="49">
        <f>Main!F349</f>
        <v>1.83</v>
      </c>
      <c r="U239" s="49">
        <f>Main!G349</f>
        <v>1.77</v>
      </c>
      <c r="V239" s="49">
        <f>Main!H349</f>
        <v>3.5</v>
      </c>
      <c r="W239" s="49">
        <f>Main!I349</f>
        <v>2.77</v>
      </c>
      <c r="X239" s="49">
        <f>Main!J349</f>
        <v>3.37</v>
      </c>
      <c r="Y239" s="49">
        <f>Main!K349</f>
        <v>1.64</v>
      </c>
      <c r="Z239" s="49">
        <f>Main!L2989</f>
        <v>0</v>
      </c>
      <c r="AB239" s="49">
        <v>1</v>
      </c>
      <c r="AC239" s="49" t="str">
        <v>Aubameyang</v>
      </c>
      <c r="AD239" s="49">
        <v>8.6999999999999993</v>
      </c>
      <c r="AE239" s="49" t="str">
        <v>Chelsea</v>
      </c>
      <c r="AF239" s="49">
        <v>3.5</v>
      </c>
      <c r="AG239" s="49">
        <v>5.86</v>
      </c>
      <c r="AH239" s="49">
        <v>3.45</v>
      </c>
      <c r="AI239" s="49">
        <v>2.48</v>
      </c>
      <c r="AJ239" s="49">
        <v>3.56</v>
      </c>
      <c r="AK239" s="49">
        <v>2.83</v>
      </c>
      <c r="AL239" s="49">
        <v>3.45</v>
      </c>
      <c r="AM239" s="49">
        <v>2.5299999999999998</v>
      </c>
      <c r="AN239" s="49">
        <v>0</v>
      </c>
      <c r="AP239" s="50" t="str">
        <f>Main!A349</f>
        <v>Shaw</v>
      </c>
      <c r="AQ239" s="50">
        <f>Main!B349</f>
        <v>4.8</v>
      </c>
      <c r="AR239" s="50" t="str">
        <f>Main!C349</f>
        <v>Man Utd</v>
      </c>
      <c r="AS239" s="50">
        <f>Main!D349</f>
        <v>3.54</v>
      </c>
      <c r="AT239" s="50">
        <f>Main!E349</f>
        <v>4.2</v>
      </c>
      <c r="AU239" s="50">
        <f>Main!F349</f>
        <v>1.83</v>
      </c>
      <c r="AV239" s="50">
        <f>Main!G349</f>
        <v>1.77</v>
      </c>
      <c r="AW239" s="50">
        <f>Main!H349</f>
        <v>3.5</v>
      </c>
      <c r="AX239" s="50">
        <f>Main!I349</f>
        <v>2.77</v>
      </c>
      <c r="AY239" s="50">
        <f>Main!J349</f>
        <v>3.37</v>
      </c>
      <c r="AZ239" s="50">
        <f>Main!K349</f>
        <v>1.64</v>
      </c>
      <c r="BA239" s="50">
        <f>Main!L1229</f>
        <v>0</v>
      </c>
      <c r="BC239" s="50" t="str">
        <v>Stones</v>
      </c>
      <c r="BD239" s="50">
        <v>5.4</v>
      </c>
      <c r="BE239" s="50" t="str">
        <v>Man City</v>
      </c>
      <c r="BF239" s="50">
        <v>3.18</v>
      </c>
      <c r="BG239" s="50">
        <v>2.4700000000000002</v>
      </c>
      <c r="BH239" s="50">
        <v>4.68</v>
      </c>
      <c r="BI239" s="50">
        <v>3.03</v>
      </c>
      <c r="BJ239" s="50">
        <v>1.96</v>
      </c>
      <c r="BK239" s="50">
        <v>3.99</v>
      </c>
      <c r="BL239" s="50">
        <v>2.36</v>
      </c>
      <c r="BM239" s="50">
        <v>1.05</v>
      </c>
      <c r="BN239" s="50">
        <v>0</v>
      </c>
      <c r="BP239" s="126" t="str">
        <f>Main!A239</f>
        <v>Shaw</v>
      </c>
      <c r="BQ239" s="126">
        <f>Main!N2989</f>
        <v>0</v>
      </c>
      <c r="BR239" s="126">
        <f>Main!F19</f>
        <v>1.83</v>
      </c>
      <c r="BS239" s="126" t="str">
        <v>Shaw</v>
      </c>
      <c r="BT239" s="126">
        <v>0</v>
      </c>
      <c r="BU239" s="126">
        <v>1.83</v>
      </c>
      <c r="BV239" s="127" t="str">
        <f t="shared" si="45"/>
        <v>Shaw</v>
      </c>
      <c r="BW239" s="127">
        <f>Main!P2989</f>
        <v>0</v>
      </c>
      <c r="BX239" s="127">
        <f t="shared" si="46"/>
        <v>1.83</v>
      </c>
      <c r="BY239" s="127" t="str">
        <v>Shaw</v>
      </c>
      <c r="BZ239" s="127">
        <v>0</v>
      </c>
      <c r="CA239" s="127">
        <v>1.83</v>
      </c>
      <c r="CH239" s="19" t="str">
        <f t="shared" si="47"/>
        <v>Shaw</v>
      </c>
      <c r="CI239" s="19">
        <f>Main!M2989-BQ239-BW239-CC239</f>
        <v>0</v>
      </c>
      <c r="CJ239" s="19">
        <f t="shared" si="48"/>
        <v>1.83</v>
      </c>
      <c r="CK239" s="19" t="str">
        <v>Stones</v>
      </c>
      <c r="CL239" s="19">
        <v>0</v>
      </c>
      <c r="CM239" s="19">
        <v>4.68</v>
      </c>
    </row>
    <row r="240" spans="1:91">
      <c r="A240" s="48" t="str">
        <v>White</v>
      </c>
      <c r="B240" s="48">
        <v>4.7</v>
      </c>
      <c r="C240" s="48" t="str">
        <v>Arsenal</v>
      </c>
      <c r="D240" s="48">
        <v>3.1</v>
      </c>
      <c r="E240" s="48">
        <v>3.09</v>
      </c>
      <c r="F240" s="48">
        <v>2.35</v>
      </c>
      <c r="G240" s="48">
        <v>2.73</v>
      </c>
      <c r="H240" s="48">
        <v>3.27</v>
      </c>
      <c r="I240" s="48">
        <v>5.52</v>
      </c>
      <c r="J240" s="48">
        <v>2.98</v>
      </c>
      <c r="K240" s="48">
        <v>2.33</v>
      </c>
      <c r="L240" s="48">
        <v>0</v>
      </c>
      <c r="N240" s="252">
        <f t="shared" ref="N240:N303" si="49">N130</f>
        <v>3</v>
      </c>
      <c r="O240" s="49" t="str">
        <f>Main!A350</f>
        <v>Cucurella</v>
      </c>
      <c r="P240" s="49">
        <f>Main!B350</f>
        <v>5.0999999999999996</v>
      </c>
      <c r="Q240" s="49" t="str">
        <f>Main!C350</f>
        <v>Chelsea</v>
      </c>
      <c r="R240" s="49">
        <f>Main!D350</f>
        <v>3.86</v>
      </c>
      <c r="S240" s="49">
        <f>Main!E350</f>
        <v>5.55</v>
      </c>
      <c r="T240" s="49">
        <f>Main!F350</f>
        <v>3.95</v>
      </c>
      <c r="U240" s="49">
        <f>Main!G350</f>
        <v>1.86</v>
      </c>
      <c r="V240" s="49">
        <f>Main!H350</f>
        <v>2.25</v>
      </c>
      <c r="W240" s="49">
        <f>Main!I350</f>
        <v>1.58</v>
      </c>
      <c r="X240" s="49">
        <f>Main!J350</f>
        <v>2.11</v>
      </c>
      <c r="Y240" s="49">
        <f>Main!K350</f>
        <v>1.37</v>
      </c>
      <c r="Z240" s="49">
        <f>Main!L2990</f>
        <v>1</v>
      </c>
      <c r="AB240" s="49">
        <v>1</v>
      </c>
      <c r="AC240" s="49" t="str">
        <v>Solanke</v>
      </c>
      <c r="AD240" s="49">
        <v>5.8</v>
      </c>
      <c r="AE240" s="49" t="str">
        <v>Bournemouth</v>
      </c>
      <c r="AF240" s="49">
        <v>4.43</v>
      </c>
      <c r="AG240" s="49">
        <v>3.26</v>
      </c>
      <c r="AH240" s="49">
        <v>3.55</v>
      </c>
      <c r="AI240" s="49">
        <v>4.2699999999999996</v>
      </c>
      <c r="AJ240" s="49">
        <v>3.09</v>
      </c>
      <c r="AK240" s="49">
        <v>3.33</v>
      </c>
      <c r="AL240" s="49">
        <v>3.31</v>
      </c>
      <c r="AM240" s="49">
        <v>1.24</v>
      </c>
      <c r="AN240" s="49">
        <v>0</v>
      </c>
      <c r="AP240" s="50" t="str">
        <f>Main!A350</f>
        <v>Cucurella</v>
      </c>
      <c r="AQ240" s="50">
        <f>Main!B350</f>
        <v>5.0999999999999996</v>
      </c>
      <c r="AR240" s="50" t="str">
        <f>Main!C350</f>
        <v>Chelsea</v>
      </c>
      <c r="AS240" s="50">
        <f>Main!D350</f>
        <v>3.86</v>
      </c>
      <c r="AT240" s="50">
        <f>Main!E350</f>
        <v>5.55</v>
      </c>
      <c r="AU240" s="50">
        <f>Main!F350</f>
        <v>3.95</v>
      </c>
      <c r="AV240" s="50">
        <f>Main!G350</f>
        <v>1.86</v>
      </c>
      <c r="AW240" s="50">
        <f>Main!H350</f>
        <v>2.25</v>
      </c>
      <c r="AX240" s="50">
        <f>Main!I350</f>
        <v>1.58</v>
      </c>
      <c r="AY240" s="50">
        <f>Main!J350</f>
        <v>2.11</v>
      </c>
      <c r="AZ240" s="50">
        <f>Main!K350</f>
        <v>1.37</v>
      </c>
      <c r="BA240" s="50">
        <f>Main!L1230</f>
        <v>0</v>
      </c>
      <c r="BC240" s="50" t="str">
        <v>Shaw</v>
      </c>
      <c r="BD240" s="50">
        <v>4.8</v>
      </c>
      <c r="BE240" s="50" t="str">
        <v>Man Utd</v>
      </c>
      <c r="BF240" s="50">
        <v>3.54</v>
      </c>
      <c r="BG240" s="50">
        <v>4.2</v>
      </c>
      <c r="BH240" s="50">
        <v>1.83</v>
      </c>
      <c r="BI240" s="50">
        <v>1.77</v>
      </c>
      <c r="BJ240" s="50">
        <v>3.5</v>
      </c>
      <c r="BK240" s="50">
        <v>2.77</v>
      </c>
      <c r="BL240" s="50">
        <v>3.37</v>
      </c>
      <c r="BM240" s="50">
        <v>1.64</v>
      </c>
      <c r="BN240" s="50">
        <v>0</v>
      </c>
      <c r="BP240" s="126" t="str">
        <f>Main!A240</f>
        <v>Cucurella</v>
      </c>
      <c r="BQ240" s="126">
        <f>Main!N2990</f>
        <v>0</v>
      </c>
      <c r="BR240" s="126">
        <f>Main!F20</f>
        <v>3.95</v>
      </c>
      <c r="BS240" s="126" t="str">
        <v>Cucurella</v>
      </c>
      <c r="BT240" s="126">
        <v>0</v>
      </c>
      <c r="BU240" s="126">
        <v>3.95</v>
      </c>
      <c r="BV240" s="127" t="str">
        <f t="shared" si="45"/>
        <v>Cucurella</v>
      </c>
      <c r="BW240" s="127">
        <f>Main!P2990</f>
        <v>0</v>
      </c>
      <c r="BX240" s="127">
        <f t="shared" si="46"/>
        <v>3.95</v>
      </c>
      <c r="BY240" s="127" t="str">
        <v>Cucurella</v>
      </c>
      <c r="BZ240" s="127">
        <v>0</v>
      </c>
      <c r="CA240" s="127">
        <v>3.95</v>
      </c>
      <c r="CH240" s="19" t="str">
        <f t="shared" si="47"/>
        <v>Cucurella</v>
      </c>
      <c r="CI240" s="19">
        <f>Main!M2990-BQ240-BW240-CC240</f>
        <v>0</v>
      </c>
      <c r="CJ240" s="19">
        <f t="shared" si="48"/>
        <v>3.95</v>
      </c>
      <c r="CK240" s="19" t="str">
        <v>Shaw</v>
      </c>
      <c r="CL240" s="19">
        <v>0</v>
      </c>
      <c r="CM240" s="19">
        <v>1.83</v>
      </c>
    </row>
    <row r="241" spans="1:91">
      <c r="A241" s="48" t="str">
        <v>Laporte</v>
      </c>
      <c r="B241" s="48">
        <v>5.8</v>
      </c>
      <c r="C241" s="48" t="str">
        <v>Man City</v>
      </c>
      <c r="D241" s="48">
        <v>3.36</v>
      </c>
      <c r="E241" s="48">
        <v>2.72</v>
      </c>
      <c r="F241" s="48">
        <v>5.16</v>
      </c>
      <c r="G241" s="48">
        <v>3.42</v>
      </c>
      <c r="H241" s="48">
        <v>2.0499999999999998</v>
      </c>
      <c r="I241" s="48">
        <v>4.34</v>
      </c>
      <c r="J241" s="48">
        <v>2.62</v>
      </c>
      <c r="K241" s="48">
        <v>1.1200000000000001</v>
      </c>
      <c r="L241" s="48">
        <v>0</v>
      </c>
      <c r="N241" s="252">
        <f t="shared" si="49"/>
        <v>3</v>
      </c>
      <c r="O241" s="49" t="str">
        <f>Main!A351</f>
        <v>Varane</v>
      </c>
      <c r="P241" s="49">
        <f>Main!B351</f>
        <v>4.8</v>
      </c>
      <c r="Q241" s="49" t="str">
        <f>Main!C351</f>
        <v>Man Utd</v>
      </c>
      <c r="R241" s="49">
        <f>Main!D351</f>
        <v>3.47</v>
      </c>
      <c r="S241" s="49">
        <f>Main!E351</f>
        <v>3.84</v>
      </c>
      <c r="T241" s="49">
        <f>Main!F351</f>
        <v>1.94</v>
      </c>
      <c r="U241" s="49">
        <f>Main!G351</f>
        <v>1.83</v>
      </c>
      <c r="V241" s="49">
        <f>Main!H351</f>
        <v>3.41</v>
      </c>
      <c r="W241" s="49">
        <f>Main!I351</f>
        <v>2.6</v>
      </c>
      <c r="X241" s="49">
        <f>Main!J351</f>
        <v>3.21</v>
      </c>
      <c r="Y241" s="49">
        <f>Main!K351</f>
        <v>1.55</v>
      </c>
      <c r="Z241" s="49">
        <f>Main!L2991</f>
        <v>0</v>
      </c>
      <c r="AB241" s="49">
        <v>1</v>
      </c>
      <c r="AC241" s="49" t="str">
        <v>Bamford</v>
      </c>
      <c r="AD241" s="49">
        <v>7.2</v>
      </c>
      <c r="AE241" s="49" t="str">
        <v>Leeds</v>
      </c>
      <c r="AF241" s="49">
        <v>1.69</v>
      </c>
      <c r="AG241" s="49">
        <v>3.12</v>
      </c>
      <c r="AH241" s="49">
        <v>3.23</v>
      </c>
      <c r="AI241" s="49">
        <v>3.87</v>
      </c>
      <c r="AJ241" s="49">
        <v>3.4</v>
      </c>
      <c r="AK241" s="49">
        <v>3.24</v>
      </c>
      <c r="AL241" s="49">
        <v>3.34</v>
      </c>
      <c r="AM241" s="49">
        <v>3.43</v>
      </c>
      <c r="AN241" s="49">
        <v>0</v>
      </c>
      <c r="AP241" s="50" t="str">
        <f>Main!A351</f>
        <v>Varane</v>
      </c>
      <c r="AQ241" s="50">
        <f>Main!B351</f>
        <v>4.8</v>
      </c>
      <c r="AR241" s="50" t="str">
        <f>Main!C351</f>
        <v>Man Utd</v>
      </c>
      <c r="AS241" s="50">
        <f>Main!D351</f>
        <v>3.47</v>
      </c>
      <c r="AT241" s="50">
        <f>Main!E351</f>
        <v>3.84</v>
      </c>
      <c r="AU241" s="50">
        <f>Main!F351</f>
        <v>1.94</v>
      </c>
      <c r="AV241" s="50">
        <f>Main!G351</f>
        <v>1.83</v>
      </c>
      <c r="AW241" s="50">
        <f>Main!H351</f>
        <v>3.41</v>
      </c>
      <c r="AX241" s="50">
        <f>Main!I351</f>
        <v>2.6</v>
      </c>
      <c r="AY241" s="50">
        <f>Main!J351</f>
        <v>3.21</v>
      </c>
      <c r="AZ241" s="50">
        <f>Main!K351</f>
        <v>1.55</v>
      </c>
      <c r="BA241" s="50">
        <f>Main!L1231</f>
        <v>0</v>
      </c>
      <c r="BC241" s="50" t="str">
        <v>Cucurella</v>
      </c>
      <c r="BD241" s="50">
        <v>5.0999999999999996</v>
      </c>
      <c r="BE241" s="50" t="str">
        <v>Chelsea</v>
      </c>
      <c r="BF241" s="50">
        <v>3.86</v>
      </c>
      <c r="BG241" s="50">
        <v>5.55</v>
      </c>
      <c r="BH241" s="50">
        <v>3.95</v>
      </c>
      <c r="BI241" s="50">
        <v>1.86</v>
      </c>
      <c r="BJ241" s="50">
        <v>2.25</v>
      </c>
      <c r="BK241" s="50">
        <v>1.58</v>
      </c>
      <c r="BL241" s="50">
        <v>2.11</v>
      </c>
      <c r="BM241" s="50">
        <v>1.37</v>
      </c>
      <c r="BN241" s="50">
        <v>0</v>
      </c>
      <c r="BP241" s="126" t="str">
        <f>Main!A241</f>
        <v>Varane</v>
      </c>
      <c r="BQ241" s="126">
        <f>Main!N2991</f>
        <v>0</v>
      </c>
      <c r="BR241" s="126">
        <f>Main!F21</f>
        <v>1.94</v>
      </c>
      <c r="BS241" s="126" t="str">
        <v>Varane</v>
      </c>
      <c r="BT241" s="126">
        <v>0</v>
      </c>
      <c r="BU241" s="126">
        <v>1.94</v>
      </c>
      <c r="BV241" s="127" t="str">
        <f t="shared" si="45"/>
        <v>Varane</v>
      </c>
      <c r="BW241" s="127">
        <f>Main!P2991</f>
        <v>0</v>
      </c>
      <c r="BX241" s="127">
        <f t="shared" si="46"/>
        <v>1.94</v>
      </c>
      <c r="BY241" s="127" t="str">
        <v>Varane</v>
      </c>
      <c r="BZ241" s="127">
        <v>0</v>
      </c>
      <c r="CA241" s="127">
        <v>1.94</v>
      </c>
      <c r="CH241" s="19" t="str">
        <f t="shared" si="47"/>
        <v>Varane</v>
      </c>
      <c r="CI241" s="19">
        <f>Main!M2991-BQ241-BW241-CC241</f>
        <v>0</v>
      </c>
      <c r="CJ241" s="19">
        <f t="shared" si="48"/>
        <v>1.94</v>
      </c>
      <c r="CK241" s="19" t="str">
        <v>Cucurella</v>
      </c>
      <c r="CL241" s="19">
        <v>0</v>
      </c>
      <c r="CM241" s="19">
        <v>3.95</v>
      </c>
    </row>
    <row r="242" spans="1:91">
      <c r="A242" s="48" t="str">
        <v>Saliba</v>
      </c>
      <c r="B242" s="48">
        <v>5.3</v>
      </c>
      <c r="C242" s="48" t="str">
        <v>Arsenal</v>
      </c>
      <c r="D242" s="48">
        <v>3.14</v>
      </c>
      <c r="E242" s="48">
        <v>2.59</v>
      </c>
      <c r="F242" s="48">
        <v>2.19</v>
      </c>
      <c r="G242" s="48">
        <v>2.69</v>
      </c>
      <c r="H242" s="48">
        <v>3.3</v>
      </c>
      <c r="I242" s="48">
        <v>5.45</v>
      </c>
      <c r="J242" s="48">
        <v>2.91</v>
      </c>
      <c r="K242" s="48">
        <v>2.34</v>
      </c>
      <c r="L242" s="48">
        <v>0</v>
      </c>
      <c r="N242" s="252">
        <f t="shared" si="49"/>
        <v>3</v>
      </c>
      <c r="O242" s="49" t="str">
        <f>Main!A352</f>
        <v>Estupiñán</v>
      </c>
      <c r="P242" s="49">
        <f>Main!B352</f>
        <v>4.5</v>
      </c>
      <c r="Q242" s="49" t="str">
        <f>Main!C352</f>
        <v>Brighton</v>
      </c>
      <c r="R242" s="49">
        <f>Main!D352</f>
        <v>2.37</v>
      </c>
      <c r="S242" s="49">
        <f>Main!E352</f>
        <v>3.26</v>
      </c>
      <c r="T242" s="49">
        <f>Main!F352</f>
        <v>2.17</v>
      </c>
      <c r="U242" s="49">
        <f>Main!G352</f>
        <v>2.61</v>
      </c>
      <c r="V242" s="49">
        <f>Main!H352</f>
        <v>3.62</v>
      </c>
      <c r="W242" s="49">
        <f>Main!I352</f>
        <v>2.79</v>
      </c>
      <c r="X242" s="49">
        <f>Main!J352</f>
        <v>3.17</v>
      </c>
      <c r="Y242" s="49">
        <f>Main!K352</f>
        <v>1.31</v>
      </c>
      <c r="Z242" s="49">
        <f>Main!L2992</f>
        <v>0</v>
      </c>
      <c r="AB242" s="49">
        <v>1</v>
      </c>
      <c r="AC242" s="49" t="str">
        <v>Mbeumo</v>
      </c>
      <c r="AD242" s="49">
        <v>5.8</v>
      </c>
      <c r="AE242" s="49" t="str">
        <v>Brentford</v>
      </c>
      <c r="AF242" s="49">
        <v>3</v>
      </c>
      <c r="AG242" s="49">
        <v>2.62</v>
      </c>
      <c r="AH242" s="49">
        <v>3.81</v>
      </c>
      <c r="AI242" s="49">
        <v>3.38</v>
      </c>
      <c r="AJ242" s="49">
        <v>4.13</v>
      </c>
      <c r="AK242" s="49">
        <v>2.81</v>
      </c>
      <c r="AL242" s="49">
        <v>3.94</v>
      </c>
      <c r="AM242" s="49">
        <v>1.57</v>
      </c>
      <c r="AN242" s="49">
        <v>0</v>
      </c>
      <c r="AP242" s="50" t="str">
        <f>Main!A352</f>
        <v>Estupiñán</v>
      </c>
      <c r="AQ242" s="50">
        <f>Main!B352</f>
        <v>4.5</v>
      </c>
      <c r="AR242" s="50" t="str">
        <f>Main!C352</f>
        <v>Brighton</v>
      </c>
      <c r="AS242" s="50">
        <f>Main!D352</f>
        <v>2.37</v>
      </c>
      <c r="AT242" s="50">
        <f>Main!E352</f>
        <v>3.26</v>
      </c>
      <c r="AU242" s="50">
        <f>Main!F352</f>
        <v>2.17</v>
      </c>
      <c r="AV242" s="50">
        <f>Main!G352</f>
        <v>2.61</v>
      </c>
      <c r="AW242" s="50">
        <f>Main!H352</f>
        <v>3.62</v>
      </c>
      <c r="AX242" s="50">
        <f>Main!I352</f>
        <v>2.79</v>
      </c>
      <c r="AY242" s="50">
        <f>Main!J352</f>
        <v>3.17</v>
      </c>
      <c r="AZ242" s="50">
        <f>Main!K352</f>
        <v>1.31</v>
      </c>
      <c r="BA242" s="50">
        <f>Main!L1232</f>
        <v>0</v>
      </c>
      <c r="BC242" s="50" t="str">
        <v>Varane</v>
      </c>
      <c r="BD242" s="50">
        <v>4.8</v>
      </c>
      <c r="BE242" s="50" t="str">
        <v>Man Utd</v>
      </c>
      <c r="BF242" s="50">
        <v>3.47</v>
      </c>
      <c r="BG242" s="50">
        <v>3.84</v>
      </c>
      <c r="BH242" s="50">
        <v>1.94</v>
      </c>
      <c r="BI242" s="50">
        <v>1.83</v>
      </c>
      <c r="BJ242" s="50">
        <v>3.41</v>
      </c>
      <c r="BK242" s="50">
        <v>2.6</v>
      </c>
      <c r="BL242" s="50">
        <v>3.21</v>
      </c>
      <c r="BM242" s="50">
        <v>1.55</v>
      </c>
      <c r="BN242" s="50">
        <v>0</v>
      </c>
      <c r="BP242" s="126" t="str">
        <f>Main!A242</f>
        <v>Estupiñán</v>
      </c>
      <c r="BQ242" s="126">
        <f>Main!N2992</f>
        <v>0</v>
      </c>
      <c r="BR242" s="126">
        <f>Main!F22</f>
        <v>2.17</v>
      </c>
      <c r="BS242" s="126" t="str">
        <v>Estupiñán</v>
      </c>
      <c r="BT242" s="126">
        <v>0</v>
      </c>
      <c r="BU242" s="126">
        <v>2.17</v>
      </c>
      <c r="BV242" s="127" t="str">
        <f t="shared" si="45"/>
        <v>Estupiñán</v>
      </c>
      <c r="BW242" s="127">
        <f>Main!P2992</f>
        <v>0</v>
      </c>
      <c r="BX242" s="127">
        <f t="shared" si="46"/>
        <v>2.17</v>
      </c>
      <c r="BY242" s="127" t="str">
        <v>Estupiñán</v>
      </c>
      <c r="BZ242" s="127">
        <v>0</v>
      </c>
      <c r="CA242" s="127">
        <v>2.17</v>
      </c>
      <c r="CH242" s="19" t="str">
        <f t="shared" si="47"/>
        <v>Estupiñán</v>
      </c>
      <c r="CI242" s="19">
        <f>Main!M2992-BQ242-BW242-CC242</f>
        <v>0</v>
      </c>
      <c r="CJ242" s="19">
        <f t="shared" si="48"/>
        <v>2.17</v>
      </c>
      <c r="CK242" s="19" t="str">
        <v>Varane</v>
      </c>
      <c r="CL242" s="19">
        <v>0</v>
      </c>
      <c r="CM242" s="19">
        <v>1.94</v>
      </c>
    </row>
    <row r="243" spans="1:91">
      <c r="A243" s="48" t="str">
        <v>Burn</v>
      </c>
      <c r="B243" s="48">
        <v>4.5</v>
      </c>
      <c r="C243" s="48" t="str">
        <v>Newcastle</v>
      </c>
      <c r="D243" s="48">
        <v>3.83</v>
      </c>
      <c r="E243" s="48">
        <v>2.08</v>
      </c>
      <c r="F243" s="48">
        <v>3.82</v>
      </c>
      <c r="G243" s="48">
        <v>3.19</v>
      </c>
      <c r="H243" s="48">
        <v>3.53</v>
      </c>
      <c r="I243" s="48">
        <v>3.56</v>
      </c>
      <c r="J243" s="48">
        <v>2.29</v>
      </c>
      <c r="K243" s="48">
        <v>2.04</v>
      </c>
      <c r="L243" s="48">
        <v>0</v>
      </c>
      <c r="N243" s="252">
        <f t="shared" si="49"/>
        <v>3</v>
      </c>
      <c r="O243" s="49" t="str">
        <f>Main!A353</f>
        <v>Matip</v>
      </c>
      <c r="P243" s="49">
        <f>Main!B353</f>
        <v>5.9</v>
      </c>
      <c r="Q243" s="49" t="str">
        <f>Main!C353</f>
        <v>Liverpool</v>
      </c>
      <c r="R243" s="49">
        <f>Main!D353</f>
        <v>3.36</v>
      </c>
      <c r="S243" s="49">
        <f>Main!E353</f>
        <v>2.5299999999999998</v>
      </c>
      <c r="T243" s="49">
        <f>Main!F353</f>
        <v>2.21</v>
      </c>
      <c r="U243" s="49">
        <f>Main!G353</f>
        <v>2.44</v>
      </c>
      <c r="V243" s="49">
        <f>Main!H353</f>
        <v>2.91</v>
      </c>
      <c r="W243" s="49">
        <f>Main!I353</f>
        <v>3.18</v>
      </c>
      <c r="X243" s="49">
        <f>Main!J353</f>
        <v>1.93</v>
      </c>
      <c r="Y243" s="49">
        <f>Main!K353</f>
        <v>2.67</v>
      </c>
      <c r="Z243" s="49">
        <f>Main!L2993</f>
        <v>0</v>
      </c>
      <c r="AB243" s="49">
        <v>1</v>
      </c>
      <c r="AC243" s="49" t="str">
        <v>Adams</v>
      </c>
      <c r="AD243" s="49">
        <v>6.4</v>
      </c>
      <c r="AE243" s="49" t="str">
        <v>Southampton</v>
      </c>
      <c r="AF243" s="49">
        <v>3.47</v>
      </c>
      <c r="AG243" s="49">
        <v>3.59</v>
      </c>
      <c r="AH243" s="49">
        <v>3.03</v>
      </c>
      <c r="AI243" s="49">
        <v>3.31</v>
      </c>
      <c r="AJ243" s="49">
        <v>2.9</v>
      </c>
      <c r="AK243" s="49">
        <v>3.23</v>
      </c>
      <c r="AL243" s="49">
        <v>2.41</v>
      </c>
      <c r="AM243" s="49">
        <v>2.85</v>
      </c>
      <c r="AN243" s="49">
        <v>0</v>
      </c>
      <c r="AP243" s="50" t="str">
        <f>Main!A353</f>
        <v>Matip</v>
      </c>
      <c r="AQ243" s="50">
        <f>Main!B353</f>
        <v>5.9</v>
      </c>
      <c r="AR243" s="50" t="str">
        <f>Main!C353</f>
        <v>Liverpool</v>
      </c>
      <c r="AS243" s="50">
        <f>Main!D353</f>
        <v>3.36</v>
      </c>
      <c r="AT243" s="50">
        <f>Main!E353</f>
        <v>2.5299999999999998</v>
      </c>
      <c r="AU243" s="50">
        <f>Main!F353</f>
        <v>2.21</v>
      </c>
      <c r="AV243" s="50">
        <f>Main!G353</f>
        <v>2.44</v>
      </c>
      <c r="AW243" s="50">
        <f>Main!H353</f>
        <v>2.91</v>
      </c>
      <c r="AX243" s="50">
        <f>Main!I353</f>
        <v>3.18</v>
      </c>
      <c r="AY243" s="50">
        <f>Main!J353</f>
        <v>1.93</v>
      </c>
      <c r="AZ243" s="50">
        <f>Main!K353</f>
        <v>2.67</v>
      </c>
      <c r="BA243" s="50">
        <f>Main!L1233</f>
        <v>0</v>
      </c>
      <c r="BC243" s="50" t="str">
        <v>Estupiñán</v>
      </c>
      <c r="BD243" s="50">
        <v>4.5</v>
      </c>
      <c r="BE243" s="50" t="str">
        <v>Brighton</v>
      </c>
      <c r="BF243" s="50">
        <v>2.37</v>
      </c>
      <c r="BG243" s="50">
        <v>3.26</v>
      </c>
      <c r="BH243" s="50">
        <v>2.17</v>
      </c>
      <c r="BI243" s="50">
        <v>2.61</v>
      </c>
      <c r="BJ243" s="50">
        <v>3.62</v>
      </c>
      <c r="BK243" s="50">
        <v>2.79</v>
      </c>
      <c r="BL243" s="50">
        <v>3.17</v>
      </c>
      <c r="BM243" s="50">
        <v>1.31</v>
      </c>
      <c r="BN243" s="50">
        <v>0</v>
      </c>
      <c r="BP243" s="126" t="str">
        <f>Main!A243</f>
        <v>Matip</v>
      </c>
      <c r="BQ243" s="126">
        <f>Main!N2993</f>
        <v>0</v>
      </c>
      <c r="BR243" s="126">
        <f>Main!F23</f>
        <v>2.21</v>
      </c>
      <c r="BS243" s="126" t="str">
        <v>Matip</v>
      </c>
      <c r="BT243" s="126">
        <v>0</v>
      </c>
      <c r="BU243" s="126">
        <v>2.21</v>
      </c>
      <c r="BV243" s="127" t="str">
        <f t="shared" si="45"/>
        <v>Matip</v>
      </c>
      <c r="BW243" s="127">
        <f>Main!P2993</f>
        <v>0</v>
      </c>
      <c r="BX243" s="127">
        <f t="shared" si="46"/>
        <v>2.21</v>
      </c>
      <c r="BY243" s="127" t="str">
        <v>Matip</v>
      </c>
      <c r="BZ243" s="127">
        <v>0</v>
      </c>
      <c r="CA243" s="127">
        <v>2.21</v>
      </c>
      <c r="CH243" s="19" t="str">
        <f t="shared" si="47"/>
        <v>Matip</v>
      </c>
      <c r="CI243" s="19">
        <f>Main!M2993-BQ243-BW243-CC243</f>
        <v>0</v>
      </c>
      <c r="CJ243" s="19">
        <f t="shared" si="48"/>
        <v>2.21</v>
      </c>
      <c r="CK243" s="19" t="str">
        <v>Estupiñán</v>
      </c>
      <c r="CL243" s="19">
        <v>0</v>
      </c>
      <c r="CM243" s="19">
        <v>2.17</v>
      </c>
    </row>
    <row r="244" spans="1:91">
      <c r="A244" s="48" t="str">
        <v>Botman</v>
      </c>
      <c r="B244" s="48">
        <v>4.4000000000000004</v>
      </c>
      <c r="C244" s="48" t="str">
        <v>Newcastle</v>
      </c>
      <c r="D244" s="48">
        <v>3.77</v>
      </c>
      <c r="E244" s="48">
        <v>2.08</v>
      </c>
      <c r="F244" s="48">
        <v>3.68</v>
      </c>
      <c r="G244" s="48">
        <v>3.25</v>
      </c>
      <c r="H244" s="48">
        <v>3.65</v>
      </c>
      <c r="I244" s="48">
        <v>3.46</v>
      </c>
      <c r="J244" s="48">
        <v>2.31</v>
      </c>
      <c r="K244" s="48">
        <v>2.04</v>
      </c>
      <c r="L244" s="48">
        <v>0</v>
      </c>
      <c r="N244" s="252">
        <f t="shared" si="49"/>
        <v>3</v>
      </c>
      <c r="O244" s="49" t="str">
        <f>Main!A354</f>
        <v>Romero</v>
      </c>
      <c r="P244" s="49">
        <f>Main!B354</f>
        <v>4.9000000000000004</v>
      </c>
      <c r="Q244" s="49" t="str">
        <f>Main!C354</f>
        <v>Spurs</v>
      </c>
      <c r="R244" s="49">
        <f>Main!D354</f>
        <v>2.2200000000000002</v>
      </c>
      <c r="S244" s="49">
        <f>Main!E354</f>
        <v>2.83</v>
      </c>
      <c r="T244" s="49">
        <f>Main!F354</f>
        <v>3.59</v>
      </c>
      <c r="U244" s="49">
        <f>Main!G354</f>
        <v>2.67</v>
      </c>
      <c r="V244" s="49">
        <f>Main!H354</f>
        <v>1.63</v>
      </c>
      <c r="W244" s="49">
        <f>Main!I354</f>
        <v>2.56</v>
      </c>
      <c r="X244" s="49">
        <f>Main!J354</f>
        <v>3.06</v>
      </c>
      <c r="Y244" s="49">
        <f>Main!K354</f>
        <v>2.5</v>
      </c>
      <c r="Z244" s="49">
        <f>Main!L2994</f>
        <v>0</v>
      </c>
      <c r="AB244" s="49">
        <v>1</v>
      </c>
      <c r="AC244" s="49" t="str">
        <v>Calvert-Lewin</v>
      </c>
      <c r="AD244" s="49">
        <v>7.9</v>
      </c>
      <c r="AE244" s="49" t="str">
        <v>Everton</v>
      </c>
      <c r="AF244" s="49">
        <v>0.91</v>
      </c>
      <c r="AG244" s="49">
        <v>1.89</v>
      </c>
      <c r="AH244" s="49">
        <v>4.07</v>
      </c>
      <c r="AI244" s="49">
        <v>3.19</v>
      </c>
      <c r="AJ244" s="49">
        <v>3.14</v>
      </c>
      <c r="AK244" s="49">
        <v>2.79</v>
      </c>
      <c r="AL244" s="49">
        <v>4.28</v>
      </c>
      <c r="AM244" s="49">
        <v>3.88</v>
      </c>
      <c r="AN244" s="49">
        <v>0</v>
      </c>
      <c r="AP244" s="50" t="str">
        <f>Main!A354</f>
        <v>Romero</v>
      </c>
      <c r="AQ244" s="50">
        <f>Main!B354</f>
        <v>4.9000000000000004</v>
      </c>
      <c r="AR244" s="50" t="str">
        <f>Main!C354</f>
        <v>Spurs</v>
      </c>
      <c r="AS244" s="50">
        <f>Main!D354</f>
        <v>2.2200000000000002</v>
      </c>
      <c r="AT244" s="50">
        <f>Main!E354</f>
        <v>2.83</v>
      </c>
      <c r="AU244" s="50">
        <f>Main!F354</f>
        <v>3.59</v>
      </c>
      <c r="AV244" s="50">
        <f>Main!G354</f>
        <v>2.67</v>
      </c>
      <c r="AW244" s="50">
        <f>Main!H354</f>
        <v>1.63</v>
      </c>
      <c r="AX244" s="50">
        <f>Main!I354</f>
        <v>2.56</v>
      </c>
      <c r="AY244" s="50">
        <f>Main!J354</f>
        <v>3.06</v>
      </c>
      <c r="AZ244" s="50">
        <f>Main!K354</f>
        <v>2.5</v>
      </c>
      <c r="BA244" s="50">
        <f>Main!L1234</f>
        <v>0</v>
      </c>
      <c r="BC244" s="50" t="str">
        <v>Matip</v>
      </c>
      <c r="BD244" s="50">
        <v>5.9</v>
      </c>
      <c r="BE244" s="50" t="str">
        <v>Liverpool</v>
      </c>
      <c r="BF244" s="50">
        <v>3.36</v>
      </c>
      <c r="BG244" s="50">
        <v>2.5299999999999998</v>
      </c>
      <c r="BH244" s="50">
        <v>2.21</v>
      </c>
      <c r="BI244" s="50">
        <v>2.44</v>
      </c>
      <c r="BJ244" s="50">
        <v>2.91</v>
      </c>
      <c r="BK244" s="50">
        <v>3.18</v>
      </c>
      <c r="BL244" s="50">
        <v>1.93</v>
      </c>
      <c r="BM244" s="50">
        <v>2.67</v>
      </c>
      <c r="BN244" s="50">
        <v>0</v>
      </c>
      <c r="BP244" s="126" t="str">
        <f>Main!A244</f>
        <v>Romero</v>
      </c>
      <c r="BQ244" s="126">
        <f>Main!N2994</f>
        <v>0</v>
      </c>
      <c r="BR244" s="126">
        <f>Main!F24</f>
        <v>3.59</v>
      </c>
      <c r="BS244" s="126" t="str">
        <v>Romero</v>
      </c>
      <c r="BT244" s="126">
        <v>0</v>
      </c>
      <c r="BU244" s="126">
        <v>3.59</v>
      </c>
      <c r="BV244" s="127" t="str">
        <f t="shared" si="45"/>
        <v>Romero</v>
      </c>
      <c r="BW244" s="127">
        <f>Main!P2994</f>
        <v>0</v>
      </c>
      <c r="BX244" s="127">
        <f t="shared" si="46"/>
        <v>3.59</v>
      </c>
      <c r="BY244" s="127" t="str">
        <v>Romero</v>
      </c>
      <c r="BZ244" s="127">
        <v>0</v>
      </c>
      <c r="CA244" s="127">
        <v>3.59</v>
      </c>
      <c r="CH244" s="19" t="str">
        <f t="shared" si="47"/>
        <v>Romero</v>
      </c>
      <c r="CI244" s="19">
        <f>Main!M2994-BQ244-BW244-CC244</f>
        <v>0</v>
      </c>
      <c r="CJ244" s="19">
        <f t="shared" si="48"/>
        <v>3.59</v>
      </c>
      <c r="CK244" s="19" t="str">
        <v>Matip</v>
      </c>
      <c r="CL244" s="19">
        <v>0</v>
      </c>
      <c r="CM244" s="19">
        <v>2.21</v>
      </c>
    </row>
    <row r="245" spans="1:91">
      <c r="A245" s="48" t="str">
        <v>Dier</v>
      </c>
      <c r="B245" s="48">
        <v>5.2</v>
      </c>
      <c r="C245" s="48" t="str">
        <v>Spurs</v>
      </c>
      <c r="D245" s="48">
        <v>3.49</v>
      </c>
      <c r="E245" s="48">
        <v>2.98</v>
      </c>
      <c r="F245" s="48">
        <v>3.82</v>
      </c>
      <c r="G245" s="48">
        <v>2.9</v>
      </c>
      <c r="H245" s="48">
        <v>1.85</v>
      </c>
      <c r="I245" s="48">
        <v>2.8</v>
      </c>
      <c r="J245" s="48">
        <v>3.19</v>
      </c>
      <c r="K245" s="48">
        <v>2.67</v>
      </c>
      <c r="L245" s="48">
        <v>0</v>
      </c>
      <c r="N245" s="252">
        <f t="shared" si="49"/>
        <v>3</v>
      </c>
      <c r="O245" s="49" t="str">
        <f>Main!A355</f>
        <v>Koulibaly</v>
      </c>
      <c r="P245" s="49">
        <f>Main!B355</f>
        <v>5.5</v>
      </c>
      <c r="Q245" s="49" t="str">
        <f>Main!C355</f>
        <v>Chelsea</v>
      </c>
      <c r="R245" s="49">
        <f>Main!D355</f>
        <v>3.41</v>
      </c>
      <c r="S245" s="49">
        <f>Main!E355</f>
        <v>4.5599999999999996</v>
      </c>
      <c r="T245" s="49">
        <f>Main!F355</f>
        <v>3.01</v>
      </c>
      <c r="U245" s="49">
        <f>Main!G355</f>
        <v>1.31</v>
      </c>
      <c r="V245" s="49">
        <f>Main!H355</f>
        <v>2.6</v>
      </c>
      <c r="W245" s="49">
        <f>Main!I355</f>
        <v>1.91</v>
      </c>
      <c r="X245" s="49">
        <f>Main!J355</f>
        <v>2.62</v>
      </c>
      <c r="Y245" s="49">
        <f>Main!K355</f>
        <v>1.51</v>
      </c>
      <c r="Z245" s="49">
        <f>Main!L2995</f>
        <v>0</v>
      </c>
      <c r="AB245" s="49">
        <v>1</v>
      </c>
      <c r="AC245" s="49" t="str">
        <v>Scamacca</v>
      </c>
      <c r="AD245" s="49">
        <v>6.7</v>
      </c>
      <c r="AE245" s="49" t="str">
        <v>West Ham</v>
      </c>
      <c r="AF245" s="49">
        <v>2.15</v>
      </c>
      <c r="AG245" s="49">
        <v>2.98</v>
      </c>
      <c r="AH245" s="49">
        <v>3.06</v>
      </c>
      <c r="AI245" s="49">
        <v>3.61</v>
      </c>
      <c r="AJ245" s="49">
        <v>2.67</v>
      </c>
      <c r="AK245" s="49">
        <v>2.96</v>
      </c>
      <c r="AL245" s="49">
        <v>2.72</v>
      </c>
      <c r="AM245" s="49">
        <v>3.19</v>
      </c>
      <c r="AN245" s="49">
        <v>0</v>
      </c>
      <c r="AP245" s="50" t="str">
        <f>Main!A355</f>
        <v>Koulibaly</v>
      </c>
      <c r="AQ245" s="50">
        <f>Main!B355</f>
        <v>5.5</v>
      </c>
      <c r="AR245" s="50" t="str">
        <f>Main!C355</f>
        <v>Chelsea</v>
      </c>
      <c r="AS245" s="50">
        <f>Main!D355</f>
        <v>3.41</v>
      </c>
      <c r="AT245" s="50">
        <f>Main!E355</f>
        <v>4.5599999999999996</v>
      </c>
      <c r="AU245" s="50">
        <f>Main!F355</f>
        <v>3.01</v>
      </c>
      <c r="AV245" s="50">
        <f>Main!G355</f>
        <v>1.31</v>
      </c>
      <c r="AW245" s="50">
        <f>Main!H355</f>
        <v>2.6</v>
      </c>
      <c r="AX245" s="50">
        <f>Main!I355</f>
        <v>1.91</v>
      </c>
      <c r="AY245" s="50">
        <f>Main!J355</f>
        <v>2.62</v>
      </c>
      <c r="AZ245" s="50">
        <f>Main!K355</f>
        <v>1.51</v>
      </c>
      <c r="BA245" s="50">
        <f>Main!L1235</f>
        <v>0</v>
      </c>
      <c r="BC245" s="50" t="str">
        <v>Romero</v>
      </c>
      <c r="BD245" s="50">
        <v>4.9000000000000004</v>
      </c>
      <c r="BE245" s="50" t="str">
        <v>Spurs</v>
      </c>
      <c r="BF245" s="50">
        <v>2.2200000000000002</v>
      </c>
      <c r="BG245" s="50">
        <v>2.83</v>
      </c>
      <c r="BH245" s="50">
        <v>3.59</v>
      </c>
      <c r="BI245" s="50">
        <v>2.67</v>
      </c>
      <c r="BJ245" s="50">
        <v>1.63</v>
      </c>
      <c r="BK245" s="50">
        <v>2.56</v>
      </c>
      <c r="BL245" s="50">
        <v>3.06</v>
      </c>
      <c r="BM245" s="50">
        <v>2.5</v>
      </c>
      <c r="BN245" s="50">
        <v>0</v>
      </c>
      <c r="BP245" s="126" t="str">
        <f>Main!A245</f>
        <v>Koulibaly</v>
      </c>
      <c r="BQ245" s="126">
        <f>Main!N2995</f>
        <v>0</v>
      </c>
      <c r="BR245" s="126">
        <f>Main!F25</f>
        <v>3.01</v>
      </c>
      <c r="BS245" s="126" t="str">
        <v>Koulibaly</v>
      </c>
      <c r="BT245" s="126">
        <v>0</v>
      </c>
      <c r="BU245" s="126">
        <v>3.01</v>
      </c>
      <c r="BV245" s="127" t="str">
        <f t="shared" si="45"/>
        <v>Koulibaly</v>
      </c>
      <c r="BW245" s="127">
        <f>Main!P2995</f>
        <v>0</v>
      </c>
      <c r="BX245" s="127">
        <f t="shared" si="46"/>
        <v>3.01</v>
      </c>
      <c r="BY245" s="127" t="str">
        <v>Koulibaly</v>
      </c>
      <c r="BZ245" s="127">
        <v>0</v>
      </c>
      <c r="CA245" s="127">
        <v>3.01</v>
      </c>
      <c r="CH245" s="19" t="str">
        <f t="shared" si="47"/>
        <v>Koulibaly</v>
      </c>
      <c r="CI245" s="19">
        <f>Main!M2995-BQ245-BW245-CC245</f>
        <v>0</v>
      </c>
      <c r="CJ245" s="19">
        <f t="shared" si="48"/>
        <v>3.01</v>
      </c>
      <c r="CK245" s="19" t="str">
        <v>Romero</v>
      </c>
      <c r="CL245" s="19">
        <v>0</v>
      </c>
      <c r="CM245" s="19">
        <v>3.59</v>
      </c>
    </row>
    <row r="246" spans="1:91">
      <c r="A246" s="48" t="str">
        <v>Schär</v>
      </c>
      <c r="B246" s="48">
        <v>4.9000000000000004</v>
      </c>
      <c r="C246" s="48" t="str">
        <v>Newcastle</v>
      </c>
      <c r="D246" s="48">
        <v>4.0599999999999996</v>
      </c>
      <c r="E246" s="48">
        <v>1.69</v>
      </c>
      <c r="F246" s="48">
        <v>3.37</v>
      </c>
      <c r="G246" s="48">
        <v>2.85</v>
      </c>
      <c r="H246" s="48">
        <v>3.68</v>
      </c>
      <c r="I246" s="48">
        <v>3.69</v>
      </c>
      <c r="J246" s="48">
        <v>2.3199999999999998</v>
      </c>
      <c r="K246" s="48">
        <v>2.0299999999999998</v>
      </c>
      <c r="L246" s="48">
        <v>0</v>
      </c>
      <c r="N246" s="252">
        <f t="shared" si="49"/>
        <v>3</v>
      </c>
      <c r="O246" s="49" t="str">
        <f>Main!A356</f>
        <v>Digne</v>
      </c>
      <c r="P246" s="49">
        <f>Main!B356</f>
        <v>4.5999999999999996</v>
      </c>
      <c r="Q246" s="49" t="str">
        <f>Main!C356</f>
        <v>Aston Villa</v>
      </c>
      <c r="R246" s="49">
        <f>Main!D356</f>
        <v>2.17</v>
      </c>
      <c r="S246" s="49">
        <f>Main!E356</f>
        <v>3.48</v>
      </c>
      <c r="T246" s="49">
        <f>Main!F356</f>
        <v>3.26</v>
      </c>
      <c r="U246" s="49">
        <f>Main!G356</f>
        <v>2.9</v>
      </c>
      <c r="V246" s="49">
        <f>Main!H356</f>
        <v>3.17</v>
      </c>
      <c r="W246" s="49">
        <f>Main!I356</f>
        <v>1.1499999999999999</v>
      </c>
      <c r="X246" s="49">
        <f>Main!J356</f>
        <v>2.02</v>
      </c>
      <c r="Y246" s="49">
        <f>Main!K356</f>
        <v>2.76</v>
      </c>
      <c r="Z246" s="49">
        <f>Main!L2996</f>
        <v>0</v>
      </c>
      <c r="AB246" s="49">
        <v>1</v>
      </c>
      <c r="AC246" s="49" t="str">
        <v>Edouard</v>
      </c>
      <c r="AD246" s="49">
        <v>5.3</v>
      </c>
      <c r="AE246" s="49" t="str">
        <v>Crystal Palace</v>
      </c>
      <c r="AF246" s="49">
        <v>3.3</v>
      </c>
      <c r="AG246" s="49">
        <v>3.09</v>
      </c>
      <c r="AH246" s="49">
        <v>2.58</v>
      </c>
      <c r="AI246" s="49">
        <v>2.88</v>
      </c>
      <c r="AJ246" s="49">
        <v>2.63</v>
      </c>
      <c r="AK246" s="49">
        <v>2.94</v>
      </c>
      <c r="AL246" s="49">
        <v>2.89</v>
      </c>
      <c r="AM246" s="49">
        <v>2.66</v>
      </c>
      <c r="AN246" s="49">
        <v>0</v>
      </c>
      <c r="AP246" s="50" t="str">
        <f>Main!A356</f>
        <v>Digne</v>
      </c>
      <c r="AQ246" s="50">
        <f>Main!B356</f>
        <v>4.5999999999999996</v>
      </c>
      <c r="AR246" s="50" t="str">
        <f>Main!C356</f>
        <v>Aston Villa</v>
      </c>
      <c r="AS246" s="50">
        <f>Main!D356</f>
        <v>2.17</v>
      </c>
      <c r="AT246" s="50">
        <f>Main!E356</f>
        <v>3.48</v>
      </c>
      <c r="AU246" s="50">
        <f>Main!F356</f>
        <v>3.26</v>
      </c>
      <c r="AV246" s="50">
        <f>Main!G356</f>
        <v>2.9</v>
      </c>
      <c r="AW246" s="50">
        <f>Main!H356</f>
        <v>3.17</v>
      </c>
      <c r="AX246" s="50">
        <f>Main!I356</f>
        <v>1.1499999999999999</v>
      </c>
      <c r="AY246" s="50">
        <f>Main!J356</f>
        <v>2.02</v>
      </c>
      <c r="AZ246" s="50">
        <f>Main!K356</f>
        <v>2.76</v>
      </c>
      <c r="BA246" s="50">
        <f>Main!L1236</f>
        <v>0</v>
      </c>
      <c r="BC246" s="50" t="str">
        <v>Koulibaly</v>
      </c>
      <c r="BD246" s="50">
        <v>5.5</v>
      </c>
      <c r="BE246" s="50" t="str">
        <v>Chelsea</v>
      </c>
      <c r="BF246" s="50">
        <v>3.41</v>
      </c>
      <c r="BG246" s="50">
        <v>4.5599999999999996</v>
      </c>
      <c r="BH246" s="50">
        <v>3.01</v>
      </c>
      <c r="BI246" s="50">
        <v>1.31</v>
      </c>
      <c r="BJ246" s="50">
        <v>2.6</v>
      </c>
      <c r="BK246" s="50">
        <v>1.91</v>
      </c>
      <c r="BL246" s="50">
        <v>2.62</v>
      </c>
      <c r="BM246" s="50">
        <v>1.51</v>
      </c>
      <c r="BN246" s="50">
        <v>0</v>
      </c>
      <c r="BP246" s="126" t="str">
        <f>Main!A246</f>
        <v>Digne</v>
      </c>
      <c r="BQ246" s="126">
        <f>Main!N2996</f>
        <v>0</v>
      </c>
      <c r="BR246" s="126">
        <f>Main!F26</f>
        <v>3.26</v>
      </c>
      <c r="BS246" s="126" t="str">
        <v>Digne</v>
      </c>
      <c r="BT246" s="126">
        <v>0</v>
      </c>
      <c r="BU246" s="126">
        <v>3.26</v>
      </c>
      <c r="BV246" s="127" t="str">
        <f t="shared" si="45"/>
        <v>Digne</v>
      </c>
      <c r="BW246" s="127">
        <f>Main!P2996</f>
        <v>0</v>
      </c>
      <c r="BX246" s="127">
        <f t="shared" si="46"/>
        <v>3.26</v>
      </c>
      <c r="BY246" s="127" t="str">
        <v>Digne</v>
      </c>
      <c r="BZ246" s="127">
        <v>0</v>
      </c>
      <c r="CA246" s="127">
        <v>3.26</v>
      </c>
      <c r="CH246" s="19" t="str">
        <f t="shared" si="47"/>
        <v>Digne</v>
      </c>
      <c r="CI246" s="19">
        <f>Main!M2996-BQ246-BW246-CC246</f>
        <v>0</v>
      </c>
      <c r="CJ246" s="19">
        <f t="shared" si="48"/>
        <v>3.26</v>
      </c>
      <c r="CK246" s="19" t="str">
        <v>Koulibaly</v>
      </c>
      <c r="CL246" s="19">
        <v>0</v>
      </c>
      <c r="CM246" s="19">
        <v>3.01</v>
      </c>
    </row>
    <row r="247" spans="1:91">
      <c r="A247" s="48" t="str">
        <v>Zinchenko</v>
      </c>
      <c r="B247" s="48">
        <v>5</v>
      </c>
      <c r="C247" s="48" t="str">
        <v>Arsenal</v>
      </c>
      <c r="D247" s="48">
        <v>2.52</v>
      </c>
      <c r="E247" s="48">
        <v>2.68</v>
      </c>
      <c r="F247" s="48">
        <v>2.23</v>
      </c>
      <c r="G247" s="48">
        <v>2.7</v>
      </c>
      <c r="H247" s="48">
        <v>3.15</v>
      </c>
      <c r="I247" s="48">
        <v>5.31</v>
      </c>
      <c r="J247" s="48">
        <v>2.75</v>
      </c>
      <c r="K247" s="48">
        <v>2.25</v>
      </c>
      <c r="L247" s="48">
        <v>0</v>
      </c>
      <c r="N247" s="252">
        <f t="shared" si="49"/>
        <v>3</v>
      </c>
      <c r="O247" s="49" t="str">
        <f>Main!A357</f>
        <v>Akanji</v>
      </c>
      <c r="P247" s="49">
        <f>Main!B357</f>
        <v>5</v>
      </c>
      <c r="Q247" s="49" t="str">
        <f>Main!C357</f>
        <v>Man City</v>
      </c>
      <c r="R247" s="49">
        <f>Main!D357</f>
        <v>2.91</v>
      </c>
      <c r="S247" s="49">
        <f>Main!E357</f>
        <v>2.23</v>
      </c>
      <c r="T247" s="49">
        <f>Main!F357</f>
        <v>4.28</v>
      </c>
      <c r="U247" s="49">
        <f>Main!G357</f>
        <v>2.83</v>
      </c>
      <c r="V247" s="49">
        <f>Main!H357</f>
        <v>1.71</v>
      </c>
      <c r="W247" s="49">
        <f>Main!I357</f>
        <v>3.56</v>
      </c>
      <c r="X247" s="49">
        <f>Main!J357</f>
        <v>2.21</v>
      </c>
      <c r="Y247" s="49">
        <f>Main!K357</f>
        <v>0.95</v>
      </c>
      <c r="Z247" s="49">
        <f>Main!L2997</f>
        <v>0</v>
      </c>
      <c r="AB247" s="49">
        <v>1</v>
      </c>
      <c r="AC247" s="49" t="str">
        <v>Johnson</v>
      </c>
      <c r="AD247" s="49">
        <v>5.6</v>
      </c>
      <c r="AE247" s="49" t="str">
        <v>Nott'm Forest</v>
      </c>
      <c r="AF247" s="49">
        <v>3.11</v>
      </c>
      <c r="AG247" s="49">
        <v>3.14</v>
      </c>
      <c r="AH247" s="49">
        <v>3.23</v>
      </c>
      <c r="AI247" s="49">
        <v>2.81</v>
      </c>
      <c r="AJ247" s="49">
        <v>3.31</v>
      </c>
      <c r="AK247" s="49">
        <v>2.69</v>
      </c>
      <c r="AL247" s="49">
        <v>2.23</v>
      </c>
      <c r="AM247" s="49">
        <v>2.16</v>
      </c>
      <c r="AN247" s="49">
        <v>0</v>
      </c>
      <c r="AP247" s="50" t="str">
        <f>Main!A357</f>
        <v>Akanji</v>
      </c>
      <c r="AQ247" s="50">
        <f>Main!B357</f>
        <v>5</v>
      </c>
      <c r="AR247" s="50" t="str">
        <f>Main!C357</f>
        <v>Man City</v>
      </c>
      <c r="AS247" s="50">
        <f>Main!D357</f>
        <v>2.91</v>
      </c>
      <c r="AT247" s="50">
        <f>Main!E357</f>
        <v>2.23</v>
      </c>
      <c r="AU247" s="50">
        <f>Main!F357</f>
        <v>4.28</v>
      </c>
      <c r="AV247" s="50">
        <f>Main!G357</f>
        <v>2.83</v>
      </c>
      <c r="AW247" s="50">
        <f>Main!H357</f>
        <v>1.71</v>
      </c>
      <c r="AX247" s="50">
        <f>Main!I357</f>
        <v>3.56</v>
      </c>
      <c r="AY247" s="50">
        <f>Main!J357</f>
        <v>2.21</v>
      </c>
      <c r="AZ247" s="50">
        <f>Main!K357</f>
        <v>0.95</v>
      </c>
      <c r="BA247" s="50">
        <f>Main!L1237</f>
        <v>0</v>
      </c>
      <c r="BC247" s="50" t="str">
        <v>Digne</v>
      </c>
      <c r="BD247" s="50">
        <v>4.5999999999999996</v>
      </c>
      <c r="BE247" s="50" t="str">
        <v>Aston Villa</v>
      </c>
      <c r="BF247" s="50">
        <v>2.17</v>
      </c>
      <c r="BG247" s="50">
        <v>3.48</v>
      </c>
      <c r="BH247" s="50">
        <v>3.26</v>
      </c>
      <c r="BI247" s="50">
        <v>2.9</v>
      </c>
      <c r="BJ247" s="50">
        <v>3.17</v>
      </c>
      <c r="BK247" s="50">
        <v>1.1499999999999999</v>
      </c>
      <c r="BL247" s="50">
        <v>2.02</v>
      </c>
      <c r="BM247" s="50">
        <v>2.76</v>
      </c>
      <c r="BN247" s="50">
        <v>0</v>
      </c>
      <c r="BP247" s="126" t="str">
        <f>Main!A247</f>
        <v>Akanji</v>
      </c>
      <c r="BQ247" s="126">
        <f>Main!N2997</f>
        <v>0</v>
      </c>
      <c r="BR247" s="126">
        <f>Main!F27</f>
        <v>4.28</v>
      </c>
      <c r="BS247" s="126" t="str">
        <v>Akanji</v>
      </c>
      <c r="BT247" s="126">
        <v>0</v>
      </c>
      <c r="BU247" s="126">
        <v>4.28</v>
      </c>
      <c r="BV247" s="127" t="str">
        <f t="shared" si="45"/>
        <v>Akanji</v>
      </c>
      <c r="BW247" s="127">
        <f>Main!P2997</f>
        <v>0</v>
      </c>
      <c r="BX247" s="127">
        <f t="shared" si="46"/>
        <v>4.28</v>
      </c>
      <c r="BY247" s="127" t="str">
        <v>Akanji</v>
      </c>
      <c r="BZ247" s="127">
        <v>0</v>
      </c>
      <c r="CA247" s="127">
        <v>4.28</v>
      </c>
      <c r="CH247" s="19" t="str">
        <f t="shared" si="47"/>
        <v>Akanji</v>
      </c>
      <c r="CI247" s="19">
        <f>Main!M2997-BQ247-BW247-CC247</f>
        <v>0</v>
      </c>
      <c r="CJ247" s="19">
        <f t="shared" si="48"/>
        <v>4.28</v>
      </c>
      <c r="CK247" s="19" t="str">
        <v>Digne</v>
      </c>
      <c r="CL247" s="19">
        <v>0</v>
      </c>
      <c r="CM247" s="19">
        <v>3.26</v>
      </c>
    </row>
    <row r="248" spans="1:91">
      <c r="A248" s="48" t="str">
        <v>Walker</v>
      </c>
      <c r="B248" s="48">
        <v>4.8</v>
      </c>
      <c r="C248" s="48" t="str">
        <v>Man City</v>
      </c>
      <c r="D248" s="48">
        <v>3.17</v>
      </c>
      <c r="E248" s="48">
        <v>2.37</v>
      </c>
      <c r="F248" s="48">
        <v>4.68</v>
      </c>
      <c r="G248" s="48">
        <v>3.05</v>
      </c>
      <c r="H248" s="48">
        <v>2.04</v>
      </c>
      <c r="I248" s="48">
        <v>4.25</v>
      </c>
      <c r="J248" s="48">
        <v>2.4500000000000002</v>
      </c>
      <c r="K248" s="48">
        <v>1.1399999999999999</v>
      </c>
      <c r="L248" s="48">
        <v>0</v>
      </c>
      <c r="N248" s="252">
        <f t="shared" si="49"/>
        <v>3</v>
      </c>
      <c r="O248" s="49" t="str">
        <f>Main!A358</f>
        <v>Thiago Silva</v>
      </c>
      <c r="P248" s="49">
        <f>Main!B358</f>
        <v>5.4</v>
      </c>
      <c r="Q248" s="49" t="str">
        <f>Main!C358</f>
        <v>Chelsea</v>
      </c>
      <c r="R248" s="49">
        <f>Main!D358</f>
        <v>3.27</v>
      </c>
      <c r="S248" s="49">
        <f>Main!E358</f>
        <v>4.46</v>
      </c>
      <c r="T248" s="49">
        <f>Main!F358</f>
        <v>3.03</v>
      </c>
      <c r="U248" s="49">
        <f>Main!G358</f>
        <v>1.37</v>
      </c>
      <c r="V248" s="49">
        <f>Main!H358</f>
        <v>2.4300000000000002</v>
      </c>
      <c r="W248" s="49">
        <f>Main!I358</f>
        <v>1.92</v>
      </c>
      <c r="X248" s="49">
        <f>Main!J358</f>
        <v>2.63</v>
      </c>
      <c r="Y248" s="49">
        <f>Main!K358</f>
        <v>1.54</v>
      </c>
      <c r="Z248" s="49">
        <f>Main!L2998</f>
        <v>0</v>
      </c>
      <c r="AB248" s="49">
        <v>1</v>
      </c>
      <c r="AC248" s="49" t="str">
        <v>Daka</v>
      </c>
      <c r="AD248" s="49">
        <v>5.7</v>
      </c>
      <c r="AE248" s="49" t="str">
        <v>Leicester</v>
      </c>
      <c r="AF248" s="49">
        <v>2.34</v>
      </c>
      <c r="AG248" s="49">
        <v>3.19</v>
      </c>
      <c r="AH248" s="49">
        <v>2.93</v>
      </c>
      <c r="AI248" s="49">
        <v>2.73</v>
      </c>
      <c r="AJ248" s="49">
        <v>2.31</v>
      </c>
      <c r="AK248" s="49">
        <v>2.2799999999999998</v>
      </c>
      <c r="AL248" s="49">
        <v>2.1800000000000002</v>
      </c>
      <c r="AM248" s="49">
        <v>1.83</v>
      </c>
      <c r="AN248" s="49">
        <v>0</v>
      </c>
      <c r="AP248" s="50" t="str">
        <f>Main!A358</f>
        <v>Thiago Silva</v>
      </c>
      <c r="AQ248" s="50">
        <f>Main!B358</f>
        <v>5.4</v>
      </c>
      <c r="AR248" s="50" t="str">
        <f>Main!C358</f>
        <v>Chelsea</v>
      </c>
      <c r="AS248" s="50">
        <f>Main!D358</f>
        <v>3.27</v>
      </c>
      <c r="AT248" s="50">
        <f>Main!E358</f>
        <v>4.46</v>
      </c>
      <c r="AU248" s="50">
        <f>Main!F358</f>
        <v>3.03</v>
      </c>
      <c r="AV248" s="50">
        <f>Main!G358</f>
        <v>1.37</v>
      </c>
      <c r="AW248" s="50">
        <f>Main!H358</f>
        <v>2.4300000000000002</v>
      </c>
      <c r="AX248" s="50">
        <f>Main!I358</f>
        <v>1.92</v>
      </c>
      <c r="AY248" s="50">
        <f>Main!J358</f>
        <v>2.63</v>
      </c>
      <c r="AZ248" s="50">
        <f>Main!K358</f>
        <v>1.54</v>
      </c>
      <c r="BA248" s="50">
        <f>Main!L1238</f>
        <v>0</v>
      </c>
      <c r="BC248" s="50" t="str">
        <v>Akanji</v>
      </c>
      <c r="BD248" s="50">
        <v>5</v>
      </c>
      <c r="BE248" s="50" t="str">
        <v>Man City</v>
      </c>
      <c r="BF248" s="50">
        <v>2.91</v>
      </c>
      <c r="BG248" s="50">
        <v>2.23</v>
      </c>
      <c r="BH248" s="50">
        <v>4.28</v>
      </c>
      <c r="BI248" s="50">
        <v>2.83</v>
      </c>
      <c r="BJ248" s="50">
        <v>1.71</v>
      </c>
      <c r="BK248" s="50">
        <v>3.56</v>
      </c>
      <c r="BL248" s="50">
        <v>2.21</v>
      </c>
      <c r="BM248" s="50">
        <v>0.95</v>
      </c>
      <c r="BN248" s="50">
        <v>0</v>
      </c>
      <c r="BP248" s="126" t="str">
        <f>Main!A248</f>
        <v>Thiago Silva</v>
      </c>
      <c r="BQ248" s="126">
        <f>Main!N2998</f>
        <v>0</v>
      </c>
      <c r="BR248" s="126">
        <f>Main!F28</f>
        <v>3.03</v>
      </c>
      <c r="BS248" s="126" t="str">
        <v>Thiago Silva</v>
      </c>
      <c r="BT248" s="126">
        <v>0</v>
      </c>
      <c r="BU248" s="126">
        <v>3.03</v>
      </c>
      <c r="BV248" s="127" t="str">
        <f t="shared" si="45"/>
        <v>Thiago Silva</v>
      </c>
      <c r="BW248" s="127">
        <f>Main!P2998</f>
        <v>0</v>
      </c>
      <c r="BX248" s="127">
        <f t="shared" si="46"/>
        <v>3.03</v>
      </c>
      <c r="BY248" s="127" t="str">
        <v>Thiago Silva</v>
      </c>
      <c r="BZ248" s="127">
        <v>0</v>
      </c>
      <c r="CA248" s="127">
        <v>3.03</v>
      </c>
      <c r="CH248" s="19" t="str">
        <f t="shared" si="47"/>
        <v>Thiago Silva</v>
      </c>
      <c r="CI248" s="19">
        <f>Main!M2998-BQ248-BW248-CC248</f>
        <v>0</v>
      </c>
      <c r="CJ248" s="19">
        <f t="shared" si="48"/>
        <v>3.03</v>
      </c>
      <c r="CK248" s="19" t="str">
        <v>Akanji</v>
      </c>
      <c r="CL248" s="19">
        <v>0</v>
      </c>
      <c r="CM248" s="19">
        <v>4.28</v>
      </c>
    </row>
    <row r="249" spans="1:91">
      <c r="A249" s="48" t="str">
        <v>Stones</v>
      </c>
      <c r="B249" s="48">
        <v>5.4</v>
      </c>
      <c r="C249" s="48" t="str">
        <v>Man City</v>
      </c>
      <c r="D249" s="48">
        <v>3.18</v>
      </c>
      <c r="E249" s="48">
        <v>2.4700000000000002</v>
      </c>
      <c r="F249" s="48">
        <v>4.68</v>
      </c>
      <c r="G249" s="48">
        <v>3.03</v>
      </c>
      <c r="H249" s="48">
        <v>1.96</v>
      </c>
      <c r="I249" s="48">
        <v>3.99</v>
      </c>
      <c r="J249" s="48">
        <v>2.36</v>
      </c>
      <c r="K249" s="48">
        <v>1.05</v>
      </c>
      <c r="L249" s="48">
        <v>0</v>
      </c>
      <c r="N249" s="252">
        <f t="shared" si="49"/>
        <v>3</v>
      </c>
      <c r="O249" s="49" t="str">
        <f>Main!A359</f>
        <v>Martínez</v>
      </c>
      <c r="P249" s="49">
        <f>Main!B359</f>
        <v>4.5</v>
      </c>
      <c r="Q249" s="49" t="str">
        <f>Main!C359</f>
        <v>Man Utd</v>
      </c>
      <c r="R249" s="49">
        <f>Main!D359</f>
        <v>1.68</v>
      </c>
      <c r="S249" s="49">
        <f>Main!E359</f>
        <v>3.97</v>
      </c>
      <c r="T249" s="49">
        <f>Main!F359</f>
        <v>1.83</v>
      </c>
      <c r="U249" s="49">
        <f>Main!G359</f>
        <v>1.76</v>
      </c>
      <c r="V249" s="49">
        <f>Main!H359</f>
        <v>3.42</v>
      </c>
      <c r="W249" s="49">
        <f>Main!I359</f>
        <v>2.67</v>
      </c>
      <c r="X249" s="49">
        <f>Main!J359</f>
        <v>3.49</v>
      </c>
      <c r="Y249" s="49">
        <f>Main!K359</f>
        <v>1.59</v>
      </c>
      <c r="Z249" s="49">
        <f>Main!L2999</f>
        <v>0</v>
      </c>
      <c r="AB249" s="49">
        <v>1</v>
      </c>
      <c r="AC249" s="49" t="str">
        <v>Greenwood</v>
      </c>
      <c r="AD249" s="49">
        <v>4.2</v>
      </c>
      <c r="AE249" s="49" t="str">
        <v>Leeds</v>
      </c>
      <c r="AF249" s="49">
        <v>0.81</v>
      </c>
      <c r="AG249" s="49">
        <v>0.99</v>
      </c>
      <c r="AH249" s="49">
        <v>0.74</v>
      </c>
      <c r="AI249" s="49">
        <v>0.86</v>
      </c>
      <c r="AJ249" s="49">
        <v>0.69</v>
      </c>
      <c r="AK249" s="49">
        <v>0.71</v>
      </c>
      <c r="AL249" s="49">
        <v>0.79</v>
      </c>
      <c r="AM249" s="49">
        <v>0.73</v>
      </c>
      <c r="AN249" s="49">
        <v>0</v>
      </c>
      <c r="AP249" s="50" t="str">
        <f>Main!A359</f>
        <v>Martínez</v>
      </c>
      <c r="AQ249" s="50">
        <f>Main!B359</f>
        <v>4.5</v>
      </c>
      <c r="AR249" s="50" t="str">
        <f>Main!C359</f>
        <v>Man Utd</v>
      </c>
      <c r="AS249" s="50">
        <f>Main!D359</f>
        <v>1.68</v>
      </c>
      <c r="AT249" s="50">
        <f>Main!E359</f>
        <v>3.97</v>
      </c>
      <c r="AU249" s="50">
        <f>Main!F359</f>
        <v>1.83</v>
      </c>
      <c r="AV249" s="50">
        <f>Main!G359</f>
        <v>1.76</v>
      </c>
      <c r="AW249" s="50">
        <f>Main!H359</f>
        <v>3.42</v>
      </c>
      <c r="AX249" s="50">
        <f>Main!I359</f>
        <v>2.67</v>
      </c>
      <c r="AY249" s="50">
        <f>Main!J359</f>
        <v>3.49</v>
      </c>
      <c r="AZ249" s="50">
        <f>Main!K359</f>
        <v>1.59</v>
      </c>
      <c r="BA249" s="50">
        <f>Main!L1239</f>
        <v>0</v>
      </c>
      <c r="BC249" s="50" t="str">
        <v>Thiago Silva</v>
      </c>
      <c r="BD249" s="50">
        <v>5.4</v>
      </c>
      <c r="BE249" s="50" t="str">
        <v>Chelsea</v>
      </c>
      <c r="BF249" s="50">
        <v>3.27</v>
      </c>
      <c r="BG249" s="50">
        <v>4.46</v>
      </c>
      <c r="BH249" s="50">
        <v>3.03</v>
      </c>
      <c r="BI249" s="50">
        <v>1.37</v>
      </c>
      <c r="BJ249" s="50">
        <v>2.4300000000000002</v>
      </c>
      <c r="BK249" s="50">
        <v>1.92</v>
      </c>
      <c r="BL249" s="50">
        <v>2.63</v>
      </c>
      <c r="BM249" s="50">
        <v>1.54</v>
      </c>
      <c r="BN249" s="50">
        <v>0</v>
      </c>
      <c r="BP249" s="126" t="str">
        <f>Main!A249</f>
        <v>Martínez</v>
      </c>
      <c r="BQ249" s="126">
        <f>Main!N2999</f>
        <v>0</v>
      </c>
      <c r="BR249" s="126">
        <f>Main!F29</f>
        <v>1.83</v>
      </c>
      <c r="BS249" s="126" t="str">
        <v>Martínez</v>
      </c>
      <c r="BT249" s="126">
        <v>0</v>
      </c>
      <c r="BU249" s="126">
        <v>1.83</v>
      </c>
      <c r="BV249" s="127" t="str">
        <f t="shared" si="45"/>
        <v>Martínez</v>
      </c>
      <c r="BW249" s="127">
        <f>Main!P2999</f>
        <v>0</v>
      </c>
      <c r="BX249" s="127">
        <f t="shared" si="46"/>
        <v>1.83</v>
      </c>
      <c r="BY249" s="127" t="str">
        <v>Martínez</v>
      </c>
      <c r="BZ249" s="127">
        <v>0</v>
      </c>
      <c r="CA249" s="127">
        <v>1.83</v>
      </c>
      <c r="CH249" s="19" t="str">
        <f t="shared" si="47"/>
        <v>Martínez</v>
      </c>
      <c r="CI249" s="19">
        <f>Main!M2999-BQ249-BW249-CC249</f>
        <v>0</v>
      </c>
      <c r="CJ249" s="19">
        <f t="shared" si="48"/>
        <v>1.83</v>
      </c>
      <c r="CK249" s="19" t="str">
        <v>Thiago Silva</v>
      </c>
      <c r="CL249" s="19">
        <v>0</v>
      </c>
      <c r="CM249" s="19">
        <v>3.03</v>
      </c>
    </row>
    <row r="250" spans="1:91">
      <c r="A250" s="48" t="str">
        <v>Shaw</v>
      </c>
      <c r="B250" s="48">
        <v>4.8</v>
      </c>
      <c r="C250" s="48" t="str">
        <v>Man Utd</v>
      </c>
      <c r="D250" s="48">
        <v>3.54</v>
      </c>
      <c r="E250" s="48">
        <v>4.2</v>
      </c>
      <c r="F250" s="48">
        <v>1.83</v>
      </c>
      <c r="G250" s="48">
        <v>1.77</v>
      </c>
      <c r="H250" s="48">
        <v>3.5</v>
      </c>
      <c r="I250" s="48">
        <v>2.77</v>
      </c>
      <c r="J250" s="48">
        <v>3.37</v>
      </c>
      <c r="K250" s="48">
        <v>1.64</v>
      </c>
      <c r="L250" s="48">
        <v>0</v>
      </c>
      <c r="N250" s="252">
        <f t="shared" si="49"/>
        <v>3</v>
      </c>
      <c r="O250" s="49" t="str">
        <f>Main!A360</f>
        <v>Mee</v>
      </c>
      <c r="P250" s="49">
        <f>Main!B360</f>
        <v>4.5999999999999996</v>
      </c>
      <c r="Q250" s="49" t="str">
        <f>Main!C360</f>
        <v>Brentford</v>
      </c>
      <c r="R250" s="49">
        <f>Main!D360</f>
        <v>2.67</v>
      </c>
      <c r="S250" s="49">
        <f>Main!E360</f>
        <v>1.94</v>
      </c>
      <c r="T250" s="49">
        <f>Main!F360</f>
        <v>3.89</v>
      </c>
      <c r="U250" s="49">
        <f>Main!G360</f>
        <v>2.54</v>
      </c>
      <c r="V250" s="49">
        <f>Main!H360</f>
        <v>3.58</v>
      </c>
      <c r="W250" s="49">
        <f>Main!I360</f>
        <v>1.5</v>
      </c>
      <c r="X250" s="49">
        <f>Main!J360</f>
        <v>3.4</v>
      </c>
      <c r="Y250" s="49">
        <f>Main!K360</f>
        <v>0.85</v>
      </c>
      <c r="Z250" s="49">
        <f>Main!L3000</f>
        <v>0</v>
      </c>
      <c r="AB250" s="49">
        <v>2</v>
      </c>
      <c r="AC250" s="49" t="str">
        <v>De Bruyne</v>
      </c>
      <c r="AD250" s="49">
        <v>12.6</v>
      </c>
      <c r="AE250" s="49" t="str">
        <v>Man City</v>
      </c>
      <c r="AF250" s="49">
        <v>6.01</v>
      </c>
      <c r="AG250" s="49">
        <v>4.38</v>
      </c>
      <c r="AH250" s="49">
        <v>9.01</v>
      </c>
      <c r="AI250" s="49">
        <v>5.29</v>
      </c>
      <c r="AJ250" s="49">
        <v>4.18</v>
      </c>
      <c r="AK250" s="49">
        <v>9.2799999999999994</v>
      </c>
      <c r="AL250" s="49">
        <v>5.0999999999999996</v>
      </c>
      <c r="AM250" s="49">
        <v>2.2400000000000002</v>
      </c>
      <c r="AN250" s="49">
        <v>0</v>
      </c>
      <c r="AP250" s="50" t="str">
        <f>Main!A360</f>
        <v>Mee</v>
      </c>
      <c r="AQ250" s="50">
        <f>Main!B360</f>
        <v>4.5999999999999996</v>
      </c>
      <c r="AR250" s="50" t="str">
        <f>Main!C360</f>
        <v>Brentford</v>
      </c>
      <c r="AS250" s="50">
        <f>Main!D360</f>
        <v>2.67</v>
      </c>
      <c r="AT250" s="50">
        <f>Main!E360</f>
        <v>1.94</v>
      </c>
      <c r="AU250" s="50">
        <f>Main!F360</f>
        <v>3.89</v>
      </c>
      <c r="AV250" s="50">
        <f>Main!G360</f>
        <v>2.54</v>
      </c>
      <c r="AW250" s="50">
        <f>Main!H360</f>
        <v>3.58</v>
      </c>
      <c r="AX250" s="50">
        <f>Main!I360</f>
        <v>1.5</v>
      </c>
      <c r="AY250" s="50">
        <f>Main!J360</f>
        <v>3.4</v>
      </c>
      <c r="AZ250" s="50">
        <f>Main!K360</f>
        <v>0.85</v>
      </c>
      <c r="BA250" s="50">
        <f>Main!L1240</f>
        <v>0</v>
      </c>
      <c r="BC250" s="50" t="str">
        <v>Martínez</v>
      </c>
      <c r="BD250" s="50">
        <v>4.5</v>
      </c>
      <c r="BE250" s="50" t="str">
        <v>Man Utd</v>
      </c>
      <c r="BF250" s="50">
        <v>1.68</v>
      </c>
      <c r="BG250" s="50">
        <v>3.97</v>
      </c>
      <c r="BH250" s="50">
        <v>1.83</v>
      </c>
      <c r="BI250" s="50">
        <v>1.76</v>
      </c>
      <c r="BJ250" s="50">
        <v>3.42</v>
      </c>
      <c r="BK250" s="50">
        <v>2.67</v>
      </c>
      <c r="BL250" s="50">
        <v>3.49</v>
      </c>
      <c r="BM250" s="50">
        <v>1.59</v>
      </c>
      <c r="BN250" s="50">
        <v>0</v>
      </c>
      <c r="BP250" s="126" t="str">
        <f>Main!A250</f>
        <v>Mee</v>
      </c>
      <c r="BQ250" s="126">
        <f>Main!N3000</f>
        <v>0</v>
      </c>
      <c r="BR250" s="126">
        <f>Main!F30</f>
        <v>3.89</v>
      </c>
      <c r="BS250" s="126" t="str">
        <v>Mee</v>
      </c>
      <c r="BT250" s="126">
        <v>0</v>
      </c>
      <c r="BU250" s="126">
        <v>3.89</v>
      </c>
      <c r="BV250" s="127" t="str">
        <f t="shared" si="45"/>
        <v>Mee</v>
      </c>
      <c r="BW250" s="127">
        <f>Main!P3000</f>
        <v>0</v>
      </c>
      <c r="BX250" s="127">
        <f t="shared" si="46"/>
        <v>3.89</v>
      </c>
      <c r="BY250" s="127" t="str">
        <v>Mee</v>
      </c>
      <c r="BZ250" s="127">
        <v>0</v>
      </c>
      <c r="CA250" s="127">
        <v>3.89</v>
      </c>
      <c r="CH250" s="19" t="str">
        <f t="shared" si="47"/>
        <v>Mee</v>
      </c>
      <c r="CI250" s="19">
        <f>Main!M3000-BQ250-BW250-CC250</f>
        <v>0</v>
      </c>
      <c r="CJ250" s="19">
        <f t="shared" si="48"/>
        <v>3.89</v>
      </c>
      <c r="CK250" s="19" t="str">
        <v>Martínez</v>
      </c>
      <c r="CL250" s="19">
        <v>0</v>
      </c>
      <c r="CM250" s="19">
        <v>1.83</v>
      </c>
    </row>
    <row r="251" spans="1:91">
      <c r="A251" s="48" t="str">
        <v>Varane</v>
      </c>
      <c r="B251" s="48">
        <v>4.8</v>
      </c>
      <c r="C251" s="48" t="str">
        <v>Man Utd</v>
      </c>
      <c r="D251" s="48">
        <v>3.47</v>
      </c>
      <c r="E251" s="48">
        <v>3.84</v>
      </c>
      <c r="F251" s="48">
        <v>1.94</v>
      </c>
      <c r="G251" s="48">
        <v>1.83</v>
      </c>
      <c r="H251" s="48">
        <v>3.41</v>
      </c>
      <c r="I251" s="48">
        <v>2.6</v>
      </c>
      <c r="J251" s="48">
        <v>3.21</v>
      </c>
      <c r="K251" s="48">
        <v>1.55</v>
      </c>
      <c r="L251" s="48">
        <v>0</v>
      </c>
      <c r="N251" s="252">
        <f t="shared" si="49"/>
        <v>3</v>
      </c>
      <c r="O251" s="49" t="str">
        <f>Main!A361</f>
        <v>Cresswell</v>
      </c>
      <c r="P251" s="49">
        <f>Main!B361</f>
        <v>4.8</v>
      </c>
      <c r="Q251" s="49" t="str">
        <f>Main!C361</f>
        <v>West Ham</v>
      </c>
      <c r="R251" s="49">
        <f>Main!D361</f>
        <v>2.87</v>
      </c>
      <c r="S251" s="49">
        <f>Main!E361</f>
        <v>2.71</v>
      </c>
      <c r="T251" s="49">
        <f>Main!F361</f>
        <v>2.66</v>
      </c>
      <c r="U251" s="49">
        <f>Main!G361</f>
        <v>3.33</v>
      </c>
      <c r="V251" s="49">
        <f>Main!H361</f>
        <v>1.69</v>
      </c>
      <c r="W251" s="49">
        <f>Main!I361</f>
        <v>2.21</v>
      </c>
      <c r="X251" s="49">
        <f>Main!J361</f>
        <v>1.63</v>
      </c>
      <c r="Y251" s="49">
        <f>Main!K361</f>
        <v>2.86</v>
      </c>
      <c r="Z251" s="49">
        <f>Main!L3001</f>
        <v>0</v>
      </c>
      <c r="AB251" s="49">
        <v>2</v>
      </c>
      <c r="AC251" s="49" t="str">
        <v>Son</v>
      </c>
      <c r="AD251" s="49">
        <v>11.6</v>
      </c>
      <c r="AE251" s="49" t="str">
        <v>Spurs</v>
      </c>
      <c r="AF251" s="49">
        <v>5.93</v>
      </c>
      <c r="AG251" s="49">
        <v>5.04</v>
      </c>
      <c r="AH251" s="49">
        <v>8.06</v>
      </c>
      <c r="AI251" s="49">
        <v>5.0999999999999996</v>
      </c>
      <c r="AJ251" s="49">
        <v>3.66</v>
      </c>
      <c r="AK251" s="49">
        <v>4.46</v>
      </c>
      <c r="AL251" s="49">
        <v>4.74</v>
      </c>
      <c r="AM251" s="49">
        <v>4.2</v>
      </c>
      <c r="AN251" s="49">
        <v>0</v>
      </c>
      <c r="AP251" s="50" t="str">
        <f>Main!A361</f>
        <v>Cresswell</v>
      </c>
      <c r="AQ251" s="50">
        <f>Main!B361</f>
        <v>4.8</v>
      </c>
      <c r="AR251" s="50" t="str">
        <f>Main!C361</f>
        <v>West Ham</v>
      </c>
      <c r="AS251" s="50">
        <f>Main!D361</f>
        <v>2.87</v>
      </c>
      <c r="AT251" s="50">
        <f>Main!E361</f>
        <v>2.71</v>
      </c>
      <c r="AU251" s="50">
        <f>Main!F361</f>
        <v>2.66</v>
      </c>
      <c r="AV251" s="50">
        <f>Main!G361</f>
        <v>3.33</v>
      </c>
      <c r="AW251" s="50">
        <f>Main!H361</f>
        <v>1.69</v>
      </c>
      <c r="AX251" s="50">
        <f>Main!I361</f>
        <v>2.21</v>
      </c>
      <c r="AY251" s="50">
        <f>Main!J361</f>
        <v>1.63</v>
      </c>
      <c r="AZ251" s="50">
        <f>Main!K361</f>
        <v>2.86</v>
      </c>
      <c r="BA251" s="50">
        <f>Main!L1241</f>
        <v>0</v>
      </c>
      <c r="BC251" s="50" t="str">
        <v>Mee</v>
      </c>
      <c r="BD251" s="50">
        <v>4.5999999999999996</v>
      </c>
      <c r="BE251" s="50" t="str">
        <v>Brentford</v>
      </c>
      <c r="BF251" s="50">
        <v>2.67</v>
      </c>
      <c r="BG251" s="50">
        <v>1.94</v>
      </c>
      <c r="BH251" s="50">
        <v>3.89</v>
      </c>
      <c r="BI251" s="50">
        <v>2.54</v>
      </c>
      <c r="BJ251" s="50">
        <v>3.58</v>
      </c>
      <c r="BK251" s="50">
        <v>1.5</v>
      </c>
      <c r="BL251" s="50">
        <v>3.4</v>
      </c>
      <c r="BM251" s="50">
        <v>0.85</v>
      </c>
      <c r="BN251" s="50">
        <v>0</v>
      </c>
      <c r="BP251" s="126" t="str">
        <f>Main!A251</f>
        <v>Cresswell</v>
      </c>
      <c r="BQ251" s="126">
        <f>Main!N3001</f>
        <v>0</v>
      </c>
      <c r="BR251" s="126">
        <f>Main!F31</f>
        <v>2.66</v>
      </c>
      <c r="BS251" s="126" t="str">
        <v>Cresswell</v>
      </c>
      <c r="BT251" s="126">
        <v>0</v>
      </c>
      <c r="BU251" s="126">
        <v>2.66</v>
      </c>
      <c r="BV251" s="127" t="str">
        <f t="shared" si="45"/>
        <v>Cresswell</v>
      </c>
      <c r="BW251" s="127">
        <f>Main!P3001</f>
        <v>0</v>
      </c>
      <c r="BX251" s="127">
        <f t="shared" si="46"/>
        <v>2.66</v>
      </c>
      <c r="BY251" s="127" t="str">
        <v>Cresswell</v>
      </c>
      <c r="BZ251" s="127">
        <v>0</v>
      </c>
      <c r="CA251" s="127">
        <v>2.66</v>
      </c>
      <c r="CH251" s="19" t="str">
        <f t="shared" si="47"/>
        <v>Cresswell</v>
      </c>
      <c r="CI251" s="19">
        <f>Main!M3001-BQ251-BW251-CC251</f>
        <v>0</v>
      </c>
      <c r="CJ251" s="19">
        <f t="shared" si="48"/>
        <v>2.66</v>
      </c>
      <c r="CK251" s="19" t="str">
        <v>Mee</v>
      </c>
      <c r="CL251" s="19">
        <v>0</v>
      </c>
      <c r="CM251" s="19">
        <v>3.89</v>
      </c>
    </row>
    <row r="252" spans="1:91">
      <c r="A252" s="48" t="str">
        <v>Estupiñán</v>
      </c>
      <c r="B252" s="48">
        <v>4.5</v>
      </c>
      <c r="C252" s="48" t="str">
        <v>Brighton</v>
      </c>
      <c r="D252" s="48">
        <v>2.37</v>
      </c>
      <c r="E252" s="48">
        <v>3.26</v>
      </c>
      <c r="F252" s="48">
        <v>2.17</v>
      </c>
      <c r="G252" s="48">
        <v>2.61</v>
      </c>
      <c r="H252" s="48">
        <v>3.62</v>
      </c>
      <c r="I252" s="48">
        <v>2.79</v>
      </c>
      <c r="J252" s="48">
        <v>3.17</v>
      </c>
      <c r="K252" s="48">
        <v>1.31</v>
      </c>
      <c r="L252" s="48">
        <v>0</v>
      </c>
      <c r="N252" s="252">
        <f t="shared" si="49"/>
        <v>3</v>
      </c>
      <c r="O252" s="49" t="str">
        <f>Main!A362</f>
        <v>Konsa</v>
      </c>
      <c r="P252" s="49">
        <f>Main!B362</f>
        <v>4.4000000000000004</v>
      </c>
      <c r="Q252" s="49" t="str">
        <f>Main!C362</f>
        <v>Aston Villa</v>
      </c>
      <c r="R252" s="49">
        <f>Main!D362</f>
        <v>1.95</v>
      </c>
      <c r="S252" s="49">
        <f>Main!E362</f>
        <v>3.28</v>
      </c>
      <c r="T252" s="49">
        <f>Main!F362</f>
        <v>2.93</v>
      </c>
      <c r="U252" s="49">
        <f>Main!G362</f>
        <v>2.71</v>
      </c>
      <c r="V252" s="49">
        <f>Main!H362</f>
        <v>2.98</v>
      </c>
      <c r="W252" s="49">
        <f>Main!I362</f>
        <v>1.21</v>
      </c>
      <c r="X252" s="49">
        <f>Main!J362</f>
        <v>1.9</v>
      </c>
      <c r="Y252" s="49">
        <f>Main!K362</f>
        <v>2.59</v>
      </c>
      <c r="Z252" s="49">
        <f>Main!L3002</f>
        <v>0</v>
      </c>
      <c r="AB252" s="49">
        <v>2</v>
      </c>
      <c r="AC252" s="49" t="str">
        <v>Foden</v>
      </c>
      <c r="AD252" s="49">
        <v>8.3000000000000007</v>
      </c>
      <c r="AE252" s="49" t="str">
        <v>Man City</v>
      </c>
      <c r="AF252" s="49">
        <v>4.67</v>
      </c>
      <c r="AG252" s="49">
        <v>3.53</v>
      </c>
      <c r="AH252" s="49">
        <v>7.49</v>
      </c>
      <c r="AI252" s="49">
        <v>4.37</v>
      </c>
      <c r="AJ252" s="49">
        <v>3.54</v>
      </c>
      <c r="AK252" s="49">
        <v>7.78</v>
      </c>
      <c r="AL252" s="49">
        <v>4.08</v>
      </c>
      <c r="AM252" s="49">
        <v>1.88</v>
      </c>
      <c r="AN252" s="49">
        <v>0</v>
      </c>
      <c r="AP252" s="50" t="str">
        <f>Main!A362</f>
        <v>Konsa</v>
      </c>
      <c r="AQ252" s="50">
        <f>Main!B362</f>
        <v>4.4000000000000004</v>
      </c>
      <c r="AR252" s="50" t="str">
        <f>Main!C362</f>
        <v>Aston Villa</v>
      </c>
      <c r="AS252" s="50">
        <f>Main!D362</f>
        <v>1.95</v>
      </c>
      <c r="AT252" s="50">
        <f>Main!E362</f>
        <v>3.28</v>
      </c>
      <c r="AU252" s="50">
        <f>Main!F362</f>
        <v>2.93</v>
      </c>
      <c r="AV252" s="50">
        <f>Main!G362</f>
        <v>2.71</v>
      </c>
      <c r="AW252" s="50">
        <f>Main!H362</f>
        <v>2.98</v>
      </c>
      <c r="AX252" s="50">
        <f>Main!I362</f>
        <v>1.21</v>
      </c>
      <c r="AY252" s="50">
        <f>Main!J362</f>
        <v>1.9</v>
      </c>
      <c r="AZ252" s="50">
        <f>Main!K362</f>
        <v>2.59</v>
      </c>
      <c r="BA252" s="50">
        <f>Main!L1242</f>
        <v>0</v>
      </c>
      <c r="BC252" s="50" t="str">
        <v>Cresswell</v>
      </c>
      <c r="BD252" s="50">
        <v>4.8</v>
      </c>
      <c r="BE252" s="50" t="str">
        <v>West Ham</v>
      </c>
      <c r="BF252" s="50">
        <v>2.87</v>
      </c>
      <c r="BG252" s="50">
        <v>2.71</v>
      </c>
      <c r="BH252" s="50">
        <v>2.66</v>
      </c>
      <c r="BI252" s="50">
        <v>3.33</v>
      </c>
      <c r="BJ252" s="50">
        <v>1.69</v>
      </c>
      <c r="BK252" s="50">
        <v>2.21</v>
      </c>
      <c r="BL252" s="50">
        <v>1.63</v>
      </c>
      <c r="BM252" s="50">
        <v>2.86</v>
      </c>
      <c r="BN252" s="50">
        <v>0</v>
      </c>
      <c r="BP252" s="126" t="str">
        <f>Main!A252</f>
        <v>Konsa</v>
      </c>
      <c r="BQ252" s="126">
        <f>Main!N3002</f>
        <v>0</v>
      </c>
      <c r="BR252" s="126">
        <f>Main!F32</f>
        <v>2.93</v>
      </c>
      <c r="BS252" s="126" t="str">
        <v>Konsa</v>
      </c>
      <c r="BT252" s="126">
        <v>0</v>
      </c>
      <c r="BU252" s="126">
        <v>2.93</v>
      </c>
      <c r="BV252" s="127" t="str">
        <f t="shared" si="45"/>
        <v>Konsa</v>
      </c>
      <c r="BW252" s="127">
        <f>Main!P3002</f>
        <v>0</v>
      </c>
      <c r="BX252" s="127">
        <f t="shared" si="46"/>
        <v>2.93</v>
      </c>
      <c r="BY252" s="127" t="str">
        <v>Konsa</v>
      </c>
      <c r="BZ252" s="127">
        <v>0</v>
      </c>
      <c r="CA252" s="127">
        <v>2.93</v>
      </c>
      <c r="CH252" s="19" t="str">
        <f t="shared" si="47"/>
        <v>Konsa</v>
      </c>
      <c r="CI252" s="19">
        <f>Main!M3002-BQ252-BW252-CC252</f>
        <v>0</v>
      </c>
      <c r="CJ252" s="19">
        <f t="shared" si="48"/>
        <v>2.93</v>
      </c>
      <c r="CK252" s="19" t="str">
        <v>Cresswell</v>
      </c>
      <c r="CL252" s="19">
        <v>0</v>
      </c>
      <c r="CM252" s="19">
        <v>2.66</v>
      </c>
    </row>
    <row r="253" spans="1:91">
      <c r="A253" s="48" t="str">
        <v>Matip</v>
      </c>
      <c r="B253" s="48">
        <v>5.9</v>
      </c>
      <c r="C253" s="48" t="str">
        <v>Liverpool</v>
      </c>
      <c r="D253" s="48">
        <v>3.36</v>
      </c>
      <c r="E253" s="48">
        <v>2.5299999999999998</v>
      </c>
      <c r="F253" s="48">
        <v>2.21</v>
      </c>
      <c r="G253" s="48">
        <v>2.44</v>
      </c>
      <c r="H253" s="48">
        <v>2.91</v>
      </c>
      <c r="I253" s="48">
        <v>3.18</v>
      </c>
      <c r="J253" s="48">
        <v>1.93</v>
      </c>
      <c r="K253" s="48">
        <v>2.67</v>
      </c>
      <c r="L253" s="48">
        <v>0</v>
      </c>
      <c r="N253" s="252">
        <f t="shared" si="49"/>
        <v>3</v>
      </c>
      <c r="O253" s="49" t="str">
        <f>Main!A363</f>
        <v>Perraud</v>
      </c>
      <c r="P253" s="49">
        <f>Main!B363</f>
        <v>4.4000000000000004</v>
      </c>
      <c r="Q253" s="49" t="str">
        <f>Main!C363</f>
        <v>Southampton</v>
      </c>
      <c r="R253" s="49">
        <f>Main!D363</f>
        <v>2.5299999999999998</v>
      </c>
      <c r="S253" s="49">
        <f>Main!E363</f>
        <v>3.56</v>
      </c>
      <c r="T253" s="49">
        <f>Main!F363</f>
        <v>2.5099999999999998</v>
      </c>
      <c r="U253" s="49">
        <f>Main!G363</f>
        <v>2.67</v>
      </c>
      <c r="V253" s="49">
        <f>Main!H363</f>
        <v>2.0499999999999998</v>
      </c>
      <c r="W253" s="49">
        <f>Main!I363</f>
        <v>2.89</v>
      </c>
      <c r="X253" s="49">
        <f>Main!J363</f>
        <v>1.51</v>
      </c>
      <c r="Y253" s="49">
        <f>Main!K363</f>
        <v>1.78</v>
      </c>
      <c r="Z253" s="49">
        <f>Main!L3003</f>
        <v>0</v>
      </c>
      <c r="AB253" s="49">
        <v>2</v>
      </c>
      <c r="AC253" s="49" t="str">
        <v>Sterling</v>
      </c>
      <c r="AD253" s="49">
        <v>9.6999999999999993</v>
      </c>
      <c r="AE253" s="49" t="str">
        <v>Chelsea</v>
      </c>
      <c r="AF253" s="49">
        <v>4.1500000000000004</v>
      </c>
      <c r="AG253" s="49">
        <v>6.96</v>
      </c>
      <c r="AH253" s="49">
        <v>4.25</v>
      </c>
      <c r="AI253" s="49">
        <v>2.78</v>
      </c>
      <c r="AJ253" s="49">
        <v>4.63</v>
      </c>
      <c r="AK253" s="49">
        <v>3.51</v>
      </c>
      <c r="AL253" s="49">
        <v>4.37</v>
      </c>
      <c r="AM253" s="49">
        <v>3.17</v>
      </c>
      <c r="AN253" s="49">
        <v>0</v>
      </c>
      <c r="AP253" s="50" t="str">
        <f>Main!A363</f>
        <v>Perraud</v>
      </c>
      <c r="AQ253" s="50">
        <f>Main!B363</f>
        <v>4.4000000000000004</v>
      </c>
      <c r="AR253" s="50" t="str">
        <f>Main!C363</f>
        <v>Southampton</v>
      </c>
      <c r="AS253" s="50">
        <f>Main!D363</f>
        <v>2.5299999999999998</v>
      </c>
      <c r="AT253" s="50">
        <f>Main!E363</f>
        <v>3.56</v>
      </c>
      <c r="AU253" s="50">
        <f>Main!F363</f>
        <v>2.5099999999999998</v>
      </c>
      <c r="AV253" s="50">
        <f>Main!G363</f>
        <v>2.67</v>
      </c>
      <c r="AW253" s="50">
        <f>Main!H363</f>
        <v>2.0499999999999998</v>
      </c>
      <c r="AX253" s="50">
        <f>Main!I363</f>
        <v>2.89</v>
      </c>
      <c r="AY253" s="50">
        <f>Main!J363</f>
        <v>1.51</v>
      </c>
      <c r="AZ253" s="50">
        <f>Main!K363</f>
        <v>1.78</v>
      </c>
      <c r="BA253" s="50">
        <f>Main!L1243</f>
        <v>0</v>
      </c>
      <c r="BC253" s="50" t="str">
        <v>Konsa</v>
      </c>
      <c r="BD253" s="50">
        <v>4.4000000000000004</v>
      </c>
      <c r="BE253" s="50" t="str">
        <v>Aston Villa</v>
      </c>
      <c r="BF253" s="50">
        <v>1.95</v>
      </c>
      <c r="BG253" s="50">
        <v>3.28</v>
      </c>
      <c r="BH253" s="50">
        <v>2.93</v>
      </c>
      <c r="BI253" s="50">
        <v>2.71</v>
      </c>
      <c r="BJ253" s="50">
        <v>2.98</v>
      </c>
      <c r="BK253" s="50">
        <v>1.21</v>
      </c>
      <c r="BL253" s="50">
        <v>1.9</v>
      </c>
      <c r="BM253" s="50">
        <v>2.59</v>
      </c>
      <c r="BN253" s="50">
        <v>0</v>
      </c>
      <c r="BP253" s="126" t="str">
        <f>Main!A253</f>
        <v>Perraud</v>
      </c>
      <c r="BQ253" s="126">
        <f>Main!N3003</f>
        <v>0</v>
      </c>
      <c r="BR253" s="126">
        <f>Main!F33</f>
        <v>2.5099999999999998</v>
      </c>
      <c r="BS253" s="126" t="str">
        <v>Perraud</v>
      </c>
      <c r="BT253" s="126">
        <v>0</v>
      </c>
      <c r="BU253" s="126">
        <v>2.5099999999999998</v>
      </c>
      <c r="BV253" s="127" t="str">
        <f t="shared" si="45"/>
        <v>Perraud</v>
      </c>
      <c r="BW253" s="127">
        <f>Main!P3003</f>
        <v>0</v>
      </c>
      <c r="BX253" s="127">
        <f t="shared" si="46"/>
        <v>2.5099999999999998</v>
      </c>
      <c r="BY253" s="127" t="str">
        <v>Perraud</v>
      </c>
      <c r="BZ253" s="127">
        <v>0</v>
      </c>
      <c r="CA253" s="127">
        <v>2.5099999999999998</v>
      </c>
      <c r="CH253" s="19" t="str">
        <f t="shared" si="47"/>
        <v>Perraud</v>
      </c>
      <c r="CI253" s="19">
        <f>Main!M3003-BQ253-BW253-CC253</f>
        <v>0</v>
      </c>
      <c r="CJ253" s="19">
        <f t="shared" si="48"/>
        <v>2.5099999999999998</v>
      </c>
      <c r="CK253" s="19" t="str">
        <v>Konsa</v>
      </c>
      <c r="CL253" s="19">
        <v>0</v>
      </c>
      <c r="CM253" s="19">
        <v>2.93</v>
      </c>
    </row>
    <row r="254" spans="1:91">
      <c r="A254" s="48" t="str">
        <v>Romero</v>
      </c>
      <c r="B254" s="48">
        <v>4.9000000000000004</v>
      </c>
      <c r="C254" s="48" t="str">
        <v>Spurs</v>
      </c>
      <c r="D254" s="48">
        <v>2.2200000000000002</v>
      </c>
      <c r="E254" s="48">
        <v>2.83</v>
      </c>
      <c r="F254" s="48">
        <v>3.59</v>
      </c>
      <c r="G254" s="48">
        <v>2.67</v>
      </c>
      <c r="H254" s="48">
        <v>1.63</v>
      </c>
      <c r="I254" s="48">
        <v>2.56</v>
      </c>
      <c r="J254" s="48">
        <v>3.06</v>
      </c>
      <c r="K254" s="48">
        <v>2.5</v>
      </c>
      <c r="L254" s="48">
        <v>0</v>
      </c>
      <c r="N254" s="252">
        <f t="shared" si="49"/>
        <v>3</v>
      </c>
      <c r="O254" s="49" t="str">
        <f>Main!A364</f>
        <v>Kehrer</v>
      </c>
      <c r="P254" s="49">
        <f>Main!B364</f>
        <v>4.5</v>
      </c>
      <c r="Q254" s="49" t="str">
        <f>Main!C364</f>
        <v>West Ham</v>
      </c>
      <c r="R254" s="49">
        <f>Main!D364</f>
        <v>3.05</v>
      </c>
      <c r="S254" s="49">
        <f>Main!E364</f>
        <v>2.16</v>
      </c>
      <c r="T254" s="49">
        <f>Main!F364</f>
        <v>2.38</v>
      </c>
      <c r="U254" s="49">
        <f>Main!G364</f>
        <v>3</v>
      </c>
      <c r="V254" s="49">
        <f>Main!H364</f>
        <v>1.8</v>
      </c>
      <c r="W254" s="49">
        <f>Main!I364</f>
        <v>2.35</v>
      </c>
      <c r="X254" s="49">
        <f>Main!J364</f>
        <v>1.74</v>
      </c>
      <c r="Y254" s="49">
        <f>Main!K364</f>
        <v>2.98</v>
      </c>
      <c r="Z254" s="49">
        <f>Main!L3004</f>
        <v>0</v>
      </c>
      <c r="AB254" s="49">
        <v>2</v>
      </c>
      <c r="AC254" s="49" t="str">
        <v>Fernandes</v>
      </c>
      <c r="AD254" s="49">
        <v>9.8000000000000007</v>
      </c>
      <c r="AE254" s="49" t="str">
        <v>Man Utd</v>
      </c>
      <c r="AF254" s="49">
        <v>4.3</v>
      </c>
      <c r="AG254" s="49">
        <v>5.29</v>
      </c>
      <c r="AH254" s="49">
        <v>3.31</v>
      </c>
      <c r="AI254" s="49">
        <v>3.29</v>
      </c>
      <c r="AJ254" s="49">
        <v>4.83</v>
      </c>
      <c r="AK254" s="49">
        <v>4.5</v>
      </c>
      <c r="AL254" s="49">
        <v>4.8499999999999996</v>
      </c>
      <c r="AM254" s="49">
        <v>2.36</v>
      </c>
      <c r="AN254" s="49">
        <v>0</v>
      </c>
      <c r="AP254" s="50" t="str">
        <f>Main!A364</f>
        <v>Kehrer</v>
      </c>
      <c r="AQ254" s="50">
        <f>Main!B364</f>
        <v>4.5</v>
      </c>
      <c r="AR254" s="50" t="str">
        <f>Main!C364</f>
        <v>West Ham</v>
      </c>
      <c r="AS254" s="50">
        <f>Main!D364</f>
        <v>3.05</v>
      </c>
      <c r="AT254" s="50">
        <f>Main!E364</f>
        <v>2.16</v>
      </c>
      <c r="AU254" s="50">
        <f>Main!F364</f>
        <v>2.38</v>
      </c>
      <c r="AV254" s="50">
        <f>Main!G364</f>
        <v>3</v>
      </c>
      <c r="AW254" s="50">
        <f>Main!H364</f>
        <v>1.8</v>
      </c>
      <c r="AX254" s="50">
        <f>Main!I364</f>
        <v>2.35</v>
      </c>
      <c r="AY254" s="50">
        <f>Main!J364</f>
        <v>1.74</v>
      </c>
      <c r="AZ254" s="50">
        <f>Main!K364</f>
        <v>2.98</v>
      </c>
      <c r="BA254" s="50">
        <f>Main!L1244</f>
        <v>0</v>
      </c>
      <c r="BC254" s="50" t="str">
        <v>Perraud</v>
      </c>
      <c r="BD254" s="50">
        <v>4.4000000000000004</v>
      </c>
      <c r="BE254" s="50" t="str">
        <v>Southampton</v>
      </c>
      <c r="BF254" s="50">
        <v>2.5299999999999998</v>
      </c>
      <c r="BG254" s="50">
        <v>3.56</v>
      </c>
      <c r="BH254" s="50">
        <v>2.5099999999999998</v>
      </c>
      <c r="BI254" s="50">
        <v>2.67</v>
      </c>
      <c r="BJ254" s="50">
        <v>2.0499999999999998</v>
      </c>
      <c r="BK254" s="50">
        <v>2.89</v>
      </c>
      <c r="BL254" s="50">
        <v>1.51</v>
      </c>
      <c r="BM254" s="50">
        <v>1.78</v>
      </c>
      <c r="BN254" s="50">
        <v>0</v>
      </c>
      <c r="BP254" s="126" t="str">
        <f>Main!A254</f>
        <v>Kehrer</v>
      </c>
      <c r="BQ254" s="126">
        <f>Main!N3004</f>
        <v>0</v>
      </c>
      <c r="BR254" s="126">
        <f>Main!F34</f>
        <v>2.38</v>
      </c>
      <c r="BS254" s="126" t="str">
        <v>Kehrer</v>
      </c>
      <c r="BT254" s="126">
        <v>0</v>
      </c>
      <c r="BU254" s="126">
        <v>2.38</v>
      </c>
      <c r="BV254" s="127" t="str">
        <f t="shared" si="45"/>
        <v>Kehrer</v>
      </c>
      <c r="BW254" s="127">
        <f>Main!P3004</f>
        <v>0</v>
      </c>
      <c r="BX254" s="127">
        <f t="shared" si="46"/>
        <v>2.38</v>
      </c>
      <c r="BY254" s="127" t="str">
        <v>Kehrer</v>
      </c>
      <c r="BZ254" s="127">
        <v>0</v>
      </c>
      <c r="CA254" s="127">
        <v>2.38</v>
      </c>
      <c r="CH254" s="19" t="str">
        <f t="shared" si="47"/>
        <v>Kehrer</v>
      </c>
      <c r="CI254" s="19">
        <f>Main!M3004-BQ254-BW254-CC254</f>
        <v>0</v>
      </c>
      <c r="CJ254" s="19">
        <f t="shared" si="48"/>
        <v>2.38</v>
      </c>
      <c r="CK254" s="19" t="str">
        <v>Perraud</v>
      </c>
      <c r="CL254" s="19">
        <v>0</v>
      </c>
      <c r="CM254" s="19">
        <v>2.5099999999999998</v>
      </c>
    </row>
    <row r="255" spans="1:91">
      <c r="A255" s="48" t="str">
        <v>Koulibaly</v>
      </c>
      <c r="B255" s="48">
        <v>5.5</v>
      </c>
      <c r="C255" s="48" t="str">
        <v>Chelsea</v>
      </c>
      <c r="D255" s="48">
        <v>3.41</v>
      </c>
      <c r="E255" s="48">
        <v>4.5599999999999996</v>
      </c>
      <c r="F255" s="48">
        <v>3.01</v>
      </c>
      <c r="G255" s="48">
        <v>1.31</v>
      </c>
      <c r="H255" s="48">
        <v>2.6</v>
      </c>
      <c r="I255" s="48">
        <v>1.91</v>
      </c>
      <c r="J255" s="48">
        <v>2.62</v>
      </c>
      <c r="K255" s="48">
        <v>1.51</v>
      </c>
      <c r="L255" s="48">
        <v>0</v>
      </c>
      <c r="N255" s="252">
        <f t="shared" si="49"/>
        <v>3</v>
      </c>
      <c r="O255" s="49" t="str">
        <f>Main!A365</f>
        <v>Ream</v>
      </c>
      <c r="P255" s="49">
        <f>Main!B365</f>
        <v>4.5</v>
      </c>
      <c r="Q255" s="49" t="str">
        <f>Main!C365</f>
        <v>Fulham</v>
      </c>
      <c r="R255" s="49">
        <f>Main!D365</f>
        <v>3.01</v>
      </c>
      <c r="S255" s="49">
        <f>Main!E365</f>
        <v>4.28</v>
      </c>
      <c r="T255" s="49">
        <f>Main!F365</f>
        <v>1.46</v>
      </c>
      <c r="U255" s="49">
        <f>Main!G365</f>
        <v>1.91</v>
      </c>
      <c r="V255" s="49">
        <f>Main!H365</f>
        <v>1.48</v>
      </c>
      <c r="W255" s="49">
        <f>Main!I365</f>
        <v>3.12</v>
      </c>
      <c r="X255" s="49">
        <f>Main!J365</f>
        <v>1.69</v>
      </c>
      <c r="Y255" s="49">
        <f>Main!K365</f>
        <v>2.4</v>
      </c>
      <c r="Z255" s="49">
        <f>Main!L3005</f>
        <v>0</v>
      </c>
      <c r="AB255" s="49">
        <v>2</v>
      </c>
      <c r="AC255" s="49" t="str">
        <v>Ødegaard</v>
      </c>
      <c r="AD255" s="49">
        <v>6.4</v>
      </c>
      <c r="AE255" s="49" t="str">
        <v>Arsenal</v>
      </c>
      <c r="AF255" s="49">
        <v>3.72</v>
      </c>
      <c r="AG255" s="49">
        <v>3.71</v>
      </c>
      <c r="AH255" s="49">
        <v>3.41</v>
      </c>
      <c r="AI255" s="49">
        <v>3.8</v>
      </c>
      <c r="AJ255" s="49">
        <v>3.88</v>
      </c>
      <c r="AK255" s="49">
        <v>7.39</v>
      </c>
      <c r="AL255" s="49">
        <v>3.75</v>
      </c>
      <c r="AM255" s="49">
        <v>3.02</v>
      </c>
      <c r="AN255" s="49">
        <v>0</v>
      </c>
      <c r="AP255" s="50" t="str">
        <f>Main!A365</f>
        <v>Ream</v>
      </c>
      <c r="AQ255" s="50">
        <f>Main!B365</f>
        <v>4.5</v>
      </c>
      <c r="AR255" s="50" t="str">
        <f>Main!C365</f>
        <v>Fulham</v>
      </c>
      <c r="AS255" s="50">
        <f>Main!D365</f>
        <v>3.01</v>
      </c>
      <c r="AT255" s="50">
        <f>Main!E365</f>
        <v>4.28</v>
      </c>
      <c r="AU255" s="50">
        <f>Main!F365</f>
        <v>1.46</v>
      </c>
      <c r="AV255" s="50">
        <f>Main!G365</f>
        <v>1.91</v>
      </c>
      <c r="AW255" s="50">
        <f>Main!H365</f>
        <v>1.48</v>
      </c>
      <c r="AX255" s="50">
        <f>Main!I365</f>
        <v>3.12</v>
      </c>
      <c r="AY255" s="50">
        <f>Main!J365</f>
        <v>1.69</v>
      </c>
      <c r="AZ255" s="50">
        <f>Main!K365</f>
        <v>2.4</v>
      </c>
      <c r="BA255" s="50">
        <f>Main!L1245</f>
        <v>0</v>
      </c>
      <c r="BC255" s="50" t="str">
        <v>Kehrer</v>
      </c>
      <c r="BD255" s="50">
        <v>4.5</v>
      </c>
      <c r="BE255" s="50" t="str">
        <v>West Ham</v>
      </c>
      <c r="BF255" s="50">
        <v>3.05</v>
      </c>
      <c r="BG255" s="50">
        <v>2.16</v>
      </c>
      <c r="BH255" s="50">
        <v>2.38</v>
      </c>
      <c r="BI255" s="50">
        <v>3</v>
      </c>
      <c r="BJ255" s="50">
        <v>1.8</v>
      </c>
      <c r="BK255" s="50">
        <v>2.35</v>
      </c>
      <c r="BL255" s="50">
        <v>1.74</v>
      </c>
      <c r="BM255" s="50">
        <v>2.98</v>
      </c>
      <c r="BN255" s="50">
        <v>0</v>
      </c>
      <c r="BP255" s="126" t="str">
        <f>Main!A255</f>
        <v>Ream</v>
      </c>
      <c r="BQ255" s="126">
        <f>Main!N3005</f>
        <v>0</v>
      </c>
      <c r="BR255" s="126">
        <f>Main!F35</f>
        <v>1.46</v>
      </c>
      <c r="BS255" s="126" t="str">
        <v>Ream</v>
      </c>
      <c r="BT255" s="126">
        <v>0</v>
      </c>
      <c r="BU255" s="126">
        <v>1.46</v>
      </c>
      <c r="BV255" s="127" t="str">
        <f t="shared" si="45"/>
        <v>Ream</v>
      </c>
      <c r="BW255" s="127">
        <f>Main!P3005</f>
        <v>0</v>
      </c>
      <c r="BX255" s="127">
        <f t="shared" si="46"/>
        <v>1.46</v>
      </c>
      <c r="BY255" s="127" t="str">
        <v>Ream</v>
      </c>
      <c r="BZ255" s="127">
        <v>0</v>
      </c>
      <c r="CA255" s="127">
        <v>1.46</v>
      </c>
      <c r="CH255" s="19" t="str">
        <f t="shared" si="47"/>
        <v>Ream</v>
      </c>
      <c r="CI255" s="19">
        <f>Main!M3005-BQ255-BW255-CC255</f>
        <v>0</v>
      </c>
      <c r="CJ255" s="19">
        <f t="shared" si="48"/>
        <v>1.46</v>
      </c>
      <c r="CK255" s="19" t="str">
        <v>Kehrer</v>
      </c>
      <c r="CL255" s="19">
        <v>0</v>
      </c>
      <c r="CM255" s="19">
        <v>2.38</v>
      </c>
    </row>
    <row r="256" spans="1:91">
      <c r="A256" s="48" t="str">
        <v>Digne</v>
      </c>
      <c r="B256" s="48">
        <v>4.5999999999999996</v>
      </c>
      <c r="C256" s="48" t="str">
        <v>Aston Villa</v>
      </c>
      <c r="D256" s="48">
        <v>2.17</v>
      </c>
      <c r="E256" s="48">
        <v>3.48</v>
      </c>
      <c r="F256" s="48">
        <v>3.26</v>
      </c>
      <c r="G256" s="48">
        <v>2.9</v>
      </c>
      <c r="H256" s="48">
        <v>3.17</v>
      </c>
      <c r="I256" s="48">
        <v>1.1499999999999999</v>
      </c>
      <c r="J256" s="48">
        <v>2.02</v>
      </c>
      <c r="K256" s="48">
        <v>2.76</v>
      </c>
      <c r="L256" s="48">
        <v>0</v>
      </c>
      <c r="N256" s="252">
        <f t="shared" si="49"/>
        <v>3</v>
      </c>
      <c r="O256" s="49" t="str">
        <f>Main!A366</f>
        <v>R.Sessegnon</v>
      </c>
      <c r="P256" s="49">
        <f>Main!B366</f>
        <v>4.5</v>
      </c>
      <c r="Q256" s="49" t="str">
        <f>Main!C366</f>
        <v>Spurs</v>
      </c>
      <c r="R256" s="49">
        <f>Main!D366</f>
        <v>1.93</v>
      </c>
      <c r="S256" s="49">
        <f>Main!E366</f>
        <v>2.33</v>
      </c>
      <c r="T256" s="49">
        <f>Main!F366</f>
        <v>3.6</v>
      </c>
      <c r="U256" s="49">
        <f>Main!G366</f>
        <v>2.44</v>
      </c>
      <c r="V256" s="49">
        <f>Main!H366</f>
        <v>1.61</v>
      </c>
      <c r="W256" s="49">
        <f>Main!I366</f>
        <v>2.38</v>
      </c>
      <c r="X256" s="49">
        <f>Main!J366</f>
        <v>2.61</v>
      </c>
      <c r="Y256" s="49">
        <f>Main!K366</f>
        <v>2.27</v>
      </c>
      <c r="Z256" s="49">
        <f>Main!L3006</f>
        <v>0</v>
      </c>
      <c r="AB256" s="49">
        <v>2</v>
      </c>
      <c r="AC256" s="49" t="str">
        <v>Trossard</v>
      </c>
      <c r="AD256" s="49">
        <v>7</v>
      </c>
      <c r="AE256" s="49" t="str">
        <v>Brighton</v>
      </c>
      <c r="AF256" s="49">
        <v>3.94</v>
      </c>
      <c r="AG256" s="49">
        <v>4.53</v>
      </c>
      <c r="AH256" s="49">
        <v>3.51</v>
      </c>
      <c r="AI256" s="49">
        <v>3.95</v>
      </c>
      <c r="AJ256" s="49">
        <v>4.8600000000000003</v>
      </c>
      <c r="AK256" s="49">
        <v>3.93</v>
      </c>
      <c r="AL256" s="49">
        <v>4.7300000000000004</v>
      </c>
      <c r="AM256" s="49">
        <v>2.04</v>
      </c>
      <c r="AN256" s="49">
        <v>0</v>
      </c>
      <c r="AP256" s="50" t="str">
        <f>Main!A366</f>
        <v>R.Sessegnon</v>
      </c>
      <c r="AQ256" s="50">
        <f>Main!B366</f>
        <v>4.5</v>
      </c>
      <c r="AR256" s="50" t="str">
        <f>Main!C366</f>
        <v>Spurs</v>
      </c>
      <c r="AS256" s="50">
        <f>Main!D366</f>
        <v>1.93</v>
      </c>
      <c r="AT256" s="50">
        <f>Main!E366</f>
        <v>2.33</v>
      </c>
      <c r="AU256" s="50">
        <f>Main!F366</f>
        <v>3.6</v>
      </c>
      <c r="AV256" s="50">
        <f>Main!G366</f>
        <v>2.44</v>
      </c>
      <c r="AW256" s="50">
        <f>Main!H366</f>
        <v>1.61</v>
      </c>
      <c r="AX256" s="50">
        <f>Main!I366</f>
        <v>2.38</v>
      </c>
      <c r="AY256" s="50">
        <f>Main!J366</f>
        <v>2.61</v>
      </c>
      <c r="AZ256" s="50">
        <f>Main!K366</f>
        <v>2.27</v>
      </c>
      <c r="BA256" s="50">
        <f>Main!L1246</f>
        <v>0</v>
      </c>
      <c r="BC256" s="50" t="str">
        <v>Ream</v>
      </c>
      <c r="BD256" s="50">
        <v>4.5</v>
      </c>
      <c r="BE256" s="50" t="str">
        <v>Fulham</v>
      </c>
      <c r="BF256" s="50">
        <v>3.01</v>
      </c>
      <c r="BG256" s="50">
        <v>4.28</v>
      </c>
      <c r="BH256" s="50">
        <v>1.46</v>
      </c>
      <c r="BI256" s="50">
        <v>1.91</v>
      </c>
      <c r="BJ256" s="50">
        <v>1.48</v>
      </c>
      <c r="BK256" s="50">
        <v>3.12</v>
      </c>
      <c r="BL256" s="50">
        <v>1.69</v>
      </c>
      <c r="BM256" s="50">
        <v>2.4</v>
      </c>
      <c r="BN256" s="50">
        <v>0</v>
      </c>
      <c r="BP256" s="126" t="str">
        <f>Main!A256</f>
        <v>R.Sessegnon</v>
      </c>
      <c r="BQ256" s="126">
        <f>Main!N3006</f>
        <v>0</v>
      </c>
      <c r="BR256" s="126">
        <f>Main!F36</f>
        <v>3.6</v>
      </c>
      <c r="BS256" s="126" t="str">
        <v>R.Sessegnon</v>
      </c>
      <c r="BT256" s="126">
        <v>0</v>
      </c>
      <c r="BU256" s="126">
        <v>3.6</v>
      </c>
      <c r="BV256" s="127" t="str">
        <f t="shared" si="45"/>
        <v>R.Sessegnon</v>
      </c>
      <c r="BW256" s="127">
        <f>Main!P3006</f>
        <v>0</v>
      </c>
      <c r="BX256" s="127">
        <f t="shared" si="46"/>
        <v>3.6</v>
      </c>
      <c r="BY256" s="127" t="str">
        <v>R.Sessegnon</v>
      </c>
      <c r="BZ256" s="127">
        <v>0</v>
      </c>
      <c r="CA256" s="127">
        <v>3.6</v>
      </c>
      <c r="CH256" s="19" t="str">
        <f t="shared" si="47"/>
        <v>R.Sessegnon</v>
      </c>
      <c r="CI256" s="19">
        <f>Main!M3006-BQ256-BW256-CC256</f>
        <v>0</v>
      </c>
      <c r="CJ256" s="19">
        <f t="shared" si="48"/>
        <v>3.6</v>
      </c>
      <c r="CK256" s="19" t="str">
        <v>Ream</v>
      </c>
      <c r="CL256" s="19">
        <v>0</v>
      </c>
      <c r="CM256" s="19">
        <v>1.46</v>
      </c>
    </row>
    <row r="257" spans="1:91">
      <c r="A257" s="48" t="str">
        <v>Akanji</v>
      </c>
      <c r="B257" s="48">
        <v>5</v>
      </c>
      <c r="C257" s="48" t="str">
        <v>Man City</v>
      </c>
      <c r="D257" s="48">
        <v>2.91</v>
      </c>
      <c r="E257" s="48">
        <v>2.23</v>
      </c>
      <c r="F257" s="48">
        <v>4.28</v>
      </c>
      <c r="G257" s="48">
        <v>2.83</v>
      </c>
      <c r="H257" s="48">
        <v>1.71</v>
      </c>
      <c r="I257" s="48">
        <v>3.56</v>
      </c>
      <c r="J257" s="48">
        <v>2.21</v>
      </c>
      <c r="K257" s="48">
        <v>0.95</v>
      </c>
      <c r="L257" s="48">
        <v>0</v>
      </c>
      <c r="N257" s="252">
        <f t="shared" si="49"/>
        <v>3</v>
      </c>
      <c r="O257" s="49" t="str">
        <f>Main!A367</f>
        <v>Aké</v>
      </c>
      <c r="P257" s="49">
        <f>Main!B367</f>
        <v>5</v>
      </c>
      <c r="Q257" s="49" t="str">
        <f>Main!C367</f>
        <v>Man City</v>
      </c>
      <c r="R257" s="49">
        <f>Main!D367</f>
        <v>2.61</v>
      </c>
      <c r="S257" s="49">
        <f>Main!E367</f>
        <v>1.97</v>
      </c>
      <c r="T257" s="49">
        <f>Main!F367</f>
        <v>3.9</v>
      </c>
      <c r="U257" s="49">
        <f>Main!G367</f>
        <v>2.41</v>
      </c>
      <c r="V257" s="49">
        <f>Main!H367</f>
        <v>1.73</v>
      </c>
      <c r="W257" s="49">
        <f>Main!I367</f>
        <v>3.48</v>
      </c>
      <c r="X257" s="49">
        <f>Main!J367</f>
        <v>2.06</v>
      </c>
      <c r="Y257" s="49">
        <f>Main!K367</f>
        <v>0.92</v>
      </c>
      <c r="Z257" s="49">
        <f>Main!L3007</f>
        <v>0</v>
      </c>
      <c r="AB257" s="49">
        <v>2</v>
      </c>
      <c r="AC257" s="49" t="str">
        <v>Grealish</v>
      </c>
      <c r="AD257" s="49">
        <v>6.8</v>
      </c>
      <c r="AE257" s="49" t="str">
        <v>Man City</v>
      </c>
      <c r="AF257" s="49">
        <v>3.91</v>
      </c>
      <c r="AG257" s="49">
        <v>3</v>
      </c>
      <c r="AH257" s="49">
        <v>6.13</v>
      </c>
      <c r="AI257" s="49">
        <v>3.71</v>
      </c>
      <c r="AJ257" s="49">
        <v>2.9</v>
      </c>
      <c r="AK257" s="49">
        <v>6.63</v>
      </c>
      <c r="AL257" s="49">
        <v>3.43</v>
      </c>
      <c r="AM257" s="49">
        <v>1.56</v>
      </c>
      <c r="AN257" s="49">
        <v>0</v>
      </c>
      <c r="AP257" s="50" t="str">
        <f>Main!A367</f>
        <v>Aké</v>
      </c>
      <c r="AQ257" s="50">
        <f>Main!B367</f>
        <v>5</v>
      </c>
      <c r="AR257" s="50" t="str">
        <f>Main!C367</f>
        <v>Man City</v>
      </c>
      <c r="AS257" s="50">
        <f>Main!D367</f>
        <v>2.61</v>
      </c>
      <c r="AT257" s="50">
        <f>Main!E367</f>
        <v>1.97</v>
      </c>
      <c r="AU257" s="50">
        <f>Main!F367</f>
        <v>3.9</v>
      </c>
      <c r="AV257" s="50">
        <f>Main!G367</f>
        <v>2.41</v>
      </c>
      <c r="AW257" s="50">
        <f>Main!H367</f>
        <v>1.73</v>
      </c>
      <c r="AX257" s="50">
        <f>Main!I367</f>
        <v>3.48</v>
      </c>
      <c r="AY257" s="50">
        <f>Main!J367</f>
        <v>2.06</v>
      </c>
      <c r="AZ257" s="50">
        <f>Main!K367</f>
        <v>0.92</v>
      </c>
      <c r="BA257" s="50">
        <f>Main!L1247</f>
        <v>0</v>
      </c>
      <c r="BC257" s="50" t="str">
        <v>R.Sessegnon</v>
      </c>
      <c r="BD257" s="50">
        <v>4.5</v>
      </c>
      <c r="BE257" s="50" t="str">
        <v>Spurs</v>
      </c>
      <c r="BF257" s="50">
        <v>1.93</v>
      </c>
      <c r="BG257" s="50">
        <v>2.33</v>
      </c>
      <c r="BH257" s="50">
        <v>3.6</v>
      </c>
      <c r="BI257" s="50">
        <v>2.44</v>
      </c>
      <c r="BJ257" s="50">
        <v>1.61</v>
      </c>
      <c r="BK257" s="50">
        <v>2.38</v>
      </c>
      <c r="BL257" s="50">
        <v>2.61</v>
      </c>
      <c r="BM257" s="50">
        <v>2.27</v>
      </c>
      <c r="BN257" s="50">
        <v>0</v>
      </c>
      <c r="BP257" s="126" t="str">
        <f>Main!A257</f>
        <v>Aké</v>
      </c>
      <c r="BQ257" s="126">
        <f>Main!N3007</f>
        <v>0</v>
      </c>
      <c r="BR257" s="126">
        <f>Main!F37</f>
        <v>3.9</v>
      </c>
      <c r="BS257" s="126" t="str">
        <v>Aké</v>
      </c>
      <c r="BT257" s="126">
        <v>0</v>
      </c>
      <c r="BU257" s="126">
        <v>3.9</v>
      </c>
      <c r="BV257" s="127" t="str">
        <f t="shared" si="45"/>
        <v>Aké</v>
      </c>
      <c r="BW257" s="127">
        <f>Main!P3007</f>
        <v>0</v>
      </c>
      <c r="BX257" s="127">
        <f t="shared" si="46"/>
        <v>3.9</v>
      </c>
      <c r="BY257" s="127" t="str">
        <v>Aké</v>
      </c>
      <c r="BZ257" s="127">
        <v>0</v>
      </c>
      <c r="CA257" s="127">
        <v>3.9</v>
      </c>
      <c r="CH257" s="19" t="str">
        <f t="shared" si="47"/>
        <v>Aké</v>
      </c>
      <c r="CI257" s="19">
        <f>Main!M3007-BQ257-BW257-CC257</f>
        <v>0</v>
      </c>
      <c r="CJ257" s="19">
        <f t="shared" si="48"/>
        <v>3.9</v>
      </c>
      <c r="CK257" s="19" t="str">
        <v>R.Sessegnon</v>
      </c>
      <c r="CL257" s="19">
        <v>0</v>
      </c>
      <c r="CM257" s="19">
        <v>3.6</v>
      </c>
    </row>
    <row r="258" spans="1:91">
      <c r="A258" s="48" t="str">
        <v>Thiago Silva</v>
      </c>
      <c r="B258" s="48">
        <v>5.4</v>
      </c>
      <c r="C258" s="48" t="str">
        <v>Chelsea</v>
      </c>
      <c r="D258" s="48">
        <v>3.27</v>
      </c>
      <c r="E258" s="48">
        <v>4.46</v>
      </c>
      <c r="F258" s="48">
        <v>3.03</v>
      </c>
      <c r="G258" s="48">
        <v>1.37</v>
      </c>
      <c r="H258" s="48">
        <v>2.4300000000000002</v>
      </c>
      <c r="I258" s="48">
        <v>1.92</v>
      </c>
      <c r="J258" s="48">
        <v>2.63</v>
      </c>
      <c r="K258" s="48">
        <v>1.54</v>
      </c>
      <c r="L258" s="48">
        <v>0</v>
      </c>
      <c r="N258" s="252">
        <f t="shared" si="49"/>
        <v>3</v>
      </c>
      <c r="O258" s="49" t="str">
        <f>Main!A368</f>
        <v>Azpilicueta</v>
      </c>
      <c r="P258" s="49">
        <f>Main!B368</f>
        <v>4.8</v>
      </c>
      <c r="Q258" s="49" t="str">
        <f>Main!C368</f>
        <v>Chelsea</v>
      </c>
      <c r="R258" s="49">
        <f>Main!D368</f>
        <v>3.33</v>
      </c>
      <c r="S258" s="49">
        <f>Main!E368</f>
        <v>4.82</v>
      </c>
      <c r="T258" s="49">
        <f>Main!F368</f>
        <v>3.41</v>
      </c>
      <c r="U258" s="49">
        <f>Main!G368</f>
        <v>1.62</v>
      </c>
      <c r="V258" s="49">
        <f>Main!H368</f>
        <v>2.12</v>
      </c>
      <c r="W258" s="49">
        <f>Main!I368</f>
        <v>1.27</v>
      </c>
      <c r="X258" s="49">
        <f>Main!J368</f>
        <v>1.46</v>
      </c>
      <c r="Y258" s="49">
        <f>Main!K368</f>
        <v>1.04</v>
      </c>
      <c r="Z258" s="49">
        <f>Main!L3008</f>
        <v>0</v>
      </c>
      <c r="AB258" s="49">
        <v>2</v>
      </c>
      <c r="AC258" s="49" t="str">
        <v>Zaha</v>
      </c>
      <c r="AD258" s="49">
        <v>7.5</v>
      </c>
      <c r="AE258" s="49" t="str">
        <v>Crystal Palace</v>
      </c>
      <c r="AF258" s="49">
        <v>4.55</v>
      </c>
      <c r="AG258" s="49">
        <v>4.08</v>
      </c>
      <c r="AH258" s="49">
        <v>3.15</v>
      </c>
      <c r="AI258" s="49">
        <v>3.69</v>
      </c>
      <c r="AJ258" s="49">
        <v>3.27</v>
      </c>
      <c r="AK258" s="49">
        <v>4.0599999999999996</v>
      </c>
      <c r="AL258" s="49">
        <v>3.83</v>
      </c>
      <c r="AM258" s="49">
        <v>3.42</v>
      </c>
      <c r="AN258" s="49">
        <v>0</v>
      </c>
      <c r="AP258" s="50" t="str">
        <f>Main!A368</f>
        <v>Azpilicueta</v>
      </c>
      <c r="AQ258" s="50">
        <f>Main!B368</f>
        <v>4.8</v>
      </c>
      <c r="AR258" s="50" t="str">
        <f>Main!C368</f>
        <v>Chelsea</v>
      </c>
      <c r="AS258" s="50">
        <f>Main!D368</f>
        <v>3.33</v>
      </c>
      <c r="AT258" s="50">
        <f>Main!E368</f>
        <v>4.82</v>
      </c>
      <c r="AU258" s="50">
        <f>Main!F368</f>
        <v>3.41</v>
      </c>
      <c r="AV258" s="50">
        <f>Main!G368</f>
        <v>1.62</v>
      </c>
      <c r="AW258" s="50">
        <f>Main!H368</f>
        <v>2.12</v>
      </c>
      <c r="AX258" s="50">
        <f>Main!I368</f>
        <v>1.27</v>
      </c>
      <c r="AY258" s="50">
        <f>Main!J368</f>
        <v>1.46</v>
      </c>
      <c r="AZ258" s="50">
        <f>Main!K368</f>
        <v>1.04</v>
      </c>
      <c r="BA258" s="50">
        <f>Main!L1248</f>
        <v>0</v>
      </c>
      <c r="BC258" s="50" t="str">
        <v>Aké</v>
      </c>
      <c r="BD258" s="50">
        <v>5</v>
      </c>
      <c r="BE258" s="50" t="str">
        <v>Man City</v>
      </c>
      <c r="BF258" s="50">
        <v>2.61</v>
      </c>
      <c r="BG258" s="50">
        <v>1.97</v>
      </c>
      <c r="BH258" s="50">
        <v>3.9</v>
      </c>
      <c r="BI258" s="50">
        <v>2.41</v>
      </c>
      <c r="BJ258" s="50">
        <v>1.73</v>
      </c>
      <c r="BK258" s="50">
        <v>3.48</v>
      </c>
      <c r="BL258" s="50">
        <v>2.06</v>
      </c>
      <c r="BM258" s="50">
        <v>0.92</v>
      </c>
      <c r="BN258" s="50">
        <v>0</v>
      </c>
      <c r="BP258" s="126" t="str">
        <f>Main!A258</f>
        <v>Azpilicueta</v>
      </c>
      <c r="BQ258" s="126">
        <f>Main!N3008</f>
        <v>0</v>
      </c>
      <c r="BR258" s="126">
        <f>Main!F38</f>
        <v>3.41</v>
      </c>
      <c r="BS258" s="126" t="str">
        <v>Azpilicueta</v>
      </c>
      <c r="BT258" s="126">
        <v>0</v>
      </c>
      <c r="BU258" s="126">
        <v>3.41</v>
      </c>
      <c r="BV258" s="127" t="str">
        <f t="shared" ref="BV258:BV321" si="50">BP258</f>
        <v>Azpilicueta</v>
      </c>
      <c r="BW258" s="127">
        <f>Main!P3008</f>
        <v>0</v>
      </c>
      <c r="BX258" s="127">
        <f t="shared" ref="BX258:BX321" si="51">BR258</f>
        <v>3.41</v>
      </c>
      <c r="BY258" s="127" t="str">
        <v>Azpilicueta</v>
      </c>
      <c r="BZ258" s="127">
        <v>0</v>
      </c>
      <c r="CA258" s="127">
        <v>3.41</v>
      </c>
      <c r="CH258" s="19" t="str">
        <f t="shared" ref="CH258:CH321" si="52">BP258</f>
        <v>Azpilicueta</v>
      </c>
      <c r="CI258" s="19">
        <f>Main!M3008-BQ258-BW258-CC258</f>
        <v>0</v>
      </c>
      <c r="CJ258" s="19">
        <f t="shared" ref="CJ258:CJ321" si="53">BR258</f>
        <v>3.41</v>
      </c>
      <c r="CK258" s="19" t="str">
        <v>Aké</v>
      </c>
      <c r="CL258" s="19">
        <v>0</v>
      </c>
      <c r="CM258" s="19">
        <v>3.9</v>
      </c>
    </row>
    <row r="259" spans="1:91">
      <c r="A259" s="48" t="str">
        <v>Martínez</v>
      </c>
      <c r="B259" s="48">
        <v>4.5</v>
      </c>
      <c r="C259" s="48" t="str">
        <v>Man Utd</v>
      </c>
      <c r="D259" s="48">
        <v>1.68</v>
      </c>
      <c r="E259" s="48">
        <v>3.97</v>
      </c>
      <c r="F259" s="48">
        <v>1.83</v>
      </c>
      <c r="G259" s="48">
        <v>1.76</v>
      </c>
      <c r="H259" s="48">
        <v>3.42</v>
      </c>
      <c r="I259" s="48">
        <v>2.67</v>
      </c>
      <c r="J259" s="48">
        <v>3.49</v>
      </c>
      <c r="K259" s="48">
        <v>1.59</v>
      </c>
      <c r="L259" s="48">
        <v>0</v>
      </c>
      <c r="N259" s="252">
        <f t="shared" si="49"/>
        <v>3</v>
      </c>
      <c r="O259" s="49" t="str">
        <f>Main!A369</f>
        <v>Collins</v>
      </c>
      <c r="P259" s="49">
        <f>Main!B369</f>
        <v>4.4000000000000004</v>
      </c>
      <c r="Q259" s="49" t="str">
        <f>Main!C369</f>
        <v>Wolves</v>
      </c>
      <c r="R259" s="49">
        <f>Main!D369</f>
        <v>2.3199999999999998</v>
      </c>
      <c r="S259" s="49">
        <f>Main!E369</f>
        <v>2.5299999999999998</v>
      </c>
      <c r="T259" s="49">
        <f>Main!F369</f>
        <v>3.01</v>
      </c>
      <c r="U259" s="49">
        <f>Main!G369</f>
        <v>1.24</v>
      </c>
      <c r="V259" s="49">
        <f>Main!H369</f>
        <v>1.79</v>
      </c>
      <c r="W259" s="49">
        <f>Main!I369</f>
        <v>2.7</v>
      </c>
      <c r="X259" s="49">
        <f>Main!J369</f>
        <v>3.51</v>
      </c>
      <c r="Y259" s="49">
        <f>Main!K369</f>
        <v>1.96</v>
      </c>
      <c r="Z259" s="49">
        <f>Main!L3009</f>
        <v>0</v>
      </c>
      <c r="AB259" s="49">
        <v>2</v>
      </c>
      <c r="AC259" s="49" t="str">
        <v>Bernardo</v>
      </c>
      <c r="AD259" s="49">
        <v>6.9</v>
      </c>
      <c r="AE259" s="49" t="str">
        <v>Man City</v>
      </c>
      <c r="AF259" s="49">
        <v>3.67</v>
      </c>
      <c r="AG259" s="49">
        <v>2.9</v>
      </c>
      <c r="AH259" s="49">
        <v>6.01</v>
      </c>
      <c r="AI259" s="49">
        <v>3.55</v>
      </c>
      <c r="AJ259" s="49">
        <v>2.84</v>
      </c>
      <c r="AK259" s="49">
        <v>6.03</v>
      </c>
      <c r="AL259" s="49">
        <v>3.31</v>
      </c>
      <c r="AM259" s="49">
        <v>1.45</v>
      </c>
      <c r="AN259" s="49">
        <v>0</v>
      </c>
      <c r="AP259" s="50" t="str">
        <f>Main!A369</f>
        <v>Collins</v>
      </c>
      <c r="AQ259" s="50">
        <f>Main!B369</f>
        <v>4.4000000000000004</v>
      </c>
      <c r="AR259" s="50" t="str">
        <f>Main!C369</f>
        <v>Wolves</v>
      </c>
      <c r="AS259" s="50">
        <f>Main!D369</f>
        <v>2.3199999999999998</v>
      </c>
      <c r="AT259" s="50">
        <f>Main!E369</f>
        <v>2.5299999999999998</v>
      </c>
      <c r="AU259" s="50">
        <f>Main!F369</f>
        <v>3.01</v>
      </c>
      <c r="AV259" s="50">
        <f>Main!G369</f>
        <v>1.24</v>
      </c>
      <c r="AW259" s="50">
        <f>Main!H369</f>
        <v>1.79</v>
      </c>
      <c r="AX259" s="50">
        <f>Main!I369</f>
        <v>2.7</v>
      </c>
      <c r="AY259" s="50">
        <f>Main!J369</f>
        <v>3.51</v>
      </c>
      <c r="AZ259" s="50">
        <f>Main!K369</f>
        <v>1.96</v>
      </c>
      <c r="BA259" s="50">
        <f>Main!L1249</f>
        <v>0</v>
      </c>
      <c r="BC259" s="50" t="str">
        <v>Azpilicueta</v>
      </c>
      <c r="BD259" s="50">
        <v>4.8</v>
      </c>
      <c r="BE259" s="50" t="str">
        <v>Chelsea</v>
      </c>
      <c r="BF259" s="50">
        <v>3.33</v>
      </c>
      <c r="BG259" s="50">
        <v>4.82</v>
      </c>
      <c r="BH259" s="50">
        <v>3.41</v>
      </c>
      <c r="BI259" s="50">
        <v>1.62</v>
      </c>
      <c r="BJ259" s="50">
        <v>2.12</v>
      </c>
      <c r="BK259" s="50">
        <v>1.27</v>
      </c>
      <c r="BL259" s="50">
        <v>1.46</v>
      </c>
      <c r="BM259" s="50">
        <v>1.04</v>
      </c>
      <c r="BN259" s="50">
        <v>0</v>
      </c>
      <c r="BP259" s="126" t="str">
        <f>Main!A259</f>
        <v>Collins</v>
      </c>
      <c r="BQ259" s="126">
        <f>Main!N3009</f>
        <v>0</v>
      </c>
      <c r="BR259" s="126">
        <f>Main!F39</f>
        <v>3.01</v>
      </c>
      <c r="BS259" s="126" t="str">
        <v>Collins</v>
      </c>
      <c r="BT259" s="126">
        <v>0</v>
      </c>
      <c r="BU259" s="126">
        <v>3.01</v>
      </c>
      <c r="BV259" s="127" t="str">
        <f t="shared" si="50"/>
        <v>Collins</v>
      </c>
      <c r="BW259" s="127">
        <f>Main!P3009</f>
        <v>0</v>
      </c>
      <c r="BX259" s="127">
        <f t="shared" si="51"/>
        <v>3.01</v>
      </c>
      <c r="BY259" s="127" t="str">
        <v>Collins</v>
      </c>
      <c r="BZ259" s="127">
        <v>0</v>
      </c>
      <c r="CA259" s="127">
        <v>3.01</v>
      </c>
      <c r="CH259" s="19" t="str">
        <f t="shared" si="52"/>
        <v>Collins</v>
      </c>
      <c r="CI259" s="19">
        <f>Main!M3009-BQ259-BW259-CC259</f>
        <v>0</v>
      </c>
      <c r="CJ259" s="19">
        <f t="shared" si="53"/>
        <v>3.01</v>
      </c>
      <c r="CK259" s="19" t="str">
        <v>Azpilicueta</v>
      </c>
      <c r="CL259" s="19">
        <v>0</v>
      </c>
      <c r="CM259" s="19">
        <v>3.41</v>
      </c>
    </row>
    <row r="260" spans="1:91">
      <c r="A260" s="48" t="str">
        <v>Mee</v>
      </c>
      <c r="B260" s="48">
        <v>4.5999999999999996</v>
      </c>
      <c r="C260" s="48" t="str">
        <v>Brentford</v>
      </c>
      <c r="D260" s="48">
        <v>2.67</v>
      </c>
      <c r="E260" s="48">
        <v>1.94</v>
      </c>
      <c r="F260" s="48">
        <v>3.89</v>
      </c>
      <c r="G260" s="48">
        <v>2.54</v>
      </c>
      <c r="H260" s="48">
        <v>3.58</v>
      </c>
      <c r="I260" s="48">
        <v>1.5</v>
      </c>
      <c r="J260" s="48">
        <v>3.4</v>
      </c>
      <c r="K260" s="48">
        <v>0.85</v>
      </c>
      <c r="L260" s="48">
        <v>0</v>
      </c>
      <c r="N260" s="252">
        <f t="shared" si="49"/>
        <v>3</v>
      </c>
      <c r="O260" s="49" t="str">
        <f>Main!A370</f>
        <v>Chalobah</v>
      </c>
      <c r="P260" s="49">
        <f>Main!B370</f>
        <v>4.7</v>
      </c>
      <c r="Q260" s="49" t="str">
        <f>Main!C370</f>
        <v>Chelsea</v>
      </c>
      <c r="R260" s="49">
        <f>Main!D370</f>
        <v>3.15</v>
      </c>
      <c r="S260" s="49">
        <f>Main!E370</f>
        <v>4.24</v>
      </c>
      <c r="T260" s="49">
        <f>Main!F370</f>
        <v>2.86</v>
      </c>
      <c r="U260" s="49">
        <f>Main!G370</f>
        <v>1.19</v>
      </c>
      <c r="V260" s="49">
        <f>Main!H370</f>
        <v>2.04</v>
      </c>
      <c r="W260" s="49">
        <f>Main!I370</f>
        <v>1.71</v>
      </c>
      <c r="X260" s="49">
        <f>Main!J370</f>
        <v>2.14</v>
      </c>
      <c r="Y260" s="49">
        <f>Main!K370</f>
        <v>1.28</v>
      </c>
      <c r="Z260" s="49">
        <f>Main!L3010</f>
        <v>0</v>
      </c>
      <c r="AB260" s="49">
        <v>2</v>
      </c>
      <c r="AC260" s="49" t="str">
        <v>Groß</v>
      </c>
      <c r="AD260" s="49">
        <v>5.6</v>
      </c>
      <c r="AE260" s="49" t="str">
        <v>Brighton</v>
      </c>
      <c r="AF260" s="49">
        <v>3.51</v>
      </c>
      <c r="AG260" s="49">
        <v>3.83</v>
      </c>
      <c r="AH260" s="49">
        <v>3.26</v>
      </c>
      <c r="AI260" s="49">
        <v>3.5</v>
      </c>
      <c r="AJ260" s="49">
        <v>4.26</v>
      </c>
      <c r="AK260" s="49">
        <v>3.42</v>
      </c>
      <c r="AL260" s="49">
        <v>4.26</v>
      </c>
      <c r="AM260" s="49">
        <v>1.87</v>
      </c>
      <c r="AN260" s="49">
        <v>0</v>
      </c>
      <c r="AP260" s="50" t="str">
        <f>Main!A370</f>
        <v>Chalobah</v>
      </c>
      <c r="AQ260" s="50">
        <f>Main!B370</f>
        <v>4.7</v>
      </c>
      <c r="AR260" s="50" t="str">
        <f>Main!C370</f>
        <v>Chelsea</v>
      </c>
      <c r="AS260" s="50">
        <f>Main!D370</f>
        <v>3.15</v>
      </c>
      <c r="AT260" s="50">
        <f>Main!E370</f>
        <v>4.24</v>
      </c>
      <c r="AU260" s="50">
        <f>Main!F370</f>
        <v>2.86</v>
      </c>
      <c r="AV260" s="50">
        <f>Main!G370</f>
        <v>1.19</v>
      </c>
      <c r="AW260" s="50">
        <f>Main!H370</f>
        <v>2.04</v>
      </c>
      <c r="AX260" s="50">
        <f>Main!I370</f>
        <v>1.71</v>
      </c>
      <c r="AY260" s="50">
        <f>Main!J370</f>
        <v>2.14</v>
      </c>
      <c r="AZ260" s="50">
        <f>Main!K370</f>
        <v>1.28</v>
      </c>
      <c r="BA260" s="50">
        <f>Main!L1250</f>
        <v>0</v>
      </c>
      <c r="BC260" s="50" t="str">
        <v>Collins</v>
      </c>
      <c r="BD260" s="50">
        <v>4.4000000000000004</v>
      </c>
      <c r="BE260" s="50" t="str">
        <v>Wolves</v>
      </c>
      <c r="BF260" s="50">
        <v>2.3199999999999998</v>
      </c>
      <c r="BG260" s="50">
        <v>2.5299999999999998</v>
      </c>
      <c r="BH260" s="50">
        <v>3.01</v>
      </c>
      <c r="BI260" s="50">
        <v>1.24</v>
      </c>
      <c r="BJ260" s="50">
        <v>1.79</v>
      </c>
      <c r="BK260" s="50">
        <v>2.7</v>
      </c>
      <c r="BL260" s="50">
        <v>3.51</v>
      </c>
      <c r="BM260" s="50">
        <v>1.96</v>
      </c>
      <c r="BN260" s="50">
        <v>0</v>
      </c>
      <c r="BP260" s="126" t="str">
        <f>Main!A260</f>
        <v>Chalobah</v>
      </c>
      <c r="BQ260" s="126">
        <f>Main!N3010</f>
        <v>0</v>
      </c>
      <c r="BR260" s="126">
        <f>Main!F40</f>
        <v>2.86</v>
      </c>
      <c r="BS260" s="126" t="str">
        <v>Chalobah</v>
      </c>
      <c r="BT260" s="126">
        <v>0</v>
      </c>
      <c r="BU260" s="126">
        <v>2.86</v>
      </c>
      <c r="BV260" s="127" t="str">
        <f t="shared" si="50"/>
        <v>Chalobah</v>
      </c>
      <c r="BW260" s="127">
        <f>Main!P3010</f>
        <v>0</v>
      </c>
      <c r="BX260" s="127">
        <f t="shared" si="51"/>
        <v>2.86</v>
      </c>
      <c r="BY260" s="127" t="str">
        <v>Chalobah</v>
      </c>
      <c r="BZ260" s="127">
        <v>0</v>
      </c>
      <c r="CA260" s="127">
        <v>2.86</v>
      </c>
      <c r="CH260" s="19" t="str">
        <f t="shared" si="52"/>
        <v>Chalobah</v>
      </c>
      <c r="CI260" s="19">
        <f>Main!M3010-BQ260-BW260-CC260</f>
        <v>0</v>
      </c>
      <c r="CJ260" s="19">
        <f t="shared" si="53"/>
        <v>2.86</v>
      </c>
      <c r="CK260" s="19" t="str">
        <v>Collins</v>
      </c>
      <c r="CL260" s="19">
        <v>0</v>
      </c>
      <c r="CM260" s="19">
        <v>3.01</v>
      </c>
    </row>
    <row r="261" spans="1:91">
      <c r="A261" s="48" t="str">
        <v>Cresswell</v>
      </c>
      <c r="B261" s="48">
        <v>4.8</v>
      </c>
      <c r="C261" s="48" t="str">
        <v>West Ham</v>
      </c>
      <c r="D261" s="48">
        <v>2.87</v>
      </c>
      <c r="E261" s="48">
        <v>2.71</v>
      </c>
      <c r="F261" s="48">
        <v>2.66</v>
      </c>
      <c r="G261" s="48">
        <v>3.33</v>
      </c>
      <c r="H261" s="48">
        <v>1.69</v>
      </c>
      <c r="I261" s="48">
        <v>2.21</v>
      </c>
      <c r="J261" s="48">
        <v>1.63</v>
      </c>
      <c r="K261" s="48">
        <v>2.86</v>
      </c>
      <c r="L261" s="48">
        <v>0</v>
      </c>
      <c r="N261" s="252">
        <f t="shared" si="49"/>
        <v>1</v>
      </c>
      <c r="O261" s="49" t="str">
        <f>Main!A371</f>
        <v>Haaland</v>
      </c>
      <c r="P261" s="49">
        <f>Main!B371</f>
        <v>11.5</v>
      </c>
      <c r="Q261" s="49" t="str">
        <f>Main!C371</f>
        <v>Man City</v>
      </c>
      <c r="R261" s="49">
        <f>Main!D371</f>
        <v>8.2100000000000009</v>
      </c>
      <c r="S261" s="49">
        <f>Main!E371</f>
        <v>5.33</v>
      </c>
      <c r="T261" s="49">
        <f>Main!F371</f>
        <v>11.86</v>
      </c>
      <c r="U261" s="49">
        <f>Main!G371</f>
        <v>6.93</v>
      </c>
      <c r="V261" s="49">
        <f>Main!H371</f>
        <v>5.23</v>
      </c>
      <c r="W261" s="49">
        <f>Main!I371</f>
        <v>11.64</v>
      </c>
      <c r="X261" s="49">
        <f>Main!J371</f>
        <v>6.28</v>
      </c>
      <c r="Y261" s="49">
        <f>Main!K371</f>
        <v>2.86</v>
      </c>
      <c r="Z261" s="49">
        <f>Main!L3011</f>
        <v>1</v>
      </c>
      <c r="AB261" s="49">
        <v>2</v>
      </c>
      <c r="AC261" s="49" t="str">
        <v>Bowen</v>
      </c>
      <c r="AD261" s="49">
        <v>8</v>
      </c>
      <c r="AE261" s="49" t="str">
        <v>West Ham</v>
      </c>
      <c r="AF261" s="49">
        <v>4.2</v>
      </c>
      <c r="AG261" s="49">
        <v>3.76</v>
      </c>
      <c r="AH261" s="49">
        <v>3.46</v>
      </c>
      <c r="AI261" s="49">
        <v>3.99</v>
      </c>
      <c r="AJ261" s="49">
        <v>2.77</v>
      </c>
      <c r="AK261" s="49">
        <v>3.19</v>
      </c>
      <c r="AL261" s="49">
        <v>2.95</v>
      </c>
      <c r="AM261" s="49">
        <v>3.35</v>
      </c>
      <c r="AN261" s="49">
        <v>0</v>
      </c>
      <c r="AP261" s="50" t="str">
        <f>Main!A371</f>
        <v>Haaland</v>
      </c>
      <c r="AQ261" s="50">
        <f>Main!B371</f>
        <v>11.5</v>
      </c>
      <c r="AR261" s="50" t="str">
        <f>Main!C371</f>
        <v>Man City</v>
      </c>
      <c r="AS261" s="50">
        <f>Main!D371</f>
        <v>8.2100000000000009</v>
      </c>
      <c r="AT261" s="50">
        <f>Main!E371</f>
        <v>5.33</v>
      </c>
      <c r="AU261" s="50">
        <f>Main!F371</f>
        <v>11.86</v>
      </c>
      <c r="AV261" s="50">
        <f>Main!G371</f>
        <v>6.93</v>
      </c>
      <c r="AW261" s="50">
        <f>Main!H371</f>
        <v>5.23</v>
      </c>
      <c r="AX261" s="50">
        <f>Main!I371</f>
        <v>11.64</v>
      </c>
      <c r="AY261" s="50">
        <f>Main!J371</f>
        <v>6.28</v>
      </c>
      <c r="AZ261" s="50">
        <f>Main!K371</f>
        <v>2.86</v>
      </c>
      <c r="BA261" s="50">
        <f>Main!L1251</f>
        <v>1</v>
      </c>
      <c r="BC261" s="50" t="str">
        <v>Chalobah</v>
      </c>
      <c r="BD261" s="50">
        <v>4.7</v>
      </c>
      <c r="BE261" s="50" t="str">
        <v>Chelsea</v>
      </c>
      <c r="BF261" s="50">
        <v>3.15</v>
      </c>
      <c r="BG261" s="50">
        <v>4.24</v>
      </c>
      <c r="BH261" s="50">
        <v>2.86</v>
      </c>
      <c r="BI261" s="50">
        <v>1.19</v>
      </c>
      <c r="BJ261" s="50">
        <v>2.04</v>
      </c>
      <c r="BK261" s="50">
        <v>1.71</v>
      </c>
      <c r="BL261" s="50">
        <v>2.14</v>
      </c>
      <c r="BM261" s="50">
        <v>1.28</v>
      </c>
      <c r="BN261" s="50">
        <v>0</v>
      </c>
      <c r="BP261" s="126" t="str">
        <f>Main!A261</f>
        <v>Haaland</v>
      </c>
      <c r="BQ261" s="126">
        <f>Main!N3011</f>
        <v>0</v>
      </c>
      <c r="BR261" s="126">
        <f>Main!F41</f>
        <v>11.86</v>
      </c>
      <c r="BS261" s="126" t="str">
        <v>Haaland</v>
      </c>
      <c r="BT261" s="126">
        <v>0</v>
      </c>
      <c r="BU261" s="126">
        <v>11.86</v>
      </c>
      <c r="BV261" s="127" t="str">
        <f t="shared" si="50"/>
        <v>Haaland</v>
      </c>
      <c r="BW261" s="127">
        <f>Main!P3011</f>
        <v>0</v>
      </c>
      <c r="BX261" s="127">
        <f t="shared" si="51"/>
        <v>11.86</v>
      </c>
      <c r="BY261" s="127" t="str">
        <v>Haaland</v>
      </c>
      <c r="BZ261" s="127">
        <v>0</v>
      </c>
      <c r="CA261" s="127">
        <v>11.86</v>
      </c>
      <c r="CH261" s="19" t="str">
        <f t="shared" si="52"/>
        <v>Haaland</v>
      </c>
      <c r="CI261" s="19">
        <f>Main!M3011-BQ261-BW261-CC261</f>
        <v>0</v>
      </c>
      <c r="CJ261" s="19">
        <f t="shared" si="53"/>
        <v>11.86</v>
      </c>
      <c r="CK261" s="19" t="str">
        <v>Chalobah</v>
      </c>
      <c r="CL261" s="19">
        <v>0</v>
      </c>
      <c r="CM261" s="19">
        <v>2.86</v>
      </c>
    </row>
    <row r="262" spans="1:91">
      <c r="A262" s="48" t="str">
        <v>Konsa</v>
      </c>
      <c r="B262" s="48">
        <v>4.4000000000000004</v>
      </c>
      <c r="C262" s="48" t="str">
        <v>Aston Villa</v>
      </c>
      <c r="D262" s="48">
        <v>1.95</v>
      </c>
      <c r="E262" s="48">
        <v>3.28</v>
      </c>
      <c r="F262" s="48">
        <v>2.93</v>
      </c>
      <c r="G262" s="48">
        <v>2.71</v>
      </c>
      <c r="H262" s="48">
        <v>2.98</v>
      </c>
      <c r="I262" s="48">
        <v>1.21</v>
      </c>
      <c r="J262" s="48">
        <v>1.9</v>
      </c>
      <c r="K262" s="48">
        <v>2.59</v>
      </c>
      <c r="L262" s="48">
        <v>0</v>
      </c>
      <c r="N262" s="252">
        <f t="shared" si="49"/>
        <v>1</v>
      </c>
      <c r="O262" s="49" t="str">
        <f>Main!A372</f>
        <v>Kane</v>
      </c>
      <c r="P262" s="49">
        <f>Main!B372</f>
        <v>11.6</v>
      </c>
      <c r="Q262" s="49" t="str">
        <f>Main!C372</f>
        <v>Spurs</v>
      </c>
      <c r="R262" s="49">
        <f>Main!D372</f>
        <v>6.28</v>
      </c>
      <c r="S262" s="49">
        <f>Main!E372</f>
        <v>4.4000000000000004</v>
      </c>
      <c r="T262" s="49">
        <f>Main!F372</f>
        <v>7.99</v>
      </c>
      <c r="U262" s="49">
        <f>Main!G372</f>
        <v>5.57</v>
      </c>
      <c r="V262" s="49">
        <f>Main!H372</f>
        <v>4.18</v>
      </c>
      <c r="W262" s="49">
        <f>Main!I372</f>
        <v>5.35</v>
      </c>
      <c r="X262" s="49">
        <f>Main!J372</f>
        <v>5.68</v>
      </c>
      <c r="Y262" s="49">
        <f>Main!K372</f>
        <v>4.99</v>
      </c>
      <c r="Z262" s="49">
        <f>Main!L3012</f>
        <v>0</v>
      </c>
      <c r="AB262" s="49">
        <v>2</v>
      </c>
      <c r="AC262" s="49" t="str">
        <v>Andreas</v>
      </c>
      <c r="AD262" s="49">
        <v>4.5999999999999996</v>
      </c>
      <c r="AE262" s="49" t="str">
        <v>Fulham</v>
      </c>
      <c r="AF262" s="49" t="e">
        <v>#REF!</v>
      </c>
      <c r="AG262" s="49">
        <v>3.73</v>
      </c>
      <c r="AH262" s="49">
        <v>2.54</v>
      </c>
      <c r="AI262" s="49">
        <v>2.95</v>
      </c>
      <c r="AJ262" s="49">
        <v>2.5</v>
      </c>
      <c r="AK262" s="49">
        <v>3.52</v>
      </c>
      <c r="AL262" s="49">
        <v>2.62</v>
      </c>
      <c r="AM262" s="49">
        <v>2.67</v>
      </c>
      <c r="AN262" s="49">
        <v>0</v>
      </c>
      <c r="AP262" s="50" t="str">
        <f>Main!A372</f>
        <v>Kane</v>
      </c>
      <c r="AQ262" s="50">
        <f>Main!B372</f>
        <v>11.6</v>
      </c>
      <c r="AR262" s="50" t="str">
        <f>Main!C372</f>
        <v>Spurs</v>
      </c>
      <c r="AS262" s="50">
        <f>Main!D372</f>
        <v>6.28</v>
      </c>
      <c r="AT262" s="50">
        <f>Main!E372</f>
        <v>4.4000000000000004</v>
      </c>
      <c r="AU262" s="50">
        <f>Main!F372</f>
        <v>7.99</v>
      </c>
      <c r="AV262" s="50">
        <f>Main!G372</f>
        <v>5.57</v>
      </c>
      <c r="AW262" s="50">
        <f>Main!H372</f>
        <v>4.18</v>
      </c>
      <c r="AX262" s="50">
        <f>Main!I372</f>
        <v>5.35</v>
      </c>
      <c r="AY262" s="50">
        <f>Main!J372</f>
        <v>5.68</v>
      </c>
      <c r="AZ262" s="50">
        <f>Main!K372</f>
        <v>4.99</v>
      </c>
      <c r="BA262" s="50">
        <f>Main!L1252</f>
        <v>0</v>
      </c>
      <c r="BC262" s="50" t="str">
        <v>Kane</v>
      </c>
      <c r="BD262" s="50">
        <v>11.6</v>
      </c>
      <c r="BE262" s="50" t="str">
        <v>Spurs</v>
      </c>
      <c r="BF262" s="50">
        <v>6.28</v>
      </c>
      <c r="BG262" s="50">
        <v>4.4000000000000004</v>
      </c>
      <c r="BH262" s="50">
        <v>7.99</v>
      </c>
      <c r="BI262" s="50">
        <v>5.57</v>
      </c>
      <c r="BJ262" s="50">
        <v>4.18</v>
      </c>
      <c r="BK262" s="50">
        <v>5.35</v>
      </c>
      <c r="BL262" s="50">
        <v>5.68</v>
      </c>
      <c r="BM262" s="50">
        <v>4.99</v>
      </c>
      <c r="BN262" s="50">
        <v>0</v>
      </c>
      <c r="BP262" s="126" t="str">
        <f>Main!A262</f>
        <v>Kane</v>
      </c>
      <c r="BQ262" s="126">
        <f>Main!N3012</f>
        <v>0</v>
      </c>
      <c r="BR262" s="126">
        <f>Main!F42</f>
        <v>7.99</v>
      </c>
      <c r="BS262" s="126" t="str">
        <v>Kane</v>
      </c>
      <c r="BT262" s="126">
        <v>0</v>
      </c>
      <c r="BU262" s="126">
        <v>7.99</v>
      </c>
      <c r="BV262" s="127" t="str">
        <f t="shared" si="50"/>
        <v>Kane</v>
      </c>
      <c r="BW262" s="127">
        <f>Main!P3012</f>
        <v>0</v>
      </c>
      <c r="BX262" s="127">
        <f t="shared" si="51"/>
        <v>7.99</v>
      </c>
      <c r="BY262" s="127" t="str">
        <v>Kane</v>
      </c>
      <c r="BZ262" s="127">
        <v>0</v>
      </c>
      <c r="CA262" s="127">
        <v>7.99</v>
      </c>
      <c r="CH262" s="19" t="str">
        <f t="shared" si="52"/>
        <v>Kane</v>
      </c>
      <c r="CI262" s="19">
        <f>Main!M3012-BQ262-BW262-CC262</f>
        <v>0</v>
      </c>
      <c r="CJ262" s="19">
        <f t="shared" si="53"/>
        <v>7.99</v>
      </c>
      <c r="CK262" s="19" t="str">
        <v>Haaland</v>
      </c>
      <c r="CL262" s="19">
        <v>0</v>
      </c>
      <c r="CM262" s="19">
        <v>11.86</v>
      </c>
    </row>
    <row r="263" spans="1:91">
      <c r="A263" s="48" t="str">
        <v>Perraud</v>
      </c>
      <c r="B263" s="48">
        <v>4.4000000000000004</v>
      </c>
      <c r="C263" s="48" t="str">
        <v>Southampton</v>
      </c>
      <c r="D263" s="48">
        <v>2.5299999999999998</v>
      </c>
      <c r="E263" s="48">
        <v>3.56</v>
      </c>
      <c r="F263" s="48">
        <v>2.5099999999999998</v>
      </c>
      <c r="G263" s="48">
        <v>2.67</v>
      </c>
      <c r="H263" s="48">
        <v>2.0499999999999998</v>
      </c>
      <c r="I263" s="48">
        <v>2.89</v>
      </c>
      <c r="J263" s="48">
        <v>1.51</v>
      </c>
      <c r="K263" s="48">
        <v>1.78</v>
      </c>
      <c r="L263" s="48">
        <v>0</v>
      </c>
      <c r="N263" s="252">
        <f t="shared" si="49"/>
        <v>1</v>
      </c>
      <c r="O263" s="49" t="str">
        <f>Main!A373</f>
        <v>Darwin</v>
      </c>
      <c r="P263" s="49">
        <f>Main!B373</f>
        <v>9</v>
      </c>
      <c r="Q263" s="49" t="str">
        <f>Main!C373</f>
        <v>Liverpool</v>
      </c>
      <c r="R263" s="49">
        <f>Main!D373</f>
        <v>6.34</v>
      </c>
      <c r="S263" s="49">
        <f>Main!E373</f>
        <v>5.17</v>
      </c>
      <c r="T263" s="49">
        <f>Main!F373</f>
        <v>4.21</v>
      </c>
      <c r="U263" s="49">
        <f>Main!G373</f>
        <v>4.21</v>
      </c>
      <c r="V263" s="49">
        <f>Main!H373</f>
        <v>4.37</v>
      </c>
      <c r="W263" s="49">
        <f>Main!I373</f>
        <v>5.0999999999999996</v>
      </c>
      <c r="X263" s="49">
        <f>Main!J373</f>
        <v>3.63</v>
      </c>
      <c r="Y263" s="49">
        <f>Main!K373</f>
        <v>4.18</v>
      </c>
      <c r="Z263" s="49">
        <f>Main!L3013</f>
        <v>0</v>
      </c>
      <c r="AB263" s="49">
        <v>2</v>
      </c>
      <c r="AC263" s="49" t="str">
        <v>Ward-Prowse</v>
      </c>
      <c r="AD263" s="49">
        <v>6.2</v>
      </c>
      <c r="AE263" s="49" t="str">
        <v>Southampton</v>
      </c>
      <c r="AF263" s="49">
        <v>3.44</v>
      </c>
      <c r="AG263" s="49">
        <v>3.87</v>
      </c>
      <c r="AH263" s="49">
        <v>3.24</v>
      </c>
      <c r="AI263" s="49">
        <v>3.57</v>
      </c>
      <c r="AJ263" s="49">
        <v>3.07</v>
      </c>
      <c r="AK263" s="49">
        <v>3.54</v>
      </c>
      <c r="AL263" s="49">
        <v>2.65</v>
      </c>
      <c r="AM263" s="49">
        <v>2.93</v>
      </c>
      <c r="AN263" s="49">
        <v>0</v>
      </c>
      <c r="AP263" s="50" t="str">
        <f>Main!A373</f>
        <v>Darwin</v>
      </c>
      <c r="AQ263" s="50">
        <f>Main!B373</f>
        <v>9</v>
      </c>
      <c r="AR263" s="50" t="str">
        <f>Main!C373</f>
        <v>Liverpool</v>
      </c>
      <c r="AS263" s="50">
        <f>Main!D373</f>
        <v>6.34</v>
      </c>
      <c r="AT263" s="50">
        <f>Main!E373</f>
        <v>5.17</v>
      </c>
      <c r="AU263" s="50">
        <f>Main!F373</f>
        <v>4.21</v>
      </c>
      <c r="AV263" s="50">
        <f>Main!G373</f>
        <v>4.21</v>
      </c>
      <c r="AW263" s="50">
        <f>Main!H373</f>
        <v>4.37</v>
      </c>
      <c r="AX263" s="50">
        <f>Main!I373</f>
        <v>5.0999999999999996</v>
      </c>
      <c r="AY263" s="50">
        <f>Main!J373</f>
        <v>3.63</v>
      </c>
      <c r="AZ263" s="50">
        <f>Main!K373</f>
        <v>4.18</v>
      </c>
      <c r="BA263" s="50">
        <f>Main!L1253</f>
        <v>0</v>
      </c>
      <c r="BC263" s="50" t="str">
        <v>Darwin</v>
      </c>
      <c r="BD263" s="50">
        <v>9</v>
      </c>
      <c r="BE263" s="50" t="str">
        <v>Liverpool</v>
      </c>
      <c r="BF263" s="50">
        <v>6.34</v>
      </c>
      <c r="BG263" s="50">
        <v>5.17</v>
      </c>
      <c r="BH263" s="50">
        <v>4.21</v>
      </c>
      <c r="BI263" s="50">
        <v>4.21</v>
      </c>
      <c r="BJ263" s="50">
        <v>4.37</v>
      </c>
      <c r="BK263" s="50">
        <v>5.0999999999999996</v>
      </c>
      <c r="BL263" s="50">
        <v>3.63</v>
      </c>
      <c r="BM263" s="50">
        <v>4.18</v>
      </c>
      <c r="BN263" s="50">
        <v>0</v>
      </c>
      <c r="BP263" s="126" t="str">
        <f>Main!A263</f>
        <v>Darwin</v>
      </c>
      <c r="BQ263" s="126">
        <f>Main!N3013</f>
        <v>0</v>
      </c>
      <c r="BR263" s="126">
        <f>Main!F43</f>
        <v>4.21</v>
      </c>
      <c r="BS263" s="126" t="str">
        <v>Darwin</v>
      </c>
      <c r="BT263" s="126">
        <v>0</v>
      </c>
      <c r="BU263" s="126">
        <v>4.21</v>
      </c>
      <c r="BV263" s="127" t="str">
        <f t="shared" si="50"/>
        <v>Darwin</v>
      </c>
      <c r="BW263" s="127">
        <f>Main!P3013</f>
        <v>0</v>
      </c>
      <c r="BX263" s="127">
        <f t="shared" si="51"/>
        <v>4.21</v>
      </c>
      <c r="BY263" s="127" t="str">
        <v>Darwin</v>
      </c>
      <c r="BZ263" s="127">
        <v>0</v>
      </c>
      <c r="CA263" s="127">
        <v>4.21</v>
      </c>
      <c r="CH263" s="19" t="str">
        <f t="shared" si="52"/>
        <v>Darwin</v>
      </c>
      <c r="CI263" s="19">
        <f>Main!M3013-BQ263-BW263-CC263</f>
        <v>0</v>
      </c>
      <c r="CJ263" s="19">
        <f t="shared" si="53"/>
        <v>4.21</v>
      </c>
      <c r="CK263" s="19" t="str">
        <v>Kane</v>
      </c>
      <c r="CL263" s="19">
        <v>0</v>
      </c>
      <c r="CM263" s="19">
        <v>7.99</v>
      </c>
    </row>
    <row r="264" spans="1:91">
      <c r="A264" s="48" t="str">
        <v>Kehrer</v>
      </c>
      <c r="B264" s="48">
        <v>4.5</v>
      </c>
      <c r="C264" s="48" t="str">
        <v>West Ham</v>
      </c>
      <c r="D264" s="48">
        <v>3.05</v>
      </c>
      <c r="E264" s="48">
        <v>2.16</v>
      </c>
      <c r="F264" s="48">
        <v>2.38</v>
      </c>
      <c r="G264" s="48">
        <v>3</v>
      </c>
      <c r="H264" s="48">
        <v>1.8</v>
      </c>
      <c r="I264" s="48">
        <v>2.35</v>
      </c>
      <c r="J264" s="48">
        <v>1.74</v>
      </c>
      <c r="K264" s="48">
        <v>2.98</v>
      </c>
      <c r="L264" s="48">
        <v>0</v>
      </c>
      <c r="N264" s="252">
        <f t="shared" si="49"/>
        <v>1</v>
      </c>
      <c r="O264" s="49" t="str">
        <f>Main!A374</f>
        <v>Mitrović</v>
      </c>
      <c r="P264" s="49">
        <f>Main!B374</f>
        <v>6.9</v>
      </c>
      <c r="Q264" s="49" t="str">
        <f>Main!C374</f>
        <v>Fulham</v>
      </c>
      <c r="R264" s="49">
        <f>Main!D374</f>
        <v>5.61</v>
      </c>
      <c r="S264" s="49">
        <f>Main!E374</f>
        <v>7.06</v>
      </c>
      <c r="T264" s="49">
        <f>Main!F374</f>
        <v>3.04</v>
      </c>
      <c r="U264" s="49">
        <f>Main!G374</f>
        <v>4.18</v>
      </c>
      <c r="V264" s="49">
        <f>Main!H374</f>
        <v>3.38</v>
      </c>
      <c r="W264" s="49">
        <f>Main!I374</f>
        <v>5.23</v>
      </c>
      <c r="X264" s="49">
        <f>Main!J374</f>
        <v>3.58</v>
      </c>
      <c r="Y264" s="49">
        <f>Main!K374</f>
        <v>3.83</v>
      </c>
      <c r="Z264" s="49">
        <f>Main!L3014</f>
        <v>1</v>
      </c>
      <c r="AB264" s="49">
        <v>2</v>
      </c>
      <c r="AC264" s="49" t="str">
        <v>Barnes</v>
      </c>
      <c r="AD264" s="49">
        <v>6.9</v>
      </c>
      <c r="AE264" s="49" t="str">
        <v>Leicester</v>
      </c>
      <c r="AF264" s="49">
        <v>3.04</v>
      </c>
      <c r="AG264" s="49">
        <v>4.3</v>
      </c>
      <c r="AH264" s="49">
        <v>3.89</v>
      </c>
      <c r="AI264" s="49">
        <v>3.68</v>
      </c>
      <c r="AJ264" s="49">
        <v>3.16</v>
      </c>
      <c r="AK264" s="49">
        <v>3.1</v>
      </c>
      <c r="AL264" s="49">
        <v>2.71</v>
      </c>
      <c r="AM264" s="49">
        <v>2.35</v>
      </c>
      <c r="AN264" s="49">
        <v>0</v>
      </c>
      <c r="AP264" s="50" t="str">
        <f>Main!A374</f>
        <v>Mitrović</v>
      </c>
      <c r="AQ264" s="50">
        <f>Main!B374</f>
        <v>6.9</v>
      </c>
      <c r="AR264" s="50" t="str">
        <f>Main!C374</f>
        <v>Fulham</v>
      </c>
      <c r="AS264" s="50">
        <f>Main!D374</f>
        <v>5.61</v>
      </c>
      <c r="AT264" s="50">
        <f>Main!E374</f>
        <v>7.06</v>
      </c>
      <c r="AU264" s="50">
        <f>Main!F374</f>
        <v>3.04</v>
      </c>
      <c r="AV264" s="50">
        <f>Main!G374</f>
        <v>4.18</v>
      </c>
      <c r="AW264" s="50">
        <f>Main!H374</f>
        <v>3.38</v>
      </c>
      <c r="AX264" s="50">
        <f>Main!I374</f>
        <v>5.23</v>
      </c>
      <c r="AY264" s="50">
        <f>Main!J374</f>
        <v>3.58</v>
      </c>
      <c r="AZ264" s="50">
        <f>Main!K374</f>
        <v>3.83</v>
      </c>
      <c r="BA264" s="50">
        <f>Main!L1254</f>
        <v>0</v>
      </c>
      <c r="BC264" s="50" t="str">
        <v>Mitrović</v>
      </c>
      <c r="BD264" s="50">
        <v>6.9</v>
      </c>
      <c r="BE264" s="50" t="str">
        <v>Fulham</v>
      </c>
      <c r="BF264" s="50">
        <v>5.61</v>
      </c>
      <c r="BG264" s="50">
        <v>7.06</v>
      </c>
      <c r="BH264" s="50">
        <v>3.04</v>
      </c>
      <c r="BI264" s="50">
        <v>4.18</v>
      </c>
      <c r="BJ264" s="50">
        <v>3.38</v>
      </c>
      <c r="BK264" s="50">
        <v>5.23</v>
      </c>
      <c r="BL264" s="50">
        <v>3.58</v>
      </c>
      <c r="BM264" s="50">
        <v>3.83</v>
      </c>
      <c r="BN264" s="50">
        <v>0</v>
      </c>
      <c r="BP264" s="126" t="str">
        <f>Main!A264</f>
        <v>Mitrović</v>
      </c>
      <c r="BQ264" s="126">
        <f>Main!N3014</f>
        <v>0</v>
      </c>
      <c r="BR264" s="126">
        <f>Main!F44</f>
        <v>3.04</v>
      </c>
      <c r="BS264" s="126" t="str">
        <v>Mitrović</v>
      </c>
      <c r="BT264" s="126">
        <v>0</v>
      </c>
      <c r="BU264" s="126">
        <v>3.04</v>
      </c>
      <c r="BV264" s="127" t="str">
        <f t="shared" si="50"/>
        <v>Mitrović</v>
      </c>
      <c r="BW264" s="127">
        <f>Main!P3014</f>
        <v>0</v>
      </c>
      <c r="BX264" s="127">
        <f t="shared" si="51"/>
        <v>3.04</v>
      </c>
      <c r="BY264" s="127" t="str">
        <v>Mitrović</v>
      </c>
      <c r="BZ264" s="127">
        <v>0</v>
      </c>
      <c r="CA264" s="127">
        <v>3.04</v>
      </c>
      <c r="CH264" s="19" t="str">
        <f t="shared" si="52"/>
        <v>Mitrović</v>
      </c>
      <c r="CI264" s="19">
        <f>Main!M3014-BQ264-BW264-CC264</f>
        <v>0</v>
      </c>
      <c r="CJ264" s="19">
        <f t="shared" si="53"/>
        <v>3.04</v>
      </c>
      <c r="CK264" s="19" t="str">
        <v>Darwin</v>
      </c>
      <c r="CL264" s="19">
        <v>0</v>
      </c>
      <c r="CM264" s="19">
        <v>4.21</v>
      </c>
    </row>
    <row r="265" spans="1:91">
      <c r="A265" s="48" t="str">
        <v>Ream</v>
      </c>
      <c r="B265" s="48">
        <v>4.5</v>
      </c>
      <c r="C265" s="48" t="str">
        <v>Fulham</v>
      </c>
      <c r="D265" s="48">
        <v>3.01</v>
      </c>
      <c r="E265" s="48">
        <v>4.28</v>
      </c>
      <c r="F265" s="48">
        <v>1.46</v>
      </c>
      <c r="G265" s="48">
        <v>1.91</v>
      </c>
      <c r="H265" s="48">
        <v>1.48</v>
      </c>
      <c r="I265" s="48">
        <v>3.12</v>
      </c>
      <c r="J265" s="48">
        <v>1.69</v>
      </c>
      <c r="K265" s="48">
        <v>2.4</v>
      </c>
      <c r="L265" s="48">
        <v>0</v>
      </c>
      <c r="N265" s="252">
        <f t="shared" si="49"/>
        <v>1</v>
      </c>
      <c r="O265" s="49" t="str">
        <f>Main!A375</f>
        <v>Nketiah</v>
      </c>
      <c r="P265" s="49">
        <f>Main!B375</f>
        <v>6.5</v>
      </c>
      <c r="Q265" s="49" t="str">
        <f>Main!C375</f>
        <v>Arsenal</v>
      </c>
      <c r="R265" s="49">
        <f>Main!D375</f>
        <v>4.17</v>
      </c>
      <c r="S265" s="49">
        <f>Main!E375</f>
        <v>4.2300000000000004</v>
      </c>
      <c r="T265" s="49">
        <f>Main!F375</f>
        <v>3.66</v>
      </c>
      <c r="U265" s="49">
        <f>Main!G375</f>
        <v>4.16</v>
      </c>
      <c r="V265" s="49">
        <f>Main!H375</f>
        <v>3.93</v>
      </c>
      <c r="W265" s="49">
        <f>Main!I375</f>
        <v>7.48</v>
      </c>
      <c r="X265" s="49">
        <f>Main!J375</f>
        <v>3.2</v>
      </c>
      <c r="Y265" s="49">
        <f>Main!K375</f>
        <v>2.11</v>
      </c>
      <c r="Z265" s="49">
        <f>Main!L3015</f>
        <v>0</v>
      </c>
      <c r="AB265" s="49">
        <v>2</v>
      </c>
      <c r="AC265" s="49" t="str">
        <v>Almirón</v>
      </c>
      <c r="AD265" s="49">
        <v>5.9</v>
      </c>
      <c r="AE265" s="49" t="str">
        <v>Newcastle</v>
      </c>
      <c r="AF265" s="49">
        <v>4.45</v>
      </c>
      <c r="AG265" s="49">
        <v>3.01</v>
      </c>
      <c r="AH265" s="49">
        <v>4.1500000000000004</v>
      </c>
      <c r="AI265" s="49">
        <v>3.22</v>
      </c>
      <c r="AJ265" s="49">
        <v>3.45</v>
      </c>
      <c r="AK265" s="49">
        <v>3.14</v>
      </c>
      <c r="AL265" s="49">
        <v>2.73</v>
      </c>
      <c r="AM265" s="49">
        <v>1.96</v>
      </c>
      <c r="AN265" s="49">
        <v>0</v>
      </c>
      <c r="AP265" s="50" t="str">
        <f>Main!A375</f>
        <v>Nketiah</v>
      </c>
      <c r="AQ265" s="50">
        <f>Main!B375</f>
        <v>6.5</v>
      </c>
      <c r="AR265" s="50" t="str">
        <f>Main!C375</f>
        <v>Arsenal</v>
      </c>
      <c r="AS265" s="50">
        <f>Main!D375</f>
        <v>4.17</v>
      </c>
      <c r="AT265" s="50">
        <f>Main!E375</f>
        <v>4.2300000000000004</v>
      </c>
      <c r="AU265" s="50">
        <f>Main!F375</f>
        <v>3.66</v>
      </c>
      <c r="AV265" s="50">
        <f>Main!G375</f>
        <v>4.16</v>
      </c>
      <c r="AW265" s="50">
        <f>Main!H375</f>
        <v>3.93</v>
      </c>
      <c r="AX265" s="50">
        <f>Main!I375</f>
        <v>7.48</v>
      </c>
      <c r="AY265" s="50">
        <f>Main!J375</f>
        <v>3.2</v>
      </c>
      <c r="AZ265" s="50">
        <f>Main!K375</f>
        <v>2.11</v>
      </c>
      <c r="BA265" s="50">
        <f>Main!L1255</f>
        <v>0</v>
      </c>
      <c r="BC265" s="50" t="str">
        <v>Nketiah</v>
      </c>
      <c r="BD265" s="50">
        <v>6.5</v>
      </c>
      <c r="BE265" s="50" t="str">
        <v>Arsenal</v>
      </c>
      <c r="BF265" s="50">
        <v>4.17</v>
      </c>
      <c r="BG265" s="50">
        <v>4.2300000000000004</v>
      </c>
      <c r="BH265" s="50">
        <v>3.66</v>
      </c>
      <c r="BI265" s="50">
        <v>4.16</v>
      </c>
      <c r="BJ265" s="50">
        <v>3.93</v>
      </c>
      <c r="BK265" s="50">
        <v>7.48</v>
      </c>
      <c r="BL265" s="50">
        <v>3.2</v>
      </c>
      <c r="BM265" s="50">
        <v>2.11</v>
      </c>
      <c r="BN265" s="50">
        <v>0</v>
      </c>
      <c r="BP265" s="126" t="str">
        <f>Main!A265</f>
        <v>Nketiah</v>
      </c>
      <c r="BQ265" s="126">
        <f>Main!N3015</f>
        <v>0</v>
      </c>
      <c r="BR265" s="126">
        <f>Main!F45</f>
        <v>3.66</v>
      </c>
      <c r="BS265" s="126" t="str">
        <v>Nketiah</v>
      </c>
      <c r="BT265" s="126">
        <v>0</v>
      </c>
      <c r="BU265" s="126">
        <v>3.66</v>
      </c>
      <c r="BV265" s="127" t="str">
        <f t="shared" si="50"/>
        <v>Nketiah</v>
      </c>
      <c r="BW265" s="127">
        <f>Main!P3015</f>
        <v>0</v>
      </c>
      <c r="BX265" s="127">
        <f t="shared" si="51"/>
        <v>3.66</v>
      </c>
      <c r="BY265" s="127" t="str">
        <v>Nketiah</v>
      </c>
      <c r="BZ265" s="127">
        <v>0</v>
      </c>
      <c r="CA265" s="127">
        <v>3.66</v>
      </c>
      <c r="CH265" s="19" t="str">
        <f t="shared" si="52"/>
        <v>Nketiah</v>
      </c>
      <c r="CI265" s="19">
        <f>Main!M3015-BQ265-BW265-CC265</f>
        <v>0</v>
      </c>
      <c r="CJ265" s="19">
        <f t="shared" si="53"/>
        <v>3.66</v>
      </c>
      <c r="CK265" s="19" t="str">
        <v>Mitrović</v>
      </c>
      <c r="CL265" s="19">
        <v>0</v>
      </c>
      <c r="CM265" s="19">
        <v>3.04</v>
      </c>
    </row>
    <row r="266" spans="1:91">
      <c r="A266" s="48" t="str">
        <v>R.Sessegnon</v>
      </c>
      <c r="B266" s="48">
        <v>4.5</v>
      </c>
      <c r="C266" s="48" t="str">
        <v>Spurs</v>
      </c>
      <c r="D266" s="48">
        <v>1.93</v>
      </c>
      <c r="E266" s="48">
        <v>2.33</v>
      </c>
      <c r="F266" s="48">
        <v>3.6</v>
      </c>
      <c r="G266" s="48">
        <v>2.44</v>
      </c>
      <c r="H266" s="48">
        <v>1.61</v>
      </c>
      <c r="I266" s="48">
        <v>2.38</v>
      </c>
      <c r="J266" s="48">
        <v>2.61</v>
      </c>
      <c r="K266" s="48">
        <v>2.27</v>
      </c>
      <c r="L266" s="48">
        <v>0</v>
      </c>
      <c r="N266" s="252">
        <f t="shared" si="49"/>
        <v>1</v>
      </c>
      <c r="O266" s="49" t="str">
        <f>Main!A376</f>
        <v>Wilson</v>
      </c>
      <c r="P266" s="49">
        <f>Main!B376</f>
        <v>7.4</v>
      </c>
      <c r="Q266" s="49" t="str">
        <f>Main!C376</f>
        <v>Newcastle</v>
      </c>
      <c r="R266" s="49">
        <f>Main!D376</f>
        <v>3.46</v>
      </c>
      <c r="S266" s="49">
        <f>Main!E376</f>
        <v>3.41</v>
      </c>
      <c r="T266" s="49">
        <f>Main!F376</f>
        <v>5.33</v>
      </c>
      <c r="U266" s="49">
        <f>Main!G376</f>
        <v>4</v>
      </c>
      <c r="V266" s="49">
        <f>Main!H376</f>
        <v>4.3099999999999996</v>
      </c>
      <c r="W266" s="49">
        <f>Main!I376</f>
        <v>4.16</v>
      </c>
      <c r="X266" s="49">
        <f>Main!J376</f>
        <v>3.49</v>
      </c>
      <c r="Y266" s="49">
        <f>Main!K376</f>
        <v>2.5099999999999998</v>
      </c>
      <c r="Z266" s="49">
        <f>Main!L3016</f>
        <v>0</v>
      </c>
      <c r="AB266" s="49">
        <v>2</v>
      </c>
      <c r="AC266" s="49" t="str">
        <v>Willian</v>
      </c>
      <c r="AD266" s="49">
        <v>5.5</v>
      </c>
      <c r="AE266" s="49" t="str">
        <v>Fulham</v>
      </c>
      <c r="AF266" s="49">
        <v>3.72</v>
      </c>
      <c r="AG266" s="49">
        <v>5.88</v>
      </c>
      <c r="AH266" s="49">
        <v>2.52</v>
      </c>
      <c r="AI266" s="49">
        <v>2.92</v>
      </c>
      <c r="AJ266" s="49">
        <v>2.38</v>
      </c>
      <c r="AK266" s="49">
        <v>3.31</v>
      </c>
      <c r="AL266" s="49">
        <v>2.58</v>
      </c>
      <c r="AM266" s="49">
        <v>2.57</v>
      </c>
      <c r="AN266" s="49">
        <v>0</v>
      </c>
      <c r="AP266" s="50" t="str">
        <f>Main!A376</f>
        <v>Wilson</v>
      </c>
      <c r="AQ266" s="50">
        <f>Main!B376</f>
        <v>7.4</v>
      </c>
      <c r="AR266" s="50" t="str">
        <f>Main!C376</f>
        <v>Newcastle</v>
      </c>
      <c r="AS266" s="50">
        <f>Main!D376</f>
        <v>3.46</v>
      </c>
      <c r="AT266" s="50">
        <f>Main!E376</f>
        <v>3.41</v>
      </c>
      <c r="AU266" s="50">
        <f>Main!F376</f>
        <v>5.33</v>
      </c>
      <c r="AV266" s="50">
        <f>Main!G376</f>
        <v>4</v>
      </c>
      <c r="AW266" s="50">
        <f>Main!H376</f>
        <v>4.3099999999999996</v>
      </c>
      <c r="AX266" s="50">
        <f>Main!I376</f>
        <v>4.16</v>
      </c>
      <c r="AY266" s="50">
        <f>Main!J376</f>
        <v>3.49</v>
      </c>
      <c r="AZ266" s="50">
        <f>Main!K376</f>
        <v>2.5099999999999998</v>
      </c>
      <c r="BA266" s="50">
        <f>Main!L1256</f>
        <v>0</v>
      </c>
      <c r="BC266" s="50" t="str">
        <v>Wilson</v>
      </c>
      <c r="BD266" s="50">
        <v>7.4</v>
      </c>
      <c r="BE266" s="50" t="str">
        <v>Newcastle</v>
      </c>
      <c r="BF266" s="50">
        <v>3.46</v>
      </c>
      <c r="BG266" s="50">
        <v>3.41</v>
      </c>
      <c r="BH266" s="50">
        <v>5.33</v>
      </c>
      <c r="BI266" s="50">
        <v>4</v>
      </c>
      <c r="BJ266" s="50">
        <v>4.3099999999999996</v>
      </c>
      <c r="BK266" s="50">
        <v>4.16</v>
      </c>
      <c r="BL266" s="50">
        <v>3.49</v>
      </c>
      <c r="BM266" s="50">
        <v>2.5099999999999998</v>
      </c>
      <c r="BN266" s="50">
        <v>0</v>
      </c>
      <c r="BP266" s="126" t="str">
        <f>Main!A266</f>
        <v>Wilson</v>
      </c>
      <c r="BQ266" s="126">
        <f>Main!N3016</f>
        <v>0</v>
      </c>
      <c r="BR266" s="126">
        <f>Main!F46</f>
        <v>5.33</v>
      </c>
      <c r="BS266" s="126" t="str">
        <v>Wilson</v>
      </c>
      <c r="BT266" s="126">
        <v>0</v>
      </c>
      <c r="BU266" s="126">
        <v>5.33</v>
      </c>
      <c r="BV266" s="127" t="str">
        <f t="shared" si="50"/>
        <v>Wilson</v>
      </c>
      <c r="BW266" s="127">
        <f>Main!P3016</f>
        <v>0</v>
      </c>
      <c r="BX266" s="127">
        <f t="shared" si="51"/>
        <v>5.33</v>
      </c>
      <c r="BY266" s="127" t="str">
        <v>Wilson</v>
      </c>
      <c r="BZ266" s="127">
        <v>0</v>
      </c>
      <c r="CA266" s="127">
        <v>5.33</v>
      </c>
      <c r="CH266" s="19" t="str">
        <f t="shared" si="52"/>
        <v>Wilson</v>
      </c>
      <c r="CI266" s="19">
        <f>Main!M3016-BQ266-BW266-CC266</f>
        <v>0</v>
      </c>
      <c r="CJ266" s="19">
        <f t="shared" si="53"/>
        <v>5.33</v>
      </c>
      <c r="CK266" s="19" t="str">
        <v>Nketiah</v>
      </c>
      <c r="CL266" s="19">
        <v>0</v>
      </c>
      <c r="CM266" s="19">
        <v>3.66</v>
      </c>
    </row>
    <row r="267" spans="1:91">
      <c r="A267" s="48" t="str">
        <v>Aké</v>
      </c>
      <c r="B267" s="48">
        <v>5</v>
      </c>
      <c r="C267" s="48" t="str">
        <v>Man City</v>
      </c>
      <c r="D267" s="48">
        <v>2.61</v>
      </c>
      <c r="E267" s="48">
        <v>1.97</v>
      </c>
      <c r="F267" s="48">
        <v>3.9</v>
      </c>
      <c r="G267" s="48">
        <v>2.41</v>
      </c>
      <c r="H267" s="48">
        <v>1.73</v>
      </c>
      <c r="I267" s="48">
        <v>3.48</v>
      </c>
      <c r="J267" s="48">
        <v>2.06</v>
      </c>
      <c r="K267" s="48">
        <v>0.92</v>
      </c>
      <c r="L267" s="48">
        <v>0</v>
      </c>
      <c r="N267" s="252">
        <f t="shared" si="49"/>
        <v>1</v>
      </c>
      <c r="O267" s="49" t="str">
        <f>Main!A377</f>
        <v>Martial</v>
      </c>
      <c r="P267" s="49">
        <f>Main!B377</f>
        <v>6.7</v>
      </c>
      <c r="Q267" s="49" t="str">
        <f>Main!C377</f>
        <v>Man Utd</v>
      </c>
      <c r="R267" s="49">
        <f>Main!D377</f>
        <v>4.17</v>
      </c>
      <c r="S267" s="49">
        <f>Main!E377</f>
        <v>4.93</v>
      </c>
      <c r="T267" s="49">
        <f>Main!F377</f>
        <v>3.2</v>
      </c>
      <c r="U267" s="49">
        <f>Main!G377</f>
        <v>3.21</v>
      </c>
      <c r="V267" s="49">
        <f>Main!H377</f>
        <v>4.25</v>
      </c>
      <c r="W267" s="49">
        <f>Main!I377</f>
        <v>4.1900000000000004</v>
      </c>
      <c r="X267" s="49">
        <f>Main!J377</f>
        <v>4.3899999999999997</v>
      </c>
      <c r="Y267" s="49">
        <f>Main!K377</f>
        <v>2.13</v>
      </c>
      <c r="Z267" s="49">
        <f>Main!L3017</f>
        <v>0</v>
      </c>
      <c r="AB267" s="49">
        <v>2</v>
      </c>
      <c r="AC267" s="49" t="str">
        <v>Antony</v>
      </c>
      <c r="AD267" s="49">
        <v>7.5</v>
      </c>
      <c r="AE267" s="49" t="str">
        <v>Man Utd</v>
      </c>
      <c r="AF267" s="49">
        <v>3.61</v>
      </c>
      <c r="AG267" s="49">
        <v>4.17</v>
      </c>
      <c r="AH267" s="49">
        <v>2.84</v>
      </c>
      <c r="AI267" s="49">
        <v>2.7</v>
      </c>
      <c r="AJ267" s="49">
        <v>3.66</v>
      </c>
      <c r="AK267" s="49">
        <v>3.44</v>
      </c>
      <c r="AL267" s="49">
        <v>3.6</v>
      </c>
      <c r="AM267" s="49">
        <v>1.78</v>
      </c>
      <c r="AN267" s="49">
        <v>0</v>
      </c>
      <c r="AP267" s="50" t="str">
        <f>Main!A377</f>
        <v>Martial</v>
      </c>
      <c r="AQ267" s="50">
        <f>Main!B377</f>
        <v>6.7</v>
      </c>
      <c r="AR267" s="50" t="str">
        <f>Main!C377</f>
        <v>Man Utd</v>
      </c>
      <c r="AS267" s="50">
        <f>Main!D377</f>
        <v>4.17</v>
      </c>
      <c r="AT267" s="50">
        <f>Main!E377</f>
        <v>4.93</v>
      </c>
      <c r="AU267" s="50">
        <f>Main!F377</f>
        <v>3.2</v>
      </c>
      <c r="AV267" s="50">
        <f>Main!G377</f>
        <v>3.21</v>
      </c>
      <c r="AW267" s="50">
        <f>Main!H377</f>
        <v>4.25</v>
      </c>
      <c r="AX267" s="50">
        <f>Main!I377</f>
        <v>4.1900000000000004</v>
      </c>
      <c r="AY267" s="50">
        <f>Main!J377</f>
        <v>4.3899999999999997</v>
      </c>
      <c r="AZ267" s="50">
        <f>Main!K377</f>
        <v>2.13</v>
      </c>
      <c r="BA267" s="50">
        <f>Main!L1257</f>
        <v>0</v>
      </c>
      <c r="BC267" s="50" t="str">
        <v>Martial</v>
      </c>
      <c r="BD267" s="50">
        <v>6.7</v>
      </c>
      <c r="BE267" s="50" t="str">
        <v>Man Utd</v>
      </c>
      <c r="BF267" s="50">
        <v>4.17</v>
      </c>
      <c r="BG267" s="50">
        <v>4.93</v>
      </c>
      <c r="BH267" s="50">
        <v>3.2</v>
      </c>
      <c r="BI267" s="50">
        <v>3.21</v>
      </c>
      <c r="BJ267" s="50">
        <v>4.25</v>
      </c>
      <c r="BK267" s="50">
        <v>4.1900000000000004</v>
      </c>
      <c r="BL267" s="50">
        <v>4.3899999999999997</v>
      </c>
      <c r="BM267" s="50">
        <v>2.13</v>
      </c>
      <c r="BN267" s="50">
        <v>0</v>
      </c>
      <c r="BP267" s="126" t="str">
        <f>Main!A267</f>
        <v>Martial</v>
      </c>
      <c r="BQ267" s="126">
        <f>Main!N3017</f>
        <v>0</v>
      </c>
      <c r="BR267" s="126">
        <f>Main!F47</f>
        <v>3.2</v>
      </c>
      <c r="BS267" s="126" t="str">
        <v>Martial</v>
      </c>
      <c r="BT267" s="126">
        <v>0</v>
      </c>
      <c r="BU267" s="126">
        <v>3.2</v>
      </c>
      <c r="BV267" s="127" t="str">
        <f t="shared" si="50"/>
        <v>Martial</v>
      </c>
      <c r="BW267" s="127">
        <f>Main!P3017</f>
        <v>0</v>
      </c>
      <c r="BX267" s="127">
        <f t="shared" si="51"/>
        <v>3.2</v>
      </c>
      <c r="BY267" s="127" t="str">
        <v>Martial</v>
      </c>
      <c r="BZ267" s="127">
        <v>0</v>
      </c>
      <c r="CA267" s="127">
        <v>3.2</v>
      </c>
      <c r="CH267" s="19" t="str">
        <f t="shared" si="52"/>
        <v>Martial</v>
      </c>
      <c r="CI267" s="19">
        <f>Main!M3017-BQ267-BW267-CC267</f>
        <v>0</v>
      </c>
      <c r="CJ267" s="19">
        <f t="shared" si="53"/>
        <v>3.2</v>
      </c>
      <c r="CK267" s="19" t="str">
        <v>Wilson</v>
      </c>
      <c r="CL267" s="19">
        <v>0</v>
      </c>
      <c r="CM267" s="19">
        <v>5.33</v>
      </c>
    </row>
    <row r="268" spans="1:91">
      <c r="A268" s="48" t="str">
        <v>Azpilicueta</v>
      </c>
      <c r="B268" s="48">
        <v>4.8</v>
      </c>
      <c r="C268" s="48" t="str">
        <v>Chelsea</v>
      </c>
      <c r="D268" s="48">
        <v>3.33</v>
      </c>
      <c r="E268" s="48">
        <v>4.82</v>
      </c>
      <c r="F268" s="48">
        <v>3.41</v>
      </c>
      <c r="G268" s="48">
        <v>1.62</v>
      </c>
      <c r="H268" s="48">
        <v>2.12</v>
      </c>
      <c r="I268" s="48">
        <v>1.27</v>
      </c>
      <c r="J268" s="48">
        <v>1.46</v>
      </c>
      <c r="K268" s="48">
        <v>1.04</v>
      </c>
      <c r="L268" s="48">
        <v>0</v>
      </c>
      <c r="N268" s="252">
        <f t="shared" si="49"/>
        <v>1</v>
      </c>
      <c r="O268" s="49" t="str">
        <f>Main!A378</f>
        <v>Watkins</v>
      </c>
      <c r="P268" s="49">
        <f>Main!B378</f>
        <v>7.1</v>
      </c>
      <c r="Q268" s="49" t="str">
        <f>Main!C378</f>
        <v>Aston Villa</v>
      </c>
      <c r="R268" s="49">
        <f>Main!D378</f>
        <v>3.48</v>
      </c>
      <c r="S268" s="49">
        <f>Main!E378</f>
        <v>4.07</v>
      </c>
      <c r="T268" s="49">
        <f>Main!F378</f>
        <v>4.54</v>
      </c>
      <c r="U268" s="49">
        <f>Main!G378</f>
        <v>3.76</v>
      </c>
      <c r="V268" s="49">
        <f>Main!H378</f>
        <v>4.13</v>
      </c>
      <c r="W268" s="49">
        <f>Main!I378</f>
        <v>2.6</v>
      </c>
      <c r="X268" s="49">
        <f>Main!J378</f>
        <v>3.21</v>
      </c>
      <c r="Y268" s="49">
        <f>Main!K378</f>
        <v>3.55</v>
      </c>
      <c r="Z268" s="49">
        <f>Main!L3018</f>
        <v>0</v>
      </c>
      <c r="AB268" s="49">
        <v>2</v>
      </c>
      <c r="AC268" s="49" t="str">
        <v>Saint-Maximin</v>
      </c>
      <c r="AD268" s="49">
        <v>6.2</v>
      </c>
      <c r="AE268" s="49" t="str">
        <v>Newcastle</v>
      </c>
      <c r="AF268" s="49">
        <v>3.25</v>
      </c>
      <c r="AG268" s="49">
        <v>2.4900000000000002</v>
      </c>
      <c r="AH268" s="49">
        <v>3.88</v>
      </c>
      <c r="AI268" s="49">
        <v>3.43</v>
      </c>
      <c r="AJ268" s="49">
        <v>3.59</v>
      </c>
      <c r="AK268" s="49">
        <v>3.55</v>
      </c>
      <c r="AL268" s="49">
        <v>2.99</v>
      </c>
      <c r="AM268" s="49">
        <v>2.14</v>
      </c>
      <c r="AN268" s="49">
        <v>0</v>
      </c>
      <c r="AP268" s="50" t="str">
        <f>Main!A378</f>
        <v>Watkins</v>
      </c>
      <c r="AQ268" s="50">
        <f>Main!B378</f>
        <v>7.1</v>
      </c>
      <c r="AR268" s="50" t="str">
        <f>Main!C378</f>
        <v>Aston Villa</v>
      </c>
      <c r="AS268" s="50">
        <f>Main!D378</f>
        <v>3.48</v>
      </c>
      <c r="AT268" s="50">
        <f>Main!E378</f>
        <v>4.07</v>
      </c>
      <c r="AU268" s="50">
        <f>Main!F378</f>
        <v>4.54</v>
      </c>
      <c r="AV268" s="50">
        <f>Main!G378</f>
        <v>3.76</v>
      </c>
      <c r="AW268" s="50">
        <f>Main!H378</f>
        <v>4.13</v>
      </c>
      <c r="AX268" s="50">
        <f>Main!I378</f>
        <v>2.6</v>
      </c>
      <c r="AY268" s="50">
        <f>Main!J378</f>
        <v>3.21</v>
      </c>
      <c r="AZ268" s="50">
        <f>Main!K378</f>
        <v>3.55</v>
      </c>
      <c r="BA268" s="50">
        <f>Main!L1258</f>
        <v>0</v>
      </c>
      <c r="BC268" s="50" t="str">
        <v>Watkins</v>
      </c>
      <c r="BD268" s="50">
        <v>7.1</v>
      </c>
      <c r="BE268" s="50" t="str">
        <v>Aston Villa</v>
      </c>
      <c r="BF268" s="50">
        <v>3.48</v>
      </c>
      <c r="BG268" s="50">
        <v>4.07</v>
      </c>
      <c r="BH268" s="50">
        <v>4.54</v>
      </c>
      <c r="BI268" s="50">
        <v>3.76</v>
      </c>
      <c r="BJ268" s="50">
        <v>4.13</v>
      </c>
      <c r="BK268" s="50">
        <v>2.6</v>
      </c>
      <c r="BL268" s="50">
        <v>3.21</v>
      </c>
      <c r="BM268" s="50">
        <v>3.55</v>
      </c>
      <c r="BN268" s="50">
        <v>0</v>
      </c>
      <c r="BP268" s="126" t="str">
        <f>Main!A268</f>
        <v>Watkins</v>
      </c>
      <c r="BQ268" s="126">
        <f>Main!N3018</f>
        <v>0</v>
      </c>
      <c r="BR268" s="126">
        <f>Main!F48</f>
        <v>4.54</v>
      </c>
      <c r="BS268" s="126" t="str">
        <v>Watkins</v>
      </c>
      <c r="BT268" s="126">
        <v>0</v>
      </c>
      <c r="BU268" s="126">
        <v>4.54</v>
      </c>
      <c r="BV268" s="127" t="str">
        <f t="shared" si="50"/>
        <v>Watkins</v>
      </c>
      <c r="BW268" s="127">
        <f>Main!P3018</f>
        <v>0</v>
      </c>
      <c r="BX268" s="127">
        <f t="shared" si="51"/>
        <v>4.54</v>
      </c>
      <c r="BY268" s="127" t="str">
        <v>Watkins</v>
      </c>
      <c r="BZ268" s="127">
        <v>0</v>
      </c>
      <c r="CA268" s="127">
        <v>4.54</v>
      </c>
      <c r="CH268" s="19" t="str">
        <f t="shared" si="52"/>
        <v>Watkins</v>
      </c>
      <c r="CI268" s="19">
        <f>Main!M3018-BQ268-BW268-CC268</f>
        <v>0</v>
      </c>
      <c r="CJ268" s="19">
        <f t="shared" si="53"/>
        <v>4.54</v>
      </c>
      <c r="CK268" s="19" t="str">
        <v>Martial</v>
      </c>
      <c r="CL268" s="19">
        <v>0</v>
      </c>
      <c r="CM268" s="19">
        <v>3.2</v>
      </c>
    </row>
    <row r="269" spans="1:91">
      <c r="A269" s="48" t="str">
        <v>Collins</v>
      </c>
      <c r="B269" s="48">
        <v>4.4000000000000004</v>
      </c>
      <c r="C269" s="48" t="str">
        <v>Wolves</v>
      </c>
      <c r="D269" s="48">
        <v>2.3199999999999998</v>
      </c>
      <c r="E269" s="48">
        <v>2.5299999999999998</v>
      </c>
      <c r="F269" s="48">
        <v>3.01</v>
      </c>
      <c r="G269" s="48">
        <v>1.24</v>
      </c>
      <c r="H269" s="48">
        <v>1.79</v>
      </c>
      <c r="I269" s="48">
        <v>2.7</v>
      </c>
      <c r="J269" s="48">
        <v>3.51</v>
      </c>
      <c r="K269" s="48">
        <v>1.96</v>
      </c>
      <c r="L269" s="48">
        <v>0</v>
      </c>
      <c r="N269" s="252">
        <f t="shared" si="49"/>
        <v>1</v>
      </c>
      <c r="O269" s="49" t="str">
        <f>Main!A379</f>
        <v>Havertz</v>
      </c>
      <c r="P269" s="49">
        <f>Main!B379</f>
        <v>7.7</v>
      </c>
      <c r="Q269" s="49" t="str">
        <f>Main!C379</f>
        <v>Chelsea</v>
      </c>
      <c r="R269" s="49">
        <f>Main!D379</f>
        <v>3.67</v>
      </c>
      <c r="S269" s="49">
        <f>Main!E379</f>
        <v>6.18</v>
      </c>
      <c r="T269" s="49">
        <f>Main!F379</f>
        <v>3.54</v>
      </c>
      <c r="U269" s="49">
        <f>Main!G379</f>
        <v>2.58</v>
      </c>
      <c r="V269" s="49">
        <f>Main!H379</f>
        <v>3.65</v>
      </c>
      <c r="W269" s="49">
        <f>Main!I379</f>
        <v>2.9</v>
      </c>
      <c r="X269" s="49">
        <f>Main!J379</f>
        <v>3.59</v>
      </c>
      <c r="Y269" s="49">
        <f>Main!K379</f>
        <v>2.68</v>
      </c>
      <c r="Z269" s="49">
        <f>Main!L3019</f>
        <v>0</v>
      </c>
      <c r="AB269" s="49">
        <v>2</v>
      </c>
      <c r="AC269" s="49" t="str">
        <v>Gündogan</v>
      </c>
      <c r="AD269" s="49">
        <v>7.3</v>
      </c>
      <c r="AE269" s="49" t="str">
        <v>Man City</v>
      </c>
      <c r="AF269" s="49">
        <v>3.06</v>
      </c>
      <c r="AG269" s="49">
        <v>2.4700000000000002</v>
      </c>
      <c r="AH269" s="49">
        <v>4.93</v>
      </c>
      <c r="AI269" s="49">
        <v>2.95</v>
      </c>
      <c r="AJ269" s="49">
        <v>2.4700000000000002</v>
      </c>
      <c r="AK269" s="49">
        <v>5.13</v>
      </c>
      <c r="AL269" s="49">
        <v>2.82</v>
      </c>
      <c r="AM269" s="49">
        <v>1.23</v>
      </c>
      <c r="AN269" s="49">
        <v>0</v>
      </c>
      <c r="AP269" s="50" t="str">
        <f>Main!A379</f>
        <v>Havertz</v>
      </c>
      <c r="AQ269" s="50">
        <f>Main!B379</f>
        <v>7.7</v>
      </c>
      <c r="AR269" s="50" t="str">
        <f>Main!C379</f>
        <v>Chelsea</v>
      </c>
      <c r="AS269" s="50">
        <f>Main!D379</f>
        <v>3.67</v>
      </c>
      <c r="AT269" s="50">
        <f>Main!E379</f>
        <v>6.18</v>
      </c>
      <c r="AU269" s="50">
        <f>Main!F379</f>
        <v>3.54</v>
      </c>
      <c r="AV269" s="50">
        <f>Main!G379</f>
        <v>2.58</v>
      </c>
      <c r="AW269" s="50">
        <f>Main!H379</f>
        <v>3.65</v>
      </c>
      <c r="AX269" s="50">
        <f>Main!I379</f>
        <v>2.9</v>
      </c>
      <c r="AY269" s="50">
        <f>Main!J379</f>
        <v>3.59</v>
      </c>
      <c r="AZ269" s="50">
        <f>Main!K379</f>
        <v>2.68</v>
      </c>
      <c r="BA269" s="50">
        <f>Main!L1259</f>
        <v>0</v>
      </c>
      <c r="BC269" s="50" t="str">
        <v>Havertz</v>
      </c>
      <c r="BD269" s="50">
        <v>7.7</v>
      </c>
      <c r="BE269" s="50" t="str">
        <v>Chelsea</v>
      </c>
      <c r="BF269" s="50">
        <v>3.67</v>
      </c>
      <c r="BG269" s="50">
        <v>6.18</v>
      </c>
      <c r="BH269" s="50">
        <v>3.54</v>
      </c>
      <c r="BI269" s="50">
        <v>2.58</v>
      </c>
      <c r="BJ269" s="50">
        <v>3.65</v>
      </c>
      <c r="BK269" s="50">
        <v>2.9</v>
      </c>
      <c r="BL269" s="50">
        <v>3.59</v>
      </c>
      <c r="BM269" s="50">
        <v>2.68</v>
      </c>
      <c r="BN269" s="50">
        <v>0</v>
      </c>
      <c r="BP269" s="126" t="str">
        <f>Main!A269</f>
        <v>Havertz</v>
      </c>
      <c r="BQ269" s="126">
        <f>Main!N3019</f>
        <v>0</v>
      </c>
      <c r="BR269" s="126">
        <f>Main!F49</f>
        <v>3.54</v>
      </c>
      <c r="BS269" s="126" t="str">
        <v>Havertz</v>
      </c>
      <c r="BT269" s="126">
        <v>0</v>
      </c>
      <c r="BU269" s="126">
        <v>3.54</v>
      </c>
      <c r="BV269" s="127" t="str">
        <f t="shared" si="50"/>
        <v>Havertz</v>
      </c>
      <c r="BW269" s="127">
        <f>Main!P3019</f>
        <v>0</v>
      </c>
      <c r="BX269" s="127">
        <f t="shared" si="51"/>
        <v>3.54</v>
      </c>
      <c r="BY269" s="127" t="str">
        <v>Havertz</v>
      </c>
      <c r="BZ269" s="127">
        <v>0</v>
      </c>
      <c r="CA269" s="127">
        <v>3.54</v>
      </c>
      <c r="CH269" s="19" t="str">
        <f t="shared" si="52"/>
        <v>Havertz</v>
      </c>
      <c r="CI269" s="19">
        <f>Main!M3019-BQ269-BW269-CC269</f>
        <v>0</v>
      </c>
      <c r="CJ269" s="19">
        <f t="shared" si="53"/>
        <v>3.54</v>
      </c>
      <c r="CK269" s="19" t="str">
        <v>Watkins</v>
      </c>
      <c r="CL269" s="19">
        <v>0</v>
      </c>
      <c r="CM269" s="19">
        <v>4.54</v>
      </c>
    </row>
    <row r="270" spans="1:91">
      <c r="A270" s="48" t="str">
        <v>Chalobah</v>
      </c>
      <c r="B270" s="48">
        <v>4.7</v>
      </c>
      <c r="C270" s="48" t="str">
        <v>Chelsea</v>
      </c>
      <c r="D270" s="48">
        <v>3.15</v>
      </c>
      <c r="E270" s="48">
        <v>4.24</v>
      </c>
      <c r="F270" s="48">
        <v>2.86</v>
      </c>
      <c r="G270" s="48">
        <v>1.19</v>
      </c>
      <c r="H270" s="48">
        <v>2.04</v>
      </c>
      <c r="I270" s="48">
        <v>1.71</v>
      </c>
      <c r="J270" s="48">
        <v>2.14</v>
      </c>
      <c r="K270" s="48">
        <v>1.28</v>
      </c>
      <c r="L270" s="48">
        <v>0</v>
      </c>
      <c r="N270" s="252">
        <f t="shared" si="49"/>
        <v>1</v>
      </c>
      <c r="O270" s="49" t="str">
        <f>Main!A380</f>
        <v>Aubameyang</v>
      </c>
      <c r="P270" s="49">
        <f>Main!B380</f>
        <v>8.6999999999999993</v>
      </c>
      <c r="Q270" s="49" t="str">
        <f>Main!C380</f>
        <v>Chelsea</v>
      </c>
      <c r="R270" s="49">
        <f>Main!D380</f>
        <v>3.5</v>
      </c>
      <c r="S270" s="49">
        <f>Main!E380</f>
        <v>5.86</v>
      </c>
      <c r="T270" s="49">
        <f>Main!F380</f>
        <v>3.45</v>
      </c>
      <c r="U270" s="49">
        <f>Main!G380</f>
        <v>2.48</v>
      </c>
      <c r="V270" s="49">
        <f>Main!H380</f>
        <v>3.56</v>
      </c>
      <c r="W270" s="49">
        <f>Main!I380</f>
        <v>2.83</v>
      </c>
      <c r="X270" s="49">
        <f>Main!J380</f>
        <v>3.45</v>
      </c>
      <c r="Y270" s="49">
        <f>Main!K380</f>
        <v>2.5299999999999998</v>
      </c>
      <c r="Z270" s="49">
        <f>Main!L3020</f>
        <v>0</v>
      </c>
      <c r="AB270" s="49">
        <v>2</v>
      </c>
      <c r="AC270" s="49" t="str">
        <v>Paquetá</v>
      </c>
      <c r="AD270" s="49">
        <v>5.9</v>
      </c>
      <c r="AE270" s="49" t="str">
        <v>West Ham</v>
      </c>
      <c r="AF270" s="49">
        <v>3.58</v>
      </c>
      <c r="AG270" s="49">
        <v>3.27</v>
      </c>
      <c r="AH270" s="49">
        <v>3.03</v>
      </c>
      <c r="AI270" s="49">
        <v>3.6</v>
      </c>
      <c r="AJ270" s="49">
        <v>2.66</v>
      </c>
      <c r="AK270" s="49">
        <v>2.95</v>
      </c>
      <c r="AL270" s="49">
        <v>2.66</v>
      </c>
      <c r="AM270" s="49">
        <v>3.12</v>
      </c>
      <c r="AN270" s="49">
        <v>0</v>
      </c>
      <c r="AP270" s="50" t="str">
        <f>Main!A380</f>
        <v>Aubameyang</v>
      </c>
      <c r="AQ270" s="50">
        <f>Main!B380</f>
        <v>8.6999999999999993</v>
      </c>
      <c r="AR270" s="50" t="str">
        <f>Main!C380</f>
        <v>Chelsea</v>
      </c>
      <c r="AS270" s="50">
        <f>Main!D380</f>
        <v>3.5</v>
      </c>
      <c r="AT270" s="50">
        <f>Main!E380</f>
        <v>5.86</v>
      </c>
      <c r="AU270" s="50">
        <f>Main!F380</f>
        <v>3.45</v>
      </c>
      <c r="AV270" s="50">
        <f>Main!G380</f>
        <v>2.48</v>
      </c>
      <c r="AW270" s="50">
        <f>Main!H380</f>
        <v>3.56</v>
      </c>
      <c r="AX270" s="50">
        <f>Main!I380</f>
        <v>2.83</v>
      </c>
      <c r="AY270" s="50">
        <f>Main!J380</f>
        <v>3.45</v>
      </c>
      <c r="AZ270" s="50">
        <f>Main!K380</f>
        <v>2.5299999999999998</v>
      </c>
      <c r="BA270" s="50">
        <f>Main!L1260</f>
        <v>0</v>
      </c>
      <c r="BC270" s="50" t="str">
        <v>Aubameyang</v>
      </c>
      <c r="BD270" s="50">
        <v>8.6999999999999993</v>
      </c>
      <c r="BE270" s="50" t="str">
        <v>Chelsea</v>
      </c>
      <c r="BF270" s="50">
        <v>3.5</v>
      </c>
      <c r="BG270" s="50">
        <v>5.86</v>
      </c>
      <c r="BH270" s="50">
        <v>3.45</v>
      </c>
      <c r="BI270" s="50">
        <v>2.48</v>
      </c>
      <c r="BJ270" s="50">
        <v>3.56</v>
      </c>
      <c r="BK270" s="50">
        <v>2.83</v>
      </c>
      <c r="BL270" s="50">
        <v>3.45</v>
      </c>
      <c r="BM270" s="50">
        <v>2.5299999999999998</v>
      </c>
      <c r="BN270" s="50">
        <v>0</v>
      </c>
      <c r="BP270" s="126" t="str">
        <f>Main!A270</f>
        <v>Aubameyang</v>
      </c>
      <c r="BQ270" s="126">
        <f>Main!N3020</f>
        <v>0</v>
      </c>
      <c r="BR270" s="126">
        <f>Main!F50</f>
        <v>3.45</v>
      </c>
      <c r="BS270" s="126" t="str">
        <v>Aubameyang</v>
      </c>
      <c r="BT270" s="126">
        <v>0</v>
      </c>
      <c r="BU270" s="126">
        <v>3.45</v>
      </c>
      <c r="BV270" s="127" t="str">
        <f t="shared" si="50"/>
        <v>Aubameyang</v>
      </c>
      <c r="BW270" s="127">
        <f>Main!P3020</f>
        <v>0</v>
      </c>
      <c r="BX270" s="127">
        <f t="shared" si="51"/>
        <v>3.45</v>
      </c>
      <c r="BY270" s="127" t="str">
        <v>Aubameyang</v>
      </c>
      <c r="BZ270" s="127">
        <v>0</v>
      </c>
      <c r="CA270" s="127">
        <v>3.45</v>
      </c>
      <c r="CH270" s="19" t="str">
        <f t="shared" si="52"/>
        <v>Aubameyang</v>
      </c>
      <c r="CI270" s="19">
        <f>Main!M3020-BQ270-BW270-CC270</f>
        <v>0</v>
      </c>
      <c r="CJ270" s="19">
        <f t="shared" si="53"/>
        <v>3.45</v>
      </c>
      <c r="CK270" s="19" t="str">
        <v>Havertz</v>
      </c>
      <c r="CL270" s="19">
        <v>0</v>
      </c>
      <c r="CM270" s="19">
        <v>3.54</v>
      </c>
    </row>
    <row r="271" spans="1:91">
      <c r="A271" s="48" t="str">
        <v>Kane</v>
      </c>
      <c r="B271" s="48">
        <v>11.6</v>
      </c>
      <c r="C271" s="48" t="str">
        <v>Spurs</v>
      </c>
      <c r="D271" s="48">
        <v>6.28</v>
      </c>
      <c r="E271" s="48">
        <v>4.4000000000000004</v>
      </c>
      <c r="F271" s="48">
        <v>7.99</v>
      </c>
      <c r="G271" s="48">
        <v>5.57</v>
      </c>
      <c r="H271" s="48">
        <v>4.18</v>
      </c>
      <c r="I271" s="48">
        <v>5.35</v>
      </c>
      <c r="J271" s="48">
        <v>5.68</v>
      </c>
      <c r="K271" s="48">
        <v>4.99</v>
      </c>
      <c r="L271" s="48">
        <v>0</v>
      </c>
      <c r="N271" s="252">
        <f t="shared" si="49"/>
        <v>1</v>
      </c>
      <c r="O271" s="49" t="str">
        <f>Main!A381</f>
        <v>Solanke</v>
      </c>
      <c r="P271" s="49">
        <f>Main!B381</f>
        <v>5.8</v>
      </c>
      <c r="Q271" s="49" t="str">
        <f>Main!C381</f>
        <v>Bournemouth</v>
      </c>
      <c r="R271" s="49">
        <f>Main!D381</f>
        <v>4.43</v>
      </c>
      <c r="S271" s="49">
        <f>Main!E381</f>
        <v>3.26</v>
      </c>
      <c r="T271" s="49">
        <f>Main!F381</f>
        <v>3.55</v>
      </c>
      <c r="U271" s="49">
        <f>Main!G381</f>
        <v>4.2699999999999996</v>
      </c>
      <c r="V271" s="49">
        <f>Main!H381</f>
        <v>3.09</v>
      </c>
      <c r="W271" s="49">
        <f>Main!I381</f>
        <v>3.33</v>
      </c>
      <c r="X271" s="49">
        <f>Main!J381</f>
        <v>3.31</v>
      </c>
      <c r="Y271" s="49">
        <f>Main!K381</f>
        <v>1.24</v>
      </c>
      <c r="Z271" s="49">
        <f>Main!L3021</f>
        <v>0</v>
      </c>
      <c r="AB271" s="49">
        <v>2</v>
      </c>
      <c r="AC271" s="49" t="str">
        <v>Rodrigo</v>
      </c>
      <c r="AD271" s="49">
        <v>6.3</v>
      </c>
      <c r="AE271" s="49" t="str">
        <v>Leeds</v>
      </c>
      <c r="AF271" s="49">
        <v>3.09</v>
      </c>
      <c r="AG271" s="49">
        <v>3.69</v>
      </c>
      <c r="AH271" s="49">
        <v>2.94</v>
      </c>
      <c r="AI271" s="49">
        <v>3.13</v>
      </c>
      <c r="AJ271" s="49">
        <v>2.96</v>
      </c>
      <c r="AK271" s="49">
        <v>2.64</v>
      </c>
      <c r="AL271" s="49">
        <v>2.75</v>
      </c>
      <c r="AM271" s="49">
        <v>3.02</v>
      </c>
      <c r="AN271" s="49">
        <v>0</v>
      </c>
      <c r="AP271" s="50" t="str">
        <f>Main!A381</f>
        <v>Solanke</v>
      </c>
      <c r="AQ271" s="50">
        <f>Main!B381</f>
        <v>5.8</v>
      </c>
      <c r="AR271" s="50" t="str">
        <f>Main!C381</f>
        <v>Bournemouth</v>
      </c>
      <c r="AS271" s="50">
        <f>Main!D381</f>
        <v>4.43</v>
      </c>
      <c r="AT271" s="50">
        <f>Main!E381</f>
        <v>3.26</v>
      </c>
      <c r="AU271" s="50">
        <f>Main!F381</f>
        <v>3.55</v>
      </c>
      <c r="AV271" s="50">
        <f>Main!G381</f>
        <v>4.2699999999999996</v>
      </c>
      <c r="AW271" s="50">
        <f>Main!H381</f>
        <v>3.09</v>
      </c>
      <c r="AX271" s="50">
        <f>Main!I381</f>
        <v>3.33</v>
      </c>
      <c r="AY271" s="50">
        <f>Main!J381</f>
        <v>3.31</v>
      </c>
      <c r="AZ271" s="50">
        <f>Main!K381</f>
        <v>1.24</v>
      </c>
      <c r="BA271" s="50">
        <f>Main!L1261</f>
        <v>0</v>
      </c>
      <c r="BC271" s="50" t="str">
        <v>Solanke</v>
      </c>
      <c r="BD271" s="50">
        <v>5.8</v>
      </c>
      <c r="BE271" s="50" t="str">
        <v>Bournemouth</v>
      </c>
      <c r="BF271" s="50">
        <v>4.43</v>
      </c>
      <c r="BG271" s="50">
        <v>3.26</v>
      </c>
      <c r="BH271" s="50">
        <v>3.55</v>
      </c>
      <c r="BI271" s="50">
        <v>4.2699999999999996</v>
      </c>
      <c r="BJ271" s="50">
        <v>3.09</v>
      </c>
      <c r="BK271" s="50">
        <v>3.33</v>
      </c>
      <c r="BL271" s="50">
        <v>3.31</v>
      </c>
      <c r="BM271" s="50">
        <v>1.24</v>
      </c>
      <c r="BN271" s="50">
        <v>0</v>
      </c>
      <c r="BP271" s="126" t="str">
        <f>Main!A271</f>
        <v>Solanke</v>
      </c>
      <c r="BQ271" s="126">
        <f>Main!N3021</f>
        <v>0</v>
      </c>
      <c r="BR271" s="126">
        <f>Main!F51</f>
        <v>3.55</v>
      </c>
      <c r="BS271" s="126" t="str">
        <v>Solanke</v>
      </c>
      <c r="BT271" s="126">
        <v>0</v>
      </c>
      <c r="BU271" s="126">
        <v>3.55</v>
      </c>
      <c r="BV271" s="127" t="str">
        <f t="shared" si="50"/>
        <v>Solanke</v>
      </c>
      <c r="BW271" s="127">
        <f>Main!P3021</f>
        <v>0</v>
      </c>
      <c r="BX271" s="127">
        <f t="shared" si="51"/>
        <v>3.55</v>
      </c>
      <c r="BY271" s="127" t="str">
        <v>Solanke</v>
      </c>
      <c r="BZ271" s="127">
        <v>0</v>
      </c>
      <c r="CA271" s="127">
        <v>3.55</v>
      </c>
      <c r="CH271" s="19" t="str">
        <f t="shared" si="52"/>
        <v>Solanke</v>
      </c>
      <c r="CI271" s="19">
        <f>Main!M3021-BQ271-BW271-CC271</f>
        <v>0</v>
      </c>
      <c r="CJ271" s="19">
        <f t="shared" si="53"/>
        <v>3.55</v>
      </c>
      <c r="CK271" s="19" t="str">
        <v>Aubameyang</v>
      </c>
      <c r="CL271" s="19">
        <v>0</v>
      </c>
      <c r="CM271" s="19">
        <v>3.45</v>
      </c>
    </row>
    <row r="272" spans="1:91">
      <c r="A272" s="48" t="str">
        <v>Darwin</v>
      </c>
      <c r="B272" s="48">
        <v>9</v>
      </c>
      <c r="C272" s="48" t="str">
        <v>Liverpool</v>
      </c>
      <c r="D272" s="48">
        <v>6.34</v>
      </c>
      <c r="E272" s="48">
        <v>5.17</v>
      </c>
      <c r="F272" s="48">
        <v>4.21</v>
      </c>
      <c r="G272" s="48">
        <v>4.21</v>
      </c>
      <c r="H272" s="48">
        <v>4.37</v>
      </c>
      <c r="I272" s="48">
        <v>5.0999999999999996</v>
      </c>
      <c r="J272" s="48">
        <v>3.63</v>
      </c>
      <c r="K272" s="48">
        <v>4.18</v>
      </c>
      <c r="L272" s="48">
        <v>0</v>
      </c>
      <c r="N272" s="252">
        <f t="shared" si="49"/>
        <v>1</v>
      </c>
      <c r="O272" s="49" t="str">
        <f>Main!A382</f>
        <v>Bamford</v>
      </c>
      <c r="P272" s="49">
        <f>Main!B382</f>
        <v>7.2</v>
      </c>
      <c r="Q272" s="49" t="str">
        <f>Main!C382</f>
        <v>Leeds</v>
      </c>
      <c r="R272" s="49">
        <f>Main!D382</f>
        <v>1.69</v>
      </c>
      <c r="S272" s="49">
        <f>Main!E382</f>
        <v>3.12</v>
      </c>
      <c r="T272" s="49">
        <f>Main!F382</f>
        <v>3.23</v>
      </c>
      <c r="U272" s="49">
        <f>Main!G382</f>
        <v>3.87</v>
      </c>
      <c r="V272" s="49">
        <f>Main!H382</f>
        <v>3.4</v>
      </c>
      <c r="W272" s="49">
        <f>Main!I382</f>
        <v>3.24</v>
      </c>
      <c r="X272" s="49">
        <f>Main!J382</f>
        <v>3.34</v>
      </c>
      <c r="Y272" s="49">
        <f>Main!K382</f>
        <v>3.43</v>
      </c>
      <c r="Z272" s="49">
        <f>Main!L3022</f>
        <v>0</v>
      </c>
      <c r="AB272" s="49">
        <v>2</v>
      </c>
      <c r="AC272" s="49" t="str">
        <v>Aaronson</v>
      </c>
      <c r="AD272" s="49">
        <v>5.5</v>
      </c>
      <c r="AE272" s="49" t="str">
        <v>Leeds</v>
      </c>
      <c r="AF272" s="49">
        <v>2.85</v>
      </c>
      <c r="AG272" s="49">
        <v>3.25</v>
      </c>
      <c r="AH272" s="49">
        <v>2.95</v>
      </c>
      <c r="AI272" s="49">
        <v>3.25</v>
      </c>
      <c r="AJ272" s="49">
        <v>3.04</v>
      </c>
      <c r="AK272" s="49">
        <v>2.82</v>
      </c>
      <c r="AL272" s="49">
        <v>2.88</v>
      </c>
      <c r="AM272" s="49">
        <v>3</v>
      </c>
      <c r="AN272" s="49">
        <v>0</v>
      </c>
      <c r="AP272" s="50" t="str">
        <f>Main!A382</f>
        <v>Bamford</v>
      </c>
      <c r="AQ272" s="50">
        <f>Main!B382</f>
        <v>7.2</v>
      </c>
      <c r="AR272" s="50" t="str">
        <f>Main!C382</f>
        <v>Leeds</v>
      </c>
      <c r="AS272" s="50">
        <f>Main!D382</f>
        <v>1.69</v>
      </c>
      <c r="AT272" s="50">
        <f>Main!E382</f>
        <v>3.12</v>
      </c>
      <c r="AU272" s="50">
        <f>Main!F382</f>
        <v>3.23</v>
      </c>
      <c r="AV272" s="50">
        <f>Main!G382</f>
        <v>3.87</v>
      </c>
      <c r="AW272" s="50">
        <f>Main!H382</f>
        <v>3.4</v>
      </c>
      <c r="AX272" s="50">
        <f>Main!I382</f>
        <v>3.24</v>
      </c>
      <c r="AY272" s="50">
        <f>Main!J382</f>
        <v>3.34</v>
      </c>
      <c r="AZ272" s="50">
        <f>Main!K382</f>
        <v>3.43</v>
      </c>
      <c r="BA272" s="50">
        <f>Main!L1262</f>
        <v>0</v>
      </c>
      <c r="BC272" s="50" t="str">
        <v>Bamford</v>
      </c>
      <c r="BD272" s="50">
        <v>7.2</v>
      </c>
      <c r="BE272" s="50" t="str">
        <v>Leeds</v>
      </c>
      <c r="BF272" s="50">
        <v>1.69</v>
      </c>
      <c r="BG272" s="50">
        <v>3.12</v>
      </c>
      <c r="BH272" s="50">
        <v>3.23</v>
      </c>
      <c r="BI272" s="50">
        <v>3.87</v>
      </c>
      <c r="BJ272" s="50">
        <v>3.4</v>
      </c>
      <c r="BK272" s="50">
        <v>3.24</v>
      </c>
      <c r="BL272" s="50">
        <v>3.34</v>
      </c>
      <c r="BM272" s="50">
        <v>3.43</v>
      </c>
      <c r="BN272" s="50">
        <v>0</v>
      </c>
      <c r="BP272" s="126" t="str">
        <f>Main!A272</f>
        <v>Bamford</v>
      </c>
      <c r="BQ272" s="126">
        <f>Main!N3022</f>
        <v>0</v>
      </c>
      <c r="BR272" s="126">
        <f>Main!F52</f>
        <v>3.23</v>
      </c>
      <c r="BS272" s="126" t="str">
        <v>Bamford</v>
      </c>
      <c r="BT272" s="126">
        <v>0</v>
      </c>
      <c r="BU272" s="126">
        <v>3.23</v>
      </c>
      <c r="BV272" s="127" t="str">
        <f t="shared" si="50"/>
        <v>Bamford</v>
      </c>
      <c r="BW272" s="127">
        <f>Main!P3022</f>
        <v>0</v>
      </c>
      <c r="BX272" s="127">
        <f t="shared" si="51"/>
        <v>3.23</v>
      </c>
      <c r="BY272" s="127" t="str">
        <v>Bamford</v>
      </c>
      <c r="BZ272" s="127">
        <v>0</v>
      </c>
      <c r="CA272" s="127">
        <v>3.23</v>
      </c>
      <c r="CH272" s="19" t="str">
        <f t="shared" si="52"/>
        <v>Bamford</v>
      </c>
      <c r="CI272" s="19">
        <f>Main!M3022-BQ272-BW272-CC272</f>
        <v>0</v>
      </c>
      <c r="CJ272" s="19">
        <f t="shared" si="53"/>
        <v>3.23</v>
      </c>
      <c r="CK272" s="19" t="str">
        <v>Solanke</v>
      </c>
      <c r="CL272" s="19">
        <v>0</v>
      </c>
      <c r="CM272" s="19">
        <v>3.55</v>
      </c>
    </row>
    <row r="273" spans="1:91">
      <c r="A273" s="48" t="str">
        <v>Nketiah</v>
      </c>
      <c r="B273" s="48">
        <v>6.5</v>
      </c>
      <c r="C273" s="48" t="str">
        <v>Arsenal</v>
      </c>
      <c r="D273" s="48">
        <v>4.17</v>
      </c>
      <c r="E273" s="48">
        <v>4.2300000000000004</v>
      </c>
      <c r="F273" s="48">
        <v>3.66</v>
      </c>
      <c r="G273" s="48">
        <v>4.16</v>
      </c>
      <c r="H273" s="48">
        <v>3.93</v>
      </c>
      <c r="I273" s="48">
        <v>7.48</v>
      </c>
      <c r="J273" s="48">
        <v>3.2</v>
      </c>
      <c r="K273" s="48">
        <v>2.11</v>
      </c>
      <c r="L273" s="48">
        <v>0</v>
      </c>
      <c r="N273" s="252">
        <f t="shared" si="49"/>
        <v>1</v>
      </c>
      <c r="O273" s="49" t="str">
        <f>Main!A383</f>
        <v>Mbeumo</v>
      </c>
      <c r="P273" s="49">
        <f>Main!B383</f>
        <v>5.8</v>
      </c>
      <c r="Q273" s="49" t="str">
        <f>Main!C383</f>
        <v>Brentford</v>
      </c>
      <c r="R273" s="49">
        <f>Main!D383</f>
        <v>3</v>
      </c>
      <c r="S273" s="49">
        <f>Main!E383</f>
        <v>2.62</v>
      </c>
      <c r="T273" s="49">
        <f>Main!F383</f>
        <v>3.81</v>
      </c>
      <c r="U273" s="49">
        <f>Main!G383</f>
        <v>3.38</v>
      </c>
      <c r="V273" s="49">
        <f>Main!H383</f>
        <v>4.13</v>
      </c>
      <c r="W273" s="49">
        <f>Main!I383</f>
        <v>2.81</v>
      </c>
      <c r="X273" s="49">
        <f>Main!J383</f>
        <v>3.94</v>
      </c>
      <c r="Y273" s="49">
        <f>Main!K383</f>
        <v>1.57</v>
      </c>
      <c r="Z273" s="49">
        <f>Main!L3023</f>
        <v>0</v>
      </c>
      <c r="AB273" s="49">
        <v>2</v>
      </c>
      <c r="AC273" s="49" t="str">
        <v>Kulusevski</v>
      </c>
      <c r="AD273" s="49">
        <v>8</v>
      </c>
      <c r="AE273" s="49" t="str">
        <v>Spurs</v>
      </c>
      <c r="AF273" s="49">
        <v>3.47</v>
      </c>
      <c r="AG273" s="49">
        <v>3.18</v>
      </c>
      <c r="AH273" s="49">
        <v>4.97</v>
      </c>
      <c r="AI273" s="49">
        <v>2.94</v>
      </c>
      <c r="AJ273" s="49">
        <v>2</v>
      </c>
      <c r="AK273" s="49">
        <v>2.39</v>
      </c>
      <c r="AL273" s="49">
        <v>2.66</v>
      </c>
      <c r="AM273" s="49">
        <v>2.2999999999999998</v>
      </c>
      <c r="AN273" s="49">
        <v>0</v>
      </c>
      <c r="AP273" s="50" t="str">
        <f>Main!A383</f>
        <v>Mbeumo</v>
      </c>
      <c r="AQ273" s="50">
        <f>Main!B383</f>
        <v>5.8</v>
      </c>
      <c r="AR273" s="50" t="str">
        <f>Main!C383</f>
        <v>Brentford</v>
      </c>
      <c r="AS273" s="50">
        <f>Main!D383</f>
        <v>3</v>
      </c>
      <c r="AT273" s="50">
        <f>Main!E383</f>
        <v>2.62</v>
      </c>
      <c r="AU273" s="50">
        <f>Main!F383</f>
        <v>3.81</v>
      </c>
      <c r="AV273" s="50">
        <f>Main!G383</f>
        <v>3.38</v>
      </c>
      <c r="AW273" s="50">
        <f>Main!H383</f>
        <v>4.13</v>
      </c>
      <c r="AX273" s="50">
        <f>Main!I383</f>
        <v>2.81</v>
      </c>
      <c r="AY273" s="50">
        <f>Main!J383</f>
        <v>3.94</v>
      </c>
      <c r="AZ273" s="50">
        <f>Main!K383</f>
        <v>1.57</v>
      </c>
      <c r="BA273" s="50">
        <f>Main!L1263</f>
        <v>0</v>
      </c>
      <c r="BC273" s="50" t="str">
        <v>Mbeumo</v>
      </c>
      <c r="BD273" s="50">
        <v>5.8</v>
      </c>
      <c r="BE273" s="50" t="str">
        <v>Brentford</v>
      </c>
      <c r="BF273" s="50">
        <v>3</v>
      </c>
      <c r="BG273" s="50">
        <v>2.62</v>
      </c>
      <c r="BH273" s="50">
        <v>3.81</v>
      </c>
      <c r="BI273" s="50">
        <v>3.38</v>
      </c>
      <c r="BJ273" s="50">
        <v>4.13</v>
      </c>
      <c r="BK273" s="50">
        <v>2.81</v>
      </c>
      <c r="BL273" s="50">
        <v>3.94</v>
      </c>
      <c r="BM273" s="50">
        <v>1.57</v>
      </c>
      <c r="BN273" s="50">
        <v>0</v>
      </c>
      <c r="BP273" s="126" t="str">
        <f>Main!A273</f>
        <v>Mbeumo</v>
      </c>
      <c r="BQ273" s="126">
        <f>Main!N3023</f>
        <v>0</v>
      </c>
      <c r="BR273" s="126">
        <f>Main!F53</f>
        <v>3.81</v>
      </c>
      <c r="BS273" s="126" t="str">
        <v>Mbeumo</v>
      </c>
      <c r="BT273" s="126">
        <v>0</v>
      </c>
      <c r="BU273" s="126">
        <v>3.81</v>
      </c>
      <c r="BV273" s="127" t="str">
        <f t="shared" si="50"/>
        <v>Mbeumo</v>
      </c>
      <c r="BW273" s="127">
        <f>Main!P3023</f>
        <v>0</v>
      </c>
      <c r="BX273" s="127">
        <f t="shared" si="51"/>
        <v>3.81</v>
      </c>
      <c r="BY273" s="127" t="str">
        <v>Mbeumo</v>
      </c>
      <c r="BZ273" s="127">
        <v>0</v>
      </c>
      <c r="CA273" s="127">
        <v>3.81</v>
      </c>
      <c r="CH273" s="19" t="str">
        <f t="shared" si="52"/>
        <v>Mbeumo</v>
      </c>
      <c r="CI273" s="19">
        <f>Main!M3023-BQ273-BW273-CC273</f>
        <v>0</v>
      </c>
      <c r="CJ273" s="19">
        <f t="shared" si="53"/>
        <v>3.81</v>
      </c>
      <c r="CK273" s="19" t="str">
        <v>Bamford</v>
      </c>
      <c r="CL273" s="19">
        <v>0</v>
      </c>
      <c r="CM273" s="19">
        <v>3.23</v>
      </c>
    </row>
    <row r="274" spans="1:91">
      <c r="A274" s="48" t="str">
        <v>Wilson</v>
      </c>
      <c r="B274" s="48">
        <v>7.4</v>
      </c>
      <c r="C274" s="48" t="str">
        <v>Newcastle</v>
      </c>
      <c r="D274" s="48">
        <v>3.46</v>
      </c>
      <c r="E274" s="48">
        <v>3.41</v>
      </c>
      <c r="F274" s="48">
        <v>5.33</v>
      </c>
      <c r="G274" s="48">
        <v>4</v>
      </c>
      <c r="H274" s="48">
        <v>4.3099999999999996</v>
      </c>
      <c r="I274" s="48">
        <v>4.16</v>
      </c>
      <c r="J274" s="48">
        <v>3.49</v>
      </c>
      <c r="K274" s="48">
        <v>2.5099999999999998</v>
      </c>
      <c r="L274" s="48">
        <v>0</v>
      </c>
      <c r="N274" s="252">
        <f t="shared" si="49"/>
        <v>1</v>
      </c>
      <c r="O274" s="49" t="str">
        <f>Main!A384</f>
        <v>Adams</v>
      </c>
      <c r="P274" s="49">
        <f>Main!B384</f>
        <v>6.4</v>
      </c>
      <c r="Q274" s="49" t="str">
        <f>Main!C384</f>
        <v>Southampton</v>
      </c>
      <c r="R274" s="49">
        <f>Main!D384</f>
        <v>3.47</v>
      </c>
      <c r="S274" s="49">
        <f>Main!E384</f>
        <v>3.59</v>
      </c>
      <c r="T274" s="49">
        <f>Main!F384</f>
        <v>3.03</v>
      </c>
      <c r="U274" s="49">
        <f>Main!G384</f>
        <v>3.31</v>
      </c>
      <c r="V274" s="49">
        <f>Main!H384</f>
        <v>2.9</v>
      </c>
      <c r="W274" s="49">
        <f>Main!I384</f>
        <v>3.23</v>
      </c>
      <c r="X274" s="49">
        <f>Main!J384</f>
        <v>2.41</v>
      </c>
      <c r="Y274" s="49">
        <f>Main!K384</f>
        <v>2.85</v>
      </c>
      <c r="Z274" s="49">
        <f>Main!L3024</f>
        <v>0</v>
      </c>
      <c r="AB274" s="49">
        <v>2</v>
      </c>
      <c r="AC274" s="49" t="str">
        <v>Bailey</v>
      </c>
      <c r="AD274" s="49">
        <v>4.5</v>
      </c>
      <c r="AE274" s="49" t="str">
        <v>Aston Villa</v>
      </c>
      <c r="AF274" s="49">
        <v>2.87</v>
      </c>
      <c r="AG274" s="49">
        <v>3.07</v>
      </c>
      <c r="AH274" s="49">
        <v>3.46</v>
      </c>
      <c r="AI274" s="49">
        <v>2.98</v>
      </c>
      <c r="AJ274" s="49">
        <v>3.47</v>
      </c>
      <c r="AK274" s="49">
        <v>2.1800000000000002</v>
      </c>
      <c r="AL274" s="49">
        <v>2.69</v>
      </c>
      <c r="AM274" s="49">
        <v>2.98</v>
      </c>
      <c r="AN274" s="49">
        <v>0</v>
      </c>
      <c r="AP274" s="50" t="str">
        <f>Main!A384</f>
        <v>Adams</v>
      </c>
      <c r="AQ274" s="50">
        <f>Main!B384</f>
        <v>6.4</v>
      </c>
      <c r="AR274" s="50" t="str">
        <f>Main!C384</f>
        <v>Southampton</v>
      </c>
      <c r="AS274" s="50">
        <f>Main!D384</f>
        <v>3.47</v>
      </c>
      <c r="AT274" s="50">
        <f>Main!E384</f>
        <v>3.59</v>
      </c>
      <c r="AU274" s="50">
        <f>Main!F384</f>
        <v>3.03</v>
      </c>
      <c r="AV274" s="50">
        <f>Main!G384</f>
        <v>3.31</v>
      </c>
      <c r="AW274" s="50">
        <f>Main!H384</f>
        <v>2.9</v>
      </c>
      <c r="AX274" s="50">
        <f>Main!I384</f>
        <v>3.23</v>
      </c>
      <c r="AY274" s="50">
        <f>Main!J384</f>
        <v>2.41</v>
      </c>
      <c r="AZ274" s="50">
        <f>Main!K384</f>
        <v>2.85</v>
      </c>
      <c r="BA274" s="50">
        <f>Main!L1264</f>
        <v>0</v>
      </c>
      <c r="BC274" s="50" t="str">
        <v>Adams</v>
      </c>
      <c r="BD274" s="50">
        <v>6.4</v>
      </c>
      <c r="BE274" s="50" t="str">
        <v>Southampton</v>
      </c>
      <c r="BF274" s="50">
        <v>3.47</v>
      </c>
      <c r="BG274" s="50">
        <v>3.59</v>
      </c>
      <c r="BH274" s="50">
        <v>3.03</v>
      </c>
      <c r="BI274" s="50">
        <v>3.31</v>
      </c>
      <c r="BJ274" s="50">
        <v>2.9</v>
      </c>
      <c r="BK274" s="50">
        <v>3.23</v>
      </c>
      <c r="BL274" s="50">
        <v>2.41</v>
      </c>
      <c r="BM274" s="50">
        <v>2.85</v>
      </c>
      <c r="BN274" s="50">
        <v>0</v>
      </c>
      <c r="BP274" s="126" t="str">
        <f>Main!A274</f>
        <v>Adams</v>
      </c>
      <c r="BQ274" s="126">
        <f>Main!N3024</f>
        <v>0</v>
      </c>
      <c r="BR274" s="126">
        <f>Main!F54</f>
        <v>3.03</v>
      </c>
      <c r="BS274" s="126" t="str">
        <v>Adams</v>
      </c>
      <c r="BT274" s="126">
        <v>0</v>
      </c>
      <c r="BU274" s="126">
        <v>3.03</v>
      </c>
      <c r="BV274" s="127" t="str">
        <f t="shared" si="50"/>
        <v>Adams</v>
      </c>
      <c r="BW274" s="127">
        <f>Main!P3024</f>
        <v>0</v>
      </c>
      <c r="BX274" s="127">
        <f t="shared" si="51"/>
        <v>3.03</v>
      </c>
      <c r="BY274" s="127" t="str">
        <v>Adams</v>
      </c>
      <c r="BZ274" s="127">
        <v>0</v>
      </c>
      <c r="CA274" s="127">
        <v>3.03</v>
      </c>
      <c r="CH274" s="19" t="str">
        <f t="shared" si="52"/>
        <v>Adams</v>
      </c>
      <c r="CI274" s="19">
        <f>Main!M3024-BQ274-BW274-CC274</f>
        <v>0</v>
      </c>
      <c r="CJ274" s="19">
        <f t="shared" si="53"/>
        <v>3.03</v>
      </c>
      <c r="CK274" s="19" t="str">
        <v>Mbeumo</v>
      </c>
      <c r="CL274" s="19">
        <v>0</v>
      </c>
      <c r="CM274" s="19">
        <v>3.81</v>
      </c>
    </row>
    <row r="275" spans="1:91">
      <c r="A275" s="48" t="str">
        <v>Martial</v>
      </c>
      <c r="B275" s="48">
        <v>6.7</v>
      </c>
      <c r="C275" s="48" t="str">
        <v>Man Utd</v>
      </c>
      <c r="D275" s="48">
        <v>4.17</v>
      </c>
      <c r="E275" s="48">
        <v>4.93</v>
      </c>
      <c r="F275" s="48">
        <v>3.2</v>
      </c>
      <c r="G275" s="48">
        <v>3.21</v>
      </c>
      <c r="H275" s="48">
        <v>4.25</v>
      </c>
      <c r="I275" s="48">
        <v>4.1900000000000004</v>
      </c>
      <c r="J275" s="48">
        <v>4.3899999999999997</v>
      </c>
      <c r="K275" s="48">
        <v>2.13</v>
      </c>
      <c r="L275" s="48">
        <v>0</v>
      </c>
      <c r="N275" s="252">
        <f t="shared" si="49"/>
        <v>1</v>
      </c>
      <c r="O275" s="49" t="str">
        <f>Main!A385</f>
        <v>Calvert-Lewin</v>
      </c>
      <c r="P275" s="49">
        <f>Main!B385</f>
        <v>7.9</v>
      </c>
      <c r="Q275" s="49" t="str">
        <f>Main!C385</f>
        <v>Everton</v>
      </c>
      <c r="R275" s="49">
        <f>Main!D385</f>
        <v>0.91</v>
      </c>
      <c r="S275" s="49">
        <f>Main!E385</f>
        <v>1.89</v>
      </c>
      <c r="T275" s="49">
        <f>Main!F385</f>
        <v>4.07</v>
      </c>
      <c r="U275" s="49">
        <f>Main!G385</f>
        <v>3.19</v>
      </c>
      <c r="V275" s="49">
        <f>Main!H385</f>
        <v>3.14</v>
      </c>
      <c r="W275" s="49">
        <f>Main!I385</f>
        <v>2.79</v>
      </c>
      <c r="X275" s="49">
        <f>Main!J385</f>
        <v>4.28</v>
      </c>
      <c r="Y275" s="49">
        <f>Main!K385</f>
        <v>3.88</v>
      </c>
      <c r="Z275" s="49">
        <f>Main!L3025</f>
        <v>0</v>
      </c>
      <c r="AB275" s="49">
        <v>2</v>
      </c>
      <c r="AC275" s="49" t="str">
        <v>March</v>
      </c>
      <c r="AD275" s="49">
        <v>5</v>
      </c>
      <c r="AE275" s="49" t="str">
        <v>Brighton</v>
      </c>
      <c r="AF275" s="49">
        <v>3.02</v>
      </c>
      <c r="AG275" s="49">
        <v>3.21</v>
      </c>
      <c r="AH275" s="49">
        <v>2.75</v>
      </c>
      <c r="AI275" s="49">
        <v>3.04</v>
      </c>
      <c r="AJ275" s="49">
        <v>3.58</v>
      </c>
      <c r="AK275" s="49">
        <v>2.89</v>
      </c>
      <c r="AL275" s="49">
        <v>3.45</v>
      </c>
      <c r="AM275" s="49">
        <v>1.61</v>
      </c>
      <c r="AN275" s="49">
        <v>0</v>
      </c>
      <c r="AP275" s="50" t="str">
        <f>Main!A385</f>
        <v>Calvert-Lewin</v>
      </c>
      <c r="AQ275" s="50">
        <f>Main!B385</f>
        <v>7.9</v>
      </c>
      <c r="AR275" s="50" t="str">
        <f>Main!C385</f>
        <v>Everton</v>
      </c>
      <c r="AS275" s="50">
        <f>Main!D385</f>
        <v>0.91</v>
      </c>
      <c r="AT275" s="50">
        <f>Main!E385</f>
        <v>1.89</v>
      </c>
      <c r="AU275" s="50">
        <f>Main!F385</f>
        <v>4.07</v>
      </c>
      <c r="AV275" s="50">
        <f>Main!G385</f>
        <v>3.19</v>
      </c>
      <c r="AW275" s="50">
        <f>Main!H385</f>
        <v>3.14</v>
      </c>
      <c r="AX275" s="50">
        <f>Main!I385</f>
        <v>2.79</v>
      </c>
      <c r="AY275" s="50">
        <f>Main!J385</f>
        <v>4.28</v>
      </c>
      <c r="AZ275" s="50">
        <f>Main!K385</f>
        <v>3.88</v>
      </c>
      <c r="BA275" s="50">
        <f>Main!L1265</f>
        <v>0</v>
      </c>
      <c r="BC275" s="50" t="str">
        <v>Calvert-Lewin</v>
      </c>
      <c r="BD275" s="50">
        <v>7.9</v>
      </c>
      <c r="BE275" s="50" t="str">
        <v>Everton</v>
      </c>
      <c r="BF275" s="50">
        <v>0.91</v>
      </c>
      <c r="BG275" s="50">
        <v>1.89</v>
      </c>
      <c r="BH275" s="50">
        <v>4.07</v>
      </c>
      <c r="BI275" s="50">
        <v>3.19</v>
      </c>
      <c r="BJ275" s="50">
        <v>3.14</v>
      </c>
      <c r="BK275" s="50">
        <v>2.79</v>
      </c>
      <c r="BL275" s="50">
        <v>4.28</v>
      </c>
      <c r="BM275" s="50">
        <v>3.88</v>
      </c>
      <c r="BN275" s="50">
        <v>0</v>
      </c>
      <c r="BP275" s="126" t="str">
        <f>Main!A275</f>
        <v>Calvert-Lewin</v>
      </c>
      <c r="BQ275" s="126">
        <f>Main!N3025</f>
        <v>0</v>
      </c>
      <c r="BR275" s="126">
        <f>Main!F55</f>
        <v>4.07</v>
      </c>
      <c r="BS275" s="126" t="str">
        <v>Calvert-Lewin</v>
      </c>
      <c r="BT275" s="126">
        <v>0</v>
      </c>
      <c r="BU275" s="126">
        <v>4.07</v>
      </c>
      <c r="BV275" s="127" t="str">
        <f t="shared" si="50"/>
        <v>Calvert-Lewin</v>
      </c>
      <c r="BW275" s="127">
        <f>Main!P3025</f>
        <v>0</v>
      </c>
      <c r="BX275" s="127">
        <f t="shared" si="51"/>
        <v>4.07</v>
      </c>
      <c r="BY275" s="127" t="str">
        <v>Calvert-Lewin</v>
      </c>
      <c r="BZ275" s="127">
        <v>0</v>
      </c>
      <c r="CA275" s="127">
        <v>4.07</v>
      </c>
      <c r="CH275" s="19" t="str">
        <f t="shared" si="52"/>
        <v>Calvert-Lewin</v>
      </c>
      <c r="CI275" s="19">
        <f>Main!M3025-BQ275-BW275-CC275</f>
        <v>0</v>
      </c>
      <c r="CJ275" s="19">
        <f t="shared" si="53"/>
        <v>4.07</v>
      </c>
      <c r="CK275" s="19" t="str">
        <v>Adams</v>
      </c>
      <c r="CL275" s="19">
        <v>0</v>
      </c>
      <c r="CM275" s="19">
        <v>3.03</v>
      </c>
    </row>
    <row r="276" spans="1:91">
      <c r="A276" s="48" t="str">
        <v>Watkins</v>
      </c>
      <c r="B276" s="48">
        <v>7.1</v>
      </c>
      <c r="C276" s="48" t="str">
        <v>Aston Villa</v>
      </c>
      <c r="D276" s="48">
        <v>3.48</v>
      </c>
      <c r="E276" s="48">
        <v>4.07</v>
      </c>
      <c r="F276" s="48">
        <v>4.54</v>
      </c>
      <c r="G276" s="48">
        <v>3.76</v>
      </c>
      <c r="H276" s="48">
        <v>4.13</v>
      </c>
      <c r="I276" s="48">
        <v>2.6</v>
      </c>
      <c r="J276" s="48">
        <v>3.21</v>
      </c>
      <c r="K276" s="48">
        <v>3.55</v>
      </c>
      <c r="L276" s="48">
        <v>0</v>
      </c>
      <c r="N276" s="252">
        <f t="shared" si="49"/>
        <v>1</v>
      </c>
      <c r="O276" s="49" t="str">
        <f>Main!A386</f>
        <v>Scamacca</v>
      </c>
      <c r="P276" s="49">
        <f>Main!B386</f>
        <v>6.7</v>
      </c>
      <c r="Q276" s="49" t="str">
        <f>Main!C386</f>
        <v>West Ham</v>
      </c>
      <c r="R276" s="49">
        <f>Main!D386</f>
        <v>2.15</v>
      </c>
      <c r="S276" s="49">
        <f>Main!E386</f>
        <v>2.98</v>
      </c>
      <c r="T276" s="49">
        <f>Main!F386</f>
        <v>3.06</v>
      </c>
      <c r="U276" s="49">
        <f>Main!G386</f>
        <v>3.61</v>
      </c>
      <c r="V276" s="49">
        <f>Main!H386</f>
        <v>2.67</v>
      </c>
      <c r="W276" s="49">
        <f>Main!I386</f>
        <v>2.96</v>
      </c>
      <c r="X276" s="49">
        <f>Main!J386</f>
        <v>2.72</v>
      </c>
      <c r="Y276" s="49">
        <f>Main!K386</f>
        <v>3.19</v>
      </c>
      <c r="Z276" s="49">
        <f>Main!L3026</f>
        <v>0</v>
      </c>
      <c r="AB276" s="49">
        <v>2</v>
      </c>
      <c r="AC276" s="49" t="str">
        <v>Mahrez</v>
      </c>
      <c r="AD276" s="49">
        <v>7.5</v>
      </c>
      <c r="AE276" s="49" t="str">
        <v>Man City</v>
      </c>
      <c r="AF276" s="49">
        <v>3.13</v>
      </c>
      <c r="AG276" s="49">
        <v>1.98</v>
      </c>
      <c r="AH276" s="49">
        <v>4.4400000000000004</v>
      </c>
      <c r="AI276" s="49">
        <v>2.68</v>
      </c>
      <c r="AJ276" s="49">
        <v>2.23</v>
      </c>
      <c r="AK276" s="49">
        <v>4.91</v>
      </c>
      <c r="AL276" s="49">
        <v>2.65</v>
      </c>
      <c r="AM276" s="49">
        <v>1.07</v>
      </c>
      <c r="AN276" s="49">
        <v>0</v>
      </c>
      <c r="AP276" s="50" t="str">
        <f>Main!A386</f>
        <v>Scamacca</v>
      </c>
      <c r="AQ276" s="50">
        <f>Main!B386</f>
        <v>6.7</v>
      </c>
      <c r="AR276" s="50" t="str">
        <f>Main!C386</f>
        <v>West Ham</v>
      </c>
      <c r="AS276" s="50">
        <f>Main!D386</f>
        <v>2.15</v>
      </c>
      <c r="AT276" s="50">
        <f>Main!E386</f>
        <v>2.98</v>
      </c>
      <c r="AU276" s="50">
        <f>Main!F386</f>
        <v>3.06</v>
      </c>
      <c r="AV276" s="50">
        <f>Main!G386</f>
        <v>3.61</v>
      </c>
      <c r="AW276" s="50">
        <f>Main!H386</f>
        <v>2.67</v>
      </c>
      <c r="AX276" s="50">
        <f>Main!I386</f>
        <v>2.96</v>
      </c>
      <c r="AY276" s="50">
        <f>Main!J386</f>
        <v>2.72</v>
      </c>
      <c r="AZ276" s="50">
        <f>Main!K386</f>
        <v>3.19</v>
      </c>
      <c r="BA276" s="50">
        <f>Main!L1266</f>
        <v>0</v>
      </c>
      <c r="BC276" s="50" t="str">
        <v>Scamacca</v>
      </c>
      <c r="BD276" s="50">
        <v>6.7</v>
      </c>
      <c r="BE276" s="50" t="str">
        <v>West Ham</v>
      </c>
      <c r="BF276" s="50">
        <v>2.15</v>
      </c>
      <c r="BG276" s="50">
        <v>2.98</v>
      </c>
      <c r="BH276" s="50">
        <v>3.06</v>
      </c>
      <c r="BI276" s="50">
        <v>3.61</v>
      </c>
      <c r="BJ276" s="50">
        <v>2.67</v>
      </c>
      <c r="BK276" s="50">
        <v>2.96</v>
      </c>
      <c r="BL276" s="50">
        <v>2.72</v>
      </c>
      <c r="BM276" s="50">
        <v>3.19</v>
      </c>
      <c r="BN276" s="50">
        <v>0</v>
      </c>
      <c r="BP276" s="126" t="str">
        <f>Main!A276</f>
        <v>Scamacca</v>
      </c>
      <c r="BQ276" s="126">
        <f>Main!N3026</f>
        <v>0</v>
      </c>
      <c r="BR276" s="126">
        <f>Main!F56</f>
        <v>3.06</v>
      </c>
      <c r="BS276" s="126" t="str">
        <v>Scamacca</v>
      </c>
      <c r="BT276" s="126">
        <v>0</v>
      </c>
      <c r="BU276" s="126">
        <v>3.06</v>
      </c>
      <c r="BV276" s="127" t="str">
        <f t="shared" si="50"/>
        <v>Scamacca</v>
      </c>
      <c r="BW276" s="127">
        <f>Main!P3026</f>
        <v>0</v>
      </c>
      <c r="BX276" s="127">
        <f t="shared" si="51"/>
        <v>3.06</v>
      </c>
      <c r="BY276" s="127" t="str">
        <v>Scamacca</v>
      </c>
      <c r="BZ276" s="127">
        <v>0</v>
      </c>
      <c r="CA276" s="127">
        <v>3.06</v>
      </c>
      <c r="CH276" s="19" t="str">
        <f t="shared" si="52"/>
        <v>Scamacca</v>
      </c>
      <c r="CI276" s="19">
        <f>Main!M3026-BQ276-BW276-CC276</f>
        <v>0</v>
      </c>
      <c r="CJ276" s="19">
        <f t="shared" si="53"/>
        <v>3.06</v>
      </c>
      <c r="CK276" s="19" t="str">
        <v>Calvert-Lewin</v>
      </c>
      <c r="CL276" s="19">
        <v>0</v>
      </c>
      <c r="CM276" s="19">
        <v>4.07</v>
      </c>
    </row>
    <row r="277" spans="1:91">
      <c r="A277" s="48" t="str">
        <v>Havertz</v>
      </c>
      <c r="B277" s="48">
        <v>7.7</v>
      </c>
      <c r="C277" s="48" t="str">
        <v>Chelsea</v>
      </c>
      <c r="D277" s="48">
        <v>3.67</v>
      </c>
      <c r="E277" s="48">
        <v>6.18</v>
      </c>
      <c r="F277" s="48">
        <v>3.54</v>
      </c>
      <c r="G277" s="48">
        <v>2.58</v>
      </c>
      <c r="H277" s="48">
        <v>3.65</v>
      </c>
      <c r="I277" s="48">
        <v>2.9</v>
      </c>
      <c r="J277" s="48">
        <v>3.59</v>
      </c>
      <c r="K277" s="48">
        <v>2.68</v>
      </c>
      <c r="L277" s="48">
        <v>0</v>
      </c>
      <c r="N277" s="252">
        <f t="shared" si="49"/>
        <v>1</v>
      </c>
      <c r="O277" s="49" t="str">
        <f>Main!A387</f>
        <v>Edouard</v>
      </c>
      <c r="P277" s="49">
        <f>Main!B387</f>
        <v>5.3</v>
      </c>
      <c r="Q277" s="49" t="str">
        <f>Main!C387</f>
        <v>Crystal Palace</v>
      </c>
      <c r="R277" s="49">
        <f>Main!D387</f>
        <v>3.3</v>
      </c>
      <c r="S277" s="49">
        <f>Main!E387</f>
        <v>3.09</v>
      </c>
      <c r="T277" s="49">
        <f>Main!F387</f>
        <v>2.58</v>
      </c>
      <c r="U277" s="49">
        <f>Main!G387</f>
        <v>2.88</v>
      </c>
      <c r="V277" s="49">
        <f>Main!H387</f>
        <v>2.63</v>
      </c>
      <c r="W277" s="49">
        <f>Main!I387</f>
        <v>2.94</v>
      </c>
      <c r="X277" s="49">
        <f>Main!J387</f>
        <v>2.89</v>
      </c>
      <c r="Y277" s="49">
        <f>Main!K387</f>
        <v>2.66</v>
      </c>
      <c r="Z277" s="49">
        <f>Main!L3027</f>
        <v>0</v>
      </c>
      <c r="AB277" s="49">
        <v>2</v>
      </c>
      <c r="AC277" s="49" t="str">
        <v>Harrison</v>
      </c>
      <c r="AD277" s="49">
        <v>5.8</v>
      </c>
      <c r="AE277" s="49" t="str">
        <v>Leeds</v>
      </c>
      <c r="AF277" s="49">
        <v>2.4700000000000002</v>
      </c>
      <c r="AG277" s="49">
        <v>3.28</v>
      </c>
      <c r="AH277" s="49">
        <v>2.9</v>
      </c>
      <c r="AI277" s="49">
        <v>3.09</v>
      </c>
      <c r="AJ277" s="49">
        <v>2.92</v>
      </c>
      <c r="AK277" s="49">
        <v>2.69</v>
      </c>
      <c r="AL277" s="49">
        <v>2.62</v>
      </c>
      <c r="AM277" s="49">
        <v>2.81</v>
      </c>
      <c r="AN277" s="49">
        <v>0</v>
      </c>
      <c r="AP277" s="50" t="str">
        <f>Main!A387</f>
        <v>Edouard</v>
      </c>
      <c r="AQ277" s="50">
        <f>Main!B387</f>
        <v>5.3</v>
      </c>
      <c r="AR277" s="50" t="str">
        <f>Main!C387</f>
        <v>Crystal Palace</v>
      </c>
      <c r="AS277" s="50">
        <f>Main!D387</f>
        <v>3.3</v>
      </c>
      <c r="AT277" s="50">
        <f>Main!E387</f>
        <v>3.09</v>
      </c>
      <c r="AU277" s="50">
        <f>Main!F387</f>
        <v>2.58</v>
      </c>
      <c r="AV277" s="50">
        <f>Main!G387</f>
        <v>2.88</v>
      </c>
      <c r="AW277" s="50">
        <f>Main!H387</f>
        <v>2.63</v>
      </c>
      <c r="AX277" s="50">
        <f>Main!I387</f>
        <v>2.94</v>
      </c>
      <c r="AY277" s="50">
        <f>Main!J387</f>
        <v>2.89</v>
      </c>
      <c r="AZ277" s="50">
        <f>Main!K387</f>
        <v>2.66</v>
      </c>
      <c r="BA277" s="50">
        <f>Main!L1267</f>
        <v>0</v>
      </c>
      <c r="BC277" s="50" t="str">
        <v>Edouard</v>
      </c>
      <c r="BD277" s="50">
        <v>5.3</v>
      </c>
      <c r="BE277" s="50" t="str">
        <v>Crystal Palace</v>
      </c>
      <c r="BF277" s="50">
        <v>3.3</v>
      </c>
      <c r="BG277" s="50">
        <v>3.09</v>
      </c>
      <c r="BH277" s="50">
        <v>2.58</v>
      </c>
      <c r="BI277" s="50">
        <v>2.88</v>
      </c>
      <c r="BJ277" s="50">
        <v>2.63</v>
      </c>
      <c r="BK277" s="50">
        <v>2.94</v>
      </c>
      <c r="BL277" s="50">
        <v>2.89</v>
      </c>
      <c r="BM277" s="50">
        <v>2.66</v>
      </c>
      <c r="BN277" s="50">
        <v>0</v>
      </c>
      <c r="BP277" s="126" t="str">
        <f>Main!A277</f>
        <v>Edouard</v>
      </c>
      <c r="BQ277" s="126">
        <f>Main!N3027</f>
        <v>0</v>
      </c>
      <c r="BR277" s="126">
        <f>Main!F57</f>
        <v>2.58</v>
      </c>
      <c r="BS277" s="126" t="str">
        <v>Edouard</v>
      </c>
      <c r="BT277" s="126">
        <v>0</v>
      </c>
      <c r="BU277" s="126">
        <v>2.58</v>
      </c>
      <c r="BV277" s="127" t="str">
        <f t="shared" si="50"/>
        <v>Edouard</v>
      </c>
      <c r="BW277" s="127">
        <f>Main!P3027</f>
        <v>0</v>
      </c>
      <c r="BX277" s="127">
        <f t="shared" si="51"/>
        <v>2.58</v>
      </c>
      <c r="BY277" s="127" t="str">
        <v>Edouard</v>
      </c>
      <c r="BZ277" s="127">
        <v>0</v>
      </c>
      <c r="CA277" s="127">
        <v>2.58</v>
      </c>
      <c r="CH277" s="19" t="str">
        <f t="shared" si="52"/>
        <v>Edouard</v>
      </c>
      <c r="CI277" s="19">
        <f>Main!M3027-BQ277-BW277-CC277</f>
        <v>0</v>
      </c>
      <c r="CJ277" s="19">
        <f t="shared" si="53"/>
        <v>2.58</v>
      </c>
      <c r="CK277" s="19" t="str">
        <v>Scamacca</v>
      </c>
      <c r="CL277" s="19">
        <v>0</v>
      </c>
      <c r="CM277" s="19">
        <v>3.06</v>
      </c>
    </row>
    <row r="278" spans="1:91">
      <c r="A278" s="48" t="str">
        <v>Aubameyang</v>
      </c>
      <c r="B278" s="48">
        <v>8.6999999999999993</v>
      </c>
      <c r="C278" s="48" t="str">
        <v>Chelsea</v>
      </c>
      <c r="D278" s="48">
        <v>3.5</v>
      </c>
      <c r="E278" s="48">
        <v>5.86</v>
      </c>
      <c r="F278" s="48">
        <v>3.45</v>
      </c>
      <c r="G278" s="48">
        <v>2.48</v>
      </c>
      <c r="H278" s="48">
        <v>3.56</v>
      </c>
      <c r="I278" s="48">
        <v>2.83</v>
      </c>
      <c r="J278" s="48">
        <v>3.45</v>
      </c>
      <c r="K278" s="48">
        <v>2.5299999999999998</v>
      </c>
      <c r="L278" s="48">
        <v>0</v>
      </c>
      <c r="N278" s="252">
        <f t="shared" si="49"/>
        <v>1</v>
      </c>
      <c r="O278" s="49" t="str">
        <f>Main!A388</f>
        <v>Johnson</v>
      </c>
      <c r="P278" s="49">
        <f>Main!B388</f>
        <v>5.6</v>
      </c>
      <c r="Q278" s="49" t="str">
        <f>Main!C388</f>
        <v>Nott'm Forest</v>
      </c>
      <c r="R278" s="49">
        <f>Main!D388</f>
        <v>3.11</v>
      </c>
      <c r="S278" s="49">
        <f>Main!E388</f>
        <v>3.14</v>
      </c>
      <c r="T278" s="49">
        <f>Main!F388</f>
        <v>3.23</v>
      </c>
      <c r="U278" s="49">
        <f>Main!G388</f>
        <v>2.81</v>
      </c>
      <c r="V278" s="49">
        <f>Main!H388</f>
        <v>3.31</v>
      </c>
      <c r="W278" s="49">
        <f>Main!I388</f>
        <v>2.69</v>
      </c>
      <c r="X278" s="49">
        <f>Main!J388</f>
        <v>2.23</v>
      </c>
      <c r="Y278" s="49">
        <f>Main!K388</f>
        <v>2.16</v>
      </c>
      <c r="Z278" s="49">
        <f>Main!L3028</f>
        <v>0</v>
      </c>
      <c r="AB278" s="49">
        <v>2</v>
      </c>
      <c r="AC278" s="49" t="str">
        <v>Eriksen</v>
      </c>
      <c r="AD278" s="49">
        <v>6.3</v>
      </c>
      <c r="AE278" s="49" t="str">
        <v>Man Utd</v>
      </c>
      <c r="AF278" s="49">
        <v>3.13</v>
      </c>
      <c r="AG278" s="49">
        <v>3.63</v>
      </c>
      <c r="AH278" s="49">
        <v>2.4500000000000002</v>
      </c>
      <c r="AI278" s="49">
        <v>2.4900000000000002</v>
      </c>
      <c r="AJ278" s="49">
        <v>3.24</v>
      </c>
      <c r="AK278" s="49">
        <v>2.96</v>
      </c>
      <c r="AL278" s="49">
        <v>3.24</v>
      </c>
      <c r="AM278" s="49">
        <v>1.55</v>
      </c>
      <c r="AN278" s="49">
        <v>0</v>
      </c>
      <c r="AP278" s="50" t="str">
        <f>Main!A388</f>
        <v>Johnson</v>
      </c>
      <c r="AQ278" s="50">
        <f>Main!B388</f>
        <v>5.6</v>
      </c>
      <c r="AR278" s="50" t="str">
        <f>Main!C388</f>
        <v>Nott'm Forest</v>
      </c>
      <c r="AS278" s="50">
        <f>Main!D388</f>
        <v>3.11</v>
      </c>
      <c r="AT278" s="50">
        <f>Main!E388</f>
        <v>3.14</v>
      </c>
      <c r="AU278" s="50">
        <f>Main!F388</f>
        <v>3.23</v>
      </c>
      <c r="AV278" s="50">
        <f>Main!G388</f>
        <v>2.81</v>
      </c>
      <c r="AW278" s="50">
        <f>Main!H388</f>
        <v>3.31</v>
      </c>
      <c r="AX278" s="50">
        <f>Main!I388</f>
        <v>2.69</v>
      </c>
      <c r="AY278" s="50">
        <f>Main!J388</f>
        <v>2.23</v>
      </c>
      <c r="AZ278" s="50">
        <f>Main!K388</f>
        <v>2.16</v>
      </c>
      <c r="BA278" s="50">
        <f>Main!L1268</f>
        <v>0</v>
      </c>
      <c r="BC278" s="50" t="str">
        <v>Johnson</v>
      </c>
      <c r="BD278" s="50">
        <v>5.6</v>
      </c>
      <c r="BE278" s="50" t="str">
        <v>Nott'm Forest</v>
      </c>
      <c r="BF278" s="50">
        <v>3.11</v>
      </c>
      <c r="BG278" s="50">
        <v>3.14</v>
      </c>
      <c r="BH278" s="50">
        <v>3.23</v>
      </c>
      <c r="BI278" s="50">
        <v>2.81</v>
      </c>
      <c r="BJ278" s="50">
        <v>3.31</v>
      </c>
      <c r="BK278" s="50">
        <v>2.69</v>
      </c>
      <c r="BL278" s="50">
        <v>2.23</v>
      </c>
      <c r="BM278" s="50">
        <v>2.16</v>
      </c>
      <c r="BN278" s="50">
        <v>0</v>
      </c>
      <c r="BP278" s="126" t="str">
        <f>Main!A278</f>
        <v>Johnson</v>
      </c>
      <c r="BQ278" s="126">
        <f>Main!N3028</f>
        <v>0</v>
      </c>
      <c r="BR278" s="126">
        <f>Main!F58</f>
        <v>3.23</v>
      </c>
      <c r="BS278" s="126" t="str">
        <v>Johnson</v>
      </c>
      <c r="BT278" s="126">
        <v>0</v>
      </c>
      <c r="BU278" s="126">
        <v>3.23</v>
      </c>
      <c r="BV278" s="127" t="str">
        <f t="shared" si="50"/>
        <v>Johnson</v>
      </c>
      <c r="BW278" s="127">
        <f>Main!P3028</f>
        <v>0</v>
      </c>
      <c r="BX278" s="127">
        <f t="shared" si="51"/>
        <v>3.23</v>
      </c>
      <c r="BY278" s="127" t="str">
        <v>Johnson</v>
      </c>
      <c r="BZ278" s="127">
        <v>0</v>
      </c>
      <c r="CA278" s="127">
        <v>3.23</v>
      </c>
      <c r="CH278" s="19" t="str">
        <f t="shared" si="52"/>
        <v>Johnson</v>
      </c>
      <c r="CI278" s="19">
        <f>Main!M3028-BQ278-BW278-CC278</f>
        <v>0</v>
      </c>
      <c r="CJ278" s="19">
        <f t="shared" si="53"/>
        <v>3.23</v>
      </c>
      <c r="CK278" s="19" t="str">
        <v>Edouard</v>
      </c>
      <c r="CL278" s="19">
        <v>0</v>
      </c>
      <c r="CM278" s="19">
        <v>2.58</v>
      </c>
    </row>
    <row r="279" spans="1:91">
      <c r="A279" s="48" t="str">
        <v>Solanke</v>
      </c>
      <c r="B279" s="48">
        <v>5.8</v>
      </c>
      <c r="C279" s="48" t="str">
        <v>Bournemouth</v>
      </c>
      <c r="D279" s="48">
        <v>4.43</v>
      </c>
      <c r="E279" s="48">
        <v>3.26</v>
      </c>
      <c r="F279" s="48">
        <v>3.55</v>
      </c>
      <c r="G279" s="48">
        <v>4.2699999999999996</v>
      </c>
      <c r="H279" s="48">
        <v>3.09</v>
      </c>
      <c r="I279" s="48">
        <v>3.33</v>
      </c>
      <c r="J279" s="48">
        <v>3.31</v>
      </c>
      <c r="K279" s="48">
        <v>1.24</v>
      </c>
      <c r="L279" s="48">
        <v>0</v>
      </c>
      <c r="N279" s="252">
        <f t="shared" si="49"/>
        <v>1</v>
      </c>
      <c r="O279" s="49" t="str">
        <f>Main!A389</f>
        <v>Daka</v>
      </c>
      <c r="P279" s="49">
        <f>Main!B389</f>
        <v>5.7</v>
      </c>
      <c r="Q279" s="49" t="str">
        <f>Main!C389</f>
        <v>Leicester</v>
      </c>
      <c r="R279" s="49">
        <f>Main!D389</f>
        <v>2.34</v>
      </c>
      <c r="S279" s="49">
        <f>Main!E389</f>
        <v>3.19</v>
      </c>
      <c r="T279" s="49">
        <f>Main!F389</f>
        <v>2.93</v>
      </c>
      <c r="U279" s="49">
        <f>Main!G389</f>
        <v>2.73</v>
      </c>
      <c r="V279" s="49">
        <f>Main!H389</f>
        <v>2.31</v>
      </c>
      <c r="W279" s="49">
        <f>Main!I389</f>
        <v>2.2799999999999998</v>
      </c>
      <c r="X279" s="49">
        <f>Main!J389</f>
        <v>2.1800000000000002</v>
      </c>
      <c r="Y279" s="49">
        <f>Main!K389</f>
        <v>1.83</v>
      </c>
      <c r="Z279" s="49">
        <f>Main!L3029</f>
        <v>0</v>
      </c>
      <c r="AB279" s="49">
        <v>2</v>
      </c>
      <c r="AC279" s="49" t="str">
        <v>Eze</v>
      </c>
      <c r="AD279" s="49">
        <v>5.7</v>
      </c>
      <c r="AE279" s="49" t="str">
        <v>Crystal Palace</v>
      </c>
      <c r="AF279" s="49">
        <v>3.39</v>
      </c>
      <c r="AG279" s="49">
        <v>3.07</v>
      </c>
      <c r="AH279" s="49">
        <v>2.6</v>
      </c>
      <c r="AI279" s="49">
        <v>2.76</v>
      </c>
      <c r="AJ279" s="49">
        <v>2.48</v>
      </c>
      <c r="AK279" s="49">
        <v>2.91</v>
      </c>
      <c r="AL279" s="49">
        <v>2.82</v>
      </c>
      <c r="AM279" s="49">
        <v>2.56</v>
      </c>
      <c r="AN279" s="49">
        <v>0</v>
      </c>
      <c r="AP279" s="50" t="str">
        <f>Main!A389</f>
        <v>Daka</v>
      </c>
      <c r="AQ279" s="50">
        <f>Main!B389</f>
        <v>5.7</v>
      </c>
      <c r="AR279" s="50" t="str">
        <f>Main!C389</f>
        <v>Leicester</v>
      </c>
      <c r="AS279" s="50">
        <f>Main!D389</f>
        <v>2.34</v>
      </c>
      <c r="AT279" s="50">
        <f>Main!E389</f>
        <v>3.19</v>
      </c>
      <c r="AU279" s="50">
        <f>Main!F389</f>
        <v>2.93</v>
      </c>
      <c r="AV279" s="50">
        <f>Main!G389</f>
        <v>2.73</v>
      </c>
      <c r="AW279" s="50">
        <f>Main!H389</f>
        <v>2.31</v>
      </c>
      <c r="AX279" s="50">
        <f>Main!I389</f>
        <v>2.2799999999999998</v>
      </c>
      <c r="AY279" s="50">
        <f>Main!J389</f>
        <v>2.1800000000000002</v>
      </c>
      <c r="AZ279" s="50">
        <f>Main!K389</f>
        <v>1.83</v>
      </c>
      <c r="BA279" s="50">
        <f>Main!L1269</f>
        <v>0</v>
      </c>
      <c r="BC279" s="50" t="str">
        <v>Daka</v>
      </c>
      <c r="BD279" s="50">
        <v>5.7</v>
      </c>
      <c r="BE279" s="50" t="str">
        <v>Leicester</v>
      </c>
      <c r="BF279" s="50">
        <v>2.34</v>
      </c>
      <c r="BG279" s="50">
        <v>3.19</v>
      </c>
      <c r="BH279" s="50">
        <v>2.93</v>
      </c>
      <c r="BI279" s="50">
        <v>2.73</v>
      </c>
      <c r="BJ279" s="50">
        <v>2.31</v>
      </c>
      <c r="BK279" s="50">
        <v>2.2799999999999998</v>
      </c>
      <c r="BL279" s="50">
        <v>2.1800000000000002</v>
      </c>
      <c r="BM279" s="50">
        <v>1.83</v>
      </c>
      <c r="BN279" s="50">
        <v>0</v>
      </c>
      <c r="BP279" s="126" t="str">
        <f>Main!A279</f>
        <v>Daka</v>
      </c>
      <c r="BQ279" s="126">
        <f>Main!N3029</f>
        <v>0</v>
      </c>
      <c r="BR279" s="126">
        <f>Main!F59</f>
        <v>2.93</v>
      </c>
      <c r="BS279" s="126" t="str">
        <v>Daka</v>
      </c>
      <c r="BT279" s="126">
        <v>0</v>
      </c>
      <c r="BU279" s="126">
        <v>2.93</v>
      </c>
      <c r="BV279" s="127" t="str">
        <f t="shared" si="50"/>
        <v>Daka</v>
      </c>
      <c r="BW279" s="127">
        <f>Main!P3029</f>
        <v>0</v>
      </c>
      <c r="BX279" s="127">
        <f t="shared" si="51"/>
        <v>2.93</v>
      </c>
      <c r="BY279" s="127" t="str">
        <v>Daka</v>
      </c>
      <c r="BZ279" s="127">
        <v>0</v>
      </c>
      <c r="CA279" s="127">
        <v>2.93</v>
      </c>
      <c r="CH279" s="19" t="str">
        <f t="shared" si="52"/>
        <v>Daka</v>
      </c>
      <c r="CI279" s="19">
        <f>Main!M3029-BQ279-BW279-CC279</f>
        <v>0</v>
      </c>
      <c r="CJ279" s="19">
        <f t="shared" si="53"/>
        <v>2.93</v>
      </c>
      <c r="CK279" s="19" t="str">
        <v>Johnson</v>
      </c>
      <c r="CL279" s="19">
        <v>0</v>
      </c>
      <c r="CM279" s="19">
        <v>3.23</v>
      </c>
    </row>
    <row r="280" spans="1:91">
      <c r="A280" s="48" t="str">
        <v>Bamford</v>
      </c>
      <c r="B280" s="48">
        <v>7.2</v>
      </c>
      <c r="C280" s="48" t="str">
        <v>Leeds</v>
      </c>
      <c r="D280" s="48">
        <v>1.69</v>
      </c>
      <c r="E280" s="48">
        <v>3.12</v>
      </c>
      <c r="F280" s="48">
        <v>3.23</v>
      </c>
      <c r="G280" s="48">
        <v>3.87</v>
      </c>
      <c r="H280" s="48">
        <v>3.4</v>
      </c>
      <c r="I280" s="48">
        <v>3.24</v>
      </c>
      <c r="J280" s="48">
        <v>3.34</v>
      </c>
      <c r="K280" s="48">
        <v>3.43</v>
      </c>
      <c r="L280" s="48">
        <v>0</v>
      </c>
      <c r="N280" s="252">
        <f t="shared" si="49"/>
        <v>1</v>
      </c>
      <c r="O280" s="49" t="str">
        <f>Main!A390</f>
        <v>Greenwood</v>
      </c>
      <c r="P280" s="49">
        <f>Main!B390</f>
        <v>4.2</v>
      </c>
      <c r="Q280" s="49" t="str">
        <f>Main!C390</f>
        <v>Leeds</v>
      </c>
      <c r="R280" s="49">
        <f>Main!D390</f>
        <v>0.81</v>
      </c>
      <c r="S280" s="49">
        <f>Main!E390</f>
        <v>0.99</v>
      </c>
      <c r="T280" s="49">
        <f>Main!F390</f>
        <v>0.74</v>
      </c>
      <c r="U280" s="49">
        <f>Main!G390</f>
        <v>0.86</v>
      </c>
      <c r="V280" s="49">
        <f>Main!H390</f>
        <v>0.69</v>
      </c>
      <c r="W280" s="49">
        <f>Main!I390</f>
        <v>0.71</v>
      </c>
      <c r="X280" s="49">
        <f>Main!J390</f>
        <v>0.79</v>
      </c>
      <c r="Y280" s="49">
        <f>Main!K390</f>
        <v>0.73</v>
      </c>
      <c r="Z280" s="49">
        <f>Main!L3030</f>
        <v>0</v>
      </c>
      <c r="AB280" s="49">
        <v>3</v>
      </c>
      <c r="AC280" s="49" t="str">
        <v>Cancelo</v>
      </c>
      <c r="AD280" s="49">
        <v>7.4</v>
      </c>
      <c r="AE280" s="49" t="str">
        <v>Man City</v>
      </c>
      <c r="AF280" s="49">
        <v>4.88</v>
      </c>
      <c r="AG280" s="49">
        <v>3.74</v>
      </c>
      <c r="AH280" s="49">
        <v>6.68</v>
      </c>
      <c r="AI280" s="49">
        <v>4.47</v>
      </c>
      <c r="AJ280" s="49">
        <v>3.18</v>
      </c>
      <c r="AK280" s="49">
        <v>7.21</v>
      </c>
      <c r="AL280" s="49">
        <v>4.09</v>
      </c>
      <c r="AM280" s="49">
        <v>1.86</v>
      </c>
      <c r="AN280" s="49">
        <v>0</v>
      </c>
      <c r="AP280" s="50" t="str">
        <f>Main!A390</f>
        <v>Greenwood</v>
      </c>
      <c r="AQ280" s="50">
        <f>Main!B390</f>
        <v>4.2</v>
      </c>
      <c r="AR280" s="50" t="str">
        <f>Main!C390</f>
        <v>Leeds</v>
      </c>
      <c r="AS280" s="50">
        <f>Main!D390</f>
        <v>0.81</v>
      </c>
      <c r="AT280" s="50">
        <f>Main!E390</f>
        <v>0.99</v>
      </c>
      <c r="AU280" s="50">
        <f>Main!F390</f>
        <v>0.74</v>
      </c>
      <c r="AV280" s="50">
        <f>Main!G390</f>
        <v>0.86</v>
      </c>
      <c r="AW280" s="50">
        <f>Main!H390</f>
        <v>0.69</v>
      </c>
      <c r="AX280" s="50">
        <f>Main!I390</f>
        <v>0.71</v>
      </c>
      <c r="AY280" s="50">
        <f>Main!J390</f>
        <v>0.79</v>
      </c>
      <c r="AZ280" s="50">
        <f>Main!K390</f>
        <v>0.73</v>
      </c>
      <c r="BA280" s="50">
        <f>Main!L1270</f>
        <v>0</v>
      </c>
      <c r="BC280" s="50" t="str">
        <v>Greenwood</v>
      </c>
      <c r="BD280" s="50">
        <v>4.2</v>
      </c>
      <c r="BE280" s="50" t="str">
        <v>Leeds</v>
      </c>
      <c r="BF280" s="50">
        <v>0.81</v>
      </c>
      <c r="BG280" s="50">
        <v>0.99</v>
      </c>
      <c r="BH280" s="50">
        <v>0.74</v>
      </c>
      <c r="BI280" s="50">
        <v>0.86</v>
      </c>
      <c r="BJ280" s="50">
        <v>0.69</v>
      </c>
      <c r="BK280" s="50">
        <v>0.71</v>
      </c>
      <c r="BL280" s="50">
        <v>0.79</v>
      </c>
      <c r="BM280" s="50">
        <v>0.73</v>
      </c>
      <c r="BN280" s="50">
        <v>0</v>
      </c>
      <c r="BP280" s="126" t="str">
        <f>Main!A280</f>
        <v>Greenwood</v>
      </c>
      <c r="BQ280" s="126">
        <f>Main!N3030</f>
        <v>0</v>
      </c>
      <c r="BR280" s="126">
        <f>Main!F60</f>
        <v>0.74</v>
      </c>
      <c r="BS280" s="126" t="str">
        <v>Greenwood</v>
      </c>
      <c r="BT280" s="126">
        <v>0</v>
      </c>
      <c r="BU280" s="126">
        <v>0.74</v>
      </c>
      <c r="BV280" s="127" t="str">
        <f t="shared" si="50"/>
        <v>Greenwood</v>
      </c>
      <c r="BW280" s="127">
        <f>Main!P3030</f>
        <v>0</v>
      </c>
      <c r="BX280" s="127">
        <f t="shared" si="51"/>
        <v>0.74</v>
      </c>
      <c r="BY280" s="127" t="str">
        <v>Greenwood</v>
      </c>
      <c r="BZ280" s="127">
        <v>0</v>
      </c>
      <c r="CA280" s="127">
        <v>0.74</v>
      </c>
      <c r="CH280" s="19" t="str">
        <f t="shared" si="52"/>
        <v>Greenwood</v>
      </c>
      <c r="CI280" s="19">
        <f>Main!M3030-BQ280-BW280-CC280</f>
        <v>1</v>
      </c>
      <c r="CJ280" s="19">
        <f t="shared" si="53"/>
        <v>0.74</v>
      </c>
      <c r="CK280" s="19" t="str">
        <v>Daka</v>
      </c>
      <c r="CL280" s="19">
        <v>0</v>
      </c>
      <c r="CM280" s="19">
        <v>2.93</v>
      </c>
    </row>
    <row r="281" spans="1:91">
      <c r="A281" s="48" t="str">
        <v>Mbeumo</v>
      </c>
      <c r="B281" s="48">
        <v>5.8</v>
      </c>
      <c r="C281" s="48" t="str">
        <v>Brentford</v>
      </c>
      <c r="D281" s="48">
        <v>3</v>
      </c>
      <c r="E281" s="48">
        <v>2.62</v>
      </c>
      <c r="F281" s="48">
        <v>3.81</v>
      </c>
      <c r="G281" s="48">
        <v>3.38</v>
      </c>
      <c r="H281" s="48">
        <v>4.13</v>
      </c>
      <c r="I281" s="48">
        <v>2.81</v>
      </c>
      <c r="J281" s="48">
        <v>3.94</v>
      </c>
      <c r="K281" s="48">
        <v>1.57</v>
      </c>
      <c r="L281" s="48">
        <v>0</v>
      </c>
      <c r="N281" s="252">
        <f t="shared" si="49"/>
        <v>4</v>
      </c>
      <c r="O281" s="49" t="str">
        <f>Main!A391</f>
        <v>Ederson</v>
      </c>
      <c r="P281" s="49">
        <f>Main!B391</f>
        <v>5.4</v>
      </c>
      <c r="Q281" s="49" t="str">
        <f>Main!C391</f>
        <v>Man City</v>
      </c>
      <c r="R281" s="49">
        <f>Main!D391</f>
        <v>4.5999999999999996</v>
      </c>
      <c r="S281" s="49">
        <f>Main!E391</f>
        <v>3.91</v>
      </c>
      <c r="T281" s="49">
        <f>Main!F391</f>
        <v>7.59</v>
      </c>
      <c r="U281" s="49">
        <f>Main!G391</f>
        <v>4.5</v>
      </c>
      <c r="V281" s="49">
        <f>Main!H391</f>
        <v>3.67</v>
      </c>
      <c r="W281" s="49">
        <f>Main!I391</f>
        <v>7.83</v>
      </c>
      <c r="X281" s="49">
        <f>Main!J391</f>
        <v>4.32</v>
      </c>
      <c r="Y281" s="49">
        <f>Main!K391</f>
        <v>1.89</v>
      </c>
      <c r="Z281" s="49">
        <f>Main!L3031</f>
        <v>1</v>
      </c>
      <c r="AB281" s="49">
        <v>3</v>
      </c>
      <c r="AC281" s="49" t="str">
        <v>Alexander-Arnold</v>
      </c>
      <c r="AD281" s="49">
        <v>7.2</v>
      </c>
      <c r="AE281" s="49" t="str">
        <v>Liverpool</v>
      </c>
      <c r="AF281" s="49">
        <v>5.47</v>
      </c>
      <c r="AG281" s="49">
        <v>4.5599999999999996</v>
      </c>
      <c r="AH281" s="49">
        <v>3.88</v>
      </c>
      <c r="AI281" s="49">
        <v>4.2300000000000004</v>
      </c>
      <c r="AJ281" s="49">
        <v>4.62</v>
      </c>
      <c r="AK281" s="49">
        <v>5.53</v>
      </c>
      <c r="AL281" s="49">
        <v>3.38</v>
      </c>
      <c r="AM281" s="49">
        <v>4.43</v>
      </c>
      <c r="AN281" s="49">
        <v>0</v>
      </c>
      <c r="AP281" s="50" t="str">
        <f>Main!A391</f>
        <v>Ederson</v>
      </c>
      <c r="AQ281" s="50">
        <f>Main!B391</f>
        <v>5.4</v>
      </c>
      <c r="AR281" s="50" t="str">
        <f>Main!C391</f>
        <v>Man City</v>
      </c>
      <c r="AS281" s="50">
        <f>Main!D391</f>
        <v>4.5999999999999996</v>
      </c>
      <c r="AT281" s="50">
        <f>Main!E391</f>
        <v>3.91</v>
      </c>
      <c r="AU281" s="50">
        <f>Main!F391</f>
        <v>7.59</v>
      </c>
      <c r="AV281" s="50">
        <f>Main!G391</f>
        <v>4.5</v>
      </c>
      <c r="AW281" s="50">
        <f>Main!H391</f>
        <v>3.67</v>
      </c>
      <c r="AX281" s="50">
        <f>Main!I391</f>
        <v>7.83</v>
      </c>
      <c r="AY281" s="50">
        <f>Main!J391</f>
        <v>4.32</v>
      </c>
      <c r="AZ281" s="50">
        <f>Main!K391</f>
        <v>1.89</v>
      </c>
      <c r="BA281" s="50">
        <f>Main!L1271</f>
        <v>0</v>
      </c>
      <c r="BC281" s="50" t="str">
        <v>Ederson</v>
      </c>
      <c r="BD281" s="50">
        <v>5.4</v>
      </c>
      <c r="BE281" s="50" t="str">
        <v>Man City</v>
      </c>
      <c r="BF281" s="50">
        <v>4.5999999999999996</v>
      </c>
      <c r="BG281" s="50">
        <v>3.91</v>
      </c>
      <c r="BH281" s="50">
        <v>7.59</v>
      </c>
      <c r="BI281" s="50">
        <v>4.5</v>
      </c>
      <c r="BJ281" s="50">
        <v>3.67</v>
      </c>
      <c r="BK281" s="50">
        <v>7.83</v>
      </c>
      <c r="BL281" s="50">
        <v>4.32</v>
      </c>
      <c r="BM281" s="50">
        <v>1.89</v>
      </c>
      <c r="BN281" s="50">
        <v>0</v>
      </c>
      <c r="BP281" s="126" t="str">
        <f>Main!A281</f>
        <v>Ederson</v>
      </c>
      <c r="BQ281" s="126">
        <f>Main!N3031</f>
        <v>0</v>
      </c>
      <c r="BR281" s="126">
        <f>Main!F61</f>
        <v>7.59</v>
      </c>
      <c r="BS281" s="126" t="str">
        <v>Ederson</v>
      </c>
      <c r="BT281" s="126">
        <v>0</v>
      </c>
      <c r="BU281" s="126">
        <v>7.59</v>
      </c>
      <c r="BV281" s="127" t="str">
        <f t="shared" si="50"/>
        <v>Ederson</v>
      </c>
      <c r="BW281" s="127">
        <f>Main!P3031</f>
        <v>0</v>
      </c>
      <c r="BX281" s="127">
        <f t="shared" si="51"/>
        <v>7.59</v>
      </c>
      <c r="BY281" s="127" t="str">
        <v>Ederson</v>
      </c>
      <c r="BZ281" s="127">
        <v>0</v>
      </c>
      <c r="CA281" s="127">
        <v>7.59</v>
      </c>
      <c r="CB281" s="128" t="str">
        <f t="shared" ref="CB281:CB295" si="54">CB171</f>
        <v>Ederson</v>
      </c>
      <c r="CC281" s="128">
        <f>Main!M3031</f>
        <v>0</v>
      </c>
      <c r="CD281" s="128">
        <f>Main!F61</f>
        <v>7.59</v>
      </c>
      <c r="CE281" s="128" t="str" cm="1">
        <f t="array" ref="CE281:CG295">_xlfn._xlws.SORT(CB281:CD295,2,-1)</f>
        <v>Leno</v>
      </c>
      <c r="CF281" s="128">
        <v>1</v>
      </c>
      <c r="CG281" s="128">
        <v>3.14</v>
      </c>
      <c r="CH281" s="19" t="str">
        <f t="shared" si="52"/>
        <v>Ederson</v>
      </c>
      <c r="CI281" s="19">
        <f>Main!M3031-BQ281-BW281-CC281</f>
        <v>0</v>
      </c>
      <c r="CJ281" s="19">
        <f t="shared" si="53"/>
        <v>7.59</v>
      </c>
      <c r="CK281" s="19" t="str">
        <v>Ederson</v>
      </c>
      <c r="CL281" s="19">
        <v>0</v>
      </c>
      <c r="CM281" s="19">
        <v>7.59</v>
      </c>
    </row>
    <row r="282" spans="1:91">
      <c r="A282" s="48" t="str">
        <v>Adams</v>
      </c>
      <c r="B282" s="48">
        <v>6.4</v>
      </c>
      <c r="C282" s="48" t="str">
        <v>Southampton</v>
      </c>
      <c r="D282" s="48">
        <v>3.47</v>
      </c>
      <c r="E282" s="48">
        <v>3.59</v>
      </c>
      <c r="F282" s="48">
        <v>3.03</v>
      </c>
      <c r="G282" s="48">
        <v>3.31</v>
      </c>
      <c r="H282" s="48">
        <v>2.9</v>
      </c>
      <c r="I282" s="48">
        <v>3.23</v>
      </c>
      <c r="J282" s="48">
        <v>2.41</v>
      </c>
      <c r="K282" s="48">
        <v>2.85</v>
      </c>
      <c r="L282" s="48">
        <v>0</v>
      </c>
      <c r="N282" s="252">
        <f t="shared" si="49"/>
        <v>4</v>
      </c>
      <c r="O282" s="49" t="str">
        <f>Main!A392</f>
        <v>Ramsdale</v>
      </c>
      <c r="P282" s="49">
        <f>Main!B392</f>
        <v>4.9000000000000004</v>
      </c>
      <c r="Q282" s="49" t="str">
        <f>Main!C392</f>
        <v>Arsenal</v>
      </c>
      <c r="R282" s="49">
        <f>Main!D392</f>
        <v>3.74</v>
      </c>
      <c r="S282" s="49">
        <f>Main!E392</f>
        <v>3.69</v>
      </c>
      <c r="T282" s="49">
        <f>Main!F392</f>
        <v>3.38</v>
      </c>
      <c r="U282" s="49">
        <f>Main!G392</f>
        <v>3.69</v>
      </c>
      <c r="V282" s="49">
        <f>Main!H392</f>
        <v>3.94</v>
      </c>
      <c r="W282" s="49">
        <f>Main!I392</f>
        <v>7.27</v>
      </c>
      <c r="X282" s="49">
        <f>Main!J392</f>
        <v>3.69</v>
      </c>
      <c r="Y282" s="49">
        <f>Main!K392</f>
        <v>3.02</v>
      </c>
      <c r="Z282" s="49">
        <f>Main!L3032</f>
        <v>0</v>
      </c>
      <c r="AB282" s="49">
        <v>3</v>
      </c>
      <c r="AC282" s="49" t="str">
        <v>Gabriel</v>
      </c>
      <c r="AD282" s="49">
        <v>5.0999999999999996</v>
      </c>
      <c r="AE282" s="49" t="str">
        <v>Arsenal</v>
      </c>
      <c r="AF282" s="49">
        <v>3.64</v>
      </c>
      <c r="AG282" s="49">
        <v>3.66</v>
      </c>
      <c r="AH282" s="49">
        <v>2.86</v>
      </c>
      <c r="AI282" s="49">
        <v>3.48</v>
      </c>
      <c r="AJ282" s="49">
        <v>3.85</v>
      </c>
      <c r="AK282" s="49">
        <v>6.47</v>
      </c>
      <c r="AL282" s="49">
        <v>3.41</v>
      </c>
      <c r="AM282" s="49">
        <v>2.75</v>
      </c>
      <c r="AN282" s="49">
        <v>0</v>
      </c>
      <c r="AP282" s="50" t="str">
        <f>Main!A392</f>
        <v>Ramsdale</v>
      </c>
      <c r="AQ282" s="50">
        <f>Main!B392</f>
        <v>4.9000000000000004</v>
      </c>
      <c r="AR282" s="50" t="str">
        <f>Main!C392</f>
        <v>Arsenal</v>
      </c>
      <c r="AS282" s="50">
        <f>Main!D392</f>
        <v>3.74</v>
      </c>
      <c r="AT282" s="50">
        <f>Main!E392</f>
        <v>3.69</v>
      </c>
      <c r="AU282" s="50">
        <f>Main!F392</f>
        <v>3.38</v>
      </c>
      <c r="AV282" s="50">
        <f>Main!G392</f>
        <v>3.69</v>
      </c>
      <c r="AW282" s="50">
        <f>Main!H392</f>
        <v>3.94</v>
      </c>
      <c r="AX282" s="50">
        <f>Main!I392</f>
        <v>7.27</v>
      </c>
      <c r="AY282" s="50">
        <f>Main!J392</f>
        <v>3.69</v>
      </c>
      <c r="AZ282" s="50">
        <f>Main!K392</f>
        <v>3.02</v>
      </c>
      <c r="BA282" s="50">
        <f>Main!L1272</f>
        <v>0</v>
      </c>
      <c r="BC282" s="50" t="str">
        <v>Ramsdale</v>
      </c>
      <c r="BD282" s="50">
        <v>4.9000000000000004</v>
      </c>
      <c r="BE282" s="50" t="str">
        <v>Arsenal</v>
      </c>
      <c r="BF282" s="50">
        <v>3.74</v>
      </c>
      <c r="BG282" s="50">
        <v>3.69</v>
      </c>
      <c r="BH282" s="50">
        <v>3.38</v>
      </c>
      <c r="BI282" s="50">
        <v>3.69</v>
      </c>
      <c r="BJ282" s="50">
        <v>3.94</v>
      </c>
      <c r="BK282" s="50">
        <v>7.27</v>
      </c>
      <c r="BL282" s="50">
        <v>3.69</v>
      </c>
      <c r="BM282" s="50">
        <v>3.02</v>
      </c>
      <c r="BN282" s="50">
        <v>0</v>
      </c>
      <c r="BP282" s="126" t="str">
        <f>Main!A282</f>
        <v>Ramsdale</v>
      </c>
      <c r="BQ282" s="126">
        <f>Main!N3032</f>
        <v>0</v>
      </c>
      <c r="BR282" s="126">
        <f>Main!F62</f>
        <v>3.38</v>
      </c>
      <c r="BS282" s="126" t="str">
        <v>Ramsdale</v>
      </c>
      <c r="BT282" s="126">
        <v>0</v>
      </c>
      <c r="BU282" s="126">
        <v>3.38</v>
      </c>
      <c r="BV282" s="127" t="str">
        <f t="shared" si="50"/>
        <v>Ramsdale</v>
      </c>
      <c r="BW282" s="127">
        <f>Main!P3032</f>
        <v>0</v>
      </c>
      <c r="BX282" s="127">
        <f t="shared" si="51"/>
        <v>3.38</v>
      </c>
      <c r="BY282" s="127" t="str">
        <v>Ramsdale</v>
      </c>
      <c r="BZ282" s="127">
        <v>0</v>
      </c>
      <c r="CA282" s="127">
        <v>3.38</v>
      </c>
      <c r="CB282" s="128" t="str">
        <f t="shared" si="54"/>
        <v>Ramsdale</v>
      </c>
      <c r="CC282" s="128">
        <f>Main!M3032</f>
        <v>0</v>
      </c>
      <c r="CD282" s="128">
        <f>Main!F62</f>
        <v>3.38</v>
      </c>
      <c r="CE282" s="128" t="str">
        <v>Ederson</v>
      </c>
      <c r="CF282" s="128">
        <v>0</v>
      </c>
      <c r="CG282" s="128">
        <v>7.59</v>
      </c>
      <c r="CH282" s="19" t="str">
        <f t="shared" si="52"/>
        <v>Ramsdale</v>
      </c>
      <c r="CI282" s="19">
        <f>Main!M3032-BQ282-BW282-CC282</f>
        <v>0</v>
      </c>
      <c r="CJ282" s="19">
        <f t="shared" si="53"/>
        <v>3.38</v>
      </c>
      <c r="CK282" s="19" t="str">
        <v>Ramsdale</v>
      </c>
      <c r="CL282" s="19">
        <v>0</v>
      </c>
      <c r="CM282" s="19">
        <v>3.38</v>
      </c>
    </row>
    <row r="283" spans="1:91">
      <c r="A283" s="48" t="str">
        <v>Calvert-Lewin</v>
      </c>
      <c r="B283" s="48">
        <v>7.9</v>
      </c>
      <c r="C283" s="48" t="str">
        <v>Everton</v>
      </c>
      <c r="D283" s="48">
        <v>0.91</v>
      </c>
      <c r="E283" s="48">
        <v>1.89</v>
      </c>
      <c r="F283" s="48">
        <v>4.07</v>
      </c>
      <c r="G283" s="48">
        <v>3.19</v>
      </c>
      <c r="H283" s="48">
        <v>3.14</v>
      </c>
      <c r="I283" s="48">
        <v>2.79</v>
      </c>
      <c r="J283" s="48">
        <v>4.28</v>
      </c>
      <c r="K283" s="48">
        <v>3.88</v>
      </c>
      <c r="L283" s="48">
        <v>0</v>
      </c>
      <c r="N283" s="252">
        <f t="shared" si="49"/>
        <v>4</v>
      </c>
      <c r="O283" s="49" t="str">
        <f>Main!A393</f>
        <v>Arrizabalaga</v>
      </c>
      <c r="P283" s="49">
        <f>Main!B393</f>
        <v>4.5</v>
      </c>
      <c r="Q283" s="49" t="str">
        <f>Main!C393</f>
        <v>Chelsea</v>
      </c>
      <c r="R283" s="49">
        <f>Main!D393</f>
        <v>3.96</v>
      </c>
      <c r="S283" s="49">
        <f>Main!E393</f>
        <v>6.8</v>
      </c>
      <c r="T283" s="49">
        <f>Main!F393</f>
        <v>3.98</v>
      </c>
      <c r="U283" s="49">
        <f>Main!G393</f>
        <v>3.04</v>
      </c>
      <c r="V283" s="49">
        <f>Main!H393</f>
        <v>3.81</v>
      </c>
      <c r="W283" s="49">
        <f>Main!I393</f>
        <v>3.52</v>
      </c>
      <c r="X283" s="49">
        <f>Main!J393</f>
        <v>4.04</v>
      </c>
      <c r="Y283" s="49">
        <f>Main!K393</f>
        <v>3.12</v>
      </c>
      <c r="Z283" s="49">
        <f>Main!L3033</f>
        <v>0</v>
      </c>
      <c r="AB283" s="49">
        <v>3</v>
      </c>
      <c r="AC283" s="49" t="str">
        <v>Robertson</v>
      </c>
      <c r="AD283" s="49">
        <v>6.8</v>
      </c>
      <c r="AE283" s="49" t="str">
        <v>Liverpool</v>
      </c>
      <c r="AF283" s="49">
        <v>4.58</v>
      </c>
      <c r="AG283" s="49">
        <v>3.64</v>
      </c>
      <c r="AH283" s="49">
        <v>3.23</v>
      </c>
      <c r="AI283" s="49">
        <v>3.52</v>
      </c>
      <c r="AJ283" s="49">
        <v>3.86</v>
      </c>
      <c r="AK283" s="49">
        <v>4.6900000000000004</v>
      </c>
      <c r="AL283" s="49">
        <v>2.81</v>
      </c>
      <c r="AM283" s="49">
        <v>3.76</v>
      </c>
      <c r="AN283" s="49">
        <v>0</v>
      </c>
      <c r="AP283" s="50" t="str">
        <f>Main!A393</f>
        <v>Arrizabalaga</v>
      </c>
      <c r="AQ283" s="50">
        <f>Main!B393</f>
        <v>4.5</v>
      </c>
      <c r="AR283" s="50" t="str">
        <f>Main!C393</f>
        <v>Chelsea</v>
      </c>
      <c r="AS283" s="50">
        <f>Main!D393</f>
        <v>3.96</v>
      </c>
      <c r="AT283" s="50">
        <f>Main!E393</f>
        <v>6.8</v>
      </c>
      <c r="AU283" s="50">
        <f>Main!F393</f>
        <v>3.98</v>
      </c>
      <c r="AV283" s="50">
        <f>Main!G393</f>
        <v>3.04</v>
      </c>
      <c r="AW283" s="50">
        <f>Main!H393</f>
        <v>3.81</v>
      </c>
      <c r="AX283" s="50">
        <f>Main!I393</f>
        <v>3.52</v>
      </c>
      <c r="AY283" s="50">
        <f>Main!J393</f>
        <v>4.04</v>
      </c>
      <c r="AZ283" s="50">
        <f>Main!K393</f>
        <v>3.12</v>
      </c>
      <c r="BA283" s="50">
        <f>Main!L1273</f>
        <v>0</v>
      </c>
      <c r="BC283" s="50" t="str">
        <v>Arrizabalaga</v>
      </c>
      <c r="BD283" s="50">
        <v>4.5</v>
      </c>
      <c r="BE283" s="50" t="str">
        <v>Chelsea</v>
      </c>
      <c r="BF283" s="50">
        <v>3.96</v>
      </c>
      <c r="BG283" s="50">
        <v>6.8</v>
      </c>
      <c r="BH283" s="50">
        <v>3.98</v>
      </c>
      <c r="BI283" s="50">
        <v>3.04</v>
      </c>
      <c r="BJ283" s="50">
        <v>3.81</v>
      </c>
      <c r="BK283" s="50">
        <v>3.52</v>
      </c>
      <c r="BL283" s="50">
        <v>4.04</v>
      </c>
      <c r="BM283" s="50">
        <v>3.12</v>
      </c>
      <c r="BN283" s="50">
        <v>0</v>
      </c>
      <c r="BP283" s="126" t="str">
        <f>Main!A283</f>
        <v>Arrizabalaga</v>
      </c>
      <c r="BQ283" s="126">
        <f>Main!N3033</f>
        <v>0</v>
      </c>
      <c r="BR283" s="126">
        <f>Main!F63</f>
        <v>3.98</v>
      </c>
      <c r="BS283" s="126" t="str">
        <v>Arrizabalaga</v>
      </c>
      <c r="BT283" s="126">
        <v>0</v>
      </c>
      <c r="BU283" s="126">
        <v>3.98</v>
      </c>
      <c r="BV283" s="127" t="str">
        <f t="shared" si="50"/>
        <v>Arrizabalaga</v>
      </c>
      <c r="BW283" s="127">
        <f>Main!P3033</f>
        <v>0</v>
      </c>
      <c r="BX283" s="127">
        <f t="shared" si="51"/>
        <v>3.98</v>
      </c>
      <c r="BY283" s="127" t="str">
        <v>Arrizabalaga</v>
      </c>
      <c r="BZ283" s="127">
        <v>0</v>
      </c>
      <c r="CA283" s="127">
        <v>3.98</v>
      </c>
      <c r="CB283" s="128" t="str">
        <f t="shared" si="54"/>
        <v>Arrizabalaga</v>
      </c>
      <c r="CC283" s="128">
        <f>Main!M3033</f>
        <v>0</v>
      </c>
      <c r="CD283" s="128">
        <f>Main!F63</f>
        <v>3.98</v>
      </c>
      <c r="CE283" s="128" t="str">
        <v>Ramsdale</v>
      </c>
      <c r="CF283" s="128">
        <v>0</v>
      </c>
      <c r="CG283" s="128">
        <v>3.38</v>
      </c>
      <c r="CH283" s="19" t="str">
        <f t="shared" si="52"/>
        <v>Arrizabalaga</v>
      </c>
      <c r="CI283" s="19">
        <f>Main!M3033-BQ283-BW283-CC283</f>
        <v>0</v>
      </c>
      <c r="CJ283" s="19">
        <f t="shared" si="53"/>
        <v>3.98</v>
      </c>
      <c r="CK283" s="19" t="str">
        <v>Arrizabalaga</v>
      </c>
      <c r="CL283" s="19">
        <v>0</v>
      </c>
      <c r="CM283" s="19">
        <v>3.98</v>
      </c>
    </row>
    <row r="284" spans="1:91">
      <c r="A284" s="48" t="str">
        <v>Scamacca</v>
      </c>
      <c r="B284" s="48">
        <v>6.7</v>
      </c>
      <c r="C284" s="48" t="str">
        <v>West Ham</v>
      </c>
      <c r="D284" s="48">
        <v>2.15</v>
      </c>
      <c r="E284" s="48">
        <v>2.98</v>
      </c>
      <c r="F284" s="48">
        <v>3.06</v>
      </c>
      <c r="G284" s="48">
        <v>3.61</v>
      </c>
      <c r="H284" s="48">
        <v>2.67</v>
      </c>
      <c r="I284" s="48">
        <v>2.96</v>
      </c>
      <c r="J284" s="48">
        <v>2.72</v>
      </c>
      <c r="K284" s="48">
        <v>3.19</v>
      </c>
      <c r="L284" s="48">
        <v>0</v>
      </c>
      <c r="N284" s="252">
        <f t="shared" si="49"/>
        <v>4</v>
      </c>
      <c r="O284" s="49" t="str">
        <f>Main!A394</f>
        <v>Alisson</v>
      </c>
      <c r="P284" s="49">
        <f>Main!B394</f>
        <v>5.5</v>
      </c>
      <c r="Q284" s="49" t="str">
        <f>Main!C394</f>
        <v>Liverpool</v>
      </c>
      <c r="R284" s="49">
        <f>Main!D394</f>
        <v>4.18</v>
      </c>
      <c r="S284" s="49">
        <f>Main!E394</f>
        <v>3.85</v>
      </c>
      <c r="T284" s="49">
        <f>Main!F394</f>
        <v>3.73</v>
      </c>
      <c r="U284" s="49">
        <f>Main!G394</f>
        <v>3.78</v>
      </c>
      <c r="V284" s="49">
        <f>Main!H394</f>
        <v>4.04</v>
      </c>
      <c r="W284" s="49">
        <f>Main!I394</f>
        <v>4.2</v>
      </c>
      <c r="X284" s="49">
        <f>Main!J394</f>
        <v>3.54</v>
      </c>
      <c r="Y284" s="49">
        <f>Main!K394</f>
        <v>3.84</v>
      </c>
      <c r="Z284" s="49">
        <f>Main!L3034</f>
        <v>0</v>
      </c>
      <c r="AB284" s="49">
        <v>3</v>
      </c>
      <c r="AC284" s="49" t="str">
        <v>Van Dijk</v>
      </c>
      <c r="AD284" s="49">
        <v>6.5</v>
      </c>
      <c r="AE284" s="49" t="str">
        <v>Liverpool</v>
      </c>
      <c r="AF284" s="49">
        <v>4.2</v>
      </c>
      <c r="AG284" s="49">
        <v>3.49</v>
      </c>
      <c r="AH284" s="49">
        <v>3.03</v>
      </c>
      <c r="AI284" s="49">
        <v>3.32</v>
      </c>
      <c r="AJ284" s="49">
        <v>3.66</v>
      </c>
      <c r="AK284" s="49">
        <v>4.22</v>
      </c>
      <c r="AL284" s="49">
        <v>2.56</v>
      </c>
      <c r="AM284" s="49">
        <v>3.38</v>
      </c>
      <c r="AN284" s="49">
        <v>0</v>
      </c>
      <c r="AP284" s="50" t="str">
        <f>Main!A394</f>
        <v>Alisson</v>
      </c>
      <c r="AQ284" s="50">
        <f>Main!B394</f>
        <v>5.5</v>
      </c>
      <c r="AR284" s="50" t="str">
        <f>Main!C394</f>
        <v>Liverpool</v>
      </c>
      <c r="AS284" s="50">
        <f>Main!D394</f>
        <v>4.18</v>
      </c>
      <c r="AT284" s="50">
        <f>Main!E394</f>
        <v>3.85</v>
      </c>
      <c r="AU284" s="50">
        <f>Main!F394</f>
        <v>3.73</v>
      </c>
      <c r="AV284" s="50">
        <f>Main!G394</f>
        <v>3.78</v>
      </c>
      <c r="AW284" s="50">
        <f>Main!H394</f>
        <v>4.04</v>
      </c>
      <c r="AX284" s="50">
        <f>Main!I394</f>
        <v>4.2</v>
      </c>
      <c r="AY284" s="50">
        <f>Main!J394</f>
        <v>3.54</v>
      </c>
      <c r="AZ284" s="50">
        <f>Main!K394</f>
        <v>3.84</v>
      </c>
      <c r="BA284" s="50">
        <f>Main!L1274</f>
        <v>0</v>
      </c>
      <c r="BC284" s="50" t="str">
        <v>Alisson</v>
      </c>
      <c r="BD284" s="50">
        <v>5.5</v>
      </c>
      <c r="BE284" s="50" t="str">
        <v>Liverpool</v>
      </c>
      <c r="BF284" s="50">
        <v>4.18</v>
      </c>
      <c r="BG284" s="50">
        <v>3.85</v>
      </c>
      <c r="BH284" s="50">
        <v>3.73</v>
      </c>
      <c r="BI284" s="50">
        <v>3.78</v>
      </c>
      <c r="BJ284" s="50">
        <v>4.04</v>
      </c>
      <c r="BK284" s="50">
        <v>4.2</v>
      </c>
      <c r="BL284" s="50">
        <v>3.54</v>
      </c>
      <c r="BM284" s="50">
        <v>3.84</v>
      </c>
      <c r="BN284" s="50">
        <v>0</v>
      </c>
      <c r="BP284" s="126" t="str">
        <f>Main!A284</f>
        <v>Alisson</v>
      </c>
      <c r="BQ284" s="126">
        <f>Main!N3034</f>
        <v>0</v>
      </c>
      <c r="BR284" s="126">
        <f>Main!F64</f>
        <v>3.73</v>
      </c>
      <c r="BS284" s="126" t="str">
        <v>Alisson</v>
      </c>
      <c r="BT284" s="126">
        <v>0</v>
      </c>
      <c r="BU284" s="126">
        <v>3.73</v>
      </c>
      <c r="BV284" s="127" t="str">
        <f t="shared" si="50"/>
        <v>Alisson</v>
      </c>
      <c r="BW284" s="127">
        <f>Main!P3034</f>
        <v>0</v>
      </c>
      <c r="BX284" s="127">
        <f t="shared" si="51"/>
        <v>3.73</v>
      </c>
      <c r="BY284" s="127" t="str">
        <v>Alisson</v>
      </c>
      <c r="BZ284" s="127">
        <v>0</v>
      </c>
      <c r="CA284" s="127">
        <v>3.73</v>
      </c>
      <c r="CB284" s="128" t="str">
        <f t="shared" si="54"/>
        <v>Alisson</v>
      </c>
      <c r="CC284" s="128">
        <f>Main!M3034</f>
        <v>0</v>
      </c>
      <c r="CD284" s="128">
        <f>Main!F64</f>
        <v>3.73</v>
      </c>
      <c r="CE284" s="128" t="str">
        <v>Arrizabalaga</v>
      </c>
      <c r="CF284" s="128">
        <v>0</v>
      </c>
      <c r="CG284" s="128">
        <v>3.98</v>
      </c>
      <c r="CH284" s="19" t="str">
        <f t="shared" si="52"/>
        <v>Alisson</v>
      </c>
      <c r="CI284" s="19">
        <f>Main!M3034-BQ284-BW284-CC284</f>
        <v>0</v>
      </c>
      <c r="CJ284" s="19">
        <f t="shared" si="53"/>
        <v>3.73</v>
      </c>
      <c r="CK284" s="19" t="str">
        <v>Alisson</v>
      </c>
      <c r="CL284" s="19">
        <v>0</v>
      </c>
      <c r="CM284" s="19">
        <v>3.73</v>
      </c>
    </row>
    <row r="285" spans="1:91">
      <c r="A285" s="48" t="str">
        <v>Edouard</v>
      </c>
      <c r="B285" s="48">
        <v>5.3</v>
      </c>
      <c r="C285" s="48" t="str">
        <v>Crystal Palace</v>
      </c>
      <c r="D285" s="48">
        <v>3.3</v>
      </c>
      <c r="E285" s="48">
        <v>3.09</v>
      </c>
      <c r="F285" s="48">
        <v>2.58</v>
      </c>
      <c r="G285" s="48">
        <v>2.88</v>
      </c>
      <c r="H285" s="48">
        <v>2.63</v>
      </c>
      <c r="I285" s="48">
        <v>2.94</v>
      </c>
      <c r="J285" s="48">
        <v>2.89</v>
      </c>
      <c r="K285" s="48">
        <v>2.66</v>
      </c>
      <c r="L285" s="48">
        <v>0</v>
      </c>
      <c r="N285" s="252">
        <f t="shared" si="49"/>
        <v>4</v>
      </c>
      <c r="O285" s="49" t="str">
        <f>Main!A395</f>
        <v>Lloris</v>
      </c>
      <c r="P285" s="49">
        <f>Main!B395</f>
        <v>5.5</v>
      </c>
      <c r="Q285" s="49" t="str">
        <f>Main!C395</f>
        <v>Spurs</v>
      </c>
      <c r="R285" s="49">
        <f>Main!D395</f>
        <v>3.78</v>
      </c>
      <c r="S285" s="49">
        <f>Main!E395</f>
        <v>3.63</v>
      </c>
      <c r="T285" s="49">
        <f>Main!F395</f>
        <v>6.38</v>
      </c>
      <c r="U285" s="49">
        <f>Main!G395</f>
        <v>3.52</v>
      </c>
      <c r="V285" s="49">
        <f>Main!H395</f>
        <v>3.12</v>
      </c>
      <c r="W285" s="49">
        <f>Main!I395</f>
        <v>3.45</v>
      </c>
      <c r="X285" s="49">
        <f>Main!J395</f>
        <v>3.71</v>
      </c>
      <c r="Y285" s="49">
        <f>Main!K395</f>
        <v>3.45</v>
      </c>
      <c r="Z285" s="49">
        <f>Main!L3035</f>
        <v>0</v>
      </c>
      <c r="AB285" s="49">
        <v>3</v>
      </c>
      <c r="AC285" s="49" t="str">
        <v>White</v>
      </c>
      <c r="AD285" s="49">
        <v>4.7</v>
      </c>
      <c r="AE285" s="49" t="str">
        <v>Arsenal</v>
      </c>
      <c r="AF285" s="49">
        <v>3.1</v>
      </c>
      <c r="AG285" s="49">
        <v>3.09</v>
      </c>
      <c r="AH285" s="49">
        <v>2.35</v>
      </c>
      <c r="AI285" s="49">
        <v>2.73</v>
      </c>
      <c r="AJ285" s="49">
        <v>3.27</v>
      </c>
      <c r="AK285" s="49">
        <v>5.52</v>
      </c>
      <c r="AL285" s="49">
        <v>2.98</v>
      </c>
      <c r="AM285" s="49">
        <v>2.33</v>
      </c>
      <c r="AN285" s="49">
        <v>0</v>
      </c>
      <c r="AP285" s="50" t="str">
        <f>Main!A395</f>
        <v>Lloris</v>
      </c>
      <c r="AQ285" s="50">
        <f>Main!B395</f>
        <v>5.5</v>
      </c>
      <c r="AR285" s="50" t="str">
        <f>Main!C395</f>
        <v>Spurs</v>
      </c>
      <c r="AS285" s="50">
        <f>Main!D395</f>
        <v>3.78</v>
      </c>
      <c r="AT285" s="50">
        <f>Main!E395</f>
        <v>3.63</v>
      </c>
      <c r="AU285" s="50">
        <f>Main!F395</f>
        <v>6.38</v>
      </c>
      <c r="AV285" s="50">
        <f>Main!G395</f>
        <v>3.52</v>
      </c>
      <c r="AW285" s="50">
        <f>Main!H395</f>
        <v>3.12</v>
      </c>
      <c r="AX285" s="50">
        <f>Main!I395</f>
        <v>3.45</v>
      </c>
      <c r="AY285" s="50">
        <f>Main!J395</f>
        <v>3.71</v>
      </c>
      <c r="AZ285" s="50">
        <f>Main!K395</f>
        <v>3.45</v>
      </c>
      <c r="BA285" s="50">
        <f>Main!L1275</f>
        <v>0</v>
      </c>
      <c r="BC285" s="50" t="str">
        <v>Lloris</v>
      </c>
      <c r="BD285" s="50">
        <v>5.5</v>
      </c>
      <c r="BE285" s="50" t="str">
        <v>Spurs</v>
      </c>
      <c r="BF285" s="50">
        <v>3.78</v>
      </c>
      <c r="BG285" s="50">
        <v>3.63</v>
      </c>
      <c r="BH285" s="50">
        <v>6.38</v>
      </c>
      <c r="BI285" s="50">
        <v>3.52</v>
      </c>
      <c r="BJ285" s="50">
        <v>3.12</v>
      </c>
      <c r="BK285" s="50">
        <v>3.45</v>
      </c>
      <c r="BL285" s="50">
        <v>3.71</v>
      </c>
      <c r="BM285" s="50">
        <v>3.45</v>
      </c>
      <c r="BN285" s="50">
        <v>0</v>
      </c>
      <c r="BP285" s="126" t="str">
        <f>Main!A285</f>
        <v>Lloris</v>
      </c>
      <c r="BQ285" s="126">
        <f>Main!N3035</f>
        <v>0</v>
      </c>
      <c r="BR285" s="126">
        <f>Main!F65</f>
        <v>6.38</v>
      </c>
      <c r="BS285" s="126" t="str">
        <v>Lloris</v>
      </c>
      <c r="BT285" s="126">
        <v>0</v>
      </c>
      <c r="BU285" s="126">
        <v>6.38</v>
      </c>
      <c r="BV285" s="127" t="str">
        <f t="shared" si="50"/>
        <v>Lloris</v>
      </c>
      <c r="BW285" s="127">
        <f>Main!P3035</f>
        <v>0</v>
      </c>
      <c r="BX285" s="127">
        <f t="shared" si="51"/>
        <v>6.38</v>
      </c>
      <c r="BY285" s="127" t="str">
        <v>Lloris</v>
      </c>
      <c r="BZ285" s="127">
        <v>0</v>
      </c>
      <c r="CA285" s="127">
        <v>6.38</v>
      </c>
      <c r="CB285" s="128" t="str">
        <f t="shared" si="54"/>
        <v>Lloris</v>
      </c>
      <c r="CC285" s="128">
        <f>Main!M3035</f>
        <v>0</v>
      </c>
      <c r="CD285" s="128">
        <f>Main!F65</f>
        <v>6.38</v>
      </c>
      <c r="CE285" s="128" t="str">
        <v>Alisson</v>
      </c>
      <c r="CF285" s="128">
        <v>0</v>
      </c>
      <c r="CG285" s="128">
        <v>3.73</v>
      </c>
      <c r="CH285" s="19" t="str">
        <f t="shared" si="52"/>
        <v>Lloris</v>
      </c>
      <c r="CI285" s="19">
        <f>Main!M3035-BQ285-BW285-CC285</f>
        <v>0</v>
      </c>
      <c r="CJ285" s="19">
        <f t="shared" si="53"/>
        <v>6.38</v>
      </c>
      <c r="CK285" s="19" t="str">
        <v>Lloris</v>
      </c>
      <c r="CL285" s="19">
        <v>0</v>
      </c>
      <c r="CM285" s="19">
        <v>6.38</v>
      </c>
    </row>
    <row r="286" spans="1:91">
      <c r="A286" s="48" t="str">
        <v>Johnson</v>
      </c>
      <c r="B286" s="48">
        <v>5.6</v>
      </c>
      <c r="C286" s="48" t="str">
        <v>Nott'm Forest</v>
      </c>
      <c r="D286" s="48">
        <v>3.11</v>
      </c>
      <c r="E286" s="48">
        <v>3.14</v>
      </c>
      <c r="F286" s="48">
        <v>3.23</v>
      </c>
      <c r="G286" s="48">
        <v>2.81</v>
      </c>
      <c r="H286" s="48">
        <v>3.31</v>
      </c>
      <c r="I286" s="48">
        <v>2.69</v>
      </c>
      <c r="J286" s="48">
        <v>2.23</v>
      </c>
      <c r="K286" s="48">
        <v>2.16</v>
      </c>
      <c r="L286" s="48">
        <v>0</v>
      </c>
      <c r="N286" s="252">
        <f t="shared" si="49"/>
        <v>4</v>
      </c>
      <c r="O286" s="49" t="str">
        <f>Main!A396</f>
        <v>Leno</v>
      </c>
      <c r="P286" s="49">
        <f>Main!B396</f>
        <v>4.5</v>
      </c>
      <c r="Q286" s="49" t="str">
        <f>Main!C396</f>
        <v>Fulham</v>
      </c>
      <c r="R286" s="49">
        <f>Main!D396</f>
        <v>3.76</v>
      </c>
      <c r="S286" s="49">
        <f>Main!E396</f>
        <v>6.73</v>
      </c>
      <c r="T286" s="49">
        <f>Main!F396</f>
        <v>3.14</v>
      </c>
      <c r="U286" s="49">
        <f>Main!G396</f>
        <v>3.2</v>
      </c>
      <c r="V286" s="49">
        <f>Main!H396</f>
        <v>3.12</v>
      </c>
      <c r="W286" s="49">
        <f>Main!I396</f>
        <v>3.74</v>
      </c>
      <c r="X286" s="49">
        <f>Main!J396</f>
        <v>3.1</v>
      </c>
      <c r="Y286" s="49">
        <f>Main!K396</f>
        <v>2.96</v>
      </c>
      <c r="Z286" s="49">
        <f>Main!L3036</f>
        <v>0</v>
      </c>
      <c r="AB286" s="49">
        <v>3</v>
      </c>
      <c r="AC286" s="49" t="str">
        <v>Laporte</v>
      </c>
      <c r="AD286" s="49">
        <v>5.8</v>
      </c>
      <c r="AE286" s="49" t="str">
        <v>Man City</v>
      </c>
      <c r="AF286" s="49">
        <v>3.36</v>
      </c>
      <c r="AG286" s="49">
        <v>2.72</v>
      </c>
      <c r="AH286" s="49">
        <v>5.16</v>
      </c>
      <c r="AI286" s="49">
        <v>3.42</v>
      </c>
      <c r="AJ286" s="49">
        <v>2.0499999999999998</v>
      </c>
      <c r="AK286" s="49">
        <v>4.34</v>
      </c>
      <c r="AL286" s="49">
        <v>2.62</v>
      </c>
      <c r="AM286" s="49">
        <v>1.1200000000000001</v>
      </c>
      <c r="AN286" s="49">
        <v>0</v>
      </c>
      <c r="AP286" s="50" t="str">
        <f>Main!A396</f>
        <v>Leno</v>
      </c>
      <c r="AQ286" s="50">
        <f>Main!B396</f>
        <v>4.5</v>
      </c>
      <c r="AR286" s="50" t="str">
        <f>Main!C396</f>
        <v>Fulham</v>
      </c>
      <c r="AS286" s="50">
        <f>Main!D396</f>
        <v>3.76</v>
      </c>
      <c r="AT286" s="50">
        <f>Main!E396</f>
        <v>6.73</v>
      </c>
      <c r="AU286" s="50">
        <f>Main!F396</f>
        <v>3.14</v>
      </c>
      <c r="AV286" s="50">
        <f>Main!G396</f>
        <v>3.2</v>
      </c>
      <c r="AW286" s="50">
        <f>Main!H396</f>
        <v>3.12</v>
      </c>
      <c r="AX286" s="50">
        <f>Main!I396</f>
        <v>3.74</v>
      </c>
      <c r="AY286" s="50">
        <f>Main!J396</f>
        <v>3.1</v>
      </c>
      <c r="AZ286" s="50">
        <f>Main!K396</f>
        <v>2.96</v>
      </c>
      <c r="BA286" s="50">
        <f>Main!L1276</f>
        <v>0</v>
      </c>
      <c r="BC286" s="50" t="str">
        <v>Leno</v>
      </c>
      <c r="BD286" s="50">
        <v>4.5</v>
      </c>
      <c r="BE286" s="50" t="str">
        <v>Fulham</v>
      </c>
      <c r="BF286" s="50">
        <v>3.76</v>
      </c>
      <c r="BG286" s="50">
        <v>6.73</v>
      </c>
      <c r="BH286" s="50">
        <v>3.14</v>
      </c>
      <c r="BI286" s="50">
        <v>3.2</v>
      </c>
      <c r="BJ286" s="50">
        <v>3.12</v>
      </c>
      <c r="BK286" s="50">
        <v>3.74</v>
      </c>
      <c r="BL286" s="50">
        <v>3.1</v>
      </c>
      <c r="BM286" s="50">
        <v>2.96</v>
      </c>
      <c r="BN286" s="50">
        <v>0</v>
      </c>
      <c r="BP286" s="126" t="str">
        <f>Main!A286</f>
        <v>Leno</v>
      </c>
      <c r="BQ286" s="126">
        <f>Main!N3036</f>
        <v>0</v>
      </c>
      <c r="BR286" s="126">
        <f>Main!F66</f>
        <v>3.14</v>
      </c>
      <c r="BS286" s="126" t="str">
        <v>Leno</v>
      </c>
      <c r="BT286" s="126">
        <v>0</v>
      </c>
      <c r="BU286" s="126">
        <v>3.14</v>
      </c>
      <c r="BV286" s="127" t="str">
        <f t="shared" si="50"/>
        <v>Leno</v>
      </c>
      <c r="BW286" s="127">
        <f>Main!P3036</f>
        <v>0</v>
      </c>
      <c r="BX286" s="127">
        <f t="shared" si="51"/>
        <v>3.14</v>
      </c>
      <c r="BY286" s="127" t="str">
        <v>Leno</v>
      </c>
      <c r="BZ286" s="127">
        <v>0</v>
      </c>
      <c r="CA286" s="127">
        <v>3.14</v>
      </c>
      <c r="CB286" s="128" t="str">
        <f t="shared" si="54"/>
        <v>Leno</v>
      </c>
      <c r="CC286" s="128">
        <f>Main!M3036</f>
        <v>1</v>
      </c>
      <c r="CD286" s="128">
        <f>Main!F66</f>
        <v>3.14</v>
      </c>
      <c r="CE286" s="128" t="str">
        <v>Lloris</v>
      </c>
      <c r="CF286" s="128">
        <v>0</v>
      </c>
      <c r="CG286" s="128">
        <v>6.38</v>
      </c>
      <c r="CH286" s="19" t="str">
        <f t="shared" si="52"/>
        <v>Leno</v>
      </c>
      <c r="CI286" s="19">
        <f>Main!M3036-BQ286-BW286-CC286</f>
        <v>0</v>
      </c>
      <c r="CJ286" s="19">
        <f t="shared" si="53"/>
        <v>3.14</v>
      </c>
      <c r="CK286" s="19" t="str">
        <v>Leno</v>
      </c>
      <c r="CL286" s="19">
        <v>0</v>
      </c>
      <c r="CM286" s="19">
        <v>3.14</v>
      </c>
    </row>
    <row r="287" spans="1:91">
      <c r="A287" s="48" t="str">
        <v>Daka</v>
      </c>
      <c r="B287" s="48">
        <v>5.7</v>
      </c>
      <c r="C287" s="48" t="str">
        <v>Leicester</v>
      </c>
      <c r="D287" s="48">
        <v>2.34</v>
      </c>
      <c r="E287" s="48">
        <v>3.19</v>
      </c>
      <c r="F287" s="48">
        <v>2.93</v>
      </c>
      <c r="G287" s="48">
        <v>2.73</v>
      </c>
      <c r="H287" s="48">
        <v>2.31</v>
      </c>
      <c r="I287" s="48">
        <v>2.2799999999999998</v>
      </c>
      <c r="J287" s="48">
        <v>2.1800000000000002</v>
      </c>
      <c r="K287" s="48">
        <v>1.83</v>
      </c>
      <c r="L287" s="48">
        <v>0</v>
      </c>
      <c r="N287" s="252">
        <f t="shared" si="49"/>
        <v>4</v>
      </c>
      <c r="O287" s="49" t="str">
        <f>Main!A397</f>
        <v>Pope</v>
      </c>
      <c r="P287" s="49">
        <f>Main!B397</f>
        <v>5.3</v>
      </c>
      <c r="Q287" s="49" t="str">
        <f>Main!C397</f>
        <v>Newcastle</v>
      </c>
      <c r="R287" s="49">
        <f>Main!D397</f>
        <v>3.98</v>
      </c>
      <c r="S287" s="49">
        <f>Main!E397</f>
        <v>3.29</v>
      </c>
      <c r="T287" s="49">
        <f>Main!F397</f>
        <v>3.99</v>
      </c>
      <c r="U287" s="49">
        <f>Main!G397</f>
        <v>3.84</v>
      </c>
      <c r="V287" s="49">
        <f>Main!H397</f>
        <v>3.96</v>
      </c>
      <c r="W287" s="49">
        <f>Main!I397</f>
        <v>4</v>
      </c>
      <c r="X287" s="49">
        <f>Main!J397</f>
        <v>3.37</v>
      </c>
      <c r="Y287" s="49">
        <f>Main!K397</f>
        <v>2.4300000000000002</v>
      </c>
      <c r="Z287" s="49">
        <f>Main!L3037</f>
        <v>0</v>
      </c>
      <c r="AB287" s="49">
        <v>3</v>
      </c>
      <c r="AC287" s="49" t="str">
        <v>Dunk</v>
      </c>
      <c r="AD287" s="49">
        <v>4.7</v>
      </c>
      <c r="AE287" s="49" t="str">
        <v>Brighton</v>
      </c>
      <c r="AF287" s="49">
        <v>2.59</v>
      </c>
      <c r="AG287" s="49">
        <v>3.62</v>
      </c>
      <c r="AH287" s="49">
        <v>2.42</v>
      </c>
      <c r="AI287" s="49">
        <v>3.12</v>
      </c>
      <c r="AJ287" s="49">
        <v>4.3899999999999997</v>
      </c>
      <c r="AK287" s="49">
        <v>3.27</v>
      </c>
      <c r="AL287" s="49">
        <v>3.92</v>
      </c>
      <c r="AM287" s="49">
        <v>1.45</v>
      </c>
      <c r="AN287" s="49">
        <v>0</v>
      </c>
      <c r="AP287" s="50" t="str">
        <f>Main!A397</f>
        <v>Pope</v>
      </c>
      <c r="AQ287" s="50">
        <f>Main!B397</f>
        <v>5.3</v>
      </c>
      <c r="AR287" s="50" t="str">
        <f>Main!C397</f>
        <v>Newcastle</v>
      </c>
      <c r="AS287" s="50">
        <f>Main!D397</f>
        <v>3.98</v>
      </c>
      <c r="AT287" s="50">
        <f>Main!E397</f>
        <v>3.29</v>
      </c>
      <c r="AU287" s="50">
        <f>Main!F397</f>
        <v>3.99</v>
      </c>
      <c r="AV287" s="50">
        <f>Main!G397</f>
        <v>3.84</v>
      </c>
      <c r="AW287" s="50">
        <f>Main!H397</f>
        <v>3.96</v>
      </c>
      <c r="AX287" s="50">
        <f>Main!I397</f>
        <v>4</v>
      </c>
      <c r="AY287" s="50">
        <f>Main!J397</f>
        <v>3.37</v>
      </c>
      <c r="AZ287" s="50">
        <f>Main!K397</f>
        <v>2.4300000000000002</v>
      </c>
      <c r="BA287" s="50">
        <f>Main!L1277</f>
        <v>0</v>
      </c>
      <c r="BC287" s="50" t="str">
        <v>Pope</v>
      </c>
      <c r="BD287" s="50">
        <v>5.3</v>
      </c>
      <c r="BE287" s="50" t="str">
        <v>Newcastle</v>
      </c>
      <c r="BF287" s="50">
        <v>3.98</v>
      </c>
      <c r="BG287" s="50">
        <v>3.29</v>
      </c>
      <c r="BH287" s="50">
        <v>3.99</v>
      </c>
      <c r="BI287" s="50">
        <v>3.84</v>
      </c>
      <c r="BJ287" s="50">
        <v>3.96</v>
      </c>
      <c r="BK287" s="50">
        <v>4</v>
      </c>
      <c r="BL287" s="50">
        <v>3.37</v>
      </c>
      <c r="BM287" s="50">
        <v>2.4300000000000002</v>
      </c>
      <c r="BN287" s="50">
        <v>0</v>
      </c>
      <c r="BP287" s="126" t="str">
        <f>Main!A287</f>
        <v>Pope</v>
      </c>
      <c r="BQ287" s="126">
        <f>Main!N3037</f>
        <v>0</v>
      </c>
      <c r="BR287" s="126">
        <f>Main!F67</f>
        <v>3.99</v>
      </c>
      <c r="BS287" s="126" t="str">
        <v>Pope</v>
      </c>
      <c r="BT287" s="126">
        <v>0</v>
      </c>
      <c r="BU287" s="126">
        <v>3.99</v>
      </c>
      <c r="BV287" s="127" t="str">
        <f t="shared" si="50"/>
        <v>Pope</v>
      </c>
      <c r="BW287" s="127">
        <f>Main!P3037</f>
        <v>0</v>
      </c>
      <c r="BX287" s="127">
        <f t="shared" si="51"/>
        <v>3.99</v>
      </c>
      <c r="BY287" s="127" t="str">
        <v>Pope</v>
      </c>
      <c r="BZ287" s="127">
        <v>0</v>
      </c>
      <c r="CA287" s="127">
        <v>3.99</v>
      </c>
      <c r="CB287" s="128" t="str">
        <f t="shared" si="54"/>
        <v>Pope</v>
      </c>
      <c r="CC287" s="128">
        <f>Main!M3037</f>
        <v>0</v>
      </c>
      <c r="CD287" s="128">
        <f>Main!F67</f>
        <v>3.99</v>
      </c>
      <c r="CE287" s="128" t="str">
        <v>Pope</v>
      </c>
      <c r="CF287" s="128">
        <v>0</v>
      </c>
      <c r="CG287" s="128">
        <v>3.99</v>
      </c>
      <c r="CH287" s="19" t="str">
        <f t="shared" si="52"/>
        <v>Pope</v>
      </c>
      <c r="CI287" s="19">
        <f>Main!M3037-BQ287-BW287-CC287</f>
        <v>0</v>
      </c>
      <c r="CJ287" s="19">
        <f t="shared" si="53"/>
        <v>3.99</v>
      </c>
      <c r="CK287" s="19" t="str">
        <v>Pope</v>
      </c>
      <c r="CL287" s="19">
        <v>0</v>
      </c>
      <c r="CM287" s="19">
        <v>3.99</v>
      </c>
    </row>
    <row r="288" spans="1:91">
      <c r="A288" s="48" t="str">
        <v>Ramsdale</v>
      </c>
      <c r="B288" s="48">
        <v>4.9000000000000004</v>
      </c>
      <c r="C288" s="48" t="str">
        <v>Arsenal</v>
      </c>
      <c r="D288" s="48">
        <v>3.74</v>
      </c>
      <c r="E288" s="48">
        <v>3.69</v>
      </c>
      <c r="F288" s="48">
        <v>3.38</v>
      </c>
      <c r="G288" s="48">
        <v>3.69</v>
      </c>
      <c r="H288" s="48">
        <v>3.94</v>
      </c>
      <c r="I288" s="48">
        <v>7.27</v>
      </c>
      <c r="J288" s="48">
        <v>3.69</v>
      </c>
      <c r="K288" s="48">
        <v>3.02</v>
      </c>
      <c r="L288" s="48">
        <v>0</v>
      </c>
      <c r="N288" s="252">
        <f t="shared" si="49"/>
        <v>4</v>
      </c>
      <c r="O288" s="49" t="str">
        <f>Main!A398</f>
        <v>Fabianski</v>
      </c>
      <c r="P288" s="49">
        <f>Main!B398</f>
        <v>5</v>
      </c>
      <c r="Q288" s="49" t="str">
        <f>Main!C398</f>
        <v>West Ham</v>
      </c>
      <c r="R288" s="49">
        <f>Main!D398</f>
        <v>3.78</v>
      </c>
      <c r="S288" s="49">
        <f>Main!E398</f>
        <v>3.48</v>
      </c>
      <c r="T288" s="49">
        <f>Main!F398</f>
        <v>3.68</v>
      </c>
      <c r="U288" s="49">
        <f>Main!G398</f>
        <v>3.95</v>
      </c>
      <c r="V288" s="49">
        <f>Main!H398</f>
        <v>3.23</v>
      </c>
      <c r="W288" s="49">
        <f>Main!I398</f>
        <v>3.44</v>
      </c>
      <c r="X288" s="49">
        <f>Main!J398</f>
        <v>3.18</v>
      </c>
      <c r="Y288" s="49">
        <f>Main!K398</f>
        <v>3.51</v>
      </c>
      <c r="Z288" s="49">
        <f>Main!L3038</f>
        <v>0</v>
      </c>
      <c r="AB288" s="49">
        <v>3</v>
      </c>
      <c r="AC288" s="49" t="str">
        <v>Saliba</v>
      </c>
      <c r="AD288" s="49">
        <v>5.3</v>
      </c>
      <c r="AE288" s="49" t="str">
        <v>Arsenal</v>
      </c>
      <c r="AF288" s="49">
        <v>3.14</v>
      </c>
      <c r="AG288" s="49">
        <v>2.59</v>
      </c>
      <c r="AH288" s="49">
        <v>2.19</v>
      </c>
      <c r="AI288" s="49">
        <v>2.69</v>
      </c>
      <c r="AJ288" s="49">
        <v>3.3</v>
      </c>
      <c r="AK288" s="49">
        <v>5.45</v>
      </c>
      <c r="AL288" s="49">
        <v>2.91</v>
      </c>
      <c r="AM288" s="49">
        <v>2.34</v>
      </c>
      <c r="AN288" s="49">
        <v>0</v>
      </c>
      <c r="AP288" s="50" t="str">
        <f>Main!A398</f>
        <v>Fabianski</v>
      </c>
      <c r="AQ288" s="50">
        <f>Main!B398</f>
        <v>5</v>
      </c>
      <c r="AR288" s="50" t="str">
        <f>Main!C398</f>
        <v>West Ham</v>
      </c>
      <c r="AS288" s="50">
        <f>Main!D398</f>
        <v>3.78</v>
      </c>
      <c r="AT288" s="50">
        <f>Main!E398</f>
        <v>3.48</v>
      </c>
      <c r="AU288" s="50">
        <f>Main!F398</f>
        <v>3.68</v>
      </c>
      <c r="AV288" s="50">
        <f>Main!G398</f>
        <v>3.95</v>
      </c>
      <c r="AW288" s="50">
        <f>Main!H398</f>
        <v>3.23</v>
      </c>
      <c r="AX288" s="50">
        <f>Main!I398</f>
        <v>3.44</v>
      </c>
      <c r="AY288" s="50">
        <f>Main!J398</f>
        <v>3.18</v>
      </c>
      <c r="AZ288" s="50">
        <f>Main!K398</f>
        <v>3.51</v>
      </c>
      <c r="BA288" s="50">
        <f>Main!L1278</f>
        <v>0</v>
      </c>
      <c r="BC288" s="50" t="str">
        <v>Fabianski</v>
      </c>
      <c r="BD288" s="50">
        <v>5</v>
      </c>
      <c r="BE288" s="50" t="str">
        <v>West Ham</v>
      </c>
      <c r="BF288" s="50">
        <v>3.78</v>
      </c>
      <c r="BG288" s="50">
        <v>3.48</v>
      </c>
      <c r="BH288" s="50">
        <v>3.68</v>
      </c>
      <c r="BI288" s="50">
        <v>3.95</v>
      </c>
      <c r="BJ288" s="50">
        <v>3.23</v>
      </c>
      <c r="BK288" s="50">
        <v>3.44</v>
      </c>
      <c r="BL288" s="50">
        <v>3.18</v>
      </c>
      <c r="BM288" s="50">
        <v>3.51</v>
      </c>
      <c r="BN288" s="50">
        <v>0</v>
      </c>
      <c r="BP288" s="126" t="str">
        <f>Main!A288</f>
        <v>Fabianski</v>
      </c>
      <c r="BQ288" s="126">
        <f>Main!N3038</f>
        <v>0</v>
      </c>
      <c r="BR288" s="126">
        <f>Main!F68</f>
        <v>3.68</v>
      </c>
      <c r="BS288" s="126" t="str">
        <v>Fabianski</v>
      </c>
      <c r="BT288" s="126">
        <v>0</v>
      </c>
      <c r="BU288" s="126">
        <v>3.68</v>
      </c>
      <c r="BV288" s="127" t="str">
        <f t="shared" si="50"/>
        <v>Fabianski</v>
      </c>
      <c r="BW288" s="127">
        <f>Main!P3038</f>
        <v>0</v>
      </c>
      <c r="BX288" s="127">
        <f t="shared" si="51"/>
        <v>3.68</v>
      </c>
      <c r="BY288" s="127" t="str">
        <v>Fabianski</v>
      </c>
      <c r="BZ288" s="127">
        <v>0</v>
      </c>
      <c r="CA288" s="127">
        <v>3.68</v>
      </c>
      <c r="CB288" s="128" t="str">
        <f t="shared" si="54"/>
        <v>Fabianski</v>
      </c>
      <c r="CC288" s="128">
        <f>Main!M3038</f>
        <v>0</v>
      </c>
      <c r="CD288" s="128">
        <f>Main!F68</f>
        <v>3.68</v>
      </c>
      <c r="CE288" s="128" t="str">
        <v>Fabianski</v>
      </c>
      <c r="CF288" s="128">
        <v>0</v>
      </c>
      <c r="CG288" s="128">
        <v>3.68</v>
      </c>
      <c r="CH288" s="19" t="str">
        <f t="shared" si="52"/>
        <v>Fabianski</v>
      </c>
      <c r="CI288" s="19">
        <f>Main!M3038-BQ288-BW288-CC288</f>
        <v>0</v>
      </c>
      <c r="CJ288" s="19">
        <f t="shared" si="53"/>
        <v>3.68</v>
      </c>
      <c r="CK288" s="19" t="str">
        <v>Fabianski</v>
      </c>
      <c r="CL288" s="19">
        <v>0</v>
      </c>
      <c r="CM288" s="19">
        <v>3.68</v>
      </c>
    </row>
    <row r="289" spans="1:91">
      <c r="A289" s="48" t="str">
        <v>Arrizabalaga</v>
      </c>
      <c r="B289" s="48">
        <v>4.5</v>
      </c>
      <c r="C289" s="48" t="str">
        <v>Chelsea</v>
      </c>
      <c r="D289" s="48">
        <v>3.96</v>
      </c>
      <c r="E289" s="48">
        <v>6.8</v>
      </c>
      <c r="F289" s="48">
        <v>3.98</v>
      </c>
      <c r="G289" s="48">
        <v>3.04</v>
      </c>
      <c r="H289" s="48">
        <v>3.81</v>
      </c>
      <c r="I289" s="48">
        <v>3.52</v>
      </c>
      <c r="J289" s="48">
        <v>4.04</v>
      </c>
      <c r="K289" s="48">
        <v>3.12</v>
      </c>
      <c r="L289" s="48">
        <v>0</v>
      </c>
      <c r="N289" s="252">
        <f t="shared" si="49"/>
        <v>4</v>
      </c>
      <c r="O289" s="49" t="str">
        <f>Main!A399</f>
        <v>Sánchez</v>
      </c>
      <c r="P289" s="49">
        <f>Main!B399</f>
        <v>4.5999999999999996</v>
      </c>
      <c r="Q289" s="49" t="str">
        <f>Main!C399</f>
        <v>Brighton</v>
      </c>
      <c r="R289" s="49">
        <f>Main!D399</f>
        <v>3.34</v>
      </c>
      <c r="S289" s="49">
        <f>Main!E399</f>
        <v>3.74</v>
      </c>
      <c r="T289" s="49">
        <f>Main!F399</f>
        <v>3.23</v>
      </c>
      <c r="U289" s="49">
        <f>Main!G399</f>
        <v>3.6</v>
      </c>
      <c r="V289" s="49">
        <f>Main!H399</f>
        <v>4.09</v>
      </c>
      <c r="W289" s="49">
        <f>Main!I399</f>
        <v>3.68</v>
      </c>
      <c r="X289" s="49">
        <f>Main!J399</f>
        <v>3.82</v>
      </c>
      <c r="Y289" s="49">
        <f>Main!K399</f>
        <v>2.09</v>
      </c>
      <c r="Z289" s="49">
        <f>Main!L3039</f>
        <v>0</v>
      </c>
      <c r="AB289" s="49">
        <v>3</v>
      </c>
      <c r="AC289" s="49" t="str">
        <v>Burn</v>
      </c>
      <c r="AD289" s="49">
        <v>4.5</v>
      </c>
      <c r="AE289" s="49" t="str">
        <v>Newcastle</v>
      </c>
      <c r="AF289" s="49">
        <v>3.83</v>
      </c>
      <c r="AG289" s="49">
        <v>2.08</v>
      </c>
      <c r="AH289" s="49">
        <v>3.82</v>
      </c>
      <c r="AI289" s="49">
        <v>3.19</v>
      </c>
      <c r="AJ289" s="49">
        <v>3.53</v>
      </c>
      <c r="AK289" s="49">
        <v>3.56</v>
      </c>
      <c r="AL289" s="49">
        <v>2.29</v>
      </c>
      <c r="AM289" s="49">
        <v>2.04</v>
      </c>
      <c r="AN289" s="49">
        <v>0</v>
      </c>
      <c r="AP289" s="50" t="str">
        <f>Main!A399</f>
        <v>Sánchez</v>
      </c>
      <c r="AQ289" s="50">
        <f>Main!B399</f>
        <v>4.5999999999999996</v>
      </c>
      <c r="AR289" s="50" t="str">
        <f>Main!C399</f>
        <v>Brighton</v>
      </c>
      <c r="AS289" s="50">
        <f>Main!D399</f>
        <v>3.34</v>
      </c>
      <c r="AT289" s="50">
        <f>Main!E399</f>
        <v>3.74</v>
      </c>
      <c r="AU289" s="50">
        <f>Main!F399</f>
        <v>3.23</v>
      </c>
      <c r="AV289" s="50">
        <f>Main!G399</f>
        <v>3.6</v>
      </c>
      <c r="AW289" s="50">
        <f>Main!H399</f>
        <v>4.09</v>
      </c>
      <c r="AX289" s="50">
        <f>Main!I399</f>
        <v>3.68</v>
      </c>
      <c r="AY289" s="50">
        <f>Main!J399</f>
        <v>3.82</v>
      </c>
      <c r="AZ289" s="50">
        <f>Main!K399</f>
        <v>2.09</v>
      </c>
      <c r="BA289" s="50">
        <f>Main!L1279</f>
        <v>0</v>
      </c>
      <c r="BC289" s="50" t="str">
        <v>Sánchez</v>
      </c>
      <c r="BD289" s="50">
        <v>4.5999999999999996</v>
      </c>
      <c r="BE289" s="50" t="str">
        <v>Brighton</v>
      </c>
      <c r="BF289" s="50">
        <v>3.34</v>
      </c>
      <c r="BG289" s="50">
        <v>3.74</v>
      </c>
      <c r="BH289" s="50">
        <v>3.23</v>
      </c>
      <c r="BI289" s="50">
        <v>3.6</v>
      </c>
      <c r="BJ289" s="50">
        <v>4.09</v>
      </c>
      <c r="BK289" s="50">
        <v>3.68</v>
      </c>
      <c r="BL289" s="50">
        <v>3.82</v>
      </c>
      <c r="BM289" s="50">
        <v>2.09</v>
      </c>
      <c r="BN289" s="50">
        <v>0</v>
      </c>
      <c r="BP289" s="126" t="str">
        <f>Main!A289</f>
        <v>Sánchez</v>
      </c>
      <c r="BQ289" s="126">
        <f>Main!N3039</f>
        <v>0</v>
      </c>
      <c r="BR289" s="126">
        <f>Main!F69</f>
        <v>3.23</v>
      </c>
      <c r="BS289" s="126" t="str">
        <v>Sánchez</v>
      </c>
      <c r="BT289" s="126">
        <v>0</v>
      </c>
      <c r="BU289" s="126">
        <v>3.23</v>
      </c>
      <c r="BV289" s="127" t="str">
        <f t="shared" si="50"/>
        <v>Sánchez</v>
      </c>
      <c r="BW289" s="127">
        <f>Main!P3039</f>
        <v>0</v>
      </c>
      <c r="BX289" s="127">
        <f t="shared" si="51"/>
        <v>3.23</v>
      </c>
      <c r="BY289" s="127" t="str">
        <v>Sánchez</v>
      </c>
      <c r="BZ289" s="127">
        <v>0</v>
      </c>
      <c r="CA289" s="127">
        <v>3.23</v>
      </c>
      <c r="CB289" s="128" t="str">
        <f t="shared" si="54"/>
        <v>Sánchez</v>
      </c>
      <c r="CC289" s="128">
        <f>Main!M3039</f>
        <v>0</v>
      </c>
      <c r="CD289" s="128">
        <f>Main!F69</f>
        <v>3.23</v>
      </c>
      <c r="CE289" s="128" t="str">
        <v>Sánchez</v>
      </c>
      <c r="CF289" s="128">
        <v>0</v>
      </c>
      <c r="CG289" s="128">
        <v>3.23</v>
      </c>
      <c r="CH289" s="19" t="str">
        <f t="shared" si="52"/>
        <v>Sánchez</v>
      </c>
      <c r="CI289" s="19">
        <f>Main!M3039-BQ289-BW289-CC289</f>
        <v>0</v>
      </c>
      <c r="CJ289" s="19">
        <f t="shared" si="53"/>
        <v>3.23</v>
      </c>
      <c r="CK289" s="19" t="str">
        <v>Sánchez</v>
      </c>
      <c r="CL289" s="19">
        <v>0</v>
      </c>
      <c r="CM289" s="19">
        <v>3.23</v>
      </c>
    </row>
    <row r="290" spans="1:91">
      <c r="A290" s="48" t="str">
        <v>Alisson</v>
      </c>
      <c r="B290" s="48">
        <v>5.5</v>
      </c>
      <c r="C290" s="48" t="str">
        <v>Liverpool</v>
      </c>
      <c r="D290" s="48">
        <v>4.18</v>
      </c>
      <c r="E290" s="48">
        <v>3.85</v>
      </c>
      <c r="F290" s="48">
        <v>3.73</v>
      </c>
      <c r="G290" s="48">
        <v>3.78</v>
      </c>
      <c r="H290" s="48">
        <v>4.04</v>
      </c>
      <c r="I290" s="48">
        <v>4.2</v>
      </c>
      <c r="J290" s="48">
        <v>3.54</v>
      </c>
      <c r="K290" s="48">
        <v>3.84</v>
      </c>
      <c r="L290" s="48">
        <v>0</v>
      </c>
      <c r="N290" s="252">
        <f t="shared" si="49"/>
        <v>4</v>
      </c>
      <c r="O290" s="49" t="str">
        <f>Main!A400</f>
        <v>Sá</v>
      </c>
      <c r="P290" s="49">
        <f>Main!B400</f>
        <v>5</v>
      </c>
      <c r="Q290" s="49" t="str">
        <f>Main!C400</f>
        <v>Wolves</v>
      </c>
      <c r="R290" s="49">
        <f>Main!D400</f>
        <v>3.42</v>
      </c>
      <c r="S290" s="49">
        <f>Main!E400</f>
        <v>3.48</v>
      </c>
      <c r="T290" s="49">
        <f>Main!F400</f>
        <v>3.79</v>
      </c>
      <c r="U290" s="49">
        <f>Main!G400</f>
        <v>3.14</v>
      </c>
      <c r="V290" s="49">
        <f>Main!H400</f>
        <v>3.24</v>
      </c>
      <c r="W290" s="49">
        <f>Main!I400</f>
        <v>3.63</v>
      </c>
      <c r="X290" s="49">
        <f>Main!J400</f>
        <v>4.04</v>
      </c>
      <c r="Y290" s="49">
        <f>Main!K400</f>
        <v>2.83</v>
      </c>
      <c r="Z290" s="49">
        <f>Main!L3040</f>
        <v>0</v>
      </c>
      <c r="AB290" s="49">
        <v>3</v>
      </c>
      <c r="AC290" s="49" t="str">
        <v>Dier</v>
      </c>
      <c r="AD290" s="49">
        <v>5.2</v>
      </c>
      <c r="AE290" s="49" t="str">
        <v>Spurs</v>
      </c>
      <c r="AF290" s="49">
        <v>3.49</v>
      </c>
      <c r="AG290" s="49">
        <v>2.98</v>
      </c>
      <c r="AH290" s="49">
        <v>3.82</v>
      </c>
      <c r="AI290" s="49">
        <v>2.9</v>
      </c>
      <c r="AJ290" s="49">
        <v>1.85</v>
      </c>
      <c r="AK290" s="49">
        <v>2.8</v>
      </c>
      <c r="AL290" s="49">
        <v>3.19</v>
      </c>
      <c r="AM290" s="49">
        <v>2.67</v>
      </c>
      <c r="AN290" s="49">
        <v>0</v>
      </c>
      <c r="AP290" s="50" t="str">
        <f>Main!A400</f>
        <v>Sá</v>
      </c>
      <c r="AQ290" s="50">
        <f>Main!B400</f>
        <v>5</v>
      </c>
      <c r="AR290" s="50" t="str">
        <f>Main!C400</f>
        <v>Wolves</v>
      </c>
      <c r="AS290" s="50">
        <f>Main!D400</f>
        <v>3.42</v>
      </c>
      <c r="AT290" s="50">
        <f>Main!E400</f>
        <v>3.48</v>
      </c>
      <c r="AU290" s="50">
        <f>Main!F400</f>
        <v>3.79</v>
      </c>
      <c r="AV290" s="50">
        <f>Main!G400</f>
        <v>3.14</v>
      </c>
      <c r="AW290" s="50">
        <f>Main!H400</f>
        <v>3.24</v>
      </c>
      <c r="AX290" s="50">
        <f>Main!I400</f>
        <v>3.63</v>
      </c>
      <c r="AY290" s="50">
        <f>Main!J400</f>
        <v>4.04</v>
      </c>
      <c r="AZ290" s="50">
        <f>Main!K400</f>
        <v>2.83</v>
      </c>
      <c r="BA290" s="50">
        <f>Main!L1280</f>
        <v>0</v>
      </c>
      <c r="BC290" s="50" t="str">
        <v>Sá</v>
      </c>
      <c r="BD290" s="50">
        <v>5</v>
      </c>
      <c r="BE290" s="50" t="str">
        <v>Wolves</v>
      </c>
      <c r="BF290" s="50">
        <v>3.42</v>
      </c>
      <c r="BG290" s="50">
        <v>3.48</v>
      </c>
      <c r="BH290" s="50">
        <v>3.79</v>
      </c>
      <c r="BI290" s="50">
        <v>3.14</v>
      </c>
      <c r="BJ290" s="50">
        <v>3.24</v>
      </c>
      <c r="BK290" s="50">
        <v>3.63</v>
      </c>
      <c r="BL290" s="50">
        <v>4.04</v>
      </c>
      <c r="BM290" s="50">
        <v>2.83</v>
      </c>
      <c r="BN290" s="50">
        <v>0</v>
      </c>
      <c r="BP290" s="126" t="str">
        <f>Main!A290</f>
        <v>Sá</v>
      </c>
      <c r="BQ290" s="126">
        <f>Main!N3040</f>
        <v>0</v>
      </c>
      <c r="BR290" s="126">
        <f>Main!F70</f>
        <v>3.79</v>
      </c>
      <c r="BS290" s="126" t="str">
        <v>Sá</v>
      </c>
      <c r="BT290" s="126">
        <v>0</v>
      </c>
      <c r="BU290" s="126">
        <v>3.79</v>
      </c>
      <c r="BV290" s="127" t="str">
        <f t="shared" si="50"/>
        <v>Sá</v>
      </c>
      <c r="BW290" s="127">
        <f>Main!P3040</f>
        <v>0</v>
      </c>
      <c r="BX290" s="127">
        <f t="shared" si="51"/>
        <v>3.79</v>
      </c>
      <c r="BY290" s="127" t="str">
        <v>Sá</v>
      </c>
      <c r="BZ290" s="127">
        <v>0</v>
      </c>
      <c r="CA290" s="127">
        <v>3.79</v>
      </c>
      <c r="CB290" s="128" t="str">
        <f t="shared" si="54"/>
        <v>Sá</v>
      </c>
      <c r="CC290" s="128">
        <f>Main!M3040</f>
        <v>0</v>
      </c>
      <c r="CD290" s="128">
        <f>Main!F70</f>
        <v>3.79</v>
      </c>
      <c r="CE290" s="128" t="str">
        <v>Sá</v>
      </c>
      <c r="CF290" s="128">
        <v>0</v>
      </c>
      <c r="CG290" s="128">
        <v>3.79</v>
      </c>
      <c r="CH290" s="19" t="str">
        <f t="shared" si="52"/>
        <v>Sá</v>
      </c>
      <c r="CI290" s="19">
        <f>Main!M3040-BQ290-BW290-CC290</f>
        <v>0</v>
      </c>
      <c r="CJ290" s="19">
        <f t="shared" si="53"/>
        <v>3.79</v>
      </c>
      <c r="CK290" s="19" t="str">
        <v>Sá</v>
      </c>
      <c r="CL290" s="19">
        <v>0</v>
      </c>
      <c r="CM290" s="19">
        <v>3.79</v>
      </c>
    </row>
    <row r="291" spans="1:91">
      <c r="A291" s="48" t="str">
        <v>Lloris</v>
      </c>
      <c r="B291" s="48">
        <v>5.5</v>
      </c>
      <c r="C291" s="48" t="str">
        <v>Spurs</v>
      </c>
      <c r="D291" s="48">
        <v>3.78</v>
      </c>
      <c r="E291" s="48">
        <v>3.63</v>
      </c>
      <c r="F291" s="48">
        <v>6.38</v>
      </c>
      <c r="G291" s="48">
        <v>3.52</v>
      </c>
      <c r="H291" s="48">
        <v>3.12</v>
      </c>
      <c r="I291" s="48">
        <v>3.45</v>
      </c>
      <c r="J291" s="48">
        <v>3.71</v>
      </c>
      <c r="K291" s="48">
        <v>3.45</v>
      </c>
      <c r="L291" s="48">
        <v>0</v>
      </c>
      <c r="N291" s="252">
        <f t="shared" si="49"/>
        <v>4</v>
      </c>
      <c r="O291" s="49" t="str">
        <f>Main!A401</f>
        <v>De Gea</v>
      </c>
      <c r="P291" s="49">
        <f>Main!B401</f>
        <v>4.9000000000000004</v>
      </c>
      <c r="Q291" s="49" t="str">
        <f>Main!C401</f>
        <v>Man Utd</v>
      </c>
      <c r="R291" s="49">
        <f>Main!D401</f>
        <v>3.92</v>
      </c>
      <c r="S291" s="49">
        <f>Main!E401</f>
        <v>4.1399999999999997</v>
      </c>
      <c r="T291" s="49">
        <f>Main!F401</f>
        <v>3.16</v>
      </c>
      <c r="U291" s="49">
        <f>Main!G401</f>
        <v>3.15</v>
      </c>
      <c r="V291" s="49">
        <f>Main!H401</f>
        <v>3.92</v>
      </c>
      <c r="W291" s="49">
        <f>Main!I401</f>
        <v>3.46</v>
      </c>
      <c r="X291" s="49">
        <f>Main!J401</f>
        <v>3.85</v>
      </c>
      <c r="Y291" s="49">
        <f>Main!K401</f>
        <v>1.85</v>
      </c>
      <c r="Z291" s="49">
        <f>Main!L3041</f>
        <v>0</v>
      </c>
      <c r="AB291" s="49">
        <v>3</v>
      </c>
      <c r="AC291" s="49" t="str">
        <v>Schär</v>
      </c>
      <c r="AD291" s="49">
        <v>4.9000000000000004</v>
      </c>
      <c r="AE291" s="49" t="str">
        <v>Newcastle</v>
      </c>
      <c r="AF291" s="49">
        <v>4.0599999999999996</v>
      </c>
      <c r="AG291" s="49">
        <v>1.69</v>
      </c>
      <c r="AH291" s="49">
        <v>3.37</v>
      </c>
      <c r="AI291" s="49">
        <v>2.85</v>
      </c>
      <c r="AJ291" s="49">
        <v>3.68</v>
      </c>
      <c r="AK291" s="49">
        <v>3.69</v>
      </c>
      <c r="AL291" s="49">
        <v>2.3199999999999998</v>
      </c>
      <c r="AM291" s="49">
        <v>2.0299999999999998</v>
      </c>
      <c r="AN291" s="49">
        <v>0</v>
      </c>
      <c r="AP291" s="50" t="str">
        <f>Main!A401</f>
        <v>De Gea</v>
      </c>
      <c r="AQ291" s="50">
        <f>Main!B401</f>
        <v>4.9000000000000004</v>
      </c>
      <c r="AR291" s="50" t="str">
        <f>Main!C401</f>
        <v>Man Utd</v>
      </c>
      <c r="AS291" s="50">
        <f>Main!D401</f>
        <v>3.92</v>
      </c>
      <c r="AT291" s="50">
        <f>Main!E401</f>
        <v>4.1399999999999997</v>
      </c>
      <c r="AU291" s="50">
        <f>Main!F401</f>
        <v>3.16</v>
      </c>
      <c r="AV291" s="50">
        <f>Main!G401</f>
        <v>3.15</v>
      </c>
      <c r="AW291" s="50">
        <f>Main!H401</f>
        <v>3.92</v>
      </c>
      <c r="AX291" s="50">
        <f>Main!I401</f>
        <v>3.46</v>
      </c>
      <c r="AY291" s="50">
        <f>Main!J401</f>
        <v>3.85</v>
      </c>
      <c r="AZ291" s="50">
        <f>Main!K401</f>
        <v>1.85</v>
      </c>
      <c r="BA291" s="50">
        <f>Main!L1281</f>
        <v>0</v>
      </c>
      <c r="BC291" s="50" t="str">
        <v>De Gea</v>
      </c>
      <c r="BD291" s="50">
        <v>4.9000000000000004</v>
      </c>
      <c r="BE291" s="50" t="str">
        <v>Man Utd</v>
      </c>
      <c r="BF291" s="50">
        <v>3.92</v>
      </c>
      <c r="BG291" s="50">
        <v>4.1399999999999997</v>
      </c>
      <c r="BH291" s="50">
        <v>3.16</v>
      </c>
      <c r="BI291" s="50">
        <v>3.15</v>
      </c>
      <c r="BJ291" s="50">
        <v>3.92</v>
      </c>
      <c r="BK291" s="50">
        <v>3.46</v>
      </c>
      <c r="BL291" s="50">
        <v>3.85</v>
      </c>
      <c r="BM291" s="50">
        <v>1.85</v>
      </c>
      <c r="BN291" s="50">
        <v>0</v>
      </c>
      <c r="BP291" s="126" t="str">
        <f>Main!A291</f>
        <v>De Gea</v>
      </c>
      <c r="BQ291" s="126">
        <f>Main!N3041</f>
        <v>0</v>
      </c>
      <c r="BR291" s="126">
        <f>Main!F71</f>
        <v>3.16</v>
      </c>
      <c r="BS291" s="126" t="str">
        <v>De Gea</v>
      </c>
      <c r="BT291" s="126">
        <v>0</v>
      </c>
      <c r="BU291" s="126">
        <v>3.16</v>
      </c>
      <c r="BV291" s="127" t="str">
        <f t="shared" si="50"/>
        <v>De Gea</v>
      </c>
      <c r="BW291" s="127">
        <f>Main!P3041</f>
        <v>0</v>
      </c>
      <c r="BX291" s="127">
        <f t="shared" si="51"/>
        <v>3.16</v>
      </c>
      <c r="BY291" s="127" t="str">
        <v>De Gea</v>
      </c>
      <c r="BZ291" s="127">
        <v>0</v>
      </c>
      <c r="CA291" s="127">
        <v>3.16</v>
      </c>
      <c r="CB291" s="128" t="str">
        <f t="shared" si="54"/>
        <v>De Gea</v>
      </c>
      <c r="CC291" s="128">
        <f>Main!M3041</f>
        <v>0</v>
      </c>
      <c r="CD291" s="128">
        <f>Main!F71</f>
        <v>3.16</v>
      </c>
      <c r="CE291" s="128" t="str">
        <v>De Gea</v>
      </c>
      <c r="CF291" s="128">
        <v>0</v>
      </c>
      <c r="CG291" s="128">
        <v>3.16</v>
      </c>
      <c r="CH291" s="19" t="str">
        <f t="shared" si="52"/>
        <v>De Gea</v>
      </c>
      <c r="CI291" s="19">
        <f>Main!M3041-BQ291-BW291-CC291</f>
        <v>0</v>
      </c>
      <c r="CJ291" s="19">
        <f t="shared" si="53"/>
        <v>3.16</v>
      </c>
      <c r="CK291" s="19" t="str">
        <v>De Gea</v>
      </c>
      <c r="CL291" s="19">
        <v>0</v>
      </c>
      <c r="CM291" s="19">
        <v>3.16</v>
      </c>
    </row>
    <row r="292" spans="1:91">
      <c r="A292" s="48" t="str">
        <v>Pope</v>
      </c>
      <c r="B292" s="48">
        <v>5.3</v>
      </c>
      <c r="C292" s="48" t="str">
        <v>Newcastle</v>
      </c>
      <c r="D292" s="48">
        <v>3.98</v>
      </c>
      <c r="E292" s="48">
        <v>3.29</v>
      </c>
      <c r="F292" s="48">
        <v>3.99</v>
      </c>
      <c r="G292" s="48">
        <v>3.84</v>
      </c>
      <c r="H292" s="48">
        <v>3.96</v>
      </c>
      <c r="I292" s="48">
        <v>4</v>
      </c>
      <c r="J292" s="48">
        <v>3.37</v>
      </c>
      <c r="K292" s="48">
        <v>2.4300000000000002</v>
      </c>
      <c r="L292" s="48">
        <v>0</v>
      </c>
      <c r="N292" s="252">
        <f t="shared" si="49"/>
        <v>4</v>
      </c>
      <c r="O292" s="49" t="str">
        <f>Main!A402</f>
        <v>Pickford</v>
      </c>
      <c r="P292" s="49">
        <f>Main!B402</f>
        <v>4.5</v>
      </c>
      <c r="Q292" s="49" t="str">
        <f>Main!C402</f>
        <v>Everton</v>
      </c>
      <c r="R292" s="49">
        <f>Main!D402</f>
        <v>3.29</v>
      </c>
      <c r="S292" s="49">
        <f>Main!E402</f>
        <v>3.46</v>
      </c>
      <c r="T292" s="49">
        <f>Main!F402</f>
        <v>3.86</v>
      </c>
      <c r="U292" s="49">
        <f>Main!G402</f>
        <v>3.34</v>
      </c>
      <c r="V292" s="49">
        <f>Main!H402</f>
        <v>3.2</v>
      </c>
      <c r="W292" s="49">
        <f>Main!I402</f>
        <v>3.09</v>
      </c>
      <c r="X292" s="49">
        <f>Main!J402</f>
        <v>3.58</v>
      </c>
      <c r="Y292" s="49">
        <f>Main!K402</f>
        <v>3.56</v>
      </c>
      <c r="Z292" s="49">
        <f>Main!L3042</f>
        <v>0</v>
      </c>
      <c r="AB292" s="49">
        <v>3</v>
      </c>
      <c r="AC292" s="49" t="str">
        <v>Zinchenko</v>
      </c>
      <c r="AD292" s="49">
        <v>5</v>
      </c>
      <c r="AE292" s="49" t="str">
        <v>Arsenal</v>
      </c>
      <c r="AF292" s="49">
        <v>2.52</v>
      </c>
      <c r="AG292" s="49">
        <v>2.68</v>
      </c>
      <c r="AH292" s="49">
        <v>2.23</v>
      </c>
      <c r="AI292" s="49">
        <v>2.7</v>
      </c>
      <c r="AJ292" s="49">
        <v>3.15</v>
      </c>
      <c r="AK292" s="49">
        <v>5.31</v>
      </c>
      <c r="AL292" s="49">
        <v>2.75</v>
      </c>
      <c r="AM292" s="49">
        <v>2.25</v>
      </c>
      <c r="AN292" s="49">
        <v>0</v>
      </c>
      <c r="AP292" s="50" t="str">
        <f>Main!A402</f>
        <v>Pickford</v>
      </c>
      <c r="AQ292" s="50">
        <f>Main!B402</f>
        <v>4.5</v>
      </c>
      <c r="AR292" s="50" t="str">
        <f>Main!C402</f>
        <v>Everton</v>
      </c>
      <c r="AS292" s="50">
        <f>Main!D402</f>
        <v>3.29</v>
      </c>
      <c r="AT292" s="50">
        <f>Main!E402</f>
        <v>3.46</v>
      </c>
      <c r="AU292" s="50">
        <f>Main!F402</f>
        <v>3.86</v>
      </c>
      <c r="AV292" s="50">
        <f>Main!G402</f>
        <v>3.34</v>
      </c>
      <c r="AW292" s="50">
        <f>Main!H402</f>
        <v>3.2</v>
      </c>
      <c r="AX292" s="50">
        <f>Main!I402</f>
        <v>3.09</v>
      </c>
      <c r="AY292" s="50">
        <f>Main!J402</f>
        <v>3.58</v>
      </c>
      <c r="AZ292" s="50">
        <f>Main!K402</f>
        <v>3.56</v>
      </c>
      <c r="BA292" s="50">
        <f>Main!L1282</f>
        <v>0</v>
      </c>
      <c r="BC292" s="50" t="str">
        <v>Pickford</v>
      </c>
      <c r="BD292" s="50">
        <v>4.5</v>
      </c>
      <c r="BE292" s="50" t="str">
        <v>Everton</v>
      </c>
      <c r="BF292" s="50">
        <v>3.29</v>
      </c>
      <c r="BG292" s="50">
        <v>3.46</v>
      </c>
      <c r="BH292" s="50">
        <v>3.86</v>
      </c>
      <c r="BI292" s="50">
        <v>3.34</v>
      </c>
      <c r="BJ292" s="50">
        <v>3.2</v>
      </c>
      <c r="BK292" s="50">
        <v>3.09</v>
      </c>
      <c r="BL292" s="50">
        <v>3.58</v>
      </c>
      <c r="BM292" s="50">
        <v>3.56</v>
      </c>
      <c r="BN292" s="50">
        <v>0</v>
      </c>
      <c r="BP292" s="126" t="str">
        <f>Main!A292</f>
        <v>Pickford</v>
      </c>
      <c r="BQ292" s="126">
        <f>Main!N3042</f>
        <v>0</v>
      </c>
      <c r="BR292" s="126">
        <f>Main!F72</f>
        <v>3.86</v>
      </c>
      <c r="BS292" s="126" t="str">
        <v>Pickford</v>
      </c>
      <c r="BT292" s="126">
        <v>0</v>
      </c>
      <c r="BU292" s="126">
        <v>3.86</v>
      </c>
      <c r="BV292" s="127" t="str">
        <f t="shared" si="50"/>
        <v>Pickford</v>
      </c>
      <c r="BW292" s="127">
        <f>Main!P3042</f>
        <v>0</v>
      </c>
      <c r="BX292" s="127">
        <f t="shared" si="51"/>
        <v>3.86</v>
      </c>
      <c r="BY292" s="127" t="str">
        <v>Pickford</v>
      </c>
      <c r="BZ292" s="127">
        <v>0</v>
      </c>
      <c r="CA292" s="127">
        <v>3.86</v>
      </c>
      <c r="CB292" s="128" t="str">
        <f t="shared" si="54"/>
        <v>Pickford</v>
      </c>
      <c r="CC292" s="128">
        <f>Main!M3042</f>
        <v>0</v>
      </c>
      <c r="CD292" s="128">
        <f>Main!F72</f>
        <v>3.86</v>
      </c>
      <c r="CE292" s="128" t="str">
        <v>Pickford</v>
      </c>
      <c r="CF292" s="128">
        <v>0</v>
      </c>
      <c r="CG292" s="128">
        <v>3.86</v>
      </c>
      <c r="CH292" s="19" t="str">
        <f t="shared" si="52"/>
        <v>Pickford</v>
      </c>
      <c r="CI292" s="19">
        <f>Main!M3042-BQ292-BW292-CC292</f>
        <v>0</v>
      </c>
      <c r="CJ292" s="19">
        <f t="shared" si="53"/>
        <v>3.86</v>
      </c>
      <c r="CK292" s="19" t="str">
        <v>Pickford</v>
      </c>
      <c r="CL292" s="19">
        <v>0</v>
      </c>
      <c r="CM292" s="19">
        <v>3.86</v>
      </c>
    </row>
    <row r="293" spans="1:91">
      <c r="A293" s="48" t="str">
        <v>Fabianski</v>
      </c>
      <c r="B293" s="48">
        <v>5</v>
      </c>
      <c r="C293" s="48" t="str">
        <v>West Ham</v>
      </c>
      <c r="D293" s="48">
        <v>3.78</v>
      </c>
      <c r="E293" s="48">
        <v>3.48</v>
      </c>
      <c r="F293" s="48">
        <v>3.68</v>
      </c>
      <c r="G293" s="48">
        <v>3.95</v>
      </c>
      <c r="H293" s="48">
        <v>3.23</v>
      </c>
      <c r="I293" s="48">
        <v>3.44</v>
      </c>
      <c r="J293" s="48">
        <v>3.18</v>
      </c>
      <c r="K293" s="48">
        <v>3.51</v>
      </c>
      <c r="L293" s="48">
        <v>0</v>
      </c>
      <c r="N293" s="252">
        <f t="shared" si="49"/>
        <v>4</v>
      </c>
      <c r="O293" s="49" t="str">
        <f>Main!A403</f>
        <v>Henderson</v>
      </c>
      <c r="P293" s="49">
        <f>Main!B403</f>
        <v>4.7</v>
      </c>
      <c r="Q293" s="49" t="str">
        <f>Main!C403</f>
        <v>Nott'm Forest</v>
      </c>
      <c r="R293" s="49">
        <f>Main!D403</f>
        <v>3.35</v>
      </c>
      <c r="S293" s="49">
        <f>Main!E403</f>
        <v>3.43</v>
      </c>
      <c r="T293" s="49">
        <f>Main!F403</f>
        <v>3.62</v>
      </c>
      <c r="U293" s="49">
        <f>Main!G403</f>
        <v>3.47</v>
      </c>
      <c r="V293" s="49">
        <f>Main!H403</f>
        <v>3.49</v>
      </c>
      <c r="W293" s="49">
        <f>Main!I403</f>
        <v>3.24</v>
      </c>
      <c r="X293" s="49">
        <f>Main!J403</f>
        <v>3.06</v>
      </c>
      <c r="Y293" s="49">
        <f>Main!K403</f>
        <v>2.78</v>
      </c>
      <c r="Z293" s="49">
        <f>Main!L3043</f>
        <v>0</v>
      </c>
      <c r="AB293" s="49">
        <v>3</v>
      </c>
      <c r="AC293" s="49" t="str">
        <v>Walker</v>
      </c>
      <c r="AD293" s="49">
        <v>4.8</v>
      </c>
      <c r="AE293" s="49" t="str">
        <v>Man City</v>
      </c>
      <c r="AF293" s="49">
        <v>3.17</v>
      </c>
      <c r="AG293" s="49">
        <v>2.37</v>
      </c>
      <c r="AH293" s="49">
        <v>4.68</v>
      </c>
      <c r="AI293" s="49">
        <v>3.05</v>
      </c>
      <c r="AJ293" s="49">
        <v>2.04</v>
      </c>
      <c r="AK293" s="49">
        <v>4.25</v>
      </c>
      <c r="AL293" s="49">
        <v>2.4500000000000002</v>
      </c>
      <c r="AM293" s="49">
        <v>1.1399999999999999</v>
      </c>
      <c r="AN293" s="49">
        <v>0</v>
      </c>
      <c r="AP293" s="50" t="str">
        <f>Main!A403</f>
        <v>Henderson</v>
      </c>
      <c r="AQ293" s="50">
        <f>Main!B403</f>
        <v>4.7</v>
      </c>
      <c r="AR293" s="50" t="str">
        <f>Main!C403</f>
        <v>Nott'm Forest</v>
      </c>
      <c r="AS293" s="50">
        <f>Main!D403</f>
        <v>3.35</v>
      </c>
      <c r="AT293" s="50">
        <f>Main!E403</f>
        <v>3.43</v>
      </c>
      <c r="AU293" s="50">
        <f>Main!F403</f>
        <v>3.62</v>
      </c>
      <c r="AV293" s="50">
        <f>Main!G403</f>
        <v>3.47</v>
      </c>
      <c r="AW293" s="50">
        <f>Main!H403</f>
        <v>3.49</v>
      </c>
      <c r="AX293" s="50">
        <f>Main!I403</f>
        <v>3.24</v>
      </c>
      <c r="AY293" s="50">
        <f>Main!J403</f>
        <v>3.06</v>
      </c>
      <c r="AZ293" s="50">
        <f>Main!K403</f>
        <v>2.78</v>
      </c>
      <c r="BA293" s="50">
        <f>Main!L1283</f>
        <v>0</v>
      </c>
      <c r="BC293" s="50" t="str">
        <v>Henderson</v>
      </c>
      <c r="BD293" s="50">
        <v>4.7</v>
      </c>
      <c r="BE293" s="50" t="str">
        <v>Nott'm Forest</v>
      </c>
      <c r="BF293" s="50">
        <v>3.35</v>
      </c>
      <c r="BG293" s="50">
        <v>3.43</v>
      </c>
      <c r="BH293" s="50">
        <v>3.62</v>
      </c>
      <c r="BI293" s="50">
        <v>3.47</v>
      </c>
      <c r="BJ293" s="50">
        <v>3.49</v>
      </c>
      <c r="BK293" s="50">
        <v>3.24</v>
      </c>
      <c r="BL293" s="50">
        <v>3.06</v>
      </c>
      <c r="BM293" s="50">
        <v>2.78</v>
      </c>
      <c r="BN293" s="50">
        <v>0</v>
      </c>
      <c r="BP293" s="126" t="str">
        <f>Main!A293</f>
        <v>Henderson</v>
      </c>
      <c r="BQ293" s="126">
        <f>Main!N3043</f>
        <v>0</v>
      </c>
      <c r="BR293" s="126">
        <f>Main!F73</f>
        <v>3.62</v>
      </c>
      <c r="BS293" s="126" t="str">
        <v>Henderson</v>
      </c>
      <c r="BT293" s="126">
        <v>0</v>
      </c>
      <c r="BU293" s="126">
        <v>3.62</v>
      </c>
      <c r="BV293" s="127" t="str">
        <f t="shared" si="50"/>
        <v>Henderson</v>
      </c>
      <c r="BW293" s="127">
        <f>Main!P3043</f>
        <v>0</v>
      </c>
      <c r="BX293" s="127">
        <f t="shared" si="51"/>
        <v>3.62</v>
      </c>
      <c r="BY293" s="127" t="str">
        <v>Henderson</v>
      </c>
      <c r="BZ293" s="127">
        <v>0</v>
      </c>
      <c r="CA293" s="127">
        <v>3.62</v>
      </c>
      <c r="CB293" s="128" t="str">
        <f t="shared" si="54"/>
        <v>Henderson</v>
      </c>
      <c r="CC293" s="128">
        <f>Main!M3043</f>
        <v>0</v>
      </c>
      <c r="CD293" s="128">
        <f>Main!F73</f>
        <v>3.62</v>
      </c>
      <c r="CE293" s="128" t="str">
        <v>Henderson</v>
      </c>
      <c r="CF293" s="128">
        <v>0</v>
      </c>
      <c r="CG293" s="128">
        <v>3.62</v>
      </c>
      <c r="CH293" s="19" t="str">
        <f t="shared" si="52"/>
        <v>Henderson</v>
      </c>
      <c r="CI293" s="19">
        <f>Main!M3043-BQ293-BW293-CC293</f>
        <v>0</v>
      </c>
      <c r="CJ293" s="19">
        <f t="shared" si="53"/>
        <v>3.62</v>
      </c>
      <c r="CK293" s="19" t="str">
        <v>Henderson</v>
      </c>
      <c r="CL293" s="19">
        <v>0</v>
      </c>
      <c r="CM293" s="19">
        <v>3.62</v>
      </c>
    </row>
    <row r="294" spans="1:91">
      <c r="A294" s="48" t="str">
        <v>Sánchez</v>
      </c>
      <c r="B294" s="48">
        <v>4.5999999999999996</v>
      </c>
      <c r="C294" s="48" t="str">
        <v>Brighton</v>
      </c>
      <c r="D294" s="48">
        <v>3.34</v>
      </c>
      <c r="E294" s="48">
        <v>3.74</v>
      </c>
      <c r="F294" s="48">
        <v>3.23</v>
      </c>
      <c r="G294" s="48">
        <v>3.6</v>
      </c>
      <c r="H294" s="48">
        <v>4.09</v>
      </c>
      <c r="I294" s="48">
        <v>3.68</v>
      </c>
      <c r="J294" s="48">
        <v>3.82</v>
      </c>
      <c r="K294" s="48">
        <v>2.09</v>
      </c>
      <c r="L294" s="48">
        <v>0</v>
      </c>
      <c r="N294" s="252">
        <f t="shared" si="49"/>
        <v>4</v>
      </c>
      <c r="O294" s="49" t="str">
        <f>Main!A404</f>
        <v>Meslier</v>
      </c>
      <c r="P294" s="49">
        <f>Main!B404</f>
        <v>4.5</v>
      </c>
      <c r="Q294" s="49" t="str">
        <f>Main!C404</f>
        <v>Leeds</v>
      </c>
      <c r="R294" s="49">
        <f>Main!D404</f>
        <v>3.13</v>
      </c>
      <c r="S294" s="49">
        <f>Main!E404</f>
        <v>3.36</v>
      </c>
      <c r="T294" s="49">
        <f>Main!F404</f>
        <v>3.2</v>
      </c>
      <c r="U294" s="49">
        <f>Main!G404</f>
        <v>3.41</v>
      </c>
      <c r="V294" s="49">
        <f>Main!H404</f>
        <v>3.43</v>
      </c>
      <c r="W294" s="49">
        <f>Main!I404</f>
        <v>3.18</v>
      </c>
      <c r="X294" s="49">
        <f>Main!J404</f>
        <v>3.38</v>
      </c>
      <c r="Y294" s="49">
        <f>Main!K404</f>
        <v>3.24</v>
      </c>
      <c r="Z294" s="49">
        <f>Main!L3044</f>
        <v>0</v>
      </c>
      <c r="AB294" s="49">
        <v>3</v>
      </c>
      <c r="AC294" s="49" t="str">
        <v>Perišić</v>
      </c>
      <c r="AD294" s="49">
        <v>5.8</v>
      </c>
      <c r="AE294" s="49" t="str">
        <v>Spurs</v>
      </c>
      <c r="AF294" s="49">
        <v>0</v>
      </c>
      <c r="AG294" s="49">
        <v>0</v>
      </c>
      <c r="AH294" s="49">
        <v>0</v>
      </c>
      <c r="AI294" s="49">
        <v>0</v>
      </c>
      <c r="AJ294" s="49">
        <v>0</v>
      </c>
      <c r="AK294" s="49">
        <v>2.56</v>
      </c>
      <c r="AL294" s="49">
        <v>2.94</v>
      </c>
      <c r="AM294" s="49">
        <v>2.4700000000000002</v>
      </c>
      <c r="AN294" s="49">
        <v>0</v>
      </c>
      <c r="AP294" s="50" t="str">
        <f>Main!A404</f>
        <v>Meslier</v>
      </c>
      <c r="AQ294" s="50">
        <f>Main!B404</f>
        <v>4.5</v>
      </c>
      <c r="AR294" s="50" t="str">
        <f>Main!C404</f>
        <v>Leeds</v>
      </c>
      <c r="AS294" s="50">
        <f>Main!D404</f>
        <v>3.13</v>
      </c>
      <c r="AT294" s="50">
        <f>Main!E404</f>
        <v>3.36</v>
      </c>
      <c r="AU294" s="50">
        <f>Main!F404</f>
        <v>3.2</v>
      </c>
      <c r="AV294" s="50">
        <f>Main!G404</f>
        <v>3.41</v>
      </c>
      <c r="AW294" s="50">
        <f>Main!H404</f>
        <v>3.43</v>
      </c>
      <c r="AX294" s="50">
        <f>Main!I404</f>
        <v>3.18</v>
      </c>
      <c r="AY294" s="50">
        <f>Main!J404</f>
        <v>3.38</v>
      </c>
      <c r="AZ294" s="50">
        <f>Main!K404</f>
        <v>3.24</v>
      </c>
      <c r="BA294" s="50">
        <f>Main!L1284</f>
        <v>0</v>
      </c>
      <c r="BC294" s="50" t="str">
        <v>Meslier</v>
      </c>
      <c r="BD294" s="50">
        <v>4.5</v>
      </c>
      <c r="BE294" s="50" t="str">
        <v>Leeds</v>
      </c>
      <c r="BF294" s="50">
        <v>3.13</v>
      </c>
      <c r="BG294" s="50">
        <v>3.36</v>
      </c>
      <c r="BH294" s="50">
        <v>3.2</v>
      </c>
      <c r="BI294" s="50">
        <v>3.41</v>
      </c>
      <c r="BJ294" s="50">
        <v>3.43</v>
      </c>
      <c r="BK294" s="50">
        <v>3.18</v>
      </c>
      <c r="BL294" s="50">
        <v>3.38</v>
      </c>
      <c r="BM294" s="50">
        <v>3.24</v>
      </c>
      <c r="BN294" s="50">
        <v>0</v>
      </c>
      <c r="BP294" s="126" t="str">
        <f>Main!A294</f>
        <v>Meslier</v>
      </c>
      <c r="BQ294" s="126">
        <f>Main!N3044</f>
        <v>0</v>
      </c>
      <c r="BR294" s="126">
        <f>Main!F74</f>
        <v>3.2</v>
      </c>
      <c r="BS294" s="126" t="str">
        <v>Meslier</v>
      </c>
      <c r="BT294" s="126">
        <v>0</v>
      </c>
      <c r="BU294" s="126">
        <v>3.2</v>
      </c>
      <c r="BV294" s="127" t="str">
        <f t="shared" si="50"/>
        <v>Meslier</v>
      </c>
      <c r="BW294" s="127">
        <f>Main!P3044</f>
        <v>0</v>
      </c>
      <c r="BX294" s="127">
        <f t="shared" si="51"/>
        <v>3.2</v>
      </c>
      <c r="BY294" s="127" t="str">
        <v>Meslier</v>
      </c>
      <c r="BZ294" s="127">
        <v>0</v>
      </c>
      <c r="CA294" s="127">
        <v>3.2</v>
      </c>
      <c r="CB294" s="128" t="str">
        <f t="shared" si="54"/>
        <v>Meslier</v>
      </c>
      <c r="CC294" s="128">
        <f>Main!M3044</f>
        <v>0</v>
      </c>
      <c r="CD294" s="128">
        <f>Main!F74</f>
        <v>3.2</v>
      </c>
      <c r="CE294" s="128" t="str">
        <v>Meslier</v>
      </c>
      <c r="CF294" s="128">
        <v>0</v>
      </c>
      <c r="CG294" s="128">
        <v>3.2</v>
      </c>
      <c r="CH294" s="19" t="str">
        <f t="shared" si="52"/>
        <v>Meslier</v>
      </c>
      <c r="CI294" s="19">
        <f>Main!M3044-BQ294-BW294-CC294</f>
        <v>0</v>
      </c>
      <c r="CJ294" s="19">
        <f t="shared" si="53"/>
        <v>3.2</v>
      </c>
      <c r="CK294" s="19" t="str">
        <v>Meslier</v>
      </c>
      <c r="CL294" s="19">
        <v>0</v>
      </c>
      <c r="CM294" s="19">
        <v>3.2</v>
      </c>
    </row>
    <row r="295" spans="1:91">
      <c r="A295" s="48" t="str">
        <v>Sá</v>
      </c>
      <c r="B295" s="48">
        <v>5</v>
      </c>
      <c r="C295" s="48" t="str">
        <v>Wolves</v>
      </c>
      <c r="D295" s="48">
        <v>3.42</v>
      </c>
      <c r="E295" s="48">
        <v>3.48</v>
      </c>
      <c r="F295" s="48">
        <v>3.79</v>
      </c>
      <c r="G295" s="48">
        <v>3.14</v>
      </c>
      <c r="H295" s="48">
        <v>3.24</v>
      </c>
      <c r="I295" s="48">
        <v>3.63</v>
      </c>
      <c r="J295" s="48">
        <v>4.04</v>
      </c>
      <c r="K295" s="48">
        <v>2.83</v>
      </c>
      <c r="L295" s="48">
        <v>0</v>
      </c>
      <c r="N295" s="252">
        <f t="shared" si="49"/>
        <v>4</v>
      </c>
      <c r="O295" s="49" t="str">
        <f>Main!A405</f>
        <v>Guaita</v>
      </c>
      <c r="P295" s="49">
        <f>Main!B405</f>
        <v>4.5</v>
      </c>
      <c r="Q295" s="49" t="str">
        <f>Main!C405</f>
        <v>Crystal Palace</v>
      </c>
      <c r="R295" s="49">
        <f>Main!D405</f>
        <v>3.71</v>
      </c>
      <c r="S295" s="49">
        <f>Main!E405</f>
        <v>3.38</v>
      </c>
      <c r="T295" s="49">
        <f>Main!F405</f>
        <v>3.17</v>
      </c>
      <c r="U295" s="49">
        <f>Main!G405</f>
        <v>3.31</v>
      </c>
      <c r="V295" s="49">
        <f>Main!H405</f>
        <v>3.06</v>
      </c>
      <c r="W295" s="49">
        <f>Main!I405</f>
        <v>3.35</v>
      </c>
      <c r="X295" s="49">
        <f>Main!J405</f>
        <v>3.24</v>
      </c>
      <c r="Y295" s="49">
        <f>Main!K405</f>
        <v>3.06</v>
      </c>
      <c r="Z295" s="49">
        <f>Main!L3045</f>
        <v>0</v>
      </c>
      <c r="AB295" s="49">
        <v>3</v>
      </c>
      <c r="AC295" s="49" t="str">
        <v>Stones</v>
      </c>
      <c r="AD295" s="49">
        <v>5.4</v>
      </c>
      <c r="AE295" s="49" t="str">
        <v>Man City</v>
      </c>
      <c r="AF295" s="49">
        <v>3.18</v>
      </c>
      <c r="AG295" s="49">
        <v>2.4700000000000002</v>
      </c>
      <c r="AH295" s="49">
        <v>4.68</v>
      </c>
      <c r="AI295" s="49">
        <v>3.03</v>
      </c>
      <c r="AJ295" s="49">
        <v>1.96</v>
      </c>
      <c r="AK295" s="49">
        <v>3.99</v>
      </c>
      <c r="AL295" s="49">
        <v>2.36</v>
      </c>
      <c r="AM295" s="49">
        <v>1.05</v>
      </c>
      <c r="AN295" s="49">
        <v>0</v>
      </c>
      <c r="AP295" s="50" t="str">
        <f>Main!A405</f>
        <v>Guaita</v>
      </c>
      <c r="AQ295" s="50">
        <f>Main!B405</f>
        <v>4.5</v>
      </c>
      <c r="AR295" s="50" t="str">
        <f>Main!C405</f>
        <v>Crystal Palace</v>
      </c>
      <c r="AS295" s="50">
        <f>Main!D405</f>
        <v>3.71</v>
      </c>
      <c r="AT295" s="50">
        <f>Main!E405</f>
        <v>3.38</v>
      </c>
      <c r="AU295" s="50">
        <f>Main!F405</f>
        <v>3.17</v>
      </c>
      <c r="AV295" s="50">
        <f>Main!G405</f>
        <v>3.31</v>
      </c>
      <c r="AW295" s="50">
        <f>Main!H405</f>
        <v>3.06</v>
      </c>
      <c r="AX295" s="50">
        <f>Main!I405</f>
        <v>3.35</v>
      </c>
      <c r="AY295" s="50">
        <f>Main!J405</f>
        <v>3.24</v>
      </c>
      <c r="AZ295" s="50">
        <f>Main!K405</f>
        <v>3.06</v>
      </c>
      <c r="BA295" s="50">
        <f>Main!L1285</f>
        <v>0</v>
      </c>
      <c r="BC295" s="50" t="str">
        <v>Guaita</v>
      </c>
      <c r="BD295" s="50">
        <v>4.5</v>
      </c>
      <c r="BE295" s="50" t="str">
        <v>Crystal Palace</v>
      </c>
      <c r="BF295" s="50">
        <v>3.71</v>
      </c>
      <c r="BG295" s="50">
        <v>3.38</v>
      </c>
      <c r="BH295" s="50">
        <v>3.17</v>
      </c>
      <c r="BI295" s="50">
        <v>3.31</v>
      </c>
      <c r="BJ295" s="50">
        <v>3.06</v>
      </c>
      <c r="BK295" s="50">
        <v>3.35</v>
      </c>
      <c r="BL295" s="50">
        <v>3.24</v>
      </c>
      <c r="BM295" s="50">
        <v>3.06</v>
      </c>
      <c r="BN295" s="50">
        <v>0</v>
      </c>
      <c r="BP295" s="126" t="str">
        <f>Main!A295</f>
        <v>Guaita</v>
      </c>
      <c r="BQ295" s="126">
        <f>Main!N3045</f>
        <v>0</v>
      </c>
      <c r="BR295" s="126">
        <f>Main!F75</f>
        <v>3.17</v>
      </c>
      <c r="BS295" s="126" t="str">
        <v>Guaita</v>
      </c>
      <c r="BT295" s="126">
        <v>0</v>
      </c>
      <c r="BU295" s="126">
        <v>3.17</v>
      </c>
      <c r="BV295" s="127" t="str">
        <f t="shared" si="50"/>
        <v>Guaita</v>
      </c>
      <c r="BW295" s="127">
        <f>Main!P3045</f>
        <v>0</v>
      </c>
      <c r="BX295" s="127">
        <f t="shared" si="51"/>
        <v>3.17</v>
      </c>
      <c r="BY295" s="127" t="str">
        <v>Guaita</v>
      </c>
      <c r="BZ295" s="127">
        <v>0</v>
      </c>
      <c r="CA295" s="127">
        <v>3.17</v>
      </c>
      <c r="CB295" s="128" t="str">
        <f t="shared" si="54"/>
        <v>Guaita</v>
      </c>
      <c r="CC295" s="128">
        <f>Main!M3045</f>
        <v>0</v>
      </c>
      <c r="CD295" s="128">
        <f>Main!F75</f>
        <v>3.17</v>
      </c>
      <c r="CE295" s="128" t="str">
        <v>Guaita</v>
      </c>
      <c r="CF295" s="128">
        <v>0</v>
      </c>
      <c r="CG295" s="128">
        <v>3.17</v>
      </c>
      <c r="CH295" s="19" t="str">
        <f t="shared" si="52"/>
        <v>Guaita</v>
      </c>
      <c r="CI295" s="19">
        <f>Main!M3045-BQ295-BW295-CC295</f>
        <v>0</v>
      </c>
      <c r="CJ295" s="19">
        <f t="shared" si="53"/>
        <v>3.17</v>
      </c>
      <c r="CK295" s="19" t="str">
        <v>Guaita</v>
      </c>
      <c r="CL295" s="19">
        <v>0</v>
      </c>
      <c r="CM295" s="19">
        <v>3.17</v>
      </c>
    </row>
    <row r="296" spans="1:91">
      <c r="A296" s="48" t="str">
        <v>De Gea</v>
      </c>
      <c r="B296" s="48">
        <v>4.9000000000000004</v>
      </c>
      <c r="C296" s="48" t="str">
        <v>Man Utd</v>
      </c>
      <c r="D296" s="48">
        <v>3.92</v>
      </c>
      <c r="E296" s="48">
        <v>4.1399999999999997</v>
      </c>
      <c r="F296" s="48">
        <v>3.16</v>
      </c>
      <c r="G296" s="48">
        <v>3.15</v>
      </c>
      <c r="H296" s="48">
        <v>3.92</v>
      </c>
      <c r="I296" s="48">
        <v>3.46</v>
      </c>
      <c r="J296" s="48">
        <v>3.85</v>
      </c>
      <c r="K296" s="48">
        <v>1.85</v>
      </c>
      <c r="L296" s="48">
        <v>0</v>
      </c>
      <c r="N296" s="252">
        <f t="shared" si="49"/>
        <v>2</v>
      </c>
      <c r="O296" s="49" t="str">
        <f>Main!A406</f>
        <v>Salah</v>
      </c>
      <c r="P296" s="49">
        <f>Main!B406</f>
        <v>12.8</v>
      </c>
      <c r="Q296" s="49" t="str">
        <f>Main!C406</f>
        <v>Liverpool</v>
      </c>
      <c r="R296" s="49">
        <f>Main!D406</f>
        <v>8.14</v>
      </c>
      <c r="S296" s="49">
        <f>Main!E406</f>
        <v>6.7</v>
      </c>
      <c r="T296" s="49">
        <f>Main!F406</f>
        <v>5.55</v>
      </c>
      <c r="U296" s="49">
        <f>Main!G406</f>
        <v>5.82</v>
      </c>
      <c r="V296" s="49">
        <f>Main!H406</f>
        <v>5.69</v>
      </c>
      <c r="W296" s="49">
        <f>Main!I406</f>
        <v>7.04</v>
      </c>
      <c r="X296" s="49">
        <f>Main!J406</f>
        <v>4.66</v>
      </c>
      <c r="Y296" s="49">
        <f>Main!K406</f>
        <v>5.59</v>
      </c>
      <c r="Z296" s="49">
        <f>Main!L3046</f>
        <v>1</v>
      </c>
      <c r="AB296" s="49">
        <v>3</v>
      </c>
      <c r="AC296" s="49" t="str">
        <v>Shaw</v>
      </c>
      <c r="AD296" s="49">
        <v>4.8</v>
      </c>
      <c r="AE296" s="49" t="str">
        <v>Man Utd</v>
      </c>
      <c r="AF296" s="49">
        <v>3.54</v>
      </c>
      <c r="AG296" s="49">
        <v>4.2</v>
      </c>
      <c r="AH296" s="49">
        <v>1.83</v>
      </c>
      <c r="AI296" s="49">
        <v>1.77</v>
      </c>
      <c r="AJ296" s="49">
        <v>3.5</v>
      </c>
      <c r="AK296" s="49">
        <v>2.77</v>
      </c>
      <c r="AL296" s="49">
        <v>3.37</v>
      </c>
      <c r="AM296" s="49">
        <v>1.64</v>
      </c>
      <c r="AN296" s="49">
        <v>0</v>
      </c>
      <c r="AP296" s="50" t="str">
        <f>Main!A406</f>
        <v>Salah</v>
      </c>
      <c r="AQ296" s="50">
        <f>Main!B406</f>
        <v>12.8</v>
      </c>
      <c r="AR296" s="50" t="str">
        <f>Main!C406</f>
        <v>Liverpool</v>
      </c>
      <c r="AS296" s="50">
        <f>Main!D406</f>
        <v>8.14</v>
      </c>
      <c r="AT296" s="50">
        <f>Main!E406</f>
        <v>6.7</v>
      </c>
      <c r="AU296" s="50">
        <f>Main!F406</f>
        <v>5.55</v>
      </c>
      <c r="AV296" s="50">
        <f>Main!G406</f>
        <v>5.82</v>
      </c>
      <c r="AW296" s="50">
        <f>Main!H406</f>
        <v>5.69</v>
      </c>
      <c r="AX296" s="50">
        <f>Main!I406</f>
        <v>7.04</v>
      </c>
      <c r="AY296" s="50">
        <f>Main!J406</f>
        <v>4.66</v>
      </c>
      <c r="AZ296" s="50">
        <f>Main!K406</f>
        <v>5.59</v>
      </c>
      <c r="BA296" s="50">
        <f>Main!L1286</f>
        <v>0</v>
      </c>
      <c r="BC296" s="50" t="str">
        <v>Salah</v>
      </c>
      <c r="BD296" s="50">
        <v>12.8</v>
      </c>
      <c r="BE296" s="50" t="str">
        <v>Liverpool</v>
      </c>
      <c r="BF296" s="50">
        <v>8.14</v>
      </c>
      <c r="BG296" s="50">
        <v>6.7</v>
      </c>
      <c r="BH296" s="50">
        <v>5.55</v>
      </c>
      <c r="BI296" s="50">
        <v>5.82</v>
      </c>
      <c r="BJ296" s="50">
        <v>5.69</v>
      </c>
      <c r="BK296" s="50">
        <v>7.04</v>
      </c>
      <c r="BL296" s="50">
        <v>4.66</v>
      </c>
      <c r="BM296" s="50">
        <v>5.59</v>
      </c>
      <c r="BN296" s="50">
        <v>0</v>
      </c>
      <c r="BP296" s="126" t="str">
        <f>Main!A296</f>
        <v>Salah</v>
      </c>
      <c r="BQ296" s="126">
        <f>Main!N3046</f>
        <v>0</v>
      </c>
      <c r="BR296" s="126">
        <f>Main!F76</f>
        <v>5.55</v>
      </c>
      <c r="BS296" s="126" t="str">
        <v>Salah</v>
      </c>
      <c r="BT296" s="126">
        <v>0</v>
      </c>
      <c r="BU296" s="126">
        <v>5.55</v>
      </c>
      <c r="BV296" s="127" t="str">
        <f t="shared" si="50"/>
        <v>Salah</v>
      </c>
      <c r="BW296" s="127">
        <f>Main!P3046</f>
        <v>0</v>
      </c>
      <c r="BX296" s="127">
        <f t="shared" si="51"/>
        <v>5.55</v>
      </c>
      <c r="BY296" s="127" t="str">
        <v>Salah</v>
      </c>
      <c r="BZ296" s="127">
        <v>0</v>
      </c>
      <c r="CA296" s="127">
        <v>5.55</v>
      </c>
      <c r="CH296" s="19" t="str">
        <f t="shared" si="52"/>
        <v>Salah</v>
      </c>
      <c r="CI296" s="19">
        <f>Main!M3046-BQ296-BW296-CC296</f>
        <v>0</v>
      </c>
      <c r="CJ296" s="19">
        <f t="shared" si="53"/>
        <v>5.55</v>
      </c>
      <c r="CK296" s="19" t="str">
        <v>Salah</v>
      </c>
      <c r="CL296" s="19">
        <v>0</v>
      </c>
      <c r="CM296" s="19">
        <v>5.55</v>
      </c>
    </row>
    <row r="297" spans="1:91">
      <c r="A297" s="48" t="str">
        <v>Pickford</v>
      </c>
      <c r="B297" s="48">
        <v>4.5</v>
      </c>
      <c r="C297" s="48" t="str">
        <v>Everton</v>
      </c>
      <c r="D297" s="48">
        <v>3.29</v>
      </c>
      <c r="E297" s="48">
        <v>3.46</v>
      </c>
      <c r="F297" s="48">
        <v>3.86</v>
      </c>
      <c r="G297" s="48">
        <v>3.34</v>
      </c>
      <c r="H297" s="48">
        <v>3.2</v>
      </c>
      <c r="I297" s="48">
        <v>3.09</v>
      </c>
      <c r="J297" s="48">
        <v>3.58</v>
      </c>
      <c r="K297" s="48">
        <v>3.56</v>
      </c>
      <c r="L297" s="48">
        <v>0</v>
      </c>
      <c r="N297" s="252">
        <f t="shared" si="49"/>
        <v>2</v>
      </c>
      <c r="O297" s="49" t="str">
        <f>Main!A407</f>
        <v>De Bruyne</v>
      </c>
      <c r="P297" s="49">
        <f>Main!B407</f>
        <v>12.6</v>
      </c>
      <c r="Q297" s="49" t="str">
        <f>Main!C407</f>
        <v>Man City</v>
      </c>
      <c r="R297" s="49">
        <f>Main!D407</f>
        <v>6.01</v>
      </c>
      <c r="S297" s="49">
        <f>Main!E407</f>
        <v>4.38</v>
      </c>
      <c r="T297" s="49">
        <f>Main!F407</f>
        <v>9.01</v>
      </c>
      <c r="U297" s="49">
        <f>Main!G407</f>
        <v>5.29</v>
      </c>
      <c r="V297" s="49">
        <f>Main!H407</f>
        <v>4.18</v>
      </c>
      <c r="W297" s="49">
        <f>Main!I407</f>
        <v>9.2799999999999994</v>
      </c>
      <c r="X297" s="49">
        <f>Main!J407</f>
        <v>5.0999999999999996</v>
      </c>
      <c r="Y297" s="49">
        <f>Main!K407</f>
        <v>2.2400000000000002</v>
      </c>
      <c r="Z297" s="49">
        <f>Main!L3047</f>
        <v>0</v>
      </c>
      <c r="AB297" s="49">
        <v>3</v>
      </c>
      <c r="AC297" s="49" t="str">
        <v>Varane</v>
      </c>
      <c r="AD297" s="49">
        <v>4.8</v>
      </c>
      <c r="AE297" s="49" t="str">
        <v>Man Utd</v>
      </c>
      <c r="AF297" s="49">
        <v>3.47</v>
      </c>
      <c r="AG297" s="49">
        <v>3.84</v>
      </c>
      <c r="AH297" s="49">
        <v>1.94</v>
      </c>
      <c r="AI297" s="49">
        <v>1.83</v>
      </c>
      <c r="AJ297" s="49">
        <v>3.41</v>
      </c>
      <c r="AK297" s="49">
        <v>2.6</v>
      </c>
      <c r="AL297" s="49">
        <v>3.21</v>
      </c>
      <c r="AM297" s="49">
        <v>1.55</v>
      </c>
      <c r="AN297" s="49">
        <v>0</v>
      </c>
      <c r="AP297" s="50" t="str">
        <f>Main!A407</f>
        <v>De Bruyne</v>
      </c>
      <c r="AQ297" s="50">
        <f>Main!B407</f>
        <v>12.6</v>
      </c>
      <c r="AR297" s="50" t="str">
        <f>Main!C407</f>
        <v>Man City</v>
      </c>
      <c r="AS297" s="50">
        <f>Main!D407</f>
        <v>6.01</v>
      </c>
      <c r="AT297" s="50">
        <f>Main!E407</f>
        <v>4.38</v>
      </c>
      <c r="AU297" s="50">
        <f>Main!F407</f>
        <v>9.01</v>
      </c>
      <c r="AV297" s="50">
        <f>Main!G407</f>
        <v>5.29</v>
      </c>
      <c r="AW297" s="50">
        <f>Main!H407</f>
        <v>4.18</v>
      </c>
      <c r="AX297" s="50">
        <f>Main!I407</f>
        <v>9.2799999999999994</v>
      </c>
      <c r="AY297" s="50">
        <f>Main!J407</f>
        <v>5.0999999999999996</v>
      </c>
      <c r="AZ297" s="50">
        <f>Main!K407</f>
        <v>2.2400000000000002</v>
      </c>
      <c r="BA297" s="50">
        <f>Main!L1287</f>
        <v>0</v>
      </c>
      <c r="BC297" s="50" t="str">
        <v>De Bruyne</v>
      </c>
      <c r="BD297" s="50">
        <v>12.6</v>
      </c>
      <c r="BE297" s="50" t="str">
        <v>Man City</v>
      </c>
      <c r="BF297" s="50">
        <v>6.01</v>
      </c>
      <c r="BG297" s="50">
        <v>4.38</v>
      </c>
      <c r="BH297" s="50">
        <v>9.01</v>
      </c>
      <c r="BI297" s="50">
        <v>5.29</v>
      </c>
      <c r="BJ297" s="50">
        <v>4.18</v>
      </c>
      <c r="BK297" s="50">
        <v>9.2799999999999994</v>
      </c>
      <c r="BL297" s="50">
        <v>5.0999999999999996</v>
      </c>
      <c r="BM297" s="50">
        <v>2.2400000000000002</v>
      </c>
      <c r="BN297" s="50">
        <v>0</v>
      </c>
      <c r="BP297" s="126" t="str">
        <f>Main!A297</f>
        <v>De Bruyne</v>
      </c>
      <c r="BQ297" s="126">
        <f>Main!N3047</f>
        <v>0</v>
      </c>
      <c r="BR297" s="126">
        <f>Main!F77</f>
        <v>9.01</v>
      </c>
      <c r="BS297" s="126" t="str">
        <v>De Bruyne</v>
      </c>
      <c r="BT297" s="126">
        <v>0</v>
      </c>
      <c r="BU297" s="126">
        <v>9.01</v>
      </c>
      <c r="BV297" s="127" t="str">
        <f t="shared" si="50"/>
        <v>De Bruyne</v>
      </c>
      <c r="BW297" s="127">
        <f>Main!P3047</f>
        <v>0</v>
      </c>
      <c r="BX297" s="127">
        <f t="shared" si="51"/>
        <v>9.01</v>
      </c>
      <c r="BY297" s="127" t="str">
        <v>De Bruyne</v>
      </c>
      <c r="BZ297" s="127">
        <v>0</v>
      </c>
      <c r="CA297" s="127">
        <v>9.01</v>
      </c>
      <c r="CH297" s="19" t="str">
        <f t="shared" si="52"/>
        <v>De Bruyne</v>
      </c>
      <c r="CI297" s="19">
        <f>Main!M3047-BQ297-BW297-CC297</f>
        <v>0</v>
      </c>
      <c r="CJ297" s="19">
        <f t="shared" si="53"/>
        <v>9.01</v>
      </c>
      <c r="CK297" s="19" t="str">
        <v>De Bruyne</v>
      </c>
      <c r="CL297" s="19">
        <v>0</v>
      </c>
      <c r="CM297" s="19">
        <v>9.01</v>
      </c>
    </row>
    <row r="298" spans="1:91">
      <c r="A298" s="48" t="str">
        <v>Henderson</v>
      </c>
      <c r="B298" s="48">
        <v>4.7</v>
      </c>
      <c r="C298" s="48" t="str">
        <v>Nott'm Forest</v>
      </c>
      <c r="D298" s="48">
        <v>3.35</v>
      </c>
      <c r="E298" s="48">
        <v>3.43</v>
      </c>
      <c r="F298" s="48">
        <v>3.62</v>
      </c>
      <c r="G298" s="48">
        <v>3.47</v>
      </c>
      <c r="H298" s="48">
        <v>3.49</v>
      </c>
      <c r="I298" s="48">
        <v>3.24</v>
      </c>
      <c r="J298" s="48">
        <v>3.06</v>
      </c>
      <c r="K298" s="48">
        <v>2.78</v>
      </c>
      <c r="L298" s="48">
        <v>0</v>
      </c>
      <c r="N298" s="252">
        <f t="shared" si="49"/>
        <v>2</v>
      </c>
      <c r="O298" s="49" t="str">
        <f>Main!A408</f>
        <v>Saka</v>
      </c>
      <c r="P298" s="49">
        <f>Main!B408</f>
        <v>8</v>
      </c>
      <c r="Q298" s="49" t="str">
        <f>Main!C408</f>
        <v>Arsenal</v>
      </c>
      <c r="R298" s="49">
        <f>Main!D408</f>
        <v>4.79</v>
      </c>
      <c r="S298" s="49">
        <f>Main!E408</f>
        <v>4.96</v>
      </c>
      <c r="T298" s="49">
        <f>Main!F408</f>
        <v>4.45</v>
      </c>
      <c r="U298" s="49">
        <f>Main!G408</f>
        <v>4.71</v>
      </c>
      <c r="V298" s="49">
        <f>Main!H408</f>
        <v>5.0199999999999996</v>
      </c>
      <c r="W298" s="49">
        <f>Main!I408</f>
        <v>9.41</v>
      </c>
      <c r="X298" s="49">
        <f>Main!J408</f>
        <v>4.7699999999999996</v>
      </c>
      <c r="Y298" s="49">
        <f>Main!K408</f>
        <v>3.88</v>
      </c>
      <c r="Z298" s="49">
        <f>Main!L3048</f>
        <v>1</v>
      </c>
      <c r="AB298" s="49">
        <v>3</v>
      </c>
      <c r="AC298" s="49" t="str">
        <v>Estupiñán</v>
      </c>
      <c r="AD298" s="49">
        <v>4.5</v>
      </c>
      <c r="AE298" s="49" t="str">
        <v>Brighton</v>
      </c>
      <c r="AF298" s="49">
        <v>2.37</v>
      </c>
      <c r="AG298" s="49">
        <v>3.26</v>
      </c>
      <c r="AH298" s="49">
        <v>2.17</v>
      </c>
      <c r="AI298" s="49">
        <v>2.61</v>
      </c>
      <c r="AJ298" s="49">
        <v>3.62</v>
      </c>
      <c r="AK298" s="49">
        <v>2.79</v>
      </c>
      <c r="AL298" s="49">
        <v>3.17</v>
      </c>
      <c r="AM298" s="49">
        <v>1.31</v>
      </c>
      <c r="AN298" s="49">
        <v>0</v>
      </c>
      <c r="AP298" s="50" t="str">
        <f>Main!A408</f>
        <v>Saka</v>
      </c>
      <c r="AQ298" s="50">
        <f>Main!B408</f>
        <v>8</v>
      </c>
      <c r="AR298" s="50" t="str">
        <f>Main!C408</f>
        <v>Arsenal</v>
      </c>
      <c r="AS298" s="50">
        <f>Main!D408</f>
        <v>4.79</v>
      </c>
      <c r="AT298" s="50">
        <f>Main!E408</f>
        <v>4.96</v>
      </c>
      <c r="AU298" s="50">
        <f>Main!F408</f>
        <v>4.45</v>
      </c>
      <c r="AV298" s="50">
        <f>Main!G408</f>
        <v>4.71</v>
      </c>
      <c r="AW298" s="50">
        <f>Main!H408</f>
        <v>5.0199999999999996</v>
      </c>
      <c r="AX298" s="50">
        <f>Main!I408</f>
        <v>9.41</v>
      </c>
      <c r="AY298" s="50">
        <f>Main!J408</f>
        <v>4.7699999999999996</v>
      </c>
      <c r="AZ298" s="50">
        <f>Main!K408</f>
        <v>3.88</v>
      </c>
      <c r="BA298" s="50">
        <f>Main!L1288</f>
        <v>0</v>
      </c>
      <c r="BC298" s="50" t="str">
        <v>Saka</v>
      </c>
      <c r="BD298" s="50">
        <v>8</v>
      </c>
      <c r="BE298" s="50" t="str">
        <v>Arsenal</v>
      </c>
      <c r="BF298" s="50">
        <v>4.79</v>
      </c>
      <c r="BG298" s="50">
        <v>4.96</v>
      </c>
      <c r="BH298" s="50">
        <v>4.45</v>
      </c>
      <c r="BI298" s="50">
        <v>4.71</v>
      </c>
      <c r="BJ298" s="50">
        <v>5.0199999999999996</v>
      </c>
      <c r="BK298" s="50">
        <v>9.41</v>
      </c>
      <c r="BL298" s="50">
        <v>4.7699999999999996</v>
      </c>
      <c r="BM298" s="50">
        <v>3.88</v>
      </c>
      <c r="BN298" s="50">
        <v>0</v>
      </c>
      <c r="BP298" s="126" t="str">
        <f>Main!A298</f>
        <v>Saka</v>
      </c>
      <c r="BQ298" s="126">
        <f>Main!N3048</f>
        <v>0</v>
      </c>
      <c r="BR298" s="126">
        <f>Main!F78</f>
        <v>4.45</v>
      </c>
      <c r="BS298" s="126" t="str">
        <v>Saka</v>
      </c>
      <c r="BT298" s="126">
        <v>0</v>
      </c>
      <c r="BU298" s="126">
        <v>4.45</v>
      </c>
      <c r="BV298" s="127" t="str">
        <f t="shared" si="50"/>
        <v>Saka</v>
      </c>
      <c r="BW298" s="127">
        <f>Main!P3048</f>
        <v>0</v>
      </c>
      <c r="BX298" s="127">
        <f t="shared" si="51"/>
        <v>4.45</v>
      </c>
      <c r="BY298" s="127" t="str">
        <v>Saka</v>
      </c>
      <c r="BZ298" s="127">
        <v>0</v>
      </c>
      <c r="CA298" s="127">
        <v>4.45</v>
      </c>
      <c r="CH298" s="19" t="str">
        <f t="shared" si="52"/>
        <v>Saka</v>
      </c>
      <c r="CI298" s="19">
        <f>Main!M3048-BQ298-BW298-CC298</f>
        <v>0</v>
      </c>
      <c r="CJ298" s="19">
        <f t="shared" si="53"/>
        <v>4.45</v>
      </c>
      <c r="CK298" s="19" t="str">
        <v>Saka</v>
      </c>
      <c r="CL298" s="19">
        <v>0</v>
      </c>
      <c r="CM298" s="19">
        <v>4.45</v>
      </c>
    </row>
    <row r="299" spans="1:91">
      <c r="A299" s="48" t="str">
        <v>Meslier</v>
      </c>
      <c r="B299" s="48">
        <v>4.5</v>
      </c>
      <c r="C299" s="48" t="str">
        <v>Leeds</v>
      </c>
      <c r="D299" s="48">
        <v>3.13</v>
      </c>
      <c r="E299" s="48">
        <v>3.36</v>
      </c>
      <c r="F299" s="48">
        <v>3.2</v>
      </c>
      <c r="G299" s="48">
        <v>3.41</v>
      </c>
      <c r="H299" s="48">
        <v>3.43</v>
      </c>
      <c r="I299" s="48">
        <v>3.18</v>
      </c>
      <c r="J299" s="48">
        <v>3.38</v>
      </c>
      <c r="K299" s="48">
        <v>3.24</v>
      </c>
      <c r="L299" s="48">
        <v>0</v>
      </c>
      <c r="N299" s="252">
        <f t="shared" si="49"/>
        <v>2</v>
      </c>
      <c r="O299" s="49" t="str">
        <f>Main!A409</f>
        <v>Son</v>
      </c>
      <c r="P299" s="49">
        <f>Main!B409</f>
        <v>11.6</v>
      </c>
      <c r="Q299" s="49" t="str">
        <f>Main!C409</f>
        <v>Spurs</v>
      </c>
      <c r="R299" s="49">
        <f>Main!D409</f>
        <v>5.93</v>
      </c>
      <c r="S299" s="49">
        <f>Main!E409</f>
        <v>5.04</v>
      </c>
      <c r="T299" s="49">
        <f>Main!F409</f>
        <v>8.06</v>
      </c>
      <c r="U299" s="49">
        <f>Main!G409</f>
        <v>5.0999999999999996</v>
      </c>
      <c r="V299" s="49">
        <f>Main!H409</f>
        <v>3.66</v>
      </c>
      <c r="W299" s="49">
        <f>Main!I409</f>
        <v>4.46</v>
      </c>
      <c r="X299" s="49">
        <f>Main!J409</f>
        <v>4.74</v>
      </c>
      <c r="Y299" s="49">
        <f>Main!K409</f>
        <v>4.2</v>
      </c>
      <c r="Z299" s="49">
        <f>Main!L3049</f>
        <v>0</v>
      </c>
      <c r="AB299" s="49">
        <v>3</v>
      </c>
      <c r="AC299" s="49" t="str">
        <v>Matip</v>
      </c>
      <c r="AD299" s="49">
        <v>5.9</v>
      </c>
      <c r="AE299" s="49" t="str">
        <v>Liverpool</v>
      </c>
      <c r="AF299" s="49">
        <v>3.36</v>
      </c>
      <c r="AG299" s="49">
        <v>2.5299999999999998</v>
      </c>
      <c r="AH299" s="49">
        <v>2.21</v>
      </c>
      <c r="AI299" s="49">
        <v>2.44</v>
      </c>
      <c r="AJ299" s="49">
        <v>2.91</v>
      </c>
      <c r="AK299" s="49">
        <v>3.18</v>
      </c>
      <c r="AL299" s="49">
        <v>1.93</v>
      </c>
      <c r="AM299" s="49">
        <v>2.67</v>
      </c>
      <c r="AN299" s="49">
        <v>0</v>
      </c>
      <c r="AP299" s="50" t="str">
        <f>Main!A409</f>
        <v>Son</v>
      </c>
      <c r="AQ299" s="50">
        <f>Main!B409</f>
        <v>11.6</v>
      </c>
      <c r="AR299" s="50" t="str">
        <f>Main!C409</f>
        <v>Spurs</v>
      </c>
      <c r="AS299" s="50">
        <f>Main!D409</f>
        <v>5.93</v>
      </c>
      <c r="AT299" s="50">
        <f>Main!E409</f>
        <v>5.04</v>
      </c>
      <c r="AU299" s="50">
        <f>Main!F409</f>
        <v>8.06</v>
      </c>
      <c r="AV299" s="50">
        <f>Main!G409</f>
        <v>5.0999999999999996</v>
      </c>
      <c r="AW299" s="50">
        <f>Main!H409</f>
        <v>3.66</v>
      </c>
      <c r="AX299" s="50">
        <f>Main!I409</f>
        <v>4.46</v>
      </c>
      <c r="AY299" s="50">
        <f>Main!J409</f>
        <v>4.74</v>
      </c>
      <c r="AZ299" s="50">
        <f>Main!K409</f>
        <v>4.2</v>
      </c>
      <c r="BA299" s="50">
        <f>Main!L1289</f>
        <v>0</v>
      </c>
      <c r="BC299" s="50" t="str">
        <v>Son</v>
      </c>
      <c r="BD299" s="50">
        <v>11.6</v>
      </c>
      <c r="BE299" s="50" t="str">
        <v>Spurs</v>
      </c>
      <c r="BF299" s="50">
        <v>5.93</v>
      </c>
      <c r="BG299" s="50">
        <v>5.04</v>
      </c>
      <c r="BH299" s="50">
        <v>8.06</v>
      </c>
      <c r="BI299" s="50">
        <v>5.0999999999999996</v>
      </c>
      <c r="BJ299" s="50">
        <v>3.66</v>
      </c>
      <c r="BK299" s="50">
        <v>4.46</v>
      </c>
      <c r="BL299" s="50">
        <v>4.74</v>
      </c>
      <c r="BM299" s="50">
        <v>4.2</v>
      </c>
      <c r="BN299" s="50">
        <v>0</v>
      </c>
      <c r="BP299" s="126" t="str">
        <f>Main!A299</f>
        <v>Son</v>
      </c>
      <c r="BQ299" s="126">
        <f>Main!N3049</f>
        <v>0</v>
      </c>
      <c r="BR299" s="126">
        <f>Main!F79</f>
        <v>8.06</v>
      </c>
      <c r="BS299" s="126" t="str">
        <v>Son</v>
      </c>
      <c r="BT299" s="126">
        <v>0</v>
      </c>
      <c r="BU299" s="126">
        <v>8.06</v>
      </c>
      <c r="BV299" s="127" t="str">
        <f t="shared" si="50"/>
        <v>Son</v>
      </c>
      <c r="BW299" s="127">
        <f>Main!P3049</f>
        <v>0</v>
      </c>
      <c r="BX299" s="127">
        <f t="shared" si="51"/>
        <v>8.06</v>
      </c>
      <c r="BY299" s="127" t="str">
        <v>Son</v>
      </c>
      <c r="BZ299" s="127">
        <v>0</v>
      </c>
      <c r="CA299" s="127">
        <v>8.06</v>
      </c>
      <c r="CH299" s="19" t="str">
        <f t="shared" si="52"/>
        <v>Son</v>
      </c>
      <c r="CI299" s="19">
        <f>Main!M3049-BQ299-BW299-CC299</f>
        <v>0</v>
      </c>
      <c r="CJ299" s="19">
        <f t="shared" si="53"/>
        <v>8.06</v>
      </c>
      <c r="CK299" s="19" t="str">
        <v>Son</v>
      </c>
      <c r="CL299" s="19">
        <v>0</v>
      </c>
      <c r="CM299" s="19">
        <v>8.06</v>
      </c>
    </row>
    <row r="300" spans="1:91">
      <c r="A300" s="48" t="str">
        <v>Guaita</v>
      </c>
      <c r="B300" s="48">
        <v>4.5</v>
      </c>
      <c r="C300" s="48" t="str">
        <v>Crystal Palace</v>
      </c>
      <c r="D300" s="48">
        <v>3.71</v>
      </c>
      <c r="E300" s="48">
        <v>3.38</v>
      </c>
      <c r="F300" s="48">
        <v>3.17</v>
      </c>
      <c r="G300" s="48">
        <v>3.31</v>
      </c>
      <c r="H300" s="48">
        <v>3.06</v>
      </c>
      <c r="I300" s="48">
        <v>3.35</v>
      </c>
      <c r="J300" s="48">
        <v>3.24</v>
      </c>
      <c r="K300" s="48">
        <v>3.06</v>
      </c>
      <c r="L300" s="48">
        <v>0</v>
      </c>
      <c r="N300" s="252">
        <f t="shared" si="49"/>
        <v>2</v>
      </c>
      <c r="O300" s="49" t="str">
        <f>Main!A410</f>
        <v>Martinelli</v>
      </c>
      <c r="P300" s="49">
        <f>Main!B410</f>
        <v>6.8</v>
      </c>
      <c r="Q300" s="49" t="str">
        <f>Main!C410</f>
        <v>Arsenal</v>
      </c>
      <c r="R300" s="49">
        <f>Main!D410</f>
        <v>4.3499999999999996</v>
      </c>
      <c r="S300" s="49">
        <f>Main!E410</f>
        <v>4.3600000000000003</v>
      </c>
      <c r="T300" s="49">
        <f>Main!F410</f>
        <v>3.96</v>
      </c>
      <c r="U300" s="49">
        <f>Main!G410</f>
        <v>4.4000000000000004</v>
      </c>
      <c r="V300" s="49">
        <f>Main!H410</f>
        <v>4.43</v>
      </c>
      <c r="W300" s="49">
        <f>Main!I410</f>
        <v>8.3800000000000008</v>
      </c>
      <c r="X300" s="49">
        <f>Main!J410</f>
        <v>4.2</v>
      </c>
      <c r="Y300" s="49">
        <f>Main!K410</f>
        <v>3.31</v>
      </c>
      <c r="Z300" s="49">
        <f>Main!L3050</f>
        <v>1</v>
      </c>
      <c r="AB300" s="49">
        <v>3</v>
      </c>
      <c r="AC300" s="49" t="str">
        <v>Romero</v>
      </c>
      <c r="AD300" s="49">
        <v>4.9000000000000004</v>
      </c>
      <c r="AE300" s="49" t="str">
        <v>Spurs</v>
      </c>
      <c r="AF300" s="49">
        <v>2.2200000000000002</v>
      </c>
      <c r="AG300" s="49">
        <v>2.83</v>
      </c>
      <c r="AH300" s="49">
        <v>3.59</v>
      </c>
      <c r="AI300" s="49">
        <v>2.67</v>
      </c>
      <c r="AJ300" s="49">
        <v>1.63</v>
      </c>
      <c r="AK300" s="49">
        <v>2.56</v>
      </c>
      <c r="AL300" s="49">
        <v>3.06</v>
      </c>
      <c r="AM300" s="49">
        <v>2.5</v>
      </c>
      <c r="AN300" s="49">
        <v>0</v>
      </c>
      <c r="AP300" s="50" t="str">
        <f>Main!A410</f>
        <v>Martinelli</v>
      </c>
      <c r="AQ300" s="50">
        <f>Main!B410</f>
        <v>6.8</v>
      </c>
      <c r="AR300" s="50" t="str">
        <f>Main!C410</f>
        <v>Arsenal</v>
      </c>
      <c r="AS300" s="50">
        <f>Main!D410</f>
        <v>4.3499999999999996</v>
      </c>
      <c r="AT300" s="50">
        <f>Main!E410</f>
        <v>4.3600000000000003</v>
      </c>
      <c r="AU300" s="50">
        <f>Main!F410</f>
        <v>3.96</v>
      </c>
      <c r="AV300" s="50">
        <f>Main!G410</f>
        <v>4.4000000000000004</v>
      </c>
      <c r="AW300" s="50">
        <f>Main!H410</f>
        <v>4.43</v>
      </c>
      <c r="AX300" s="50">
        <f>Main!I410</f>
        <v>8.3800000000000008</v>
      </c>
      <c r="AY300" s="50">
        <f>Main!J410</f>
        <v>4.2</v>
      </c>
      <c r="AZ300" s="50">
        <f>Main!K410</f>
        <v>3.31</v>
      </c>
      <c r="BA300" s="50">
        <f>Main!L1290</f>
        <v>0</v>
      </c>
      <c r="BC300" s="50" t="str">
        <v>Martinelli</v>
      </c>
      <c r="BD300" s="50">
        <v>6.8</v>
      </c>
      <c r="BE300" s="50" t="str">
        <v>Arsenal</v>
      </c>
      <c r="BF300" s="50">
        <v>4.3499999999999996</v>
      </c>
      <c r="BG300" s="50">
        <v>4.3600000000000003</v>
      </c>
      <c r="BH300" s="50">
        <v>3.96</v>
      </c>
      <c r="BI300" s="50">
        <v>4.4000000000000004</v>
      </c>
      <c r="BJ300" s="50">
        <v>4.43</v>
      </c>
      <c r="BK300" s="50">
        <v>8.3800000000000008</v>
      </c>
      <c r="BL300" s="50">
        <v>4.2</v>
      </c>
      <c r="BM300" s="50">
        <v>3.31</v>
      </c>
      <c r="BN300" s="50">
        <v>0</v>
      </c>
      <c r="BP300" s="126" t="str">
        <f>Main!A300</f>
        <v>Martinelli</v>
      </c>
      <c r="BQ300" s="126">
        <f>Main!N3050</f>
        <v>0</v>
      </c>
      <c r="BR300" s="126">
        <f>Main!F80</f>
        <v>3.96</v>
      </c>
      <c r="BS300" s="126" t="str">
        <v>Martinelli</v>
      </c>
      <c r="BT300" s="126">
        <v>0</v>
      </c>
      <c r="BU300" s="126">
        <v>3.96</v>
      </c>
      <c r="BV300" s="127" t="str">
        <f t="shared" si="50"/>
        <v>Martinelli</v>
      </c>
      <c r="BW300" s="127">
        <f>Main!P3050</f>
        <v>0</v>
      </c>
      <c r="BX300" s="127">
        <f t="shared" si="51"/>
        <v>3.96</v>
      </c>
      <c r="BY300" s="127" t="str">
        <v>Martinelli</v>
      </c>
      <c r="BZ300" s="127">
        <v>0</v>
      </c>
      <c r="CA300" s="127">
        <v>3.96</v>
      </c>
      <c r="CH300" s="19" t="str">
        <f t="shared" si="52"/>
        <v>Martinelli</v>
      </c>
      <c r="CI300" s="19">
        <f>Main!M3050-BQ300-BW300-CC300</f>
        <v>0</v>
      </c>
      <c r="CJ300" s="19">
        <f t="shared" si="53"/>
        <v>3.96</v>
      </c>
      <c r="CK300" s="19" t="str">
        <v>Martinelli</v>
      </c>
      <c r="CL300" s="19">
        <v>0</v>
      </c>
      <c r="CM300" s="19">
        <v>3.96</v>
      </c>
    </row>
    <row r="301" spans="1:91">
      <c r="A301" s="48" t="str">
        <v>De Bruyne</v>
      </c>
      <c r="B301" s="48">
        <v>12.6</v>
      </c>
      <c r="C301" s="48" t="str">
        <v>Man City</v>
      </c>
      <c r="D301" s="48">
        <v>6.01</v>
      </c>
      <c r="E301" s="48">
        <v>4.38</v>
      </c>
      <c r="F301" s="48">
        <v>9.01</v>
      </c>
      <c r="G301" s="48">
        <v>5.29</v>
      </c>
      <c r="H301" s="48">
        <v>4.18</v>
      </c>
      <c r="I301" s="48">
        <v>9.2799999999999994</v>
      </c>
      <c r="J301" s="48">
        <v>5.0999999999999996</v>
      </c>
      <c r="K301" s="48">
        <v>2.2400000000000002</v>
      </c>
      <c r="L301" s="48">
        <v>0</v>
      </c>
      <c r="N301" s="252">
        <f t="shared" si="49"/>
        <v>2</v>
      </c>
      <c r="O301" s="49" t="str">
        <f>Main!A411</f>
        <v>Foden</v>
      </c>
      <c r="P301" s="49">
        <f>Main!B411</f>
        <v>8.3000000000000007</v>
      </c>
      <c r="Q301" s="49" t="str">
        <f>Main!C411</f>
        <v>Man City</v>
      </c>
      <c r="R301" s="49">
        <f>Main!D411</f>
        <v>4.67</v>
      </c>
      <c r="S301" s="49">
        <f>Main!E411</f>
        <v>3.53</v>
      </c>
      <c r="T301" s="49">
        <f>Main!F411</f>
        <v>7.49</v>
      </c>
      <c r="U301" s="49">
        <f>Main!G411</f>
        <v>4.37</v>
      </c>
      <c r="V301" s="49">
        <f>Main!H411</f>
        <v>3.54</v>
      </c>
      <c r="W301" s="49">
        <f>Main!I411</f>
        <v>7.78</v>
      </c>
      <c r="X301" s="49">
        <f>Main!J411</f>
        <v>4.08</v>
      </c>
      <c r="Y301" s="49">
        <f>Main!K411</f>
        <v>1.88</v>
      </c>
      <c r="Z301" s="49">
        <f>Main!L3051</f>
        <v>0</v>
      </c>
      <c r="AB301" s="49">
        <v>3</v>
      </c>
      <c r="AC301" s="49" t="str">
        <v>Koulibaly</v>
      </c>
      <c r="AD301" s="49">
        <v>5.5</v>
      </c>
      <c r="AE301" s="49" t="str">
        <v>Chelsea</v>
      </c>
      <c r="AF301" s="49">
        <v>3.41</v>
      </c>
      <c r="AG301" s="49">
        <v>4.5599999999999996</v>
      </c>
      <c r="AH301" s="49">
        <v>3.01</v>
      </c>
      <c r="AI301" s="49">
        <v>1.31</v>
      </c>
      <c r="AJ301" s="49">
        <v>2.6</v>
      </c>
      <c r="AK301" s="49">
        <v>1.91</v>
      </c>
      <c r="AL301" s="49">
        <v>2.62</v>
      </c>
      <c r="AM301" s="49">
        <v>1.51</v>
      </c>
      <c r="AN301" s="49">
        <v>0</v>
      </c>
      <c r="AP301" s="50" t="str">
        <f>Main!A411</f>
        <v>Foden</v>
      </c>
      <c r="AQ301" s="50">
        <f>Main!B411</f>
        <v>8.3000000000000007</v>
      </c>
      <c r="AR301" s="50" t="str">
        <f>Main!C411</f>
        <v>Man City</v>
      </c>
      <c r="AS301" s="50">
        <f>Main!D411</f>
        <v>4.67</v>
      </c>
      <c r="AT301" s="50">
        <f>Main!E411</f>
        <v>3.53</v>
      </c>
      <c r="AU301" s="50">
        <f>Main!F411</f>
        <v>7.49</v>
      </c>
      <c r="AV301" s="50">
        <f>Main!G411</f>
        <v>4.37</v>
      </c>
      <c r="AW301" s="50">
        <f>Main!H411</f>
        <v>3.54</v>
      </c>
      <c r="AX301" s="50">
        <f>Main!I411</f>
        <v>7.78</v>
      </c>
      <c r="AY301" s="50">
        <f>Main!J411</f>
        <v>4.08</v>
      </c>
      <c r="AZ301" s="50">
        <f>Main!K411</f>
        <v>1.88</v>
      </c>
      <c r="BA301" s="50">
        <f>Main!L1291</f>
        <v>0</v>
      </c>
      <c r="BC301" s="50" t="str">
        <v>Foden</v>
      </c>
      <c r="BD301" s="50">
        <v>8.3000000000000007</v>
      </c>
      <c r="BE301" s="50" t="str">
        <v>Man City</v>
      </c>
      <c r="BF301" s="50">
        <v>4.67</v>
      </c>
      <c r="BG301" s="50">
        <v>3.53</v>
      </c>
      <c r="BH301" s="50">
        <v>7.49</v>
      </c>
      <c r="BI301" s="50">
        <v>4.37</v>
      </c>
      <c r="BJ301" s="50">
        <v>3.54</v>
      </c>
      <c r="BK301" s="50">
        <v>7.78</v>
      </c>
      <c r="BL301" s="50">
        <v>4.08</v>
      </c>
      <c r="BM301" s="50">
        <v>1.88</v>
      </c>
      <c r="BN301" s="50">
        <v>0</v>
      </c>
      <c r="BP301" s="126" t="str">
        <f>Main!A301</f>
        <v>Foden</v>
      </c>
      <c r="BQ301" s="126">
        <f>Main!N3051</f>
        <v>0</v>
      </c>
      <c r="BR301" s="126">
        <f>Main!F81</f>
        <v>7.49</v>
      </c>
      <c r="BS301" s="126" t="str">
        <v>Foden</v>
      </c>
      <c r="BT301" s="126">
        <v>0</v>
      </c>
      <c r="BU301" s="126">
        <v>7.49</v>
      </c>
      <c r="BV301" s="127" t="str">
        <f t="shared" si="50"/>
        <v>Foden</v>
      </c>
      <c r="BW301" s="127">
        <f>Main!P3051</f>
        <v>0</v>
      </c>
      <c r="BX301" s="127">
        <f t="shared" si="51"/>
        <v>7.49</v>
      </c>
      <c r="BY301" s="127" t="str">
        <v>Foden</v>
      </c>
      <c r="BZ301" s="127">
        <v>0</v>
      </c>
      <c r="CA301" s="127">
        <v>7.49</v>
      </c>
      <c r="CH301" s="19" t="str">
        <f t="shared" si="52"/>
        <v>Foden</v>
      </c>
      <c r="CI301" s="19">
        <f>Main!M3051-BQ301-BW301-CC301</f>
        <v>0</v>
      </c>
      <c r="CJ301" s="19">
        <f t="shared" si="53"/>
        <v>7.49</v>
      </c>
      <c r="CK301" s="19" t="str">
        <v>Foden</v>
      </c>
      <c r="CL301" s="19">
        <v>0</v>
      </c>
      <c r="CM301" s="19">
        <v>7.49</v>
      </c>
    </row>
    <row r="302" spans="1:91">
      <c r="A302" s="48" t="str">
        <v>Son</v>
      </c>
      <c r="B302" s="48">
        <v>11.6</v>
      </c>
      <c r="C302" s="48" t="str">
        <v>Spurs</v>
      </c>
      <c r="D302" s="48">
        <v>5.93</v>
      </c>
      <c r="E302" s="48">
        <v>5.04</v>
      </c>
      <c r="F302" s="48">
        <v>8.06</v>
      </c>
      <c r="G302" s="48">
        <v>5.0999999999999996</v>
      </c>
      <c r="H302" s="48">
        <v>3.66</v>
      </c>
      <c r="I302" s="48">
        <v>4.46</v>
      </c>
      <c r="J302" s="48">
        <v>4.74</v>
      </c>
      <c r="K302" s="48">
        <v>4.2</v>
      </c>
      <c r="L302" s="48">
        <v>0</v>
      </c>
      <c r="N302" s="252">
        <f t="shared" si="49"/>
        <v>2</v>
      </c>
      <c r="O302" s="49" t="str">
        <f>Main!A412</f>
        <v>Mount</v>
      </c>
      <c r="P302" s="49">
        <f>Main!B412</f>
        <v>7.5</v>
      </c>
      <c r="Q302" s="49" t="str">
        <f>Main!C412</f>
        <v>Chelsea</v>
      </c>
      <c r="R302" s="49">
        <f>Main!D412</f>
        <v>4.3099999999999996</v>
      </c>
      <c r="S302" s="49">
        <f>Main!E412</f>
        <v>7.12</v>
      </c>
      <c r="T302" s="49">
        <f>Main!F412</f>
        <v>4.3</v>
      </c>
      <c r="U302" s="49">
        <f>Main!G412</f>
        <v>3.08</v>
      </c>
      <c r="V302" s="49">
        <f>Main!H412</f>
        <v>4.5</v>
      </c>
      <c r="W302" s="49">
        <f>Main!I412</f>
        <v>3.52</v>
      </c>
      <c r="X302" s="49">
        <f>Main!J412</f>
        <v>4.62</v>
      </c>
      <c r="Y302" s="49">
        <f>Main!K412</f>
        <v>3.34</v>
      </c>
      <c r="Z302" s="49">
        <f>Main!L3052</f>
        <v>1</v>
      </c>
      <c r="AB302" s="49">
        <v>3</v>
      </c>
      <c r="AC302" s="49" t="str">
        <v>Digne</v>
      </c>
      <c r="AD302" s="49">
        <v>4.5999999999999996</v>
      </c>
      <c r="AE302" s="49" t="str">
        <v>Aston Villa</v>
      </c>
      <c r="AF302" s="49">
        <v>2.17</v>
      </c>
      <c r="AG302" s="49">
        <v>3.48</v>
      </c>
      <c r="AH302" s="49">
        <v>3.26</v>
      </c>
      <c r="AI302" s="49">
        <v>2.9</v>
      </c>
      <c r="AJ302" s="49">
        <v>3.17</v>
      </c>
      <c r="AK302" s="49">
        <v>1.1499999999999999</v>
      </c>
      <c r="AL302" s="49">
        <v>2.02</v>
      </c>
      <c r="AM302" s="49">
        <v>2.76</v>
      </c>
      <c r="AN302" s="49">
        <v>0</v>
      </c>
      <c r="AP302" s="50" t="str">
        <f>Main!A412</f>
        <v>Mount</v>
      </c>
      <c r="AQ302" s="50">
        <f>Main!B412</f>
        <v>7.5</v>
      </c>
      <c r="AR302" s="50" t="str">
        <f>Main!C412</f>
        <v>Chelsea</v>
      </c>
      <c r="AS302" s="50">
        <f>Main!D412</f>
        <v>4.3099999999999996</v>
      </c>
      <c r="AT302" s="50">
        <f>Main!E412</f>
        <v>7.12</v>
      </c>
      <c r="AU302" s="50">
        <f>Main!F412</f>
        <v>4.3</v>
      </c>
      <c r="AV302" s="50">
        <f>Main!G412</f>
        <v>3.08</v>
      </c>
      <c r="AW302" s="50">
        <f>Main!H412</f>
        <v>4.5</v>
      </c>
      <c r="AX302" s="50">
        <f>Main!I412</f>
        <v>3.52</v>
      </c>
      <c r="AY302" s="50">
        <f>Main!J412</f>
        <v>4.62</v>
      </c>
      <c r="AZ302" s="50">
        <f>Main!K412</f>
        <v>3.34</v>
      </c>
      <c r="BA302" s="50">
        <f>Main!L1292</f>
        <v>0</v>
      </c>
      <c r="BC302" s="50" t="str">
        <v>Mount</v>
      </c>
      <c r="BD302" s="50">
        <v>7.5</v>
      </c>
      <c r="BE302" s="50" t="str">
        <v>Chelsea</v>
      </c>
      <c r="BF302" s="50">
        <v>4.3099999999999996</v>
      </c>
      <c r="BG302" s="50">
        <v>7.12</v>
      </c>
      <c r="BH302" s="50">
        <v>4.3</v>
      </c>
      <c r="BI302" s="50">
        <v>3.08</v>
      </c>
      <c r="BJ302" s="50">
        <v>4.5</v>
      </c>
      <c r="BK302" s="50">
        <v>3.52</v>
      </c>
      <c r="BL302" s="50">
        <v>4.62</v>
      </c>
      <c r="BM302" s="50">
        <v>3.34</v>
      </c>
      <c r="BN302" s="50">
        <v>0</v>
      </c>
      <c r="BP302" s="126" t="str">
        <f>Main!A302</f>
        <v>Mount</v>
      </c>
      <c r="BQ302" s="126">
        <f>Main!N3052</f>
        <v>0</v>
      </c>
      <c r="BR302" s="126">
        <f>Main!F82</f>
        <v>4.3</v>
      </c>
      <c r="BS302" s="126" t="str">
        <v>Mount</v>
      </c>
      <c r="BT302" s="126">
        <v>0</v>
      </c>
      <c r="BU302" s="126">
        <v>4.3</v>
      </c>
      <c r="BV302" s="127" t="str">
        <f t="shared" si="50"/>
        <v>Mount</v>
      </c>
      <c r="BW302" s="127">
        <f>Main!P3052</f>
        <v>0</v>
      </c>
      <c r="BX302" s="127">
        <f t="shared" si="51"/>
        <v>4.3</v>
      </c>
      <c r="BY302" s="127" t="str">
        <v>Mount</v>
      </c>
      <c r="BZ302" s="127">
        <v>0</v>
      </c>
      <c r="CA302" s="127">
        <v>4.3</v>
      </c>
      <c r="CH302" s="19" t="str">
        <f t="shared" si="52"/>
        <v>Mount</v>
      </c>
      <c r="CI302" s="19">
        <f>Main!M3052-BQ302-BW302-CC302</f>
        <v>0</v>
      </c>
      <c r="CJ302" s="19">
        <f t="shared" si="53"/>
        <v>4.3</v>
      </c>
      <c r="CK302" s="19" t="str">
        <v>Mount</v>
      </c>
      <c r="CL302" s="19">
        <v>0</v>
      </c>
      <c r="CM302" s="19">
        <v>4.3</v>
      </c>
    </row>
    <row r="303" spans="1:91">
      <c r="A303" s="48" t="str">
        <v>Foden</v>
      </c>
      <c r="B303" s="48">
        <v>8.3000000000000007</v>
      </c>
      <c r="C303" s="48" t="str">
        <v>Man City</v>
      </c>
      <c r="D303" s="48">
        <v>4.67</v>
      </c>
      <c r="E303" s="48">
        <v>3.53</v>
      </c>
      <c r="F303" s="48">
        <v>7.49</v>
      </c>
      <c r="G303" s="48">
        <v>4.37</v>
      </c>
      <c r="H303" s="48">
        <v>3.54</v>
      </c>
      <c r="I303" s="48">
        <v>7.78</v>
      </c>
      <c r="J303" s="48">
        <v>4.08</v>
      </c>
      <c r="K303" s="48">
        <v>1.88</v>
      </c>
      <c r="L303" s="48">
        <v>0</v>
      </c>
      <c r="N303" s="252">
        <f t="shared" si="49"/>
        <v>2</v>
      </c>
      <c r="O303" s="49" t="str">
        <f>Main!A413</f>
        <v>Sterling</v>
      </c>
      <c r="P303" s="49">
        <f>Main!B413</f>
        <v>9.6999999999999993</v>
      </c>
      <c r="Q303" s="49" t="str">
        <f>Main!C413</f>
        <v>Chelsea</v>
      </c>
      <c r="R303" s="49">
        <f>Main!D413</f>
        <v>4.1500000000000004</v>
      </c>
      <c r="S303" s="49">
        <f>Main!E413</f>
        <v>6.96</v>
      </c>
      <c r="T303" s="49">
        <f>Main!F413</f>
        <v>4.25</v>
      </c>
      <c r="U303" s="49">
        <f>Main!G413</f>
        <v>2.78</v>
      </c>
      <c r="V303" s="49">
        <f>Main!H413</f>
        <v>4.63</v>
      </c>
      <c r="W303" s="49">
        <f>Main!I413</f>
        <v>3.51</v>
      </c>
      <c r="X303" s="49">
        <f>Main!J413</f>
        <v>4.37</v>
      </c>
      <c r="Y303" s="49">
        <f>Main!K413</f>
        <v>3.17</v>
      </c>
      <c r="Z303" s="49">
        <f>Main!L3053</f>
        <v>0</v>
      </c>
      <c r="AB303" s="49">
        <v>3</v>
      </c>
      <c r="AC303" s="49" t="str">
        <v>Akanji</v>
      </c>
      <c r="AD303" s="49">
        <v>5</v>
      </c>
      <c r="AE303" s="49" t="str">
        <v>Man City</v>
      </c>
      <c r="AF303" s="49">
        <v>2.91</v>
      </c>
      <c r="AG303" s="49">
        <v>2.23</v>
      </c>
      <c r="AH303" s="49">
        <v>4.28</v>
      </c>
      <c r="AI303" s="49">
        <v>2.83</v>
      </c>
      <c r="AJ303" s="49">
        <v>1.71</v>
      </c>
      <c r="AK303" s="49">
        <v>3.56</v>
      </c>
      <c r="AL303" s="49">
        <v>2.21</v>
      </c>
      <c r="AM303" s="49">
        <v>0.95</v>
      </c>
      <c r="AN303" s="49">
        <v>0</v>
      </c>
      <c r="AP303" s="50" t="str">
        <f>Main!A413</f>
        <v>Sterling</v>
      </c>
      <c r="AQ303" s="50">
        <f>Main!B413</f>
        <v>9.6999999999999993</v>
      </c>
      <c r="AR303" s="50" t="str">
        <f>Main!C413</f>
        <v>Chelsea</v>
      </c>
      <c r="AS303" s="50">
        <f>Main!D413</f>
        <v>4.1500000000000004</v>
      </c>
      <c r="AT303" s="50">
        <f>Main!E413</f>
        <v>6.96</v>
      </c>
      <c r="AU303" s="50">
        <f>Main!F413</f>
        <v>4.25</v>
      </c>
      <c r="AV303" s="50">
        <f>Main!G413</f>
        <v>2.78</v>
      </c>
      <c r="AW303" s="50">
        <f>Main!H413</f>
        <v>4.63</v>
      </c>
      <c r="AX303" s="50">
        <f>Main!I413</f>
        <v>3.51</v>
      </c>
      <c r="AY303" s="50">
        <f>Main!J413</f>
        <v>4.37</v>
      </c>
      <c r="AZ303" s="50">
        <f>Main!K413</f>
        <v>3.17</v>
      </c>
      <c r="BA303" s="50">
        <f>Main!L1293</f>
        <v>0</v>
      </c>
      <c r="BC303" s="50" t="str">
        <v>Sterling</v>
      </c>
      <c r="BD303" s="50">
        <v>9.6999999999999993</v>
      </c>
      <c r="BE303" s="50" t="str">
        <v>Chelsea</v>
      </c>
      <c r="BF303" s="50">
        <v>4.1500000000000004</v>
      </c>
      <c r="BG303" s="50">
        <v>6.96</v>
      </c>
      <c r="BH303" s="50">
        <v>4.25</v>
      </c>
      <c r="BI303" s="50">
        <v>2.78</v>
      </c>
      <c r="BJ303" s="50">
        <v>4.63</v>
      </c>
      <c r="BK303" s="50">
        <v>3.51</v>
      </c>
      <c r="BL303" s="50">
        <v>4.37</v>
      </c>
      <c r="BM303" s="50">
        <v>3.17</v>
      </c>
      <c r="BN303" s="50">
        <v>0</v>
      </c>
      <c r="BP303" s="126" t="str">
        <f>Main!A303</f>
        <v>Sterling</v>
      </c>
      <c r="BQ303" s="126">
        <f>Main!N3053</f>
        <v>0</v>
      </c>
      <c r="BR303" s="126">
        <f>Main!F83</f>
        <v>4.25</v>
      </c>
      <c r="BS303" s="126" t="str">
        <v>Sterling</v>
      </c>
      <c r="BT303" s="126">
        <v>0</v>
      </c>
      <c r="BU303" s="126">
        <v>4.25</v>
      </c>
      <c r="BV303" s="127" t="str">
        <f t="shared" si="50"/>
        <v>Sterling</v>
      </c>
      <c r="BW303" s="127">
        <f>Main!P3053</f>
        <v>0</v>
      </c>
      <c r="BX303" s="127">
        <f t="shared" si="51"/>
        <v>4.25</v>
      </c>
      <c r="BY303" s="127" t="str">
        <v>Sterling</v>
      </c>
      <c r="BZ303" s="127">
        <v>0</v>
      </c>
      <c r="CA303" s="127">
        <v>4.25</v>
      </c>
      <c r="CH303" s="19" t="str">
        <f t="shared" si="52"/>
        <v>Sterling</v>
      </c>
      <c r="CI303" s="19">
        <f>Main!M3053-BQ303-BW303-CC303</f>
        <v>0</v>
      </c>
      <c r="CJ303" s="19">
        <f t="shared" si="53"/>
        <v>4.25</v>
      </c>
      <c r="CK303" s="19" t="str">
        <v>Sterling</v>
      </c>
      <c r="CL303" s="19">
        <v>0</v>
      </c>
      <c r="CM303" s="19">
        <v>4.25</v>
      </c>
    </row>
    <row r="304" spans="1:91">
      <c r="A304" s="48" t="str">
        <v>Sterling</v>
      </c>
      <c r="B304" s="48">
        <v>9.6999999999999993</v>
      </c>
      <c r="C304" s="48" t="str">
        <v>Chelsea</v>
      </c>
      <c r="D304" s="48">
        <v>4.1500000000000004</v>
      </c>
      <c r="E304" s="48">
        <v>6.96</v>
      </c>
      <c r="F304" s="48">
        <v>4.25</v>
      </c>
      <c r="G304" s="48">
        <v>2.78</v>
      </c>
      <c r="H304" s="48">
        <v>4.63</v>
      </c>
      <c r="I304" s="48">
        <v>3.51</v>
      </c>
      <c r="J304" s="48">
        <v>4.37</v>
      </c>
      <c r="K304" s="48">
        <v>3.17</v>
      </c>
      <c r="L304" s="48">
        <v>0</v>
      </c>
      <c r="N304" s="252">
        <f t="shared" ref="N304:N367" si="55">N194</f>
        <v>2</v>
      </c>
      <c r="O304" s="49" t="str">
        <f>Main!A414</f>
        <v>Fernandes</v>
      </c>
      <c r="P304" s="49">
        <f>Main!B414</f>
        <v>9.8000000000000007</v>
      </c>
      <c r="Q304" s="49" t="str">
        <f>Main!C414</f>
        <v>Man Utd</v>
      </c>
      <c r="R304" s="49">
        <f>Main!D414</f>
        <v>4.3</v>
      </c>
      <c r="S304" s="49">
        <f>Main!E414</f>
        <v>5.29</v>
      </c>
      <c r="T304" s="49">
        <f>Main!F414</f>
        <v>3.31</v>
      </c>
      <c r="U304" s="49">
        <f>Main!G414</f>
        <v>3.29</v>
      </c>
      <c r="V304" s="49">
        <f>Main!H414</f>
        <v>4.83</v>
      </c>
      <c r="W304" s="49">
        <f>Main!I414</f>
        <v>4.5</v>
      </c>
      <c r="X304" s="49">
        <f>Main!J414</f>
        <v>4.8499999999999996</v>
      </c>
      <c r="Y304" s="49">
        <f>Main!K414</f>
        <v>2.36</v>
      </c>
      <c r="Z304" s="49">
        <f>Main!L3054</f>
        <v>0</v>
      </c>
      <c r="AB304" s="49">
        <v>3</v>
      </c>
      <c r="AC304" s="49" t="str">
        <v>Thiago Silva</v>
      </c>
      <c r="AD304" s="49">
        <v>5.4</v>
      </c>
      <c r="AE304" s="49" t="str">
        <v>Chelsea</v>
      </c>
      <c r="AF304" s="49">
        <v>3.27</v>
      </c>
      <c r="AG304" s="49">
        <v>4.46</v>
      </c>
      <c r="AH304" s="49">
        <v>3.03</v>
      </c>
      <c r="AI304" s="49">
        <v>1.37</v>
      </c>
      <c r="AJ304" s="49">
        <v>2.4300000000000002</v>
      </c>
      <c r="AK304" s="49">
        <v>1.92</v>
      </c>
      <c r="AL304" s="49">
        <v>2.63</v>
      </c>
      <c r="AM304" s="49">
        <v>1.54</v>
      </c>
      <c r="AN304" s="49">
        <v>0</v>
      </c>
      <c r="AP304" s="50" t="str">
        <f>Main!A414</f>
        <v>Fernandes</v>
      </c>
      <c r="AQ304" s="50">
        <f>Main!B414</f>
        <v>9.8000000000000007</v>
      </c>
      <c r="AR304" s="50" t="str">
        <f>Main!C414</f>
        <v>Man Utd</v>
      </c>
      <c r="AS304" s="50">
        <f>Main!D414</f>
        <v>4.3</v>
      </c>
      <c r="AT304" s="50">
        <f>Main!E414</f>
        <v>5.29</v>
      </c>
      <c r="AU304" s="50">
        <f>Main!F414</f>
        <v>3.31</v>
      </c>
      <c r="AV304" s="50">
        <f>Main!G414</f>
        <v>3.29</v>
      </c>
      <c r="AW304" s="50">
        <f>Main!H414</f>
        <v>4.83</v>
      </c>
      <c r="AX304" s="50">
        <f>Main!I414</f>
        <v>4.5</v>
      </c>
      <c r="AY304" s="50">
        <f>Main!J414</f>
        <v>4.8499999999999996</v>
      </c>
      <c r="AZ304" s="50">
        <f>Main!K414</f>
        <v>2.36</v>
      </c>
      <c r="BA304" s="50">
        <f>Main!L1294</f>
        <v>0</v>
      </c>
      <c r="BC304" s="50" t="str">
        <v>Fernandes</v>
      </c>
      <c r="BD304" s="50">
        <v>9.8000000000000007</v>
      </c>
      <c r="BE304" s="50" t="str">
        <v>Man Utd</v>
      </c>
      <c r="BF304" s="50">
        <v>4.3</v>
      </c>
      <c r="BG304" s="50">
        <v>5.29</v>
      </c>
      <c r="BH304" s="50">
        <v>3.31</v>
      </c>
      <c r="BI304" s="50">
        <v>3.29</v>
      </c>
      <c r="BJ304" s="50">
        <v>4.83</v>
      </c>
      <c r="BK304" s="50">
        <v>4.5</v>
      </c>
      <c r="BL304" s="50">
        <v>4.8499999999999996</v>
      </c>
      <c r="BM304" s="50">
        <v>2.36</v>
      </c>
      <c r="BN304" s="50">
        <v>0</v>
      </c>
      <c r="BP304" s="126" t="str">
        <f>Main!A304</f>
        <v>Fernandes</v>
      </c>
      <c r="BQ304" s="126">
        <f>Main!N3054</f>
        <v>0</v>
      </c>
      <c r="BR304" s="126">
        <f>Main!F84</f>
        <v>3.31</v>
      </c>
      <c r="BS304" s="126" t="str">
        <v>Fernandes</v>
      </c>
      <c r="BT304" s="126">
        <v>0</v>
      </c>
      <c r="BU304" s="126">
        <v>3.31</v>
      </c>
      <c r="BV304" s="127" t="str">
        <f t="shared" si="50"/>
        <v>Fernandes</v>
      </c>
      <c r="BW304" s="127">
        <f>Main!P3054</f>
        <v>0</v>
      </c>
      <c r="BX304" s="127">
        <f t="shared" si="51"/>
        <v>3.31</v>
      </c>
      <c r="BY304" s="127" t="str">
        <v>Fernandes</v>
      </c>
      <c r="BZ304" s="127">
        <v>0</v>
      </c>
      <c r="CA304" s="127">
        <v>3.31</v>
      </c>
      <c r="CH304" s="19" t="str">
        <f t="shared" si="52"/>
        <v>Fernandes</v>
      </c>
      <c r="CI304" s="19">
        <f>Main!M3054-BQ304-BW304-CC304</f>
        <v>0</v>
      </c>
      <c r="CJ304" s="19">
        <f t="shared" si="53"/>
        <v>3.31</v>
      </c>
      <c r="CK304" s="19" t="str">
        <v>Fernandes</v>
      </c>
      <c r="CL304" s="19">
        <v>0</v>
      </c>
      <c r="CM304" s="19">
        <v>3.31</v>
      </c>
    </row>
    <row r="305" spans="1:91">
      <c r="A305" s="48" t="str">
        <v>Fernandes</v>
      </c>
      <c r="B305" s="48">
        <v>9.8000000000000007</v>
      </c>
      <c r="C305" s="48" t="str">
        <v>Man Utd</v>
      </c>
      <c r="D305" s="48">
        <v>4.3</v>
      </c>
      <c r="E305" s="48">
        <v>5.29</v>
      </c>
      <c r="F305" s="48">
        <v>3.31</v>
      </c>
      <c r="G305" s="48">
        <v>3.29</v>
      </c>
      <c r="H305" s="48">
        <v>4.83</v>
      </c>
      <c r="I305" s="48">
        <v>4.5</v>
      </c>
      <c r="J305" s="48">
        <v>4.8499999999999996</v>
      </c>
      <c r="K305" s="48">
        <v>2.36</v>
      </c>
      <c r="L305" s="48">
        <v>0</v>
      </c>
      <c r="N305" s="252">
        <f t="shared" si="55"/>
        <v>2</v>
      </c>
      <c r="O305" s="49" t="str">
        <f>Main!A415</f>
        <v>Ødegaard</v>
      </c>
      <c r="P305" s="49">
        <f>Main!B415</f>
        <v>6.4</v>
      </c>
      <c r="Q305" s="49" t="str">
        <f>Main!C415</f>
        <v>Arsenal</v>
      </c>
      <c r="R305" s="49">
        <f>Main!D415</f>
        <v>3.72</v>
      </c>
      <c r="S305" s="49">
        <f>Main!E415</f>
        <v>3.71</v>
      </c>
      <c r="T305" s="49">
        <f>Main!F415</f>
        <v>3.41</v>
      </c>
      <c r="U305" s="49">
        <f>Main!G415</f>
        <v>3.8</v>
      </c>
      <c r="V305" s="49">
        <f>Main!H415</f>
        <v>3.88</v>
      </c>
      <c r="W305" s="49">
        <f>Main!I415</f>
        <v>7.39</v>
      </c>
      <c r="X305" s="49">
        <f>Main!J415</f>
        <v>3.75</v>
      </c>
      <c r="Y305" s="49">
        <f>Main!K415</f>
        <v>3.02</v>
      </c>
      <c r="Z305" s="49">
        <f>Main!L3055</f>
        <v>0</v>
      </c>
      <c r="AB305" s="49">
        <v>3</v>
      </c>
      <c r="AC305" s="49" t="str">
        <v>Martínez</v>
      </c>
      <c r="AD305" s="49">
        <v>4.5</v>
      </c>
      <c r="AE305" s="49" t="str">
        <v>Man Utd</v>
      </c>
      <c r="AF305" s="49">
        <v>1.68</v>
      </c>
      <c r="AG305" s="49">
        <v>3.97</v>
      </c>
      <c r="AH305" s="49">
        <v>1.83</v>
      </c>
      <c r="AI305" s="49">
        <v>1.76</v>
      </c>
      <c r="AJ305" s="49">
        <v>3.42</v>
      </c>
      <c r="AK305" s="49">
        <v>2.67</v>
      </c>
      <c r="AL305" s="49">
        <v>3.49</v>
      </c>
      <c r="AM305" s="49">
        <v>1.59</v>
      </c>
      <c r="AN305" s="49">
        <v>0</v>
      </c>
      <c r="AP305" s="50" t="str">
        <f>Main!A415</f>
        <v>Ødegaard</v>
      </c>
      <c r="AQ305" s="50">
        <f>Main!B415</f>
        <v>6.4</v>
      </c>
      <c r="AR305" s="50" t="str">
        <f>Main!C415</f>
        <v>Arsenal</v>
      </c>
      <c r="AS305" s="50">
        <f>Main!D415</f>
        <v>3.72</v>
      </c>
      <c r="AT305" s="50">
        <f>Main!E415</f>
        <v>3.71</v>
      </c>
      <c r="AU305" s="50">
        <f>Main!F415</f>
        <v>3.41</v>
      </c>
      <c r="AV305" s="50">
        <f>Main!G415</f>
        <v>3.8</v>
      </c>
      <c r="AW305" s="50">
        <f>Main!H415</f>
        <v>3.88</v>
      </c>
      <c r="AX305" s="50">
        <f>Main!I415</f>
        <v>7.39</v>
      </c>
      <c r="AY305" s="50">
        <f>Main!J415</f>
        <v>3.75</v>
      </c>
      <c r="AZ305" s="50">
        <f>Main!K415</f>
        <v>3.02</v>
      </c>
      <c r="BA305" s="50">
        <f>Main!L1295</f>
        <v>0</v>
      </c>
      <c r="BC305" s="50" t="str">
        <v>Ødegaard</v>
      </c>
      <c r="BD305" s="50">
        <v>6.4</v>
      </c>
      <c r="BE305" s="50" t="str">
        <v>Arsenal</v>
      </c>
      <c r="BF305" s="50">
        <v>3.72</v>
      </c>
      <c r="BG305" s="50">
        <v>3.71</v>
      </c>
      <c r="BH305" s="50">
        <v>3.41</v>
      </c>
      <c r="BI305" s="50">
        <v>3.8</v>
      </c>
      <c r="BJ305" s="50">
        <v>3.88</v>
      </c>
      <c r="BK305" s="50">
        <v>7.39</v>
      </c>
      <c r="BL305" s="50">
        <v>3.75</v>
      </c>
      <c r="BM305" s="50">
        <v>3.02</v>
      </c>
      <c r="BN305" s="50">
        <v>0</v>
      </c>
      <c r="BP305" s="126" t="str">
        <f>Main!A305</f>
        <v>Ødegaard</v>
      </c>
      <c r="BQ305" s="126">
        <f>Main!N3055</f>
        <v>0</v>
      </c>
      <c r="BR305" s="126">
        <f>Main!F85</f>
        <v>3.41</v>
      </c>
      <c r="BS305" s="126" t="str">
        <v>Ødegaard</v>
      </c>
      <c r="BT305" s="126">
        <v>0</v>
      </c>
      <c r="BU305" s="126">
        <v>3.41</v>
      </c>
      <c r="BV305" s="127" t="str">
        <f t="shared" si="50"/>
        <v>Ødegaard</v>
      </c>
      <c r="BW305" s="127">
        <f>Main!P3055</f>
        <v>0</v>
      </c>
      <c r="BX305" s="127">
        <f t="shared" si="51"/>
        <v>3.41</v>
      </c>
      <c r="BY305" s="127" t="str">
        <v>Ødegaard</v>
      </c>
      <c r="BZ305" s="127">
        <v>0</v>
      </c>
      <c r="CA305" s="127">
        <v>3.41</v>
      </c>
      <c r="CH305" s="19" t="str">
        <f t="shared" si="52"/>
        <v>Ødegaard</v>
      </c>
      <c r="CI305" s="19">
        <f>Main!M3055-BQ305-BW305-CC305</f>
        <v>0</v>
      </c>
      <c r="CJ305" s="19">
        <f t="shared" si="53"/>
        <v>3.41</v>
      </c>
      <c r="CK305" s="19" t="str">
        <v>Ødegaard</v>
      </c>
      <c r="CL305" s="19">
        <v>0</v>
      </c>
      <c r="CM305" s="19">
        <v>3.41</v>
      </c>
    </row>
    <row r="306" spans="1:91">
      <c r="A306" s="48" t="str">
        <v>Ødegaard</v>
      </c>
      <c r="B306" s="48">
        <v>6.4</v>
      </c>
      <c r="C306" s="48" t="str">
        <v>Arsenal</v>
      </c>
      <c r="D306" s="48">
        <v>3.72</v>
      </c>
      <c r="E306" s="48">
        <v>3.71</v>
      </c>
      <c r="F306" s="48">
        <v>3.41</v>
      </c>
      <c r="G306" s="48">
        <v>3.8</v>
      </c>
      <c r="H306" s="48">
        <v>3.88</v>
      </c>
      <c r="I306" s="48">
        <v>7.39</v>
      </c>
      <c r="J306" s="48">
        <v>3.75</v>
      </c>
      <c r="K306" s="48">
        <v>3.02</v>
      </c>
      <c r="L306" s="48">
        <v>0</v>
      </c>
      <c r="N306" s="252">
        <f t="shared" si="55"/>
        <v>2</v>
      </c>
      <c r="O306" s="49" t="str">
        <f>Main!A416</f>
        <v>Trossard</v>
      </c>
      <c r="P306" s="49">
        <f>Main!B416</f>
        <v>7</v>
      </c>
      <c r="Q306" s="49" t="str">
        <f>Main!C416</f>
        <v>Brighton</v>
      </c>
      <c r="R306" s="49">
        <f>Main!D416</f>
        <v>3.94</v>
      </c>
      <c r="S306" s="49">
        <f>Main!E416</f>
        <v>4.53</v>
      </c>
      <c r="T306" s="49">
        <f>Main!F416</f>
        <v>3.51</v>
      </c>
      <c r="U306" s="49">
        <f>Main!G416</f>
        <v>3.95</v>
      </c>
      <c r="V306" s="49">
        <f>Main!H416</f>
        <v>4.8600000000000003</v>
      </c>
      <c r="W306" s="49">
        <f>Main!I416</f>
        <v>3.93</v>
      </c>
      <c r="X306" s="49">
        <f>Main!J416</f>
        <v>4.7300000000000004</v>
      </c>
      <c r="Y306" s="49">
        <f>Main!K416</f>
        <v>2.04</v>
      </c>
      <c r="Z306" s="49">
        <f>Main!L3056</f>
        <v>0</v>
      </c>
      <c r="AB306" s="49">
        <v>3</v>
      </c>
      <c r="AC306" s="49" t="str">
        <v>Mee</v>
      </c>
      <c r="AD306" s="49">
        <v>4.5999999999999996</v>
      </c>
      <c r="AE306" s="49" t="str">
        <v>Brentford</v>
      </c>
      <c r="AF306" s="49">
        <v>2.67</v>
      </c>
      <c r="AG306" s="49">
        <v>1.94</v>
      </c>
      <c r="AH306" s="49">
        <v>3.89</v>
      </c>
      <c r="AI306" s="49">
        <v>2.54</v>
      </c>
      <c r="AJ306" s="49">
        <v>3.58</v>
      </c>
      <c r="AK306" s="49">
        <v>1.5</v>
      </c>
      <c r="AL306" s="49">
        <v>3.4</v>
      </c>
      <c r="AM306" s="49">
        <v>0.85</v>
      </c>
      <c r="AN306" s="49">
        <v>0</v>
      </c>
      <c r="AP306" s="50" t="str">
        <f>Main!A416</f>
        <v>Trossard</v>
      </c>
      <c r="AQ306" s="50">
        <f>Main!B416</f>
        <v>7</v>
      </c>
      <c r="AR306" s="50" t="str">
        <f>Main!C416</f>
        <v>Brighton</v>
      </c>
      <c r="AS306" s="50">
        <f>Main!D416</f>
        <v>3.94</v>
      </c>
      <c r="AT306" s="50">
        <f>Main!E416</f>
        <v>4.53</v>
      </c>
      <c r="AU306" s="50">
        <f>Main!F416</f>
        <v>3.51</v>
      </c>
      <c r="AV306" s="50">
        <f>Main!G416</f>
        <v>3.95</v>
      </c>
      <c r="AW306" s="50">
        <f>Main!H416</f>
        <v>4.8600000000000003</v>
      </c>
      <c r="AX306" s="50">
        <f>Main!I416</f>
        <v>3.93</v>
      </c>
      <c r="AY306" s="50">
        <f>Main!J416</f>
        <v>4.7300000000000004</v>
      </c>
      <c r="AZ306" s="50">
        <f>Main!K416</f>
        <v>2.04</v>
      </c>
      <c r="BA306" s="50">
        <f>Main!L1296</f>
        <v>0</v>
      </c>
      <c r="BC306" s="50" t="str">
        <v>Trossard</v>
      </c>
      <c r="BD306" s="50">
        <v>7</v>
      </c>
      <c r="BE306" s="50" t="str">
        <v>Brighton</v>
      </c>
      <c r="BF306" s="50">
        <v>3.94</v>
      </c>
      <c r="BG306" s="50">
        <v>4.53</v>
      </c>
      <c r="BH306" s="50">
        <v>3.51</v>
      </c>
      <c r="BI306" s="50">
        <v>3.95</v>
      </c>
      <c r="BJ306" s="50">
        <v>4.8600000000000003</v>
      </c>
      <c r="BK306" s="50">
        <v>3.93</v>
      </c>
      <c r="BL306" s="50">
        <v>4.7300000000000004</v>
      </c>
      <c r="BM306" s="50">
        <v>2.04</v>
      </c>
      <c r="BN306" s="50">
        <v>0</v>
      </c>
      <c r="BP306" s="126" t="str">
        <f>Main!A306</f>
        <v>Trossard</v>
      </c>
      <c r="BQ306" s="126">
        <f>Main!N3056</f>
        <v>0</v>
      </c>
      <c r="BR306" s="126">
        <f>Main!F86</f>
        <v>3.51</v>
      </c>
      <c r="BS306" s="126" t="str">
        <v>Trossard</v>
      </c>
      <c r="BT306" s="126">
        <v>0</v>
      </c>
      <c r="BU306" s="126">
        <v>3.51</v>
      </c>
      <c r="BV306" s="127" t="str">
        <f t="shared" si="50"/>
        <v>Trossard</v>
      </c>
      <c r="BW306" s="127">
        <f>Main!P3056</f>
        <v>0</v>
      </c>
      <c r="BX306" s="127">
        <f t="shared" si="51"/>
        <v>3.51</v>
      </c>
      <c r="BY306" s="127" t="str">
        <v>Trossard</v>
      </c>
      <c r="BZ306" s="127">
        <v>0</v>
      </c>
      <c r="CA306" s="127">
        <v>3.51</v>
      </c>
      <c r="CH306" s="19" t="str">
        <f t="shared" si="52"/>
        <v>Trossard</v>
      </c>
      <c r="CI306" s="19">
        <f>Main!M3056-BQ306-BW306-CC306</f>
        <v>0</v>
      </c>
      <c r="CJ306" s="19">
        <f t="shared" si="53"/>
        <v>3.51</v>
      </c>
      <c r="CK306" s="19" t="str">
        <v>Trossard</v>
      </c>
      <c r="CL306" s="19">
        <v>0</v>
      </c>
      <c r="CM306" s="19">
        <v>3.51</v>
      </c>
    </row>
    <row r="307" spans="1:91">
      <c r="A307" s="48" t="str">
        <v>Trossard</v>
      </c>
      <c r="B307" s="48">
        <v>7</v>
      </c>
      <c r="C307" s="48" t="str">
        <v>Brighton</v>
      </c>
      <c r="D307" s="48">
        <v>3.94</v>
      </c>
      <c r="E307" s="48">
        <v>4.53</v>
      </c>
      <c r="F307" s="48">
        <v>3.51</v>
      </c>
      <c r="G307" s="48">
        <v>3.95</v>
      </c>
      <c r="H307" s="48">
        <v>4.8600000000000003</v>
      </c>
      <c r="I307" s="48">
        <v>3.93</v>
      </c>
      <c r="J307" s="48">
        <v>4.7300000000000004</v>
      </c>
      <c r="K307" s="48">
        <v>2.04</v>
      </c>
      <c r="L307" s="48">
        <v>0</v>
      </c>
      <c r="N307" s="252">
        <f t="shared" si="55"/>
        <v>2</v>
      </c>
      <c r="O307" s="49" t="str">
        <f>Main!A417</f>
        <v>Grealish</v>
      </c>
      <c r="P307" s="49">
        <f>Main!B417</f>
        <v>6.8</v>
      </c>
      <c r="Q307" s="49" t="str">
        <f>Main!C417</f>
        <v>Man City</v>
      </c>
      <c r="R307" s="49">
        <f>Main!D417</f>
        <v>3.91</v>
      </c>
      <c r="S307" s="49">
        <f>Main!E417</f>
        <v>3</v>
      </c>
      <c r="T307" s="49">
        <f>Main!F417</f>
        <v>6.13</v>
      </c>
      <c r="U307" s="49">
        <f>Main!G417</f>
        <v>3.71</v>
      </c>
      <c r="V307" s="49">
        <f>Main!H417</f>
        <v>2.9</v>
      </c>
      <c r="W307" s="49">
        <f>Main!I417</f>
        <v>6.63</v>
      </c>
      <c r="X307" s="49">
        <f>Main!J417</f>
        <v>3.43</v>
      </c>
      <c r="Y307" s="49">
        <f>Main!K417</f>
        <v>1.56</v>
      </c>
      <c r="Z307" s="49">
        <f>Main!L3057</f>
        <v>0</v>
      </c>
      <c r="AB307" s="49">
        <v>3</v>
      </c>
      <c r="AC307" s="49" t="str">
        <v>Cresswell</v>
      </c>
      <c r="AD307" s="49">
        <v>4.8</v>
      </c>
      <c r="AE307" s="49" t="str">
        <v>West Ham</v>
      </c>
      <c r="AF307" s="49">
        <v>2.87</v>
      </c>
      <c r="AG307" s="49">
        <v>2.71</v>
      </c>
      <c r="AH307" s="49">
        <v>2.66</v>
      </c>
      <c r="AI307" s="49">
        <v>3.33</v>
      </c>
      <c r="AJ307" s="49">
        <v>1.69</v>
      </c>
      <c r="AK307" s="49">
        <v>2.21</v>
      </c>
      <c r="AL307" s="49">
        <v>1.63</v>
      </c>
      <c r="AM307" s="49">
        <v>2.86</v>
      </c>
      <c r="AN307" s="49">
        <v>0</v>
      </c>
      <c r="AP307" s="50" t="str">
        <f>Main!A417</f>
        <v>Grealish</v>
      </c>
      <c r="AQ307" s="50">
        <f>Main!B417</f>
        <v>6.8</v>
      </c>
      <c r="AR307" s="50" t="str">
        <f>Main!C417</f>
        <v>Man City</v>
      </c>
      <c r="AS307" s="50">
        <f>Main!D417</f>
        <v>3.91</v>
      </c>
      <c r="AT307" s="50">
        <f>Main!E417</f>
        <v>3</v>
      </c>
      <c r="AU307" s="50">
        <f>Main!F417</f>
        <v>6.13</v>
      </c>
      <c r="AV307" s="50">
        <f>Main!G417</f>
        <v>3.71</v>
      </c>
      <c r="AW307" s="50">
        <f>Main!H417</f>
        <v>2.9</v>
      </c>
      <c r="AX307" s="50">
        <f>Main!I417</f>
        <v>6.63</v>
      </c>
      <c r="AY307" s="50">
        <f>Main!J417</f>
        <v>3.43</v>
      </c>
      <c r="AZ307" s="50">
        <f>Main!K417</f>
        <v>1.56</v>
      </c>
      <c r="BA307" s="50">
        <f>Main!L1297</f>
        <v>0</v>
      </c>
      <c r="BC307" s="50" t="str">
        <v>Grealish</v>
      </c>
      <c r="BD307" s="50">
        <v>6.8</v>
      </c>
      <c r="BE307" s="50" t="str">
        <v>Man City</v>
      </c>
      <c r="BF307" s="50">
        <v>3.91</v>
      </c>
      <c r="BG307" s="50">
        <v>3</v>
      </c>
      <c r="BH307" s="50">
        <v>6.13</v>
      </c>
      <c r="BI307" s="50">
        <v>3.71</v>
      </c>
      <c r="BJ307" s="50">
        <v>2.9</v>
      </c>
      <c r="BK307" s="50">
        <v>6.63</v>
      </c>
      <c r="BL307" s="50">
        <v>3.43</v>
      </c>
      <c r="BM307" s="50">
        <v>1.56</v>
      </c>
      <c r="BN307" s="50">
        <v>0</v>
      </c>
      <c r="BP307" s="126" t="str">
        <f>Main!A307</f>
        <v>Grealish</v>
      </c>
      <c r="BQ307" s="126">
        <f>Main!N3057</f>
        <v>0</v>
      </c>
      <c r="BR307" s="126">
        <f>Main!F87</f>
        <v>6.13</v>
      </c>
      <c r="BS307" s="126" t="str">
        <v>Grealish</v>
      </c>
      <c r="BT307" s="126">
        <v>0</v>
      </c>
      <c r="BU307" s="126">
        <v>6.13</v>
      </c>
      <c r="BV307" s="127" t="str">
        <f t="shared" si="50"/>
        <v>Grealish</v>
      </c>
      <c r="BW307" s="127">
        <f>Main!P3057</f>
        <v>0</v>
      </c>
      <c r="BX307" s="127">
        <f t="shared" si="51"/>
        <v>6.13</v>
      </c>
      <c r="BY307" s="127" t="str">
        <v>Grealish</v>
      </c>
      <c r="BZ307" s="127">
        <v>0</v>
      </c>
      <c r="CA307" s="127">
        <v>6.13</v>
      </c>
      <c r="CH307" s="19" t="str">
        <f t="shared" si="52"/>
        <v>Grealish</v>
      </c>
      <c r="CI307" s="19">
        <f>Main!M3057-BQ307-BW307-CC307</f>
        <v>0</v>
      </c>
      <c r="CJ307" s="19">
        <f t="shared" si="53"/>
        <v>6.13</v>
      </c>
      <c r="CK307" s="19" t="str">
        <v>Grealish</v>
      </c>
      <c r="CL307" s="19">
        <v>0</v>
      </c>
      <c r="CM307" s="19">
        <v>6.13</v>
      </c>
    </row>
    <row r="308" spans="1:91">
      <c r="A308" s="48" t="str">
        <v>Grealish</v>
      </c>
      <c r="B308" s="48">
        <v>6.8</v>
      </c>
      <c r="C308" s="48" t="str">
        <v>Man City</v>
      </c>
      <c r="D308" s="48">
        <v>3.91</v>
      </c>
      <c r="E308" s="48">
        <v>3</v>
      </c>
      <c r="F308" s="48">
        <v>6.13</v>
      </c>
      <c r="G308" s="48">
        <v>3.71</v>
      </c>
      <c r="H308" s="48">
        <v>2.9</v>
      </c>
      <c r="I308" s="48">
        <v>6.63</v>
      </c>
      <c r="J308" s="48">
        <v>3.43</v>
      </c>
      <c r="K308" s="48">
        <v>1.56</v>
      </c>
      <c r="L308" s="48">
        <v>0</v>
      </c>
      <c r="N308" s="252">
        <f t="shared" si="55"/>
        <v>2</v>
      </c>
      <c r="O308" s="49" t="str">
        <f>Main!A418</f>
        <v>Rashford</v>
      </c>
      <c r="P308" s="49">
        <f>Main!B418</f>
        <v>6.8</v>
      </c>
      <c r="Q308" s="49" t="str">
        <f>Main!C418</f>
        <v>Man Utd</v>
      </c>
      <c r="R308" s="49">
        <f>Main!D418</f>
        <v>4.4400000000000004</v>
      </c>
      <c r="S308" s="49">
        <f>Main!E418</f>
        <v>5.14</v>
      </c>
      <c r="T308" s="49">
        <f>Main!F418</f>
        <v>3.14</v>
      </c>
      <c r="U308" s="49">
        <f>Main!G418</f>
        <v>2.98</v>
      </c>
      <c r="V308" s="49">
        <f>Main!H418</f>
        <v>4.33</v>
      </c>
      <c r="W308" s="49">
        <f>Main!I418</f>
        <v>4.12</v>
      </c>
      <c r="X308" s="49">
        <f>Main!J418</f>
        <v>4.43</v>
      </c>
      <c r="Y308" s="49">
        <f>Main!K418</f>
        <v>2.1</v>
      </c>
      <c r="Z308" s="49">
        <f>Main!L3058</f>
        <v>1</v>
      </c>
      <c r="AB308" s="49">
        <v>3</v>
      </c>
      <c r="AC308" s="49" t="str">
        <v>Konsa</v>
      </c>
      <c r="AD308" s="49">
        <v>4.4000000000000004</v>
      </c>
      <c r="AE308" s="49" t="str">
        <v>Aston Villa</v>
      </c>
      <c r="AF308" s="49">
        <v>1.95</v>
      </c>
      <c r="AG308" s="49">
        <v>3.28</v>
      </c>
      <c r="AH308" s="49">
        <v>2.93</v>
      </c>
      <c r="AI308" s="49">
        <v>2.71</v>
      </c>
      <c r="AJ308" s="49">
        <v>2.98</v>
      </c>
      <c r="AK308" s="49">
        <v>1.21</v>
      </c>
      <c r="AL308" s="49">
        <v>1.9</v>
      </c>
      <c r="AM308" s="49">
        <v>2.59</v>
      </c>
      <c r="AN308" s="49">
        <v>0</v>
      </c>
      <c r="AP308" s="50" t="str">
        <f>Main!A418</f>
        <v>Rashford</v>
      </c>
      <c r="AQ308" s="50">
        <f>Main!B418</f>
        <v>6.8</v>
      </c>
      <c r="AR308" s="50" t="str">
        <f>Main!C418</f>
        <v>Man Utd</v>
      </c>
      <c r="AS308" s="50">
        <f>Main!D418</f>
        <v>4.4400000000000004</v>
      </c>
      <c r="AT308" s="50">
        <f>Main!E418</f>
        <v>5.14</v>
      </c>
      <c r="AU308" s="50">
        <f>Main!F418</f>
        <v>3.14</v>
      </c>
      <c r="AV308" s="50">
        <f>Main!G418</f>
        <v>2.98</v>
      </c>
      <c r="AW308" s="50">
        <f>Main!H418</f>
        <v>4.33</v>
      </c>
      <c r="AX308" s="50">
        <f>Main!I418</f>
        <v>4.12</v>
      </c>
      <c r="AY308" s="50">
        <f>Main!J418</f>
        <v>4.43</v>
      </c>
      <c r="AZ308" s="50">
        <f>Main!K418</f>
        <v>2.1</v>
      </c>
      <c r="BA308" s="50">
        <f>Main!L1298</f>
        <v>0</v>
      </c>
      <c r="BC308" s="50" t="str">
        <v>Rashford</v>
      </c>
      <c r="BD308" s="50">
        <v>6.8</v>
      </c>
      <c r="BE308" s="50" t="str">
        <v>Man Utd</v>
      </c>
      <c r="BF308" s="50">
        <v>4.4400000000000004</v>
      </c>
      <c r="BG308" s="50">
        <v>5.14</v>
      </c>
      <c r="BH308" s="50">
        <v>3.14</v>
      </c>
      <c r="BI308" s="50">
        <v>2.98</v>
      </c>
      <c r="BJ308" s="50">
        <v>4.33</v>
      </c>
      <c r="BK308" s="50">
        <v>4.12</v>
      </c>
      <c r="BL308" s="50">
        <v>4.43</v>
      </c>
      <c r="BM308" s="50">
        <v>2.1</v>
      </c>
      <c r="BN308" s="50">
        <v>0</v>
      </c>
      <c r="BP308" s="126" t="str">
        <f>Main!A308</f>
        <v>Rashford</v>
      </c>
      <c r="BQ308" s="126">
        <f>Main!N3058</f>
        <v>0</v>
      </c>
      <c r="BR308" s="126">
        <f>Main!F88</f>
        <v>3.14</v>
      </c>
      <c r="BS308" s="126" t="str">
        <v>Rashford</v>
      </c>
      <c r="BT308" s="126">
        <v>0</v>
      </c>
      <c r="BU308" s="126">
        <v>3.14</v>
      </c>
      <c r="BV308" s="127" t="str">
        <f t="shared" si="50"/>
        <v>Rashford</v>
      </c>
      <c r="BW308" s="127">
        <f>Main!P3058</f>
        <v>0</v>
      </c>
      <c r="BX308" s="127">
        <f t="shared" si="51"/>
        <v>3.14</v>
      </c>
      <c r="BY308" s="127" t="str">
        <v>Rashford</v>
      </c>
      <c r="BZ308" s="127">
        <v>0</v>
      </c>
      <c r="CA308" s="127">
        <v>3.14</v>
      </c>
      <c r="CH308" s="19" t="str">
        <f t="shared" si="52"/>
        <v>Rashford</v>
      </c>
      <c r="CI308" s="19">
        <f>Main!M3058-BQ308-BW308-CC308</f>
        <v>0</v>
      </c>
      <c r="CJ308" s="19">
        <f t="shared" si="53"/>
        <v>3.14</v>
      </c>
      <c r="CK308" s="19" t="str">
        <v>Rashford</v>
      </c>
      <c r="CL308" s="19">
        <v>0</v>
      </c>
      <c r="CM308" s="19">
        <v>3.14</v>
      </c>
    </row>
    <row r="309" spans="1:91">
      <c r="A309" s="48" t="str">
        <v>Zaha</v>
      </c>
      <c r="B309" s="48">
        <v>7.5</v>
      </c>
      <c r="C309" s="48" t="str">
        <v>Crystal Palace</v>
      </c>
      <c r="D309" s="48">
        <v>4.55</v>
      </c>
      <c r="E309" s="48">
        <v>4.08</v>
      </c>
      <c r="F309" s="48">
        <v>3.15</v>
      </c>
      <c r="G309" s="48">
        <v>3.69</v>
      </c>
      <c r="H309" s="48">
        <v>3.27</v>
      </c>
      <c r="I309" s="48">
        <v>4.0599999999999996</v>
      </c>
      <c r="J309" s="48">
        <v>3.83</v>
      </c>
      <c r="K309" s="48">
        <v>3.42</v>
      </c>
      <c r="L309" s="48">
        <v>0</v>
      </c>
      <c r="N309" s="252">
        <f t="shared" si="55"/>
        <v>2</v>
      </c>
      <c r="O309" s="49" t="str">
        <f>Main!A419</f>
        <v>Zaha</v>
      </c>
      <c r="P309" s="49">
        <f>Main!B419</f>
        <v>7.5</v>
      </c>
      <c r="Q309" s="49" t="str">
        <f>Main!C419</f>
        <v>Crystal Palace</v>
      </c>
      <c r="R309" s="49">
        <f>Main!D419</f>
        <v>4.55</v>
      </c>
      <c r="S309" s="49">
        <f>Main!E419</f>
        <v>4.08</v>
      </c>
      <c r="T309" s="49">
        <f>Main!F419</f>
        <v>3.15</v>
      </c>
      <c r="U309" s="49">
        <f>Main!G419</f>
        <v>3.69</v>
      </c>
      <c r="V309" s="49">
        <f>Main!H419</f>
        <v>3.27</v>
      </c>
      <c r="W309" s="49">
        <f>Main!I419</f>
        <v>4.0599999999999996</v>
      </c>
      <c r="X309" s="49">
        <f>Main!J419</f>
        <v>3.83</v>
      </c>
      <c r="Y309" s="49">
        <f>Main!K419</f>
        <v>3.42</v>
      </c>
      <c r="Z309" s="49">
        <f>Main!L3059</f>
        <v>0</v>
      </c>
      <c r="AB309" s="49">
        <v>3</v>
      </c>
      <c r="AC309" s="49" t="str">
        <v>Perraud</v>
      </c>
      <c r="AD309" s="49">
        <v>4.4000000000000004</v>
      </c>
      <c r="AE309" s="49" t="str">
        <v>Southampton</v>
      </c>
      <c r="AF309" s="49">
        <v>2.5299999999999998</v>
      </c>
      <c r="AG309" s="49">
        <v>3.56</v>
      </c>
      <c r="AH309" s="49">
        <v>2.5099999999999998</v>
      </c>
      <c r="AI309" s="49">
        <v>2.67</v>
      </c>
      <c r="AJ309" s="49">
        <v>2.0499999999999998</v>
      </c>
      <c r="AK309" s="49">
        <v>2.89</v>
      </c>
      <c r="AL309" s="49">
        <v>1.51</v>
      </c>
      <c r="AM309" s="49">
        <v>1.78</v>
      </c>
      <c r="AN309" s="49">
        <v>0</v>
      </c>
      <c r="AP309" s="50" t="str">
        <f>Main!A419</f>
        <v>Zaha</v>
      </c>
      <c r="AQ309" s="50">
        <f>Main!B419</f>
        <v>7.5</v>
      </c>
      <c r="AR309" s="50" t="str">
        <f>Main!C419</f>
        <v>Crystal Palace</v>
      </c>
      <c r="AS309" s="50">
        <f>Main!D419</f>
        <v>4.55</v>
      </c>
      <c r="AT309" s="50">
        <f>Main!E419</f>
        <v>4.08</v>
      </c>
      <c r="AU309" s="50">
        <f>Main!F419</f>
        <v>3.15</v>
      </c>
      <c r="AV309" s="50">
        <f>Main!G419</f>
        <v>3.69</v>
      </c>
      <c r="AW309" s="50">
        <f>Main!H419</f>
        <v>3.27</v>
      </c>
      <c r="AX309" s="50">
        <f>Main!I419</f>
        <v>4.0599999999999996</v>
      </c>
      <c r="AY309" s="50">
        <f>Main!J419</f>
        <v>3.83</v>
      </c>
      <c r="AZ309" s="50">
        <f>Main!K419</f>
        <v>3.42</v>
      </c>
      <c r="BA309" s="50">
        <f>Main!L1299</f>
        <v>0</v>
      </c>
      <c r="BC309" s="50" t="str">
        <v>Zaha</v>
      </c>
      <c r="BD309" s="50">
        <v>7.5</v>
      </c>
      <c r="BE309" s="50" t="str">
        <v>Crystal Palace</v>
      </c>
      <c r="BF309" s="50">
        <v>4.55</v>
      </c>
      <c r="BG309" s="50">
        <v>4.08</v>
      </c>
      <c r="BH309" s="50">
        <v>3.15</v>
      </c>
      <c r="BI309" s="50">
        <v>3.69</v>
      </c>
      <c r="BJ309" s="50">
        <v>3.27</v>
      </c>
      <c r="BK309" s="50">
        <v>4.0599999999999996</v>
      </c>
      <c r="BL309" s="50">
        <v>3.83</v>
      </c>
      <c r="BM309" s="50">
        <v>3.42</v>
      </c>
      <c r="BN309" s="50">
        <v>0</v>
      </c>
      <c r="BP309" s="126" t="str">
        <f>Main!A309</f>
        <v>Zaha</v>
      </c>
      <c r="BQ309" s="126">
        <f>Main!N3059</f>
        <v>0</v>
      </c>
      <c r="BR309" s="126">
        <f>Main!F89</f>
        <v>3.15</v>
      </c>
      <c r="BS309" s="126" t="str">
        <v>Zaha</v>
      </c>
      <c r="BT309" s="126">
        <v>0</v>
      </c>
      <c r="BU309" s="126">
        <v>3.15</v>
      </c>
      <c r="BV309" s="127" t="str">
        <f t="shared" si="50"/>
        <v>Zaha</v>
      </c>
      <c r="BW309" s="127">
        <f>Main!P3059</f>
        <v>0</v>
      </c>
      <c r="BX309" s="127">
        <f t="shared" si="51"/>
        <v>3.15</v>
      </c>
      <c r="BY309" s="127" t="str">
        <v>Zaha</v>
      </c>
      <c r="BZ309" s="127">
        <v>0</v>
      </c>
      <c r="CA309" s="127">
        <v>3.15</v>
      </c>
      <c r="CH309" s="19" t="str">
        <f t="shared" si="52"/>
        <v>Zaha</v>
      </c>
      <c r="CI309" s="19">
        <f>Main!M3059-BQ309-BW309-CC309</f>
        <v>0</v>
      </c>
      <c r="CJ309" s="19">
        <f t="shared" si="53"/>
        <v>3.15</v>
      </c>
      <c r="CK309" s="19" t="str">
        <v>Zaha</v>
      </c>
      <c r="CL309" s="19">
        <v>0</v>
      </c>
      <c r="CM309" s="19">
        <v>3.15</v>
      </c>
    </row>
    <row r="310" spans="1:91">
      <c r="A310" s="48" t="str">
        <v>Bernardo</v>
      </c>
      <c r="B310" s="48">
        <v>6.9</v>
      </c>
      <c r="C310" s="48" t="str">
        <v>Man City</v>
      </c>
      <c r="D310" s="48">
        <v>3.67</v>
      </c>
      <c r="E310" s="48">
        <v>2.9</v>
      </c>
      <c r="F310" s="48">
        <v>6.01</v>
      </c>
      <c r="G310" s="48">
        <v>3.55</v>
      </c>
      <c r="H310" s="48">
        <v>2.84</v>
      </c>
      <c r="I310" s="48">
        <v>6.03</v>
      </c>
      <c r="J310" s="48">
        <v>3.31</v>
      </c>
      <c r="K310" s="48">
        <v>1.45</v>
      </c>
      <c r="L310" s="48">
        <v>0</v>
      </c>
      <c r="N310" s="252">
        <f t="shared" si="55"/>
        <v>2</v>
      </c>
      <c r="O310" s="49" t="str">
        <f>Main!A420</f>
        <v>Bernardo</v>
      </c>
      <c r="P310" s="49">
        <f>Main!B420</f>
        <v>6.9</v>
      </c>
      <c r="Q310" s="49" t="str">
        <f>Main!C420</f>
        <v>Man City</v>
      </c>
      <c r="R310" s="49">
        <f>Main!D420</f>
        <v>3.67</v>
      </c>
      <c r="S310" s="49">
        <f>Main!E420</f>
        <v>2.9</v>
      </c>
      <c r="T310" s="49">
        <f>Main!F420</f>
        <v>6.01</v>
      </c>
      <c r="U310" s="49">
        <f>Main!G420</f>
        <v>3.55</v>
      </c>
      <c r="V310" s="49">
        <f>Main!H420</f>
        <v>2.84</v>
      </c>
      <c r="W310" s="49">
        <f>Main!I420</f>
        <v>6.03</v>
      </c>
      <c r="X310" s="49">
        <f>Main!J420</f>
        <v>3.31</v>
      </c>
      <c r="Y310" s="49">
        <f>Main!K420</f>
        <v>1.45</v>
      </c>
      <c r="Z310" s="49">
        <f>Main!L3060</f>
        <v>0</v>
      </c>
      <c r="AB310" s="49">
        <v>3</v>
      </c>
      <c r="AC310" s="49" t="str">
        <v>Kehrer</v>
      </c>
      <c r="AD310" s="49">
        <v>4.5</v>
      </c>
      <c r="AE310" s="49" t="str">
        <v>West Ham</v>
      </c>
      <c r="AF310" s="49">
        <v>3.05</v>
      </c>
      <c r="AG310" s="49">
        <v>2.16</v>
      </c>
      <c r="AH310" s="49">
        <v>2.38</v>
      </c>
      <c r="AI310" s="49">
        <v>3</v>
      </c>
      <c r="AJ310" s="49">
        <v>1.8</v>
      </c>
      <c r="AK310" s="49">
        <v>2.35</v>
      </c>
      <c r="AL310" s="49">
        <v>1.74</v>
      </c>
      <c r="AM310" s="49">
        <v>2.98</v>
      </c>
      <c r="AN310" s="49">
        <v>0</v>
      </c>
      <c r="AP310" s="50" t="str">
        <f>Main!A420</f>
        <v>Bernardo</v>
      </c>
      <c r="AQ310" s="50">
        <f>Main!B420</f>
        <v>6.9</v>
      </c>
      <c r="AR310" s="50" t="str">
        <f>Main!C420</f>
        <v>Man City</v>
      </c>
      <c r="AS310" s="50">
        <f>Main!D420</f>
        <v>3.67</v>
      </c>
      <c r="AT310" s="50">
        <f>Main!E420</f>
        <v>2.9</v>
      </c>
      <c r="AU310" s="50">
        <f>Main!F420</f>
        <v>6.01</v>
      </c>
      <c r="AV310" s="50">
        <f>Main!G420</f>
        <v>3.55</v>
      </c>
      <c r="AW310" s="50">
        <f>Main!H420</f>
        <v>2.84</v>
      </c>
      <c r="AX310" s="50">
        <f>Main!I420</f>
        <v>6.03</v>
      </c>
      <c r="AY310" s="50">
        <f>Main!J420</f>
        <v>3.31</v>
      </c>
      <c r="AZ310" s="50">
        <f>Main!K420</f>
        <v>1.45</v>
      </c>
      <c r="BA310" s="50">
        <f>Main!L1300</f>
        <v>0</v>
      </c>
      <c r="BC310" s="50" t="str">
        <v>Bernardo</v>
      </c>
      <c r="BD310" s="50">
        <v>6.9</v>
      </c>
      <c r="BE310" s="50" t="str">
        <v>Man City</v>
      </c>
      <c r="BF310" s="50">
        <v>3.67</v>
      </c>
      <c r="BG310" s="50">
        <v>2.9</v>
      </c>
      <c r="BH310" s="50">
        <v>6.01</v>
      </c>
      <c r="BI310" s="50">
        <v>3.55</v>
      </c>
      <c r="BJ310" s="50">
        <v>2.84</v>
      </c>
      <c r="BK310" s="50">
        <v>6.03</v>
      </c>
      <c r="BL310" s="50">
        <v>3.31</v>
      </c>
      <c r="BM310" s="50">
        <v>1.45</v>
      </c>
      <c r="BN310" s="50">
        <v>0</v>
      </c>
      <c r="BP310" s="126" t="str">
        <f>Main!A310</f>
        <v>Bernardo</v>
      </c>
      <c r="BQ310" s="126">
        <f>Main!N3060</f>
        <v>0</v>
      </c>
      <c r="BR310" s="126">
        <f>Main!F90</f>
        <v>6.01</v>
      </c>
      <c r="BS310" s="126" t="str">
        <v>Bernardo</v>
      </c>
      <c r="BT310" s="126">
        <v>0</v>
      </c>
      <c r="BU310" s="126">
        <v>6.01</v>
      </c>
      <c r="BV310" s="127" t="str">
        <f t="shared" si="50"/>
        <v>Bernardo</v>
      </c>
      <c r="BW310" s="127">
        <f>Main!P3060</f>
        <v>0</v>
      </c>
      <c r="BX310" s="127">
        <f t="shared" si="51"/>
        <v>6.01</v>
      </c>
      <c r="BY310" s="127" t="str">
        <v>Bernardo</v>
      </c>
      <c r="BZ310" s="127">
        <v>0</v>
      </c>
      <c r="CA310" s="127">
        <v>6.01</v>
      </c>
      <c r="CH310" s="19" t="str">
        <f t="shared" si="52"/>
        <v>Bernardo</v>
      </c>
      <c r="CI310" s="19">
        <f>Main!M3060-BQ310-BW310-CC310</f>
        <v>0</v>
      </c>
      <c r="CJ310" s="19">
        <f t="shared" si="53"/>
        <v>6.01</v>
      </c>
      <c r="CK310" s="19" t="str">
        <v>Bernardo</v>
      </c>
      <c r="CL310" s="19">
        <v>0</v>
      </c>
      <c r="CM310" s="19">
        <v>6.01</v>
      </c>
    </row>
    <row r="311" spans="1:91">
      <c r="A311" s="48" t="str">
        <v>Groß</v>
      </c>
      <c r="B311" s="48">
        <v>5.6</v>
      </c>
      <c r="C311" s="48" t="str">
        <v>Brighton</v>
      </c>
      <c r="D311" s="48">
        <v>3.51</v>
      </c>
      <c r="E311" s="48">
        <v>3.83</v>
      </c>
      <c r="F311" s="48">
        <v>3.26</v>
      </c>
      <c r="G311" s="48">
        <v>3.5</v>
      </c>
      <c r="H311" s="48">
        <v>4.26</v>
      </c>
      <c r="I311" s="48">
        <v>3.42</v>
      </c>
      <c r="J311" s="48">
        <v>4.26</v>
      </c>
      <c r="K311" s="48">
        <v>1.87</v>
      </c>
      <c r="L311" s="48">
        <v>0</v>
      </c>
      <c r="N311" s="252">
        <f t="shared" si="55"/>
        <v>2</v>
      </c>
      <c r="O311" s="49" t="str">
        <f>Main!A421</f>
        <v>Groß</v>
      </c>
      <c r="P311" s="49">
        <f>Main!B421</f>
        <v>5.6</v>
      </c>
      <c r="Q311" s="49" t="str">
        <f>Main!C421</f>
        <v>Brighton</v>
      </c>
      <c r="R311" s="49">
        <f>Main!D421</f>
        <v>3.51</v>
      </c>
      <c r="S311" s="49">
        <f>Main!E421</f>
        <v>3.83</v>
      </c>
      <c r="T311" s="49">
        <f>Main!F421</f>
        <v>3.26</v>
      </c>
      <c r="U311" s="49">
        <f>Main!G421</f>
        <v>3.5</v>
      </c>
      <c r="V311" s="49">
        <f>Main!H421</f>
        <v>4.26</v>
      </c>
      <c r="W311" s="49">
        <f>Main!I421</f>
        <v>3.42</v>
      </c>
      <c r="X311" s="49">
        <f>Main!J421</f>
        <v>4.26</v>
      </c>
      <c r="Y311" s="49">
        <f>Main!K421</f>
        <v>1.87</v>
      </c>
      <c r="Z311" s="49">
        <f>Main!L3061</f>
        <v>0</v>
      </c>
      <c r="AB311" s="49">
        <v>3</v>
      </c>
      <c r="AC311" s="49" t="str">
        <v>Ream</v>
      </c>
      <c r="AD311" s="49">
        <v>4.5</v>
      </c>
      <c r="AE311" s="49" t="str">
        <v>Fulham</v>
      </c>
      <c r="AF311" s="49">
        <v>3.01</v>
      </c>
      <c r="AG311" s="49">
        <v>4.28</v>
      </c>
      <c r="AH311" s="49">
        <v>1.46</v>
      </c>
      <c r="AI311" s="49">
        <v>1.91</v>
      </c>
      <c r="AJ311" s="49">
        <v>1.48</v>
      </c>
      <c r="AK311" s="49">
        <v>3.12</v>
      </c>
      <c r="AL311" s="49">
        <v>1.69</v>
      </c>
      <c r="AM311" s="49">
        <v>2.4</v>
      </c>
      <c r="AN311" s="49">
        <v>0</v>
      </c>
      <c r="AP311" s="50" t="str">
        <f>Main!A421</f>
        <v>Groß</v>
      </c>
      <c r="AQ311" s="50">
        <f>Main!B421</f>
        <v>5.6</v>
      </c>
      <c r="AR311" s="50" t="str">
        <f>Main!C421</f>
        <v>Brighton</v>
      </c>
      <c r="AS311" s="50">
        <f>Main!D421</f>
        <v>3.51</v>
      </c>
      <c r="AT311" s="50">
        <f>Main!E421</f>
        <v>3.83</v>
      </c>
      <c r="AU311" s="50">
        <f>Main!F421</f>
        <v>3.26</v>
      </c>
      <c r="AV311" s="50">
        <f>Main!G421</f>
        <v>3.5</v>
      </c>
      <c r="AW311" s="50">
        <f>Main!H421</f>
        <v>4.26</v>
      </c>
      <c r="AX311" s="50">
        <f>Main!I421</f>
        <v>3.42</v>
      </c>
      <c r="AY311" s="50">
        <f>Main!J421</f>
        <v>4.26</v>
      </c>
      <c r="AZ311" s="50">
        <f>Main!K421</f>
        <v>1.87</v>
      </c>
      <c r="BA311" s="50">
        <f>Main!L1301</f>
        <v>0</v>
      </c>
      <c r="BC311" s="50" t="str">
        <v>Groß</v>
      </c>
      <c r="BD311" s="50">
        <v>5.6</v>
      </c>
      <c r="BE311" s="50" t="str">
        <v>Brighton</v>
      </c>
      <c r="BF311" s="50">
        <v>3.51</v>
      </c>
      <c r="BG311" s="50">
        <v>3.83</v>
      </c>
      <c r="BH311" s="50">
        <v>3.26</v>
      </c>
      <c r="BI311" s="50">
        <v>3.5</v>
      </c>
      <c r="BJ311" s="50">
        <v>4.26</v>
      </c>
      <c r="BK311" s="50">
        <v>3.42</v>
      </c>
      <c r="BL311" s="50">
        <v>4.26</v>
      </c>
      <c r="BM311" s="50">
        <v>1.87</v>
      </c>
      <c r="BN311" s="50">
        <v>0</v>
      </c>
      <c r="BP311" s="126" t="str">
        <f>Main!A311</f>
        <v>Groß</v>
      </c>
      <c r="BQ311" s="126">
        <f>Main!N3061</f>
        <v>0</v>
      </c>
      <c r="BR311" s="126">
        <f>Main!F91</f>
        <v>3.26</v>
      </c>
      <c r="BS311" s="126" t="str">
        <v>Groß</v>
      </c>
      <c r="BT311" s="126">
        <v>0</v>
      </c>
      <c r="BU311" s="126">
        <v>3.26</v>
      </c>
      <c r="BV311" s="127" t="str">
        <f t="shared" si="50"/>
        <v>Groß</v>
      </c>
      <c r="BW311" s="127">
        <f>Main!P3061</f>
        <v>0</v>
      </c>
      <c r="BX311" s="127">
        <f t="shared" si="51"/>
        <v>3.26</v>
      </c>
      <c r="BY311" s="127" t="str">
        <v>Groß</v>
      </c>
      <c r="BZ311" s="127">
        <v>0</v>
      </c>
      <c r="CA311" s="127">
        <v>3.26</v>
      </c>
      <c r="CH311" s="19" t="str">
        <f t="shared" si="52"/>
        <v>Groß</v>
      </c>
      <c r="CI311" s="19">
        <f>Main!M3061-BQ311-BW311-CC311</f>
        <v>0</v>
      </c>
      <c r="CJ311" s="19">
        <f t="shared" si="53"/>
        <v>3.26</v>
      </c>
      <c r="CK311" s="19" t="str">
        <v>Groß</v>
      </c>
      <c r="CL311" s="19">
        <v>0</v>
      </c>
      <c r="CM311" s="19">
        <v>3.26</v>
      </c>
    </row>
    <row r="312" spans="1:91">
      <c r="A312" s="48" t="str">
        <v>Bowen</v>
      </c>
      <c r="B312" s="48">
        <v>8</v>
      </c>
      <c r="C312" s="48" t="str">
        <v>West Ham</v>
      </c>
      <c r="D312" s="48">
        <v>4.2</v>
      </c>
      <c r="E312" s="48">
        <v>3.76</v>
      </c>
      <c r="F312" s="48">
        <v>3.46</v>
      </c>
      <c r="G312" s="48">
        <v>3.99</v>
      </c>
      <c r="H312" s="48">
        <v>2.77</v>
      </c>
      <c r="I312" s="48">
        <v>3.19</v>
      </c>
      <c r="J312" s="48">
        <v>2.95</v>
      </c>
      <c r="K312" s="48">
        <v>3.35</v>
      </c>
      <c r="L312" s="48">
        <v>0</v>
      </c>
      <c r="N312" s="252">
        <f t="shared" si="55"/>
        <v>2</v>
      </c>
      <c r="O312" s="49" t="str">
        <f>Main!A422</f>
        <v>Bowen</v>
      </c>
      <c r="P312" s="49">
        <f>Main!B422</f>
        <v>8</v>
      </c>
      <c r="Q312" s="49" t="str">
        <f>Main!C422</f>
        <v>West Ham</v>
      </c>
      <c r="R312" s="49">
        <f>Main!D422</f>
        <v>4.2</v>
      </c>
      <c r="S312" s="49">
        <f>Main!E422</f>
        <v>3.76</v>
      </c>
      <c r="T312" s="49">
        <f>Main!F422</f>
        <v>3.46</v>
      </c>
      <c r="U312" s="49">
        <f>Main!G422</f>
        <v>3.99</v>
      </c>
      <c r="V312" s="49">
        <f>Main!H422</f>
        <v>2.77</v>
      </c>
      <c r="W312" s="49">
        <f>Main!I422</f>
        <v>3.19</v>
      </c>
      <c r="X312" s="49">
        <f>Main!J422</f>
        <v>2.95</v>
      </c>
      <c r="Y312" s="49">
        <f>Main!K422</f>
        <v>3.35</v>
      </c>
      <c r="Z312" s="49">
        <f>Main!L3062</f>
        <v>0</v>
      </c>
      <c r="AB312" s="49">
        <v>3</v>
      </c>
      <c r="AC312" s="49" t="str">
        <v>R.Sessegnon</v>
      </c>
      <c r="AD312" s="49">
        <v>4.5</v>
      </c>
      <c r="AE312" s="49" t="str">
        <v>Spurs</v>
      </c>
      <c r="AF312" s="49">
        <v>1.93</v>
      </c>
      <c r="AG312" s="49">
        <v>2.33</v>
      </c>
      <c r="AH312" s="49">
        <v>3.6</v>
      </c>
      <c r="AI312" s="49">
        <v>2.44</v>
      </c>
      <c r="AJ312" s="49">
        <v>1.61</v>
      </c>
      <c r="AK312" s="49">
        <v>2.38</v>
      </c>
      <c r="AL312" s="49">
        <v>2.61</v>
      </c>
      <c r="AM312" s="49">
        <v>2.27</v>
      </c>
      <c r="AN312" s="49">
        <v>0</v>
      </c>
      <c r="AP312" s="50" t="str">
        <f>Main!A422</f>
        <v>Bowen</v>
      </c>
      <c r="AQ312" s="50">
        <f>Main!B422</f>
        <v>8</v>
      </c>
      <c r="AR312" s="50" t="str">
        <f>Main!C422</f>
        <v>West Ham</v>
      </c>
      <c r="AS312" s="50">
        <f>Main!D422</f>
        <v>4.2</v>
      </c>
      <c r="AT312" s="50">
        <f>Main!E422</f>
        <v>3.76</v>
      </c>
      <c r="AU312" s="50">
        <f>Main!F422</f>
        <v>3.46</v>
      </c>
      <c r="AV312" s="50">
        <f>Main!G422</f>
        <v>3.99</v>
      </c>
      <c r="AW312" s="50">
        <f>Main!H422</f>
        <v>2.77</v>
      </c>
      <c r="AX312" s="50">
        <f>Main!I422</f>
        <v>3.19</v>
      </c>
      <c r="AY312" s="50">
        <f>Main!J422</f>
        <v>2.95</v>
      </c>
      <c r="AZ312" s="50">
        <f>Main!K422</f>
        <v>3.35</v>
      </c>
      <c r="BA312" s="50">
        <f>Main!L1302</f>
        <v>0</v>
      </c>
      <c r="BC312" s="50" t="str">
        <v>Bowen</v>
      </c>
      <c r="BD312" s="50">
        <v>8</v>
      </c>
      <c r="BE312" s="50" t="str">
        <v>West Ham</v>
      </c>
      <c r="BF312" s="50">
        <v>4.2</v>
      </c>
      <c r="BG312" s="50">
        <v>3.76</v>
      </c>
      <c r="BH312" s="50">
        <v>3.46</v>
      </c>
      <c r="BI312" s="50">
        <v>3.99</v>
      </c>
      <c r="BJ312" s="50">
        <v>2.77</v>
      </c>
      <c r="BK312" s="50">
        <v>3.19</v>
      </c>
      <c r="BL312" s="50">
        <v>2.95</v>
      </c>
      <c r="BM312" s="50">
        <v>3.35</v>
      </c>
      <c r="BN312" s="50">
        <v>0</v>
      </c>
      <c r="BP312" s="126" t="str">
        <f>Main!A312</f>
        <v>Bowen</v>
      </c>
      <c r="BQ312" s="126">
        <f>Main!N3062</f>
        <v>0</v>
      </c>
      <c r="BR312" s="126">
        <f>Main!F92</f>
        <v>3.46</v>
      </c>
      <c r="BS312" s="126" t="str">
        <v>Bowen</v>
      </c>
      <c r="BT312" s="126">
        <v>0</v>
      </c>
      <c r="BU312" s="126">
        <v>3.46</v>
      </c>
      <c r="BV312" s="127" t="str">
        <f t="shared" si="50"/>
        <v>Bowen</v>
      </c>
      <c r="BW312" s="127">
        <f>Main!P3062</f>
        <v>0</v>
      </c>
      <c r="BX312" s="127">
        <f t="shared" si="51"/>
        <v>3.46</v>
      </c>
      <c r="BY312" s="127" t="str">
        <v>Bowen</v>
      </c>
      <c r="BZ312" s="127">
        <v>0</v>
      </c>
      <c r="CA312" s="127">
        <v>3.46</v>
      </c>
      <c r="CH312" s="19" t="str">
        <f t="shared" si="52"/>
        <v>Bowen</v>
      </c>
      <c r="CI312" s="19">
        <f>Main!M3062-BQ312-BW312-CC312</f>
        <v>0</v>
      </c>
      <c r="CJ312" s="19">
        <f t="shared" si="53"/>
        <v>3.46</v>
      </c>
      <c r="CK312" s="19" t="str">
        <v>Bowen</v>
      </c>
      <c r="CL312" s="19">
        <v>0</v>
      </c>
      <c r="CM312" s="19">
        <v>3.46</v>
      </c>
    </row>
    <row r="313" spans="1:91">
      <c r="A313" s="48" t="str">
        <v>Andreas</v>
      </c>
      <c r="B313" s="48">
        <v>4.5999999999999996</v>
      </c>
      <c r="C313" s="48" t="str">
        <v>Fulham</v>
      </c>
      <c r="D313" s="48" t="e">
        <v>#REF!</v>
      </c>
      <c r="E313" s="48">
        <v>3.73</v>
      </c>
      <c r="F313" s="48">
        <v>2.54</v>
      </c>
      <c r="G313" s="48">
        <v>2.95</v>
      </c>
      <c r="H313" s="48">
        <v>2.5</v>
      </c>
      <c r="I313" s="48">
        <v>3.52</v>
      </c>
      <c r="J313" s="48">
        <v>2.62</v>
      </c>
      <c r="K313" s="48">
        <v>2.67</v>
      </c>
      <c r="L313" s="48">
        <v>0</v>
      </c>
      <c r="N313" s="252">
        <f t="shared" si="55"/>
        <v>2</v>
      </c>
      <c r="O313" s="49" t="str">
        <f>Main!A423</f>
        <v>Andreas</v>
      </c>
      <c r="P313" s="49">
        <f>Main!B423</f>
        <v>4.5999999999999996</v>
      </c>
      <c r="Q313" s="49" t="str">
        <f>Main!C423</f>
        <v>Fulham</v>
      </c>
      <c r="R313" s="49" t="e">
        <f>Main!D423</f>
        <v>#REF!</v>
      </c>
      <c r="S313" s="49">
        <f>Main!E423</f>
        <v>3.73</v>
      </c>
      <c r="T313" s="49">
        <f>Main!F423</f>
        <v>2.54</v>
      </c>
      <c r="U313" s="49">
        <f>Main!G423</f>
        <v>2.95</v>
      </c>
      <c r="V313" s="49">
        <f>Main!H423</f>
        <v>2.5</v>
      </c>
      <c r="W313" s="49">
        <f>Main!I423</f>
        <v>3.52</v>
      </c>
      <c r="X313" s="49">
        <f>Main!J423</f>
        <v>2.62</v>
      </c>
      <c r="Y313" s="49">
        <f>Main!K423</f>
        <v>2.67</v>
      </c>
      <c r="Z313" s="49">
        <f>Main!L3063</f>
        <v>0</v>
      </c>
      <c r="AB313" s="49">
        <v>3</v>
      </c>
      <c r="AC313" s="49" t="str">
        <v>Aké</v>
      </c>
      <c r="AD313" s="49">
        <v>5</v>
      </c>
      <c r="AE313" s="49" t="str">
        <v>Man City</v>
      </c>
      <c r="AF313" s="49">
        <v>2.61</v>
      </c>
      <c r="AG313" s="49">
        <v>1.97</v>
      </c>
      <c r="AH313" s="49">
        <v>3.9</v>
      </c>
      <c r="AI313" s="49">
        <v>2.41</v>
      </c>
      <c r="AJ313" s="49">
        <v>1.73</v>
      </c>
      <c r="AK313" s="49">
        <v>3.48</v>
      </c>
      <c r="AL313" s="49">
        <v>2.06</v>
      </c>
      <c r="AM313" s="49">
        <v>0.92</v>
      </c>
      <c r="AN313" s="49">
        <v>0</v>
      </c>
      <c r="AP313" s="50" t="str">
        <f>Main!A423</f>
        <v>Andreas</v>
      </c>
      <c r="AQ313" s="50">
        <f>Main!B423</f>
        <v>4.5999999999999996</v>
      </c>
      <c r="AR313" s="50" t="str">
        <f>Main!C423</f>
        <v>Fulham</v>
      </c>
      <c r="AS313" s="50" t="e">
        <f>Main!D423</f>
        <v>#REF!</v>
      </c>
      <c r="AT313" s="50">
        <f>Main!E423</f>
        <v>3.73</v>
      </c>
      <c r="AU313" s="50">
        <f>Main!F423</f>
        <v>2.54</v>
      </c>
      <c r="AV313" s="50">
        <f>Main!G423</f>
        <v>2.95</v>
      </c>
      <c r="AW313" s="50">
        <f>Main!H423</f>
        <v>2.5</v>
      </c>
      <c r="AX313" s="50">
        <f>Main!I423</f>
        <v>3.52</v>
      </c>
      <c r="AY313" s="50">
        <f>Main!J423</f>
        <v>2.62</v>
      </c>
      <c r="AZ313" s="50">
        <f>Main!K423</f>
        <v>2.67</v>
      </c>
      <c r="BA313" s="50">
        <f>Main!L1303</f>
        <v>0</v>
      </c>
      <c r="BC313" s="50" t="str">
        <v>Andreas</v>
      </c>
      <c r="BD313" s="50">
        <v>4.5999999999999996</v>
      </c>
      <c r="BE313" s="50" t="str">
        <v>Fulham</v>
      </c>
      <c r="BF313" s="50" t="e">
        <v>#REF!</v>
      </c>
      <c r="BG313" s="50">
        <v>3.73</v>
      </c>
      <c r="BH313" s="50">
        <v>2.54</v>
      </c>
      <c r="BI313" s="50">
        <v>2.95</v>
      </c>
      <c r="BJ313" s="50">
        <v>2.5</v>
      </c>
      <c r="BK313" s="50">
        <v>3.52</v>
      </c>
      <c r="BL313" s="50">
        <v>2.62</v>
      </c>
      <c r="BM313" s="50">
        <v>2.67</v>
      </c>
      <c r="BN313" s="50">
        <v>0</v>
      </c>
      <c r="BP313" s="126" t="str">
        <f>Main!A313</f>
        <v>Andreas</v>
      </c>
      <c r="BQ313" s="126">
        <f>Main!N3063</f>
        <v>0</v>
      </c>
      <c r="BR313" s="126">
        <f>Main!F93</f>
        <v>2.54</v>
      </c>
      <c r="BS313" s="126" t="str">
        <v>Andreas</v>
      </c>
      <c r="BT313" s="126">
        <v>0</v>
      </c>
      <c r="BU313" s="126">
        <v>2.54</v>
      </c>
      <c r="BV313" s="127" t="str">
        <f t="shared" si="50"/>
        <v>Andreas</v>
      </c>
      <c r="BW313" s="127">
        <f>Main!P3063</f>
        <v>0</v>
      </c>
      <c r="BX313" s="127">
        <f t="shared" si="51"/>
        <v>2.54</v>
      </c>
      <c r="BY313" s="127" t="str">
        <v>Andreas</v>
      </c>
      <c r="BZ313" s="127">
        <v>0</v>
      </c>
      <c r="CA313" s="127">
        <v>2.54</v>
      </c>
      <c r="CH313" s="19" t="str">
        <f t="shared" si="52"/>
        <v>Andreas</v>
      </c>
      <c r="CI313" s="19">
        <f>Main!M3063-BQ313-BW313-CC313</f>
        <v>0</v>
      </c>
      <c r="CJ313" s="19">
        <f t="shared" si="53"/>
        <v>2.54</v>
      </c>
      <c r="CK313" s="19" t="str">
        <v>Andreas</v>
      </c>
      <c r="CL313" s="19">
        <v>0</v>
      </c>
      <c r="CM313" s="19">
        <v>2.54</v>
      </c>
    </row>
    <row r="314" spans="1:91">
      <c r="A314" s="48" t="str">
        <v>Ward-Prowse</v>
      </c>
      <c r="B314" s="48">
        <v>6.2</v>
      </c>
      <c r="C314" s="48" t="str">
        <v>Southampton</v>
      </c>
      <c r="D314" s="48">
        <v>3.44</v>
      </c>
      <c r="E314" s="48">
        <v>3.87</v>
      </c>
      <c r="F314" s="48">
        <v>3.24</v>
      </c>
      <c r="G314" s="48">
        <v>3.57</v>
      </c>
      <c r="H314" s="48">
        <v>3.07</v>
      </c>
      <c r="I314" s="48">
        <v>3.54</v>
      </c>
      <c r="J314" s="48">
        <v>2.65</v>
      </c>
      <c r="K314" s="48">
        <v>2.93</v>
      </c>
      <c r="L314" s="48">
        <v>0</v>
      </c>
      <c r="N314" s="252">
        <f t="shared" si="55"/>
        <v>2</v>
      </c>
      <c r="O314" s="49" t="str">
        <f>Main!A424</f>
        <v>Ward-Prowse</v>
      </c>
      <c r="P314" s="49">
        <f>Main!B424</f>
        <v>6.2</v>
      </c>
      <c r="Q314" s="49" t="str">
        <f>Main!C424</f>
        <v>Southampton</v>
      </c>
      <c r="R314" s="49">
        <f>Main!D424</f>
        <v>3.44</v>
      </c>
      <c r="S314" s="49">
        <f>Main!E424</f>
        <v>3.87</v>
      </c>
      <c r="T314" s="49">
        <f>Main!F424</f>
        <v>3.24</v>
      </c>
      <c r="U314" s="49">
        <f>Main!G424</f>
        <v>3.57</v>
      </c>
      <c r="V314" s="49">
        <f>Main!H424</f>
        <v>3.07</v>
      </c>
      <c r="W314" s="49">
        <f>Main!I424</f>
        <v>3.54</v>
      </c>
      <c r="X314" s="49">
        <f>Main!J424</f>
        <v>2.65</v>
      </c>
      <c r="Y314" s="49">
        <f>Main!K424</f>
        <v>2.93</v>
      </c>
      <c r="Z314" s="49">
        <f>Main!L3064</f>
        <v>0</v>
      </c>
      <c r="AB314" s="49">
        <v>3</v>
      </c>
      <c r="AC314" s="49" t="str">
        <v>Azpilicueta</v>
      </c>
      <c r="AD314" s="49">
        <v>4.8</v>
      </c>
      <c r="AE314" s="49" t="str">
        <v>Chelsea</v>
      </c>
      <c r="AF314" s="49">
        <v>3.33</v>
      </c>
      <c r="AG314" s="49">
        <v>4.82</v>
      </c>
      <c r="AH314" s="49">
        <v>3.41</v>
      </c>
      <c r="AI314" s="49">
        <v>1.62</v>
      </c>
      <c r="AJ314" s="49">
        <v>2.12</v>
      </c>
      <c r="AK314" s="49">
        <v>1.27</v>
      </c>
      <c r="AL314" s="49">
        <v>1.46</v>
      </c>
      <c r="AM314" s="49">
        <v>1.04</v>
      </c>
      <c r="AN314" s="49">
        <v>0</v>
      </c>
      <c r="AP314" s="50" t="str">
        <f>Main!A424</f>
        <v>Ward-Prowse</v>
      </c>
      <c r="AQ314" s="50">
        <f>Main!B424</f>
        <v>6.2</v>
      </c>
      <c r="AR314" s="50" t="str">
        <f>Main!C424</f>
        <v>Southampton</v>
      </c>
      <c r="AS314" s="50">
        <f>Main!D424</f>
        <v>3.44</v>
      </c>
      <c r="AT314" s="50">
        <f>Main!E424</f>
        <v>3.87</v>
      </c>
      <c r="AU314" s="50">
        <f>Main!F424</f>
        <v>3.24</v>
      </c>
      <c r="AV314" s="50">
        <f>Main!G424</f>
        <v>3.57</v>
      </c>
      <c r="AW314" s="50">
        <f>Main!H424</f>
        <v>3.07</v>
      </c>
      <c r="AX314" s="50">
        <f>Main!I424</f>
        <v>3.54</v>
      </c>
      <c r="AY314" s="50">
        <f>Main!J424</f>
        <v>2.65</v>
      </c>
      <c r="AZ314" s="50">
        <f>Main!K424</f>
        <v>2.93</v>
      </c>
      <c r="BA314" s="50">
        <f>Main!L1304</f>
        <v>0</v>
      </c>
      <c r="BC314" s="50" t="str">
        <v>Ward-Prowse</v>
      </c>
      <c r="BD314" s="50">
        <v>6.2</v>
      </c>
      <c r="BE314" s="50" t="str">
        <v>Southampton</v>
      </c>
      <c r="BF314" s="50">
        <v>3.44</v>
      </c>
      <c r="BG314" s="50">
        <v>3.87</v>
      </c>
      <c r="BH314" s="50">
        <v>3.24</v>
      </c>
      <c r="BI314" s="50">
        <v>3.57</v>
      </c>
      <c r="BJ314" s="50">
        <v>3.07</v>
      </c>
      <c r="BK314" s="50">
        <v>3.54</v>
      </c>
      <c r="BL314" s="50">
        <v>2.65</v>
      </c>
      <c r="BM314" s="50">
        <v>2.93</v>
      </c>
      <c r="BN314" s="50">
        <v>0</v>
      </c>
      <c r="BP314" s="126" t="str">
        <f>Main!A314</f>
        <v>Ward-Prowse</v>
      </c>
      <c r="BQ314" s="126">
        <f>Main!N3064</f>
        <v>0</v>
      </c>
      <c r="BR314" s="126">
        <f>Main!F94</f>
        <v>3.24</v>
      </c>
      <c r="BS314" s="126" t="str">
        <v>Ward-Prowse</v>
      </c>
      <c r="BT314" s="126">
        <v>0</v>
      </c>
      <c r="BU314" s="126">
        <v>3.24</v>
      </c>
      <c r="BV314" s="127" t="str">
        <f t="shared" si="50"/>
        <v>Ward-Prowse</v>
      </c>
      <c r="BW314" s="127">
        <f>Main!P3064</f>
        <v>0</v>
      </c>
      <c r="BX314" s="127">
        <f t="shared" si="51"/>
        <v>3.24</v>
      </c>
      <c r="BY314" s="127" t="str">
        <v>Ward-Prowse</v>
      </c>
      <c r="BZ314" s="127">
        <v>0</v>
      </c>
      <c r="CA314" s="127">
        <v>3.24</v>
      </c>
      <c r="CH314" s="19" t="str">
        <f t="shared" si="52"/>
        <v>Ward-Prowse</v>
      </c>
      <c r="CI314" s="19">
        <f>Main!M3064-BQ314-BW314-CC314</f>
        <v>0</v>
      </c>
      <c r="CJ314" s="19">
        <f t="shared" si="53"/>
        <v>3.24</v>
      </c>
      <c r="CK314" s="19" t="str">
        <v>Ward-Prowse</v>
      </c>
      <c r="CL314" s="19">
        <v>0</v>
      </c>
      <c r="CM314" s="19">
        <v>3.24</v>
      </c>
    </row>
    <row r="315" spans="1:91">
      <c r="A315" s="48" t="str">
        <v>Barnes</v>
      </c>
      <c r="B315" s="48">
        <v>6.9</v>
      </c>
      <c r="C315" s="48" t="str">
        <v>Leicester</v>
      </c>
      <c r="D315" s="48">
        <v>3.04</v>
      </c>
      <c r="E315" s="48">
        <v>4.3</v>
      </c>
      <c r="F315" s="48">
        <v>3.89</v>
      </c>
      <c r="G315" s="48">
        <v>3.68</v>
      </c>
      <c r="H315" s="48">
        <v>3.16</v>
      </c>
      <c r="I315" s="48">
        <v>3.1</v>
      </c>
      <c r="J315" s="48">
        <v>2.71</v>
      </c>
      <c r="K315" s="48">
        <v>2.35</v>
      </c>
      <c r="L315" s="48">
        <v>0</v>
      </c>
      <c r="N315" s="252">
        <f t="shared" si="55"/>
        <v>2</v>
      </c>
      <c r="O315" s="49" t="str">
        <f>Main!A425</f>
        <v>Barnes</v>
      </c>
      <c r="P315" s="49">
        <f>Main!B425</f>
        <v>6.9</v>
      </c>
      <c r="Q315" s="49" t="str">
        <f>Main!C425</f>
        <v>Leicester</v>
      </c>
      <c r="R315" s="49">
        <f>Main!D425</f>
        <v>3.04</v>
      </c>
      <c r="S315" s="49">
        <f>Main!E425</f>
        <v>4.3</v>
      </c>
      <c r="T315" s="49">
        <f>Main!F425</f>
        <v>3.89</v>
      </c>
      <c r="U315" s="49">
        <f>Main!G425</f>
        <v>3.68</v>
      </c>
      <c r="V315" s="49">
        <f>Main!H425</f>
        <v>3.16</v>
      </c>
      <c r="W315" s="49">
        <f>Main!I425</f>
        <v>3.1</v>
      </c>
      <c r="X315" s="49">
        <f>Main!J425</f>
        <v>2.71</v>
      </c>
      <c r="Y315" s="49">
        <f>Main!K425</f>
        <v>2.35</v>
      </c>
      <c r="Z315" s="49">
        <f>Main!L3065</f>
        <v>0</v>
      </c>
      <c r="AB315" s="49">
        <v>3</v>
      </c>
      <c r="AC315" s="49" t="str">
        <v>Collins</v>
      </c>
      <c r="AD315" s="49">
        <v>4.4000000000000004</v>
      </c>
      <c r="AE315" s="49" t="str">
        <v>Wolves</v>
      </c>
      <c r="AF315" s="49">
        <v>2.3199999999999998</v>
      </c>
      <c r="AG315" s="49">
        <v>2.5299999999999998</v>
      </c>
      <c r="AH315" s="49">
        <v>3.01</v>
      </c>
      <c r="AI315" s="49">
        <v>1.24</v>
      </c>
      <c r="AJ315" s="49">
        <v>1.79</v>
      </c>
      <c r="AK315" s="49">
        <v>2.7</v>
      </c>
      <c r="AL315" s="49">
        <v>3.51</v>
      </c>
      <c r="AM315" s="49">
        <v>1.96</v>
      </c>
      <c r="AN315" s="49">
        <v>0</v>
      </c>
      <c r="AP315" s="50" t="str">
        <f>Main!A425</f>
        <v>Barnes</v>
      </c>
      <c r="AQ315" s="50">
        <f>Main!B425</f>
        <v>6.9</v>
      </c>
      <c r="AR315" s="50" t="str">
        <f>Main!C425</f>
        <v>Leicester</v>
      </c>
      <c r="AS315" s="50">
        <f>Main!D425</f>
        <v>3.04</v>
      </c>
      <c r="AT315" s="50">
        <f>Main!E425</f>
        <v>4.3</v>
      </c>
      <c r="AU315" s="50">
        <f>Main!F425</f>
        <v>3.89</v>
      </c>
      <c r="AV315" s="50">
        <f>Main!G425</f>
        <v>3.68</v>
      </c>
      <c r="AW315" s="50">
        <f>Main!H425</f>
        <v>3.16</v>
      </c>
      <c r="AX315" s="50">
        <f>Main!I425</f>
        <v>3.1</v>
      </c>
      <c r="AY315" s="50">
        <f>Main!J425</f>
        <v>2.71</v>
      </c>
      <c r="AZ315" s="50">
        <f>Main!K425</f>
        <v>2.35</v>
      </c>
      <c r="BA315" s="50">
        <f>Main!L1305</f>
        <v>0</v>
      </c>
      <c r="BC315" s="50" t="str">
        <v>Barnes</v>
      </c>
      <c r="BD315" s="50">
        <v>6.9</v>
      </c>
      <c r="BE315" s="50" t="str">
        <v>Leicester</v>
      </c>
      <c r="BF315" s="50">
        <v>3.04</v>
      </c>
      <c r="BG315" s="50">
        <v>4.3</v>
      </c>
      <c r="BH315" s="50">
        <v>3.89</v>
      </c>
      <c r="BI315" s="50">
        <v>3.68</v>
      </c>
      <c r="BJ315" s="50">
        <v>3.16</v>
      </c>
      <c r="BK315" s="50">
        <v>3.1</v>
      </c>
      <c r="BL315" s="50">
        <v>2.71</v>
      </c>
      <c r="BM315" s="50">
        <v>2.35</v>
      </c>
      <c r="BN315" s="50">
        <v>0</v>
      </c>
      <c r="BP315" s="126" t="str">
        <f>Main!A315</f>
        <v>Barnes</v>
      </c>
      <c r="BQ315" s="126">
        <f>Main!N3065</f>
        <v>0</v>
      </c>
      <c r="BR315" s="126">
        <f>Main!F95</f>
        <v>3.89</v>
      </c>
      <c r="BS315" s="126" t="str">
        <v>Barnes</v>
      </c>
      <c r="BT315" s="126">
        <v>0</v>
      </c>
      <c r="BU315" s="126">
        <v>3.89</v>
      </c>
      <c r="BV315" s="127" t="str">
        <f t="shared" si="50"/>
        <v>Barnes</v>
      </c>
      <c r="BW315" s="127">
        <f>Main!P3065</f>
        <v>0</v>
      </c>
      <c r="BX315" s="127">
        <f t="shared" si="51"/>
        <v>3.89</v>
      </c>
      <c r="BY315" s="127" t="str">
        <v>Barnes</v>
      </c>
      <c r="BZ315" s="127">
        <v>0</v>
      </c>
      <c r="CA315" s="127">
        <v>3.89</v>
      </c>
      <c r="CH315" s="19" t="str">
        <f t="shared" si="52"/>
        <v>Barnes</v>
      </c>
      <c r="CI315" s="19">
        <f>Main!M3065-BQ315-BW315-CC315</f>
        <v>0</v>
      </c>
      <c r="CJ315" s="19">
        <f t="shared" si="53"/>
        <v>3.89</v>
      </c>
      <c r="CK315" s="19" t="str">
        <v>Barnes</v>
      </c>
      <c r="CL315" s="19">
        <v>0</v>
      </c>
      <c r="CM315" s="19">
        <v>3.89</v>
      </c>
    </row>
    <row r="316" spans="1:91">
      <c r="A316" s="48" t="str">
        <v>Almirón</v>
      </c>
      <c r="B316" s="48">
        <v>5.9</v>
      </c>
      <c r="C316" s="48" t="str">
        <v>Newcastle</v>
      </c>
      <c r="D316" s="48">
        <v>4.45</v>
      </c>
      <c r="E316" s="48">
        <v>3.01</v>
      </c>
      <c r="F316" s="48">
        <v>4.1500000000000004</v>
      </c>
      <c r="G316" s="48">
        <v>3.22</v>
      </c>
      <c r="H316" s="48">
        <v>3.45</v>
      </c>
      <c r="I316" s="48">
        <v>3.14</v>
      </c>
      <c r="J316" s="48">
        <v>2.73</v>
      </c>
      <c r="K316" s="48">
        <v>1.96</v>
      </c>
      <c r="L316" s="48">
        <v>0</v>
      </c>
      <c r="N316" s="252">
        <f t="shared" si="55"/>
        <v>2</v>
      </c>
      <c r="O316" s="49" t="str">
        <f>Main!A426</f>
        <v>Almirón</v>
      </c>
      <c r="P316" s="49">
        <f>Main!B426</f>
        <v>5.9</v>
      </c>
      <c r="Q316" s="49" t="str">
        <f>Main!C426</f>
        <v>Newcastle</v>
      </c>
      <c r="R316" s="49">
        <f>Main!D426</f>
        <v>4.45</v>
      </c>
      <c r="S316" s="49">
        <f>Main!E426</f>
        <v>3.01</v>
      </c>
      <c r="T316" s="49">
        <f>Main!F426</f>
        <v>4.1500000000000004</v>
      </c>
      <c r="U316" s="49">
        <f>Main!G426</f>
        <v>3.22</v>
      </c>
      <c r="V316" s="49">
        <f>Main!H426</f>
        <v>3.45</v>
      </c>
      <c r="W316" s="49">
        <f>Main!I426</f>
        <v>3.14</v>
      </c>
      <c r="X316" s="49">
        <f>Main!J426</f>
        <v>2.73</v>
      </c>
      <c r="Y316" s="49">
        <f>Main!K426</f>
        <v>1.96</v>
      </c>
      <c r="Z316" s="49">
        <f>Main!L3066</f>
        <v>0</v>
      </c>
      <c r="AB316" s="49">
        <v>3</v>
      </c>
      <c r="AC316" s="49" t="str">
        <v>Chalobah</v>
      </c>
      <c r="AD316" s="49">
        <v>4.7</v>
      </c>
      <c r="AE316" s="49" t="str">
        <v>Chelsea</v>
      </c>
      <c r="AF316" s="49">
        <v>3.15</v>
      </c>
      <c r="AG316" s="49">
        <v>4.24</v>
      </c>
      <c r="AH316" s="49">
        <v>2.86</v>
      </c>
      <c r="AI316" s="49">
        <v>1.19</v>
      </c>
      <c r="AJ316" s="49">
        <v>2.04</v>
      </c>
      <c r="AK316" s="49">
        <v>1.71</v>
      </c>
      <c r="AL316" s="49">
        <v>2.14</v>
      </c>
      <c r="AM316" s="49">
        <v>1.28</v>
      </c>
      <c r="AN316" s="49">
        <v>0</v>
      </c>
      <c r="AP316" s="50" t="str">
        <f>Main!A426</f>
        <v>Almirón</v>
      </c>
      <c r="AQ316" s="50">
        <f>Main!B426</f>
        <v>5.9</v>
      </c>
      <c r="AR316" s="50" t="str">
        <f>Main!C426</f>
        <v>Newcastle</v>
      </c>
      <c r="AS316" s="50">
        <f>Main!D426</f>
        <v>4.45</v>
      </c>
      <c r="AT316" s="50">
        <f>Main!E426</f>
        <v>3.01</v>
      </c>
      <c r="AU316" s="50">
        <f>Main!F426</f>
        <v>4.1500000000000004</v>
      </c>
      <c r="AV316" s="50">
        <f>Main!G426</f>
        <v>3.22</v>
      </c>
      <c r="AW316" s="50">
        <f>Main!H426</f>
        <v>3.45</v>
      </c>
      <c r="AX316" s="50">
        <f>Main!I426</f>
        <v>3.14</v>
      </c>
      <c r="AY316" s="50">
        <f>Main!J426</f>
        <v>2.73</v>
      </c>
      <c r="AZ316" s="50">
        <f>Main!K426</f>
        <v>1.96</v>
      </c>
      <c r="BA316" s="50">
        <f>Main!L1306</f>
        <v>0</v>
      </c>
      <c r="BC316" s="50" t="str">
        <v>Almirón</v>
      </c>
      <c r="BD316" s="50">
        <v>5.9</v>
      </c>
      <c r="BE316" s="50" t="str">
        <v>Newcastle</v>
      </c>
      <c r="BF316" s="50">
        <v>4.45</v>
      </c>
      <c r="BG316" s="50">
        <v>3.01</v>
      </c>
      <c r="BH316" s="50">
        <v>4.1500000000000004</v>
      </c>
      <c r="BI316" s="50">
        <v>3.22</v>
      </c>
      <c r="BJ316" s="50">
        <v>3.45</v>
      </c>
      <c r="BK316" s="50">
        <v>3.14</v>
      </c>
      <c r="BL316" s="50">
        <v>2.73</v>
      </c>
      <c r="BM316" s="50">
        <v>1.96</v>
      </c>
      <c r="BN316" s="50">
        <v>0</v>
      </c>
      <c r="BP316" s="126" t="str">
        <f>Main!A316</f>
        <v>Almirón</v>
      </c>
      <c r="BQ316" s="126">
        <f>Main!N3066</f>
        <v>0</v>
      </c>
      <c r="BR316" s="126">
        <f>Main!F96</f>
        <v>4.1500000000000004</v>
      </c>
      <c r="BS316" s="126" t="str">
        <v>Almirón</v>
      </c>
      <c r="BT316" s="126">
        <v>0</v>
      </c>
      <c r="BU316" s="126">
        <v>4.1500000000000004</v>
      </c>
      <c r="BV316" s="127" t="str">
        <f t="shared" si="50"/>
        <v>Almirón</v>
      </c>
      <c r="BW316" s="127">
        <f>Main!P3066</f>
        <v>0</v>
      </c>
      <c r="BX316" s="127">
        <f t="shared" si="51"/>
        <v>4.1500000000000004</v>
      </c>
      <c r="BY316" s="127" t="str">
        <v>Almirón</v>
      </c>
      <c r="BZ316" s="127">
        <v>0</v>
      </c>
      <c r="CA316" s="127">
        <v>4.1500000000000004</v>
      </c>
      <c r="CH316" s="19" t="str">
        <f t="shared" si="52"/>
        <v>Almirón</v>
      </c>
      <c r="CI316" s="19">
        <f>Main!M3066-BQ316-BW316-CC316</f>
        <v>0</v>
      </c>
      <c r="CJ316" s="19">
        <f t="shared" si="53"/>
        <v>4.1500000000000004</v>
      </c>
      <c r="CK316" s="19" t="str">
        <v>Almirón</v>
      </c>
      <c r="CL316" s="19">
        <v>0</v>
      </c>
      <c r="CM316" s="19">
        <v>4.1500000000000004</v>
      </c>
    </row>
    <row r="317" spans="1:91">
      <c r="A317" s="48" t="str">
        <v>Willian</v>
      </c>
      <c r="B317" s="48">
        <v>5.5</v>
      </c>
      <c r="C317" s="48" t="str">
        <v>Fulham</v>
      </c>
      <c r="D317" s="48">
        <v>3.72</v>
      </c>
      <c r="E317" s="48">
        <v>5.88</v>
      </c>
      <c r="F317" s="48">
        <v>2.52</v>
      </c>
      <c r="G317" s="48">
        <v>2.92</v>
      </c>
      <c r="H317" s="48">
        <v>2.38</v>
      </c>
      <c r="I317" s="48">
        <v>3.31</v>
      </c>
      <c r="J317" s="48">
        <v>2.58</v>
      </c>
      <c r="K317" s="48">
        <v>2.57</v>
      </c>
      <c r="L317" s="48">
        <v>0</v>
      </c>
      <c r="N317" s="252">
        <f t="shared" si="55"/>
        <v>2</v>
      </c>
      <c r="O317" s="49" t="str">
        <f>Main!A427</f>
        <v>Willian</v>
      </c>
      <c r="P317" s="49">
        <f>Main!B427</f>
        <v>5.5</v>
      </c>
      <c r="Q317" s="49" t="str">
        <f>Main!C427</f>
        <v>Fulham</v>
      </c>
      <c r="R317" s="49">
        <f>Main!D427</f>
        <v>3.72</v>
      </c>
      <c r="S317" s="49">
        <f>Main!E427</f>
        <v>5.88</v>
      </c>
      <c r="T317" s="49">
        <f>Main!F427</f>
        <v>2.52</v>
      </c>
      <c r="U317" s="49">
        <f>Main!G427</f>
        <v>2.92</v>
      </c>
      <c r="V317" s="49">
        <f>Main!H427</f>
        <v>2.38</v>
      </c>
      <c r="W317" s="49">
        <f>Main!I427</f>
        <v>3.31</v>
      </c>
      <c r="X317" s="49">
        <f>Main!J427</f>
        <v>2.58</v>
      </c>
      <c r="Y317" s="49">
        <f>Main!K427</f>
        <v>2.57</v>
      </c>
      <c r="Z317" s="49">
        <f>Main!L3067</f>
        <v>0</v>
      </c>
      <c r="AB317" s="49">
        <v>4</v>
      </c>
      <c r="AC317" s="49" t="str">
        <v>Ramsdale</v>
      </c>
      <c r="AD317" s="49">
        <v>4.9000000000000004</v>
      </c>
      <c r="AE317" s="49" t="str">
        <v>Arsenal</v>
      </c>
      <c r="AF317" s="49">
        <v>3.74</v>
      </c>
      <c r="AG317" s="49">
        <v>3.69</v>
      </c>
      <c r="AH317" s="49">
        <v>3.38</v>
      </c>
      <c r="AI317" s="49">
        <v>3.69</v>
      </c>
      <c r="AJ317" s="49">
        <v>3.94</v>
      </c>
      <c r="AK317" s="49">
        <v>7.27</v>
      </c>
      <c r="AL317" s="49">
        <v>3.69</v>
      </c>
      <c r="AM317" s="49">
        <v>3.02</v>
      </c>
      <c r="AN317" s="49">
        <v>0</v>
      </c>
      <c r="AP317" s="50" t="str">
        <f>Main!A427</f>
        <v>Willian</v>
      </c>
      <c r="AQ317" s="50">
        <f>Main!B427</f>
        <v>5.5</v>
      </c>
      <c r="AR317" s="50" t="str">
        <f>Main!C427</f>
        <v>Fulham</v>
      </c>
      <c r="AS317" s="50">
        <f>Main!D427</f>
        <v>3.72</v>
      </c>
      <c r="AT317" s="50">
        <f>Main!E427</f>
        <v>5.88</v>
      </c>
      <c r="AU317" s="50">
        <f>Main!F427</f>
        <v>2.52</v>
      </c>
      <c r="AV317" s="50">
        <f>Main!G427</f>
        <v>2.92</v>
      </c>
      <c r="AW317" s="50">
        <f>Main!H427</f>
        <v>2.38</v>
      </c>
      <c r="AX317" s="50">
        <f>Main!I427</f>
        <v>3.31</v>
      </c>
      <c r="AY317" s="50">
        <f>Main!J427</f>
        <v>2.58</v>
      </c>
      <c r="AZ317" s="50">
        <f>Main!K427</f>
        <v>2.57</v>
      </c>
      <c r="BA317" s="50">
        <f>Main!L1307</f>
        <v>0</v>
      </c>
      <c r="BC317" s="50" t="str">
        <v>Willian</v>
      </c>
      <c r="BD317" s="50">
        <v>5.5</v>
      </c>
      <c r="BE317" s="50" t="str">
        <v>Fulham</v>
      </c>
      <c r="BF317" s="50">
        <v>3.72</v>
      </c>
      <c r="BG317" s="50">
        <v>5.88</v>
      </c>
      <c r="BH317" s="50">
        <v>2.52</v>
      </c>
      <c r="BI317" s="50">
        <v>2.92</v>
      </c>
      <c r="BJ317" s="50">
        <v>2.38</v>
      </c>
      <c r="BK317" s="50">
        <v>3.31</v>
      </c>
      <c r="BL317" s="50">
        <v>2.58</v>
      </c>
      <c r="BM317" s="50">
        <v>2.57</v>
      </c>
      <c r="BN317" s="50">
        <v>0</v>
      </c>
      <c r="BP317" s="126" t="str">
        <f>Main!A317</f>
        <v>Willian</v>
      </c>
      <c r="BQ317" s="126">
        <f>Main!N3067</f>
        <v>0</v>
      </c>
      <c r="BR317" s="126">
        <f>Main!F97</f>
        <v>2.52</v>
      </c>
      <c r="BS317" s="126" t="str">
        <v>Willian</v>
      </c>
      <c r="BT317" s="126">
        <v>0</v>
      </c>
      <c r="BU317" s="126">
        <v>2.52</v>
      </c>
      <c r="BV317" s="127" t="str">
        <f t="shared" si="50"/>
        <v>Willian</v>
      </c>
      <c r="BW317" s="127">
        <f>Main!P3067</f>
        <v>0</v>
      </c>
      <c r="BX317" s="127">
        <f t="shared" si="51"/>
        <v>2.52</v>
      </c>
      <c r="BY317" s="127" t="str">
        <v>Willian</v>
      </c>
      <c r="BZ317" s="127">
        <v>0</v>
      </c>
      <c r="CA317" s="127">
        <v>2.52</v>
      </c>
      <c r="CH317" s="19" t="str">
        <f t="shared" si="52"/>
        <v>Willian</v>
      </c>
      <c r="CI317" s="19">
        <f>Main!M3067-BQ317-BW317-CC317</f>
        <v>0</v>
      </c>
      <c r="CJ317" s="19">
        <f t="shared" si="53"/>
        <v>2.52</v>
      </c>
      <c r="CK317" s="19" t="str">
        <v>Willian</v>
      </c>
      <c r="CL317" s="19">
        <v>0</v>
      </c>
      <c r="CM317" s="19">
        <v>2.52</v>
      </c>
    </row>
    <row r="318" spans="1:91">
      <c r="A318" s="48" t="str">
        <v>Antony</v>
      </c>
      <c r="B318" s="48">
        <v>7.5</v>
      </c>
      <c r="C318" s="48" t="str">
        <v>Man Utd</v>
      </c>
      <c r="D318" s="48">
        <v>3.61</v>
      </c>
      <c r="E318" s="48">
        <v>4.17</v>
      </c>
      <c r="F318" s="48">
        <v>2.84</v>
      </c>
      <c r="G318" s="48">
        <v>2.7</v>
      </c>
      <c r="H318" s="48">
        <v>3.66</v>
      </c>
      <c r="I318" s="48">
        <v>3.44</v>
      </c>
      <c r="J318" s="48">
        <v>3.6</v>
      </c>
      <c r="K318" s="48">
        <v>1.78</v>
      </c>
      <c r="L318" s="48">
        <v>0</v>
      </c>
      <c r="N318" s="252">
        <f t="shared" si="55"/>
        <v>2</v>
      </c>
      <c r="O318" s="49" t="str">
        <f>Main!A428</f>
        <v>Antony</v>
      </c>
      <c r="P318" s="49">
        <f>Main!B428</f>
        <v>7.5</v>
      </c>
      <c r="Q318" s="49" t="str">
        <f>Main!C428</f>
        <v>Man Utd</v>
      </c>
      <c r="R318" s="49">
        <f>Main!D428</f>
        <v>3.61</v>
      </c>
      <c r="S318" s="49">
        <f>Main!E428</f>
        <v>4.17</v>
      </c>
      <c r="T318" s="49">
        <f>Main!F428</f>
        <v>2.84</v>
      </c>
      <c r="U318" s="49">
        <f>Main!G428</f>
        <v>2.7</v>
      </c>
      <c r="V318" s="49">
        <f>Main!H428</f>
        <v>3.66</v>
      </c>
      <c r="W318" s="49">
        <f>Main!I428</f>
        <v>3.44</v>
      </c>
      <c r="X318" s="49">
        <f>Main!J428</f>
        <v>3.6</v>
      </c>
      <c r="Y318" s="49">
        <f>Main!K428</f>
        <v>1.78</v>
      </c>
      <c r="Z318" s="49">
        <f>Main!L3068</f>
        <v>0</v>
      </c>
      <c r="AB318" s="49">
        <v>4</v>
      </c>
      <c r="AC318" s="49" t="str">
        <v>Arrizabalaga</v>
      </c>
      <c r="AD318" s="49">
        <v>4.5</v>
      </c>
      <c r="AE318" s="49" t="str">
        <v>Chelsea</v>
      </c>
      <c r="AF318" s="49">
        <v>3.96</v>
      </c>
      <c r="AG318" s="49">
        <v>6.8</v>
      </c>
      <c r="AH318" s="49">
        <v>3.98</v>
      </c>
      <c r="AI318" s="49">
        <v>3.04</v>
      </c>
      <c r="AJ318" s="49">
        <v>3.81</v>
      </c>
      <c r="AK318" s="49">
        <v>3.52</v>
      </c>
      <c r="AL318" s="49">
        <v>4.04</v>
      </c>
      <c r="AM318" s="49">
        <v>3.12</v>
      </c>
      <c r="AN318" s="49">
        <v>0</v>
      </c>
      <c r="AP318" s="50" t="str">
        <f>Main!A428</f>
        <v>Antony</v>
      </c>
      <c r="AQ318" s="50">
        <f>Main!B428</f>
        <v>7.5</v>
      </c>
      <c r="AR318" s="50" t="str">
        <f>Main!C428</f>
        <v>Man Utd</v>
      </c>
      <c r="AS318" s="50">
        <f>Main!D428</f>
        <v>3.61</v>
      </c>
      <c r="AT318" s="50">
        <f>Main!E428</f>
        <v>4.17</v>
      </c>
      <c r="AU318" s="50">
        <f>Main!F428</f>
        <v>2.84</v>
      </c>
      <c r="AV318" s="50">
        <f>Main!G428</f>
        <v>2.7</v>
      </c>
      <c r="AW318" s="50">
        <f>Main!H428</f>
        <v>3.66</v>
      </c>
      <c r="AX318" s="50">
        <f>Main!I428</f>
        <v>3.44</v>
      </c>
      <c r="AY318" s="50">
        <f>Main!J428</f>
        <v>3.6</v>
      </c>
      <c r="AZ318" s="50">
        <f>Main!K428</f>
        <v>1.78</v>
      </c>
      <c r="BA318" s="50">
        <f>Main!L1308</f>
        <v>0</v>
      </c>
      <c r="BC318" s="50" t="str">
        <v>Antony</v>
      </c>
      <c r="BD318" s="50">
        <v>7.5</v>
      </c>
      <c r="BE318" s="50" t="str">
        <v>Man Utd</v>
      </c>
      <c r="BF318" s="50">
        <v>3.61</v>
      </c>
      <c r="BG318" s="50">
        <v>4.17</v>
      </c>
      <c r="BH318" s="50">
        <v>2.84</v>
      </c>
      <c r="BI318" s="50">
        <v>2.7</v>
      </c>
      <c r="BJ318" s="50">
        <v>3.66</v>
      </c>
      <c r="BK318" s="50">
        <v>3.44</v>
      </c>
      <c r="BL318" s="50">
        <v>3.6</v>
      </c>
      <c r="BM318" s="50">
        <v>1.78</v>
      </c>
      <c r="BN318" s="50">
        <v>0</v>
      </c>
      <c r="BP318" s="126" t="str">
        <f>Main!A318</f>
        <v>Antony</v>
      </c>
      <c r="BQ318" s="126">
        <f>Main!N3068</f>
        <v>0</v>
      </c>
      <c r="BR318" s="126">
        <f>Main!F98</f>
        <v>2.84</v>
      </c>
      <c r="BS318" s="126" t="str">
        <v>Antony</v>
      </c>
      <c r="BT318" s="126">
        <v>0</v>
      </c>
      <c r="BU318" s="126">
        <v>2.84</v>
      </c>
      <c r="BV318" s="127" t="str">
        <f t="shared" si="50"/>
        <v>Antony</v>
      </c>
      <c r="BW318" s="127">
        <f>Main!P3068</f>
        <v>0</v>
      </c>
      <c r="BX318" s="127">
        <f t="shared" si="51"/>
        <v>2.84</v>
      </c>
      <c r="BY318" s="127" t="str">
        <v>Antony</v>
      </c>
      <c r="BZ318" s="127">
        <v>0</v>
      </c>
      <c r="CA318" s="127">
        <v>2.84</v>
      </c>
      <c r="CH318" s="19" t="str">
        <f t="shared" si="52"/>
        <v>Antony</v>
      </c>
      <c r="CI318" s="19">
        <f>Main!M3068-BQ318-BW318-CC318</f>
        <v>0</v>
      </c>
      <c r="CJ318" s="19">
        <f t="shared" si="53"/>
        <v>2.84</v>
      </c>
      <c r="CK318" s="19" t="str">
        <v>Antony</v>
      </c>
      <c r="CL318" s="19">
        <v>0</v>
      </c>
      <c r="CM318" s="19">
        <v>2.84</v>
      </c>
    </row>
    <row r="319" spans="1:91">
      <c r="A319" s="48" t="str">
        <v>Saint-Maximin</v>
      </c>
      <c r="B319" s="48">
        <v>6.2</v>
      </c>
      <c r="C319" s="48" t="str">
        <v>Newcastle</v>
      </c>
      <c r="D319" s="48">
        <v>3.25</v>
      </c>
      <c r="E319" s="48">
        <v>2.4900000000000002</v>
      </c>
      <c r="F319" s="48">
        <v>3.88</v>
      </c>
      <c r="G319" s="48">
        <v>3.43</v>
      </c>
      <c r="H319" s="48">
        <v>3.59</v>
      </c>
      <c r="I319" s="48">
        <v>3.55</v>
      </c>
      <c r="J319" s="48">
        <v>2.99</v>
      </c>
      <c r="K319" s="48">
        <v>2.14</v>
      </c>
      <c r="L319" s="48">
        <v>0</v>
      </c>
      <c r="N319" s="252">
        <f t="shared" si="55"/>
        <v>2</v>
      </c>
      <c r="O319" s="49" t="str">
        <f>Main!A429</f>
        <v>Saint-Maximin</v>
      </c>
      <c r="P319" s="49">
        <f>Main!B429</f>
        <v>6.2</v>
      </c>
      <c r="Q319" s="49" t="str">
        <f>Main!C429</f>
        <v>Newcastle</v>
      </c>
      <c r="R319" s="49">
        <f>Main!D429</f>
        <v>3.25</v>
      </c>
      <c r="S319" s="49">
        <f>Main!E429</f>
        <v>2.4900000000000002</v>
      </c>
      <c r="T319" s="49">
        <f>Main!F429</f>
        <v>3.88</v>
      </c>
      <c r="U319" s="49">
        <f>Main!G429</f>
        <v>3.43</v>
      </c>
      <c r="V319" s="49">
        <f>Main!H429</f>
        <v>3.59</v>
      </c>
      <c r="W319" s="49">
        <f>Main!I429</f>
        <v>3.55</v>
      </c>
      <c r="X319" s="49">
        <f>Main!J429</f>
        <v>2.99</v>
      </c>
      <c r="Y319" s="49">
        <f>Main!K429</f>
        <v>2.14</v>
      </c>
      <c r="Z319" s="49">
        <f>Main!L3069</f>
        <v>0</v>
      </c>
      <c r="AB319" s="49">
        <v>4</v>
      </c>
      <c r="AC319" s="49" t="str">
        <v>Alisson</v>
      </c>
      <c r="AD319" s="49">
        <v>5.5</v>
      </c>
      <c r="AE319" s="49" t="str">
        <v>Liverpool</v>
      </c>
      <c r="AF319" s="49">
        <v>4.18</v>
      </c>
      <c r="AG319" s="49">
        <v>3.85</v>
      </c>
      <c r="AH319" s="49">
        <v>3.73</v>
      </c>
      <c r="AI319" s="49">
        <v>3.78</v>
      </c>
      <c r="AJ319" s="49">
        <v>4.04</v>
      </c>
      <c r="AK319" s="49">
        <v>4.2</v>
      </c>
      <c r="AL319" s="49">
        <v>3.54</v>
      </c>
      <c r="AM319" s="49">
        <v>3.84</v>
      </c>
      <c r="AN319" s="49">
        <v>0</v>
      </c>
      <c r="AP319" s="50" t="str">
        <f>Main!A429</f>
        <v>Saint-Maximin</v>
      </c>
      <c r="AQ319" s="50">
        <f>Main!B429</f>
        <v>6.2</v>
      </c>
      <c r="AR319" s="50" t="str">
        <f>Main!C429</f>
        <v>Newcastle</v>
      </c>
      <c r="AS319" s="50">
        <f>Main!D429</f>
        <v>3.25</v>
      </c>
      <c r="AT319" s="50">
        <f>Main!E429</f>
        <v>2.4900000000000002</v>
      </c>
      <c r="AU319" s="50">
        <f>Main!F429</f>
        <v>3.88</v>
      </c>
      <c r="AV319" s="50">
        <f>Main!G429</f>
        <v>3.43</v>
      </c>
      <c r="AW319" s="50">
        <f>Main!H429</f>
        <v>3.59</v>
      </c>
      <c r="AX319" s="50">
        <f>Main!I429</f>
        <v>3.55</v>
      </c>
      <c r="AY319" s="50">
        <f>Main!J429</f>
        <v>2.99</v>
      </c>
      <c r="AZ319" s="50">
        <f>Main!K429</f>
        <v>2.14</v>
      </c>
      <c r="BA319" s="50">
        <f>Main!L1309</f>
        <v>0</v>
      </c>
      <c r="BC319" s="50" t="str">
        <v>Saint-Maximin</v>
      </c>
      <c r="BD319" s="50">
        <v>6.2</v>
      </c>
      <c r="BE319" s="50" t="str">
        <v>Newcastle</v>
      </c>
      <c r="BF319" s="50">
        <v>3.25</v>
      </c>
      <c r="BG319" s="50">
        <v>2.4900000000000002</v>
      </c>
      <c r="BH319" s="50">
        <v>3.88</v>
      </c>
      <c r="BI319" s="50">
        <v>3.43</v>
      </c>
      <c r="BJ319" s="50">
        <v>3.59</v>
      </c>
      <c r="BK319" s="50">
        <v>3.55</v>
      </c>
      <c r="BL319" s="50">
        <v>2.99</v>
      </c>
      <c r="BM319" s="50">
        <v>2.14</v>
      </c>
      <c r="BN319" s="50">
        <v>0</v>
      </c>
      <c r="BP319" s="126" t="str">
        <f>Main!A319</f>
        <v>Saint-Maximin</v>
      </c>
      <c r="BQ319" s="126">
        <f>Main!N3069</f>
        <v>0</v>
      </c>
      <c r="BR319" s="126">
        <f>Main!F99</f>
        <v>3.88</v>
      </c>
      <c r="BS319" s="126" t="str">
        <v>Saint-Maximin</v>
      </c>
      <c r="BT319" s="126">
        <v>0</v>
      </c>
      <c r="BU319" s="126">
        <v>3.88</v>
      </c>
      <c r="BV319" s="127" t="str">
        <f t="shared" si="50"/>
        <v>Saint-Maximin</v>
      </c>
      <c r="BW319" s="127">
        <f>Main!P3069</f>
        <v>0</v>
      </c>
      <c r="BX319" s="127">
        <f t="shared" si="51"/>
        <v>3.88</v>
      </c>
      <c r="BY319" s="127" t="str">
        <v>Saint-Maximin</v>
      </c>
      <c r="BZ319" s="127">
        <v>0</v>
      </c>
      <c r="CA319" s="127">
        <v>3.88</v>
      </c>
      <c r="CH319" s="19" t="str">
        <f t="shared" si="52"/>
        <v>Saint-Maximin</v>
      </c>
      <c r="CI319" s="19">
        <f>Main!M3069-BQ319-BW319-CC319</f>
        <v>0</v>
      </c>
      <c r="CJ319" s="19">
        <f t="shared" si="53"/>
        <v>3.88</v>
      </c>
      <c r="CK319" s="19" t="str">
        <v>Saint-Maximin</v>
      </c>
      <c r="CL319" s="19">
        <v>0</v>
      </c>
      <c r="CM319" s="19">
        <v>3.88</v>
      </c>
    </row>
    <row r="320" spans="1:91">
      <c r="A320" s="48" t="str">
        <v>Gündogan</v>
      </c>
      <c r="B320" s="48">
        <v>7.3</v>
      </c>
      <c r="C320" s="48" t="str">
        <v>Man City</v>
      </c>
      <c r="D320" s="48">
        <v>3.06</v>
      </c>
      <c r="E320" s="48">
        <v>2.4700000000000002</v>
      </c>
      <c r="F320" s="48">
        <v>4.93</v>
      </c>
      <c r="G320" s="48">
        <v>2.95</v>
      </c>
      <c r="H320" s="48">
        <v>2.4700000000000002</v>
      </c>
      <c r="I320" s="48">
        <v>5.13</v>
      </c>
      <c r="J320" s="48">
        <v>2.82</v>
      </c>
      <c r="K320" s="48">
        <v>1.23</v>
      </c>
      <c r="L320" s="48">
        <v>0</v>
      </c>
      <c r="N320" s="252">
        <f t="shared" si="55"/>
        <v>2</v>
      </c>
      <c r="O320" s="49" t="str">
        <f>Main!A430</f>
        <v>Gündogan</v>
      </c>
      <c r="P320" s="49">
        <f>Main!B430</f>
        <v>7.3</v>
      </c>
      <c r="Q320" s="49" t="str">
        <f>Main!C430</f>
        <v>Man City</v>
      </c>
      <c r="R320" s="49">
        <f>Main!D430</f>
        <v>3.06</v>
      </c>
      <c r="S320" s="49">
        <f>Main!E430</f>
        <v>2.4700000000000002</v>
      </c>
      <c r="T320" s="49">
        <f>Main!F430</f>
        <v>4.93</v>
      </c>
      <c r="U320" s="49">
        <f>Main!G430</f>
        <v>2.95</v>
      </c>
      <c r="V320" s="49">
        <f>Main!H430</f>
        <v>2.4700000000000002</v>
      </c>
      <c r="W320" s="49">
        <f>Main!I430</f>
        <v>5.13</v>
      </c>
      <c r="X320" s="49">
        <f>Main!J430</f>
        <v>2.82</v>
      </c>
      <c r="Y320" s="49">
        <f>Main!K430</f>
        <v>1.23</v>
      </c>
      <c r="Z320" s="49">
        <f>Main!L3070</f>
        <v>0</v>
      </c>
      <c r="AB320" s="49">
        <v>4</v>
      </c>
      <c r="AC320" s="49" t="str">
        <v>Lloris</v>
      </c>
      <c r="AD320" s="49">
        <v>5.5</v>
      </c>
      <c r="AE320" s="49" t="str">
        <v>Spurs</v>
      </c>
      <c r="AF320" s="49">
        <v>3.78</v>
      </c>
      <c r="AG320" s="49">
        <v>3.63</v>
      </c>
      <c r="AH320" s="49">
        <v>6.38</v>
      </c>
      <c r="AI320" s="49">
        <v>3.52</v>
      </c>
      <c r="AJ320" s="49">
        <v>3.12</v>
      </c>
      <c r="AK320" s="49">
        <v>3.45</v>
      </c>
      <c r="AL320" s="49">
        <v>3.71</v>
      </c>
      <c r="AM320" s="49">
        <v>3.45</v>
      </c>
      <c r="AN320" s="49">
        <v>0</v>
      </c>
      <c r="AP320" s="50" t="str">
        <f>Main!A430</f>
        <v>Gündogan</v>
      </c>
      <c r="AQ320" s="50">
        <f>Main!B430</f>
        <v>7.3</v>
      </c>
      <c r="AR320" s="50" t="str">
        <f>Main!C430</f>
        <v>Man City</v>
      </c>
      <c r="AS320" s="50">
        <f>Main!D430</f>
        <v>3.06</v>
      </c>
      <c r="AT320" s="50">
        <f>Main!E430</f>
        <v>2.4700000000000002</v>
      </c>
      <c r="AU320" s="50">
        <f>Main!F430</f>
        <v>4.93</v>
      </c>
      <c r="AV320" s="50">
        <f>Main!G430</f>
        <v>2.95</v>
      </c>
      <c r="AW320" s="50">
        <f>Main!H430</f>
        <v>2.4700000000000002</v>
      </c>
      <c r="AX320" s="50">
        <f>Main!I430</f>
        <v>5.13</v>
      </c>
      <c r="AY320" s="50">
        <f>Main!J430</f>
        <v>2.82</v>
      </c>
      <c r="AZ320" s="50">
        <f>Main!K430</f>
        <v>1.23</v>
      </c>
      <c r="BA320" s="50">
        <f>Main!L1310</f>
        <v>0</v>
      </c>
      <c r="BC320" s="50" t="str">
        <v>Gündogan</v>
      </c>
      <c r="BD320" s="50">
        <v>7.3</v>
      </c>
      <c r="BE320" s="50" t="str">
        <v>Man City</v>
      </c>
      <c r="BF320" s="50">
        <v>3.06</v>
      </c>
      <c r="BG320" s="50">
        <v>2.4700000000000002</v>
      </c>
      <c r="BH320" s="50">
        <v>4.93</v>
      </c>
      <c r="BI320" s="50">
        <v>2.95</v>
      </c>
      <c r="BJ320" s="50">
        <v>2.4700000000000002</v>
      </c>
      <c r="BK320" s="50">
        <v>5.13</v>
      </c>
      <c r="BL320" s="50">
        <v>2.82</v>
      </c>
      <c r="BM320" s="50">
        <v>1.23</v>
      </c>
      <c r="BN320" s="50">
        <v>0</v>
      </c>
      <c r="BP320" s="126" t="str">
        <f>Main!A320</f>
        <v>Gündogan</v>
      </c>
      <c r="BQ320" s="126">
        <f>Main!N3070</f>
        <v>0</v>
      </c>
      <c r="BR320" s="126">
        <f>Main!F100</f>
        <v>4.93</v>
      </c>
      <c r="BS320" s="126" t="str">
        <v>Gündogan</v>
      </c>
      <c r="BT320" s="126">
        <v>0</v>
      </c>
      <c r="BU320" s="126">
        <v>4.93</v>
      </c>
      <c r="BV320" s="127" t="str">
        <f t="shared" si="50"/>
        <v>Gündogan</v>
      </c>
      <c r="BW320" s="127">
        <f>Main!P3070</f>
        <v>0</v>
      </c>
      <c r="BX320" s="127">
        <f t="shared" si="51"/>
        <v>4.93</v>
      </c>
      <c r="BY320" s="127" t="str">
        <v>Gündogan</v>
      </c>
      <c r="BZ320" s="127">
        <v>0</v>
      </c>
      <c r="CA320" s="127">
        <v>4.93</v>
      </c>
      <c r="CH320" s="19" t="str">
        <f t="shared" si="52"/>
        <v>Gündogan</v>
      </c>
      <c r="CI320" s="19">
        <f>Main!M3070-BQ320-BW320-CC320</f>
        <v>0</v>
      </c>
      <c r="CJ320" s="19">
        <f t="shared" si="53"/>
        <v>4.93</v>
      </c>
      <c r="CK320" s="19" t="str">
        <v>Gündogan</v>
      </c>
      <c r="CL320" s="19">
        <v>0</v>
      </c>
      <c r="CM320" s="19">
        <v>4.93</v>
      </c>
    </row>
    <row r="321" spans="1:91">
      <c r="A321" s="48" t="str">
        <v>Paquetá</v>
      </c>
      <c r="B321" s="48">
        <v>5.9</v>
      </c>
      <c r="C321" s="48" t="str">
        <v>West Ham</v>
      </c>
      <c r="D321" s="48">
        <v>3.58</v>
      </c>
      <c r="E321" s="48">
        <v>3.27</v>
      </c>
      <c r="F321" s="48">
        <v>3.03</v>
      </c>
      <c r="G321" s="48">
        <v>3.6</v>
      </c>
      <c r="H321" s="48">
        <v>2.66</v>
      </c>
      <c r="I321" s="48">
        <v>2.95</v>
      </c>
      <c r="J321" s="48">
        <v>2.66</v>
      </c>
      <c r="K321" s="48">
        <v>3.12</v>
      </c>
      <c r="L321" s="48">
        <v>0</v>
      </c>
      <c r="N321" s="252">
        <f t="shared" si="55"/>
        <v>2</v>
      </c>
      <c r="O321" s="49" t="str">
        <f>Main!A431</f>
        <v>Paquetá</v>
      </c>
      <c r="P321" s="49">
        <f>Main!B431</f>
        <v>5.9</v>
      </c>
      <c r="Q321" s="49" t="str">
        <f>Main!C431</f>
        <v>West Ham</v>
      </c>
      <c r="R321" s="49">
        <f>Main!D431</f>
        <v>3.58</v>
      </c>
      <c r="S321" s="49">
        <f>Main!E431</f>
        <v>3.27</v>
      </c>
      <c r="T321" s="49">
        <f>Main!F431</f>
        <v>3.03</v>
      </c>
      <c r="U321" s="49">
        <f>Main!G431</f>
        <v>3.6</v>
      </c>
      <c r="V321" s="49">
        <f>Main!H431</f>
        <v>2.66</v>
      </c>
      <c r="W321" s="49">
        <f>Main!I431</f>
        <v>2.95</v>
      </c>
      <c r="X321" s="49">
        <f>Main!J431</f>
        <v>2.66</v>
      </c>
      <c r="Y321" s="49">
        <f>Main!K431</f>
        <v>3.12</v>
      </c>
      <c r="Z321" s="49">
        <f>Main!L3071</f>
        <v>0</v>
      </c>
      <c r="AB321" s="49">
        <v>4</v>
      </c>
      <c r="AC321" s="49" t="str">
        <v>Leno</v>
      </c>
      <c r="AD321" s="49">
        <v>4.5</v>
      </c>
      <c r="AE321" s="49" t="str">
        <v>Fulham</v>
      </c>
      <c r="AF321" s="49">
        <v>3.76</v>
      </c>
      <c r="AG321" s="49">
        <v>6.73</v>
      </c>
      <c r="AH321" s="49">
        <v>3.14</v>
      </c>
      <c r="AI321" s="49">
        <v>3.2</v>
      </c>
      <c r="AJ321" s="49">
        <v>3.12</v>
      </c>
      <c r="AK321" s="49">
        <v>3.74</v>
      </c>
      <c r="AL321" s="49">
        <v>3.1</v>
      </c>
      <c r="AM321" s="49">
        <v>2.96</v>
      </c>
      <c r="AN321" s="49">
        <v>0</v>
      </c>
      <c r="AP321" s="50" t="str">
        <f>Main!A431</f>
        <v>Paquetá</v>
      </c>
      <c r="AQ321" s="50">
        <f>Main!B431</f>
        <v>5.9</v>
      </c>
      <c r="AR321" s="50" t="str">
        <f>Main!C431</f>
        <v>West Ham</v>
      </c>
      <c r="AS321" s="50">
        <f>Main!D431</f>
        <v>3.58</v>
      </c>
      <c r="AT321" s="50">
        <f>Main!E431</f>
        <v>3.27</v>
      </c>
      <c r="AU321" s="50">
        <f>Main!F431</f>
        <v>3.03</v>
      </c>
      <c r="AV321" s="50">
        <f>Main!G431</f>
        <v>3.6</v>
      </c>
      <c r="AW321" s="50">
        <f>Main!H431</f>
        <v>2.66</v>
      </c>
      <c r="AX321" s="50">
        <f>Main!I431</f>
        <v>2.95</v>
      </c>
      <c r="AY321" s="50">
        <f>Main!J431</f>
        <v>2.66</v>
      </c>
      <c r="AZ321" s="50">
        <f>Main!K431</f>
        <v>3.12</v>
      </c>
      <c r="BA321" s="50">
        <f>Main!L1311</f>
        <v>0</v>
      </c>
      <c r="BC321" s="50" t="str">
        <v>Paquetá</v>
      </c>
      <c r="BD321" s="50">
        <v>5.9</v>
      </c>
      <c r="BE321" s="50" t="str">
        <v>West Ham</v>
      </c>
      <c r="BF321" s="50">
        <v>3.58</v>
      </c>
      <c r="BG321" s="50">
        <v>3.27</v>
      </c>
      <c r="BH321" s="50">
        <v>3.03</v>
      </c>
      <c r="BI321" s="50">
        <v>3.6</v>
      </c>
      <c r="BJ321" s="50">
        <v>2.66</v>
      </c>
      <c r="BK321" s="50">
        <v>2.95</v>
      </c>
      <c r="BL321" s="50">
        <v>2.66</v>
      </c>
      <c r="BM321" s="50">
        <v>3.12</v>
      </c>
      <c r="BN321" s="50">
        <v>0</v>
      </c>
      <c r="BP321" s="126" t="str">
        <f>Main!A321</f>
        <v>Paquetá</v>
      </c>
      <c r="BQ321" s="126">
        <f>Main!N3071</f>
        <v>0</v>
      </c>
      <c r="BR321" s="126">
        <f>Main!F101</f>
        <v>3.03</v>
      </c>
      <c r="BS321" s="126" t="str">
        <v>Paquetá</v>
      </c>
      <c r="BT321" s="126">
        <v>0</v>
      </c>
      <c r="BU321" s="126">
        <v>3.03</v>
      </c>
      <c r="BV321" s="127" t="str">
        <f t="shared" si="50"/>
        <v>Paquetá</v>
      </c>
      <c r="BW321" s="127">
        <f>Main!P3071</f>
        <v>0</v>
      </c>
      <c r="BX321" s="127">
        <f t="shared" si="51"/>
        <v>3.03</v>
      </c>
      <c r="BY321" s="127" t="str">
        <v>Paquetá</v>
      </c>
      <c r="BZ321" s="127">
        <v>0</v>
      </c>
      <c r="CA321" s="127">
        <v>3.03</v>
      </c>
      <c r="CH321" s="19" t="str">
        <f t="shared" si="52"/>
        <v>Paquetá</v>
      </c>
      <c r="CI321" s="19">
        <f>Main!M3071-BQ321-BW321-CC321</f>
        <v>0</v>
      </c>
      <c r="CJ321" s="19">
        <f t="shared" si="53"/>
        <v>3.03</v>
      </c>
      <c r="CK321" s="19" t="str">
        <v>Paquetá</v>
      </c>
      <c r="CL321" s="19">
        <v>0</v>
      </c>
      <c r="CM321" s="19">
        <v>3.03</v>
      </c>
    </row>
    <row r="322" spans="1:91">
      <c r="A322" s="48" t="str">
        <v>Rodrigo</v>
      </c>
      <c r="B322" s="48">
        <v>6.3</v>
      </c>
      <c r="C322" s="48" t="str">
        <v>Leeds</v>
      </c>
      <c r="D322" s="48">
        <v>3.09</v>
      </c>
      <c r="E322" s="48">
        <v>3.69</v>
      </c>
      <c r="F322" s="48">
        <v>2.94</v>
      </c>
      <c r="G322" s="48">
        <v>3.13</v>
      </c>
      <c r="H322" s="48">
        <v>2.96</v>
      </c>
      <c r="I322" s="48">
        <v>2.64</v>
      </c>
      <c r="J322" s="48">
        <v>2.75</v>
      </c>
      <c r="K322" s="48">
        <v>3.02</v>
      </c>
      <c r="L322" s="48">
        <v>0</v>
      </c>
      <c r="N322" s="252">
        <f t="shared" si="55"/>
        <v>2</v>
      </c>
      <c r="O322" s="49" t="str">
        <f>Main!A432</f>
        <v>Rodrigo</v>
      </c>
      <c r="P322" s="49">
        <f>Main!B432</f>
        <v>6.3</v>
      </c>
      <c r="Q322" s="49" t="str">
        <f>Main!C432</f>
        <v>Leeds</v>
      </c>
      <c r="R322" s="49">
        <f>Main!D432</f>
        <v>3.09</v>
      </c>
      <c r="S322" s="49">
        <f>Main!E432</f>
        <v>3.69</v>
      </c>
      <c r="T322" s="49">
        <f>Main!F432</f>
        <v>2.94</v>
      </c>
      <c r="U322" s="49">
        <f>Main!G432</f>
        <v>3.13</v>
      </c>
      <c r="V322" s="49">
        <f>Main!H432</f>
        <v>2.96</v>
      </c>
      <c r="W322" s="49">
        <f>Main!I432</f>
        <v>2.64</v>
      </c>
      <c r="X322" s="49">
        <f>Main!J432</f>
        <v>2.75</v>
      </c>
      <c r="Y322" s="49">
        <f>Main!K432</f>
        <v>3.02</v>
      </c>
      <c r="Z322" s="49">
        <f>Main!L3072</f>
        <v>0</v>
      </c>
      <c r="AB322" s="49">
        <v>4</v>
      </c>
      <c r="AC322" s="49" t="str">
        <v>Pope</v>
      </c>
      <c r="AD322" s="49">
        <v>5.3</v>
      </c>
      <c r="AE322" s="49" t="str">
        <v>Newcastle</v>
      </c>
      <c r="AF322" s="49">
        <v>3.98</v>
      </c>
      <c r="AG322" s="49">
        <v>3.29</v>
      </c>
      <c r="AH322" s="49">
        <v>3.99</v>
      </c>
      <c r="AI322" s="49">
        <v>3.84</v>
      </c>
      <c r="AJ322" s="49">
        <v>3.96</v>
      </c>
      <c r="AK322" s="49">
        <v>4</v>
      </c>
      <c r="AL322" s="49">
        <v>3.37</v>
      </c>
      <c r="AM322" s="49">
        <v>2.4300000000000002</v>
      </c>
      <c r="AN322" s="49">
        <v>0</v>
      </c>
      <c r="AP322" s="50" t="str">
        <f>Main!A432</f>
        <v>Rodrigo</v>
      </c>
      <c r="AQ322" s="50">
        <f>Main!B432</f>
        <v>6.3</v>
      </c>
      <c r="AR322" s="50" t="str">
        <f>Main!C432</f>
        <v>Leeds</v>
      </c>
      <c r="AS322" s="50">
        <f>Main!D432</f>
        <v>3.09</v>
      </c>
      <c r="AT322" s="50">
        <f>Main!E432</f>
        <v>3.69</v>
      </c>
      <c r="AU322" s="50">
        <f>Main!F432</f>
        <v>2.94</v>
      </c>
      <c r="AV322" s="50">
        <f>Main!G432</f>
        <v>3.13</v>
      </c>
      <c r="AW322" s="50">
        <f>Main!H432</f>
        <v>2.96</v>
      </c>
      <c r="AX322" s="50">
        <f>Main!I432</f>
        <v>2.64</v>
      </c>
      <c r="AY322" s="50">
        <f>Main!J432</f>
        <v>2.75</v>
      </c>
      <c r="AZ322" s="50">
        <f>Main!K432</f>
        <v>3.02</v>
      </c>
      <c r="BA322" s="50">
        <f>Main!L1312</f>
        <v>0</v>
      </c>
      <c r="BC322" s="50" t="str">
        <v>Rodrigo</v>
      </c>
      <c r="BD322" s="50">
        <v>6.3</v>
      </c>
      <c r="BE322" s="50" t="str">
        <v>Leeds</v>
      </c>
      <c r="BF322" s="50">
        <v>3.09</v>
      </c>
      <c r="BG322" s="50">
        <v>3.69</v>
      </c>
      <c r="BH322" s="50">
        <v>2.94</v>
      </c>
      <c r="BI322" s="50">
        <v>3.13</v>
      </c>
      <c r="BJ322" s="50">
        <v>2.96</v>
      </c>
      <c r="BK322" s="50">
        <v>2.64</v>
      </c>
      <c r="BL322" s="50">
        <v>2.75</v>
      </c>
      <c r="BM322" s="50">
        <v>3.02</v>
      </c>
      <c r="BN322" s="50">
        <v>0</v>
      </c>
      <c r="BP322" s="126" t="str">
        <f>Main!A322</f>
        <v>Rodrigo</v>
      </c>
      <c r="BQ322" s="126">
        <f>Main!N3072</f>
        <v>0</v>
      </c>
      <c r="BR322" s="126">
        <f>Main!F102</f>
        <v>2.94</v>
      </c>
      <c r="BS322" s="126" t="str">
        <v>Rodrigo</v>
      </c>
      <c r="BT322" s="126">
        <v>0</v>
      </c>
      <c r="BU322" s="126">
        <v>2.94</v>
      </c>
      <c r="BV322" s="127" t="str">
        <f t="shared" ref="BV322:BV385" si="56">BP322</f>
        <v>Rodrigo</v>
      </c>
      <c r="BW322" s="127">
        <f>Main!P3072</f>
        <v>0</v>
      </c>
      <c r="BX322" s="127">
        <f t="shared" ref="BX322:BX385" si="57">BR322</f>
        <v>2.94</v>
      </c>
      <c r="BY322" s="127" t="str">
        <v>Rodrigo</v>
      </c>
      <c r="BZ322" s="127">
        <v>0</v>
      </c>
      <c r="CA322" s="127">
        <v>2.94</v>
      </c>
      <c r="CH322" s="19" t="str">
        <f t="shared" ref="CH322:CH385" si="58">BP322</f>
        <v>Rodrigo</v>
      </c>
      <c r="CI322" s="19">
        <f>Main!M3072-BQ322-BW322-CC322</f>
        <v>0</v>
      </c>
      <c r="CJ322" s="19">
        <f t="shared" ref="CJ322:CJ385" si="59">BR322</f>
        <v>2.94</v>
      </c>
      <c r="CK322" s="19" t="str">
        <v>Rodrigo</v>
      </c>
      <c r="CL322" s="19">
        <v>0</v>
      </c>
      <c r="CM322" s="19">
        <v>2.94</v>
      </c>
    </row>
    <row r="323" spans="1:91">
      <c r="A323" s="48" t="str">
        <v>Aaronson</v>
      </c>
      <c r="B323" s="48">
        <v>5.5</v>
      </c>
      <c r="C323" s="48" t="str">
        <v>Leeds</v>
      </c>
      <c r="D323" s="48">
        <v>2.85</v>
      </c>
      <c r="E323" s="48">
        <v>3.25</v>
      </c>
      <c r="F323" s="48">
        <v>2.95</v>
      </c>
      <c r="G323" s="48">
        <v>3.25</v>
      </c>
      <c r="H323" s="48">
        <v>3.04</v>
      </c>
      <c r="I323" s="48">
        <v>2.82</v>
      </c>
      <c r="J323" s="48">
        <v>2.88</v>
      </c>
      <c r="K323" s="48">
        <v>3</v>
      </c>
      <c r="L323" s="48">
        <v>0</v>
      </c>
      <c r="N323" s="252">
        <f t="shared" si="55"/>
        <v>2</v>
      </c>
      <c r="O323" s="49" t="str">
        <f>Main!A433</f>
        <v>Aaronson</v>
      </c>
      <c r="P323" s="49">
        <f>Main!B433</f>
        <v>5.5</v>
      </c>
      <c r="Q323" s="49" t="str">
        <f>Main!C433</f>
        <v>Leeds</v>
      </c>
      <c r="R323" s="49">
        <f>Main!D433</f>
        <v>2.85</v>
      </c>
      <c r="S323" s="49">
        <f>Main!E433</f>
        <v>3.25</v>
      </c>
      <c r="T323" s="49">
        <f>Main!F433</f>
        <v>2.95</v>
      </c>
      <c r="U323" s="49">
        <f>Main!G433</f>
        <v>3.25</v>
      </c>
      <c r="V323" s="49">
        <f>Main!H433</f>
        <v>3.04</v>
      </c>
      <c r="W323" s="49">
        <f>Main!I433</f>
        <v>2.82</v>
      </c>
      <c r="X323" s="49">
        <f>Main!J433</f>
        <v>2.88</v>
      </c>
      <c r="Y323" s="49">
        <f>Main!K433</f>
        <v>3</v>
      </c>
      <c r="Z323" s="49">
        <f>Main!L3073</f>
        <v>0</v>
      </c>
      <c r="AB323" s="49">
        <v>4</v>
      </c>
      <c r="AC323" s="49" t="str">
        <v>Fabianski</v>
      </c>
      <c r="AD323" s="49">
        <v>5</v>
      </c>
      <c r="AE323" s="49" t="str">
        <v>West Ham</v>
      </c>
      <c r="AF323" s="49">
        <v>3.78</v>
      </c>
      <c r="AG323" s="49">
        <v>3.48</v>
      </c>
      <c r="AH323" s="49">
        <v>3.68</v>
      </c>
      <c r="AI323" s="49">
        <v>3.95</v>
      </c>
      <c r="AJ323" s="49">
        <v>3.23</v>
      </c>
      <c r="AK323" s="49">
        <v>3.44</v>
      </c>
      <c r="AL323" s="49">
        <v>3.18</v>
      </c>
      <c r="AM323" s="49">
        <v>3.51</v>
      </c>
      <c r="AN323" s="49">
        <v>0</v>
      </c>
      <c r="AP323" s="50" t="str">
        <f>Main!A433</f>
        <v>Aaronson</v>
      </c>
      <c r="AQ323" s="50">
        <f>Main!B433</f>
        <v>5.5</v>
      </c>
      <c r="AR323" s="50" t="str">
        <f>Main!C433</f>
        <v>Leeds</v>
      </c>
      <c r="AS323" s="50">
        <f>Main!D433</f>
        <v>2.85</v>
      </c>
      <c r="AT323" s="50">
        <f>Main!E433</f>
        <v>3.25</v>
      </c>
      <c r="AU323" s="50">
        <f>Main!F433</f>
        <v>2.95</v>
      </c>
      <c r="AV323" s="50">
        <f>Main!G433</f>
        <v>3.25</v>
      </c>
      <c r="AW323" s="50">
        <f>Main!H433</f>
        <v>3.04</v>
      </c>
      <c r="AX323" s="50">
        <f>Main!I433</f>
        <v>2.82</v>
      </c>
      <c r="AY323" s="50">
        <f>Main!J433</f>
        <v>2.88</v>
      </c>
      <c r="AZ323" s="50">
        <f>Main!K433</f>
        <v>3</v>
      </c>
      <c r="BA323" s="50">
        <f>Main!L1313</f>
        <v>0</v>
      </c>
      <c r="BC323" s="50" t="str">
        <v>Aaronson</v>
      </c>
      <c r="BD323" s="50">
        <v>5.5</v>
      </c>
      <c r="BE323" s="50" t="str">
        <v>Leeds</v>
      </c>
      <c r="BF323" s="50">
        <v>2.85</v>
      </c>
      <c r="BG323" s="50">
        <v>3.25</v>
      </c>
      <c r="BH323" s="50">
        <v>2.95</v>
      </c>
      <c r="BI323" s="50">
        <v>3.25</v>
      </c>
      <c r="BJ323" s="50">
        <v>3.04</v>
      </c>
      <c r="BK323" s="50">
        <v>2.82</v>
      </c>
      <c r="BL323" s="50">
        <v>2.88</v>
      </c>
      <c r="BM323" s="50">
        <v>3</v>
      </c>
      <c r="BN323" s="50">
        <v>0</v>
      </c>
      <c r="BP323" s="126" t="str">
        <f>Main!A323</f>
        <v>Aaronson</v>
      </c>
      <c r="BQ323" s="126">
        <f>Main!N3073</f>
        <v>0</v>
      </c>
      <c r="BR323" s="126">
        <f>Main!F103</f>
        <v>2.95</v>
      </c>
      <c r="BS323" s="126" t="str">
        <v>Aaronson</v>
      </c>
      <c r="BT323" s="126">
        <v>0</v>
      </c>
      <c r="BU323" s="126">
        <v>2.95</v>
      </c>
      <c r="BV323" s="127" t="str">
        <f t="shared" si="56"/>
        <v>Aaronson</v>
      </c>
      <c r="BW323" s="127">
        <f>Main!P3073</f>
        <v>0</v>
      </c>
      <c r="BX323" s="127">
        <f t="shared" si="57"/>
        <v>2.95</v>
      </c>
      <c r="BY323" s="127" t="str">
        <v>Aaronson</v>
      </c>
      <c r="BZ323" s="127">
        <v>0</v>
      </c>
      <c r="CA323" s="127">
        <v>2.95</v>
      </c>
      <c r="CH323" s="19" t="str">
        <f t="shared" si="58"/>
        <v>Aaronson</v>
      </c>
      <c r="CI323" s="19">
        <f>Main!M3073-BQ323-BW323-CC323</f>
        <v>0</v>
      </c>
      <c r="CJ323" s="19">
        <f t="shared" si="59"/>
        <v>2.95</v>
      </c>
      <c r="CK323" s="19" t="str">
        <v>Aaronson</v>
      </c>
      <c r="CL323" s="19">
        <v>0</v>
      </c>
      <c r="CM323" s="19">
        <v>2.95</v>
      </c>
    </row>
    <row r="324" spans="1:91">
      <c r="A324" s="48" t="str">
        <v>Kulusevski</v>
      </c>
      <c r="B324" s="48">
        <v>8</v>
      </c>
      <c r="C324" s="48" t="str">
        <v>Spurs</v>
      </c>
      <c r="D324" s="48">
        <v>3.47</v>
      </c>
      <c r="E324" s="48">
        <v>3.18</v>
      </c>
      <c r="F324" s="48">
        <v>4.97</v>
      </c>
      <c r="G324" s="48">
        <v>2.94</v>
      </c>
      <c r="H324" s="48">
        <v>2</v>
      </c>
      <c r="I324" s="48">
        <v>2.39</v>
      </c>
      <c r="J324" s="48">
        <v>2.66</v>
      </c>
      <c r="K324" s="48">
        <v>2.2999999999999998</v>
      </c>
      <c r="L324" s="48">
        <v>0</v>
      </c>
      <c r="N324" s="252">
        <f t="shared" si="55"/>
        <v>2</v>
      </c>
      <c r="O324" s="49" t="str">
        <f>Main!A434</f>
        <v>Kulusevski</v>
      </c>
      <c r="P324" s="49">
        <f>Main!B434</f>
        <v>8</v>
      </c>
      <c r="Q324" s="49" t="str">
        <f>Main!C434</f>
        <v>Spurs</v>
      </c>
      <c r="R324" s="49">
        <f>Main!D434</f>
        <v>3.47</v>
      </c>
      <c r="S324" s="49">
        <f>Main!E434</f>
        <v>3.18</v>
      </c>
      <c r="T324" s="49">
        <f>Main!F434</f>
        <v>4.97</v>
      </c>
      <c r="U324" s="49">
        <f>Main!G434</f>
        <v>2.94</v>
      </c>
      <c r="V324" s="49">
        <f>Main!H434</f>
        <v>2</v>
      </c>
      <c r="W324" s="49">
        <f>Main!I434</f>
        <v>2.39</v>
      </c>
      <c r="X324" s="49">
        <f>Main!J434</f>
        <v>2.66</v>
      </c>
      <c r="Y324" s="49">
        <f>Main!K434</f>
        <v>2.2999999999999998</v>
      </c>
      <c r="Z324" s="49">
        <f>Main!L3074</f>
        <v>0</v>
      </c>
      <c r="AB324" s="49">
        <v>4</v>
      </c>
      <c r="AC324" s="49" t="str">
        <v>Sánchez</v>
      </c>
      <c r="AD324" s="49">
        <v>4.5999999999999996</v>
      </c>
      <c r="AE324" s="49" t="str">
        <v>Brighton</v>
      </c>
      <c r="AF324" s="49">
        <v>3.34</v>
      </c>
      <c r="AG324" s="49">
        <v>3.74</v>
      </c>
      <c r="AH324" s="49">
        <v>3.23</v>
      </c>
      <c r="AI324" s="49">
        <v>3.6</v>
      </c>
      <c r="AJ324" s="49">
        <v>4.09</v>
      </c>
      <c r="AK324" s="49">
        <v>3.68</v>
      </c>
      <c r="AL324" s="49">
        <v>3.82</v>
      </c>
      <c r="AM324" s="49">
        <v>2.09</v>
      </c>
      <c r="AN324" s="49">
        <v>0</v>
      </c>
      <c r="AP324" s="50" t="str">
        <f>Main!A434</f>
        <v>Kulusevski</v>
      </c>
      <c r="AQ324" s="50">
        <f>Main!B434</f>
        <v>8</v>
      </c>
      <c r="AR324" s="50" t="str">
        <f>Main!C434</f>
        <v>Spurs</v>
      </c>
      <c r="AS324" s="50">
        <f>Main!D434</f>
        <v>3.47</v>
      </c>
      <c r="AT324" s="50">
        <f>Main!E434</f>
        <v>3.18</v>
      </c>
      <c r="AU324" s="50">
        <f>Main!F434</f>
        <v>4.97</v>
      </c>
      <c r="AV324" s="50">
        <f>Main!G434</f>
        <v>2.94</v>
      </c>
      <c r="AW324" s="50">
        <f>Main!H434</f>
        <v>2</v>
      </c>
      <c r="AX324" s="50">
        <f>Main!I434</f>
        <v>2.39</v>
      </c>
      <c r="AY324" s="50">
        <f>Main!J434</f>
        <v>2.66</v>
      </c>
      <c r="AZ324" s="50">
        <f>Main!K434</f>
        <v>2.2999999999999998</v>
      </c>
      <c r="BA324" s="50">
        <f>Main!L1314</f>
        <v>0</v>
      </c>
      <c r="BC324" s="50" t="str">
        <v>Kulusevski</v>
      </c>
      <c r="BD324" s="50">
        <v>8</v>
      </c>
      <c r="BE324" s="50" t="str">
        <v>Spurs</v>
      </c>
      <c r="BF324" s="50">
        <v>3.47</v>
      </c>
      <c r="BG324" s="50">
        <v>3.18</v>
      </c>
      <c r="BH324" s="50">
        <v>4.97</v>
      </c>
      <c r="BI324" s="50">
        <v>2.94</v>
      </c>
      <c r="BJ324" s="50">
        <v>2</v>
      </c>
      <c r="BK324" s="50">
        <v>2.39</v>
      </c>
      <c r="BL324" s="50">
        <v>2.66</v>
      </c>
      <c r="BM324" s="50">
        <v>2.2999999999999998</v>
      </c>
      <c r="BN324" s="50">
        <v>0</v>
      </c>
      <c r="BP324" s="126" t="str">
        <f>Main!A324</f>
        <v>Kulusevski</v>
      </c>
      <c r="BQ324" s="126">
        <f>Main!N3074</f>
        <v>0</v>
      </c>
      <c r="BR324" s="126">
        <f>Main!F104</f>
        <v>4.97</v>
      </c>
      <c r="BS324" s="126" t="str">
        <v>Kulusevski</v>
      </c>
      <c r="BT324" s="126">
        <v>0</v>
      </c>
      <c r="BU324" s="126">
        <v>4.97</v>
      </c>
      <c r="BV324" s="127" t="str">
        <f t="shared" si="56"/>
        <v>Kulusevski</v>
      </c>
      <c r="BW324" s="127">
        <f>Main!P3074</f>
        <v>0</v>
      </c>
      <c r="BX324" s="127">
        <f t="shared" si="57"/>
        <v>4.97</v>
      </c>
      <c r="BY324" s="127" t="str">
        <v>Kulusevski</v>
      </c>
      <c r="BZ324" s="127">
        <v>0</v>
      </c>
      <c r="CA324" s="127">
        <v>4.97</v>
      </c>
      <c r="CH324" s="19" t="str">
        <f t="shared" si="58"/>
        <v>Kulusevski</v>
      </c>
      <c r="CI324" s="19">
        <f>Main!M3074-BQ324-BW324-CC324</f>
        <v>0</v>
      </c>
      <c r="CJ324" s="19">
        <f t="shared" si="59"/>
        <v>4.97</v>
      </c>
      <c r="CK324" s="19" t="str">
        <v>Kulusevski</v>
      </c>
      <c r="CL324" s="19">
        <v>0</v>
      </c>
      <c r="CM324" s="19">
        <v>4.97</v>
      </c>
    </row>
    <row r="325" spans="1:91">
      <c r="A325" s="48" t="str">
        <v>Bailey</v>
      </c>
      <c r="B325" s="48">
        <v>4.5</v>
      </c>
      <c r="C325" s="48" t="str">
        <v>Aston Villa</v>
      </c>
      <c r="D325" s="48">
        <v>2.87</v>
      </c>
      <c r="E325" s="48">
        <v>3.07</v>
      </c>
      <c r="F325" s="48">
        <v>3.46</v>
      </c>
      <c r="G325" s="48">
        <v>2.98</v>
      </c>
      <c r="H325" s="48">
        <v>3.47</v>
      </c>
      <c r="I325" s="48">
        <v>2.1800000000000002</v>
      </c>
      <c r="J325" s="48">
        <v>2.69</v>
      </c>
      <c r="K325" s="48">
        <v>2.98</v>
      </c>
      <c r="L325" s="48">
        <v>0</v>
      </c>
      <c r="N325" s="252">
        <f t="shared" si="55"/>
        <v>2</v>
      </c>
      <c r="O325" s="49" t="str">
        <f>Main!A435</f>
        <v>Bailey</v>
      </c>
      <c r="P325" s="49">
        <f>Main!B435</f>
        <v>4.5</v>
      </c>
      <c r="Q325" s="49" t="str">
        <f>Main!C435</f>
        <v>Aston Villa</v>
      </c>
      <c r="R325" s="49">
        <f>Main!D435</f>
        <v>2.87</v>
      </c>
      <c r="S325" s="49">
        <f>Main!E435</f>
        <v>3.07</v>
      </c>
      <c r="T325" s="49">
        <f>Main!F435</f>
        <v>3.46</v>
      </c>
      <c r="U325" s="49">
        <f>Main!G435</f>
        <v>2.98</v>
      </c>
      <c r="V325" s="49">
        <f>Main!H435</f>
        <v>3.47</v>
      </c>
      <c r="W325" s="49">
        <f>Main!I435</f>
        <v>2.1800000000000002</v>
      </c>
      <c r="X325" s="49">
        <f>Main!J435</f>
        <v>2.69</v>
      </c>
      <c r="Y325" s="49">
        <f>Main!K435</f>
        <v>2.98</v>
      </c>
      <c r="Z325" s="49">
        <f>Main!L3075</f>
        <v>0</v>
      </c>
      <c r="AB325" s="49">
        <v>4</v>
      </c>
      <c r="AC325" s="49" t="str">
        <v>Sá</v>
      </c>
      <c r="AD325" s="49">
        <v>5</v>
      </c>
      <c r="AE325" s="49" t="str">
        <v>Wolves</v>
      </c>
      <c r="AF325" s="49">
        <v>3.42</v>
      </c>
      <c r="AG325" s="49">
        <v>3.48</v>
      </c>
      <c r="AH325" s="49">
        <v>3.79</v>
      </c>
      <c r="AI325" s="49">
        <v>3.14</v>
      </c>
      <c r="AJ325" s="49">
        <v>3.24</v>
      </c>
      <c r="AK325" s="49">
        <v>3.63</v>
      </c>
      <c r="AL325" s="49">
        <v>4.04</v>
      </c>
      <c r="AM325" s="49">
        <v>2.83</v>
      </c>
      <c r="AN325" s="49">
        <v>0</v>
      </c>
      <c r="AP325" s="50" t="str">
        <f>Main!A435</f>
        <v>Bailey</v>
      </c>
      <c r="AQ325" s="50">
        <f>Main!B435</f>
        <v>4.5</v>
      </c>
      <c r="AR325" s="50" t="str">
        <f>Main!C435</f>
        <v>Aston Villa</v>
      </c>
      <c r="AS325" s="50">
        <f>Main!D435</f>
        <v>2.87</v>
      </c>
      <c r="AT325" s="50">
        <f>Main!E435</f>
        <v>3.07</v>
      </c>
      <c r="AU325" s="50">
        <f>Main!F435</f>
        <v>3.46</v>
      </c>
      <c r="AV325" s="50">
        <f>Main!G435</f>
        <v>2.98</v>
      </c>
      <c r="AW325" s="50">
        <f>Main!H435</f>
        <v>3.47</v>
      </c>
      <c r="AX325" s="50">
        <f>Main!I435</f>
        <v>2.1800000000000002</v>
      </c>
      <c r="AY325" s="50">
        <f>Main!J435</f>
        <v>2.69</v>
      </c>
      <c r="AZ325" s="50">
        <f>Main!K435</f>
        <v>2.98</v>
      </c>
      <c r="BA325" s="50">
        <f>Main!L1315</f>
        <v>0</v>
      </c>
      <c r="BC325" s="50" t="str">
        <v>Bailey</v>
      </c>
      <c r="BD325" s="50">
        <v>4.5</v>
      </c>
      <c r="BE325" s="50" t="str">
        <v>Aston Villa</v>
      </c>
      <c r="BF325" s="50">
        <v>2.87</v>
      </c>
      <c r="BG325" s="50">
        <v>3.07</v>
      </c>
      <c r="BH325" s="50">
        <v>3.46</v>
      </c>
      <c r="BI325" s="50">
        <v>2.98</v>
      </c>
      <c r="BJ325" s="50">
        <v>3.47</v>
      </c>
      <c r="BK325" s="50">
        <v>2.1800000000000002</v>
      </c>
      <c r="BL325" s="50">
        <v>2.69</v>
      </c>
      <c r="BM325" s="50">
        <v>2.98</v>
      </c>
      <c r="BN325" s="50">
        <v>0</v>
      </c>
      <c r="BP325" s="126" t="str">
        <f>Main!A325</f>
        <v>Bailey</v>
      </c>
      <c r="BQ325" s="126">
        <f>Main!N3075</f>
        <v>0</v>
      </c>
      <c r="BR325" s="126">
        <f>Main!F105</f>
        <v>3.46</v>
      </c>
      <c r="BS325" s="126" t="str">
        <v>Bailey</v>
      </c>
      <c r="BT325" s="126">
        <v>0</v>
      </c>
      <c r="BU325" s="126">
        <v>3.46</v>
      </c>
      <c r="BV325" s="127" t="str">
        <f t="shared" si="56"/>
        <v>Bailey</v>
      </c>
      <c r="BW325" s="127">
        <f>Main!P3075</f>
        <v>0</v>
      </c>
      <c r="BX325" s="127">
        <f t="shared" si="57"/>
        <v>3.46</v>
      </c>
      <c r="BY325" s="127" t="str">
        <v>Bailey</v>
      </c>
      <c r="BZ325" s="127">
        <v>0</v>
      </c>
      <c r="CA325" s="127">
        <v>3.46</v>
      </c>
      <c r="CH325" s="19" t="str">
        <f t="shared" si="58"/>
        <v>Bailey</v>
      </c>
      <c r="CI325" s="19">
        <f>Main!M3075-BQ325-BW325-CC325</f>
        <v>0</v>
      </c>
      <c r="CJ325" s="19">
        <f t="shared" si="59"/>
        <v>3.46</v>
      </c>
      <c r="CK325" s="19" t="str">
        <v>Bailey</v>
      </c>
      <c r="CL325" s="19">
        <v>0</v>
      </c>
      <c r="CM325" s="19">
        <v>3.46</v>
      </c>
    </row>
    <row r="326" spans="1:91">
      <c r="A326" s="48" t="str">
        <v>March</v>
      </c>
      <c r="B326" s="48">
        <v>5</v>
      </c>
      <c r="C326" s="48" t="str">
        <v>Brighton</v>
      </c>
      <c r="D326" s="48">
        <v>3.02</v>
      </c>
      <c r="E326" s="48">
        <v>3.21</v>
      </c>
      <c r="F326" s="48">
        <v>2.75</v>
      </c>
      <c r="G326" s="48">
        <v>3.04</v>
      </c>
      <c r="H326" s="48">
        <v>3.58</v>
      </c>
      <c r="I326" s="48">
        <v>2.89</v>
      </c>
      <c r="J326" s="48">
        <v>3.45</v>
      </c>
      <c r="K326" s="48">
        <v>1.61</v>
      </c>
      <c r="L326" s="48">
        <v>0</v>
      </c>
      <c r="N326" s="252">
        <f t="shared" si="55"/>
        <v>2</v>
      </c>
      <c r="O326" s="49" t="str">
        <f>Main!A436</f>
        <v>March</v>
      </c>
      <c r="P326" s="49">
        <f>Main!B436</f>
        <v>5</v>
      </c>
      <c r="Q326" s="49" t="str">
        <f>Main!C436</f>
        <v>Brighton</v>
      </c>
      <c r="R326" s="49">
        <f>Main!D436</f>
        <v>3.02</v>
      </c>
      <c r="S326" s="49">
        <f>Main!E436</f>
        <v>3.21</v>
      </c>
      <c r="T326" s="49">
        <f>Main!F436</f>
        <v>2.75</v>
      </c>
      <c r="U326" s="49">
        <f>Main!G436</f>
        <v>3.04</v>
      </c>
      <c r="V326" s="49">
        <f>Main!H436</f>
        <v>3.58</v>
      </c>
      <c r="W326" s="49">
        <f>Main!I436</f>
        <v>2.89</v>
      </c>
      <c r="X326" s="49">
        <f>Main!J436</f>
        <v>3.45</v>
      </c>
      <c r="Y326" s="49">
        <f>Main!K436</f>
        <v>1.61</v>
      </c>
      <c r="Z326" s="49">
        <f>Main!L3076</f>
        <v>0</v>
      </c>
      <c r="AB326" s="49">
        <v>4</v>
      </c>
      <c r="AC326" s="49" t="str">
        <v>De Gea</v>
      </c>
      <c r="AD326" s="49">
        <v>4.9000000000000004</v>
      </c>
      <c r="AE326" s="49" t="str">
        <v>Man Utd</v>
      </c>
      <c r="AF326" s="49">
        <v>3.92</v>
      </c>
      <c r="AG326" s="49">
        <v>4.1399999999999997</v>
      </c>
      <c r="AH326" s="49">
        <v>3.16</v>
      </c>
      <c r="AI326" s="49">
        <v>3.15</v>
      </c>
      <c r="AJ326" s="49">
        <v>3.92</v>
      </c>
      <c r="AK326" s="49">
        <v>3.46</v>
      </c>
      <c r="AL326" s="49">
        <v>3.85</v>
      </c>
      <c r="AM326" s="49">
        <v>1.85</v>
      </c>
      <c r="AN326" s="49">
        <v>0</v>
      </c>
      <c r="AP326" s="50" t="str">
        <f>Main!A436</f>
        <v>March</v>
      </c>
      <c r="AQ326" s="50">
        <f>Main!B436</f>
        <v>5</v>
      </c>
      <c r="AR326" s="50" t="str">
        <f>Main!C436</f>
        <v>Brighton</v>
      </c>
      <c r="AS326" s="50">
        <f>Main!D436</f>
        <v>3.02</v>
      </c>
      <c r="AT326" s="50">
        <f>Main!E436</f>
        <v>3.21</v>
      </c>
      <c r="AU326" s="50">
        <f>Main!F436</f>
        <v>2.75</v>
      </c>
      <c r="AV326" s="50">
        <f>Main!G436</f>
        <v>3.04</v>
      </c>
      <c r="AW326" s="50">
        <f>Main!H436</f>
        <v>3.58</v>
      </c>
      <c r="AX326" s="50">
        <f>Main!I436</f>
        <v>2.89</v>
      </c>
      <c r="AY326" s="50">
        <f>Main!J436</f>
        <v>3.45</v>
      </c>
      <c r="AZ326" s="50">
        <f>Main!K436</f>
        <v>1.61</v>
      </c>
      <c r="BA326" s="50">
        <f>Main!L1316</f>
        <v>0</v>
      </c>
      <c r="BC326" s="50" t="str">
        <v>March</v>
      </c>
      <c r="BD326" s="50">
        <v>5</v>
      </c>
      <c r="BE326" s="50" t="str">
        <v>Brighton</v>
      </c>
      <c r="BF326" s="50">
        <v>3.02</v>
      </c>
      <c r="BG326" s="50">
        <v>3.21</v>
      </c>
      <c r="BH326" s="50">
        <v>2.75</v>
      </c>
      <c r="BI326" s="50">
        <v>3.04</v>
      </c>
      <c r="BJ326" s="50">
        <v>3.58</v>
      </c>
      <c r="BK326" s="50">
        <v>2.89</v>
      </c>
      <c r="BL326" s="50">
        <v>3.45</v>
      </c>
      <c r="BM326" s="50">
        <v>1.61</v>
      </c>
      <c r="BN326" s="50">
        <v>0</v>
      </c>
      <c r="BP326" s="126" t="str">
        <f>Main!A326</f>
        <v>March</v>
      </c>
      <c r="BQ326" s="126">
        <f>Main!N3076</f>
        <v>0</v>
      </c>
      <c r="BR326" s="126">
        <f>Main!F106</f>
        <v>2.75</v>
      </c>
      <c r="BS326" s="126" t="str">
        <v>March</v>
      </c>
      <c r="BT326" s="126">
        <v>0</v>
      </c>
      <c r="BU326" s="126">
        <v>2.75</v>
      </c>
      <c r="BV326" s="127" t="str">
        <f t="shared" si="56"/>
        <v>March</v>
      </c>
      <c r="BW326" s="127">
        <f>Main!P3076</f>
        <v>0</v>
      </c>
      <c r="BX326" s="127">
        <f t="shared" si="57"/>
        <v>2.75</v>
      </c>
      <c r="BY326" s="127" t="str">
        <v>March</v>
      </c>
      <c r="BZ326" s="127">
        <v>0</v>
      </c>
      <c r="CA326" s="127">
        <v>2.75</v>
      </c>
      <c r="CH326" s="19" t="str">
        <f t="shared" si="58"/>
        <v>March</v>
      </c>
      <c r="CI326" s="19">
        <f>Main!M3076-BQ326-BW326-CC326</f>
        <v>0</v>
      </c>
      <c r="CJ326" s="19">
        <f t="shared" si="59"/>
        <v>2.75</v>
      </c>
      <c r="CK326" s="19" t="str">
        <v>March</v>
      </c>
      <c r="CL326" s="19">
        <v>0</v>
      </c>
      <c r="CM326" s="19">
        <v>2.75</v>
      </c>
    </row>
    <row r="327" spans="1:91">
      <c r="A327" s="48" t="str">
        <v>Mahrez</v>
      </c>
      <c r="B327" s="48">
        <v>7.5</v>
      </c>
      <c r="C327" s="48" t="str">
        <v>Man City</v>
      </c>
      <c r="D327" s="48">
        <v>3.13</v>
      </c>
      <c r="E327" s="48">
        <v>1.98</v>
      </c>
      <c r="F327" s="48">
        <v>4.4400000000000004</v>
      </c>
      <c r="G327" s="48">
        <v>2.68</v>
      </c>
      <c r="H327" s="48">
        <v>2.23</v>
      </c>
      <c r="I327" s="48">
        <v>4.91</v>
      </c>
      <c r="J327" s="48">
        <v>2.65</v>
      </c>
      <c r="K327" s="48">
        <v>1.07</v>
      </c>
      <c r="L327" s="48">
        <v>0</v>
      </c>
      <c r="N327" s="252">
        <f t="shared" si="55"/>
        <v>2</v>
      </c>
      <c r="O327" s="49" t="str">
        <f>Main!A437</f>
        <v>Mahrez</v>
      </c>
      <c r="P327" s="49">
        <f>Main!B437</f>
        <v>7.5</v>
      </c>
      <c r="Q327" s="49" t="str">
        <f>Main!C437</f>
        <v>Man City</v>
      </c>
      <c r="R327" s="49">
        <f>Main!D437</f>
        <v>3.13</v>
      </c>
      <c r="S327" s="49">
        <f>Main!E437</f>
        <v>1.98</v>
      </c>
      <c r="T327" s="49">
        <f>Main!F437</f>
        <v>4.4400000000000004</v>
      </c>
      <c r="U327" s="49">
        <f>Main!G437</f>
        <v>2.68</v>
      </c>
      <c r="V327" s="49">
        <f>Main!H437</f>
        <v>2.23</v>
      </c>
      <c r="W327" s="49">
        <f>Main!I437</f>
        <v>4.91</v>
      </c>
      <c r="X327" s="49">
        <f>Main!J437</f>
        <v>2.65</v>
      </c>
      <c r="Y327" s="49">
        <f>Main!K437</f>
        <v>1.07</v>
      </c>
      <c r="Z327" s="49">
        <f>Main!L3077</f>
        <v>0</v>
      </c>
      <c r="AB327" s="49">
        <v>4</v>
      </c>
      <c r="AC327" s="49" t="str">
        <v>Pickford</v>
      </c>
      <c r="AD327" s="49">
        <v>4.5</v>
      </c>
      <c r="AE327" s="49" t="str">
        <v>Everton</v>
      </c>
      <c r="AF327" s="49">
        <v>3.29</v>
      </c>
      <c r="AG327" s="49">
        <v>3.46</v>
      </c>
      <c r="AH327" s="49">
        <v>3.86</v>
      </c>
      <c r="AI327" s="49">
        <v>3.34</v>
      </c>
      <c r="AJ327" s="49">
        <v>3.2</v>
      </c>
      <c r="AK327" s="49">
        <v>3.09</v>
      </c>
      <c r="AL327" s="49">
        <v>3.58</v>
      </c>
      <c r="AM327" s="49">
        <v>3.56</v>
      </c>
      <c r="AN327" s="49">
        <v>0</v>
      </c>
      <c r="AP327" s="50" t="str">
        <f>Main!A437</f>
        <v>Mahrez</v>
      </c>
      <c r="AQ327" s="50">
        <f>Main!B437</f>
        <v>7.5</v>
      </c>
      <c r="AR327" s="50" t="str">
        <f>Main!C437</f>
        <v>Man City</v>
      </c>
      <c r="AS327" s="50">
        <f>Main!D437</f>
        <v>3.13</v>
      </c>
      <c r="AT327" s="50">
        <f>Main!E437</f>
        <v>1.98</v>
      </c>
      <c r="AU327" s="50">
        <f>Main!F437</f>
        <v>4.4400000000000004</v>
      </c>
      <c r="AV327" s="50">
        <f>Main!G437</f>
        <v>2.68</v>
      </c>
      <c r="AW327" s="50">
        <f>Main!H437</f>
        <v>2.23</v>
      </c>
      <c r="AX327" s="50">
        <f>Main!I437</f>
        <v>4.91</v>
      </c>
      <c r="AY327" s="50">
        <f>Main!J437</f>
        <v>2.65</v>
      </c>
      <c r="AZ327" s="50">
        <f>Main!K437</f>
        <v>1.07</v>
      </c>
      <c r="BA327" s="50">
        <f>Main!L1317</f>
        <v>0</v>
      </c>
      <c r="BC327" s="50" t="str">
        <v>Mahrez</v>
      </c>
      <c r="BD327" s="50">
        <v>7.5</v>
      </c>
      <c r="BE327" s="50" t="str">
        <v>Man City</v>
      </c>
      <c r="BF327" s="50">
        <v>3.13</v>
      </c>
      <c r="BG327" s="50">
        <v>1.98</v>
      </c>
      <c r="BH327" s="50">
        <v>4.4400000000000004</v>
      </c>
      <c r="BI327" s="50">
        <v>2.68</v>
      </c>
      <c r="BJ327" s="50">
        <v>2.23</v>
      </c>
      <c r="BK327" s="50">
        <v>4.91</v>
      </c>
      <c r="BL327" s="50">
        <v>2.65</v>
      </c>
      <c r="BM327" s="50">
        <v>1.07</v>
      </c>
      <c r="BN327" s="50">
        <v>0</v>
      </c>
      <c r="BP327" s="126" t="str">
        <f>Main!A327</f>
        <v>Mahrez</v>
      </c>
      <c r="BQ327" s="126">
        <f>Main!N3077</f>
        <v>0</v>
      </c>
      <c r="BR327" s="126">
        <f>Main!F107</f>
        <v>4.4400000000000004</v>
      </c>
      <c r="BS327" s="126" t="str">
        <v>Mahrez</v>
      </c>
      <c r="BT327" s="126">
        <v>0</v>
      </c>
      <c r="BU327" s="126">
        <v>4.4400000000000004</v>
      </c>
      <c r="BV327" s="127" t="str">
        <f t="shared" si="56"/>
        <v>Mahrez</v>
      </c>
      <c r="BW327" s="127">
        <f>Main!P3077</f>
        <v>0</v>
      </c>
      <c r="BX327" s="127">
        <f t="shared" si="57"/>
        <v>4.4400000000000004</v>
      </c>
      <c r="BY327" s="127" t="str">
        <v>Mahrez</v>
      </c>
      <c r="BZ327" s="127">
        <v>0</v>
      </c>
      <c r="CA327" s="127">
        <v>4.4400000000000004</v>
      </c>
      <c r="CH327" s="19" t="str">
        <f t="shared" si="58"/>
        <v>Mahrez</v>
      </c>
      <c r="CI327" s="19">
        <f>Main!M3077-BQ327-BW327-CC327</f>
        <v>0</v>
      </c>
      <c r="CJ327" s="19">
        <f t="shared" si="59"/>
        <v>4.4400000000000004</v>
      </c>
      <c r="CK327" s="19" t="str">
        <v>Mahrez</v>
      </c>
      <c r="CL327" s="19">
        <v>0</v>
      </c>
      <c r="CM327" s="19">
        <v>4.4400000000000004</v>
      </c>
    </row>
    <row r="328" spans="1:91">
      <c r="A328" s="48" t="str">
        <v>Harrison</v>
      </c>
      <c r="B328" s="48">
        <v>5.8</v>
      </c>
      <c r="C328" s="48" t="str">
        <v>Leeds</v>
      </c>
      <c r="D328" s="48">
        <v>2.4700000000000002</v>
      </c>
      <c r="E328" s="48">
        <v>3.28</v>
      </c>
      <c r="F328" s="48">
        <v>2.9</v>
      </c>
      <c r="G328" s="48">
        <v>3.09</v>
      </c>
      <c r="H328" s="48">
        <v>2.92</v>
      </c>
      <c r="I328" s="48">
        <v>2.69</v>
      </c>
      <c r="J328" s="48">
        <v>2.62</v>
      </c>
      <c r="K328" s="48">
        <v>2.81</v>
      </c>
      <c r="L328" s="48">
        <v>0</v>
      </c>
      <c r="N328" s="252">
        <f t="shared" si="55"/>
        <v>2</v>
      </c>
      <c r="O328" s="49" t="str">
        <f>Main!A438</f>
        <v>Harrison</v>
      </c>
      <c r="P328" s="49">
        <f>Main!B438</f>
        <v>5.8</v>
      </c>
      <c r="Q328" s="49" t="str">
        <f>Main!C438</f>
        <v>Leeds</v>
      </c>
      <c r="R328" s="49">
        <f>Main!D438</f>
        <v>2.4700000000000002</v>
      </c>
      <c r="S328" s="49">
        <f>Main!E438</f>
        <v>3.28</v>
      </c>
      <c r="T328" s="49">
        <f>Main!F438</f>
        <v>2.9</v>
      </c>
      <c r="U328" s="49">
        <f>Main!G438</f>
        <v>3.09</v>
      </c>
      <c r="V328" s="49">
        <f>Main!H438</f>
        <v>2.92</v>
      </c>
      <c r="W328" s="49">
        <f>Main!I438</f>
        <v>2.69</v>
      </c>
      <c r="X328" s="49">
        <f>Main!J438</f>
        <v>2.62</v>
      </c>
      <c r="Y328" s="49">
        <f>Main!K438</f>
        <v>2.81</v>
      </c>
      <c r="Z328" s="49">
        <f>Main!L3078</f>
        <v>0</v>
      </c>
      <c r="AB328" s="49">
        <v>4</v>
      </c>
      <c r="AC328" s="49" t="str">
        <v>Henderson</v>
      </c>
      <c r="AD328" s="49">
        <v>4.7</v>
      </c>
      <c r="AE328" s="49" t="str">
        <v>Nott'm Forest</v>
      </c>
      <c r="AF328" s="49">
        <v>3.35</v>
      </c>
      <c r="AG328" s="49">
        <v>3.43</v>
      </c>
      <c r="AH328" s="49">
        <v>3.62</v>
      </c>
      <c r="AI328" s="49">
        <v>3.47</v>
      </c>
      <c r="AJ328" s="49">
        <v>3.49</v>
      </c>
      <c r="AK328" s="49">
        <v>3.24</v>
      </c>
      <c r="AL328" s="49">
        <v>3.06</v>
      </c>
      <c r="AM328" s="49">
        <v>2.78</v>
      </c>
      <c r="AN328" s="49">
        <v>0</v>
      </c>
      <c r="AP328" s="50" t="str">
        <f>Main!A438</f>
        <v>Harrison</v>
      </c>
      <c r="AQ328" s="50">
        <f>Main!B438</f>
        <v>5.8</v>
      </c>
      <c r="AR328" s="50" t="str">
        <f>Main!C438</f>
        <v>Leeds</v>
      </c>
      <c r="AS328" s="50">
        <f>Main!D438</f>
        <v>2.4700000000000002</v>
      </c>
      <c r="AT328" s="50">
        <f>Main!E438</f>
        <v>3.28</v>
      </c>
      <c r="AU328" s="50">
        <f>Main!F438</f>
        <v>2.9</v>
      </c>
      <c r="AV328" s="50">
        <f>Main!G438</f>
        <v>3.09</v>
      </c>
      <c r="AW328" s="50">
        <f>Main!H438</f>
        <v>2.92</v>
      </c>
      <c r="AX328" s="50">
        <f>Main!I438</f>
        <v>2.69</v>
      </c>
      <c r="AY328" s="50">
        <f>Main!J438</f>
        <v>2.62</v>
      </c>
      <c r="AZ328" s="50">
        <f>Main!K438</f>
        <v>2.81</v>
      </c>
      <c r="BA328" s="50">
        <f>Main!L1318</f>
        <v>0</v>
      </c>
      <c r="BC328" s="50" t="str">
        <v>Harrison</v>
      </c>
      <c r="BD328" s="50">
        <v>5.8</v>
      </c>
      <c r="BE328" s="50" t="str">
        <v>Leeds</v>
      </c>
      <c r="BF328" s="50">
        <v>2.4700000000000002</v>
      </c>
      <c r="BG328" s="50">
        <v>3.28</v>
      </c>
      <c r="BH328" s="50">
        <v>2.9</v>
      </c>
      <c r="BI328" s="50">
        <v>3.09</v>
      </c>
      <c r="BJ328" s="50">
        <v>2.92</v>
      </c>
      <c r="BK328" s="50">
        <v>2.69</v>
      </c>
      <c r="BL328" s="50">
        <v>2.62</v>
      </c>
      <c r="BM328" s="50">
        <v>2.81</v>
      </c>
      <c r="BN328" s="50">
        <v>0</v>
      </c>
      <c r="BP328" s="126" t="str">
        <f>Main!A328</f>
        <v>Harrison</v>
      </c>
      <c r="BQ328" s="126">
        <f>Main!N3078</f>
        <v>0</v>
      </c>
      <c r="BR328" s="126">
        <f>Main!F108</f>
        <v>2.9</v>
      </c>
      <c r="BS328" s="126" t="str">
        <v>Harrison</v>
      </c>
      <c r="BT328" s="126">
        <v>0</v>
      </c>
      <c r="BU328" s="126">
        <v>2.9</v>
      </c>
      <c r="BV328" s="127" t="str">
        <f t="shared" si="56"/>
        <v>Harrison</v>
      </c>
      <c r="BW328" s="127">
        <f>Main!P3078</f>
        <v>0</v>
      </c>
      <c r="BX328" s="127">
        <f t="shared" si="57"/>
        <v>2.9</v>
      </c>
      <c r="BY328" s="127" t="str">
        <v>Harrison</v>
      </c>
      <c r="BZ328" s="127">
        <v>0</v>
      </c>
      <c r="CA328" s="127">
        <v>2.9</v>
      </c>
      <c r="CH328" s="19" t="str">
        <f t="shared" si="58"/>
        <v>Harrison</v>
      </c>
      <c r="CI328" s="19">
        <f>Main!M3078-BQ328-BW328-CC328</f>
        <v>0</v>
      </c>
      <c r="CJ328" s="19">
        <f t="shared" si="59"/>
        <v>2.9</v>
      </c>
      <c r="CK328" s="19" t="str">
        <v>Harrison</v>
      </c>
      <c r="CL328" s="19">
        <v>0</v>
      </c>
      <c r="CM328" s="19">
        <v>2.9</v>
      </c>
    </row>
    <row r="329" spans="1:91">
      <c r="A329" s="48" t="str">
        <v>Eriksen</v>
      </c>
      <c r="B329" s="48">
        <v>6.3</v>
      </c>
      <c r="C329" s="48" t="str">
        <v>Man Utd</v>
      </c>
      <c r="D329" s="48">
        <v>3.13</v>
      </c>
      <c r="E329" s="48">
        <v>3.63</v>
      </c>
      <c r="F329" s="48">
        <v>2.4500000000000002</v>
      </c>
      <c r="G329" s="48">
        <v>2.4900000000000002</v>
      </c>
      <c r="H329" s="48">
        <v>3.24</v>
      </c>
      <c r="I329" s="48">
        <v>2.96</v>
      </c>
      <c r="J329" s="48">
        <v>3.24</v>
      </c>
      <c r="K329" s="48">
        <v>1.55</v>
      </c>
      <c r="L329" s="48">
        <v>0</v>
      </c>
      <c r="N329" s="252">
        <f t="shared" si="55"/>
        <v>2</v>
      </c>
      <c r="O329" s="49" t="str">
        <f>Main!A439</f>
        <v>Eriksen</v>
      </c>
      <c r="P329" s="49">
        <f>Main!B439</f>
        <v>6.3</v>
      </c>
      <c r="Q329" s="49" t="str">
        <f>Main!C439</f>
        <v>Man Utd</v>
      </c>
      <c r="R329" s="49">
        <f>Main!D439</f>
        <v>3.13</v>
      </c>
      <c r="S329" s="49">
        <f>Main!E439</f>
        <v>3.63</v>
      </c>
      <c r="T329" s="49">
        <f>Main!F439</f>
        <v>2.4500000000000002</v>
      </c>
      <c r="U329" s="49">
        <f>Main!G439</f>
        <v>2.4900000000000002</v>
      </c>
      <c r="V329" s="49">
        <f>Main!H439</f>
        <v>3.24</v>
      </c>
      <c r="W329" s="49">
        <f>Main!I439</f>
        <v>2.96</v>
      </c>
      <c r="X329" s="49">
        <f>Main!J439</f>
        <v>3.24</v>
      </c>
      <c r="Y329" s="49">
        <f>Main!K439</f>
        <v>1.55</v>
      </c>
      <c r="Z329" s="49">
        <f>Main!L3079</f>
        <v>0</v>
      </c>
      <c r="AB329" s="49">
        <v>4</v>
      </c>
      <c r="AC329" s="49" t="str">
        <v>Meslier</v>
      </c>
      <c r="AD329" s="49">
        <v>4.5</v>
      </c>
      <c r="AE329" s="49" t="str">
        <v>Leeds</v>
      </c>
      <c r="AF329" s="49">
        <v>3.13</v>
      </c>
      <c r="AG329" s="49">
        <v>3.36</v>
      </c>
      <c r="AH329" s="49">
        <v>3.2</v>
      </c>
      <c r="AI329" s="49">
        <v>3.41</v>
      </c>
      <c r="AJ329" s="49">
        <v>3.43</v>
      </c>
      <c r="AK329" s="49">
        <v>3.18</v>
      </c>
      <c r="AL329" s="49">
        <v>3.38</v>
      </c>
      <c r="AM329" s="49">
        <v>3.24</v>
      </c>
      <c r="AN329" s="49">
        <v>0</v>
      </c>
      <c r="AP329" s="50" t="str">
        <f>Main!A439</f>
        <v>Eriksen</v>
      </c>
      <c r="AQ329" s="50">
        <f>Main!B439</f>
        <v>6.3</v>
      </c>
      <c r="AR329" s="50" t="str">
        <f>Main!C439</f>
        <v>Man Utd</v>
      </c>
      <c r="AS329" s="50">
        <f>Main!D439</f>
        <v>3.13</v>
      </c>
      <c r="AT329" s="50">
        <f>Main!E439</f>
        <v>3.63</v>
      </c>
      <c r="AU329" s="50">
        <f>Main!F439</f>
        <v>2.4500000000000002</v>
      </c>
      <c r="AV329" s="50">
        <f>Main!G439</f>
        <v>2.4900000000000002</v>
      </c>
      <c r="AW329" s="50">
        <f>Main!H439</f>
        <v>3.24</v>
      </c>
      <c r="AX329" s="50">
        <f>Main!I439</f>
        <v>2.96</v>
      </c>
      <c r="AY329" s="50">
        <f>Main!J439</f>
        <v>3.24</v>
      </c>
      <c r="AZ329" s="50">
        <f>Main!K439</f>
        <v>1.55</v>
      </c>
      <c r="BA329" s="50">
        <f>Main!L1319</f>
        <v>0</v>
      </c>
      <c r="BC329" s="50" t="str">
        <v>Eriksen</v>
      </c>
      <c r="BD329" s="50">
        <v>6.3</v>
      </c>
      <c r="BE329" s="50" t="str">
        <v>Man Utd</v>
      </c>
      <c r="BF329" s="50">
        <v>3.13</v>
      </c>
      <c r="BG329" s="50">
        <v>3.63</v>
      </c>
      <c r="BH329" s="50">
        <v>2.4500000000000002</v>
      </c>
      <c r="BI329" s="50">
        <v>2.4900000000000002</v>
      </c>
      <c r="BJ329" s="50">
        <v>3.24</v>
      </c>
      <c r="BK329" s="50">
        <v>2.96</v>
      </c>
      <c r="BL329" s="50">
        <v>3.24</v>
      </c>
      <c r="BM329" s="50">
        <v>1.55</v>
      </c>
      <c r="BN329" s="50">
        <v>0</v>
      </c>
      <c r="BP329" s="126" t="str">
        <f>Main!A329</f>
        <v>Eriksen</v>
      </c>
      <c r="BQ329" s="126">
        <f>Main!N3079</f>
        <v>0</v>
      </c>
      <c r="BR329" s="126">
        <f>Main!F109</f>
        <v>2.4500000000000002</v>
      </c>
      <c r="BS329" s="126" t="str">
        <v>Eriksen</v>
      </c>
      <c r="BT329" s="126">
        <v>0</v>
      </c>
      <c r="BU329" s="126">
        <v>2.4500000000000002</v>
      </c>
      <c r="BV329" s="127" t="str">
        <f t="shared" si="56"/>
        <v>Eriksen</v>
      </c>
      <c r="BW329" s="127">
        <f>Main!P3079</f>
        <v>0</v>
      </c>
      <c r="BX329" s="127">
        <f t="shared" si="57"/>
        <v>2.4500000000000002</v>
      </c>
      <c r="BY329" s="127" t="str">
        <v>Eriksen</v>
      </c>
      <c r="BZ329" s="127">
        <v>0</v>
      </c>
      <c r="CA329" s="127">
        <v>2.4500000000000002</v>
      </c>
      <c r="CH329" s="19" t="str">
        <f t="shared" si="58"/>
        <v>Eriksen</v>
      </c>
      <c r="CI329" s="19">
        <f>Main!M3079-BQ329-BW329-CC329</f>
        <v>0</v>
      </c>
      <c r="CJ329" s="19">
        <f t="shared" si="59"/>
        <v>2.4500000000000002</v>
      </c>
      <c r="CK329" s="19" t="str">
        <v>Eriksen</v>
      </c>
      <c r="CL329" s="19">
        <v>0</v>
      </c>
      <c r="CM329" s="19">
        <v>2.4500000000000002</v>
      </c>
    </row>
    <row r="330" spans="1:91">
      <c r="A330" s="48" t="str">
        <v>Eze</v>
      </c>
      <c r="B330" s="48">
        <v>5.7</v>
      </c>
      <c r="C330" s="48" t="str">
        <v>Crystal Palace</v>
      </c>
      <c r="D330" s="48">
        <v>3.39</v>
      </c>
      <c r="E330" s="48">
        <v>3.07</v>
      </c>
      <c r="F330" s="48">
        <v>2.6</v>
      </c>
      <c r="G330" s="48">
        <v>2.76</v>
      </c>
      <c r="H330" s="48">
        <v>2.48</v>
      </c>
      <c r="I330" s="48">
        <v>2.91</v>
      </c>
      <c r="J330" s="48">
        <v>2.82</v>
      </c>
      <c r="K330" s="48">
        <v>2.56</v>
      </c>
      <c r="L330" s="48">
        <v>0</v>
      </c>
      <c r="N330" s="252">
        <f t="shared" si="55"/>
        <v>2</v>
      </c>
      <c r="O330" s="49" t="str">
        <f>Main!A440</f>
        <v>Eze</v>
      </c>
      <c r="P330" s="49">
        <f>Main!B440</f>
        <v>5.7</v>
      </c>
      <c r="Q330" s="49" t="str">
        <f>Main!C440</f>
        <v>Crystal Palace</v>
      </c>
      <c r="R330" s="49">
        <f>Main!D440</f>
        <v>3.39</v>
      </c>
      <c r="S330" s="49">
        <f>Main!E440</f>
        <v>3.07</v>
      </c>
      <c r="T330" s="49">
        <f>Main!F440</f>
        <v>2.6</v>
      </c>
      <c r="U330" s="49">
        <f>Main!G440</f>
        <v>2.76</v>
      </c>
      <c r="V330" s="49">
        <f>Main!H440</f>
        <v>2.48</v>
      </c>
      <c r="W330" s="49">
        <f>Main!I440</f>
        <v>2.91</v>
      </c>
      <c r="X330" s="49">
        <f>Main!J440</f>
        <v>2.82</v>
      </c>
      <c r="Y330" s="49">
        <f>Main!K440</f>
        <v>2.56</v>
      </c>
      <c r="Z330" s="49">
        <f>Main!L3080</f>
        <v>0</v>
      </c>
      <c r="AB330" s="49">
        <v>4</v>
      </c>
      <c r="AC330" s="49" t="str">
        <v>Guaita</v>
      </c>
      <c r="AD330" s="49">
        <v>4.5</v>
      </c>
      <c r="AE330" s="49" t="str">
        <v>Crystal Palace</v>
      </c>
      <c r="AF330" s="49">
        <v>3.71</v>
      </c>
      <c r="AG330" s="49">
        <v>3.38</v>
      </c>
      <c r="AH330" s="49">
        <v>3.17</v>
      </c>
      <c r="AI330" s="49">
        <v>3.31</v>
      </c>
      <c r="AJ330" s="49">
        <v>3.06</v>
      </c>
      <c r="AK330" s="49">
        <v>3.35</v>
      </c>
      <c r="AL330" s="49">
        <v>3.24</v>
      </c>
      <c r="AM330" s="49">
        <v>3.06</v>
      </c>
      <c r="AN330" s="49">
        <v>0</v>
      </c>
      <c r="AP330" s="50" t="str">
        <f>Main!A440</f>
        <v>Eze</v>
      </c>
      <c r="AQ330" s="50">
        <f>Main!B440</f>
        <v>5.7</v>
      </c>
      <c r="AR330" s="50" t="str">
        <f>Main!C440</f>
        <v>Crystal Palace</v>
      </c>
      <c r="AS330" s="50">
        <f>Main!D440</f>
        <v>3.39</v>
      </c>
      <c r="AT330" s="50">
        <f>Main!E440</f>
        <v>3.07</v>
      </c>
      <c r="AU330" s="50">
        <f>Main!F440</f>
        <v>2.6</v>
      </c>
      <c r="AV330" s="50">
        <f>Main!G440</f>
        <v>2.76</v>
      </c>
      <c r="AW330" s="50">
        <f>Main!H440</f>
        <v>2.48</v>
      </c>
      <c r="AX330" s="50">
        <f>Main!I440</f>
        <v>2.91</v>
      </c>
      <c r="AY330" s="50">
        <f>Main!J440</f>
        <v>2.82</v>
      </c>
      <c r="AZ330" s="50">
        <f>Main!K440</f>
        <v>2.56</v>
      </c>
      <c r="BA330" s="50">
        <f>Main!L1320</f>
        <v>0</v>
      </c>
      <c r="BC330" s="50" t="str">
        <v>Eze</v>
      </c>
      <c r="BD330" s="50">
        <v>5.7</v>
      </c>
      <c r="BE330" s="50" t="str">
        <v>Crystal Palace</v>
      </c>
      <c r="BF330" s="50">
        <v>3.39</v>
      </c>
      <c r="BG330" s="50">
        <v>3.07</v>
      </c>
      <c r="BH330" s="50">
        <v>2.6</v>
      </c>
      <c r="BI330" s="50">
        <v>2.76</v>
      </c>
      <c r="BJ330" s="50">
        <v>2.48</v>
      </c>
      <c r="BK330" s="50">
        <v>2.91</v>
      </c>
      <c r="BL330" s="50">
        <v>2.82</v>
      </c>
      <c r="BM330" s="50">
        <v>2.56</v>
      </c>
      <c r="BN330" s="50">
        <v>0</v>
      </c>
      <c r="BP330" s="126" t="str">
        <f>Main!A330</f>
        <v>Eze</v>
      </c>
      <c r="BQ330" s="126">
        <f>Main!N3080</f>
        <v>0</v>
      </c>
      <c r="BR330" s="126">
        <f>Main!F110</f>
        <v>2.6</v>
      </c>
      <c r="BS330" s="126" t="str">
        <v>Eze</v>
      </c>
      <c r="BT330" s="126">
        <v>0</v>
      </c>
      <c r="BU330" s="126">
        <v>2.6</v>
      </c>
      <c r="BV330" s="127" t="str">
        <f t="shared" si="56"/>
        <v>Eze</v>
      </c>
      <c r="BW330" s="127">
        <f>Main!P3080</f>
        <v>0</v>
      </c>
      <c r="BX330" s="127">
        <f t="shared" si="57"/>
        <v>2.6</v>
      </c>
      <c r="BY330" s="127" t="str">
        <v>Eze</v>
      </c>
      <c r="BZ330" s="127">
        <v>0</v>
      </c>
      <c r="CA330" s="127">
        <v>2.6</v>
      </c>
      <c r="CH330" s="19" t="str">
        <f t="shared" si="58"/>
        <v>Eze</v>
      </c>
      <c r="CI330" s="19">
        <f>Main!M3080-BQ330-BW330-CC330</f>
        <v>0</v>
      </c>
      <c r="CJ330" s="19">
        <f t="shared" si="59"/>
        <v>2.6</v>
      </c>
      <c r="CK330" s="19" t="str">
        <v>Eze</v>
      </c>
      <c r="CL330" s="19">
        <v>0</v>
      </c>
      <c r="CM330" s="19">
        <v>2.6</v>
      </c>
    </row>
    <row r="331" spans="1:91">
      <c r="A331" s="48" t="str" cm="1">
        <f t="array" ref="A331:L440">_xlfn._xlws.SORT(Main!A331:L440,12,-1)</f>
        <v>Gabriel</v>
      </c>
      <c r="B331" s="48">
        <v>5.0999999999999996</v>
      </c>
      <c r="C331" s="48" t="str">
        <v>Arsenal</v>
      </c>
      <c r="D331" s="48">
        <v>3.64</v>
      </c>
      <c r="E331" s="48">
        <v>3.66</v>
      </c>
      <c r="F331" s="48">
        <v>2.86</v>
      </c>
      <c r="G331" s="48">
        <v>3.48</v>
      </c>
      <c r="H331" s="48">
        <v>3.85</v>
      </c>
      <c r="I331" s="48">
        <v>6.47</v>
      </c>
      <c r="J331" s="48">
        <v>3.41</v>
      </c>
      <c r="K331" s="48">
        <v>2.75</v>
      </c>
      <c r="L331" s="48">
        <v>1</v>
      </c>
      <c r="N331" s="252">
        <f t="shared" si="55"/>
        <v>3</v>
      </c>
      <c r="O331" s="49" t="str">
        <f>Main!A441</f>
        <v>Cancelo</v>
      </c>
      <c r="P331" s="49">
        <f>Main!B441</f>
        <v>7.4</v>
      </c>
      <c r="Q331" s="49" t="str">
        <f>Main!C441</f>
        <v>Man City</v>
      </c>
      <c r="R331" s="49">
        <f>Main!D441</f>
        <v>4.88</v>
      </c>
      <c r="S331" s="49">
        <f>Main!E441</f>
        <v>3.74</v>
      </c>
      <c r="T331" s="49">
        <f>Main!F441</f>
        <v>6.68</v>
      </c>
      <c r="U331" s="49">
        <f>Main!G441</f>
        <v>4.47</v>
      </c>
      <c r="V331" s="49">
        <f>Main!H441</f>
        <v>3.18</v>
      </c>
      <c r="W331" s="49">
        <f>Main!I441</f>
        <v>7.21</v>
      </c>
      <c r="X331" s="49">
        <f>Main!J441</f>
        <v>4.09</v>
      </c>
      <c r="Y331" s="49">
        <f>Main!K441</f>
        <v>1.86</v>
      </c>
      <c r="Z331" s="49">
        <f>Main!L3081</f>
        <v>0</v>
      </c>
      <c r="AB331" s="49" cm="1">
        <f t="array" ref="AB331:AN440">_xlfn._xlws.SORT(N331:Z440,{13,1},{-1,1})</f>
        <v>1</v>
      </c>
      <c r="AC331" s="49" t="str">
        <v>Haaland</v>
      </c>
      <c r="AD331" s="49">
        <v>11.5</v>
      </c>
      <c r="AE331" s="49" t="str">
        <v>Man City</v>
      </c>
      <c r="AF331" s="49">
        <v>8.2100000000000009</v>
      </c>
      <c r="AG331" s="49">
        <v>5.33</v>
      </c>
      <c r="AH331" s="49">
        <v>11.86</v>
      </c>
      <c r="AI331" s="49">
        <v>6.93</v>
      </c>
      <c r="AJ331" s="49">
        <v>5.23</v>
      </c>
      <c r="AK331" s="49">
        <v>11.64</v>
      </c>
      <c r="AL331" s="49">
        <v>6.28</v>
      </c>
      <c r="AM331" s="49">
        <v>2.86</v>
      </c>
      <c r="AN331" s="49">
        <v>1</v>
      </c>
      <c r="AP331" s="50" t="str">
        <f>Main!A441</f>
        <v>Cancelo</v>
      </c>
      <c r="AQ331" s="50">
        <f>Main!B441</f>
        <v>7.4</v>
      </c>
      <c r="AR331" s="50" t="str">
        <f>Main!C441</f>
        <v>Man City</v>
      </c>
      <c r="AS331" s="50">
        <f>Main!D441</f>
        <v>4.88</v>
      </c>
      <c r="AT331" s="50">
        <f>Main!E441</f>
        <v>3.74</v>
      </c>
      <c r="AU331" s="50">
        <f>Main!F441</f>
        <v>6.68</v>
      </c>
      <c r="AV331" s="50">
        <f>Main!G441</f>
        <v>4.47</v>
      </c>
      <c r="AW331" s="50">
        <f>Main!H441</f>
        <v>3.18</v>
      </c>
      <c r="AX331" s="50">
        <f>Main!I441</f>
        <v>7.21</v>
      </c>
      <c r="AY331" s="50">
        <f>Main!J441</f>
        <v>4.09</v>
      </c>
      <c r="AZ331" s="50">
        <f>Main!K441</f>
        <v>1.86</v>
      </c>
      <c r="BA331" s="50">
        <f>Main!L1321</f>
        <v>0</v>
      </c>
      <c r="BC331" s="50" t="str" cm="1">
        <f t="array" ref="BC331:BN440">_xlfn._xlws.SORT(AP331:BA440,12,-1)</f>
        <v>Haaland</v>
      </c>
      <c r="BD331" s="50">
        <v>11.5</v>
      </c>
      <c r="BE331" s="50" t="str">
        <v>Man City</v>
      </c>
      <c r="BF331" s="50">
        <v>8.2100000000000009</v>
      </c>
      <c r="BG331" s="50">
        <v>5.33</v>
      </c>
      <c r="BH331" s="50">
        <v>11.86</v>
      </c>
      <c r="BI331" s="50">
        <v>6.93</v>
      </c>
      <c r="BJ331" s="50">
        <v>5.23</v>
      </c>
      <c r="BK331" s="50">
        <v>11.64</v>
      </c>
      <c r="BL331" s="50">
        <v>6.28</v>
      </c>
      <c r="BM331" s="50">
        <v>2.86</v>
      </c>
      <c r="BN331" s="50">
        <v>1</v>
      </c>
      <c r="BP331" s="126" t="str">
        <f>Main!A331</f>
        <v>Cancelo</v>
      </c>
      <c r="BQ331" s="126">
        <f>Main!N3081</f>
        <v>0</v>
      </c>
      <c r="BR331" s="126">
        <f>Main!G1</f>
        <v>4.47</v>
      </c>
      <c r="BS331" s="126" t="str" cm="1">
        <f t="array" ref="BS331:BU440">_xlfn._xlws.SORT(BP331:BR440,2,-1)</f>
        <v>Mount</v>
      </c>
      <c r="BT331" s="126">
        <v>1</v>
      </c>
      <c r="BU331" s="126">
        <v>3.08</v>
      </c>
      <c r="BV331" s="127" t="str">
        <f t="shared" si="56"/>
        <v>Cancelo</v>
      </c>
      <c r="BW331" s="127">
        <f>Main!P3081</f>
        <v>0</v>
      </c>
      <c r="BX331" s="127">
        <f t="shared" si="57"/>
        <v>4.47</v>
      </c>
      <c r="BY331" s="127" t="str" cm="1">
        <f t="array" ref="BY331:CA440">_xlfn._xlws.SORT(BV331:BX440,2,-1)</f>
        <v>Rashford</v>
      </c>
      <c r="BZ331" s="127">
        <v>1</v>
      </c>
      <c r="CA331" s="127">
        <v>2.98</v>
      </c>
      <c r="CH331" s="19" t="str">
        <f t="shared" si="58"/>
        <v>Cancelo</v>
      </c>
      <c r="CI331" s="19">
        <f>Main!M3081-BQ331-BW331-CC331</f>
        <v>0</v>
      </c>
      <c r="CJ331" s="19">
        <f t="shared" si="59"/>
        <v>4.47</v>
      </c>
      <c r="CK331" s="19" t="str" cm="1">
        <f t="array" ref="CK331:CM440">_xlfn._xlws.SORT(CH331:CJ440,2,-1)</f>
        <v>Greenwood</v>
      </c>
      <c r="CL331" s="19">
        <v>1</v>
      </c>
      <c r="CM331" s="19">
        <v>0.86</v>
      </c>
    </row>
    <row r="332" spans="1:91">
      <c r="A332" s="48" t="str">
        <v>Trippier</v>
      </c>
      <c r="B332" s="48">
        <v>5.2</v>
      </c>
      <c r="C332" s="48" t="str">
        <v>Newcastle</v>
      </c>
      <c r="D332" s="48">
        <v>4.8</v>
      </c>
      <c r="E332" s="48">
        <v>2.5</v>
      </c>
      <c r="F332" s="48">
        <v>4.55</v>
      </c>
      <c r="G332" s="48">
        <v>3.76</v>
      </c>
      <c r="H332" s="48">
        <v>4.28</v>
      </c>
      <c r="I332" s="48">
        <v>4.3099999999999996</v>
      </c>
      <c r="J332" s="48">
        <v>2.85</v>
      </c>
      <c r="K332" s="48">
        <v>2.5499999999999998</v>
      </c>
      <c r="L332" s="48">
        <v>1</v>
      </c>
      <c r="N332" s="252">
        <f t="shared" si="55"/>
        <v>3</v>
      </c>
      <c r="O332" s="49" t="str">
        <f>Main!A442</f>
        <v>Alexander-Arnold</v>
      </c>
      <c r="P332" s="49">
        <f>Main!B442</f>
        <v>7.2</v>
      </c>
      <c r="Q332" s="49" t="str">
        <f>Main!C442</f>
        <v>Liverpool</v>
      </c>
      <c r="R332" s="49">
        <f>Main!D442</f>
        <v>5.47</v>
      </c>
      <c r="S332" s="49">
        <f>Main!E442</f>
        <v>4.5599999999999996</v>
      </c>
      <c r="T332" s="49">
        <f>Main!F442</f>
        <v>3.88</v>
      </c>
      <c r="U332" s="49">
        <f>Main!G442</f>
        <v>4.2300000000000004</v>
      </c>
      <c r="V332" s="49">
        <f>Main!H442</f>
        <v>4.62</v>
      </c>
      <c r="W332" s="49">
        <f>Main!I442</f>
        <v>5.53</v>
      </c>
      <c r="X332" s="49">
        <f>Main!J442</f>
        <v>3.38</v>
      </c>
      <c r="Y332" s="49">
        <f>Main!K442</f>
        <v>4.43</v>
      </c>
      <c r="Z332" s="49">
        <f>Main!L3082</f>
        <v>1</v>
      </c>
      <c r="AB332" s="49">
        <v>1</v>
      </c>
      <c r="AC332" s="49" t="str">
        <v>Mitrović</v>
      </c>
      <c r="AD332" s="49">
        <v>6.9</v>
      </c>
      <c r="AE332" s="49" t="str">
        <v>Fulham</v>
      </c>
      <c r="AF332" s="49">
        <v>5.61</v>
      </c>
      <c r="AG332" s="49">
        <v>7.06</v>
      </c>
      <c r="AH332" s="49">
        <v>3.04</v>
      </c>
      <c r="AI332" s="49">
        <v>4.18</v>
      </c>
      <c r="AJ332" s="49">
        <v>3.38</v>
      </c>
      <c r="AK332" s="49">
        <v>5.23</v>
      </c>
      <c r="AL332" s="49">
        <v>3.58</v>
      </c>
      <c r="AM332" s="49">
        <v>3.83</v>
      </c>
      <c r="AN332" s="49">
        <v>1</v>
      </c>
      <c r="AP332" s="50" t="str">
        <f>Main!A442</f>
        <v>Alexander-Arnold</v>
      </c>
      <c r="AQ332" s="50">
        <f>Main!B442</f>
        <v>7.2</v>
      </c>
      <c r="AR332" s="50" t="str">
        <f>Main!C442</f>
        <v>Liverpool</v>
      </c>
      <c r="AS332" s="50">
        <f>Main!D442</f>
        <v>5.47</v>
      </c>
      <c r="AT332" s="50">
        <f>Main!E442</f>
        <v>4.5599999999999996</v>
      </c>
      <c r="AU332" s="50">
        <f>Main!F442</f>
        <v>3.88</v>
      </c>
      <c r="AV332" s="50">
        <f>Main!G442</f>
        <v>4.2300000000000004</v>
      </c>
      <c r="AW332" s="50">
        <f>Main!H442</f>
        <v>4.62</v>
      </c>
      <c r="AX332" s="50">
        <f>Main!I442</f>
        <v>5.53</v>
      </c>
      <c r="AY332" s="50">
        <f>Main!J442</f>
        <v>3.38</v>
      </c>
      <c r="AZ332" s="50">
        <f>Main!K442</f>
        <v>4.43</v>
      </c>
      <c r="BA332" s="50">
        <f>Main!L1322</f>
        <v>0</v>
      </c>
      <c r="BC332" s="50" t="str">
        <v>Cancelo</v>
      </c>
      <c r="BD332" s="50">
        <v>7.4</v>
      </c>
      <c r="BE332" s="50" t="str">
        <v>Man City</v>
      </c>
      <c r="BF332" s="50">
        <v>4.88</v>
      </c>
      <c r="BG332" s="50">
        <v>3.74</v>
      </c>
      <c r="BH332" s="50">
        <v>6.68</v>
      </c>
      <c r="BI332" s="50">
        <v>4.47</v>
      </c>
      <c r="BJ332" s="50">
        <v>3.18</v>
      </c>
      <c r="BK332" s="50">
        <v>7.21</v>
      </c>
      <c r="BL332" s="50">
        <v>4.09</v>
      </c>
      <c r="BM332" s="50">
        <v>1.86</v>
      </c>
      <c r="BN332" s="50">
        <v>0</v>
      </c>
      <c r="BP332" s="126" t="str">
        <f>Main!A332</f>
        <v>Alexander-Arnold</v>
      </c>
      <c r="BQ332" s="126">
        <f>Main!N3082</f>
        <v>0</v>
      </c>
      <c r="BR332" s="126">
        <f>Main!G2</f>
        <v>4.2300000000000004</v>
      </c>
      <c r="BS332" s="126" t="str">
        <v>Cancelo</v>
      </c>
      <c r="BT332" s="126">
        <v>0</v>
      </c>
      <c r="BU332" s="126">
        <v>4.47</v>
      </c>
      <c r="BV332" s="127" t="str">
        <f t="shared" si="56"/>
        <v>Alexander-Arnold</v>
      </c>
      <c r="BW332" s="127">
        <f>Main!P3082</f>
        <v>0</v>
      </c>
      <c r="BX332" s="127">
        <f t="shared" si="57"/>
        <v>4.2300000000000004</v>
      </c>
      <c r="BY332" s="127" t="str">
        <v>Cancelo</v>
      </c>
      <c r="BZ332" s="127">
        <v>0</v>
      </c>
      <c r="CA332" s="127">
        <v>4.47</v>
      </c>
      <c r="CH332" s="19" t="str">
        <f t="shared" si="58"/>
        <v>Alexander-Arnold</v>
      </c>
      <c r="CI332" s="19">
        <f>Main!M3082-BQ332-BW332-CC332</f>
        <v>0</v>
      </c>
      <c r="CJ332" s="19">
        <f t="shared" si="59"/>
        <v>4.2300000000000004</v>
      </c>
      <c r="CK332" s="19" t="str">
        <v>Cancelo</v>
      </c>
      <c r="CL332" s="19">
        <v>0</v>
      </c>
      <c r="CM332" s="19">
        <v>4.47</v>
      </c>
    </row>
    <row r="333" spans="1:91">
      <c r="A333" s="48" t="str">
        <v>Dunk</v>
      </c>
      <c r="B333" s="48">
        <v>4.7</v>
      </c>
      <c r="C333" s="48" t="str">
        <v>Brighton</v>
      </c>
      <c r="D333" s="48">
        <v>2.59</v>
      </c>
      <c r="E333" s="48">
        <v>3.62</v>
      </c>
      <c r="F333" s="48">
        <v>2.42</v>
      </c>
      <c r="G333" s="48">
        <v>3.12</v>
      </c>
      <c r="H333" s="48">
        <v>4.3899999999999997</v>
      </c>
      <c r="I333" s="48">
        <v>3.27</v>
      </c>
      <c r="J333" s="48">
        <v>3.92</v>
      </c>
      <c r="K333" s="48">
        <v>1.45</v>
      </c>
      <c r="L333" s="48">
        <v>1</v>
      </c>
      <c r="N333" s="252">
        <f t="shared" si="55"/>
        <v>3</v>
      </c>
      <c r="O333" s="49" t="str">
        <f>Main!A443</f>
        <v>Gabriel</v>
      </c>
      <c r="P333" s="49">
        <f>Main!B443</f>
        <v>5.0999999999999996</v>
      </c>
      <c r="Q333" s="49" t="str">
        <f>Main!C443</f>
        <v>Arsenal</v>
      </c>
      <c r="R333" s="49">
        <f>Main!D443</f>
        <v>3.64</v>
      </c>
      <c r="S333" s="49">
        <f>Main!E443</f>
        <v>3.66</v>
      </c>
      <c r="T333" s="49">
        <f>Main!F443</f>
        <v>2.86</v>
      </c>
      <c r="U333" s="49">
        <f>Main!G443</f>
        <v>3.48</v>
      </c>
      <c r="V333" s="49">
        <f>Main!H443</f>
        <v>3.85</v>
      </c>
      <c r="W333" s="49">
        <f>Main!I443</f>
        <v>6.47</v>
      </c>
      <c r="X333" s="49">
        <f>Main!J443</f>
        <v>3.41</v>
      </c>
      <c r="Y333" s="49">
        <f>Main!K443</f>
        <v>2.75</v>
      </c>
      <c r="Z333" s="49">
        <f>Main!L3083</f>
        <v>1</v>
      </c>
      <c r="AB333" s="49">
        <v>2</v>
      </c>
      <c r="AC333" s="49" t="str">
        <v>Salah</v>
      </c>
      <c r="AD333" s="49">
        <v>12.8</v>
      </c>
      <c r="AE333" s="49" t="str">
        <v>Liverpool</v>
      </c>
      <c r="AF333" s="49">
        <v>8.14</v>
      </c>
      <c r="AG333" s="49">
        <v>6.7</v>
      </c>
      <c r="AH333" s="49">
        <v>5.55</v>
      </c>
      <c r="AI333" s="49">
        <v>5.82</v>
      </c>
      <c r="AJ333" s="49">
        <v>5.69</v>
      </c>
      <c r="AK333" s="49">
        <v>7.04</v>
      </c>
      <c r="AL333" s="49">
        <v>4.66</v>
      </c>
      <c r="AM333" s="49">
        <v>5.59</v>
      </c>
      <c r="AN333" s="49">
        <v>1</v>
      </c>
      <c r="AP333" s="50" t="str">
        <f>Main!A443</f>
        <v>Gabriel</v>
      </c>
      <c r="AQ333" s="50">
        <f>Main!B443</f>
        <v>5.0999999999999996</v>
      </c>
      <c r="AR333" s="50" t="str">
        <f>Main!C443</f>
        <v>Arsenal</v>
      </c>
      <c r="AS333" s="50">
        <f>Main!D443</f>
        <v>3.64</v>
      </c>
      <c r="AT333" s="50">
        <f>Main!E443</f>
        <v>3.66</v>
      </c>
      <c r="AU333" s="50">
        <f>Main!F443</f>
        <v>2.86</v>
      </c>
      <c r="AV333" s="50">
        <f>Main!G443</f>
        <v>3.48</v>
      </c>
      <c r="AW333" s="50">
        <f>Main!H443</f>
        <v>3.85</v>
      </c>
      <c r="AX333" s="50">
        <f>Main!I443</f>
        <v>6.47</v>
      </c>
      <c r="AY333" s="50">
        <f>Main!J443</f>
        <v>3.41</v>
      </c>
      <c r="AZ333" s="50">
        <f>Main!K443</f>
        <v>2.75</v>
      </c>
      <c r="BA333" s="50">
        <f>Main!L1323</f>
        <v>0</v>
      </c>
      <c r="BC333" s="50" t="str">
        <v>Alexander-Arnold</v>
      </c>
      <c r="BD333" s="50">
        <v>7.2</v>
      </c>
      <c r="BE333" s="50" t="str">
        <v>Liverpool</v>
      </c>
      <c r="BF333" s="50">
        <v>5.47</v>
      </c>
      <c r="BG333" s="50">
        <v>4.5599999999999996</v>
      </c>
      <c r="BH333" s="50">
        <v>3.88</v>
      </c>
      <c r="BI333" s="50">
        <v>4.2300000000000004</v>
      </c>
      <c r="BJ333" s="50">
        <v>4.62</v>
      </c>
      <c r="BK333" s="50">
        <v>5.53</v>
      </c>
      <c r="BL333" s="50">
        <v>3.38</v>
      </c>
      <c r="BM333" s="50">
        <v>4.43</v>
      </c>
      <c r="BN333" s="50">
        <v>0</v>
      </c>
      <c r="BP333" s="126" t="str">
        <f>Main!A333</f>
        <v>Gabriel</v>
      </c>
      <c r="BQ333" s="126">
        <f>Main!N3083</f>
        <v>0</v>
      </c>
      <c r="BR333" s="126">
        <f>Main!G3</f>
        <v>3.48</v>
      </c>
      <c r="BS333" s="126" t="str">
        <v>Alexander-Arnold</v>
      </c>
      <c r="BT333" s="126">
        <v>0</v>
      </c>
      <c r="BU333" s="126">
        <v>4.2300000000000004</v>
      </c>
      <c r="BV333" s="127" t="str">
        <f t="shared" si="56"/>
        <v>Gabriel</v>
      </c>
      <c r="BW333" s="127">
        <f>Main!P3083</f>
        <v>0</v>
      </c>
      <c r="BX333" s="127">
        <f t="shared" si="57"/>
        <v>3.48</v>
      </c>
      <c r="BY333" s="127" t="str">
        <v>Alexander-Arnold</v>
      </c>
      <c r="BZ333" s="127">
        <v>0</v>
      </c>
      <c r="CA333" s="127">
        <v>4.2300000000000004</v>
      </c>
      <c r="CH333" s="19" t="str">
        <f t="shared" si="58"/>
        <v>Gabriel</v>
      </c>
      <c r="CI333" s="19">
        <f>Main!M3083-BQ333-BW333-CC333</f>
        <v>0</v>
      </c>
      <c r="CJ333" s="19">
        <f t="shared" si="59"/>
        <v>3.48</v>
      </c>
      <c r="CK333" s="19" t="str">
        <v>Alexander-Arnold</v>
      </c>
      <c r="CL333" s="19">
        <v>0</v>
      </c>
      <c r="CM333" s="19">
        <v>4.2300000000000004</v>
      </c>
    </row>
    <row r="334" spans="1:91">
      <c r="A334" s="48" t="str">
        <v>Botman</v>
      </c>
      <c r="B334" s="48">
        <v>4.4000000000000004</v>
      </c>
      <c r="C334" s="48" t="str">
        <v>Newcastle</v>
      </c>
      <c r="D334" s="48">
        <v>3.77</v>
      </c>
      <c r="E334" s="48">
        <v>2.08</v>
      </c>
      <c r="F334" s="48">
        <v>3.68</v>
      </c>
      <c r="G334" s="48">
        <v>3.25</v>
      </c>
      <c r="H334" s="48">
        <v>3.65</v>
      </c>
      <c r="I334" s="48">
        <v>3.46</v>
      </c>
      <c r="J334" s="48">
        <v>2.31</v>
      </c>
      <c r="K334" s="48">
        <v>2.04</v>
      </c>
      <c r="L334" s="48">
        <v>1</v>
      </c>
      <c r="N334" s="252">
        <f t="shared" si="55"/>
        <v>3</v>
      </c>
      <c r="O334" s="49" t="str">
        <f>Main!A444</f>
        <v>Robertson</v>
      </c>
      <c r="P334" s="49">
        <f>Main!B444</f>
        <v>6.8</v>
      </c>
      <c r="Q334" s="49" t="str">
        <f>Main!C444</f>
        <v>Liverpool</v>
      </c>
      <c r="R334" s="49">
        <f>Main!D444</f>
        <v>4.58</v>
      </c>
      <c r="S334" s="49">
        <f>Main!E444</f>
        <v>3.64</v>
      </c>
      <c r="T334" s="49">
        <f>Main!F444</f>
        <v>3.23</v>
      </c>
      <c r="U334" s="49">
        <f>Main!G444</f>
        <v>3.52</v>
      </c>
      <c r="V334" s="49">
        <f>Main!H444</f>
        <v>3.86</v>
      </c>
      <c r="W334" s="49">
        <f>Main!I444</f>
        <v>4.6900000000000004</v>
      </c>
      <c r="X334" s="49">
        <f>Main!J444</f>
        <v>2.81</v>
      </c>
      <c r="Y334" s="49">
        <f>Main!K444</f>
        <v>3.76</v>
      </c>
      <c r="Z334" s="49">
        <f>Main!L3084</f>
        <v>0</v>
      </c>
      <c r="AB334" s="49">
        <v>2</v>
      </c>
      <c r="AC334" s="49" t="str">
        <v>Saka</v>
      </c>
      <c r="AD334" s="49">
        <v>8</v>
      </c>
      <c r="AE334" s="49" t="str">
        <v>Arsenal</v>
      </c>
      <c r="AF334" s="49">
        <v>4.79</v>
      </c>
      <c r="AG334" s="49">
        <v>4.96</v>
      </c>
      <c r="AH334" s="49">
        <v>4.45</v>
      </c>
      <c r="AI334" s="49">
        <v>4.71</v>
      </c>
      <c r="AJ334" s="49">
        <v>5.0199999999999996</v>
      </c>
      <c r="AK334" s="49">
        <v>9.41</v>
      </c>
      <c r="AL334" s="49">
        <v>4.7699999999999996</v>
      </c>
      <c r="AM334" s="49">
        <v>3.88</v>
      </c>
      <c r="AN334" s="49">
        <v>1</v>
      </c>
      <c r="AP334" s="50" t="str">
        <f>Main!A444</f>
        <v>Robertson</v>
      </c>
      <c r="AQ334" s="50">
        <f>Main!B444</f>
        <v>6.8</v>
      </c>
      <c r="AR334" s="50" t="str">
        <f>Main!C444</f>
        <v>Liverpool</v>
      </c>
      <c r="AS334" s="50">
        <f>Main!D444</f>
        <v>4.58</v>
      </c>
      <c r="AT334" s="50">
        <f>Main!E444</f>
        <v>3.64</v>
      </c>
      <c r="AU334" s="50">
        <f>Main!F444</f>
        <v>3.23</v>
      </c>
      <c r="AV334" s="50">
        <f>Main!G444</f>
        <v>3.52</v>
      </c>
      <c r="AW334" s="50">
        <f>Main!H444</f>
        <v>3.86</v>
      </c>
      <c r="AX334" s="50">
        <f>Main!I444</f>
        <v>4.6900000000000004</v>
      </c>
      <c r="AY334" s="50">
        <f>Main!J444</f>
        <v>2.81</v>
      </c>
      <c r="AZ334" s="50">
        <f>Main!K444</f>
        <v>3.76</v>
      </c>
      <c r="BA334" s="50">
        <f>Main!L1324</f>
        <v>0</v>
      </c>
      <c r="BC334" s="50" t="str">
        <v>Gabriel</v>
      </c>
      <c r="BD334" s="50">
        <v>5.0999999999999996</v>
      </c>
      <c r="BE334" s="50" t="str">
        <v>Arsenal</v>
      </c>
      <c r="BF334" s="50">
        <v>3.64</v>
      </c>
      <c r="BG334" s="50">
        <v>3.66</v>
      </c>
      <c r="BH334" s="50">
        <v>2.86</v>
      </c>
      <c r="BI334" s="50">
        <v>3.48</v>
      </c>
      <c r="BJ334" s="50">
        <v>3.85</v>
      </c>
      <c r="BK334" s="50">
        <v>6.47</v>
      </c>
      <c r="BL334" s="50">
        <v>3.41</v>
      </c>
      <c r="BM334" s="50">
        <v>2.75</v>
      </c>
      <c r="BN334" s="50">
        <v>0</v>
      </c>
      <c r="BP334" s="126" t="str">
        <f>Main!A334</f>
        <v>Robertson</v>
      </c>
      <c r="BQ334" s="126">
        <f>Main!N3084</f>
        <v>0</v>
      </c>
      <c r="BR334" s="126">
        <f>Main!G4</f>
        <v>3.52</v>
      </c>
      <c r="BS334" s="126" t="str">
        <v>Gabriel</v>
      </c>
      <c r="BT334" s="126">
        <v>0</v>
      </c>
      <c r="BU334" s="126">
        <v>3.48</v>
      </c>
      <c r="BV334" s="127" t="str">
        <f t="shared" si="56"/>
        <v>Robertson</v>
      </c>
      <c r="BW334" s="127">
        <f>Main!P3084</f>
        <v>0</v>
      </c>
      <c r="BX334" s="127">
        <f t="shared" si="57"/>
        <v>3.52</v>
      </c>
      <c r="BY334" s="127" t="str">
        <v>Gabriel</v>
      </c>
      <c r="BZ334" s="127">
        <v>0</v>
      </c>
      <c r="CA334" s="127">
        <v>3.48</v>
      </c>
      <c r="CH334" s="19" t="str">
        <f t="shared" si="58"/>
        <v>Robertson</v>
      </c>
      <c r="CI334" s="19">
        <f>Main!M3084-BQ334-BW334-CC334</f>
        <v>0</v>
      </c>
      <c r="CJ334" s="19">
        <f t="shared" si="59"/>
        <v>3.52</v>
      </c>
      <c r="CK334" s="19" t="str">
        <v>Gabriel</v>
      </c>
      <c r="CL334" s="19">
        <v>0</v>
      </c>
      <c r="CM334" s="19">
        <v>3.48</v>
      </c>
    </row>
    <row r="335" spans="1:91">
      <c r="A335" s="48" t="str">
        <v>Cucurella</v>
      </c>
      <c r="B335" s="48">
        <v>5.0999999999999996</v>
      </c>
      <c r="C335" s="48" t="str">
        <v>Chelsea</v>
      </c>
      <c r="D335" s="48">
        <v>3.86</v>
      </c>
      <c r="E335" s="48">
        <v>5.55</v>
      </c>
      <c r="F335" s="48">
        <v>3.95</v>
      </c>
      <c r="G335" s="48">
        <v>1.86</v>
      </c>
      <c r="H335" s="48">
        <v>2.25</v>
      </c>
      <c r="I335" s="48">
        <v>1.58</v>
      </c>
      <c r="J335" s="48">
        <v>2.11</v>
      </c>
      <c r="K335" s="48">
        <v>1.37</v>
      </c>
      <c r="L335" s="48">
        <v>1</v>
      </c>
      <c r="N335" s="252">
        <f t="shared" si="55"/>
        <v>3</v>
      </c>
      <c r="O335" s="49" t="str">
        <f>Main!A445</f>
        <v>Trippier</v>
      </c>
      <c r="P335" s="49">
        <f>Main!B445</f>
        <v>5.2</v>
      </c>
      <c r="Q335" s="49" t="str">
        <f>Main!C445</f>
        <v>Newcastle</v>
      </c>
      <c r="R335" s="49">
        <f>Main!D445</f>
        <v>4.8</v>
      </c>
      <c r="S335" s="49">
        <f>Main!E445</f>
        <v>2.5</v>
      </c>
      <c r="T335" s="49">
        <f>Main!F445</f>
        <v>4.55</v>
      </c>
      <c r="U335" s="49">
        <f>Main!G445</f>
        <v>3.76</v>
      </c>
      <c r="V335" s="49">
        <f>Main!H445</f>
        <v>4.28</v>
      </c>
      <c r="W335" s="49">
        <f>Main!I445</f>
        <v>4.3099999999999996</v>
      </c>
      <c r="X335" s="49">
        <f>Main!J445</f>
        <v>2.85</v>
      </c>
      <c r="Y335" s="49">
        <f>Main!K445</f>
        <v>2.5499999999999998</v>
      </c>
      <c r="Z335" s="49">
        <f>Main!L3085</f>
        <v>1</v>
      </c>
      <c r="AB335" s="49">
        <v>2</v>
      </c>
      <c r="AC335" s="49" t="str">
        <v>Martinelli</v>
      </c>
      <c r="AD335" s="49">
        <v>6.8</v>
      </c>
      <c r="AE335" s="49" t="str">
        <v>Arsenal</v>
      </c>
      <c r="AF335" s="49">
        <v>4.3499999999999996</v>
      </c>
      <c r="AG335" s="49">
        <v>4.3600000000000003</v>
      </c>
      <c r="AH335" s="49">
        <v>3.96</v>
      </c>
      <c r="AI335" s="49">
        <v>4.4000000000000004</v>
      </c>
      <c r="AJ335" s="49">
        <v>4.43</v>
      </c>
      <c r="AK335" s="49">
        <v>8.3800000000000008</v>
      </c>
      <c r="AL335" s="49">
        <v>4.2</v>
      </c>
      <c r="AM335" s="49">
        <v>3.31</v>
      </c>
      <c r="AN335" s="49">
        <v>1</v>
      </c>
      <c r="AP335" s="50" t="str">
        <f>Main!A445</f>
        <v>Trippier</v>
      </c>
      <c r="AQ335" s="50">
        <f>Main!B445</f>
        <v>5.2</v>
      </c>
      <c r="AR335" s="50" t="str">
        <f>Main!C445</f>
        <v>Newcastle</v>
      </c>
      <c r="AS335" s="50">
        <f>Main!D445</f>
        <v>4.8</v>
      </c>
      <c r="AT335" s="50">
        <f>Main!E445</f>
        <v>2.5</v>
      </c>
      <c r="AU335" s="50">
        <f>Main!F445</f>
        <v>4.55</v>
      </c>
      <c r="AV335" s="50">
        <f>Main!G445</f>
        <v>3.76</v>
      </c>
      <c r="AW335" s="50">
        <f>Main!H445</f>
        <v>4.28</v>
      </c>
      <c r="AX335" s="50">
        <f>Main!I445</f>
        <v>4.3099999999999996</v>
      </c>
      <c r="AY335" s="50">
        <f>Main!J445</f>
        <v>2.85</v>
      </c>
      <c r="AZ335" s="50">
        <f>Main!K445</f>
        <v>2.5499999999999998</v>
      </c>
      <c r="BA335" s="50">
        <f>Main!L1325</f>
        <v>0</v>
      </c>
      <c r="BC335" s="50" t="str">
        <v>Robertson</v>
      </c>
      <c r="BD335" s="50">
        <v>6.8</v>
      </c>
      <c r="BE335" s="50" t="str">
        <v>Liverpool</v>
      </c>
      <c r="BF335" s="50">
        <v>4.58</v>
      </c>
      <c r="BG335" s="50">
        <v>3.64</v>
      </c>
      <c r="BH335" s="50">
        <v>3.23</v>
      </c>
      <c r="BI335" s="50">
        <v>3.52</v>
      </c>
      <c r="BJ335" s="50">
        <v>3.86</v>
      </c>
      <c r="BK335" s="50">
        <v>4.6900000000000004</v>
      </c>
      <c r="BL335" s="50">
        <v>2.81</v>
      </c>
      <c r="BM335" s="50">
        <v>3.76</v>
      </c>
      <c r="BN335" s="50">
        <v>0</v>
      </c>
      <c r="BP335" s="126" t="str">
        <f>Main!A335</f>
        <v>Trippier</v>
      </c>
      <c r="BQ335" s="126">
        <f>Main!N3085</f>
        <v>0</v>
      </c>
      <c r="BR335" s="126">
        <f>Main!G5</f>
        <v>3.76</v>
      </c>
      <c r="BS335" s="126" t="str">
        <v>Robertson</v>
      </c>
      <c r="BT335" s="126">
        <v>0</v>
      </c>
      <c r="BU335" s="126">
        <v>3.52</v>
      </c>
      <c r="BV335" s="127" t="str">
        <f t="shared" si="56"/>
        <v>Trippier</v>
      </c>
      <c r="BW335" s="127">
        <f>Main!P3085</f>
        <v>0</v>
      </c>
      <c r="BX335" s="127">
        <f t="shared" si="57"/>
        <v>3.76</v>
      </c>
      <c r="BY335" s="127" t="str">
        <v>Robertson</v>
      </c>
      <c r="BZ335" s="127">
        <v>0</v>
      </c>
      <c r="CA335" s="127">
        <v>3.52</v>
      </c>
      <c r="CH335" s="19" t="str">
        <f t="shared" si="58"/>
        <v>Trippier</v>
      </c>
      <c r="CI335" s="19">
        <f>Main!M3085-BQ335-BW335-CC335</f>
        <v>0</v>
      </c>
      <c r="CJ335" s="19">
        <f t="shared" si="59"/>
        <v>3.76</v>
      </c>
      <c r="CK335" s="19" t="str">
        <v>Robertson</v>
      </c>
      <c r="CL335" s="19">
        <v>0</v>
      </c>
      <c r="CM335" s="19">
        <v>3.52</v>
      </c>
    </row>
    <row r="336" spans="1:91">
      <c r="A336" s="48" t="str">
        <v>Haaland</v>
      </c>
      <c r="B336" s="48">
        <v>11.5</v>
      </c>
      <c r="C336" s="48" t="str">
        <v>Man City</v>
      </c>
      <c r="D336" s="48">
        <v>8.2100000000000009</v>
      </c>
      <c r="E336" s="48">
        <v>5.33</v>
      </c>
      <c r="F336" s="48">
        <v>11.86</v>
      </c>
      <c r="G336" s="48">
        <v>6.93</v>
      </c>
      <c r="H336" s="48">
        <v>5.23</v>
      </c>
      <c r="I336" s="48">
        <v>11.64</v>
      </c>
      <c r="J336" s="48">
        <v>6.28</v>
      </c>
      <c r="K336" s="48">
        <v>2.86</v>
      </c>
      <c r="L336" s="48">
        <v>1</v>
      </c>
      <c r="N336" s="252">
        <f t="shared" si="55"/>
        <v>3</v>
      </c>
      <c r="O336" s="49" t="str">
        <f>Main!A446</f>
        <v>Van Dijk</v>
      </c>
      <c r="P336" s="49">
        <f>Main!B446</f>
        <v>6.5</v>
      </c>
      <c r="Q336" s="49" t="str">
        <f>Main!C446</f>
        <v>Liverpool</v>
      </c>
      <c r="R336" s="49">
        <f>Main!D446</f>
        <v>4.2</v>
      </c>
      <c r="S336" s="49">
        <f>Main!E446</f>
        <v>3.49</v>
      </c>
      <c r="T336" s="49">
        <f>Main!F446</f>
        <v>3.03</v>
      </c>
      <c r="U336" s="49">
        <f>Main!G446</f>
        <v>3.32</v>
      </c>
      <c r="V336" s="49">
        <f>Main!H446</f>
        <v>3.66</v>
      </c>
      <c r="W336" s="49">
        <f>Main!I446</f>
        <v>4.22</v>
      </c>
      <c r="X336" s="49">
        <f>Main!J446</f>
        <v>2.56</v>
      </c>
      <c r="Y336" s="49">
        <f>Main!K446</f>
        <v>3.38</v>
      </c>
      <c r="Z336" s="49">
        <f>Main!L3086</f>
        <v>0</v>
      </c>
      <c r="AB336" s="49">
        <v>3</v>
      </c>
      <c r="AC336" s="49" t="str">
        <v>Alexander-Arnold</v>
      </c>
      <c r="AD336" s="49">
        <v>7.2</v>
      </c>
      <c r="AE336" s="49" t="str">
        <v>Liverpool</v>
      </c>
      <c r="AF336" s="49">
        <v>5.47</v>
      </c>
      <c r="AG336" s="49">
        <v>4.5599999999999996</v>
      </c>
      <c r="AH336" s="49">
        <v>3.88</v>
      </c>
      <c r="AI336" s="49">
        <v>4.2300000000000004</v>
      </c>
      <c r="AJ336" s="49">
        <v>4.62</v>
      </c>
      <c r="AK336" s="49">
        <v>5.53</v>
      </c>
      <c r="AL336" s="49">
        <v>3.38</v>
      </c>
      <c r="AM336" s="49">
        <v>4.43</v>
      </c>
      <c r="AN336" s="49">
        <v>1</v>
      </c>
      <c r="AP336" s="50" t="str">
        <f>Main!A446</f>
        <v>Van Dijk</v>
      </c>
      <c r="AQ336" s="50">
        <f>Main!B446</f>
        <v>6.5</v>
      </c>
      <c r="AR336" s="50" t="str">
        <f>Main!C446</f>
        <v>Liverpool</v>
      </c>
      <c r="AS336" s="50">
        <f>Main!D446</f>
        <v>4.2</v>
      </c>
      <c r="AT336" s="50">
        <f>Main!E446</f>
        <v>3.49</v>
      </c>
      <c r="AU336" s="50">
        <f>Main!F446</f>
        <v>3.03</v>
      </c>
      <c r="AV336" s="50">
        <f>Main!G446</f>
        <v>3.32</v>
      </c>
      <c r="AW336" s="50">
        <f>Main!H446</f>
        <v>3.66</v>
      </c>
      <c r="AX336" s="50">
        <f>Main!I446</f>
        <v>4.22</v>
      </c>
      <c r="AY336" s="50">
        <f>Main!J446</f>
        <v>2.56</v>
      </c>
      <c r="AZ336" s="50">
        <f>Main!K446</f>
        <v>3.38</v>
      </c>
      <c r="BA336" s="50">
        <f>Main!L1326</f>
        <v>0</v>
      </c>
      <c r="BC336" s="50" t="str">
        <v>Trippier</v>
      </c>
      <c r="BD336" s="50">
        <v>5.2</v>
      </c>
      <c r="BE336" s="50" t="str">
        <v>Newcastle</v>
      </c>
      <c r="BF336" s="50">
        <v>4.8</v>
      </c>
      <c r="BG336" s="50">
        <v>2.5</v>
      </c>
      <c r="BH336" s="50">
        <v>4.55</v>
      </c>
      <c r="BI336" s="50">
        <v>3.76</v>
      </c>
      <c r="BJ336" s="50">
        <v>4.28</v>
      </c>
      <c r="BK336" s="50">
        <v>4.3099999999999996</v>
      </c>
      <c r="BL336" s="50">
        <v>2.85</v>
      </c>
      <c r="BM336" s="50">
        <v>2.5499999999999998</v>
      </c>
      <c r="BN336" s="50">
        <v>0</v>
      </c>
      <c r="BP336" s="126" t="str">
        <f>Main!A336</f>
        <v>Van Dijk</v>
      </c>
      <c r="BQ336" s="126">
        <f>Main!N3086</f>
        <v>0</v>
      </c>
      <c r="BR336" s="126">
        <f>Main!G6</f>
        <v>3.32</v>
      </c>
      <c r="BS336" s="126" t="str">
        <v>Trippier</v>
      </c>
      <c r="BT336" s="126">
        <v>0</v>
      </c>
      <c r="BU336" s="126">
        <v>3.76</v>
      </c>
      <c r="BV336" s="127" t="str">
        <f t="shared" si="56"/>
        <v>Van Dijk</v>
      </c>
      <c r="BW336" s="127">
        <f>Main!P3086</f>
        <v>0</v>
      </c>
      <c r="BX336" s="127">
        <f t="shared" si="57"/>
        <v>3.32</v>
      </c>
      <c r="BY336" s="127" t="str">
        <v>Trippier</v>
      </c>
      <c r="BZ336" s="127">
        <v>0</v>
      </c>
      <c r="CA336" s="127">
        <v>3.76</v>
      </c>
      <c r="CH336" s="19" t="str">
        <f t="shared" si="58"/>
        <v>Van Dijk</v>
      </c>
      <c r="CI336" s="19">
        <f>Main!M3086-BQ336-BW336-CC336</f>
        <v>0</v>
      </c>
      <c r="CJ336" s="19">
        <f t="shared" si="59"/>
        <v>3.32</v>
      </c>
      <c r="CK336" s="19" t="str">
        <v>Trippier</v>
      </c>
      <c r="CL336" s="19">
        <v>0</v>
      </c>
      <c r="CM336" s="19">
        <v>3.76</v>
      </c>
    </row>
    <row r="337" spans="1:91">
      <c r="A337" s="48" t="str">
        <v>Mitrović</v>
      </c>
      <c r="B337" s="48">
        <v>6.9</v>
      </c>
      <c r="C337" s="48" t="str">
        <v>Fulham</v>
      </c>
      <c r="D337" s="48">
        <v>5.61</v>
      </c>
      <c r="E337" s="48">
        <v>7.06</v>
      </c>
      <c r="F337" s="48">
        <v>3.04</v>
      </c>
      <c r="G337" s="48">
        <v>4.18</v>
      </c>
      <c r="H337" s="48">
        <v>3.38</v>
      </c>
      <c r="I337" s="48">
        <v>5.23</v>
      </c>
      <c r="J337" s="48">
        <v>3.58</v>
      </c>
      <c r="K337" s="48">
        <v>3.83</v>
      </c>
      <c r="L337" s="48">
        <v>1</v>
      </c>
      <c r="N337" s="252">
        <f t="shared" si="55"/>
        <v>3</v>
      </c>
      <c r="O337" s="49" t="str">
        <f>Main!A447</f>
        <v>White</v>
      </c>
      <c r="P337" s="49">
        <f>Main!B447</f>
        <v>4.7</v>
      </c>
      <c r="Q337" s="49" t="str">
        <f>Main!C447</f>
        <v>Arsenal</v>
      </c>
      <c r="R337" s="49">
        <f>Main!D447</f>
        <v>3.1</v>
      </c>
      <c r="S337" s="49">
        <f>Main!E447</f>
        <v>3.09</v>
      </c>
      <c r="T337" s="49">
        <f>Main!F447</f>
        <v>2.35</v>
      </c>
      <c r="U337" s="49">
        <f>Main!G447</f>
        <v>2.73</v>
      </c>
      <c r="V337" s="49">
        <f>Main!H447</f>
        <v>3.27</v>
      </c>
      <c r="W337" s="49">
        <f>Main!I447</f>
        <v>5.52</v>
      </c>
      <c r="X337" s="49">
        <f>Main!J447</f>
        <v>2.98</v>
      </c>
      <c r="Y337" s="49">
        <f>Main!K447</f>
        <v>2.33</v>
      </c>
      <c r="Z337" s="49">
        <f>Main!L3087</f>
        <v>0</v>
      </c>
      <c r="AB337" s="49">
        <v>3</v>
      </c>
      <c r="AC337" s="49" t="str">
        <v>Gabriel</v>
      </c>
      <c r="AD337" s="49">
        <v>5.0999999999999996</v>
      </c>
      <c r="AE337" s="49" t="str">
        <v>Arsenal</v>
      </c>
      <c r="AF337" s="49">
        <v>3.64</v>
      </c>
      <c r="AG337" s="49">
        <v>3.66</v>
      </c>
      <c r="AH337" s="49">
        <v>2.86</v>
      </c>
      <c r="AI337" s="49">
        <v>3.48</v>
      </c>
      <c r="AJ337" s="49">
        <v>3.85</v>
      </c>
      <c r="AK337" s="49">
        <v>6.47</v>
      </c>
      <c r="AL337" s="49">
        <v>3.41</v>
      </c>
      <c r="AM337" s="49">
        <v>2.75</v>
      </c>
      <c r="AN337" s="49">
        <v>1</v>
      </c>
      <c r="AP337" s="50" t="str">
        <f>Main!A447</f>
        <v>White</v>
      </c>
      <c r="AQ337" s="50">
        <f>Main!B447</f>
        <v>4.7</v>
      </c>
      <c r="AR337" s="50" t="str">
        <f>Main!C447</f>
        <v>Arsenal</v>
      </c>
      <c r="AS337" s="50">
        <f>Main!D447</f>
        <v>3.1</v>
      </c>
      <c r="AT337" s="50">
        <f>Main!E447</f>
        <v>3.09</v>
      </c>
      <c r="AU337" s="50">
        <f>Main!F447</f>
        <v>2.35</v>
      </c>
      <c r="AV337" s="50">
        <f>Main!G447</f>
        <v>2.73</v>
      </c>
      <c r="AW337" s="50">
        <f>Main!H447</f>
        <v>3.27</v>
      </c>
      <c r="AX337" s="50">
        <f>Main!I447</f>
        <v>5.52</v>
      </c>
      <c r="AY337" s="50">
        <f>Main!J447</f>
        <v>2.98</v>
      </c>
      <c r="AZ337" s="50">
        <f>Main!K447</f>
        <v>2.33</v>
      </c>
      <c r="BA337" s="50">
        <f>Main!L1327</f>
        <v>0</v>
      </c>
      <c r="BC337" s="50" t="str">
        <v>Van Dijk</v>
      </c>
      <c r="BD337" s="50">
        <v>6.5</v>
      </c>
      <c r="BE337" s="50" t="str">
        <v>Liverpool</v>
      </c>
      <c r="BF337" s="50">
        <v>4.2</v>
      </c>
      <c r="BG337" s="50">
        <v>3.49</v>
      </c>
      <c r="BH337" s="50">
        <v>3.03</v>
      </c>
      <c r="BI337" s="50">
        <v>3.32</v>
      </c>
      <c r="BJ337" s="50">
        <v>3.66</v>
      </c>
      <c r="BK337" s="50">
        <v>4.22</v>
      </c>
      <c r="BL337" s="50">
        <v>2.56</v>
      </c>
      <c r="BM337" s="50">
        <v>3.38</v>
      </c>
      <c r="BN337" s="50">
        <v>0</v>
      </c>
      <c r="BP337" s="126" t="str">
        <f>Main!A337</f>
        <v>White</v>
      </c>
      <c r="BQ337" s="126">
        <f>Main!N3087</f>
        <v>0</v>
      </c>
      <c r="BR337" s="126">
        <f>Main!G7</f>
        <v>2.73</v>
      </c>
      <c r="BS337" s="126" t="str">
        <v>Van Dijk</v>
      </c>
      <c r="BT337" s="126">
        <v>0</v>
      </c>
      <c r="BU337" s="126">
        <v>3.32</v>
      </c>
      <c r="BV337" s="127" t="str">
        <f t="shared" si="56"/>
        <v>White</v>
      </c>
      <c r="BW337" s="127">
        <f>Main!P3087</f>
        <v>0</v>
      </c>
      <c r="BX337" s="127">
        <f t="shared" si="57"/>
        <v>2.73</v>
      </c>
      <c r="BY337" s="127" t="str">
        <v>Van Dijk</v>
      </c>
      <c r="BZ337" s="127">
        <v>0</v>
      </c>
      <c r="CA337" s="127">
        <v>3.32</v>
      </c>
      <c r="CH337" s="19" t="str">
        <f t="shared" si="58"/>
        <v>White</v>
      </c>
      <c r="CI337" s="19">
        <f>Main!M3087-BQ337-BW337-CC337</f>
        <v>0</v>
      </c>
      <c r="CJ337" s="19">
        <f t="shared" si="59"/>
        <v>2.73</v>
      </c>
      <c r="CK337" s="19" t="str">
        <v>Van Dijk</v>
      </c>
      <c r="CL337" s="19">
        <v>0</v>
      </c>
      <c r="CM337" s="19">
        <v>3.32</v>
      </c>
    </row>
    <row r="338" spans="1:91">
      <c r="A338" s="48" t="str">
        <v>Greenwood</v>
      </c>
      <c r="B338" s="48">
        <v>4.2</v>
      </c>
      <c r="C338" s="48" t="str">
        <v>Leeds</v>
      </c>
      <c r="D338" s="48">
        <v>0.81</v>
      </c>
      <c r="E338" s="48">
        <v>0.99</v>
      </c>
      <c r="F338" s="48">
        <v>0.74</v>
      </c>
      <c r="G338" s="48">
        <v>0.86</v>
      </c>
      <c r="H338" s="48">
        <v>0.69</v>
      </c>
      <c r="I338" s="48">
        <v>0.71</v>
      </c>
      <c r="J338" s="48">
        <v>0.79</v>
      </c>
      <c r="K338" s="48">
        <v>0.73</v>
      </c>
      <c r="L338" s="48">
        <v>1</v>
      </c>
      <c r="N338" s="252">
        <f t="shared" si="55"/>
        <v>3</v>
      </c>
      <c r="O338" s="49" t="str">
        <f>Main!A448</f>
        <v>Laporte</v>
      </c>
      <c r="P338" s="49">
        <f>Main!B448</f>
        <v>5.8</v>
      </c>
      <c r="Q338" s="49" t="str">
        <f>Main!C448</f>
        <v>Man City</v>
      </c>
      <c r="R338" s="49">
        <f>Main!D448</f>
        <v>3.36</v>
      </c>
      <c r="S338" s="49">
        <f>Main!E448</f>
        <v>2.72</v>
      </c>
      <c r="T338" s="49">
        <f>Main!F448</f>
        <v>5.16</v>
      </c>
      <c r="U338" s="49">
        <f>Main!G448</f>
        <v>3.42</v>
      </c>
      <c r="V338" s="49">
        <f>Main!H448</f>
        <v>2.0499999999999998</v>
      </c>
      <c r="W338" s="49">
        <f>Main!I448</f>
        <v>4.34</v>
      </c>
      <c r="X338" s="49">
        <f>Main!J448</f>
        <v>2.62</v>
      </c>
      <c r="Y338" s="49">
        <f>Main!K448</f>
        <v>1.1200000000000001</v>
      </c>
      <c r="Z338" s="49">
        <f>Main!L3088</f>
        <v>0</v>
      </c>
      <c r="AB338" s="49">
        <v>3</v>
      </c>
      <c r="AC338" s="49" t="str">
        <v>Trippier</v>
      </c>
      <c r="AD338" s="49">
        <v>5.2</v>
      </c>
      <c r="AE338" s="49" t="str">
        <v>Newcastle</v>
      </c>
      <c r="AF338" s="49">
        <v>4.8</v>
      </c>
      <c r="AG338" s="49">
        <v>2.5</v>
      </c>
      <c r="AH338" s="49">
        <v>4.55</v>
      </c>
      <c r="AI338" s="49">
        <v>3.76</v>
      </c>
      <c r="AJ338" s="49">
        <v>4.28</v>
      </c>
      <c r="AK338" s="49">
        <v>4.3099999999999996</v>
      </c>
      <c r="AL338" s="49">
        <v>2.85</v>
      </c>
      <c r="AM338" s="49">
        <v>2.5499999999999998</v>
      </c>
      <c r="AN338" s="49">
        <v>1</v>
      </c>
      <c r="AP338" s="50" t="str">
        <f>Main!A448</f>
        <v>Laporte</v>
      </c>
      <c r="AQ338" s="50">
        <f>Main!B448</f>
        <v>5.8</v>
      </c>
      <c r="AR338" s="50" t="str">
        <f>Main!C448</f>
        <v>Man City</v>
      </c>
      <c r="AS338" s="50">
        <f>Main!D448</f>
        <v>3.36</v>
      </c>
      <c r="AT338" s="50">
        <f>Main!E448</f>
        <v>2.72</v>
      </c>
      <c r="AU338" s="50">
        <f>Main!F448</f>
        <v>5.16</v>
      </c>
      <c r="AV338" s="50">
        <f>Main!G448</f>
        <v>3.42</v>
      </c>
      <c r="AW338" s="50">
        <f>Main!H448</f>
        <v>2.0499999999999998</v>
      </c>
      <c r="AX338" s="50">
        <f>Main!I448</f>
        <v>4.34</v>
      </c>
      <c r="AY338" s="50">
        <f>Main!J448</f>
        <v>2.62</v>
      </c>
      <c r="AZ338" s="50">
        <f>Main!K448</f>
        <v>1.1200000000000001</v>
      </c>
      <c r="BA338" s="50">
        <f>Main!L1328</f>
        <v>0</v>
      </c>
      <c r="BC338" s="50" t="str">
        <v>White</v>
      </c>
      <c r="BD338" s="50">
        <v>4.7</v>
      </c>
      <c r="BE338" s="50" t="str">
        <v>Arsenal</v>
      </c>
      <c r="BF338" s="50">
        <v>3.1</v>
      </c>
      <c r="BG338" s="50">
        <v>3.09</v>
      </c>
      <c r="BH338" s="50">
        <v>2.35</v>
      </c>
      <c r="BI338" s="50">
        <v>2.73</v>
      </c>
      <c r="BJ338" s="50">
        <v>3.27</v>
      </c>
      <c r="BK338" s="50">
        <v>5.52</v>
      </c>
      <c r="BL338" s="50">
        <v>2.98</v>
      </c>
      <c r="BM338" s="50">
        <v>2.33</v>
      </c>
      <c r="BN338" s="50">
        <v>0</v>
      </c>
      <c r="BP338" s="126" t="str">
        <f>Main!A338</f>
        <v>Laporte</v>
      </c>
      <c r="BQ338" s="126">
        <f>Main!N3088</f>
        <v>0</v>
      </c>
      <c r="BR338" s="126">
        <f>Main!G8</f>
        <v>3.42</v>
      </c>
      <c r="BS338" s="126" t="str">
        <v>White</v>
      </c>
      <c r="BT338" s="126">
        <v>0</v>
      </c>
      <c r="BU338" s="126">
        <v>2.73</v>
      </c>
      <c r="BV338" s="127" t="str">
        <f t="shared" si="56"/>
        <v>Laporte</v>
      </c>
      <c r="BW338" s="127">
        <f>Main!P3088</f>
        <v>0</v>
      </c>
      <c r="BX338" s="127">
        <f t="shared" si="57"/>
        <v>3.42</v>
      </c>
      <c r="BY338" s="127" t="str">
        <v>White</v>
      </c>
      <c r="BZ338" s="127">
        <v>0</v>
      </c>
      <c r="CA338" s="127">
        <v>2.73</v>
      </c>
      <c r="CH338" s="19" t="str">
        <f t="shared" si="58"/>
        <v>Laporte</v>
      </c>
      <c r="CI338" s="19">
        <f>Main!M3088-BQ338-BW338-CC338</f>
        <v>0</v>
      </c>
      <c r="CJ338" s="19">
        <f t="shared" si="59"/>
        <v>3.42</v>
      </c>
      <c r="CK338" s="19" t="str">
        <v>White</v>
      </c>
      <c r="CL338" s="19">
        <v>0</v>
      </c>
      <c r="CM338" s="19">
        <v>2.73</v>
      </c>
    </row>
    <row r="339" spans="1:91">
      <c r="A339" s="48" t="str">
        <v>Ederson</v>
      </c>
      <c r="B339" s="48">
        <v>5.4</v>
      </c>
      <c r="C339" s="48" t="str">
        <v>Man City</v>
      </c>
      <c r="D339" s="48">
        <v>4.5999999999999996</v>
      </c>
      <c r="E339" s="48">
        <v>3.91</v>
      </c>
      <c r="F339" s="48">
        <v>7.59</v>
      </c>
      <c r="G339" s="48">
        <v>4.5</v>
      </c>
      <c r="H339" s="48">
        <v>3.67</v>
      </c>
      <c r="I339" s="48">
        <v>7.83</v>
      </c>
      <c r="J339" s="48">
        <v>4.32</v>
      </c>
      <c r="K339" s="48">
        <v>1.89</v>
      </c>
      <c r="L339" s="48">
        <v>1</v>
      </c>
      <c r="N339" s="252">
        <f t="shared" si="55"/>
        <v>3</v>
      </c>
      <c r="O339" s="49" t="str">
        <f>Main!A449</f>
        <v>Dunk</v>
      </c>
      <c r="P339" s="49">
        <f>Main!B449</f>
        <v>4.7</v>
      </c>
      <c r="Q339" s="49" t="str">
        <f>Main!C449</f>
        <v>Brighton</v>
      </c>
      <c r="R339" s="49">
        <f>Main!D449</f>
        <v>2.59</v>
      </c>
      <c r="S339" s="49">
        <f>Main!E449</f>
        <v>3.62</v>
      </c>
      <c r="T339" s="49">
        <f>Main!F449</f>
        <v>2.42</v>
      </c>
      <c r="U339" s="49">
        <f>Main!G449</f>
        <v>3.12</v>
      </c>
      <c r="V339" s="49">
        <f>Main!H449</f>
        <v>4.3899999999999997</v>
      </c>
      <c r="W339" s="49">
        <f>Main!I449</f>
        <v>3.27</v>
      </c>
      <c r="X339" s="49">
        <f>Main!J449</f>
        <v>3.92</v>
      </c>
      <c r="Y339" s="49">
        <f>Main!K449</f>
        <v>1.45</v>
      </c>
      <c r="Z339" s="49">
        <f>Main!L3089</f>
        <v>1</v>
      </c>
      <c r="AB339" s="49">
        <v>3</v>
      </c>
      <c r="AC339" s="49" t="str">
        <v>Dunk</v>
      </c>
      <c r="AD339" s="49">
        <v>4.7</v>
      </c>
      <c r="AE339" s="49" t="str">
        <v>Brighton</v>
      </c>
      <c r="AF339" s="49">
        <v>2.59</v>
      </c>
      <c r="AG339" s="49">
        <v>3.62</v>
      </c>
      <c r="AH339" s="49">
        <v>2.42</v>
      </c>
      <c r="AI339" s="49">
        <v>3.12</v>
      </c>
      <c r="AJ339" s="49">
        <v>4.3899999999999997</v>
      </c>
      <c r="AK339" s="49">
        <v>3.27</v>
      </c>
      <c r="AL339" s="49">
        <v>3.92</v>
      </c>
      <c r="AM339" s="49">
        <v>1.45</v>
      </c>
      <c r="AN339" s="49">
        <v>1</v>
      </c>
      <c r="AP339" s="50" t="str">
        <f>Main!A449</f>
        <v>Dunk</v>
      </c>
      <c r="AQ339" s="50">
        <f>Main!B449</f>
        <v>4.7</v>
      </c>
      <c r="AR339" s="50" t="str">
        <f>Main!C449</f>
        <v>Brighton</v>
      </c>
      <c r="AS339" s="50">
        <f>Main!D449</f>
        <v>2.59</v>
      </c>
      <c r="AT339" s="50">
        <f>Main!E449</f>
        <v>3.62</v>
      </c>
      <c r="AU339" s="50">
        <f>Main!F449</f>
        <v>2.42</v>
      </c>
      <c r="AV339" s="50">
        <f>Main!G449</f>
        <v>3.12</v>
      </c>
      <c r="AW339" s="50">
        <f>Main!H449</f>
        <v>4.3899999999999997</v>
      </c>
      <c r="AX339" s="50">
        <f>Main!I449</f>
        <v>3.27</v>
      </c>
      <c r="AY339" s="50">
        <f>Main!J449</f>
        <v>3.92</v>
      </c>
      <c r="AZ339" s="50">
        <f>Main!K449</f>
        <v>1.45</v>
      </c>
      <c r="BA339" s="50">
        <f>Main!L1329</f>
        <v>0</v>
      </c>
      <c r="BC339" s="50" t="str">
        <v>Laporte</v>
      </c>
      <c r="BD339" s="50">
        <v>5.8</v>
      </c>
      <c r="BE339" s="50" t="str">
        <v>Man City</v>
      </c>
      <c r="BF339" s="50">
        <v>3.36</v>
      </c>
      <c r="BG339" s="50">
        <v>2.72</v>
      </c>
      <c r="BH339" s="50">
        <v>5.16</v>
      </c>
      <c r="BI339" s="50">
        <v>3.42</v>
      </c>
      <c r="BJ339" s="50">
        <v>2.0499999999999998</v>
      </c>
      <c r="BK339" s="50">
        <v>4.34</v>
      </c>
      <c r="BL339" s="50">
        <v>2.62</v>
      </c>
      <c r="BM339" s="50">
        <v>1.1200000000000001</v>
      </c>
      <c r="BN339" s="50">
        <v>0</v>
      </c>
      <c r="BP339" s="126" t="str">
        <f>Main!A339</f>
        <v>Dunk</v>
      </c>
      <c r="BQ339" s="126">
        <f>Main!N3089</f>
        <v>0</v>
      </c>
      <c r="BR339" s="126">
        <f>Main!G9</f>
        <v>3.12</v>
      </c>
      <c r="BS339" s="126" t="str">
        <v>Laporte</v>
      </c>
      <c r="BT339" s="126">
        <v>0</v>
      </c>
      <c r="BU339" s="126">
        <v>3.42</v>
      </c>
      <c r="BV339" s="127" t="str">
        <f t="shared" si="56"/>
        <v>Dunk</v>
      </c>
      <c r="BW339" s="127">
        <f>Main!P3089</f>
        <v>0</v>
      </c>
      <c r="BX339" s="127">
        <f t="shared" si="57"/>
        <v>3.12</v>
      </c>
      <c r="BY339" s="127" t="str">
        <v>Laporte</v>
      </c>
      <c r="BZ339" s="127">
        <v>0</v>
      </c>
      <c r="CA339" s="127">
        <v>3.42</v>
      </c>
      <c r="CH339" s="19" t="str">
        <f t="shared" si="58"/>
        <v>Dunk</v>
      </c>
      <c r="CI339" s="19">
        <f>Main!M3089-BQ339-BW339-CC339</f>
        <v>0</v>
      </c>
      <c r="CJ339" s="19">
        <f t="shared" si="59"/>
        <v>3.12</v>
      </c>
      <c r="CK339" s="19" t="str">
        <v>Laporte</v>
      </c>
      <c r="CL339" s="19">
        <v>0</v>
      </c>
      <c r="CM339" s="19">
        <v>3.42</v>
      </c>
    </row>
    <row r="340" spans="1:91">
      <c r="A340" s="48" t="str">
        <v>Leno</v>
      </c>
      <c r="B340" s="48">
        <v>4.5</v>
      </c>
      <c r="C340" s="48" t="str">
        <v>Fulham</v>
      </c>
      <c r="D340" s="48">
        <v>3.76</v>
      </c>
      <c r="E340" s="48">
        <v>6.73</v>
      </c>
      <c r="F340" s="48">
        <v>3.14</v>
      </c>
      <c r="G340" s="48">
        <v>3.2</v>
      </c>
      <c r="H340" s="48">
        <v>3.12</v>
      </c>
      <c r="I340" s="48">
        <v>3.74</v>
      </c>
      <c r="J340" s="48">
        <v>3.1</v>
      </c>
      <c r="K340" s="48">
        <v>2.96</v>
      </c>
      <c r="L340" s="48">
        <v>1</v>
      </c>
      <c r="N340" s="252">
        <f t="shared" si="55"/>
        <v>3</v>
      </c>
      <c r="O340" s="49" t="str">
        <f>Main!A450</f>
        <v>Saliba</v>
      </c>
      <c r="P340" s="49">
        <f>Main!B450</f>
        <v>5.3</v>
      </c>
      <c r="Q340" s="49" t="str">
        <f>Main!C450</f>
        <v>Arsenal</v>
      </c>
      <c r="R340" s="49">
        <f>Main!D450</f>
        <v>3.14</v>
      </c>
      <c r="S340" s="49">
        <f>Main!E450</f>
        <v>2.59</v>
      </c>
      <c r="T340" s="49">
        <f>Main!F450</f>
        <v>2.19</v>
      </c>
      <c r="U340" s="49">
        <f>Main!G450</f>
        <v>2.69</v>
      </c>
      <c r="V340" s="49">
        <f>Main!H450</f>
        <v>3.3</v>
      </c>
      <c r="W340" s="49">
        <f>Main!I450</f>
        <v>5.45</v>
      </c>
      <c r="X340" s="49">
        <f>Main!J450</f>
        <v>2.91</v>
      </c>
      <c r="Y340" s="49">
        <f>Main!K450</f>
        <v>2.34</v>
      </c>
      <c r="Z340" s="49">
        <f>Main!L3090</f>
        <v>0</v>
      </c>
      <c r="AB340" s="49">
        <v>3</v>
      </c>
      <c r="AC340" s="49" t="str">
        <v>Botman</v>
      </c>
      <c r="AD340" s="49">
        <v>4.4000000000000004</v>
      </c>
      <c r="AE340" s="49" t="str">
        <v>Newcastle</v>
      </c>
      <c r="AF340" s="49">
        <v>3.77</v>
      </c>
      <c r="AG340" s="49">
        <v>2.08</v>
      </c>
      <c r="AH340" s="49">
        <v>3.68</v>
      </c>
      <c r="AI340" s="49">
        <v>3.25</v>
      </c>
      <c r="AJ340" s="49">
        <v>3.65</v>
      </c>
      <c r="AK340" s="49">
        <v>3.46</v>
      </c>
      <c r="AL340" s="49">
        <v>2.31</v>
      </c>
      <c r="AM340" s="49">
        <v>2.04</v>
      </c>
      <c r="AN340" s="49">
        <v>1</v>
      </c>
      <c r="AP340" s="50" t="str">
        <f>Main!A450</f>
        <v>Saliba</v>
      </c>
      <c r="AQ340" s="50">
        <f>Main!B450</f>
        <v>5.3</v>
      </c>
      <c r="AR340" s="50" t="str">
        <f>Main!C450</f>
        <v>Arsenal</v>
      </c>
      <c r="AS340" s="50">
        <f>Main!D450</f>
        <v>3.14</v>
      </c>
      <c r="AT340" s="50">
        <f>Main!E450</f>
        <v>2.59</v>
      </c>
      <c r="AU340" s="50">
        <f>Main!F450</f>
        <v>2.19</v>
      </c>
      <c r="AV340" s="50">
        <f>Main!G450</f>
        <v>2.69</v>
      </c>
      <c r="AW340" s="50">
        <f>Main!H450</f>
        <v>3.3</v>
      </c>
      <c r="AX340" s="50">
        <f>Main!I450</f>
        <v>5.45</v>
      </c>
      <c r="AY340" s="50">
        <f>Main!J450</f>
        <v>2.91</v>
      </c>
      <c r="AZ340" s="50">
        <f>Main!K450</f>
        <v>2.34</v>
      </c>
      <c r="BA340" s="50">
        <f>Main!L1330</f>
        <v>0</v>
      </c>
      <c r="BC340" s="50" t="str">
        <v>Dunk</v>
      </c>
      <c r="BD340" s="50">
        <v>4.7</v>
      </c>
      <c r="BE340" s="50" t="str">
        <v>Brighton</v>
      </c>
      <c r="BF340" s="50">
        <v>2.59</v>
      </c>
      <c r="BG340" s="50">
        <v>3.62</v>
      </c>
      <c r="BH340" s="50">
        <v>2.42</v>
      </c>
      <c r="BI340" s="50">
        <v>3.12</v>
      </c>
      <c r="BJ340" s="50">
        <v>4.3899999999999997</v>
      </c>
      <c r="BK340" s="50">
        <v>3.27</v>
      </c>
      <c r="BL340" s="50">
        <v>3.92</v>
      </c>
      <c r="BM340" s="50">
        <v>1.45</v>
      </c>
      <c r="BN340" s="50">
        <v>0</v>
      </c>
      <c r="BP340" s="126" t="str">
        <f>Main!A340</f>
        <v>Saliba</v>
      </c>
      <c r="BQ340" s="126">
        <f>Main!N3090</f>
        <v>0</v>
      </c>
      <c r="BR340" s="126">
        <f>Main!G10</f>
        <v>2.69</v>
      </c>
      <c r="BS340" s="126" t="str">
        <v>Dunk</v>
      </c>
      <c r="BT340" s="126">
        <v>0</v>
      </c>
      <c r="BU340" s="126">
        <v>3.12</v>
      </c>
      <c r="BV340" s="127" t="str">
        <f t="shared" si="56"/>
        <v>Saliba</v>
      </c>
      <c r="BW340" s="127">
        <f>Main!P3090</f>
        <v>0</v>
      </c>
      <c r="BX340" s="127">
        <f t="shared" si="57"/>
        <v>2.69</v>
      </c>
      <c r="BY340" s="127" t="str">
        <v>Dunk</v>
      </c>
      <c r="BZ340" s="127">
        <v>0</v>
      </c>
      <c r="CA340" s="127">
        <v>3.12</v>
      </c>
      <c r="CH340" s="19" t="str">
        <f t="shared" si="58"/>
        <v>Saliba</v>
      </c>
      <c r="CI340" s="19">
        <f>Main!M3090-BQ340-BW340-CC340</f>
        <v>0</v>
      </c>
      <c r="CJ340" s="19">
        <f t="shared" si="59"/>
        <v>2.69</v>
      </c>
      <c r="CK340" s="19" t="str">
        <v>Dunk</v>
      </c>
      <c r="CL340" s="19">
        <v>0</v>
      </c>
      <c r="CM340" s="19">
        <v>3.12</v>
      </c>
    </row>
    <row r="341" spans="1:91">
      <c r="A341" s="48" t="str">
        <v>Salah</v>
      </c>
      <c r="B341" s="48">
        <v>12.8</v>
      </c>
      <c r="C341" s="48" t="str">
        <v>Liverpool</v>
      </c>
      <c r="D341" s="48">
        <v>8.14</v>
      </c>
      <c r="E341" s="48">
        <v>6.7</v>
      </c>
      <c r="F341" s="48">
        <v>5.55</v>
      </c>
      <c r="G341" s="48">
        <v>5.82</v>
      </c>
      <c r="H341" s="48">
        <v>5.69</v>
      </c>
      <c r="I341" s="48">
        <v>7.04</v>
      </c>
      <c r="J341" s="48">
        <v>4.66</v>
      </c>
      <c r="K341" s="48">
        <v>5.59</v>
      </c>
      <c r="L341" s="48">
        <v>1</v>
      </c>
      <c r="N341" s="252">
        <f t="shared" si="55"/>
        <v>3</v>
      </c>
      <c r="O341" s="49" t="str">
        <f>Main!A451</f>
        <v>Burn</v>
      </c>
      <c r="P341" s="49">
        <f>Main!B451</f>
        <v>4.5</v>
      </c>
      <c r="Q341" s="49" t="str">
        <f>Main!C451</f>
        <v>Newcastle</v>
      </c>
      <c r="R341" s="49">
        <f>Main!D451</f>
        <v>3.83</v>
      </c>
      <c r="S341" s="49">
        <f>Main!E451</f>
        <v>2.08</v>
      </c>
      <c r="T341" s="49">
        <f>Main!F451</f>
        <v>3.82</v>
      </c>
      <c r="U341" s="49">
        <f>Main!G451</f>
        <v>3.19</v>
      </c>
      <c r="V341" s="49">
        <f>Main!H451</f>
        <v>3.53</v>
      </c>
      <c r="W341" s="49">
        <f>Main!I451</f>
        <v>3.56</v>
      </c>
      <c r="X341" s="49">
        <f>Main!J451</f>
        <v>2.29</v>
      </c>
      <c r="Y341" s="49">
        <f>Main!K451</f>
        <v>2.04</v>
      </c>
      <c r="Z341" s="49">
        <f>Main!L3091</f>
        <v>0</v>
      </c>
      <c r="AB341" s="49">
        <v>4</v>
      </c>
      <c r="AC341" s="49" t="str">
        <v>Ederson</v>
      </c>
      <c r="AD341" s="49">
        <v>5.4</v>
      </c>
      <c r="AE341" s="49" t="str">
        <v>Man City</v>
      </c>
      <c r="AF341" s="49">
        <v>4.5999999999999996</v>
      </c>
      <c r="AG341" s="49">
        <v>3.91</v>
      </c>
      <c r="AH341" s="49">
        <v>7.59</v>
      </c>
      <c r="AI341" s="49">
        <v>4.5</v>
      </c>
      <c r="AJ341" s="49">
        <v>3.67</v>
      </c>
      <c r="AK341" s="49">
        <v>7.83</v>
      </c>
      <c r="AL341" s="49">
        <v>4.32</v>
      </c>
      <c r="AM341" s="49">
        <v>1.89</v>
      </c>
      <c r="AN341" s="49">
        <v>1</v>
      </c>
      <c r="AP341" s="50" t="str">
        <f>Main!A451</f>
        <v>Burn</v>
      </c>
      <c r="AQ341" s="50">
        <f>Main!B451</f>
        <v>4.5</v>
      </c>
      <c r="AR341" s="50" t="str">
        <f>Main!C451</f>
        <v>Newcastle</v>
      </c>
      <c r="AS341" s="50">
        <f>Main!D451</f>
        <v>3.83</v>
      </c>
      <c r="AT341" s="50">
        <f>Main!E451</f>
        <v>2.08</v>
      </c>
      <c r="AU341" s="50">
        <f>Main!F451</f>
        <v>3.82</v>
      </c>
      <c r="AV341" s="50">
        <f>Main!G451</f>
        <v>3.19</v>
      </c>
      <c r="AW341" s="50">
        <f>Main!H451</f>
        <v>3.53</v>
      </c>
      <c r="AX341" s="50">
        <f>Main!I451</f>
        <v>3.56</v>
      </c>
      <c r="AY341" s="50">
        <f>Main!J451</f>
        <v>2.29</v>
      </c>
      <c r="AZ341" s="50">
        <f>Main!K451</f>
        <v>2.04</v>
      </c>
      <c r="BA341" s="50">
        <f>Main!L1331</f>
        <v>0</v>
      </c>
      <c r="BC341" s="50" t="str">
        <v>Saliba</v>
      </c>
      <c r="BD341" s="50">
        <v>5.3</v>
      </c>
      <c r="BE341" s="50" t="str">
        <v>Arsenal</v>
      </c>
      <c r="BF341" s="50">
        <v>3.14</v>
      </c>
      <c r="BG341" s="50">
        <v>2.59</v>
      </c>
      <c r="BH341" s="50">
        <v>2.19</v>
      </c>
      <c r="BI341" s="50">
        <v>2.69</v>
      </c>
      <c r="BJ341" s="50">
        <v>3.3</v>
      </c>
      <c r="BK341" s="50">
        <v>5.45</v>
      </c>
      <c r="BL341" s="50">
        <v>2.91</v>
      </c>
      <c r="BM341" s="50">
        <v>2.34</v>
      </c>
      <c r="BN341" s="50">
        <v>0</v>
      </c>
      <c r="BP341" s="126" t="str">
        <f>Main!A341</f>
        <v>Burn</v>
      </c>
      <c r="BQ341" s="126">
        <f>Main!N3091</f>
        <v>0</v>
      </c>
      <c r="BR341" s="126">
        <f>Main!G11</f>
        <v>3.19</v>
      </c>
      <c r="BS341" s="126" t="str">
        <v>Saliba</v>
      </c>
      <c r="BT341" s="126">
        <v>0</v>
      </c>
      <c r="BU341" s="126">
        <v>2.69</v>
      </c>
      <c r="BV341" s="127" t="str">
        <f t="shared" si="56"/>
        <v>Burn</v>
      </c>
      <c r="BW341" s="127">
        <f>Main!P3091</f>
        <v>0</v>
      </c>
      <c r="BX341" s="127">
        <f t="shared" si="57"/>
        <v>3.19</v>
      </c>
      <c r="BY341" s="127" t="str">
        <v>Saliba</v>
      </c>
      <c r="BZ341" s="127">
        <v>0</v>
      </c>
      <c r="CA341" s="127">
        <v>2.69</v>
      </c>
      <c r="CH341" s="19" t="str">
        <f t="shared" si="58"/>
        <v>Burn</v>
      </c>
      <c r="CI341" s="19">
        <f>Main!M3091-BQ341-BW341-CC341</f>
        <v>0</v>
      </c>
      <c r="CJ341" s="19">
        <f t="shared" si="59"/>
        <v>3.19</v>
      </c>
      <c r="CK341" s="19" t="str">
        <v>Saliba</v>
      </c>
      <c r="CL341" s="19">
        <v>0</v>
      </c>
      <c r="CM341" s="19">
        <v>2.69</v>
      </c>
    </row>
    <row r="342" spans="1:91">
      <c r="A342" s="48" t="str">
        <v>Saka</v>
      </c>
      <c r="B342" s="48">
        <v>8</v>
      </c>
      <c r="C342" s="48" t="str">
        <v>Arsenal</v>
      </c>
      <c r="D342" s="48">
        <v>4.79</v>
      </c>
      <c r="E342" s="48">
        <v>4.96</v>
      </c>
      <c r="F342" s="48">
        <v>4.45</v>
      </c>
      <c r="G342" s="48">
        <v>4.71</v>
      </c>
      <c r="H342" s="48">
        <v>5.0199999999999996</v>
      </c>
      <c r="I342" s="48">
        <v>9.41</v>
      </c>
      <c r="J342" s="48">
        <v>4.7699999999999996</v>
      </c>
      <c r="K342" s="48">
        <v>3.88</v>
      </c>
      <c r="L342" s="48">
        <v>1</v>
      </c>
      <c r="N342" s="252">
        <f t="shared" si="55"/>
        <v>3</v>
      </c>
      <c r="O342" s="49" t="str">
        <f>Main!A452</f>
        <v>Botman</v>
      </c>
      <c r="P342" s="49">
        <f>Main!B452</f>
        <v>4.4000000000000004</v>
      </c>
      <c r="Q342" s="49" t="str">
        <f>Main!C452</f>
        <v>Newcastle</v>
      </c>
      <c r="R342" s="49">
        <f>Main!D452</f>
        <v>3.77</v>
      </c>
      <c r="S342" s="49">
        <f>Main!E452</f>
        <v>2.08</v>
      </c>
      <c r="T342" s="49">
        <f>Main!F452</f>
        <v>3.68</v>
      </c>
      <c r="U342" s="49">
        <f>Main!G452</f>
        <v>3.25</v>
      </c>
      <c r="V342" s="49">
        <f>Main!H452</f>
        <v>3.65</v>
      </c>
      <c r="W342" s="49">
        <f>Main!I452</f>
        <v>3.46</v>
      </c>
      <c r="X342" s="49">
        <f>Main!J452</f>
        <v>2.31</v>
      </c>
      <c r="Y342" s="49">
        <f>Main!K452</f>
        <v>2.04</v>
      </c>
      <c r="Z342" s="49">
        <f>Main!L3092</f>
        <v>1</v>
      </c>
      <c r="AB342" s="49">
        <v>1</v>
      </c>
      <c r="AC342" s="49" t="str">
        <v>Kane</v>
      </c>
      <c r="AD342" s="49">
        <v>11.6</v>
      </c>
      <c r="AE342" s="49" t="str">
        <v>Spurs</v>
      </c>
      <c r="AF342" s="49">
        <v>6.28</v>
      </c>
      <c r="AG342" s="49">
        <v>4.4000000000000004</v>
      </c>
      <c r="AH342" s="49">
        <v>7.99</v>
      </c>
      <c r="AI342" s="49">
        <v>5.57</v>
      </c>
      <c r="AJ342" s="49">
        <v>4.18</v>
      </c>
      <c r="AK342" s="49">
        <v>5.35</v>
      </c>
      <c r="AL342" s="49">
        <v>5.68</v>
      </c>
      <c r="AM342" s="49">
        <v>4.99</v>
      </c>
      <c r="AN342" s="49">
        <v>0</v>
      </c>
      <c r="AP342" s="50" t="str">
        <f>Main!A452</f>
        <v>Botman</v>
      </c>
      <c r="AQ342" s="50">
        <f>Main!B452</f>
        <v>4.4000000000000004</v>
      </c>
      <c r="AR342" s="50" t="str">
        <f>Main!C452</f>
        <v>Newcastle</v>
      </c>
      <c r="AS342" s="50">
        <f>Main!D452</f>
        <v>3.77</v>
      </c>
      <c r="AT342" s="50">
        <f>Main!E452</f>
        <v>2.08</v>
      </c>
      <c r="AU342" s="50">
        <f>Main!F452</f>
        <v>3.68</v>
      </c>
      <c r="AV342" s="50">
        <f>Main!G452</f>
        <v>3.25</v>
      </c>
      <c r="AW342" s="50">
        <f>Main!H452</f>
        <v>3.65</v>
      </c>
      <c r="AX342" s="50">
        <f>Main!I452</f>
        <v>3.46</v>
      </c>
      <c r="AY342" s="50">
        <f>Main!J452</f>
        <v>2.31</v>
      </c>
      <c r="AZ342" s="50">
        <f>Main!K452</f>
        <v>2.04</v>
      </c>
      <c r="BA342" s="50">
        <f>Main!L1332</f>
        <v>0</v>
      </c>
      <c r="BC342" s="50" t="str">
        <v>Burn</v>
      </c>
      <c r="BD342" s="50">
        <v>4.5</v>
      </c>
      <c r="BE342" s="50" t="str">
        <v>Newcastle</v>
      </c>
      <c r="BF342" s="50">
        <v>3.83</v>
      </c>
      <c r="BG342" s="50">
        <v>2.08</v>
      </c>
      <c r="BH342" s="50">
        <v>3.82</v>
      </c>
      <c r="BI342" s="50">
        <v>3.19</v>
      </c>
      <c r="BJ342" s="50">
        <v>3.53</v>
      </c>
      <c r="BK342" s="50">
        <v>3.56</v>
      </c>
      <c r="BL342" s="50">
        <v>2.29</v>
      </c>
      <c r="BM342" s="50">
        <v>2.04</v>
      </c>
      <c r="BN342" s="50">
        <v>0</v>
      </c>
      <c r="BP342" s="126" t="str">
        <f>Main!A342</f>
        <v>Botman</v>
      </c>
      <c r="BQ342" s="126">
        <f>Main!N3092</f>
        <v>0</v>
      </c>
      <c r="BR342" s="126">
        <f>Main!G12</f>
        <v>3.25</v>
      </c>
      <c r="BS342" s="126" t="str">
        <v>Burn</v>
      </c>
      <c r="BT342" s="126">
        <v>0</v>
      </c>
      <c r="BU342" s="126">
        <v>3.19</v>
      </c>
      <c r="BV342" s="127" t="str">
        <f t="shared" si="56"/>
        <v>Botman</v>
      </c>
      <c r="BW342" s="127">
        <f>Main!P3092</f>
        <v>0</v>
      </c>
      <c r="BX342" s="127">
        <f t="shared" si="57"/>
        <v>3.25</v>
      </c>
      <c r="BY342" s="127" t="str">
        <v>Burn</v>
      </c>
      <c r="BZ342" s="127">
        <v>0</v>
      </c>
      <c r="CA342" s="127">
        <v>3.19</v>
      </c>
      <c r="CH342" s="19" t="str">
        <f t="shared" si="58"/>
        <v>Botman</v>
      </c>
      <c r="CI342" s="19">
        <f>Main!M3092-BQ342-BW342-CC342</f>
        <v>0</v>
      </c>
      <c r="CJ342" s="19">
        <f t="shared" si="59"/>
        <v>3.25</v>
      </c>
      <c r="CK342" s="19" t="str">
        <v>Burn</v>
      </c>
      <c r="CL342" s="19">
        <v>0</v>
      </c>
      <c r="CM342" s="19">
        <v>3.19</v>
      </c>
    </row>
    <row r="343" spans="1:91">
      <c r="A343" s="48" t="str">
        <v>Martinelli</v>
      </c>
      <c r="B343" s="48">
        <v>6.8</v>
      </c>
      <c r="C343" s="48" t="str">
        <v>Arsenal</v>
      </c>
      <c r="D343" s="48">
        <v>4.3499999999999996</v>
      </c>
      <c r="E343" s="48">
        <v>4.3600000000000003</v>
      </c>
      <c r="F343" s="48">
        <v>3.96</v>
      </c>
      <c r="G343" s="48">
        <v>4.4000000000000004</v>
      </c>
      <c r="H343" s="48">
        <v>4.43</v>
      </c>
      <c r="I343" s="48">
        <v>8.3800000000000008</v>
      </c>
      <c r="J343" s="48">
        <v>4.2</v>
      </c>
      <c r="K343" s="48">
        <v>3.31</v>
      </c>
      <c r="L343" s="48">
        <v>1</v>
      </c>
      <c r="N343" s="252">
        <f t="shared" si="55"/>
        <v>3</v>
      </c>
      <c r="O343" s="49" t="str">
        <f>Main!A453</f>
        <v>Dier</v>
      </c>
      <c r="P343" s="49">
        <f>Main!B453</f>
        <v>5.2</v>
      </c>
      <c r="Q343" s="49" t="str">
        <f>Main!C453</f>
        <v>Spurs</v>
      </c>
      <c r="R343" s="49">
        <f>Main!D453</f>
        <v>3.49</v>
      </c>
      <c r="S343" s="49">
        <f>Main!E453</f>
        <v>2.98</v>
      </c>
      <c r="T343" s="49">
        <f>Main!F453</f>
        <v>3.82</v>
      </c>
      <c r="U343" s="49">
        <f>Main!G453</f>
        <v>2.9</v>
      </c>
      <c r="V343" s="49">
        <f>Main!H453</f>
        <v>1.85</v>
      </c>
      <c r="W343" s="49">
        <f>Main!I453</f>
        <v>2.8</v>
      </c>
      <c r="X343" s="49">
        <f>Main!J453</f>
        <v>3.19</v>
      </c>
      <c r="Y343" s="49">
        <f>Main!K453</f>
        <v>2.67</v>
      </c>
      <c r="Z343" s="49">
        <f>Main!L3093</f>
        <v>0</v>
      </c>
      <c r="AB343" s="49">
        <v>1</v>
      </c>
      <c r="AC343" s="49" t="str">
        <v>Darwin</v>
      </c>
      <c r="AD343" s="49">
        <v>9</v>
      </c>
      <c r="AE343" s="49" t="str">
        <v>Liverpool</v>
      </c>
      <c r="AF343" s="49">
        <v>6.34</v>
      </c>
      <c r="AG343" s="49">
        <v>5.17</v>
      </c>
      <c r="AH343" s="49">
        <v>4.21</v>
      </c>
      <c r="AI343" s="49">
        <v>4.21</v>
      </c>
      <c r="AJ343" s="49">
        <v>4.37</v>
      </c>
      <c r="AK343" s="49">
        <v>5.0999999999999996</v>
      </c>
      <c r="AL343" s="49">
        <v>3.63</v>
      </c>
      <c r="AM343" s="49">
        <v>4.18</v>
      </c>
      <c r="AN343" s="49">
        <v>0</v>
      </c>
      <c r="AP343" s="50" t="str">
        <f>Main!A453</f>
        <v>Dier</v>
      </c>
      <c r="AQ343" s="50">
        <f>Main!B453</f>
        <v>5.2</v>
      </c>
      <c r="AR343" s="50" t="str">
        <f>Main!C453</f>
        <v>Spurs</v>
      </c>
      <c r="AS343" s="50">
        <f>Main!D453</f>
        <v>3.49</v>
      </c>
      <c r="AT343" s="50">
        <f>Main!E453</f>
        <v>2.98</v>
      </c>
      <c r="AU343" s="50">
        <f>Main!F453</f>
        <v>3.82</v>
      </c>
      <c r="AV343" s="50">
        <f>Main!G453</f>
        <v>2.9</v>
      </c>
      <c r="AW343" s="50">
        <f>Main!H453</f>
        <v>1.85</v>
      </c>
      <c r="AX343" s="50">
        <f>Main!I453</f>
        <v>2.8</v>
      </c>
      <c r="AY343" s="50">
        <f>Main!J453</f>
        <v>3.19</v>
      </c>
      <c r="AZ343" s="50">
        <f>Main!K453</f>
        <v>2.67</v>
      </c>
      <c r="BA343" s="50">
        <f>Main!L1333</f>
        <v>0</v>
      </c>
      <c r="BC343" s="50" t="str">
        <v>Botman</v>
      </c>
      <c r="BD343" s="50">
        <v>4.4000000000000004</v>
      </c>
      <c r="BE343" s="50" t="str">
        <v>Newcastle</v>
      </c>
      <c r="BF343" s="50">
        <v>3.77</v>
      </c>
      <c r="BG343" s="50">
        <v>2.08</v>
      </c>
      <c r="BH343" s="50">
        <v>3.68</v>
      </c>
      <c r="BI343" s="50">
        <v>3.25</v>
      </c>
      <c r="BJ343" s="50">
        <v>3.65</v>
      </c>
      <c r="BK343" s="50">
        <v>3.46</v>
      </c>
      <c r="BL343" s="50">
        <v>2.31</v>
      </c>
      <c r="BM343" s="50">
        <v>2.04</v>
      </c>
      <c r="BN343" s="50">
        <v>0</v>
      </c>
      <c r="BP343" s="126" t="str">
        <f>Main!A343</f>
        <v>Dier</v>
      </c>
      <c r="BQ343" s="126">
        <f>Main!N3093</f>
        <v>0</v>
      </c>
      <c r="BR343" s="126">
        <f>Main!G13</f>
        <v>2.9</v>
      </c>
      <c r="BS343" s="126" t="str">
        <v>Botman</v>
      </c>
      <c r="BT343" s="126">
        <v>0</v>
      </c>
      <c r="BU343" s="126">
        <v>3.25</v>
      </c>
      <c r="BV343" s="127" t="str">
        <f t="shared" si="56"/>
        <v>Dier</v>
      </c>
      <c r="BW343" s="127">
        <f>Main!P3093</f>
        <v>0</v>
      </c>
      <c r="BX343" s="127">
        <f t="shared" si="57"/>
        <v>2.9</v>
      </c>
      <c r="BY343" s="127" t="str">
        <v>Botman</v>
      </c>
      <c r="BZ343" s="127">
        <v>0</v>
      </c>
      <c r="CA343" s="127">
        <v>3.25</v>
      </c>
      <c r="CH343" s="19" t="str">
        <f t="shared" si="58"/>
        <v>Dier</v>
      </c>
      <c r="CI343" s="19">
        <f>Main!M3093-BQ343-BW343-CC343</f>
        <v>0</v>
      </c>
      <c r="CJ343" s="19">
        <f t="shared" si="59"/>
        <v>2.9</v>
      </c>
      <c r="CK343" s="19" t="str">
        <v>Botman</v>
      </c>
      <c r="CL343" s="19">
        <v>0</v>
      </c>
      <c r="CM343" s="19">
        <v>3.25</v>
      </c>
    </row>
    <row r="344" spans="1:91">
      <c r="A344" s="48" t="str">
        <v>Mount</v>
      </c>
      <c r="B344" s="48">
        <v>7.5</v>
      </c>
      <c r="C344" s="48" t="str">
        <v>Chelsea</v>
      </c>
      <c r="D344" s="48">
        <v>4.3099999999999996</v>
      </c>
      <c r="E344" s="48">
        <v>7.12</v>
      </c>
      <c r="F344" s="48">
        <v>4.3</v>
      </c>
      <c r="G344" s="48">
        <v>3.08</v>
      </c>
      <c r="H344" s="48">
        <v>4.5</v>
      </c>
      <c r="I344" s="48">
        <v>3.52</v>
      </c>
      <c r="J344" s="48">
        <v>4.62</v>
      </c>
      <c r="K344" s="48">
        <v>3.34</v>
      </c>
      <c r="L344" s="48">
        <v>1</v>
      </c>
      <c r="N344" s="252">
        <f t="shared" si="55"/>
        <v>3</v>
      </c>
      <c r="O344" s="49" t="str">
        <f>Main!A454</f>
        <v>Schär</v>
      </c>
      <c r="P344" s="49">
        <f>Main!B454</f>
        <v>4.9000000000000004</v>
      </c>
      <c r="Q344" s="49" t="str">
        <f>Main!C454</f>
        <v>Newcastle</v>
      </c>
      <c r="R344" s="49">
        <f>Main!D454</f>
        <v>4.0599999999999996</v>
      </c>
      <c r="S344" s="49">
        <f>Main!E454</f>
        <v>1.69</v>
      </c>
      <c r="T344" s="49">
        <f>Main!F454</f>
        <v>3.37</v>
      </c>
      <c r="U344" s="49">
        <f>Main!G454</f>
        <v>2.85</v>
      </c>
      <c r="V344" s="49">
        <f>Main!H454</f>
        <v>3.68</v>
      </c>
      <c r="W344" s="49">
        <f>Main!I454</f>
        <v>3.69</v>
      </c>
      <c r="X344" s="49">
        <f>Main!J454</f>
        <v>2.3199999999999998</v>
      </c>
      <c r="Y344" s="49">
        <f>Main!K454</f>
        <v>2.0299999999999998</v>
      </c>
      <c r="Z344" s="49">
        <f>Main!L3094</f>
        <v>0</v>
      </c>
      <c r="AB344" s="49">
        <v>1</v>
      </c>
      <c r="AC344" s="49" t="str">
        <v>Nketiah</v>
      </c>
      <c r="AD344" s="49">
        <v>6.5</v>
      </c>
      <c r="AE344" s="49" t="str">
        <v>Arsenal</v>
      </c>
      <c r="AF344" s="49">
        <v>4.17</v>
      </c>
      <c r="AG344" s="49">
        <v>4.2300000000000004</v>
      </c>
      <c r="AH344" s="49">
        <v>3.66</v>
      </c>
      <c r="AI344" s="49">
        <v>4.16</v>
      </c>
      <c r="AJ344" s="49">
        <v>3.93</v>
      </c>
      <c r="AK344" s="49">
        <v>7.48</v>
      </c>
      <c r="AL344" s="49">
        <v>3.2</v>
      </c>
      <c r="AM344" s="49">
        <v>2.11</v>
      </c>
      <c r="AN344" s="49">
        <v>0</v>
      </c>
      <c r="AP344" s="50" t="str">
        <f>Main!A454</f>
        <v>Schär</v>
      </c>
      <c r="AQ344" s="50">
        <f>Main!B454</f>
        <v>4.9000000000000004</v>
      </c>
      <c r="AR344" s="50" t="str">
        <f>Main!C454</f>
        <v>Newcastle</v>
      </c>
      <c r="AS344" s="50">
        <f>Main!D454</f>
        <v>4.0599999999999996</v>
      </c>
      <c r="AT344" s="50">
        <f>Main!E454</f>
        <v>1.69</v>
      </c>
      <c r="AU344" s="50">
        <f>Main!F454</f>
        <v>3.37</v>
      </c>
      <c r="AV344" s="50">
        <f>Main!G454</f>
        <v>2.85</v>
      </c>
      <c r="AW344" s="50">
        <f>Main!H454</f>
        <v>3.68</v>
      </c>
      <c r="AX344" s="50">
        <f>Main!I454</f>
        <v>3.69</v>
      </c>
      <c r="AY344" s="50">
        <f>Main!J454</f>
        <v>2.3199999999999998</v>
      </c>
      <c r="AZ344" s="50">
        <f>Main!K454</f>
        <v>2.0299999999999998</v>
      </c>
      <c r="BA344" s="50">
        <f>Main!L1334</f>
        <v>0</v>
      </c>
      <c r="BC344" s="50" t="str">
        <v>Dier</v>
      </c>
      <c r="BD344" s="50">
        <v>5.2</v>
      </c>
      <c r="BE344" s="50" t="str">
        <v>Spurs</v>
      </c>
      <c r="BF344" s="50">
        <v>3.49</v>
      </c>
      <c r="BG344" s="50">
        <v>2.98</v>
      </c>
      <c r="BH344" s="50">
        <v>3.82</v>
      </c>
      <c r="BI344" s="50">
        <v>2.9</v>
      </c>
      <c r="BJ344" s="50">
        <v>1.85</v>
      </c>
      <c r="BK344" s="50">
        <v>2.8</v>
      </c>
      <c r="BL344" s="50">
        <v>3.19</v>
      </c>
      <c r="BM344" s="50">
        <v>2.67</v>
      </c>
      <c r="BN344" s="50">
        <v>0</v>
      </c>
      <c r="BP344" s="126" t="str">
        <f>Main!A344</f>
        <v>Schär</v>
      </c>
      <c r="BQ344" s="126">
        <f>Main!N3094</f>
        <v>0</v>
      </c>
      <c r="BR344" s="126">
        <f>Main!G14</f>
        <v>2.85</v>
      </c>
      <c r="BS344" s="126" t="str">
        <v>Dier</v>
      </c>
      <c r="BT344" s="126">
        <v>0</v>
      </c>
      <c r="BU344" s="126">
        <v>2.9</v>
      </c>
      <c r="BV344" s="127" t="str">
        <f t="shared" si="56"/>
        <v>Schär</v>
      </c>
      <c r="BW344" s="127">
        <f>Main!P3094</f>
        <v>0</v>
      </c>
      <c r="BX344" s="127">
        <f t="shared" si="57"/>
        <v>2.85</v>
      </c>
      <c r="BY344" s="127" t="str">
        <v>Dier</v>
      </c>
      <c r="BZ344" s="127">
        <v>0</v>
      </c>
      <c r="CA344" s="127">
        <v>2.9</v>
      </c>
      <c r="CH344" s="19" t="str">
        <f t="shared" si="58"/>
        <v>Schär</v>
      </c>
      <c r="CI344" s="19">
        <f>Main!M3094-BQ344-BW344-CC344</f>
        <v>0</v>
      </c>
      <c r="CJ344" s="19">
        <f t="shared" si="59"/>
        <v>2.85</v>
      </c>
      <c r="CK344" s="19" t="str">
        <v>Dier</v>
      </c>
      <c r="CL344" s="19">
        <v>0</v>
      </c>
      <c r="CM344" s="19">
        <v>2.9</v>
      </c>
    </row>
    <row r="345" spans="1:91">
      <c r="A345" s="48" t="str">
        <v>Rashford</v>
      </c>
      <c r="B345" s="48">
        <v>6.8</v>
      </c>
      <c r="C345" s="48" t="str">
        <v>Man Utd</v>
      </c>
      <c r="D345" s="48">
        <v>4.4400000000000004</v>
      </c>
      <c r="E345" s="48">
        <v>5.14</v>
      </c>
      <c r="F345" s="48">
        <v>3.14</v>
      </c>
      <c r="G345" s="48">
        <v>2.98</v>
      </c>
      <c r="H345" s="48">
        <v>4.33</v>
      </c>
      <c r="I345" s="48">
        <v>4.12</v>
      </c>
      <c r="J345" s="48">
        <v>4.43</v>
      </c>
      <c r="K345" s="48">
        <v>2.1</v>
      </c>
      <c r="L345" s="48">
        <v>1</v>
      </c>
      <c r="N345" s="252">
        <f t="shared" si="55"/>
        <v>3</v>
      </c>
      <c r="O345" s="49" t="str">
        <f>Main!A455</f>
        <v>Zinchenko</v>
      </c>
      <c r="P345" s="49">
        <f>Main!B455</f>
        <v>5</v>
      </c>
      <c r="Q345" s="49" t="str">
        <f>Main!C455</f>
        <v>Arsenal</v>
      </c>
      <c r="R345" s="49">
        <f>Main!D455</f>
        <v>2.52</v>
      </c>
      <c r="S345" s="49">
        <f>Main!E455</f>
        <v>2.68</v>
      </c>
      <c r="T345" s="49">
        <f>Main!F455</f>
        <v>2.23</v>
      </c>
      <c r="U345" s="49">
        <f>Main!G455</f>
        <v>2.7</v>
      </c>
      <c r="V345" s="49">
        <f>Main!H455</f>
        <v>3.15</v>
      </c>
      <c r="W345" s="49">
        <f>Main!I455</f>
        <v>5.31</v>
      </c>
      <c r="X345" s="49">
        <f>Main!J455</f>
        <v>2.75</v>
      </c>
      <c r="Y345" s="49">
        <f>Main!K455</f>
        <v>2.25</v>
      </c>
      <c r="Z345" s="49">
        <f>Main!L3095</f>
        <v>0</v>
      </c>
      <c r="AB345" s="49">
        <v>1</v>
      </c>
      <c r="AC345" s="49" t="str">
        <v>Wilson</v>
      </c>
      <c r="AD345" s="49">
        <v>7.4</v>
      </c>
      <c r="AE345" s="49" t="str">
        <v>Newcastle</v>
      </c>
      <c r="AF345" s="49">
        <v>3.46</v>
      </c>
      <c r="AG345" s="49">
        <v>3.41</v>
      </c>
      <c r="AH345" s="49">
        <v>5.33</v>
      </c>
      <c r="AI345" s="49">
        <v>4</v>
      </c>
      <c r="AJ345" s="49">
        <v>4.3099999999999996</v>
      </c>
      <c r="AK345" s="49">
        <v>4.16</v>
      </c>
      <c r="AL345" s="49">
        <v>3.49</v>
      </c>
      <c r="AM345" s="49">
        <v>2.5099999999999998</v>
      </c>
      <c r="AN345" s="49">
        <v>0</v>
      </c>
      <c r="AP345" s="50" t="str">
        <f>Main!A455</f>
        <v>Zinchenko</v>
      </c>
      <c r="AQ345" s="50">
        <f>Main!B455</f>
        <v>5</v>
      </c>
      <c r="AR345" s="50" t="str">
        <f>Main!C455</f>
        <v>Arsenal</v>
      </c>
      <c r="AS345" s="50">
        <f>Main!D455</f>
        <v>2.52</v>
      </c>
      <c r="AT345" s="50">
        <f>Main!E455</f>
        <v>2.68</v>
      </c>
      <c r="AU345" s="50">
        <f>Main!F455</f>
        <v>2.23</v>
      </c>
      <c r="AV345" s="50">
        <f>Main!G455</f>
        <v>2.7</v>
      </c>
      <c r="AW345" s="50">
        <f>Main!H455</f>
        <v>3.15</v>
      </c>
      <c r="AX345" s="50">
        <f>Main!I455</f>
        <v>5.31</v>
      </c>
      <c r="AY345" s="50">
        <f>Main!J455</f>
        <v>2.75</v>
      </c>
      <c r="AZ345" s="50">
        <f>Main!K455</f>
        <v>2.25</v>
      </c>
      <c r="BA345" s="50">
        <f>Main!L1335</f>
        <v>0</v>
      </c>
      <c r="BC345" s="50" t="str">
        <v>Schär</v>
      </c>
      <c r="BD345" s="50">
        <v>4.9000000000000004</v>
      </c>
      <c r="BE345" s="50" t="str">
        <v>Newcastle</v>
      </c>
      <c r="BF345" s="50">
        <v>4.0599999999999996</v>
      </c>
      <c r="BG345" s="50">
        <v>1.69</v>
      </c>
      <c r="BH345" s="50">
        <v>3.37</v>
      </c>
      <c r="BI345" s="50">
        <v>2.85</v>
      </c>
      <c r="BJ345" s="50">
        <v>3.68</v>
      </c>
      <c r="BK345" s="50">
        <v>3.69</v>
      </c>
      <c r="BL345" s="50">
        <v>2.3199999999999998</v>
      </c>
      <c r="BM345" s="50">
        <v>2.0299999999999998</v>
      </c>
      <c r="BN345" s="50">
        <v>0</v>
      </c>
      <c r="BP345" s="126" t="str">
        <f>Main!A345</f>
        <v>Zinchenko</v>
      </c>
      <c r="BQ345" s="126">
        <f>Main!N3095</f>
        <v>0</v>
      </c>
      <c r="BR345" s="126">
        <f>Main!G15</f>
        <v>2.7</v>
      </c>
      <c r="BS345" s="126" t="str">
        <v>Schär</v>
      </c>
      <c r="BT345" s="126">
        <v>0</v>
      </c>
      <c r="BU345" s="126">
        <v>2.85</v>
      </c>
      <c r="BV345" s="127" t="str">
        <f t="shared" si="56"/>
        <v>Zinchenko</v>
      </c>
      <c r="BW345" s="127">
        <f>Main!P3095</f>
        <v>0</v>
      </c>
      <c r="BX345" s="127">
        <f t="shared" si="57"/>
        <v>2.7</v>
      </c>
      <c r="BY345" s="127" t="str">
        <v>Schär</v>
      </c>
      <c r="BZ345" s="127">
        <v>0</v>
      </c>
      <c r="CA345" s="127">
        <v>2.85</v>
      </c>
      <c r="CH345" s="19" t="str">
        <f t="shared" si="58"/>
        <v>Zinchenko</v>
      </c>
      <c r="CI345" s="19">
        <f>Main!M3095-BQ345-BW345-CC345</f>
        <v>0</v>
      </c>
      <c r="CJ345" s="19">
        <f t="shared" si="59"/>
        <v>2.7</v>
      </c>
      <c r="CK345" s="19" t="str">
        <v>Schär</v>
      </c>
      <c r="CL345" s="19">
        <v>0</v>
      </c>
      <c r="CM345" s="19">
        <v>2.85</v>
      </c>
    </row>
    <row r="346" spans="1:91">
      <c r="A346" s="48" t="str">
        <v>Cancelo</v>
      </c>
      <c r="B346" s="48">
        <v>7.4</v>
      </c>
      <c r="C346" s="48" t="str">
        <v>Man City</v>
      </c>
      <c r="D346" s="48">
        <v>4.88</v>
      </c>
      <c r="E346" s="48">
        <v>3.74</v>
      </c>
      <c r="F346" s="48">
        <v>6.68</v>
      </c>
      <c r="G346" s="48">
        <v>4.47</v>
      </c>
      <c r="H346" s="48">
        <v>3.18</v>
      </c>
      <c r="I346" s="48">
        <v>7.21</v>
      </c>
      <c r="J346" s="48">
        <v>4.09</v>
      </c>
      <c r="K346" s="48">
        <v>1.86</v>
      </c>
      <c r="L346" s="48">
        <v>0</v>
      </c>
      <c r="N346" s="252">
        <f t="shared" si="55"/>
        <v>3</v>
      </c>
      <c r="O346" s="49" t="str">
        <f>Main!A456</f>
        <v>Walker</v>
      </c>
      <c r="P346" s="49">
        <f>Main!B456</f>
        <v>4.8</v>
      </c>
      <c r="Q346" s="49" t="str">
        <f>Main!C456</f>
        <v>Man City</v>
      </c>
      <c r="R346" s="49">
        <f>Main!D456</f>
        <v>3.17</v>
      </c>
      <c r="S346" s="49">
        <f>Main!E456</f>
        <v>2.37</v>
      </c>
      <c r="T346" s="49">
        <f>Main!F456</f>
        <v>4.68</v>
      </c>
      <c r="U346" s="49">
        <f>Main!G456</f>
        <v>3.05</v>
      </c>
      <c r="V346" s="49">
        <f>Main!H456</f>
        <v>2.04</v>
      </c>
      <c r="W346" s="49">
        <f>Main!I456</f>
        <v>4.25</v>
      </c>
      <c r="X346" s="49">
        <f>Main!J456</f>
        <v>2.4500000000000002</v>
      </c>
      <c r="Y346" s="49">
        <f>Main!K456</f>
        <v>1.1399999999999999</v>
      </c>
      <c r="Z346" s="49">
        <f>Main!L3096</f>
        <v>0</v>
      </c>
      <c r="AB346" s="49">
        <v>1</v>
      </c>
      <c r="AC346" s="49" t="str">
        <v>Martial</v>
      </c>
      <c r="AD346" s="49">
        <v>6.7</v>
      </c>
      <c r="AE346" s="49" t="str">
        <v>Man Utd</v>
      </c>
      <c r="AF346" s="49">
        <v>4.17</v>
      </c>
      <c r="AG346" s="49">
        <v>4.93</v>
      </c>
      <c r="AH346" s="49">
        <v>3.2</v>
      </c>
      <c r="AI346" s="49">
        <v>3.21</v>
      </c>
      <c r="AJ346" s="49">
        <v>4.25</v>
      </c>
      <c r="AK346" s="49">
        <v>4.1900000000000004</v>
      </c>
      <c r="AL346" s="49">
        <v>4.3899999999999997</v>
      </c>
      <c r="AM346" s="49">
        <v>2.13</v>
      </c>
      <c r="AN346" s="49">
        <v>0</v>
      </c>
      <c r="AP346" s="50" t="str">
        <f>Main!A456</f>
        <v>Walker</v>
      </c>
      <c r="AQ346" s="50">
        <f>Main!B456</f>
        <v>4.8</v>
      </c>
      <c r="AR346" s="50" t="str">
        <f>Main!C456</f>
        <v>Man City</v>
      </c>
      <c r="AS346" s="50">
        <f>Main!D456</f>
        <v>3.17</v>
      </c>
      <c r="AT346" s="50">
        <f>Main!E456</f>
        <v>2.37</v>
      </c>
      <c r="AU346" s="50">
        <f>Main!F456</f>
        <v>4.68</v>
      </c>
      <c r="AV346" s="50">
        <f>Main!G456</f>
        <v>3.05</v>
      </c>
      <c r="AW346" s="50">
        <f>Main!H456</f>
        <v>2.04</v>
      </c>
      <c r="AX346" s="50">
        <f>Main!I456</f>
        <v>4.25</v>
      </c>
      <c r="AY346" s="50">
        <f>Main!J456</f>
        <v>2.4500000000000002</v>
      </c>
      <c r="AZ346" s="50">
        <f>Main!K456</f>
        <v>1.1399999999999999</v>
      </c>
      <c r="BA346" s="50">
        <f>Main!L1336</f>
        <v>0</v>
      </c>
      <c r="BC346" s="50" t="str">
        <v>Zinchenko</v>
      </c>
      <c r="BD346" s="50">
        <v>5</v>
      </c>
      <c r="BE346" s="50" t="str">
        <v>Arsenal</v>
      </c>
      <c r="BF346" s="50">
        <v>2.52</v>
      </c>
      <c r="BG346" s="50">
        <v>2.68</v>
      </c>
      <c r="BH346" s="50">
        <v>2.23</v>
      </c>
      <c r="BI346" s="50">
        <v>2.7</v>
      </c>
      <c r="BJ346" s="50">
        <v>3.15</v>
      </c>
      <c r="BK346" s="50">
        <v>5.31</v>
      </c>
      <c r="BL346" s="50">
        <v>2.75</v>
      </c>
      <c r="BM346" s="50">
        <v>2.25</v>
      </c>
      <c r="BN346" s="50">
        <v>0</v>
      </c>
      <c r="BP346" s="126" t="str">
        <f>Main!A346</f>
        <v>Walker</v>
      </c>
      <c r="BQ346" s="126">
        <f>Main!N3096</f>
        <v>0</v>
      </c>
      <c r="BR346" s="126">
        <f>Main!G16</f>
        <v>3.05</v>
      </c>
      <c r="BS346" s="126" t="str">
        <v>Zinchenko</v>
      </c>
      <c r="BT346" s="126">
        <v>0</v>
      </c>
      <c r="BU346" s="126">
        <v>2.7</v>
      </c>
      <c r="BV346" s="127" t="str">
        <f t="shared" si="56"/>
        <v>Walker</v>
      </c>
      <c r="BW346" s="127">
        <f>Main!P3096</f>
        <v>0</v>
      </c>
      <c r="BX346" s="127">
        <f t="shared" si="57"/>
        <v>3.05</v>
      </c>
      <c r="BY346" s="127" t="str">
        <v>Zinchenko</v>
      </c>
      <c r="BZ346" s="127">
        <v>0</v>
      </c>
      <c r="CA346" s="127">
        <v>2.7</v>
      </c>
      <c r="CH346" s="19" t="str">
        <f t="shared" si="58"/>
        <v>Walker</v>
      </c>
      <c r="CI346" s="19">
        <f>Main!M3096-BQ346-BW346-CC346</f>
        <v>0</v>
      </c>
      <c r="CJ346" s="19">
        <f t="shared" si="59"/>
        <v>3.05</v>
      </c>
      <c r="CK346" s="19" t="str">
        <v>Zinchenko</v>
      </c>
      <c r="CL346" s="19">
        <v>0</v>
      </c>
      <c r="CM346" s="19">
        <v>2.7</v>
      </c>
    </row>
    <row r="347" spans="1:91">
      <c r="A347" s="48" t="str">
        <v>Alexander-Arnold</v>
      </c>
      <c r="B347" s="48">
        <v>7.2</v>
      </c>
      <c r="C347" s="48" t="str">
        <v>Liverpool</v>
      </c>
      <c r="D347" s="48">
        <v>5.47</v>
      </c>
      <c r="E347" s="48">
        <v>4.5599999999999996</v>
      </c>
      <c r="F347" s="48">
        <v>3.88</v>
      </c>
      <c r="G347" s="48">
        <v>4.2300000000000004</v>
      </c>
      <c r="H347" s="48">
        <v>4.62</v>
      </c>
      <c r="I347" s="48">
        <v>5.53</v>
      </c>
      <c r="J347" s="48">
        <v>3.38</v>
      </c>
      <c r="K347" s="48">
        <v>4.43</v>
      </c>
      <c r="L347" s="48">
        <v>0</v>
      </c>
      <c r="N347" s="252">
        <f t="shared" si="55"/>
        <v>3</v>
      </c>
      <c r="O347" s="49" t="str">
        <f>Main!A457</f>
        <v>Perišić</v>
      </c>
      <c r="P347" s="49">
        <f>Main!B457</f>
        <v>5.8</v>
      </c>
      <c r="Q347" s="49" t="str">
        <f>Main!C457</f>
        <v>Spurs</v>
      </c>
      <c r="R347" s="49">
        <f>Main!D457</f>
        <v>0</v>
      </c>
      <c r="S347" s="49">
        <f>Main!E457</f>
        <v>0</v>
      </c>
      <c r="T347" s="49">
        <f>Main!F457</f>
        <v>0</v>
      </c>
      <c r="U347" s="49">
        <f>Main!G457</f>
        <v>0</v>
      </c>
      <c r="V347" s="49">
        <f>Main!H457</f>
        <v>0</v>
      </c>
      <c r="W347" s="49">
        <f>Main!I457</f>
        <v>2.56</v>
      </c>
      <c r="X347" s="49">
        <f>Main!J457</f>
        <v>2.94</v>
      </c>
      <c r="Y347" s="49">
        <f>Main!K457</f>
        <v>2.4700000000000002</v>
      </c>
      <c r="Z347" s="49">
        <f>Main!L3097</f>
        <v>0</v>
      </c>
      <c r="AB347" s="49">
        <v>1</v>
      </c>
      <c r="AC347" s="49" t="str">
        <v>Watkins</v>
      </c>
      <c r="AD347" s="49">
        <v>7.1</v>
      </c>
      <c r="AE347" s="49" t="str">
        <v>Aston Villa</v>
      </c>
      <c r="AF347" s="49">
        <v>3.48</v>
      </c>
      <c r="AG347" s="49">
        <v>4.07</v>
      </c>
      <c r="AH347" s="49">
        <v>4.54</v>
      </c>
      <c r="AI347" s="49">
        <v>3.76</v>
      </c>
      <c r="AJ347" s="49">
        <v>4.13</v>
      </c>
      <c r="AK347" s="49">
        <v>2.6</v>
      </c>
      <c r="AL347" s="49">
        <v>3.21</v>
      </c>
      <c r="AM347" s="49">
        <v>3.55</v>
      </c>
      <c r="AN347" s="49">
        <v>0</v>
      </c>
      <c r="AP347" s="50" t="str">
        <f>Main!A457</f>
        <v>Perišić</v>
      </c>
      <c r="AQ347" s="50">
        <f>Main!B457</f>
        <v>5.8</v>
      </c>
      <c r="AR347" s="50" t="str">
        <f>Main!C457</f>
        <v>Spurs</v>
      </c>
      <c r="AS347" s="50">
        <f>Main!D457</f>
        <v>0</v>
      </c>
      <c r="AT347" s="50">
        <f>Main!E457</f>
        <v>0</v>
      </c>
      <c r="AU347" s="50">
        <f>Main!F457</f>
        <v>0</v>
      </c>
      <c r="AV347" s="50">
        <f>Main!G457</f>
        <v>0</v>
      </c>
      <c r="AW347" s="50">
        <f>Main!H457</f>
        <v>0</v>
      </c>
      <c r="AX347" s="50">
        <f>Main!I457</f>
        <v>2.56</v>
      </c>
      <c r="AY347" s="50">
        <f>Main!J457</f>
        <v>2.94</v>
      </c>
      <c r="AZ347" s="50">
        <f>Main!K457</f>
        <v>2.4700000000000002</v>
      </c>
      <c r="BA347" s="50">
        <f>Main!L1337</f>
        <v>0</v>
      </c>
      <c r="BC347" s="50" t="str">
        <v>Walker</v>
      </c>
      <c r="BD347" s="50">
        <v>4.8</v>
      </c>
      <c r="BE347" s="50" t="str">
        <v>Man City</v>
      </c>
      <c r="BF347" s="50">
        <v>3.17</v>
      </c>
      <c r="BG347" s="50">
        <v>2.37</v>
      </c>
      <c r="BH347" s="50">
        <v>4.68</v>
      </c>
      <c r="BI347" s="50">
        <v>3.05</v>
      </c>
      <c r="BJ347" s="50">
        <v>2.04</v>
      </c>
      <c r="BK347" s="50">
        <v>4.25</v>
      </c>
      <c r="BL347" s="50">
        <v>2.4500000000000002</v>
      </c>
      <c r="BM347" s="50">
        <v>1.1399999999999999</v>
      </c>
      <c r="BN347" s="50">
        <v>0</v>
      </c>
      <c r="BP347" s="126" t="str">
        <f>Main!A347</f>
        <v>Perišić</v>
      </c>
      <c r="BQ347" s="126">
        <f>Main!N3097</f>
        <v>0</v>
      </c>
      <c r="BR347" s="126">
        <f>Main!G17</f>
        <v>0</v>
      </c>
      <c r="BS347" s="126" t="str">
        <v>Walker</v>
      </c>
      <c r="BT347" s="126">
        <v>0</v>
      </c>
      <c r="BU347" s="126">
        <v>3.05</v>
      </c>
      <c r="BV347" s="127" t="str">
        <f t="shared" si="56"/>
        <v>Perišić</v>
      </c>
      <c r="BW347" s="127">
        <f>Main!P3097</f>
        <v>0</v>
      </c>
      <c r="BX347" s="127">
        <f t="shared" si="57"/>
        <v>0</v>
      </c>
      <c r="BY347" s="127" t="str">
        <v>Walker</v>
      </c>
      <c r="BZ347" s="127">
        <v>0</v>
      </c>
      <c r="CA347" s="127">
        <v>3.05</v>
      </c>
      <c r="CH347" s="19" t="str">
        <f t="shared" si="58"/>
        <v>Perišić</v>
      </c>
      <c r="CI347" s="19">
        <f>Main!M3097-BQ347-BW347-CC347</f>
        <v>0</v>
      </c>
      <c r="CJ347" s="19">
        <f t="shared" si="59"/>
        <v>0</v>
      </c>
      <c r="CK347" s="19" t="str">
        <v>Walker</v>
      </c>
      <c r="CL347" s="19">
        <v>0</v>
      </c>
      <c r="CM347" s="19">
        <v>3.05</v>
      </c>
    </row>
    <row r="348" spans="1:91">
      <c r="A348" s="48" t="str">
        <v>Robertson</v>
      </c>
      <c r="B348" s="48">
        <v>6.8</v>
      </c>
      <c r="C348" s="48" t="str">
        <v>Liverpool</v>
      </c>
      <c r="D348" s="48">
        <v>4.58</v>
      </c>
      <c r="E348" s="48">
        <v>3.64</v>
      </c>
      <c r="F348" s="48">
        <v>3.23</v>
      </c>
      <c r="G348" s="48">
        <v>3.52</v>
      </c>
      <c r="H348" s="48">
        <v>3.86</v>
      </c>
      <c r="I348" s="48">
        <v>4.6900000000000004</v>
      </c>
      <c r="J348" s="48">
        <v>2.81</v>
      </c>
      <c r="K348" s="48">
        <v>3.76</v>
      </c>
      <c r="L348" s="48">
        <v>0</v>
      </c>
      <c r="N348" s="252">
        <f t="shared" si="55"/>
        <v>3</v>
      </c>
      <c r="O348" s="49" t="str">
        <f>Main!A458</f>
        <v>Stones</v>
      </c>
      <c r="P348" s="49">
        <f>Main!B458</f>
        <v>5.4</v>
      </c>
      <c r="Q348" s="49" t="str">
        <f>Main!C458</f>
        <v>Man City</v>
      </c>
      <c r="R348" s="49">
        <f>Main!D458</f>
        <v>3.18</v>
      </c>
      <c r="S348" s="49">
        <f>Main!E458</f>
        <v>2.4700000000000002</v>
      </c>
      <c r="T348" s="49">
        <f>Main!F458</f>
        <v>4.68</v>
      </c>
      <c r="U348" s="49">
        <f>Main!G458</f>
        <v>3.03</v>
      </c>
      <c r="V348" s="49">
        <f>Main!H458</f>
        <v>1.96</v>
      </c>
      <c r="W348" s="49">
        <f>Main!I458</f>
        <v>3.99</v>
      </c>
      <c r="X348" s="49">
        <f>Main!J458</f>
        <v>2.36</v>
      </c>
      <c r="Y348" s="49">
        <f>Main!K458</f>
        <v>1.05</v>
      </c>
      <c r="Z348" s="49">
        <f>Main!L3098</f>
        <v>0</v>
      </c>
      <c r="AB348" s="49">
        <v>1</v>
      </c>
      <c r="AC348" s="49" t="str">
        <v>Havertz</v>
      </c>
      <c r="AD348" s="49">
        <v>7.7</v>
      </c>
      <c r="AE348" s="49" t="str">
        <v>Chelsea</v>
      </c>
      <c r="AF348" s="49">
        <v>3.67</v>
      </c>
      <c r="AG348" s="49">
        <v>6.18</v>
      </c>
      <c r="AH348" s="49">
        <v>3.54</v>
      </c>
      <c r="AI348" s="49">
        <v>2.58</v>
      </c>
      <c r="AJ348" s="49">
        <v>3.65</v>
      </c>
      <c r="AK348" s="49">
        <v>2.9</v>
      </c>
      <c r="AL348" s="49">
        <v>3.59</v>
      </c>
      <c r="AM348" s="49">
        <v>2.68</v>
      </c>
      <c r="AN348" s="49">
        <v>0</v>
      </c>
      <c r="AP348" s="50" t="str">
        <f>Main!A458</f>
        <v>Stones</v>
      </c>
      <c r="AQ348" s="50">
        <f>Main!B458</f>
        <v>5.4</v>
      </c>
      <c r="AR348" s="50" t="str">
        <f>Main!C458</f>
        <v>Man City</v>
      </c>
      <c r="AS348" s="50">
        <f>Main!D458</f>
        <v>3.18</v>
      </c>
      <c r="AT348" s="50">
        <f>Main!E458</f>
        <v>2.4700000000000002</v>
      </c>
      <c r="AU348" s="50">
        <f>Main!F458</f>
        <v>4.68</v>
      </c>
      <c r="AV348" s="50">
        <f>Main!G458</f>
        <v>3.03</v>
      </c>
      <c r="AW348" s="50">
        <f>Main!H458</f>
        <v>1.96</v>
      </c>
      <c r="AX348" s="50">
        <f>Main!I458</f>
        <v>3.99</v>
      </c>
      <c r="AY348" s="50">
        <f>Main!J458</f>
        <v>2.36</v>
      </c>
      <c r="AZ348" s="50">
        <f>Main!K458</f>
        <v>1.05</v>
      </c>
      <c r="BA348" s="50">
        <f>Main!L1338</f>
        <v>0</v>
      </c>
      <c r="BC348" s="50" t="str">
        <v>Perišić</v>
      </c>
      <c r="BD348" s="50">
        <v>5.8</v>
      </c>
      <c r="BE348" s="50" t="str">
        <v>Spurs</v>
      </c>
      <c r="BF348" s="50">
        <v>0</v>
      </c>
      <c r="BG348" s="50">
        <v>0</v>
      </c>
      <c r="BH348" s="50">
        <v>0</v>
      </c>
      <c r="BI348" s="50">
        <v>0</v>
      </c>
      <c r="BJ348" s="50">
        <v>0</v>
      </c>
      <c r="BK348" s="50">
        <v>2.56</v>
      </c>
      <c r="BL348" s="50">
        <v>2.94</v>
      </c>
      <c r="BM348" s="50">
        <v>2.4700000000000002</v>
      </c>
      <c r="BN348" s="50">
        <v>0</v>
      </c>
      <c r="BP348" s="126" t="str">
        <f>Main!A348</f>
        <v>Stones</v>
      </c>
      <c r="BQ348" s="126">
        <f>Main!N3098</f>
        <v>0</v>
      </c>
      <c r="BR348" s="126">
        <f>Main!G18</f>
        <v>3.03</v>
      </c>
      <c r="BS348" s="126" t="str">
        <v>Perišić</v>
      </c>
      <c r="BT348" s="126">
        <v>0</v>
      </c>
      <c r="BU348" s="126">
        <v>0</v>
      </c>
      <c r="BV348" s="127" t="str">
        <f t="shared" si="56"/>
        <v>Stones</v>
      </c>
      <c r="BW348" s="127">
        <f>Main!P3098</f>
        <v>0</v>
      </c>
      <c r="BX348" s="127">
        <f t="shared" si="57"/>
        <v>3.03</v>
      </c>
      <c r="BY348" s="127" t="str">
        <v>Perišić</v>
      </c>
      <c r="BZ348" s="127">
        <v>0</v>
      </c>
      <c r="CA348" s="127">
        <v>0</v>
      </c>
      <c r="CH348" s="19" t="str">
        <f t="shared" si="58"/>
        <v>Stones</v>
      </c>
      <c r="CI348" s="19">
        <f>Main!M3098-BQ348-BW348-CC348</f>
        <v>0</v>
      </c>
      <c r="CJ348" s="19">
        <f t="shared" si="59"/>
        <v>3.03</v>
      </c>
      <c r="CK348" s="19" t="str">
        <v>Perišić</v>
      </c>
      <c r="CL348" s="19">
        <v>0</v>
      </c>
      <c r="CM348" s="19">
        <v>0</v>
      </c>
    </row>
    <row r="349" spans="1:91">
      <c r="A349" s="48" t="str">
        <v>Van Dijk</v>
      </c>
      <c r="B349" s="48">
        <v>6.5</v>
      </c>
      <c r="C349" s="48" t="str">
        <v>Liverpool</v>
      </c>
      <c r="D349" s="48">
        <v>4.2</v>
      </c>
      <c r="E349" s="48">
        <v>3.49</v>
      </c>
      <c r="F349" s="48">
        <v>3.03</v>
      </c>
      <c r="G349" s="48">
        <v>3.32</v>
      </c>
      <c r="H349" s="48">
        <v>3.66</v>
      </c>
      <c r="I349" s="48">
        <v>4.22</v>
      </c>
      <c r="J349" s="48">
        <v>2.56</v>
      </c>
      <c r="K349" s="48">
        <v>3.38</v>
      </c>
      <c r="L349" s="48">
        <v>0</v>
      </c>
      <c r="N349" s="252">
        <f t="shared" si="55"/>
        <v>3</v>
      </c>
      <c r="O349" s="49" t="str">
        <f>Main!A459</f>
        <v>Shaw</v>
      </c>
      <c r="P349" s="49">
        <f>Main!B459</f>
        <v>4.8</v>
      </c>
      <c r="Q349" s="49" t="str">
        <f>Main!C459</f>
        <v>Man Utd</v>
      </c>
      <c r="R349" s="49">
        <f>Main!D459</f>
        <v>3.54</v>
      </c>
      <c r="S349" s="49">
        <f>Main!E459</f>
        <v>4.2</v>
      </c>
      <c r="T349" s="49">
        <f>Main!F459</f>
        <v>1.83</v>
      </c>
      <c r="U349" s="49">
        <f>Main!G459</f>
        <v>1.77</v>
      </c>
      <c r="V349" s="49">
        <f>Main!H459</f>
        <v>3.5</v>
      </c>
      <c r="W349" s="49">
        <f>Main!I459</f>
        <v>2.77</v>
      </c>
      <c r="X349" s="49">
        <f>Main!J459</f>
        <v>3.37</v>
      </c>
      <c r="Y349" s="49">
        <f>Main!K459</f>
        <v>1.64</v>
      </c>
      <c r="Z349" s="49">
        <f>Main!L3099</f>
        <v>0</v>
      </c>
      <c r="AB349" s="49">
        <v>1</v>
      </c>
      <c r="AC349" s="49" t="str">
        <v>Aubameyang</v>
      </c>
      <c r="AD349" s="49">
        <v>8.6999999999999993</v>
      </c>
      <c r="AE349" s="49" t="str">
        <v>Chelsea</v>
      </c>
      <c r="AF349" s="49">
        <v>3.5</v>
      </c>
      <c r="AG349" s="49">
        <v>5.86</v>
      </c>
      <c r="AH349" s="49">
        <v>3.45</v>
      </c>
      <c r="AI349" s="49">
        <v>2.48</v>
      </c>
      <c r="AJ349" s="49">
        <v>3.56</v>
      </c>
      <c r="AK349" s="49">
        <v>2.83</v>
      </c>
      <c r="AL349" s="49">
        <v>3.45</v>
      </c>
      <c r="AM349" s="49">
        <v>2.5299999999999998</v>
      </c>
      <c r="AN349" s="49">
        <v>0</v>
      </c>
      <c r="AP349" s="50" t="str">
        <f>Main!A459</f>
        <v>Shaw</v>
      </c>
      <c r="AQ349" s="50">
        <f>Main!B459</f>
        <v>4.8</v>
      </c>
      <c r="AR349" s="50" t="str">
        <f>Main!C459</f>
        <v>Man Utd</v>
      </c>
      <c r="AS349" s="50">
        <f>Main!D459</f>
        <v>3.54</v>
      </c>
      <c r="AT349" s="50">
        <f>Main!E459</f>
        <v>4.2</v>
      </c>
      <c r="AU349" s="50">
        <f>Main!F459</f>
        <v>1.83</v>
      </c>
      <c r="AV349" s="50">
        <f>Main!G459</f>
        <v>1.77</v>
      </c>
      <c r="AW349" s="50">
        <f>Main!H459</f>
        <v>3.5</v>
      </c>
      <c r="AX349" s="50">
        <f>Main!I459</f>
        <v>2.77</v>
      </c>
      <c r="AY349" s="50">
        <f>Main!J459</f>
        <v>3.37</v>
      </c>
      <c r="AZ349" s="50">
        <f>Main!K459</f>
        <v>1.64</v>
      </c>
      <c r="BA349" s="50">
        <f>Main!L1339</f>
        <v>0</v>
      </c>
      <c r="BC349" s="50" t="str">
        <v>Stones</v>
      </c>
      <c r="BD349" s="50">
        <v>5.4</v>
      </c>
      <c r="BE349" s="50" t="str">
        <v>Man City</v>
      </c>
      <c r="BF349" s="50">
        <v>3.18</v>
      </c>
      <c r="BG349" s="50">
        <v>2.4700000000000002</v>
      </c>
      <c r="BH349" s="50">
        <v>4.68</v>
      </c>
      <c r="BI349" s="50">
        <v>3.03</v>
      </c>
      <c r="BJ349" s="50">
        <v>1.96</v>
      </c>
      <c r="BK349" s="50">
        <v>3.99</v>
      </c>
      <c r="BL349" s="50">
        <v>2.36</v>
      </c>
      <c r="BM349" s="50">
        <v>1.05</v>
      </c>
      <c r="BN349" s="50">
        <v>0</v>
      </c>
      <c r="BP349" s="126" t="str">
        <f>Main!A349</f>
        <v>Shaw</v>
      </c>
      <c r="BQ349" s="126">
        <f>Main!N3099</f>
        <v>0</v>
      </c>
      <c r="BR349" s="126">
        <f>Main!G19</f>
        <v>1.77</v>
      </c>
      <c r="BS349" s="126" t="str">
        <v>Stones</v>
      </c>
      <c r="BT349" s="126">
        <v>0</v>
      </c>
      <c r="BU349" s="126">
        <v>3.03</v>
      </c>
      <c r="BV349" s="127" t="str">
        <f t="shared" si="56"/>
        <v>Shaw</v>
      </c>
      <c r="BW349" s="127">
        <f>Main!P3099</f>
        <v>0</v>
      </c>
      <c r="BX349" s="127">
        <f t="shared" si="57"/>
        <v>1.77</v>
      </c>
      <c r="BY349" s="127" t="str">
        <v>Stones</v>
      </c>
      <c r="BZ349" s="127">
        <v>0</v>
      </c>
      <c r="CA349" s="127">
        <v>3.03</v>
      </c>
      <c r="CH349" s="19" t="str">
        <f t="shared" si="58"/>
        <v>Shaw</v>
      </c>
      <c r="CI349" s="19">
        <f>Main!M3099-BQ349-BW349-CC349</f>
        <v>0</v>
      </c>
      <c r="CJ349" s="19">
        <f t="shared" si="59"/>
        <v>1.77</v>
      </c>
      <c r="CK349" s="19" t="str">
        <v>Stones</v>
      </c>
      <c r="CL349" s="19">
        <v>0</v>
      </c>
      <c r="CM349" s="19">
        <v>3.03</v>
      </c>
    </row>
    <row r="350" spans="1:91">
      <c r="A350" s="48" t="str">
        <v>White</v>
      </c>
      <c r="B350" s="48">
        <v>4.7</v>
      </c>
      <c r="C350" s="48" t="str">
        <v>Arsenal</v>
      </c>
      <c r="D350" s="48">
        <v>3.1</v>
      </c>
      <c r="E350" s="48">
        <v>3.09</v>
      </c>
      <c r="F350" s="48">
        <v>2.35</v>
      </c>
      <c r="G350" s="48">
        <v>2.73</v>
      </c>
      <c r="H350" s="48">
        <v>3.27</v>
      </c>
      <c r="I350" s="48">
        <v>5.52</v>
      </c>
      <c r="J350" s="48">
        <v>2.98</v>
      </c>
      <c r="K350" s="48">
        <v>2.33</v>
      </c>
      <c r="L350" s="48">
        <v>0</v>
      </c>
      <c r="N350" s="252">
        <f t="shared" si="55"/>
        <v>3</v>
      </c>
      <c r="O350" s="49" t="str">
        <f>Main!A460</f>
        <v>Cucurella</v>
      </c>
      <c r="P350" s="49">
        <f>Main!B460</f>
        <v>5.0999999999999996</v>
      </c>
      <c r="Q350" s="49" t="str">
        <f>Main!C460</f>
        <v>Chelsea</v>
      </c>
      <c r="R350" s="49">
        <f>Main!D460</f>
        <v>3.86</v>
      </c>
      <c r="S350" s="49">
        <f>Main!E460</f>
        <v>5.55</v>
      </c>
      <c r="T350" s="49">
        <f>Main!F460</f>
        <v>3.95</v>
      </c>
      <c r="U350" s="49">
        <f>Main!G460</f>
        <v>1.86</v>
      </c>
      <c r="V350" s="49">
        <f>Main!H460</f>
        <v>2.25</v>
      </c>
      <c r="W350" s="49">
        <f>Main!I460</f>
        <v>1.58</v>
      </c>
      <c r="X350" s="49">
        <f>Main!J460</f>
        <v>2.11</v>
      </c>
      <c r="Y350" s="49">
        <f>Main!K460</f>
        <v>1.37</v>
      </c>
      <c r="Z350" s="49">
        <f>Main!L3100</f>
        <v>0</v>
      </c>
      <c r="AB350" s="49">
        <v>1</v>
      </c>
      <c r="AC350" s="49" t="str">
        <v>Solanke</v>
      </c>
      <c r="AD350" s="49">
        <v>5.8</v>
      </c>
      <c r="AE350" s="49" t="str">
        <v>Bournemouth</v>
      </c>
      <c r="AF350" s="49">
        <v>4.43</v>
      </c>
      <c r="AG350" s="49">
        <v>3.26</v>
      </c>
      <c r="AH350" s="49">
        <v>3.55</v>
      </c>
      <c r="AI350" s="49">
        <v>4.2699999999999996</v>
      </c>
      <c r="AJ350" s="49">
        <v>3.09</v>
      </c>
      <c r="AK350" s="49">
        <v>3.33</v>
      </c>
      <c r="AL350" s="49">
        <v>3.31</v>
      </c>
      <c r="AM350" s="49">
        <v>1.24</v>
      </c>
      <c r="AN350" s="49">
        <v>0</v>
      </c>
      <c r="AP350" s="50" t="str">
        <f>Main!A460</f>
        <v>Cucurella</v>
      </c>
      <c r="AQ350" s="50">
        <f>Main!B460</f>
        <v>5.0999999999999996</v>
      </c>
      <c r="AR350" s="50" t="str">
        <f>Main!C460</f>
        <v>Chelsea</v>
      </c>
      <c r="AS350" s="50">
        <f>Main!D460</f>
        <v>3.86</v>
      </c>
      <c r="AT350" s="50">
        <f>Main!E460</f>
        <v>5.55</v>
      </c>
      <c r="AU350" s="50">
        <f>Main!F460</f>
        <v>3.95</v>
      </c>
      <c r="AV350" s="50">
        <f>Main!G460</f>
        <v>1.86</v>
      </c>
      <c r="AW350" s="50">
        <f>Main!H460</f>
        <v>2.25</v>
      </c>
      <c r="AX350" s="50">
        <f>Main!I460</f>
        <v>1.58</v>
      </c>
      <c r="AY350" s="50">
        <f>Main!J460</f>
        <v>2.11</v>
      </c>
      <c r="AZ350" s="50">
        <f>Main!K460</f>
        <v>1.37</v>
      </c>
      <c r="BA350" s="50">
        <f>Main!L1340</f>
        <v>0</v>
      </c>
      <c r="BC350" s="50" t="str">
        <v>Shaw</v>
      </c>
      <c r="BD350" s="50">
        <v>4.8</v>
      </c>
      <c r="BE350" s="50" t="str">
        <v>Man Utd</v>
      </c>
      <c r="BF350" s="50">
        <v>3.54</v>
      </c>
      <c r="BG350" s="50">
        <v>4.2</v>
      </c>
      <c r="BH350" s="50">
        <v>1.83</v>
      </c>
      <c r="BI350" s="50">
        <v>1.77</v>
      </c>
      <c r="BJ350" s="50">
        <v>3.5</v>
      </c>
      <c r="BK350" s="50">
        <v>2.77</v>
      </c>
      <c r="BL350" s="50">
        <v>3.37</v>
      </c>
      <c r="BM350" s="50">
        <v>1.64</v>
      </c>
      <c r="BN350" s="50">
        <v>0</v>
      </c>
      <c r="BP350" s="126" t="str">
        <f>Main!A350</f>
        <v>Cucurella</v>
      </c>
      <c r="BQ350" s="126">
        <f>Main!N3100</f>
        <v>0</v>
      </c>
      <c r="BR350" s="126">
        <f>Main!G20</f>
        <v>1.86</v>
      </c>
      <c r="BS350" s="126" t="str">
        <v>Shaw</v>
      </c>
      <c r="BT350" s="126">
        <v>0</v>
      </c>
      <c r="BU350" s="126">
        <v>1.77</v>
      </c>
      <c r="BV350" s="127" t="str">
        <f t="shared" si="56"/>
        <v>Cucurella</v>
      </c>
      <c r="BW350" s="127">
        <f>Main!P3100</f>
        <v>0</v>
      </c>
      <c r="BX350" s="127">
        <f t="shared" si="57"/>
        <v>1.86</v>
      </c>
      <c r="BY350" s="127" t="str">
        <v>Shaw</v>
      </c>
      <c r="BZ350" s="127">
        <v>0</v>
      </c>
      <c r="CA350" s="127">
        <v>1.77</v>
      </c>
      <c r="CH350" s="19" t="str">
        <f t="shared" si="58"/>
        <v>Cucurella</v>
      </c>
      <c r="CI350" s="19">
        <f>Main!M3100-BQ350-BW350-CC350</f>
        <v>0</v>
      </c>
      <c r="CJ350" s="19">
        <f t="shared" si="59"/>
        <v>1.86</v>
      </c>
      <c r="CK350" s="19" t="str">
        <v>Shaw</v>
      </c>
      <c r="CL350" s="19">
        <v>0</v>
      </c>
      <c r="CM350" s="19">
        <v>1.77</v>
      </c>
    </row>
    <row r="351" spans="1:91">
      <c r="A351" s="48" t="str">
        <v>Laporte</v>
      </c>
      <c r="B351" s="48">
        <v>5.8</v>
      </c>
      <c r="C351" s="48" t="str">
        <v>Man City</v>
      </c>
      <c r="D351" s="48">
        <v>3.36</v>
      </c>
      <c r="E351" s="48">
        <v>2.72</v>
      </c>
      <c r="F351" s="48">
        <v>5.16</v>
      </c>
      <c r="G351" s="48">
        <v>3.42</v>
      </c>
      <c r="H351" s="48">
        <v>2.0499999999999998</v>
      </c>
      <c r="I351" s="48">
        <v>4.34</v>
      </c>
      <c r="J351" s="48">
        <v>2.62</v>
      </c>
      <c r="K351" s="48">
        <v>1.1200000000000001</v>
      </c>
      <c r="L351" s="48">
        <v>0</v>
      </c>
      <c r="N351" s="252">
        <f t="shared" si="55"/>
        <v>3</v>
      </c>
      <c r="O351" s="49" t="str">
        <f>Main!A461</f>
        <v>Varane</v>
      </c>
      <c r="P351" s="49">
        <f>Main!B461</f>
        <v>4.8</v>
      </c>
      <c r="Q351" s="49" t="str">
        <f>Main!C461</f>
        <v>Man Utd</v>
      </c>
      <c r="R351" s="49">
        <f>Main!D461</f>
        <v>3.47</v>
      </c>
      <c r="S351" s="49">
        <f>Main!E461</f>
        <v>3.84</v>
      </c>
      <c r="T351" s="49">
        <f>Main!F461</f>
        <v>1.94</v>
      </c>
      <c r="U351" s="49">
        <f>Main!G461</f>
        <v>1.83</v>
      </c>
      <c r="V351" s="49">
        <f>Main!H461</f>
        <v>3.41</v>
      </c>
      <c r="W351" s="49">
        <f>Main!I461</f>
        <v>2.6</v>
      </c>
      <c r="X351" s="49">
        <f>Main!J461</f>
        <v>3.21</v>
      </c>
      <c r="Y351" s="49">
        <f>Main!K461</f>
        <v>1.55</v>
      </c>
      <c r="Z351" s="49">
        <f>Main!L3101</f>
        <v>0</v>
      </c>
      <c r="AB351" s="49">
        <v>1</v>
      </c>
      <c r="AC351" s="49" t="str">
        <v>Bamford</v>
      </c>
      <c r="AD351" s="49">
        <v>7.2</v>
      </c>
      <c r="AE351" s="49" t="str">
        <v>Leeds</v>
      </c>
      <c r="AF351" s="49">
        <v>1.69</v>
      </c>
      <c r="AG351" s="49">
        <v>3.12</v>
      </c>
      <c r="AH351" s="49">
        <v>3.23</v>
      </c>
      <c r="AI351" s="49">
        <v>3.87</v>
      </c>
      <c r="AJ351" s="49">
        <v>3.4</v>
      </c>
      <c r="AK351" s="49">
        <v>3.24</v>
      </c>
      <c r="AL351" s="49">
        <v>3.34</v>
      </c>
      <c r="AM351" s="49">
        <v>3.43</v>
      </c>
      <c r="AN351" s="49">
        <v>0</v>
      </c>
      <c r="AP351" s="50" t="str">
        <f>Main!A461</f>
        <v>Varane</v>
      </c>
      <c r="AQ351" s="50">
        <f>Main!B461</f>
        <v>4.8</v>
      </c>
      <c r="AR351" s="50" t="str">
        <f>Main!C461</f>
        <v>Man Utd</v>
      </c>
      <c r="AS351" s="50">
        <f>Main!D461</f>
        <v>3.47</v>
      </c>
      <c r="AT351" s="50">
        <f>Main!E461</f>
        <v>3.84</v>
      </c>
      <c r="AU351" s="50">
        <f>Main!F461</f>
        <v>1.94</v>
      </c>
      <c r="AV351" s="50">
        <f>Main!G461</f>
        <v>1.83</v>
      </c>
      <c r="AW351" s="50">
        <f>Main!H461</f>
        <v>3.41</v>
      </c>
      <c r="AX351" s="50">
        <f>Main!I461</f>
        <v>2.6</v>
      </c>
      <c r="AY351" s="50">
        <f>Main!J461</f>
        <v>3.21</v>
      </c>
      <c r="AZ351" s="50">
        <f>Main!K461</f>
        <v>1.55</v>
      </c>
      <c r="BA351" s="50">
        <f>Main!L1341</f>
        <v>0</v>
      </c>
      <c r="BC351" s="50" t="str">
        <v>Cucurella</v>
      </c>
      <c r="BD351" s="50">
        <v>5.0999999999999996</v>
      </c>
      <c r="BE351" s="50" t="str">
        <v>Chelsea</v>
      </c>
      <c r="BF351" s="50">
        <v>3.86</v>
      </c>
      <c r="BG351" s="50">
        <v>5.55</v>
      </c>
      <c r="BH351" s="50">
        <v>3.95</v>
      </c>
      <c r="BI351" s="50">
        <v>1.86</v>
      </c>
      <c r="BJ351" s="50">
        <v>2.25</v>
      </c>
      <c r="BK351" s="50">
        <v>1.58</v>
      </c>
      <c r="BL351" s="50">
        <v>2.11</v>
      </c>
      <c r="BM351" s="50">
        <v>1.37</v>
      </c>
      <c r="BN351" s="50">
        <v>0</v>
      </c>
      <c r="BP351" s="126" t="str">
        <f>Main!A351</f>
        <v>Varane</v>
      </c>
      <c r="BQ351" s="126">
        <f>Main!N3101</f>
        <v>0</v>
      </c>
      <c r="BR351" s="126">
        <f>Main!G21</f>
        <v>1.83</v>
      </c>
      <c r="BS351" s="126" t="str">
        <v>Cucurella</v>
      </c>
      <c r="BT351" s="126">
        <v>0</v>
      </c>
      <c r="BU351" s="126">
        <v>1.86</v>
      </c>
      <c r="BV351" s="127" t="str">
        <f t="shared" si="56"/>
        <v>Varane</v>
      </c>
      <c r="BW351" s="127">
        <f>Main!P3101</f>
        <v>0</v>
      </c>
      <c r="BX351" s="127">
        <f t="shared" si="57"/>
        <v>1.83</v>
      </c>
      <c r="BY351" s="127" t="str">
        <v>Cucurella</v>
      </c>
      <c r="BZ351" s="127">
        <v>0</v>
      </c>
      <c r="CA351" s="127">
        <v>1.86</v>
      </c>
      <c r="CH351" s="19" t="str">
        <f t="shared" si="58"/>
        <v>Varane</v>
      </c>
      <c r="CI351" s="19">
        <f>Main!M3101-BQ351-BW351-CC351</f>
        <v>0</v>
      </c>
      <c r="CJ351" s="19">
        <f t="shared" si="59"/>
        <v>1.83</v>
      </c>
      <c r="CK351" s="19" t="str">
        <v>Cucurella</v>
      </c>
      <c r="CL351" s="19">
        <v>0</v>
      </c>
      <c r="CM351" s="19">
        <v>1.86</v>
      </c>
    </row>
    <row r="352" spans="1:91">
      <c r="A352" s="48" t="str">
        <v>Saliba</v>
      </c>
      <c r="B352" s="48">
        <v>5.3</v>
      </c>
      <c r="C352" s="48" t="str">
        <v>Arsenal</v>
      </c>
      <c r="D352" s="48">
        <v>3.14</v>
      </c>
      <c r="E352" s="48">
        <v>2.59</v>
      </c>
      <c r="F352" s="48">
        <v>2.19</v>
      </c>
      <c r="G352" s="48">
        <v>2.69</v>
      </c>
      <c r="H352" s="48">
        <v>3.3</v>
      </c>
      <c r="I352" s="48">
        <v>5.45</v>
      </c>
      <c r="J352" s="48">
        <v>2.91</v>
      </c>
      <c r="K352" s="48">
        <v>2.34</v>
      </c>
      <c r="L352" s="48">
        <v>0</v>
      </c>
      <c r="N352" s="252">
        <f t="shared" si="55"/>
        <v>3</v>
      </c>
      <c r="O352" s="49" t="str">
        <f>Main!A462</f>
        <v>Estupiñán</v>
      </c>
      <c r="P352" s="49">
        <f>Main!B462</f>
        <v>4.5</v>
      </c>
      <c r="Q352" s="49" t="str">
        <f>Main!C462</f>
        <v>Brighton</v>
      </c>
      <c r="R352" s="49">
        <f>Main!D462</f>
        <v>2.37</v>
      </c>
      <c r="S352" s="49">
        <f>Main!E462</f>
        <v>3.26</v>
      </c>
      <c r="T352" s="49">
        <f>Main!F462</f>
        <v>2.17</v>
      </c>
      <c r="U352" s="49">
        <f>Main!G462</f>
        <v>2.61</v>
      </c>
      <c r="V352" s="49">
        <f>Main!H462</f>
        <v>3.62</v>
      </c>
      <c r="W352" s="49">
        <f>Main!I462</f>
        <v>2.79</v>
      </c>
      <c r="X352" s="49">
        <f>Main!J462</f>
        <v>3.17</v>
      </c>
      <c r="Y352" s="49">
        <f>Main!K462</f>
        <v>1.31</v>
      </c>
      <c r="Z352" s="49">
        <f>Main!L3102</f>
        <v>0</v>
      </c>
      <c r="AB352" s="49">
        <v>1</v>
      </c>
      <c r="AC352" s="49" t="str">
        <v>Mbeumo</v>
      </c>
      <c r="AD352" s="49">
        <v>5.8</v>
      </c>
      <c r="AE352" s="49" t="str">
        <v>Brentford</v>
      </c>
      <c r="AF352" s="49">
        <v>3</v>
      </c>
      <c r="AG352" s="49">
        <v>2.62</v>
      </c>
      <c r="AH352" s="49">
        <v>3.81</v>
      </c>
      <c r="AI352" s="49">
        <v>3.38</v>
      </c>
      <c r="AJ352" s="49">
        <v>4.13</v>
      </c>
      <c r="AK352" s="49">
        <v>2.81</v>
      </c>
      <c r="AL352" s="49">
        <v>3.94</v>
      </c>
      <c r="AM352" s="49">
        <v>1.57</v>
      </c>
      <c r="AN352" s="49">
        <v>0</v>
      </c>
      <c r="AP352" s="50" t="str">
        <f>Main!A462</f>
        <v>Estupiñán</v>
      </c>
      <c r="AQ352" s="50">
        <f>Main!B462</f>
        <v>4.5</v>
      </c>
      <c r="AR352" s="50" t="str">
        <f>Main!C462</f>
        <v>Brighton</v>
      </c>
      <c r="AS352" s="50">
        <f>Main!D462</f>
        <v>2.37</v>
      </c>
      <c r="AT352" s="50">
        <f>Main!E462</f>
        <v>3.26</v>
      </c>
      <c r="AU352" s="50">
        <f>Main!F462</f>
        <v>2.17</v>
      </c>
      <c r="AV352" s="50">
        <f>Main!G462</f>
        <v>2.61</v>
      </c>
      <c r="AW352" s="50">
        <f>Main!H462</f>
        <v>3.62</v>
      </c>
      <c r="AX352" s="50">
        <f>Main!I462</f>
        <v>2.79</v>
      </c>
      <c r="AY352" s="50">
        <f>Main!J462</f>
        <v>3.17</v>
      </c>
      <c r="AZ352" s="50">
        <f>Main!K462</f>
        <v>1.31</v>
      </c>
      <c r="BA352" s="50">
        <f>Main!L1342</f>
        <v>0</v>
      </c>
      <c r="BC352" s="50" t="str">
        <v>Varane</v>
      </c>
      <c r="BD352" s="50">
        <v>4.8</v>
      </c>
      <c r="BE352" s="50" t="str">
        <v>Man Utd</v>
      </c>
      <c r="BF352" s="50">
        <v>3.47</v>
      </c>
      <c r="BG352" s="50">
        <v>3.84</v>
      </c>
      <c r="BH352" s="50">
        <v>1.94</v>
      </c>
      <c r="BI352" s="50">
        <v>1.83</v>
      </c>
      <c r="BJ352" s="50">
        <v>3.41</v>
      </c>
      <c r="BK352" s="50">
        <v>2.6</v>
      </c>
      <c r="BL352" s="50">
        <v>3.21</v>
      </c>
      <c r="BM352" s="50">
        <v>1.55</v>
      </c>
      <c r="BN352" s="50">
        <v>0</v>
      </c>
      <c r="BP352" s="126" t="str">
        <f>Main!A352</f>
        <v>Estupiñán</v>
      </c>
      <c r="BQ352" s="126">
        <f>Main!N3102</f>
        <v>0</v>
      </c>
      <c r="BR352" s="126">
        <f>Main!G22</f>
        <v>2.61</v>
      </c>
      <c r="BS352" s="126" t="str">
        <v>Varane</v>
      </c>
      <c r="BT352" s="126">
        <v>0</v>
      </c>
      <c r="BU352" s="126">
        <v>1.83</v>
      </c>
      <c r="BV352" s="127" t="str">
        <f t="shared" si="56"/>
        <v>Estupiñán</v>
      </c>
      <c r="BW352" s="127">
        <f>Main!P3102</f>
        <v>0</v>
      </c>
      <c r="BX352" s="127">
        <f t="shared" si="57"/>
        <v>2.61</v>
      </c>
      <c r="BY352" s="127" t="str">
        <v>Varane</v>
      </c>
      <c r="BZ352" s="127">
        <v>0</v>
      </c>
      <c r="CA352" s="127">
        <v>1.83</v>
      </c>
      <c r="CH352" s="19" t="str">
        <f t="shared" si="58"/>
        <v>Estupiñán</v>
      </c>
      <c r="CI352" s="19">
        <f>Main!M3102-BQ352-BW352-CC352</f>
        <v>0</v>
      </c>
      <c r="CJ352" s="19">
        <f t="shared" si="59"/>
        <v>2.61</v>
      </c>
      <c r="CK352" s="19" t="str">
        <v>Varane</v>
      </c>
      <c r="CL352" s="19">
        <v>0</v>
      </c>
      <c r="CM352" s="19">
        <v>1.83</v>
      </c>
    </row>
    <row r="353" spans="1:91">
      <c r="A353" s="48" t="str">
        <v>Burn</v>
      </c>
      <c r="B353" s="48">
        <v>4.5</v>
      </c>
      <c r="C353" s="48" t="str">
        <v>Newcastle</v>
      </c>
      <c r="D353" s="48">
        <v>3.83</v>
      </c>
      <c r="E353" s="48">
        <v>2.08</v>
      </c>
      <c r="F353" s="48">
        <v>3.82</v>
      </c>
      <c r="G353" s="48">
        <v>3.19</v>
      </c>
      <c r="H353" s="48">
        <v>3.53</v>
      </c>
      <c r="I353" s="48">
        <v>3.56</v>
      </c>
      <c r="J353" s="48">
        <v>2.29</v>
      </c>
      <c r="K353" s="48">
        <v>2.04</v>
      </c>
      <c r="L353" s="48">
        <v>0</v>
      </c>
      <c r="N353" s="252">
        <f t="shared" si="55"/>
        <v>3</v>
      </c>
      <c r="O353" s="49" t="str">
        <f>Main!A463</f>
        <v>Matip</v>
      </c>
      <c r="P353" s="49">
        <f>Main!B463</f>
        <v>5.9</v>
      </c>
      <c r="Q353" s="49" t="str">
        <f>Main!C463</f>
        <v>Liverpool</v>
      </c>
      <c r="R353" s="49">
        <f>Main!D463</f>
        <v>3.36</v>
      </c>
      <c r="S353" s="49">
        <f>Main!E463</f>
        <v>2.5299999999999998</v>
      </c>
      <c r="T353" s="49">
        <f>Main!F463</f>
        <v>2.21</v>
      </c>
      <c r="U353" s="49">
        <f>Main!G463</f>
        <v>2.44</v>
      </c>
      <c r="V353" s="49">
        <f>Main!H463</f>
        <v>2.91</v>
      </c>
      <c r="W353" s="49">
        <f>Main!I463</f>
        <v>3.18</v>
      </c>
      <c r="X353" s="49">
        <f>Main!J463</f>
        <v>1.93</v>
      </c>
      <c r="Y353" s="49">
        <f>Main!K463</f>
        <v>2.67</v>
      </c>
      <c r="Z353" s="49">
        <f>Main!L3103</f>
        <v>0</v>
      </c>
      <c r="AB353" s="49">
        <v>1</v>
      </c>
      <c r="AC353" s="49" t="str">
        <v>Adams</v>
      </c>
      <c r="AD353" s="49">
        <v>6.4</v>
      </c>
      <c r="AE353" s="49" t="str">
        <v>Southampton</v>
      </c>
      <c r="AF353" s="49">
        <v>3.47</v>
      </c>
      <c r="AG353" s="49">
        <v>3.59</v>
      </c>
      <c r="AH353" s="49">
        <v>3.03</v>
      </c>
      <c r="AI353" s="49">
        <v>3.31</v>
      </c>
      <c r="AJ353" s="49">
        <v>2.9</v>
      </c>
      <c r="AK353" s="49">
        <v>3.23</v>
      </c>
      <c r="AL353" s="49">
        <v>2.41</v>
      </c>
      <c r="AM353" s="49">
        <v>2.85</v>
      </c>
      <c r="AN353" s="49">
        <v>0</v>
      </c>
      <c r="AP353" s="50" t="str">
        <f>Main!A463</f>
        <v>Matip</v>
      </c>
      <c r="AQ353" s="50">
        <f>Main!B463</f>
        <v>5.9</v>
      </c>
      <c r="AR353" s="50" t="str">
        <f>Main!C463</f>
        <v>Liverpool</v>
      </c>
      <c r="AS353" s="50">
        <f>Main!D463</f>
        <v>3.36</v>
      </c>
      <c r="AT353" s="50">
        <f>Main!E463</f>
        <v>2.5299999999999998</v>
      </c>
      <c r="AU353" s="50">
        <f>Main!F463</f>
        <v>2.21</v>
      </c>
      <c r="AV353" s="50">
        <f>Main!G463</f>
        <v>2.44</v>
      </c>
      <c r="AW353" s="50">
        <f>Main!H463</f>
        <v>2.91</v>
      </c>
      <c r="AX353" s="50">
        <f>Main!I463</f>
        <v>3.18</v>
      </c>
      <c r="AY353" s="50">
        <f>Main!J463</f>
        <v>1.93</v>
      </c>
      <c r="AZ353" s="50">
        <f>Main!K463</f>
        <v>2.67</v>
      </c>
      <c r="BA353" s="50">
        <f>Main!L1343</f>
        <v>0</v>
      </c>
      <c r="BC353" s="50" t="str">
        <v>Estupiñán</v>
      </c>
      <c r="BD353" s="50">
        <v>4.5</v>
      </c>
      <c r="BE353" s="50" t="str">
        <v>Brighton</v>
      </c>
      <c r="BF353" s="50">
        <v>2.37</v>
      </c>
      <c r="BG353" s="50">
        <v>3.26</v>
      </c>
      <c r="BH353" s="50">
        <v>2.17</v>
      </c>
      <c r="BI353" s="50">
        <v>2.61</v>
      </c>
      <c r="BJ353" s="50">
        <v>3.62</v>
      </c>
      <c r="BK353" s="50">
        <v>2.79</v>
      </c>
      <c r="BL353" s="50">
        <v>3.17</v>
      </c>
      <c r="BM353" s="50">
        <v>1.31</v>
      </c>
      <c r="BN353" s="50">
        <v>0</v>
      </c>
      <c r="BP353" s="126" t="str">
        <f>Main!A353</f>
        <v>Matip</v>
      </c>
      <c r="BQ353" s="126">
        <f>Main!N3103</f>
        <v>0</v>
      </c>
      <c r="BR353" s="126">
        <f>Main!G23</f>
        <v>2.44</v>
      </c>
      <c r="BS353" s="126" t="str">
        <v>Estupiñán</v>
      </c>
      <c r="BT353" s="126">
        <v>0</v>
      </c>
      <c r="BU353" s="126">
        <v>2.61</v>
      </c>
      <c r="BV353" s="127" t="str">
        <f t="shared" si="56"/>
        <v>Matip</v>
      </c>
      <c r="BW353" s="127">
        <f>Main!P3103</f>
        <v>0</v>
      </c>
      <c r="BX353" s="127">
        <f t="shared" si="57"/>
        <v>2.44</v>
      </c>
      <c r="BY353" s="127" t="str">
        <v>Estupiñán</v>
      </c>
      <c r="BZ353" s="127">
        <v>0</v>
      </c>
      <c r="CA353" s="127">
        <v>2.61</v>
      </c>
      <c r="CH353" s="19" t="str">
        <f t="shared" si="58"/>
        <v>Matip</v>
      </c>
      <c r="CI353" s="19">
        <f>Main!M3103-BQ353-BW353-CC353</f>
        <v>0</v>
      </c>
      <c r="CJ353" s="19">
        <f t="shared" si="59"/>
        <v>2.44</v>
      </c>
      <c r="CK353" s="19" t="str">
        <v>Estupiñán</v>
      </c>
      <c r="CL353" s="19">
        <v>0</v>
      </c>
      <c r="CM353" s="19">
        <v>2.61</v>
      </c>
    </row>
    <row r="354" spans="1:91">
      <c r="A354" s="48" t="str">
        <v>Dier</v>
      </c>
      <c r="B354" s="48">
        <v>5.2</v>
      </c>
      <c r="C354" s="48" t="str">
        <v>Spurs</v>
      </c>
      <c r="D354" s="48">
        <v>3.49</v>
      </c>
      <c r="E354" s="48">
        <v>2.98</v>
      </c>
      <c r="F354" s="48">
        <v>3.82</v>
      </c>
      <c r="G354" s="48">
        <v>2.9</v>
      </c>
      <c r="H354" s="48">
        <v>1.85</v>
      </c>
      <c r="I354" s="48">
        <v>2.8</v>
      </c>
      <c r="J354" s="48">
        <v>3.19</v>
      </c>
      <c r="K354" s="48">
        <v>2.67</v>
      </c>
      <c r="L354" s="48">
        <v>0</v>
      </c>
      <c r="N354" s="252">
        <f t="shared" si="55"/>
        <v>3</v>
      </c>
      <c r="O354" s="49" t="str">
        <f>Main!A464</f>
        <v>Romero</v>
      </c>
      <c r="P354" s="49">
        <f>Main!B464</f>
        <v>4.9000000000000004</v>
      </c>
      <c r="Q354" s="49" t="str">
        <f>Main!C464</f>
        <v>Spurs</v>
      </c>
      <c r="R354" s="49">
        <f>Main!D464</f>
        <v>2.2200000000000002</v>
      </c>
      <c r="S354" s="49">
        <f>Main!E464</f>
        <v>2.83</v>
      </c>
      <c r="T354" s="49">
        <f>Main!F464</f>
        <v>3.59</v>
      </c>
      <c r="U354" s="49">
        <f>Main!G464</f>
        <v>2.67</v>
      </c>
      <c r="V354" s="49">
        <f>Main!H464</f>
        <v>1.63</v>
      </c>
      <c r="W354" s="49">
        <f>Main!I464</f>
        <v>2.56</v>
      </c>
      <c r="X354" s="49">
        <f>Main!J464</f>
        <v>3.06</v>
      </c>
      <c r="Y354" s="49">
        <f>Main!K464</f>
        <v>2.5</v>
      </c>
      <c r="Z354" s="49">
        <f>Main!L3104</f>
        <v>0</v>
      </c>
      <c r="AB354" s="49">
        <v>1</v>
      </c>
      <c r="AC354" s="49" t="str">
        <v>Calvert-Lewin</v>
      </c>
      <c r="AD354" s="49">
        <v>7.9</v>
      </c>
      <c r="AE354" s="49" t="str">
        <v>Everton</v>
      </c>
      <c r="AF354" s="49">
        <v>0.91</v>
      </c>
      <c r="AG354" s="49">
        <v>1.89</v>
      </c>
      <c r="AH354" s="49">
        <v>4.07</v>
      </c>
      <c r="AI354" s="49">
        <v>3.19</v>
      </c>
      <c r="AJ354" s="49">
        <v>3.14</v>
      </c>
      <c r="AK354" s="49">
        <v>2.79</v>
      </c>
      <c r="AL354" s="49">
        <v>4.28</v>
      </c>
      <c r="AM354" s="49">
        <v>3.88</v>
      </c>
      <c r="AN354" s="49">
        <v>0</v>
      </c>
      <c r="AP354" s="50" t="str">
        <f>Main!A464</f>
        <v>Romero</v>
      </c>
      <c r="AQ354" s="50">
        <f>Main!B464</f>
        <v>4.9000000000000004</v>
      </c>
      <c r="AR354" s="50" t="str">
        <f>Main!C464</f>
        <v>Spurs</v>
      </c>
      <c r="AS354" s="50">
        <f>Main!D464</f>
        <v>2.2200000000000002</v>
      </c>
      <c r="AT354" s="50">
        <f>Main!E464</f>
        <v>2.83</v>
      </c>
      <c r="AU354" s="50">
        <f>Main!F464</f>
        <v>3.59</v>
      </c>
      <c r="AV354" s="50">
        <f>Main!G464</f>
        <v>2.67</v>
      </c>
      <c r="AW354" s="50">
        <f>Main!H464</f>
        <v>1.63</v>
      </c>
      <c r="AX354" s="50">
        <f>Main!I464</f>
        <v>2.56</v>
      </c>
      <c r="AY354" s="50">
        <f>Main!J464</f>
        <v>3.06</v>
      </c>
      <c r="AZ354" s="50">
        <f>Main!K464</f>
        <v>2.5</v>
      </c>
      <c r="BA354" s="50">
        <f>Main!L1344</f>
        <v>0</v>
      </c>
      <c r="BC354" s="50" t="str">
        <v>Matip</v>
      </c>
      <c r="BD354" s="50">
        <v>5.9</v>
      </c>
      <c r="BE354" s="50" t="str">
        <v>Liverpool</v>
      </c>
      <c r="BF354" s="50">
        <v>3.36</v>
      </c>
      <c r="BG354" s="50">
        <v>2.5299999999999998</v>
      </c>
      <c r="BH354" s="50">
        <v>2.21</v>
      </c>
      <c r="BI354" s="50">
        <v>2.44</v>
      </c>
      <c r="BJ354" s="50">
        <v>2.91</v>
      </c>
      <c r="BK354" s="50">
        <v>3.18</v>
      </c>
      <c r="BL354" s="50">
        <v>1.93</v>
      </c>
      <c r="BM354" s="50">
        <v>2.67</v>
      </c>
      <c r="BN354" s="50">
        <v>0</v>
      </c>
      <c r="BP354" s="126" t="str">
        <f>Main!A354</f>
        <v>Romero</v>
      </c>
      <c r="BQ354" s="126">
        <f>Main!N3104</f>
        <v>0</v>
      </c>
      <c r="BR354" s="126">
        <f>Main!G24</f>
        <v>2.67</v>
      </c>
      <c r="BS354" s="126" t="str">
        <v>Matip</v>
      </c>
      <c r="BT354" s="126">
        <v>0</v>
      </c>
      <c r="BU354" s="126">
        <v>2.44</v>
      </c>
      <c r="BV354" s="127" t="str">
        <f t="shared" si="56"/>
        <v>Romero</v>
      </c>
      <c r="BW354" s="127">
        <f>Main!P3104</f>
        <v>0</v>
      </c>
      <c r="BX354" s="127">
        <f t="shared" si="57"/>
        <v>2.67</v>
      </c>
      <c r="BY354" s="127" t="str">
        <v>Matip</v>
      </c>
      <c r="BZ354" s="127">
        <v>0</v>
      </c>
      <c r="CA354" s="127">
        <v>2.44</v>
      </c>
      <c r="CH354" s="19" t="str">
        <f t="shared" si="58"/>
        <v>Romero</v>
      </c>
      <c r="CI354" s="19">
        <f>Main!M3104-BQ354-BW354-CC354</f>
        <v>0</v>
      </c>
      <c r="CJ354" s="19">
        <f t="shared" si="59"/>
        <v>2.67</v>
      </c>
      <c r="CK354" s="19" t="str">
        <v>Matip</v>
      </c>
      <c r="CL354" s="19">
        <v>0</v>
      </c>
      <c r="CM354" s="19">
        <v>2.44</v>
      </c>
    </row>
    <row r="355" spans="1:91">
      <c r="A355" s="48" t="str">
        <v>Schär</v>
      </c>
      <c r="B355" s="48">
        <v>4.9000000000000004</v>
      </c>
      <c r="C355" s="48" t="str">
        <v>Newcastle</v>
      </c>
      <c r="D355" s="48">
        <v>4.0599999999999996</v>
      </c>
      <c r="E355" s="48">
        <v>1.69</v>
      </c>
      <c r="F355" s="48">
        <v>3.37</v>
      </c>
      <c r="G355" s="48">
        <v>2.85</v>
      </c>
      <c r="H355" s="48">
        <v>3.68</v>
      </c>
      <c r="I355" s="48">
        <v>3.69</v>
      </c>
      <c r="J355" s="48">
        <v>2.3199999999999998</v>
      </c>
      <c r="K355" s="48">
        <v>2.0299999999999998</v>
      </c>
      <c r="L355" s="48">
        <v>0</v>
      </c>
      <c r="N355" s="252">
        <f t="shared" si="55"/>
        <v>3</v>
      </c>
      <c r="O355" s="49" t="str">
        <f>Main!A465</f>
        <v>Koulibaly</v>
      </c>
      <c r="P355" s="49">
        <f>Main!B465</f>
        <v>5.5</v>
      </c>
      <c r="Q355" s="49" t="str">
        <f>Main!C465</f>
        <v>Chelsea</v>
      </c>
      <c r="R355" s="49">
        <f>Main!D465</f>
        <v>3.41</v>
      </c>
      <c r="S355" s="49">
        <f>Main!E465</f>
        <v>4.5599999999999996</v>
      </c>
      <c r="T355" s="49">
        <f>Main!F465</f>
        <v>3.01</v>
      </c>
      <c r="U355" s="49">
        <f>Main!G465</f>
        <v>1.31</v>
      </c>
      <c r="V355" s="49">
        <f>Main!H465</f>
        <v>2.6</v>
      </c>
      <c r="W355" s="49">
        <f>Main!I465</f>
        <v>1.91</v>
      </c>
      <c r="X355" s="49">
        <f>Main!J465</f>
        <v>2.62</v>
      </c>
      <c r="Y355" s="49">
        <f>Main!K465</f>
        <v>1.51</v>
      </c>
      <c r="Z355" s="49">
        <f>Main!L3105</f>
        <v>0</v>
      </c>
      <c r="AB355" s="49">
        <v>1</v>
      </c>
      <c r="AC355" s="49" t="str">
        <v>Scamacca</v>
      </c>
      <c r="AD355" s="49">
        <v>6.7</v>
      </c>
      <c r="AE355" s="49" t="str">
        <v>West Ham</v>
      </c>
      <c r="AF355" s="49">
        <v>2.15</v>
      </c>
      <c r="AG355" s="49">
        <v>2.98</v>
      </c>
      <c r="AH355" s="49">
        <v>3.06</v>
      </c>
      <c r="AI355" s="49">
        <v>3.61</v>
      </c>
      <c r="AJ355" s="49">
        <v>2.67</v>
      </c>
      <c r="AK355" s="49">
        <v>2.96</v>
      </c>
      <c r="AL355" s="49">
        <v>2.72</v>
      </c>
      <c r="AM355" s="49">
        <v>3.19</v>
      </c>
      <c r="AN355" s="49">
        <v>0</v>
      </c>
      <c r="AP355" s="50" t="str">
        <f>Main!A465</f>
        <v>Koulibaly</v>
      </c>
      <c r="AQ355" s="50">
        <f>Main!B465</f>
        <v>5.5</v>
      </c>
      <c r="AR355" s="50" t="str">
        <f>Main!C465</f>
        <v>Chelsea</v>
      </c>
      <c r="AS355" s="50">
        <f>Main!D465</f>
        <v>3.41</v>
      </c>
      <c r="AT355" s="50">
        <f>Main!E465</f>
        <v>4.5599999999999996</v>
      </c>
      <c r="AU355" s="50">
        <f>Main!F465</f>
        <v>3.01</v>
      </c>
      <c r="AV355" s="50">
        <f>Main!G465</f>
        <v>1.31</v>
      </c>
      <c r="AW355" s="50">
        <f>Main!H465</f>
        <v>2.6</v>
      </c>
      <c r="AX355" s="50">
        <f>Main!I465</f>
        <v>1.91</v>
      </c>
      <c r="AY355" s="50">
        <f>Main!J465</f>
        <v>2.62</v>
      </c>
      <c r="AZ355" s="50">
        <f>Main!K465</f>
        <v>1.51</v>
      </c>
      <c r="BA355" s="50">
        <f>Main!L1345</f>
        <v>0</v>
      </c>
      <c r="BC355" s="50" t="str">
        <v>Romero</v>
      </c>
      <c r="BD355" s="50">
        <v>4.9000000000000004</v>
      </c>
      <c r="BE355" s="50" t="str">
        <v>Spurs</v>
      </c>
      <c r="BF355" s="50">
        <v>2.2200000000000002</v>
      </c>
      <c r="BG355" s="50">
        <v>2.83</v>
      </c>
      <c r="BH355" s="50">
        <v>3.59</v>
      </c>
      <c r="BI355" s="50">
        <v>2.67</v>
      </c>
      <c r="BJ355" s="50">
        <v>1.63</v>
      </c>
      <c r="BK355" s="50">
        <v>2.56</v>
      </c>
      <c r="BL355" s="50">
        <v>3.06</v>
      </c>
      <c r="BM355" s="50">
        <v>2.5</v>
      </c>
      <c r="BN355" s="50">
        <v>0</v>
      </c>
      <c r="BP355" s="126" t="str">
        <f>Main!A355</f>
        <v>Koulibaly</v>
      </c>
      <c r="BQ355" s="126">
        <f>Main!N3105</f>
        <v>0</v>
      </c>
      <c r="BR355" s="126">
        <f>Main!G25</f>
        <v>1.31</v>
      </c>
      <c r="BS355" s="126" t="str">
        <v>Romero</v>
      </c>
      <c r="BT355" s="126">
        <v>0</v>
      </c>
      <c r="BU355" s="126">
        <v>2.67</v>
      </c>
      <c r="BV355" s="127" t="str">
        <f t="shared" si="56"/>
        <v>Koulibaly</v>
      </c>
      <c r="BW355" s="127">
        <f>Main!P3105</f>
        <v>0</v>
      </c>
      <c r="BX355" s="127">
        <f t="shared" si="57"/>
        <v>1.31</v>
      </c>
      <c r="BY355" s="127" t="str">
        <v>Romero</v>
      </c>
      <c r="BZ355" s="127">
        <v>0</v>
      </c>
      <c r="CA355" s="127">
        <v>2.67</v>
      </c>
      <c r="CH355" s="19" t="str">
        <f t="shared" si="58"/>
        <v>Koulibaly</v>
      </c>
      <c r="CI355" s="19">
        <f>Main!M3105-BQ355-BW355-CC355</f>
        <v>0</v>
      </c>
      <c r="CJ355" s="19">
        <f t="shared" si="59"/>
        <v>1.31</v>
      </c>
      <c r="CK355" s="19" t="str">
        <v>Romero</v>
      </c>
      <c r="CL355" s="19">
        <v>0</v>
      </c>
      <c r="CM355" s="19">
        <v>2.67</v>
      </c>
    </row>
    <row r="356" spans="1:91">
      <c r="A356" s="48" t="str">
        <v>Zinchenko</v>
      </c>
      <c r="B356" s="48">
        <v>5</v>
      </c>
      <c r="C356" s="48" t="str">
        <v>Arsenal</v>
      </c>
      <c r="D356" s="48">
        <v>2.52</v>
      </c>
      <c r="E356" s="48">
        <v>2.68</v>
      </c>
      <c r="F356" s="48">
        <v>2.23</v>
      </c>
      <c r="G356" s="48">
        <v>2.7</v>
      </c>
      <c r="H356" s="48">
        <v>3.15</v>
      </c>
      <c r="I356" s="48">
        <v>5.31</v>
      </c>
      <c r="J356" s="48">
        <v>2.75</v>
      </c>
      <c r="K356" s="48">
        <v>2.25</v>
      </c>
      <c r="L356" s="48">
        <v>0</v>
      </c>
      <c r="N356" s="252">
        <f t="shared" si="55"/>
        <v>3</v>
      </c>
      <c r="O356" s="49" t="str">
        <f>Main!A466</f>
        <v>Digne</v>
      </c>
      <c r="P356" s="49">
        <f>Main!B466</f>
        <v>4.5999999999999996</v>
      </c>
      <c r="Q356" s="49" t="str">
        <f>Main!C466</f>
        <v>Aston Villa</v>
      </c>
      <c r="R356" s="49">
        <f>Main!D466</f>
        <v>2.17</v>
      </c>
      <c r="S356" s="49">
        <f>Main!E466</f>
        <v>3.48</v>
      </c>
      <c r="T356" s="49">
        <f>Main!F466</f>
        <v>3.26</v>
      </c>
      <c r="U356" s="49">
        <f>Main!G466</f>
        <v>2.9</v>
      </c>
      <c r="V356" s="49">
        <f>Main!H466</f>
        <v>3.17</v>
      </c>
      <c r="W356" s="49">
        <f>Main!I466</f>
        <v>1.1499999999999999</v>
      </c>
      <c r="X356" s="49">
        <f>Main!J466</f>
        <v>2.02</v>
      </c>
      <c r="Y356" s="49">
        <f>Main!K466</f>
        <v>2.76</v>
      </c>
      <c r="Z356" s="49">
        <f>Main!L3106</f>
        <v>0</v>
      </c>
      <c r="AB356" s="49">
        <v>1</v>
      </c>
      <c r="AC356" s="49" t="str">
        <v>Edouard</v>
      </c>
      <c r="AD356" s="49">
        <v>5.3</v>
      </c>
      <c r="AE356" s="49" t="str">
        <v>Crystal Palace</v>
      </c>
      <c r="AF356" s="49">
        <v>3.3</v>
      </c>
      <c r="AG356" s="49">
        <v>3.09</v>
      </c>
      <c r="AH356" s="49">
        <v>2.58</v>
      </c>
      <c r="AI356" s="49">
        <v>2.88</v>
      </c>
      <c r="AJ356" s="49">
        <v>2.63</v>
      </c>
      <c r="AK356" s="49">
        <v>2.94</v>
      </c>
      <c r="AL356" s="49">
        <v>2.89</v>
      </c>
      <c r="AM356" s="49">
        <v>2.66</v>
      </c>
      <c r="AN356" s="49">
        <v>0</v>
      </c>
      <c r="AP356" s="50" t="str">
        <f>Main!A466</f>
        <v>Digne</v>
      </c>
      <c r="AQ356" s="50">
        <f>Main!B466</f>
        <v>4.5999999999999996</v>
      </c>
      <c r="AR356" s="50" t="str">
        <f>Main!C466</f>
        <v>Aston Villa</v>
      </c>
      <c r="AS356" s="50">
        <f>Main!D466</f>
        <v>2.17</v>
      </c>
      <c r="AT356" s="50">
        <f>Main!E466</f>
        <v>3.48</v>
      </c>
      <c r="AU356" s="50">
        <f>Main!F466</f>
        <v>3.26</v>
      </c>
      <c r="AV356" s="50">
        <f>Main!G466</f>
        <v>2.9</v>
      </c>
      <c r="AW356" s="50">
        <f>Main!H466</f>
        <v>3.17</v>
      </c>
      <c r="AX356" s="50">
        <f>Main!I466</f>
        <v>1.1499999999999999</v>
      </c>
      <c r="AY356" s="50">
        <f>Main!J466</f>
        <v>2.02</v>
      </c>
      <c r="AZ356" s="50">
        <f>Main!K466</f>
        <v>2.76</v>
      </c>
      <c r="BA356" s="50">
        <f>Main!L1346</f>
        <v>0</v>
      </c>
      <c r="BC356" s="50" t="str">
        <v>Koulibaly</v>
      </c>
      <c r="BD356" s="50">
        <v>5.5</v>
      </c>
      <c r="BE356" s="50" t="str">
        <v>Chelsea</v>
      </c>
      <c r="BF356" s="50">
        <v>3.41</v>
      </c>
      <c r="BG356" s="50">
        <v>4.5599999999999996</v>
      </c>
      <c r="BH356" s="50">
        <v>3.01</v>
      </c>
      <c r="BI356" s="50">
        <v>1.31</v>
      </c>
      <c r="BJ356" s="50">
        <v>2.6</v>
      </c>
      <c r="BK356" s="50">
        <v>1.91</v>
      </c>
      <c r="BL356" s="50">
        <v>2.62</v>
      </c>
      <c r="BM356" s="50">
        <v>1.51</v>
      </c>
      <c r="BN356" s="50">
        <v>0</v>
      </c>
      <c r="BP356" s="126" t="str">
        <f>Main!A356</f>
        <v>Digne</v>
      </c>
      <c r="BQ356" s="126">
        <f>Main!N3106</f>
        <v>0</v>
      </c>
      <c r="BR356" s="126">
        <f>Main!G26</f>
        <v>2.9</v>
      </c>
      <c r="BS356" s="126" t="str">
        <v>Koulibaly</v>
      </c>
      <c r="BT356" s="126">
        <v>0</v>
      </c>
      <c r="BU356" s="126">
        <v>1.31</v>
      </c>
      <c r="BV356" s="127" t="str">
        <f t="shared" si="56"/>
        <v>Digne</v>
      </c>
      <c r="BW356" s="127">
        <f>Main!P3106</f>
        <v>0</v>
      </c>
      <c r="BX356" s="127">
        <f t="shared" si="57"/>
        <v>2.9</v>
      </c>
      <c r="BY356" s="127" t="str">
        <v>Koulibaly</v>
      </c>
      <c r="BZ356" s="127">
        <v>0</v>
      </c>
      <c r="CA356" s="127">
        <v>1.31</v>
      </c>
      <c r="CH356" s="19" t="str">
        <f t="shared" si="58"/>
        <v>Digne</v>
      </c>
      <c r="CI356" s="19">
        <f>Main!M3106-BQ356-BW356-CC356</f>
        <v>0</v>
      </c>
      <c r="CJ356" s="19">
        <f t="shared" si="59"/>
        <v>2.9</v>
      </c>
      <c r="CK356" s="19" t="str">
        <v>Koulibaly</v>
      </c>
      <c r="CL356" s="19">
        <v>0</v>
      </c>
      <c r="CM356" s="19">
        <v>1.31</v>
      </c>
    </row>
    <row r="357" spans="1:91">
      <c r="A357" s="48" t="str">
        <v>Walker</v>
      </c>
      <c r="B357" s="48">
        <v>4.8</v>
      </c>
      <c r="C357" s="48" t="str">
        <v>Man City</v>
      </c>
      <c r="D357" s="48">
        <v>3.17</v>
      </c>
      <c r="E357" s="48">
        <v>2.37</v>
      </c>
      <c r="F357" s="48">
        <v>4.68</v>
      </c>
      <c r="G357" s="48">
        <v>3.05</v>
      </c>
      <c r="H357" s="48">
        <v>2.04</v>
      </c>
      <c r="I357" s="48">
        <v>4.25</v>
      </c>
      <c r="J357" s="48">
        <v>2.4500000000000002</v>
      </c>
      <c r="K357" s="48">
        <v>1.1399999999999999</v>
      </c>
      <c r="L357" s="48">
        <v>0</v>
      </c>
      <c r="N357" s="252">
        <f t="shared" si="55"/>
        <v>3</v>
      </c>
      <c r="O357" s="49" t="str">
        <f>Main!A467</f>
        <v>Akanji</v>
      </c>
      <c r="P357" s="49">
        <f>Main!B467</f>
        <v>5</v>
      </c>
      <c r="Q357" s="49" t="str">
        <f>Main!C467</f>
        <v>Man City</v>
      </c>
      <c r="R357" s="49">
        <f>Main!D467</f>
        <v>2.91</v>
      </c>
      <c r="S357" s="49">
        <f>Main!E467</f>
        <v>2.23</v>
      </c>
      <c r="T357" s="49">
        <f>Main!F467</f>
        <v>4.28</v>
      </c>
      <c r="U357" s="49">
        <f>Main!G467</f>
        <v>2.83</v>
      </c>
      <c r="V357" s="49">
        <f>Main!H467</f>
        <v>1.71</v>
      </c>
      <c r="W357" s="49">
        <f>Main!I467</f>
        <v>3.56</v>
      </c>
      <c r="X357" s="49">
        <f>Main!J467</f>
        <v>2.21</v>
      </c>
      <c r="Y357" s="49">
        <f>Main!K467</f>
        <v>0.95</v>
      </c>
      <c r="Z357" s="49">
        <f>Main!L3107</f>
        <v>0</v>
      </c>
      <c r="AB357" s="49">
        <v>1</v>
      </c>
      <c r="AC357" s="49" t="str">
        <v>Johnson</v>
      </c>
      <c r="AD357" s="49">
        <v>5.6</v>
      </c>
      <c r="AE357" s="49" t="str">
        <v>Nott'm Forest</v>
      </c>
      <c r="AF357" s="49">
        <v>3.11</v>
      </c>
      <c r="AG357" s="49">
        <v>3.14</v>
      </c>
      <c r="AH357" s="49">
        <v>3.23</v>
      </c>
      <c r="AI357" s="49">
        <v>2.81</v>
      </c>
      <c r="AJ357" s="49">
        <v>3.31</v>
      </c>
      <c r="AK357" s="49">
        <v>2.69</v>
      </c>
      <c r="AL357" s="49">
        <v>2.23</v>
      </c>
      <c r="AM357" s="49">
        <v>2.16</v>
      </c>
      <c r="AN357" s="49">
        <v>0</v>
      </c>
      <c r="AP357" s="50" t="str">
        <f>Main!A467</f>
        <v>Akanji</v>
      </c>
      <c r="AQ357" s="50">
        <f>Main!B467</f>
        <v>5</v>
      </c>
      <c r="AR357" s="50" t="str">
        <f>Main!C467</f>
        <v>Man City</v>
      </c>
      <c r="AS357" s="50">
        <f>Main!D467</f>
        <v>2.91</v>
      </c>
      <c r="AT357" s="50">
        <f>Main!E467</f>
        <v>2.23</v>
      </c>
      <c r="AU357" s="50">
        <f>Main!F467</f>
        <v>4.28</v>
      </c>
      <c r="AV357" s="50">
        <f>Main!G467</f>
        <v>2.83</v>
      </c>
      <c r="AW357" s="50">
        <f>Main!H467</f>
        <v>1.71</v>
      </c>
      <c r="AX357" s="50">
        <f>Main!I467</f>
        <v>3.56</v>
      </c>
      <c r="AY357" s="50">
        <f>Main!J467</f>
        <v>2.21</v>
      </c>
      <c r="AZ357" s="50">
        <f>Main!K467</f>
        <v>0.95</v>
      </c>
      <c r="BA357" s="50">
        <f>Main!L1347</f>
        <v>0</v>
      </c>
      <c r="BC357" s="50" t="str">
        <v>Digne</v>
      </c>
      <c r="BD357" s="50">
        <v>4.5999999999999996</v>
      </c>
      <c r="BE357" s="50" t="str">
        <v>Aston Villa</v>
      </c>
      <c r="BF357" s="50">
        <v>2.17</v>
      </c>
      <c r="BG357" s="50">
        <v>3.48</v>
      </c>
      <c r="BH357" s="50">
        <v>3.26</v>
      </c>
      <c r="BI357" s="50">
        <v>2.9</v>
      </c>
      <c r="BJ357" s="50">
        <v>3.17</v>
      </c>
      <c r="BK357" s="50">
        <v>1.1499999999999999</v>
      </c>
      <c r="BL357" s="50">
        <v>2.02</v>
      </c>
      <c r="BM357" s="50">
        <v>2.76</v>
      </c>
      <c r="BN357" s="50">
        <v>0</v>
      </c>
      <c r="BP357" s="126" t="str">
        <f>Main!A357</f>
        <v>Akanji</v>
      </c>
      <c r="BQ357" s="126">
        <f>Main!N3107</f>
        <v>0</v>
      </c>
      <c r="BR357" s="126">
        <f>Main!G27</f>
        <v>2.83</v>
      </c>
      <c r="BS357" s="126" t="str">
        <v>Digne</v>
      </c>
      <c r="BT357" s="126">
        <v>0</v>
      </c>
      <c r="BU357" s="126">
        <v>2.9</v>
      </c>
      <c r="BV357" s="127" t="str">
        <f t="shared" si="56"/>
        <v>Akanji</v>
      </c>
      <c r="BW357" s="127">
        <f>Main!P3107</f>
        <v>0</v>
      </c>
      <c r="BX357" s="127">
        <f t="shared" si="57"/>
        <v>2.83</v>
      </c>
      <c r="BY357" s="127" t="str">
        <v>Digne</v>
      </c>
      <c r="BZ357" s="127">
        <v>0</v>
      </c>
      <c r="CA357" s="127">
        <v>2.9</v>
      </c>
      <c r="CH357" s="19" t="str">
        <f t="shared" si="58"/>
        <v>Akanji</v>
      </c>
      <c r="CI357" s="19">
        <f>Main!M3107-BQ357-BW357-CC357</f>
        <v>0</v>
      </c>
      <c r="CJ357" s="19">
        <f t="shared" si="59"/>
        <v>2.83</v>
      </c>
      <c r="CK357" s="19" t="str">
        <v>Digne</v>
      </c>
      <c r="CL357" s="19">
        <v>0</v>
      </c>
      <c r="CM357" s="19">
        <v>2.9</v>
      </c>
    </row>
    <row r="358" spans="1:91">
      <c r="A358" s="48" t="str">
        <v>Perišić</v>
      </c>
      <c r="B358" s="48">
        <v>5.8</v>
      </c>
      <c r="C358" s="48" t="str">
        <v>Spurs</v>
      </c>
      <c r="D358" s="48">
        <v>0</v>
      </c>
      <c r="E358" s="48">
        <v>0</v>
      </c>
      <c r="F358" s="48">
        <v>0</v>
      </c>
      <c r="G358" s="48">
        <v>0</v>
      </c>
      <c r="H358" s="48">
        <v>0</v>
      </c>
      <c r="I358" s="48">
        <v>2.56</v>
      </c>
      <c r="J358" s="48">
        <v>2.94</v>
      </c>
      <c r="K358" s="48">
        <v>2.4700000000000002</v>
      </c>
      <c r="L358" s="48">
        <v>0</v>
      </c>
      <c r="N358" s="252">
        <f t="shared" si="55"/>
        <v>3</v>
      </c>
      <c r="O358" s="49" t="str">
        <f>Main!A468</f>
        <v>Thiago Silva</v>
      </c>
      <c r="P358" s="49">
        <f>Main!B468</f>
        <v>5.4</v>
      </c>
      <c r="Q358" s="49" t="str">
        <f>Main!C468</f>
        <v>Chelsea</v>
      </c>
      <c r="R358" s="49">
        <f>Main!D468</f>
        <v>3.27</v>
      </c>
      <c r="S358" s="49">
        <f>Main!E468</f>
        <v>4.46</v>
      </c>
      <c r="T358" s="49">
        <f>Main!F468</f>
        <v>3.03</v>
      </c>
      <c r="U358" s="49">
        <f>Main!G468</f>
        <v>1.37</v>
      </c>
      <c r="V358" s="49">
        <f>Main!H468</f>
        <v>2.4300000000000002</v>
      </c>
      <c r="W358" s="49">
        <f>Main!I468</f>
        <v>1.92</v>
      </c>
      <c r="X358" s="49">
        <f>Main!J468</f>
        <v>2.63</v>
      </c>
      <c r="Y358" s="49">
        <f>Main!K468</f>
        <v>1.54</v>
      </c>
      <c r="Z358" s="49">
        <f>Main!L3108</f>
        <v>0</v>
      </c>
      <c r="AB358" s="49">
        <v>1</v>
      </c>
      <c r="AC358" s="49" t="str">
        <v>Daka</v>
      </c>
      <c r="AD358" s="49">
        <v>5.7</v>
      </c>
      <c r="AE358" s="49" t="str">
        <v>Leicester</v>
      </c>
      <c r="AF358" s="49">
        <v>2.34</v>
      </c>
      <c r="AG358" s="49">
        <v>3.19</v>
      </c>
      <c r="AH358" s="49">
        <v>2.93</v>
      </c>
      <c r="AI358" s="49">
        <v>2.73</v>
      </c>
      <c r="AJ358" s="49">
        <v>2.31</v>
      </c>
      <c r="AK358" s="49">
        <v>2.2799999999999998</v>
      </c>
      <c r="AL358" s="49">
        <v>2.1800000000000002</v>
      </c>
      <c r="AM358" s="49">
        <v>1.83</v>
      </c>
      <c r="AN358" s="49">
        <v>0</v>
      </c>
      <c r="AP358" s="50" t="str">
        <f>Main!A468</f>
        <v>Thiago Silva</v>
      </c>
      <c r="AQ358" s="50">
        <f>Main!B468</f>
        <v>5.4</v>
      </c>
      <c r="AR358" s="50" t="str">
        <f>Main!C468</f>
        <v>Chelsea</v>
      </c>
      <c r="AS358" s="50">
        <f>Main!D468</f>
        <v>3.27</v>
      </c>
      <c r="AT358" s="50">
        <f>Main!E468</f>
        <v>4.46</v>
      </c>
      <c r="AU358" s="50">
        <f>Main!F468</f>
        <v>3.03</v>
      </c>
      <c r="AV358" s="50">
        <f>Main!G468</f>
        <v>1.37</v>
      </c>
      <c r="AW358" s="50">
        <f>Main!H468</f>
        <v>2.4300000000000002</v>
      </c>
      <c r="AX358" s="50">
        <f>Main!I468</f>
        <v>1.92</v>
      </c>
      <c r="AY358" s="50">
        <f>Main!J468</f>
        <v>2.63</v>
      </c>
      <c r="AZ358" s="50">
        <f>Main!K468</f>
        <v>1.54</v>
      </c>
      <c r="BA358" s="50">
        <f>Main!L1348</f>
        <v>0</v>
      </c>
      <c r="BC358" s="50" t="str">
        <v>Akanji</v>
      </c>
      <c r="BD358" s="50">
        <v>5</v>
      </c>
      <c r="BE358" s="50" t="str">
        <v>Man City</v>
      </c>
      <c r="BF358" s="50">
        <v>2.91</v>
      </c>
      <c r="BG358" s="50">
        <v>2.23</v>
      </c>
      <c r="BH358" s="50">
        <v>4.28</v>
      </c>
      <c r="BI358" s="50">
        <v>2.83</v>
      </c>
      <c r="BJ358" s="50">
        <v>1.71</v>
      </c>
      <c r="BK358" s="50">
        <v>3.56</v>
      </c>
      <c r="BL358" s="50">
        <v>2.21</v>
      </c>
      <c r="BM358" s="50">
        <v>0.95</v>
      </c>
      <c r="BN358" s="50">
        <v>0</v>
      </c>
      <c r="BP358" s="126" t="str">
        <f>Main!A358</f>
        <v>Thiago Silva</v>
      </c>
      <c r="BQ358" s="126">
        <f>Main!N3108</f>
        <v>0</v>
      </c>
      <c r="BR358" s="126">
        <f>Main!G28</f>
        <v>1.37</v>
      </c>
      <c r="BS358" s="126" t="str">
        <v>Akanji</v>
      </c>
      <c r="BT358" s="126">
        <v>0</v>
      </c>
      <c r="BU358" s="126">
        <v>2.83</v>
      </c>
      <c r="BV358" s="127" t="str">
        <f t="shared" si="56"/>
        <v>Thiago Silva</v>
      </c>
      <c r="BW358" s="127">
        <f>Main!P3108</f>
        <v>0</v>
      </c>
      <c r="BX358" s="127">
        <f t="shared" si="57"/>
        <v>1.37</v>
      </c>
      <c r="BY358" s="127" t="str">
        <v>Akanji</v>
      </c>
      <c r="BZ358" s="127">
        <v>0</v>
      </c>
      <c r="CA358" s="127">
        <v>2.83</v>
      </c>
      <c r="CH358" s="19" t="str">
        <f t="shared" si="58"/>
        <v>Thiago Silva</v>
      </c>
      <c r="CI358" s="19">
        <f>Main!M3108-BQ358-BW358-CC358</f>
        <v>0</v>
      </c>
      <c r="CJ358" s="19">
        <f t="shared" si="59"/>
        <v>1.37</v>
      </c>
      <c r="CK358" s="19" t="str">
        <v>Akanji</v>
      </c>
      <c r="CL358" s="19">
        <v>0</v>
      </c>
      <c r="CM358" s="19">
        <v>2.83</v>
      </c>
    </row>
    <row r="359" spans="1:91">
      <c r="A359" s="48" t="str">
        <v>Stones</v>
      </c>
      <c r="B359" s="48">
        <v>5.4</v>
      </c>
      <c r="C359" s="48" t="str">
        <v>Man City</v>
      </c>
      <c r="D359" s="48">
        <v>3.18</v>
      </c>
      <c r="E359" s="48">
        <v>2.4700000000000002</v>
      </c>
      <c r="F359" s="48">
        <v>4.68</v>
      </c>
      <c r="G359" s="48">
        <v>3.03</v>
      </c>
      <c r="H359" s="48">
        <v>1.96</v>
      </c>
      <c r="I359" s="48">
        <v>3.99</v>
      </c>
      <c r="J359" s="48">
        <v>2.36</v>
      </c>
      <c r="K359" s="48">
        <v>1.05</v>
      </c>
      <c r="L359" s="48">
        <v>0</v>
      </c>
      <c r="N359" s="252">
        <f t="shared" si="55"/>
        <v>3</v>
      </c>
      <c r="O359" s="49" t="str">
        <f>Main!A469</f>
        <v>Martínez</v>
      </c>
      <c r="P359" s="49">
        <f>Main!B469</f>
        <v>4.5</v>
      </c>
      <c r="Q359" s="49" t="str">
        <f>Main!C469</f>
        <v>Man Utd</v>
      </c>
      <c r="R359" s="49">
        <f>Main!D469</f>
        <v>1.68</v>
      </c>
      <c r="S359" s="49">
        <f>Main!E469</f>
        <v>3.97</v>
      </c>
      <c r="T359" s="49">
        <f>Main!F469</f>
        <v>1.83</v>
      </c>
      <c r="U359" s="49">
        <f>Main!G469</f>
        <v>1.76</v>
      </c>
      <c r="V359" s="49">
        <f>Main!H469</f>
        <v>3.42</v>
      </c>
      <c r="W359" s="49">
        <f>Main!I469</f>
        <v>2.67</v>
      </c>
      <c r="X359" s="49">
        <f>Main!J469</f>
        <v>3.49</v>
      </c>
      <c r="Y359" s="49">
        <f>Main!K469</f>
        <v>1.59</v>
      </c>
      <c r="Z359" s="49">
        <f>Main!L3109</f>
        <v>0</v>
      </c>
      <c r="AB359" s="49">
        <v>1</v>
      </c>
      <c r="AC359" s="49" t="str">
        <v>Greenwood</v>
      </c>
      <c r="AD359" s="49">
        <v>4.2</v>
      </c>
      <c r="AE359" s="49" t="str">
        <v>Leeds</v>
      </c>
      <c r="AF359" s="49">
        <v>0.81</v>
      </c>
      <c r="AG359" s="49">
        <v>0.99</v>
      </c>
      <c r="AH359" s="49">
        <v>0.74</v>
      </c>
      <c r="AI359" s="49">
        <v>0.86</v>
      </c>
      <c r="AJ359" s="49">
        <v>0.69</v>
      </c>
      <c r="AK359" s="49">
        <v>0.71</v>
      </c>
      <c r="AL359" s="49">
        <v>0.79</v>
      </c>
      <c r="AM359" s="49">
        <v>0.73</v>
      </c>
      <c r="AN359" s="49">
        <v>0</v>
      </c>
      <c r="AP359" s="50" t="str">
        <f>Main!A469</f>
        <v>Martínez</v>
      </c>
      <c r="AQ359" s="50">
        <f>Main!B469</f>
        <v>4.5</v>
      </c>
      <c r="AR359" s="50" t="str">
        <f>Main!C469</f>
        <v>Man Utd</v>
      </c>
      <c r="AS359" s="50">
        <f>Main!D469</f>
        <v>1.68</v>
      </c>
      <c r="AT359" s="50">
        <f>Main!E469</f>
        <v>3.97</v>
      </c>
      <c r="AU359" s="50">
        <f>Main!F469</f>
        <v>1.83</v>
      </c>
      <c r="AV359" s="50">
        <f>Main!G469</f>
        <v>1.76</v>
      </c>
      <c r="AW359" s="50">
        <f>Main!H469</f>
        <v>3.42</v>
      </c>
      <c r="AX359" s="50">
        <f>Main!I469</f>
        <v>2.67</v>
      </c>
      <c r="AY359" s="50">
        <f>Main!J469</f>
        <v>3.49</v>
      </c>
      <c r="AZ359" s="50">
        <f>Main!K469</f>
        <v>1.59</v>
      </c>
      <c r="BA359" s="50">
        <f>Main!L1349</f>
        <v>0</v>
      </c>
      <c r="BC359" s="50" t="str">
        <v>Thiago Silva</v>
      </c>
      <c r="BD359" s="50">
        <v>5.4</v>
      </c>
      <c r="BE359" s="50" t="str">
        <v>Chelsea</v>
      </c>
      <c r="BF359" s="50">
        <v>3.27</v>
      </c>
      <c r="BG359" s="50">
        <v>4.46</v>
      </c>
      <c r="BH359" s="50">
        <v>3.03</v>
      </c>
      <c r="BI359" s="50">
        <v>1.37</v>
      </c>
      <c r="BJ359" s="50">
        <v>2.4300000000000002</v>
      </c>
      <c r="BK359" s="50">
        <v>1.92</v>
      </c>
      <c r="BL359" s="50">
        <v>2.63</v>
      </c>
      <c r="BM359" s="50">
        <v>1.54</v>
      </c>
      <c r="BN359" s="50">
        <v>0</v>
      </c>
      <c r="BP359" s="126" t="str">
        <f>Main!A359</f>
        <v>Martínez</v>
      </c>
      <c r="BQ359" s="126">
        <f>Main!N3109</f>
        <v>0</v>
      </c>
      <c r="BR359" s="126">
        <f>Main!G29</f>
        <v>1.76</v>
      </c>
      <c r="BS359" s="126" t="str">
        <v>Thiago Silva</v>
      </c>
      <c r="BT359" s="126">
        <v>0</v>
      </c>
      <c r="BU359" s="126">
        <v>1.37</v>
      </c>
      <c r="BV359" s="127" t="str">
        <f t="shared" si="56"/>
        <v>Martínez</v>
      </c>
      <c r="BW359" s="127">
        <f>Main!P3109</f>
        <v>0</v>
      </c>
      <c r="BX359" s="127">
        <f t="shared" si="57"/>
        <v>1.76</v>
      </c>
      <c r="BY359" s="127" t="str">
        <v>Thiago Silva</v>
      </c>
      <c r="BZ359" s="127">
        <v>0</v>
      </c>
      <c r="CA359" s="127">
        <v>1.37</v>
      </c>
      <c r="CH359" s="19" t="str">
        <f t="shared" si="58"/>
        <v>Martínez</v>
      </c>
      <c r="CI359" s="19">
        <f>Main!M3109-BQ359-BW359-CC359</f>
        <v>0</v>
      </c>
      <c r="CJ359" s="19">
        <f t="shared" si="59"/>
        <v>1.76</v>
      </c>
      <c r="CK359" s="19" t="str">
        <v>Thiago Silva</v>
      </c>
      <c r="CL359" s="19">
        <v>0</v>
      </c>
      <c r="CM359" s="19">
        <v>1.37</v>
      </c>
    </row>
    <row r="360" spans="1:91">
      <c r="A360" s="48" t="str">
        <v>Shaw</v>
      </c>
      <c r="B360" s="48">
        <v>4.8</v>
      </c>
      <c r="C360" s="48" t="str">
        <v>Man Utd</v>
      </c>
      <c r="D360" s="48">
        <v>3.54</v>
      </c>
      <c r="E360" s="48">
        <v>4.2</v>
      </c>
      <c r="F360" s="48">
        <v>1.83</v>
      </c>
      <c r="G360" s="48">
        <v>1.77</v>
      </c>
      <c r="H360" s="48">
        <v>3.5</v>
      </c>
      <c r="I360" s="48">
        <v>2.77</v>
      </c>
      <c r="J360" s="48">
        <v>3.37</v>
      </c>
      <c r="K360" s="48">
        <v>1.64</v>
      </c>
      <c r="L360" s="48">
        <v>0</v>
      </c>
      <c r="N360" s="252">
        <f t="shared" si="55"/>
        <v>3</v>
      </c>
      <c r="O360" s="49" t="str">
        <f>Main!A470</f>
        <v>Mee</v>
      </c>
      <c r="P360" s="49">
        <f>Main!B470</f>
        <v>4.5999999999999996</v>
      </c>
      <c r="Q360" s="49" t="str">
        <f>Main!C470</f>
        <v>Brentford</v>
      </c>
      <c r="R360" s="49">
        <f>Main!D470</f>
        <v>2.67</v>
      </c>
      <c r="S360" s="49">
        <f>Main!E470</f>
        <v>1.94</v>
      </c>
      <c r="T360" s="49">
        <f>Main!F470</f>
        <v>3.89</v>
      </c>
      <c r="U360" s="49">
        <f>Main!G470</f>
        <v>2.54</v>
      </c>
      <c r="V360" s="49">
        <f>Main!H470</f>
        <v>3.58</v>
      </c>
      <c r="W360" s="49">
        <f>Main!I470</f>
        <v>1.5</v>
      </c>
      <c r="X360" s="49">
        <f>Main!J470</f>
        <v>3.4</v>
      </c>
      <c r="Y360" s="49">
        <f>Main!K470</f>
        <v>0.85</v>
      </c>
      <c r="Z360" s="49">
        <f>Main!L3110</f>
        <v>0</v>
      </c>
      <c r="AB360" s="49">
        <v>2</v>
      </c>
      <c r="AC360" s="49" t="str">
        <v>De Bruyne</v>
      </c>
      <c r="AD360" s="49">
        <v>12.6</v>
      </c>
      <c r="AE360" s="49" t="str">
        <v>Man City</v>
      </c>
      <c r="AF360" s="49">
        <v>6.01</v>
      </c>
      <c r="AG360" s="49">
        <v>4.38</v>
      </c>
      <c r="AH360" s="49">
        <v>9.01</v>
      </c>
      <c r="AI360" s="49">
        <v>5.29</v>
      </c>
      <c r="AJ360" s="49">
        <v>4.18</v>
      </c>
      <c r="AK360" s="49">
        <v>9.2799999999999994</v>
      </c>
      <c r="AL360" s="49">
        <v>5.0999999999999996</v>
      </c>
      <c r="AM360" s="49">
        <v>2.2400000000000002</v>
      </c>
      <c r="AN360" s="49">
        <v>0</v>
      </c>
      <c r="AP360" s="50" t="str">
        <f>Main!A470</f>
        <v>Mee</v>
      </c>
      <c r="AQ360" s="50">
        <f>Main!B470</f>
        <v>4.5999999999999996</v>
      </c>
      <c r="AR360" s="50" t="str">
        <f>Main!C470</f>
        <v>Brentford</v>
      </c>
      <c r="AS360" s="50">
        <f>Main!D470</f>
        <v>2.67</v>
      </c>
      <c r="AT360" s="50">
        <f>Main!E470</f>
        <v>1.94</v>
      </c>
      <c r="AU360" s="50">
        <f>Main!F470</f>
        <v>3.89</v>
      </c>
      <c r="AV360" s="50">
        <f>Main!G470</f>
        <v>2.54</v>
      </c>
      <c r="AW360" s="50">
        <f>Main!H470</f>
        <v>3.58</v>
      </c>
      <c r="AX360" s="50">
        <f>Main!I470</f>
        <v>1.5</v>
      </c>
      <c r="AY360" s="50">
        <f>Main!J470</f>
        <v>3.4</v>
      </c>
      <c r="AZ360" s="50">
        <f>Main!K470</f>
        <v>0.85</v>
      </c>
      <c r="BA360" s="50">
        <f>Main!L1350</f>
        <v>0</v>
      </c>
      <c r="BC360" s="50" t="str">
        <v>Martínez</v>
      </c>
      <c r="BD360" s="50">
        <v>4.5</v>
      </c>
      <c r="BE360" s="50" t="str">
        <v>Man Utd</v>
      </c>
      <c r="BF360" s="50">
        <v>1.68</v>
      </c>
      <c r="BG360" s="50">
        <v>3.97</v>
      </c>
      <c r="BH360" s="50">
        <v>1.83</v>
      </c>
      <c r="BI360" s="50">
        <v>1.76</v>
      </c>
      <c r="BJ360" s="50">
        <v>3.42</v>
      </c>
      <c r="BK360" s="50">
        <v>2.67</v>
      </c>
      <c r="BL360" s="50">
        <v>3.49</v>
      </c>
      <c r="BM360" s="50">
        <v>1.59</v>
      </c>
      <c r="BN360" s="50">
        <v>0</v>
      </c>
      <c r="BP360" s="126" t="str">
        <f>Main!A360</f>
        <v>Mee</v>
      </c>
      <c r="BQ360" s="126">
        <f>Main!N3110</f>
        <v>0</v>
      </c>
      <c r="BR360" s="126">
        <f>Main!G30</f>
        <v>2.54</v>
      </c>
      <c r="BS360" s="126" t="str">
        <v>Martínez</v>
      </c>
      <c r="BT360" s="126">
        <v>0</v>
      </c>
      <c r="BU360" s="126">
        <v>1.76</v>
      </c>
      <c r="BV360" s="127" t="str">
        <f t="shared" si="56"/>
        <v>Mee</v>
      </c>
      <c r="BW360" s="127">
        <f>Main!P3110</f>
        <v>0</v>
      </c>
      <c r="BX360" s="127">
        <f t="shared" si="57"/>
        <v>2.54</v>
      </c>
      <c r="BY360" s="127" t="str">
        <v>Martínez</v>
      </c>
      <c r="BZ360" s="127">
        <v>0</v>
      </c>
      <c r="CA360" s="127">
        <v>1.76</v>
      </c>
      <c r="CH360" s="19" t="str">
        <f t="shared" si="58"/>
        <v>Mee</v>
      </c>
      <c r="CI360" s="19">
        <f>Main!M3110-BQ360-BW360-CC360</f>
        <v>0</v>
      </c>
      <c r="CJ360" s="19">
        <f t="shared" si="59"/>
        <v>2.54</v>
      </c>
      <c r="CK360" s="19" t="str">
        <v>Martínez</v>
      </c>
      <c r="CL360" s="19">
        <v>0</v>
      </c>
      <c r="CM360" s="19">
        <v>1.76</v>
      </c>
    </row>
    <row r="361" spans="1:91">
      <c r="A361" s="48" t="str">
        <v>Varane</v>
      </c>
      <c r="B361" s="48">
        <v>4.8</v>
      </c>
      <c r="C361" s="48" t="str">
        <v>Man Utd</v>
      </c>
      <c r="D361" s="48">
        <v>3.47</v>
      </c>
      <c r="E361" s="48">
        <v>3.84</v>
      </c>
      <c r="F361" s="48">
        <v>1.94</v>
      </c>
      <c r="G361" s="48">
        <v>1.83</v>
      </c>
      <c r="H361" s="48">
        <v>3.41</v>
      </c>
      <c r="I361" s="48">
        <v>2.6</v>
      </c>
      <c r="J361" s="48">
        <v>3.21</v>
      </c>
      <c r="K361" s="48">
        <v>1.55</v>
      </c>
      <c r="L361" s="48">
        <v>0</v>
      </c>
      <c r="N361" s="252">
        <f t="shared" si="55"/>
        <v>3</v>
      </c>
      <c r="O361" s="49" t="str">
        <f>Main!A471</f>
        <v>Cresswell</v>
      </c>
      <c r="P361" s="49">
        <f>Main!B471</f>
        <v>4.8</v>
      </c>
      <c r="Q361" s="49" t="str">
        <f>Main!C471</f>
        <v>West Ham</v>
      </c>
      <c r="R361" s="49">
        <f>Main!D471</f>
        <v>2.87</v>
      </c>
      <c r="S361" s="49">
        <f>Main!E471</f>
        <v>2.71</v>
      </c>
      <c r="T361" s="49">
        <f>Main!F471</f>
        <v>2.66</v>
      </c>
      <c r="U361" s="49">
        <f>Main!G471</f>
        <v>3.33</v>
      </c>
      <c r="V361" s="49">
        <f>Main!H471</f>
        <v>1.69</v>
      </c>
      <c r="W361" s="49">
        <f>Main!I471</f>
        <v>2.21</v>
      </c>
      <c r="X361" s="49">
        <f>Main!J471</f>
        <v>1.63</v>
      </c>
      <c r="Y361" s="49">
        <f>Main!K471</f>
        <v>2.86</v>
      </c>
      <c r="Z361" s="49">
        <f>Main!L3111</f>
        <v>0</v>
      </c>
      <c r="AB361" s="49">
        <v>2</v>
      </c>
      <c r="AC361" s="49" t="str">
        <v>Son</v>
      </c>
      <c r="AD361" s="49">
        <v>11.6</v>
      </c>
      <c r="AE361" s="49" t="str">
        <v>Spurs</v>
      </c>
      <c r="AF361" s="49">
        <v>5.93</v>
      </c>
      <c r="AG361" s="49">
        <v>5.04</v>
      </c>
      <c r="AH361" s="49">
        <v>8.06</v>
      </c>
      <c r="AI361" s="49">
        <v>5.0999999999999996</v>
      </c>
      <c r="AJ361" s="49">
        <v>3.66</v>
      </c>
      <c r="AK361" s="49">
        <v>4.46</v>
      </c>
      <c r="AL361" s="49">
        <v>4.74</v>
      </c>
      <c r="AM361" s="49">
        <v>4.2</v>
      </c>
      <c r="AN361" s="49">
        <v>0</v>
      </c>
      <c r="AP361" s="50" t="str">
        <f>Main!A471</f>
        <v>Cresswell</v>
      </c>
      <c r="AQ361" s="50">
        <f>Main!B471</f>
        <v>4.8</v>
      </c>
      <c r="AR361" s="50" t="str">
        <f>Main!C471</f>
        <v>West Ham</v>
      </c>
      <c r="AS361" s="50">
        <f>Main!D471</f>
        <v>2.87</v>
      </c>
      <c r="AT361" s="50">
        <f>Main!E471</f>
        <v>2.71</v>
      </c>
      <c r="AU361" s="50">
        <f>Main!F471</f>
        <v>2.66</v>
      </c>
      <c r="AV361" s="50">
        <f>Main!G471</f>
        <v>3.33</v>
      </c>
      <c r="AW361" s="50">
        <f>Main!H471</f>
        <v>1.69</v>
      </c>
      <c r="AX361" s="50">
        <f>Main!I471</f>
        <v>2.21</v>
      </c>
      <c r="AY361" s="50">
        <f>Main!J471</f>
        <v>1.63</v>
      </c>
      <c r="AZ361" s="50">
        <f>Main!K471</f>
        <v>2.86</v>
      </c>
      <c r="BA361" s="50">
        <f>Main!L1351</f>
        <v>0</v>
      </c>
      <c r="BC361" s="50" t="str">
        <v>Mee</v>
      </c>
      <c r="BD361" s="50">
        <v>4.5999999999999996</v>
      </c>
      <c r="BE361" s="50" t="str">
        <v>Brentford</v>
      </c>
      <c r="BF361" s="50">
        <v>2.67</v>
      </c>
      <c r="BG361" s="50">
        <v>1.94</v>
      </c>
      <c r="BH361" s="50">
        <v>3.89</v>
      </c>
      <c r="BI361" s="50">
        <v>2.54</v>
      </c>
      <c r="BJ361" s="50">
        <v>3.58</v>
      </c>
      <c r="BK361" s="50">
        <v>1.5</v>
      </c>
      <c r="BL361" s="50">
        <v>3.4</v>
      </c>
      <c r="BM361" s="50">
        <v>0.85</v>
      </c>
      <c r="BN361" s="50">
        <v>0</v>
      </c>
      <c r="BP361" s="126" t="str">
        <f>Main!A361</f>
        <v>Cresswell</v>
      </c>
      <c r="BQ361" s="126">
        <f>Main!N3111</f>
        <v>0</v>
      </c>
      <c r="BR361" s="126">
        <f>Main!G31</f>
        <v>3.33</v>
      </c>
      <c r="BS361" s="126" t="str">
        <v>Mee</v>
      </c>
      <c r="BT361" s="126">
        <v>0</v>
      </c>
      <c r="BU361" s="126">
        <v>2.54</v>
      </c>
      <c r="BV361" s="127" t="str">
        <f t="shared" si="56"/>
        <v>Cresswell</v>
      </c>
      <c r="BW361" s="127">
        <f>Main!P3111</f>
        <v>0</v>
      </c>
      <c r="BX361" s="127">
        <f t="shared" si="57"/>
        <v>3.33</v>
      </c>
      <c r="BY361" s="127" t="str">
        <v>Mee</v>
      </c>
      <c r="BZ361" s="127">
        <v>0</v>
      </c>
      <c r="CA361" s="127">
        <v>2.54</v>
      </c>
      <c r="CH361" s="19" t="str">
        <f t="shared" si="58"/>
        <v>Cresswell</v>
      </c>
      <c r="CI361" s="19">
        <f>Main!M3111-BQ361-BW361-CC361</f>
        <v>0</v>
      </c>
      <c r="CJ361" s="19">
        <f t="shared" si="59"/>
        <v>3.33</v>
      </c>
      <c r="CK361" s="19" t="str">
        <v>Mee</v>
      </c>
      <c r="CL361" s="19">
        <v>0</v>
      </c>
      <c r="CM361" s="19">
        <v>2.54</v>
      </c>
    </row>
    <row r="362" spans="1:91">
      <c r="A362" s="48" t="str">
        <v>Estupiñán</v>
      </c>
      <c r="B362" s="48">
        <v>4.5</v>
      </c>
      <c r="C362" s="48" t="str">
        <v>Brighton</v>
      </c>
      <c r="D362" s="48">
        <v>2.37</v>
      </c>
      <c r="E362" s="48">
        <v>3.26</v>
      </c>
      <c r="F362" s="48">
        <v>2.17</v>
      </c>
      <c r="G362" s="48">
        <v>2.61</v>
      </c>
      <c r="H362" s="48">
        <v>3.62</v>
      </c>
      <c r="I362" s="48">
        <v>2.79</v>
      </c>
      <c r="J362" s="48">
        <v>3.17</v>
      </c>
      <c r="K362" s="48">
        <v>1.31</v>
      </c>
      <c r="L362" s="48">
        <v>0</v>
      </c>
      <c r="N362" s="252">
        <f t="shared" si="55"/>
        <v>3</v>
      </c>
      <c r="O362" s="49" t="str">
        <f>Main!A472</f>
        <v>Konsa</v>
      </c>
      <c r="P362" s="49">
        <f>Main!B472</f>
        <v>4.4000000000000004</v>
      </c>
      <c r="Q362" s="49" t="str">
        <f>Main!C472</f>
        <v>Aston Villa</v>
      </c>
      <c r="R362" s="49">
        <f>Main!D472</f>
        <v>1.95</v>
      </c>
      <c r="S362" s="49">
        <f>Main!E472</f>
        <v>3.28</v>
      </c>
      <c r="T362" s="49">
        <f>Main!F472</f>
        <v>2.93</v>
      </c>
      <c r="U362" s="49">
        <f>Main!G472</f>
        <v>2.71</v>
      </c>
      <c r="V362" s="49">
        <f>Main!H472</f>
        <v>2.98</v>
      </c>
      <c r="W362" s="49">
        <f>Main!I472</f>
        <v>1.21</v>
      </c>
      <c r="X362" s="49">
        <f>Main!J472</f>
        <v>1.9</v>
      </c>
      <c r="Y362" s="49">
        <f>Main!K472</f>
        <v>2.59</v>
      </c>
      <c r="Z362" s="49">
        <f>Main!L3112</f>
        <v>0</v>
      </c>
      <c r="AB362" s="49">
        <v>2</v>
      </c>
      <c r="AC362" s="49" t="str">
        <v>Foden</v>
      </c>
      <c r="AD362" s="49">
        <v>8.3000000000000007</v>
      </c>
      <c r="AE362" s="49" t="str">
        <v>Man City</v>
      </c>
      <c r="AF362" s="49">
        <v>4.67</v>
      </c>
      <c r="AG362" s="49">
        <v>3.53</v>
      </c>
      <c r="AH362" s="49">
        <v>7.49</v>
      </c>
      <c r="AI362" s="49">
        <v>4.37</v>
      </c>
      <c r="AJ362" s="49">
        <v>3.54</v>
      </c>
      <c r="AK362" s="49">
        <v>7.78</v>
      </c>
      <c r="AL362" s="49">
        <v>4.08</v>
      </c>
      <c r="AM362" s="49">
        <v>1.88</v>
      </c>
      <c r="AN362" s="49">
        <v>0</v>
      </c>
      <c r="AP362" s="50" t="str">
        <f>Main!A472</f>
        <v>Konsa</v>
      </c>
      <c r="AQ362" s="50">
        <f>Main!B472</f>
        <v>4.4000000000000004</v>
      </c>
      <c r="AR362" s="50" t="str">
        <f>Main!C472</f>
        <v>Aston Villa</v>
      </c>
      <c r="AS362" s="50">
        <f>Main!D472</f>
        <v>1.95</v>
      </c>
      <c r="AT362" s="50">
        <f>Main!E472</f>
        <v>3.28</v>
      </c>
      <c r="AU362" s="50">
        <f>Main!F472</f>
        <v>2.93</v>
      </c>
      <c r="AV362" s="50">
        <f>Main!G472</f>
        <v>2.71</v>
      </c>
      <c r="AW362" s="50">
        <f>Main!H472</f>
        <v>2.98</v>
      </c>
      <c r="AX362" s="50">
        <f>Main!I472</f>
        <v>1.21</v>
      </c>
      <c r="AY362" s="50">
        <f>Main!J472</f>
        <v>1.9</v>
      </c>
      <c r="AZ362" s="50">
        <f>Main!K472</f>
        <v>2.59</v>
      </c>
      <c r="BA362" s="50">
        <f>Main!L1352</f>
        <v>0</v>
      </c>
      <c r="BC362" s="50" t="str">
        <v>Cresswell</v>
      </c>
      <c r="BD362" s="50">
        <v>4.8</v>
      </c>
      <c r="BE362" s="50" t="str">
        <v>West Ham</v>
      </c>
      <c r="BF362" s="50">
        <v>2.87</v>
      </c>
      <c r="BG362" s="50">
        <v>2.71</v>
      </c>
      <c r="BH362" s="50">
        <v>2.66</v>
      </c>
      <c r="BI362" s="50">
        <v>3.33</v>
      </c>
      <c r="BJ362" s="50">
        <v>1.69</v>
      </c>
      <c r="BK362" s="50">
        <v>2.21</v>
      </c>
      <c r="BL362" s="50">
        <v>1.63</v>
      </c>
      <c r="BM362" s="50">
        <v>2.86</v>
      </c>
      <c r="BN362" s="50">
        <v>0</v>
      </c>
      <c r="BP362" s="126" t="str">
        <f>Main!A362</f>
        <v>Konsa</v>
      </c>
      <c r="BQ362" s="126">
        <f>Main!N3112</f>
        <v>0</v>
      </c>
      <c r="BR362" s="126">
        <f>Main!G32</f>
        <v>2.71</v>
      </c>
      <c r="BS362" s="126" t="str">
        <v>Cresswell</v>
      </c>
      <c r="BT362" s="126">
        <v>0</v>
      </c>
      <c r="BU362" s="126">
        <v>3.33</v>
      </c>
      <c r="BV362" s="127" t="str">
        <f t="shared" si="56"/>
        <v>Konsa</v>
      </c>
      <c r="BW362" s="127">
        <f>Main!P3112</f>
        <v>0</v>
      </c>
      <c r="BX362" s="127">
        <f t="shared" si="57"/>
        <v>2.71</v>
      </c>
      <c r="BY362" s="127" t="str">
        <v>Cresswell</v>
      </c>
      <c r="BZ362" s="127">
        <v>0</v>
      </c>
      <c r="CA362" s="127">
        <v>3.33</v>
      </c>
      <c r="CH362" s="19" t="str">
        <f t="shared" si="58"/>
        <v>Konsa</v>
      </c>
      <c r="CI362" s="19">
        <f>Main!M3112-BQ362-BW362-CC362</f>
        <v>0</v>
      </c>
      <c r="CJ362" s="19">
        <f t="shared" si="59"/>
        <v>2.71</v>
      </c>
      <c r="CK362" s="19" t="str">
        <v>Cresswell</v>
      </c>
      <c r="CL362" s="19">
        <v>0</v>
      </c>
      <c r="CM362" s="19">
        <v>3.33</v>
      </c>
    </row>
    <row r="363" spans="1:91">
      <c r="A363" s="48" t="str">
        <v>Matip</v>
      </c>
      <c r="B363" s="48">
        <v>5.9</v>
      </c>
      <c r="C363" s="48" t="str">
        <v>Liverpool</v>
      </c>
      <c r="D363" s="48">
        <v>3.36</v>
      </c>
      <c r="E363" s="48">
        <v>2.5299999999999998</v>
      </c>
      <c r="F363" s="48">
        <v>2.21</v>
      </c>
      <c r="G363" s="48">
        <v>2.44</v>
      </c>
      <c r="H363" s="48">
        <v>2.91</v>
      </c>
      <c r="I363" s="48">
        <v>3.18</v>
      </c>
      <c r="J363" s="48">
        <v>1.93</v>
      </c>
      <c r="K363" s="48">
        <v>2.67</v>
      </c>
      <c r="L363" s="48">
        <v>0</v>
      </c>
      <c r="N363" s="252">
        <f t="shared" si="55"/>
        <v>3</v>
      </c>
      <c r="O363" s="49" t="str">
        <f>Main!A473</f>
        <v>Perraud</v>
      </c>
      <c r="P363" s="49">
        <f>Main!B473</f>
        <v>4.4000000000000004</v>
      </c>
      <c r="Q363" s="49" t="str">
        <f>Main!C473</f>
        <v>Southampton</v>
      </c>
      <c r="R363" s="49">
        <f>Main!D473</f>
        <v>2.5299999999999998</v>
      </c>
      <c r="S363" s="49">
        <f>Main!E473</f>
        <v>3.56</v>
      </c>
      <c r="T363" s="49">
        <f>Main!F473</f>
        <v>2.5099999999999998</v>
      </c>
      <c r="U363" s="49">
        <f>Main!G473</f>
        <v>2.67</v>
      </c>
      <c r="V363" s="49">
        <f>Main!H473</f>
        <v>2.0499999999999998</v>
      </c>
      <c r="W363" s="49">
        <f>Main!I473</f>
        <v>2.89</v>
      </c>
      <c r="X363" s="49">
        <f>Main!J473</f>
        <v>1.51</v>
      </c>
      <c r="Y363" s="49">
        <f>Main!K473</f>
        <v>1.78</v>
      </c>
      <c r="Z363" s="49">
        <f>Main!L3113</f>
        <v>0</v>
      </c>
      <c r="AB363" s="49">
        <v>2</v>
      </c>
      <c r="AC363" s="49" t="str">
        <v>Mount</v>
      </c>
      <c r="AD363" s="49">
        <v>7.5</v>
      </c>
      <c r="AE363" s="49" t="str">
        <v>Chelsea</v>
      </c>
      <c r="AF363" s="49">
        <v>4.3099999999999996</v>
      </c>
      <c r="AG363" s="49">
        <v>7.12</v>
      </c>
      <c r="AH363" s="49">
        <v>4.3</v>
      </c>
      <c r="AI363" s="49">
        <v>3.08</v>
      </c>
      <c r="AJ363" s="49">
        <v>4.5</v>
      </c>
      <c r="AK363" s="49">
        <v>3.52</v>
      </c>
      <c r="AL363" s="49">
        <v>4.62</v>
      </c>
      <c r="AM363" s="49">
        <v>3.34</v>
      </c>
      <c r="AN363" s="49">
        <v>0</v>
      </c>
      <c r="AP363" s="50" t="str">
        <f>Main!A473</f>
        <v>Perraud</v>
      </c>
      <c r="AQ363" s="50">
        <f>Main!B473</f>
        <v>4.4000000000000004</v>
      </c>
      <c r="AR363" s="50" t="str">
        <f>Main!C473</f>
        <v>Southampton</v>
      </c>
      <c r="AS363" s="50">
        <f>Main!D473</f>
        <v>2.5299999999999998</v>
      </c>
      <c r="AT363" s="50">
        <f>Main!E473</f>
        <v>3.56</v>
      </c>
      <c r="AU363" s="50">
        <f>Main!F473</f>
        <v>2.5099999999999998</v>
      </c>
      <c r="AV363" s="50">
        <f>Main!G473</f>
        <v>2.67</v>
      </c>
      <c r="AW363" s="50">
        <f>Main!H473</f>
        <v>2.0499999999999998</v>
      </c>
      <c r="AX363" s="50">
        <f>Main!I473</f>
        <v>2.89</v>
      </c>
      <c r="AY363" s="50">
        <f>Main!J473</f>
        <v>1.51</v>
      </c>
      <c r="AZ363" s="50">
        <f>Main!K473</f>
        <v>1.78</v>
      </c>
      <c r="BA363" s="50">
        <f>Main!L1353</f>
        <v>0</v>
      </c>
      <c r="BC363" s="50" t="str">
        <v>Konsa</v>
      </c>
      <c r="BD363" s="50">
        <v>4.4000000000000004</v>
      </c>
      <c r="BE363" s="50" t="str">
        <v>Aston Villa</v>
      </c>
      <c r="BF363" s="50">
        <v>1.95</v>
      </c>
      <c r="BG363" s="50">
        <v>3.28</v>
      </c>
      <c r="BH363" s="50">
        <v>2.93</v>
      </c>
      <c r="BI363" s="50">
        <v>2.71</v>
      </c>
      <c r="BJ363" s="50">
        <v>2.98</v>
      </c>
      <c r="BK363" s="50">
        <v>1.21</v>
      </c>
      <c r="BL363" s="50">
        <v>1.9</v>
      </c>
      <c r="BM363" s="50">
        <v>2.59</v>
      </c>
      <c r="BN363" s="50">
        <v>0</v>
      </c>
      <c r="BP363" s="126" t="str">
        <f>Main!A363</f>
        <v>Perraud</v>
      </c>
      <c r="BQ363" s="126">
        <f>Main!N3113</f>
        <v>0</v>
      </c>
      <c r="BR363" s="126">
        <f>Main!G33</f>
        <v>2.67</v>
      </c>
      <c r="BS363" s="126" t="str">
        <v>Konsa</v>
      </c>
      <c r="BT363" s="126">
        <v>0</v>
      </c>
      <c r="BU363" s="126">
        <v>2.71</v>
      </c>
      <c r="BV363" s="127" t="str">
        <f t="shared" si="56"/>
        <v>Perraud</v>
      </c>
      <c r="BW363" s="127">
        <f>Main!P3113</f>
        <v>0</v>
      </c>
      <c r="BX363" s="127">
        <f t="shared" si="57"/>
        <v>2.67</v>
      </c>
      <c r="BY363" s="127" t="str">
        <v>Konsa</v>
      </c>
      <c r="BZ363" s="127">
        <v>0</v>
      </c>
      <c r="CA363" s="127">
        <v>2.71</v>
      </c>
      <c r="CH363" s="19" t="str">
        <f t="shared" si="58"/>
        <v>Perraud</v>
      </c>
      <c r="CI363" s="19">
        <f>Main!M3113-BQ363-BW363-CC363</f>
        <v>0</v>
      </c>
      <c r="CJ363" s="19">
        <f t="shared" si="59"/>
        <v>2.67</v>
      </c>
      <c r="CK363" s="19" t="str">
        <v>Konsa</v>
      </c>
      <c r="CL363" s="19">
        <v>0</v>
      </c>
      <c r="CM363" s="19">
        <v>2.71</v>
      </c>
    </row>
    <row r="364" spans="1:91">
      <c r="A364" s="48" t="str">
        <v>Romero</v>
      </c>
      <c r="B364" s="48">
        <v>4.9000000000000004</v>
      </c>
      <c r="C364" s="48" t="str">
        <v>Spurs</v>
      </c>
      <c r="D364" s="48">
        <v>2.2200000000000002</v>
      </c>
      <c r="E364" s="48">
        <v>2.83</v>
      </c>
      <c r="F364" s="48">
        <v>3.59</v>
      </c>
      <c r="G364" s="48">
        <v>2.67</v>
      </c>
      <c r="H364" s="48">
        <v>1.63</v>
      </c>
      <c r="I364" s="48">
        <v>2.56</v>
      </c>
      <c r="J364" s="48">
        <v>3.06</v>
      </c>
      <c r="K364" s="48">
        <v>2.5</v>
      </c>
      <c r="L364" s="48">
        <v>0</v>
      </c>
      <c r="N364" s="252">
        <f t="shared" si="55"/>
        <v>3</v>
      </c>
      <c r="O364" s="49" t="str">
        <f>Main!A474</f>
        <v>Kehrer</v>
      </c>
      <c r="P364" s="49">
        <f>Main!B474</f>
        <v>4.5</v>
      </c>
      <c r="Q364" s="49" t="str">
        <f>Main!C474</f>
        <v>West Ham</v>
      </c>
      <c r="R364" s="49">
        <f>Main!D474</f>
        <v>3.05</v>
      </c>
      <c r="S364" s="49">
        <f>Main!E474</f>
        <v>2.16</v>
      </c>
      <c r="T364" s="49">
        <f>Main!F474</f>
        <v>2.38</v>
      </c>
      <c r="U364" s="49">
        <f>Main!G474</f>
        <v>3</v>
      </c>
      <c r="V364" s="49">
        <f>Main!H474</f>
        <v>1.8</v>
      </c>
      <c r="W364" s="49">
        <f>Main!I474</f>
        <v>2.35</v>
      </c>
      <c r="X364" s="49">
        <f>Main!J474</f>
        <v>1.74</v>
      </c>
      <c r="Y364" s="49">
        <f>Main!K474</f>
        <v>2.98</v>
      </c>
      <c r="Z364" s="49">
        <f>Main!L3114</f>
        <v>0</v>
      </c>
      <c r="AB364" s="49">
        <v>2</v>
      </c>
      <c r="AC364" s="49" t="str">
        <v>Sterling</v>
      </c>
      <c r="AD364" s="49">
        <v>9.6999999999999993</v>
      </c>
      <c r="AE364" s="49" t="str">
        <v>Chelsea</v>
      </c>
      <c r="AF364" s="49">
        <v>4.1500000000000004</v>
      </c>
      <c r="AG364" s="49">
        <v>6.96</v>
      </c>
      <c r="AH364" s="49">
        <v>4.25</v>
      </c>
      <c r="AI364" s="49">
        <v>2.78</v>
      </c>
      <c r="AJ364" s="49">
        <v>4.63</v>
      </c>
      <c r="AK364" s="49">
        <v>3.51</v>
      </c>
      <c r="AL364" s="49">
        <v>4.37</v>
      </c>
      <c r="AM364" s="49">
        <v>3.17</v>
      </c>
      <c r="AN364" s="49">
        <v>0</v>
      </c>
      <c r="AP364" s="50" t="str">
        <f>Main!A474</f>
        <v>Kehrer</v>
      </c>
      <c r="AQ364" s="50">
        <f>Main!B474</f>
        <v>4.5</v>
      </c>
      <c r="AR364" s="50" t="str">
        <f>Main!C474</f>
        <v>West Ham</v>
      </c>
      <c r="AS364" s="50">
        <f>Main!D474</f>
        <v>3.05</v>
      </c>
      <c r="AT364" s="50">
        <f>Main!E474</f>
        <v>2.16</v>
      </c>
      <c r="AU364" s="50">
        <f>Main!F474</f>
        <v>2.38</v>
      </c>
      <c r="AV364" s="50">
        <f>Main!G474</f>
        <v>3</v>
      </c>
      <c r="AW364" s="50">
        <f>Main!H474</f>
        <v>1.8</v>
      </c>
      <c r="AX364" s="50">
        <f>Main!I474</f>
        <v>2.35</v>
      </c>
      <c r="AY364" s="50">
        <f>Main!J474</f>
        <v>1.74</v>
      </c>
      <c r="AZ364" s="50">
        <f>Main!K474</f>
        <v>2.98</v>
      </c>
      <c r="BA364" s="50">
        <f>Main!L1354</f>
        <v>0</v>
      </c>
      <c r="BC364" s="50" t="str">
        <v>Perraud</v>
      </c>
      <c r="BD364" s="50">
        <v>4.4000000000000004</v>
      </c>
      <c r="BE364" s="50" t="str">
        <v>Southampton</v>
      </c>
      <c r="BF364" s="50">
        <v>2.5299999999999998</v>
      </c>
      <c r="BG364" s="50">
        <v>3.56</v>
      </c>
      <c r="BH364" s="50">
        <v>2.5099999999999998</v>
      </c>
      <c r="BI364" s="50">
        <v>2.67</v>
      </c>
      <c r="BJ364" s="50">
        <v>2.0499999999999998</v>
      </c>
      <c r="BK364" s="50">
        <v>2.89</v>
      </c>
      <c r="BL364" s="50">
        <v>1.51</v>
      </c>
      <c r="BM364" s="50">
        <v>1.78</v>
      </c>
      <c r="BN364" s="50">
        <v>0</v>
      </c>
      <c r="BP364" s="126" t="str">
        <f>Main!A364</f>
        <v>Kehrer</v>
      </c>
      <c r="BQ364" s="126">
        <f>Main!N3114</f>
        <v>0</v>
      </c>
      <c r="BR364" s="126">
        <f>Main!G34</f>
        <v>3</v>
      </c>
      <c r="BS364" s="126" t="str">
        <v>Perraud</v>
      </c>
      <c r="BT364" s="126">
        <v>0</v>
      </c>
      <c r="BU364" s="126">
        <v>2.67</v>
      </c>
      <c r="BV364" s="127" t="str">
        <f t="shared" si="56"/>
        <v>Kehrer</v>
      </c>
      <c r="BW364" s="127">
        <f>Main!P3114</f>
        <v>0</v>
      </c>
      <c r="BX364" s="127">
        <f t="shared" si="57"/>
        <v>3</v>
      </c>
      <c r="BY364" s="127" t="str">
        <v>Perraud</v>
      </c>
      <c r="BZ364" s="127">
        <v>0</v>
      </c>
      <c r="CA364" s="127">
        <v>2.67</v>
      </c>
      <c r="CH364" s="19" t="str">
        <f t="shared" si="58"/>
        <v>Kehrer</v>
      </c>
      <c r="CI364" s="19">
        <f>Main!M3114-BQ364-BW364-CC364</f>
        <v>0</v>
      </c>
      <c r="CJ364" s="19">
        <f t="shared" si="59"/>
        <v>3</v>
      </c>
      <c r="CK364" s="19" t="str">
        <v>Perraud</v>
      </c>
      <c r="CL364" s="19">
        <v>0</v>
      </c>
      <c r="CM364" s="19">
        <v>2.67</v>
      </c>
    </row>
    <row r="365" spans="1:91">
      <c r="A365" s="48" t="str">
        <v>Koulibaly</v>
      </c>
      <c r="B365" s="48">
        <v>5.5</v>
      </c>
      <c r="C365" s="48" t="str">
        <v>Chelsea</v>
      </c>
      <c r="D365" s="48">
        <v>3.41</v>
      </c>
      <c r="E365" s="48">
        <v>4.5599999999999996</v>
      </c>
      <c r="F365" s="48">
        <v>3.01</v>
      </c>
      <c r="G365" s="48">
        <v>1.31</v>
      </c>
      <c r="H365" s="48">
        <v>2.6</v>
      </c>
      <c r="I365" s="48">
        <v>1.91</v>
      </c>
      <c r="J365" s="48">
        <v>2.62</v>
      </c>
      <c r="K365" s="48">
        <v>1.51</v>
      </c>
      <c r="L365" s="48">
        <v>0</v>
      </c>
      <c r="N365" s="252">
        <f t="shared" si="55"/>
        <v>3</v>
      </c>
      <c r="O365" s="49" t="str">
        <f>Main!A475</f>
        <v>Ream</v>
      </c>
      <c r="P365" s="49">
        <f>Main!B475</f>
        <v>4.5</v>
      </c>
      <c r="Q365" s="49" t="str">
        <f>Main!C475</f>
        <v>Fulham</v>
      </c>
      <c r="R365" s="49">
        <f>Main!D475</f>
        <v>3.01</v>
      </c>
      <c r="S365" s="49">
        <f>Main!E475</f>
        <v>4.28</v>
      </c>
      <c r="T365" s="49">
        <f>Main!F475</f>
        <v>1.46</v>
      </c>
      <c r="U365" s="49">
        <f>Main!G475</f>
        <v>1.91</v>
      </c>
      <c r="V365" s="49">
        <f>Main!H475</f>
        <v>1.48</v>
      </c>
      <c r="W365" s="49">
        <f>Main!I475</f>
        <v>3.12</v>
      </c>
      <c r="X365" s="49">
        <f>Main!J475</f>
        <v>1.69</v>
      </c>
      <c r="Y365" s="49">
        <f>Main!K475</f>
        <v>2.4</v>
      </c>
      <c r="Z365" s="49">
        <f>Main!L3115</f>
        <v>0</v>
      </c>
      <c r="AB365" s="49">
        <v>2</v>
      </c>
      <c r="AC365" s="49" t="str">
        <v>Fernandes</v>
      </c>
      <c r="AD365" s="49">
        <v>9.8000000000000007</v>
      </c>
      <c r="AE365" s="49" t="str">
        <v>Man Utd</v>
      </c>
      <c r="AF365" s="49">
        <v>4.3</v>
      </c>
      <c r="AG365" s="49">
        <v>5.29</v>
      </c>
      <c r="AH365" s="49">
        <v>3.31</v>
      </c>
      <c r="AI365" s="49">
        <v>3.29</v>
      </c>
      <c r="AJ365" s="49">
        <v>4.83</v>
      </c>
      <c r="AK365" s="49">
        <v>4.5</v>
      </c>
      <c r="AL365" s="49">
        <v>4.8499999999999996</v>
      </c>
      <c r="AM365" s="49">
        <v>2.36</v>
      </c>
      <c r="AN365" s="49">
        <v>0</v>
      </c>
      <c r="AP365" s="50" t="str">
        <f>Main!A475</f>
        <v>Ream</v>
      </c>
      <c r="AQ365" s="50">
        <f>Main!B475</f>
        <v>4.5</v>
      </c>
      <c r="AR365" s="50" t="str">
        <f>Main!C475</f>
        <v>Fulham</v>
      </c>
      <c r="AS365" s="50">
        <f>Main!D475</f>
        <v>3.01</v>
      </c>
      <c r="AT365" s="50">
        <f>Main!E475</f>
        <v>4.28</v>
      </c>
      <c r="AU365" s="50">
        <f>Main!F475</f>
        <v>1.46</v>
      </c>
      <c r="AV365" s="50">
        <f>Main!G475</f>
        <v>1.91</v>
      </c>
      <c r="AW365" s="50">
        <f>Main!H475</f>
        <v>1.48</v>
      </c>
      <c r="AX365" s="50">
        <f>Main!I475</f>
        <v>3.12</v>
      </c>
      <c r="AY365" s="50">
        <f>Main!J475</f>
        <v>1.69</v>
      </c>
      <c r="AZ365" s="50">
        <f>Main!K475</f>
        <v>2.4</v>
      </c>
      <c r="BA365" s="50">
        <f>Main!L1355</f>
        <v>0</v>
      </c>
      <c r="BC365" s="50" t="str">
        <v>Kehrer</v>
      </c>
      <c r="BD365" s="50">
        <v>4.5</v>
      </c>
      <c r="BE365" s="50" t="str">
        <v>West Ham</v>
      </c>
      <c r="BF365" s="50">
        <v>3.05</v>
      </c>
      <c r="BG365" s="50">
        <v>2.16</v>
      </c>
      <c r="BH365" s="50">
        <v>2.38</v>
      </c>
      <c r="BI365" s="50">
        <v>3</v>
      </c>
      <c r="BJ365" s="50">
        <v>1.8</v>
      </c>
      <c r="BK365" s="50">
        <v>2.35</v>
      </c>
      <c r="BL365" s="50">
        <v>1.74</v>
      </c>
      <c r="BM365" s="50">
        <v>2.98</v>
      </c>
      <c r="BN365" s="50">
        <v>0</v>
      </c>
      <c r="BP365" s="126" t="str">
        <f>Main!A365</f>
        <v>Ream</v>
      </c>
      <c r="BQ365" s="126">
        <f>Main!N3115</f>
        <v>0</v>
      </c>
      <c r="BR365" s="126">
        <f>Main!G35</f>
        <v>1.91</v>
      </c>
      <c r="BS365" s="126" t="str">
        <v>Kehrer</v>
      </c>
      <c r="BT365" s="126">
        <v>0</v>
      </c>
      <c r="BU365" s="126">
        <v>3</v>
      </c>
      <c r="BV365" s="127" t="str">
        <f t="shared" si="56"/>
        <v>Ream</v>
      </c>
      <c r="BW365" s="127">
        <f>Main!P3115</f>
        <v>0</v>
      </c>
      <c r="BX365" s="127">
        <f t="shared" si="57"/>
        <v>1.91</v>
      </c>
      <c r="BY365" s="127" t="str">
        <v>Kehrer</v>
      </c>
      <c r="BZ365" s="127">
        <v>0</v>
      </c>
      <c r="CA365" s="127">
        <v>3</v>
      </c>
      <c r="CH365" s="19" t="str">
        <f t="shared" si="58"/>
        <v>Ream</v>
      </c>
      <c r="CI365" s="19">
        <f>Main!M3115-BQ365-BW365-CC365</f>
        <v>0</v>
      </c>
      <c r="CJ365" s="19">
        <f t="shared" si="59"/>
        <v>1.91</v>
      </c>
      <c r="CK365" s="19" t="str">
        <v>Kehrer</v>
      </c>
      <c r="CL365" s="19">
        <v>0</v>
      </c>
      <c r="CM365" s="19">
        <v>3</v>
      </c>
    </row>
    <row r="366" spans="1:91">
      <c r="A366" s="48" t="str">
        <v>Digne</v>
      </c>
      <c r="B366" s="48">
        <v>4.5999999999999996</v>
      </c>
      <c r="C366" s="48" t="str">
        <v>Aston Villa</v>
      </c>
      <c r="D366" s="48">
        <v>2.17</v>
      </c>
      <c r="E366" s="48">
        <v>3.48</v>
      </c>
      <c r="F366" s="48">
        <v>3.26</v>
      </c>
      <c r="G366" s="48">
        <v>2.9</v>
      </c>
      <c r="H366" s="48">
        <v>3.17</v>
      </c>
      <c r="I366" s="48">
        <v>1.1499999999999999</v>
      </c>
      <c r="J366" s="48">
        <v>2.02</v>
      </c>
      <c r="K366" s="48">
        <v>2.76</v>
      </c>
      <c r="L366" s="48">
        <v>0</v>
      </c>
      <c r="N366" s="252">
        <f t="shared" si="55"/>
        <v>3</v>
      </c>
      <c r="O366" s="49" t="str">
        <f>Main!A476</f>
        <v>R.Sessegnon</v>
      </c>
      <c r="P366" s="49">
        <f>Main!B476</f>
        <v>4.5</v>
      </c>
      <c r="Q366" s="49" t="str">
        <f>Main!C476</f>
        <v>Spurs</v>
      </c>
      <c r="R366" s="49">
        <f>Main!D476</f>
        <v>1.93</v>
      </c>
      <c r="S366" s="49">
        <f>Main!E476</f>
        <v>2.33</v>
      </c>
      <c r="T366" s="49">
        <f>Main!F476</f>
        <v>3.6</v>
      </c>
      <c r="U366" s="49">
        <f>Main!G476</f>
        <v>2.44</v>
      </c>
      <c r="V366" s="49">
        <f>Main!H476</f>
        <v>1.61</v>
      </c>
      <c r="W366" s="49">
        <f>Main!I476</f>
        <v>2.38</v>
      </c>
      <c r="X366" s="49">
        <f>Main!J476</f>
        <v>2.61</v>
      </c>
      <c r="Y366" s="49">
        <f>Main!K476</f>
        <v>2.27</v>
      </c>
      <c r="Z366" s="49">
        <f>Main!L3116</f>
        <v>0</v>
      </c>
      <c r="AB366" s="49">
        <v>2</v>
      </c>
      <c r="AC366" s="49" t="str">
        <v>Ødegaard</v>
      </c>
      <c r="AD366" s="49">
        <v>6.4</v>
      </c>
      <c r="AE366" s="49" t="str">
        <v>Arsenal</v>
      </c>
      <c r="AF366" s="49">
        <v>3.72</v>
      </c>
      <c r="AG366" s="49">
        <v>3.71</v>
      </c>
      <c r="AH366" s="49">
        <v>3.41</v>
      </c>
      <c r="AI366" s="49">
        <v>3.8</v>
      </c>
      <c r="AJ366" s="49">
        <v>3.88</v>
      </c>
      <c r="AK366" s="49">
        <v>7.39</v>
      </c>
      <c r="AL366" s="49">
        <v>3.75</v>
      </c>
      <c r="AM366" s="49">
        <v>3.02</v>
      </c>
      <c r="AN366" s="49">
        <v>0</v>
      </c>
      <c r="AP366" s="50" t="str">
        <f>Main!A476</f>
        <v>R.Sessegnon</v>
      </c>
      <c r="AQ366" s="50">
        <f>Main!B476</f>
        <v>4.5</v>
      </c>
      <c r="AR366" s="50" t="str">
        <f>Main!C476</f>
        <v>Spurs</v>
      </c>
      <c r="AS366" s="50">
        <f>Main!D476</f>
        <v>1.93</v>
      </c>
      <c r="AT366" s="50">
        <f>Main!E476</f>
        <v>2.33</v>
      </c>
      <c r="AU366" s="50">
        <f>Main!F476</f>
        <v>3.6</v>
      </c>
      <c r="AV366" s="50">
        <f>Main!G476</f>
        <v>2.44</v>
      </c>
      <c r="AW366" s="50">
        <f>Main!H476</f>
        <v>1.61</v>
      </c>
      <c r="AX366" s="50">
        <f>Main!I476</f>
        <v>2.38</v>
      </c>
      <c r="AY366" s="50">
        <f>Main!J476</f>
        <v>2.61</v>
      </c>
      <c r="AZ366" s="50">
        <f>Main!K476</f>
        <v>2.27</v>
      </c>
      <c r="BA366" s="50">
        <f>Main!L1356</f>
        <v>0</v>
      </c>
      <c r="BC366" s="50" t="str">
        <v>Ream</v>
      </c>
      <c r="BD366" s="50">
        <v>4.5</v>
      </c>
      <c r="BE366" s="50" t="str">
        <v>Fulham</v>
      </c>
      <c r="BF366" s="50">
        <v>3.01</v>
      </c>
      <c r="BG366" s="50">
        <v>4.28</v>
      </c>
      <c r="BH366" s="50">
        <v>1.46</v>
      </c>
      <c r="BI366" s="50">
        <v>1.91</v>
      </c>
      <c r="BJ366" s="50">
        <v>1.48</v>
      </c>
      <c r="BK366" s="50">
        <v>3.12</v>
      </c>
      <c r="BL366" s="50">
        <v>1.69</v>
      </c>
      <c r="BM366" s="50">
        <v>2.4</v>
      </c>
      <c r="BN366" s="50">
        <v>0</v>
      </c>
      <c r="BP366" s="126" t="str">
        <f>Main!A366</f>
        <v>R.Sessegnon</v>
      </c>
      <c r="BQ366" s="126">
        <f>Main!N3116</f>
        <v>0</v>
      </c>
      <c r="BR366" s="126">
        <f>Main!G36</f>
        <v>2.44</v>
      </c>
      <c r="BS366" s="126" t="str">
        <v>Ream</v>
      </c>
      <c r="BT366" s="126">
        <v>0</v>
      </c>
      <c r="BU366" s="126">
        <v>1.91</v>
      </c>
      <c r="BV366" s="127" t="str">
        <f t="shared" si="56"/>
        <v>R.Sessegnon</v>
      </c>
      <c r="BW366" s="127">
        <f>Main!P3116</f>
        <v>0</v>
      </c>
      <c r="BX366" s="127">
        <f t="shared" si="57"/>
        <v>2.44</v>
      </c>
      <c r="BY366" s="127" t="str">
        <v>Ream</v>
      </c>
      <c r="BZ366" s="127">
        <v>0</v>
      </c>
      <c r="CA366" s="127">
        <v>1.91</v>
      </c>
      <c r="CH366" s="19" t="str">
        <f t="shared" si="58"/>
        <v>R.Sessegnon</v>
      </c>
      <c r="CI366" s="19">
        <f>Main!M3116-BQ366-BW366-CC366</f>
        <v>0</v>
      </c>
      <c r="CJ366" s="19">
        <f t="shared" si="59"/>
        <v>2.44</v>
      </c>
      <c r="CK366" s="19" t="str">
        <v>Ream</v>
      </c>
      <c r="CL366" s="19">
        <v>0</v>
      </c>
      <c r="CM366" s="19">
        <v>1.91</v>
      </c>
    </row>
    <row r="367" spans="1:91">
      <c r="A367" s="48" t="str">
        <v>Akanji</v>
      </c>
      <c r="B367" s="48">
        <v>5</v>
      </c>
      <c r="C367" s="48" t="str">
        <v>Man City</v>
      </c>
      <c r="D367" s="48">
        <v>2.91</v>
      </c>
      <c r="E367" s="48">
        <v>2.23</v>
      </c>
      <c r="F367" s="48">
        <v>4.28</v>
      </c>
      <c r="G367" s="48">
        <v>2.83</v>
      </c>
      <c r="H367" s="48">
        <v>1.71</v>
      </c>
      <c r="I367" s="48">
        <v>3.56</v>
      </c>
      <c r="J367" s="48">
        <v>2.21</v>
      </c>
      <c r="K367" s="48">
        <v>0.95</v>
      </c>
      <c r="L367" s="48">
        <v>0</v>
      </c>
      <c r="N367" s="252">
        <f t="shared" si="55"/>
        <v>3</v>
      </c>
      <c r="O367" s="49" t="str">
        <f>Main!A477</f>
        <v>Aké</v>
      </c>
      <c r="P367" s="49">
        <f>Main!B477</f>
        <v>5</v>
      </c>
      <c r="Q367" s="49" t="str">
        <f>Main!C477</f>
        <v>Man City</v>
      </c>
      <c r="R367" s="49">
        <f>Main!D477</f>
        <v>2.61</v>
      </c>
      <c r="S367" s="49">
        <f>Main!E477</f>
        <v>1.97</v>
      </c>
      <c r="T367" s="49">
        <f>Main!F477</f>
        <v>3.9</v>
      </c>
      <c r="U367" s="49">
        <f>Main!G477</f>
        <v>2.41</v>
      </c>
      <c r="V367" s="49">
        <f>Main!H477</f>
        <v>1.73</v>
      </c>
      <c r="W367" s="49">
        <f>Main!I477</f>
        <v>3.48</v>
      </c>
      <c r="X367" s="49">
        <f>Main!J477</f>
        <v>2.06</v>
      </c>
      <c r="Y367" s="49">
        <f>Main!K477</f>
        <v>0.92</v>
      </c>
      <c r="Z367" s="49">
        <f>Main!L3117</f>
        <v>0</v>
      </c>
      <c r="AB367" s="49">
        <v>2</v>
      </c>
      <c r="AC367" s="49" t="str">
        <v>Trossard</v>
      </c>
      <c r="AD367" s="49">
        <v>7</v>
      </c>
      <c r="AE367" s="49" t="str">
        <v>Brighton</v>
      </c>
      <c r="AF367" s="49">
        <v>3.94</v>
      </c>
      <c r="AG367" s="49">
        <v>4.53</v>
      </c>
      <c r="AH367" s="49">
        <v>3.51</v>
      </c>
      <c r="AI367" s="49">
        <v>3.95</v>
      </c>
      <c r="AJ367" s="49">
        <v>4.8600000000000003</v>
      </c>
      <c r="AK367" s="49">
        <v>3.93</v>
      </c>
      <c r="AL367" s="49">
        <v>4.7300000000000004</v>
      </c>
      <c r="AM367" s="49">
        <v>2.04</v>
      </c>
      <c r="AN367" s="49">
        <v>0</v>
      </c>
      <c r="AP367" s="50" t="str">
        <f>Main!A477</f>
        <v>Aké</v>
      </c>
      <c r="AQ367" s="50">
        <f>Main!B477</f>
        <v>5</v>
      </c>
      <c r="AR367" s="50" t="str">
        <f>Main!C477</f>
        <v>Man City</v>
      </c>
      <c r="AS367" s="50">
        <f>Main!D477</f>
        <v>2.61</v>
      </c>
      <c r="AT367" s="50">
        <f>Main!E477</f>
        <v>1.97</v>
      </c>
      <c r="AU367" s="50">
        <f>Main!F477</f>
        <v>3.9</v>
      </c>
      <c r="AV367" s="50">
        <f>Main!G477</f>
        <v>2.41</v>
      </c>
      <c r="AW367" s="50">
        <f>Main!H477</f>
        <v>1.73</v>
      </c>
      <c r="AX367" s="50">
        <f>Main!I477</f>
        <v>3.48</v>
      </c>
      <c r="AY367" s="50">
        <f>Main!J477</f>
        <v>2.06</v>
      </c>
      <c r="AZ367" s="50">
        <f>Main!K477</f>
        <v>0.92</v>
      </c>
      <c r="BA367" s="50">
        <f>Main!L1357</f>
        <v>0</v>
      </c>
      <c r="BC367" s="50" t="str">
        <v>R.Sessegnon</v>
      </c>
      <c r="BD367" s="50">
        <v>4.5</v>
      </c>
      <c r="BE367" s="50" t="str">
        <v>Spurs</v>
      </c>
      <c r="BF367" s="50">
        <v>1.93</v>
      </c>
      <c r="BG367" s="50">
        <v>2.33</v>
      </c>
      <c r="BH367" s="50">
        <v>3.6</v>
      </c>
      <c r="BI367" s="50">
        <v>2.44</v>
      </c>
      <c r="BJ367" s="50">
        <v>1.61</v>
      </c>
      <c r="BK367" s="50">
        <v>2.38</v>
      </c>
      <c r="BL367" s="50">
        <v>2.61</v>
      </c>
      <c r="BM367" s="50">
        <v>2.27</v>
      </c>
      <c r="BN367" s="50">
        <v>0</v>
      </c>
      <c r="BP367" s="126" t="str">
        <f>Main!A367</f>
        <v>Aké</v>
      </c>
      <c r="BQ367" s="126">
        <f>Main!N3117</f>
        <v>0</v>
      </c>
      <c r="BR367" s="126">
        <f>Main!G37</f>
        <v>2.41</v>
      </c>
      <c r="BS367" s="126" t="str">
        <v>R.Sessegnon</v>
      </c>
      <c r="BT367" s="126">
        <v>0</v>
      </c>
      <c r="BU367" s="126">
        <v>2.44</v>
      </c>
      <c r="BV367" s="127" t="str">
        <f t="shared" si="56"/>
        <v>Aké</v>
      </c>
      <c r="BW367" s="127">
        <f>Main!P3117</f>
        <v>0</v>
      </c>
      <c r="BX367" s="127">
        <f t="shared" si="57"/>
        <v>2.41</v>
      </c>
      <c r="BY367" s="127" t="str">
        <v>R.Sessegnon</v>
      </c>
      <c r="BZ367" s="127">
        <v>0</v>
      </c>
      <c r="CA367" s="127">
        <v>2.44</v>
      </c>
      <c r="CH367" s="19" t="str">
        <f t="shared" si="58"/>
        <v>Aké</v>
      </c>
      <c r="CI367" s="19">
        <f>Main!M3117-BQ367-BW367-CC367</f>
        <v>0</v>
      </c>
      <c r="CJ367" s="19">
        <f t="shared" si="59"/>
        <v>2.41</v>
      </c>
      <c r="CK367" s="19" t="str">
        <v>R.Sessegnon</v>
      </c>
      <c r="CL367" s="19">
        <v>0</v>
      </c>
      <c r="CM367" s="19">
        <v>2.44</v>
      </c>
    </row>
    <row r="368" spans="1:91">
      <c r="A368" s="48" t="str">
        <v>Thiago Silva</v>
      </c>
      <c r="B368" s="48">
        <v>5.4</v>
      </c>
      <c r="C368" s="48" t="str">
        <v>Chelsea</v>
      </c>
      <c r="D368" s="48">
        <v>3.27</v>
      </c>
      <c r="E368" s="48">
        <v>4.46</v>
      </c>
      <c r="F368" s="48">
        <v>3.03</v>
      </c>
      <c r="G368" s="48">
        <v>1.37</v>
      </c>
      <c r="H368" s="48">
        <v>2.4300000000000002</v>
      </c>
      <c r="I368" s="48">
        <v>1.92</v>
      </c>
      <c r="J368" s="48">
        <v>2.63</v>
      </c>
      <c r="K368" s="48">
        <v>1.54</v>
      </c>
      <c r="L368" s="48">
        <v>0</v>
      </c>
      <c r="N368" s="252">
        <f t="shared" ref="N368:N431" si="60">N258</f>
        <v>3</v>
      </c>
      <c r="O368" s="49" t="str">
        <f>Main!A478</f>
        <v>Azpilicueta</v>
      </c>
      <c r="P368" s="49">
        <f>Main!B478</f>
        <v>4.8</v>
      </c>
      <c r="Q368" s="49" t="str">
        <f>Main!C478</f>
        <v>Chelsea</v>
      </c>
      <c r="R368" s="49">
        <f>Main!D478</f>
        <v>3.33</v>
      </c>
      <c r="S368" s="49">
        <f>Main!E478</f>
        <v>4.82</v>
      </c>
      <c r="T368" s="49">
        <f>Main!F478</f>
        <v>3.41</v>
      </c>
      <c r="U368" s="49">
        <f>Main!G478</f>
        <v>1.62</v>
      </c>
      <c r="V368" s="49">
        <f>Main!H478</f>
        <v>2.12</v>
      </c>
      <c r="W368" s="49">
        <f>Main!I478</f>
        <v>1.27</v>
      </c>
      <c r="X368" s="49">
        <f>Main!J478</f>
        <v>1.46</v>
      </c>
      <c r="Y368" s="49">
        <f>Main!K478</f>
        <v>1.04</v>
      </c>
      <c r="Z368" s="49">
        <f>Main!L3118</f>
        <v>0</v>
      </c>
      <c r="AB368" s="49">
        <v>2</v>
      </c>
      <c r="AC368" s="49" t="str">
        <v>Grealish</v>
      </c>
      <c r="AD368" s="49">
        <v>6.8</v>
      </c>
      <c r="AE368" s="49" t="str">
        <v>Man City</v>
      </c>
      <c r="AF368" s="49">
        <v>3.91</v>
      </c>
      <c r="AG368" s="49">
        <v>3</v>
      </c>
      <c r="AH368" s="49">
        <v>6.13</v>
      </c>
      <c r="AI368" s="49">
        <v>3.71</v>
      </c>
      <c r="AJ368" s="49">
        <v>2.9</v>
      </c>
      <c r="AK368" s="49">
        <v>6.63</v>
      </c>
      <c r="AL368" s="49">
        <v>3.43</v>
      </c>
      <c r="AM368" s="49">
        <v>1.56</v>
      </c>
      <c r="AN368" s="49">
        <v>0</v>
      </c>
      <c r="AP368" s="50" t="str">
        <f>Main!A478</f>
        <v>Azpilicueta</v>
      </c>
      <c r="AQ368" s="50">
        <f>Main!B478</f>
        <v>4.8</v>
      </c>
      <c r="AR368" s="50" t="str">
        <f>Main!C478</f>
        <v>Chelsea</v>
      </c>
      <c r="AS368" s="50">
        <f>Main!D478</f>
        <v>3.33</v>
      </c>
      <c r="AT368" s="50">
        <f>Main!E478</f>
        <v>4.82</v>
      </c>
      <c r="AU368" s="50">
        <f>Main!F478</f>
        <v>3.41</v>
      </c>
      <c r="AV368" s="50">
        <f>Main!G478</f>
        <v>1.62</v>
      </c>
      <c r="AW368" s="50">
        <f>Main!H478</f>
        <v>2.12</v>
      </c>
      <c r="AX368" s="50">
        <f>Main!I478</f>
        <v>1.27</v>
      </c>
      <c r="AY368" s="50">
        <f>Main!J478</f>
        <v>1.46</v>
      </c>
      <c r="AZ368" s="50">
        <f>Main!K478</f>
        <v>1.04</v>
      </c>
      <c r="BA368" s="50">
        <f>Main!L1358</f>
        <v>0</v>
      </c>
      <c r="BC368" s="50" t="str">
        <v>Aké</v>
      </c>
      <c r="BD368" s="50">
        <v>5</v>
      </c>
      <c r="BE368" s="50" t="str">
        <v>Man City</v>
      </c>
      <c r="BF368" s="50">
        <v>2.61</v>
      </c>
      <c r="BG368" s="50">
        <v>1.97</v>
      </c>
      <c r="BH368" s="50">
        <v>3.9</v>
      </c>
      <c r="BI368" s="50">
        <v>2.41</v>
      </c>
      <c r="BJ368" s="50">
        <v>1.73</v>
      </c>
      <c r="BK368" s="50">
        <v>3.48</v>
      </c>
      <c r="BL368" s="50">
        <v>2.06</v>
      </c>
      <c r="BM368" s="50">
        <v>0.92</v>
      </c>
      <c r="BN368" s="50">
        <v>0</v>
      </c>
      <c r="BP368" s="126" t="str">
        <f>Main!A368</f>
        <v>Azpilicueta</v>
      </c>
      <c r="BQ368" s="126">
        <f>Main!N3118</f>
        <v>0</v>
      </c>
      <c r="BR368" s="126">
        <f>Main!G38</f>
        <v>1.62</v>
      </c>
      <c r="BS368" s="126" t="str">
        <v>Aké</v>
      </c>
      <c r="BT368" s="126">
        <v>0</v>
      </c>
      <c r="BU368" s="126">
        <v>2.41</v>
      </c>
      <c r="BV368" s="127" t="str">
        <f t="shared" si="56"/>
        <v>Azpilicueta</v>
      </c>
      <c r="BW368" s="127">
        <f>Main!P3118</f>
        <v>0</v>
      </c>
      <c r="BX368" s="127">
        <f t="shared" si="57"/>
        <v>1.62</v>
      </c>
      <c r="BY368" s="127" t="str">
        <v>Aké</v>
      </c>
      <c r="BZ368" s="127">
        <v>0</v>
      </c>
      <c r="CA368" s="127">
        <v>2.41</v>
      </c>
      <c r="CH368" s="19" t="str">
        <f t="shared" si="58"/>
        <v>Azpilicueta</v>
      </c>
      <c r="CI368" s="19">
        <f>Main!M3118-BQ368-BW368-CC368</f>
        <v>0</v>
      </c>
      <c r="CJ368" s="19">
        <f t="shared" si="59"/>
        <v>1.62</v>
      </c>
      <c r="CK368" s="19" t="str">
        <v>Aké</v>
      </c>
      <c r="CL368" s="19">
        <v>0</v>
      </c>
      <c r="CM368" s="19">
        <v>2.41</v>
      </c>
    </row>
    <row r="369" spans="1:91">
      <c r="A369" s="48" t="str">
        <v>Martínez</v>
      </c>
      <c r="B369" s="48">
        <v>4.5</v>
      </c>
      <c r="C369" s="48" t="str">
        <v>Man Utd</v>
      </c>
      <c r="D369" s="48">
        <v>1.68</v>
      </c>
      <c r="E369" s="48">
        <v>3.97</v>
      </c>
      <c r="F369" s="48">
        <v>1.83</v>
      </c>
      <c r="G369" s="48">
        <v>1.76</v>
      </c>
      <c r="H369" s="48">
        <v>3.42</v>
      </c>
      <c r="I369" s="48">
        <v>2.67</v>
      </c>
      <c r="J369" s="48">
        <v>3.49</v>
      </c>
      <c r="K369" s="48">
        <v>1.59</v>
      </c>
      <c r="L369" s="48">
        <v>0</v>
      </c>
      <c r="N369" s="252">
        <f t="shared" si="60"/>
        <v>3</v>
      </c>
      <c r="O369" s="49" t="str">
        <f>Main!A479</f>
        <v>Collins</v>
      </c>
      <c r="P369" s="49">
        <f>Main!B479</f>
        <v>4.4000000000000004</v>
      </c>
      <c r="Q369" s="49" t="str">
        <f>Main!C479</f>
        <v>Wolves</v>
      </c>
      <c r="R369" s="49">
        <f>Main!D479</f>
        <v>2.3199999999999998</v>
      </c>
      <c r="S369" s="49">
        <f>Main!E479</f>
        <v>2.5299999999999998</v>
      </c>
      <c r="T369" s="49">
        <f>Main!F479</f>
        <v>3.01</v>
      </c>
      <c r="U369" s="49">
        <f>Main!G479</f>
        <v>1.24</v>
      </c>
      <c r="V369" s="49">
        <f>Main!H479</f>
        <v>1.79</v>
      </c>
      <c r="W369" s="49">
        <f>Main!I479</f>
        <v>2.7</v>
      </c>
      <c r="X369" s="49">
        <f>Main!J479</f>
        <v>3.51</v>
      </c>
      <c r="Y369" s="49">
        <f>Main!K479</f>
        <v>1.96</v>
      </c>
      <c r="Z369" s="49">
        <f>Main!L3119</f>
        <v>0</v>
      </c>
      <c r="AB369" s="49">
        <v>2</v>
      </c>
      <c r="AC369" s="49" t="str">
        <v>Rashford</v>
      </c>
      <c r="AD369" s="49">
        <v>6.8</v>
      </c>
      <c r="AE369" s="49" t="str">
        <v>Man Utd</v>
      </c>
      <c r="AF369" s="49">
        <v>4.4400000000000004</v>
      </c>
      <c r="AG369" s="49">
        <v>5.14</v>
      </c>
      <c r="AH369" s="49">
        <v>3.14</v>
      </c>
      <c r="AI369" s="49">
        <v>2.98</v>
      </c>
      <c r="AJ369" s="49">
        <v>4.33</v>
      </c>
      <c r="AK369" s="49">
        <v>4.12</v>
      </c>
      <c r="AL369" s="49">
        <v>4.43</v>
      </c>
      <c r="AM369" s="49">
        <v>2.1</v>
      </c>
      <c r="AN369" s="49">
        <v>0</v>
      </c>
      <c r="AP369" s="50" t="str">
        <f>Main!A479</f>
        <v>Collins</v>
      </c>
      <c r="AQ369" s="50">
        <f>Main!B479</f>
        <v>4.4000000000000004</v>
      </c>
      <c r="AR369" s="50" t="str">
        <f>Main!C479</f>
        <v>Wolves</v>
      </c>
      <c r="AS369" s="50">
        <f>Main!D479</f>
        <v>2.3199999999999998</v>
      </c>
      <c r="AT369" s="50">
        <f>Main!E479</f>
        <v>2.5299999999999998</v>
      </c>
      <c r="AU369" s="50">
        <f>Main!F479</f>
        <v>3.01</v>
      </c>
      <c r="AV369" s="50">
        <f>Main!G479</f>
        <v>1.24</v>
      </c>
      <c r="AW369" s="50">
        <f>Main!H479</f>
        <v>1.79</v>
      </c>
      <c r="AX369" s="50">
        <f>Main!I479</f>
        <v>2.7</v>
      </c>
      <c r="AY369" s="50">
        <f>Main!J479</f>
        <v>3.51</v>
      </c>
      <c r="AZ369" s="50">
        <f>Main!K479</f>
        <v>1.96</v>
      </c>
      <c r="BA369" s="50">
        <f>Main!L1359</f>
        <v>0</v>
      </c>
      <c r="BC369" s="50" t="str">
        <v>Azpilicueta</v>
      </c>
      <c r="BD369" s="50">
        <v>4.8</v>
      </c>
      <c r="BE369" s="50" t="str">
        <v>Chelsea</v>
      </c>
      <c r="BF369" s="50">
        <v>3.33</v>
      </c>
      <c r="BG369" s="50">
        <v>4.82</v>
      </c>
      <c r="BH369" s="50">
        <v>3.41</v>
      </c>
      <c r="BI369" s="50">
        <v>1.62</v>
      </c>
      <c r="BJ369" s="50">
        <v>2.12</v>
      </c>
      <c r="BK369" s="50">
        <v>1.27</v>
      </c>
      <c r="BL369" s="50">
        <v>1.46</v>
      </c>
      <c r="BM369" s="50">
        <v>1.04</v>
      </c>
      <c r="BN369" s="50">
        <v>0</v>
      </c>
      <c r="BP369" s="126" t="str">
        <f>Main!A369</f>
        <v>Collins</v>
      </c>
      <c r="BQ369" s="126">
        <f>Main!N3119</f>
        <v>0</v>
      </c>
      <c r="BR369" s="126">
        <f>Main!G39</f>
        <v>1.24</v>
      </c>
      <c r="BS369" s="126" t="str">
        <v>Azpilicueta</v>
      </c>
      <c r="BT369" s="126">
        <v>0</v>
      </c>
      <c r="BU369" s="126">
        <v>1.62</v>
      </c>
      <c r="BV369" s="127" t="str">
        <f t="shared" si="56"/>
        <v>Collins</v>
      </c>
      <c r="BW369" s="127">
        <f>Main!P3119</f>
        <v>0</v>
      </c>
      <c r="BX369" s="127">
        <f t="shared" si="57"/>
        <v>1.24</v>
      </c>
      <c r="BY369" s="127" t="str">
        <v>Azpilicueta</v>
      </c>
      <c r="BZ369" s="127">
        <v>0</v>
      </c>
      <c r="CA369" s="127">
        <v>1.62</v>
      </c>
      <c r="CH369" s="19" t="str">
        <f t="shared" si="58"/>
        <v>Collins</v>
      </c>
      <c r="CI369" s="19">
        <f>Main!M3119-BQ369-BW369-CC369</f>
        <v>0</v>
      </c>
      <c r="CJ369" s="19">
        <f t="shared" si="59"/>
        <v>1.24</v>
      </c>
      <c r="CK369" s="19" t="str">
        <v>Azpilicueta</v>
      </c>
      <c r="CL369" s="19">
        <v>0</v>
      </c>
      <c r="CM369" s="19">
        <v>1.62</v>
      </c>
    </row>
    <row r="370" spans="1:91">
      <c r="A370" s="48" t="str">
        <v>Mee</v>
      </c>
      <c r="B370" s="48">
        <v>4.5999999999999996</v>
      </c>
      <c r="C370" s="48" t="str">
        <v>Brentford</v>
      </c>
      <c r="D370" s="48">
        <v>2.67</v>
      </c>
      <c r="E370" s="48">
        <v>1.94</v>
      </c>
      <c r="F370" s="48">
        <v>3.89</v>
      </c>
      <c r="G370" s="48">
        <v>2.54</v>
      </c>
      <c r="H370" s="48">
        <v>3.58</v>
      </c>
      <c r="I370" s="48">
        <v>1.5</v>
      </c>
      <c r="J370" s="48">
        <v>3.4</v>
      </c>
      <c r="K370" s="48">
        <v>0.85</v>
      </c>
      <c r="L370" s="48">
        <v>0</v>
      </c>
      <c r="N370" s="252">
        <f t="shared" si="60"/>
        <v>3</v>
      </c>
      <c r="O370" s="49" t="str">
        <f>Main!A480</f>
        <v>Chalobah</v>
      </c>
      <c r="P370" s="49">
        <f>Main!B480</f>
        <v>4.7</v>
      </c>
      <c r="Q370" s="49" t="str">
        <f>Main!C480</f>
        <v>Chelsea</v>
      </c>
      <c r="R370" s="49">
        <f>Main!D480</f>
        <v>3.15</v>
      </c>
      <c r="S370" s="49">
        <f>Main!E480</f>
        <v>4.24</v>
      </c>
      <c r="T370" s="49">
        <f>Main!F480</f>
        <v>2.86</v>
      </c>
      <c r="U370" s="49">
        <f>Main!G480</f>
        <v>1.19</v>
      </c>
      <c r="V370" s="49">
        <f>Main!H480</f>
        <v>2.04</v>
      </c>
      <c r="W370" s="49">
        <f>Main!I480</f>
        <v>1.71</v>
      </c>
      <c r="X370" s="49">
        <f>Main!J480</f>
        <v>2.14</v>
      </c>
      <c r="Y370" s="49">
        <f>Main!K480</f>
        <v>1.28</v>
      </c>
      <c r="Z370" s="49">
        <f>Main!L3120</f>
        <v>0</v>
      </c>
      <c r="AB370" s="49">
        <v>2</v>
      </c>
      <c r="AC370" s="49" t="str">
        <v>Zaha</v>
      </c>
      <c r="AD370" s="49">
        <v>7.5</v>
      </c>
      <c r="AE370" s="49" t="str">
        <v>Crystal Palace</v>
      </c>
      <c r="AF370" s="49">
        <v>4.55</v>
      </c>
      <c r="AG370" s="49">
        <v>4.08</v>
      </c>
      <c r="AH370" s="49">
        <v>3.15</v>
      </c>
      <c r="AI370" s="49">
        <v>3.69</v>
      </c>
      <c r="AJ370" s="49">
        <v>3.27</v>
      </c>
      <c r="AK370" s="49">
        <v>4.0599999999999996</v>
      </c>
      <c r="AL370" s="49">
        <v>3.83</v>
      </c>
      <c r="AM370" s="49">
        <v>3.42</v>
      </c>
      <c r="AN370" s="49">
        <v>0</v>
      </c>
      <c r="AP370" s="50" t="str">
        <f>Main!A480</f>
        <v>Chalobah</v>
      </c>
      <c r="AQ370" s="50">
        <f>Main!B480</f>
        <v>4.7</v>
      </c>
      <c r="AR370" s="50" t="str">
        <f>Main!C480</f>
        <v>Chelsea</v>
      </c>
      <c r="AS370" s="50">
        <f>Main!D480</f>
        <v>3.15</v>
      </c>
      <c r="AT370" s="50">
        <f>Main!E480</f>
        <v>4.24</v>
      </c>
      <c r="AU370" s="50">
        <f>Main!F480</f>
        <v>2.86</v>
      </c>
      <c r="AV370" s="50">
        <f>Main!G480</f>
        <v>1.19</v>
      </c>
      <c r="AW370" s="50">
        <f>Main!H480</f>
        <v>2.04</v>
      </c>
      <c r="AX370" s="50">
        <f>Main!I480</f>
        <v>1.71</v>
      </c>
      <c r="AY370" s="50">
        <f>Main!J480</f>
        <v>2.14</v>
      </c>
      <c r="AZ370" s="50">
        <f>Main!K480</f>
        <v>1.28</v>
      </c>
      <c r="BA370" s="50">
        <f>Main!L1360</f>
        <v>0</v>
      </c>
      <c r="BC370" s="50" t="str">
        <v>Collins</v>
      </c>
      <c r="BD370" s="50">
        <v>4.4000000000000004</v>
      </c>
      <c r="BE370" s="50" t="str">
        <v>Wolves</v>
      </c>
      <c r="BF370" s="50">
        <v>2.3199999999999998</v>
      </c>
      <c r="BG370" s="50">
        <v>2.5299999999999998</v>
      </c>
      <c r="BH370" s="50">
        <v>3.01</v>
      </c>
      <c r="BI370" s="50">
        <v>1.24</v>
      </c>
      <c r="BJ370" s="50">
        <v>1.79</v>
      </c>
      <c r="BK370" s="50">
        <v>2.7</v>
      </c>
      <c r="BL370" s="50">
        <v>3.51</v>
      </c>
      <c r="BM370" s="50">
        <v>1.96</v>
      </c>
      <c r="BN370" s="50">
        <v>0</v>
      </c>
      <c r="BP370" s="126" t="str">
        <f>Main!A370</f>
        <v>Chalobah</v>
      </c>
      <c r="BQ370" s="126">
        <f>Main!N3120</f>
        <v>0</v>
      </c>
      <c r="BR370" s="126">
        <f>Main!G40</f>
        <v>1.19</v>
      </c>
      <c r="BS370" s="126" t="str">
        <v>Collins</v>
      </c>
      <c r="BT370" s="126">
        <v>0</v>
      </c>
      <c r="BU370" s="126">
        <v>1.24</v>
      </c>
      <c r="BV370" s="127" t="str">
        <f t="shared" si="56"/>
        <v>Chalobah</v>
      </c>
      <c r="BW370" s="127">
        <f>Main!P3120</f>
        <v>0</v>
      </c>
      <c r="BX370" s="127">
        <f t="shared" si="57"/>
        <v>1.19</v>
      </c>
      <c r="BY370" s="127" t="str">
        <v>Collins</v>
      </c>
      <c r="BZ370" s="127">
        <v>0</v>
      </c>
      <c r="CA370" s="127">
        <v>1.24</v>
      </c>
      <c r="CH370" s="19" t="str">
        <f t="shared" si="58"/>
        <v>Chalobah</v>
      </c>
      <c r="CI370" s="19">
        <f>Main!M3120-BQ370-BW370-CC370</f>
        <v>0</v>
      </c>
      <c r="CJ370" s="19">
        <f t="shared" si="59"/>
        <v>1.19</v>
      </c>
      <c r="CK370" s="19" t="str">
        <v>Collins</v>
      </c>
      <c r="CL370" s="19">
        <v>0</v>
      </c>
      <c r="CM370" s="19">
        <v>1.24</v>
      </c>
    </row>
    <row r="371" spans="1:91">
      <c r="A371" s="48" t="str">
        <v>Cresswell</v>
      </c>
      <c r="B371" s="48">
        <v>4.8</v>
      </c>
      <c r="C371" s="48" t="str">
        <v>West Ham</v>
      </c>
      <c r="D371" s="48">
        <v>2.87</v>
      </c>
      <c r="E371" s="48">
        <v>2.71</v>
      </c>
      <c r="F371" s="48">
        <v>2.66</v>
      </c>
      <c r="G371" s="48">
        <v>3.33</v>
      </c>
      <c r="H371" s="48">
        <v>1.69</v>
      </c>
      <c r="I371" s="48">
        <v>2.21</v>
      </c>
      <c r="J371" s="48">
        <v>1.63</v>
      </c>
      <c r="K371" s="48">
        <v>2.86</v>
      </c>
      <c r="L371" s="48">
        <v>0</v>
      </c>
      <c r="N371" s="252">
        <f t="shared" si="60"/>
        <v>1</v>
      </c>
      <c r="O371" s="49" t="str">
        <f>Main!A481</f>
        <v>Haaland</v>
      </c>
      <c r="P371" s="49">
        <f>Main!B481</f>
        <v>11.5</v>
      </c>
      <c r="Q371" s="49" t="str">
        <f>Main!C481</f>
        <v>Man City</v>
      </c>
      <c r="R371" s="49">
        <f>Main!D481</f>
        <v>8.2100000000000009</v>
      </c>
      <c r="S371" s="49">
        <f>Main!E481</f>
        <v>5.33</v>
      </c>
      <c r="T371" s="49">
        <f>Main!F481</f>
        <v>11.86</v>
      </c>
      <c r="U371" s="49">
        <f>Main!G481</f>
        <v>6.93</v>
      </c>
      <c r="V371" s="49">
        <f>Main!H481</f>
        <v>5.23</v>
      </c>
      <c r="W371" s="49">
        <f>Main!I481</f>
        <v>11.64</v>
      </c>
      <c r="X371" s="49">
        <f>Main!J481</f>
        <v>6.28</v>
      </c>
      <c r="Y371" s="49">
        <f>Main!K481</f>
        <v>2.86</v>
      </c>
      <c r="Z371" s="49">
        <f>Main!L3121</f>
        <v>1</v>
      </c>
      <c r="AB371" s="49">
        <v>2</v>
      </c>
      <c r="AC371" s="49" t="str">
        <v>Bernardo</v>
      </c>
      <c r="AD371" s="49">
        <v>6.9</v>
      </c>
      <c r="AE371" s="49" t="str">
        <v>Man City</v>
      </c>
      <c r="AF371" s="49">
        <v>3.67</v>
      </c>
      <c r="AG371" s="49">
        <v>2.9</v>
      </c>
      <c r="AH371" s="49">
        <v>6.01</v>
      </c>
      <c r="AI371" s="49">
        <v>3.55</v>
      </c>
      <c r="AJ371" s="49">
        <v>2.84</v>
      </c>
      <c r="AK371" s="49">
        <v>6.03</v>
      </c>
      <c r="AL371" s="49">
        <v>3.31</v>
      </c>
      <c r="AM371" s="49">
        <v>1.45</v>
      </c>
      <c r="AN371" s="49">
        <v>0</v>
      </c>
      <c r="AP371" s="50" t="str">
        <f>Main!A481</f>
        <v>Haaland</v>
      </c>
      <c r="AQ371" s="50">
        <f>Main!B481</f>
        <v>11.5</v>
      </c>
      <c r="AR371" s="50" t="str">
        <f>Main!C481</f>
        <v>Man City</v>
      </c>
      <c r="AS371" s="50">
        <f>Main!D481</f>
        <v>8.2100000000000009</v>
      </c>
      <c r="AT371" s="50">
        <f>Main!E481</f>
        <v>5.33</v>
      </c>
      <c r="AU371" s="50">
        <f>Main!F481</f>
        <v>11.86</v>
      </c>
      <c r="AV371" s="50">
        <f>Main!G481</f>
        <v>6.93</v>
      </c>
      <c r="AW371" s="50">
        <f>Main!H481</f>
        <v>5.23</v>
      </c>
      <c r="AX371" s="50">
        <f>Main!I481</f>
        <v>11.64</v>
      </c>
      <c r="AY371" s="50">
        <f>Main!J481</f>
        <v>6.28</v>
      </c>
      <c r="AZ371" s="50">
        <f>Main!K481</f>
        <v>2.86</v>
      </c>
      <c r="BA371" s="50">
        <f>Main!L1361</f>
        <v>1</v>
      </c>
      <c r="BC371" s="50" t="str">
        <v>Chalobah</v>
      </c>
      <c r="BD371" s="50">
        <v>4.7</v>
      </c>
      <c r="BE371" s="50" t="str">
        <v>Chelsea</v>
      </c>
      <c r="BF371" s="50">
        <v>3.15</v>
      </c>
      <c r="BG371" s="50">
        <v>4.24</v>
      </c>
      <c r="BH371" s="50">
        <v>2.86</v>
      </c>
      <c r="BI371" s="50">
        <v>1.19</v>
      </c>
      <c r="BJ371" s="50">
        <v>2.04</v>
      </c>
      <c r="BK371" s="50">
        <v>1.71</v>
      </c>
      <c r="BL371" s="50">
        <v>2.14</v>
      </c>
      <c r="BM371" s="50">
        <v>1.28</v>
      </c>
      <c r="BN371" s="50">
        <v>0</v>
      </c>
      <c r="BP371" s="126" t="str">
        <f>Main!A371</f>
        <v>Haaland</v>
      </c>
      <c r="BQ371" s="126">
        <f>Main!N3121</f>
        <v>0</v>
      </c>
      <c r="BR371" s="126">
        <f>Main!G41</f>
        <v>6.93</v>
      </c>
      <c r="BS371" s="126" t="str">
        <v>Chalobah</v>
      </c>
      <c r="BT371" s="126">
        <v>0</v>
      </c>
      <c r="BU371" s="126">
        <v>1.19</v>
      </c>
      <c r="BV371" s="127" t="str">
        <f t="shared" si="56"/>
        <v>Haaland</v>
      </c>
      <c r="BW371" s="127">
        <f>Main!P3121</f>
        <v>0</v>
      </c>
      <c r="BX371" s="127">
        <f t="shared" si="57"/>
        <v>6.93</v>
      </c>
      <c r="BY371" s="127" t="str">
        <v>Chalobah</v>
      </c>
      <c r="BZ371" s="127">
        <v>0</v>
      </c>
      <c r="CA371" s="127">
        <v>1.19</v>
      </c>
      <c r="CH371" s="19" t="str">
        <f t="shared" si="58"/>
        <v>Haaland</v>
      </c>
      <c r="CI371" s="19">
        <f>Main!M3121-BQ371-BW371-CC371</f>
        <v>0</v>
      </c>
      <c r="CJ371" s="19">
        <f t="shared" si="59"/>
        <v>6.93</v>
      </c>
      <c r="CK371" s="19" t="str">
        <v>Chalobah</v>
      </c>
      <c r="CL371" s="19">
        <v>0</v>
      </c>
      <c r="CM371" s="19">
        <v>1.19</v>
      </c>
    </row>
    <row r="372" spans="1:91">
      <c r="A372" s="48" t="str">
        <v>Konsa</v>
      </c>
      <c r="B372" s="48">
        <v>4.4000000000000004</v>
      </c>
      <c r="C372" s="48" t="str">
        <v>Aston Villa</v>
      </c>
      <c r="D372" s="48">
        <v>1.95</v>
      </c>
      <c r="E372" s="48">
        <v>3.28</v>
      </c>
      <c r="F372" s="48">
        <v>2.93</v>
      </c>
      <c r="G372" s="48">
        <v>2.71</v>
      </c>
      <c r="H372" s="48">
        <v>2.98</v>
      </c>
      <c r="I372" s="48">
        <v>1.21</v>
      </c>
      <c r="J372" s="48">
        <v>1.9</v>
      </c>
      <c r="K372" s="48">
        <v>2.59</v>
      </c>
      <c r="L372" s="48">
        <v>0</v>
      </c>
      <c r="N372" s="252">
        <f t="shared" si="60"/>
        <v>1</v>
      </c>
      <c r="O372" s="49" t="str">
        <f>Main!A482</f>
        <v>Kane</v>
      </c>
      <c r="P372" s="49">
        <f>Main!B482</f>
        <v>11.6</v>
      </c>
      <c r="Q372" s="49" t="str">
        <f>Main!C482</f>
        <v>Spurs</v>
      </c>
      <c r="R372" s="49">
        <f>Main!D482</f>
        <v>6.28</v>
      </c>
      <c r="S372" s="49">
        <f>Main!E482</f>
        <v>4.4000000000000004</v>
      </c>
      <c r="T372" s="49">
        <f>Main!F482</f>
        <v>7.99</v>
      </c>
      <c r="U372" s="49">
        <f>Main!G482</f>
        <v>5.57</v>
      </c>
      <c r="V372" s="49">
        <f>Main!H482</f>
        <v>4.18</v>
      </c>
      <c r="W372" s="49">
        <f>Main!I482</f>
        <v>5.35</v>
      </c>
      <c r="X372" s="49">
        <f>Main!J482</f>
        <v>5.68</v>
      </c>
      <c r="Y372" s="49">
        <f>Main!K482</f>
        <v>4.99</v>
      </c>
      <c r="Z372" s="49">
        <f>Main!L3122</f>
        <v>0</v>
      </c>
      <c r="AB372" s="49">
        <v>2</v>
      </c>
      <c r="AC372" s="49" t="str">
        <v>Groß</v>
      </c>
      <c r="AD372" s="49">
        <v>5.6</v>
      </c>
      <c r="AE372" s="49" t="str">
        <v>Brighton</v>
      </c>
      <c r="AF372" s="49">
        <v>3.51</v>
      </c>
      <c r="AG372" s="49">
        <v>3.83</v>
      </c>
      <c r="AH372" s="49">
        <v>3.26</v>
      </c>
      <c r="AI372" s="49">
        <v>3.5</v>
      </c>
      <c r="AJ372" s="49">
        <v>4.26</v>
      </c>
      <c r="AK372" s="49">
        <v>3.42</v>
      </c>
      <c r="AL372" s="49">
        <v>4.26</v>
      </c>
      <c r="AM372" s="49">
        <v>1.87</v>
      </c>
      <c r="AN372" s="49">
        <v>0</v>
      </c>
      <c r="AP372" s="50" t="str">
        <f>Main!A482</f>
        <v>Kane</v>
      </c>
      <c r="AQ372" s="50">
        <f>Main!B482</f>
        <v>11.6</v>
      </c>
      <c r="AR372" s="50" t="str">
        <f>Main!C482</f>
        <v>Spurs</v>
      </c>
      <c r="AS372" s="50">
        <f>Main!D482</f>
        <v>6.28</v>
      </c>
      <c r="AT372" s="50">
        <f>Main!E482</f>
        <v>4.4000000000000004</v>
      </c>
      <c r="AU372" s="50">
        <f>Main!F482</f>
        <v>7.99</v>
      </c>
      <c r="AV372" s="50">
        <f>Main!G482</f>
        <v>5.57</v>
      </c>
      <c r="AW372" s="50">
        <f>Main!H482</f>
        <v>4.18</v>
      </c>
      <c r="AX372" s="50">
        <f>Main!I482</f>
        <v>5.35</v>
      </c>
      <c r="AY372" s="50">
        <f>Main!J482</f>
        <v>5.68</v>
      </c>
      <c r="AZ372" s="50">
        <f>Main!K482</f>
        <v>4.99</v>
      </c>
      <c r="BA372" s="50">
        <f>Main!L1362</f>
        <v>0</v>
      </c>
      <c r="BC372" s="50" t="str">
        <v>Kane</v>
      </c>
      <c r="BD372" s="50">
        <v>11.6</v>
      </c>
      <c r="BE372" s="50" t="str">
        <v>Spurs</v>
      </c>
      <c r="BF372" s="50">
        <v>6.28</v>
      </c>
      <c r="BG372" s="50">
        <v>4.4000000000000004</v>
      </c>
      <c r="BH372" s="50">
        <v>7.99</v>
      </c>
      <c r="BI372" s="50">
        <v>5.57</v>
      </c>
      <c r="BJ372" s="50">
        <v>4.18</v>
      </c>
      <c r="BK372" s="50">
        <v>5.35</v>
      </c>
      <c r="BL372" s="50">
        <v>5.68</v>
      </c>
      <c r="BM372" s="50">
        <v>4.99</v>
      </c>
      <c r="BN372" s="50">
        <v>0</v>
      </c>
      <c r="BP372" s="126" t="str">
        <f>Main!A372</f>
        <v>Kane</v>
      </c>
      <c r="BQ372" s="126">
        <f>Main!N3122</f>
        <v>0</v>
      </c>
      <c r="BR372" s="126">
        <f>Main!G42</f>
        <v>5.57</v>
      </c>
      <c r="BS372" s="126" t="str">
        <v>Haaland</v>
      </c>
      <c r="BT372" s="126">
        <v>0</v>
      </c>
      <c r="BU372" s="126">
        <v>6.93</v>
      </c>
      <c r="BV372" s="127" t="str">
        <f t="shared" si="56"/>
        <v>Kane</v>
      </c>
      <c r="BW372" s="127">
        <f>Main!P3122</f>
        <v>0</v>
      </c>
      <c r="BX372" s="127">
        <f t="shared" si="57"/>
        <v>5.57</v>
      </c>
      <c r="BY372" s="127" t="str">
        <v>Haaland</v>
      </c>
      <c r="BZ372" s="127">
        <v>0</v>
      </c>
      <c r="CA372" s="127">
        <v>6.93</v>
      </c>
      <c r="CH372" s="19" t="str">
        <f t="shared" si="58"/>
        <v>Kane</v>
      </c>
      <c r="CI372" s="19">
        <f>Main!M3122-BQ372-BW372-CC372</f>
        <v>0</v>
      </c>
      <c r="CJ372" s="19">
        <f t="shared" si="59"/>
        <v>5.57</v>
      </c>
      <c r="CK372" s="19" t="str">
        <v>Haaland</v>
      </c>
      <c r="CL372" s="19">
        <v>0</v>
      </c>
      <c r="CM372" s="19">
        <v>6.93</v>
      </c>
    </row>
    <row r="373" spans="1:91">
      <c r="A373" s="48" t="str">
        <v>Perraud</v>
      </c>
      <c r="B373" s="48">
        <v>4.4000000000000004</v>
      </c>
      <c r="C373" s="48" t="str">
        <v>Southampton</v>
      </c>
      <c r="D373" s="48">
        <v>2.5299999999999998</v>
      </c>
      <c r="E373" s="48">
        <v>3.56</v>
      </c>
      <c r="F373" s="48">
        <v>2.5099999999999998</v>
      </c>
      <c r="G373" s="48">
        <v>2.67</v>
      </c>
      <c r="H373" s="48">
        <v>2.0499999999999998</v>
      </c>
      <c r="I373" s="48">
        <v>2.89</v>
      </c>
      <c r="J373" s="48">
        <v>1.51</v>
      </c>
      <c r="K373" s="48">
        <v>1.78</v>
      </c>
      <c r="L373" s="48">
        <v>0</v>
      </c>
      <c r="N373" s="252">
        <f t="shared" si="60"/>
        <v>1</v>
      </c>
      <c r="O373" s="49" t="str">
        <f>Main!A483</f>
        <v>Darwin</v>
      </c>
      <c r="P373" s="49">
        <f>Main!B483</f>
        <v>9</v>
      </c>
      <c r="Q373" s="49" t="str">
        <f>Main!C483</f>
        <v>Liverpool</v>
      </c>
      <c r="R373" s="49">
        <f>Main!D483</f>
        <v>6.34</v>
      </c>
      <c r="S373" s="49">
        <f>Main!E483</f>
        <v>5.17</v>
      </c>
      <c r="T373" s="49">
        <f>Main!F483</f>
        <v>4.21</v>
      </c>
      <c r="U373" s="49">
        <f>Main!G483</f>
        <v>4.21</v>
      </c>
      <c r="V373" s="49">
        <f>Main!H483</f>
        <v>4.37</v>
      </c>
      <c r="W373" s="49">
        <f>Main!I483</f>
        <v>5.0999999999999996</v>
      </c>
      <c r="X373" s="49">
        <f>Main!J483</f>
        <v>3.63</v>
      </c>
      <c r="Y373" s="49">
        <f>Main!K483</f>
        <v>4.18</v>
      </c>
      <c r="Z373" s="49">
        <f>Main!L3123</f>
        <v>0</v>
      </c>
      <c r="AB373" s="49">
        <v>2</v>
      </c>
      <c r="AC373" s="49" t="str">
        <v>Bowen</v>
      </c>
      <c r="AD373" s="49">
        <v>8</v>
      </c>
      <c r="AE373" s="49" t="str">
        <v>West Ham</v>
      </c>
      <c r="AF373" s="49">
        <v>4.2</v>
      </c>
      <c r="AG373" s="49">
        <v>3.76</v>
      </c>
      <c r="AH373" s="49">
        <v>3.46</v>
      </c>
      <c r="AI373" s="49">
        <v>3.99</v>
      </c>
      <c r="AJ373" s="49">
        <v>2.77</v>
      </c>
      <c r="AK373" s="49">
        <v>3.19</v>
      </c>
      <c r="AL373" s="49">
        <v>2.95</v>
      </c>
      <c r="AM373" s="49">
        <v>3.35</v>
      </c>
      <c r="AN373" s="49">
        <v>0</v>
      </c>
      <c r="AP373" s="50" t="str">
        <f>Main!A483</f>
        <v>Darwin</v>
      </c>
      <c r="AQ373" s="50">
        <f>Main!B483</f>
        <v>9</v>
      </c>
      <c r="AR373" s="50" t="str">
        <f>Main!C483</f>
        <v>Liverpool</v>
      </c>
      <c r="AS373" s="50">
        <f>Main!D483</f>
        <v>6.34</v>
      </c>
      <c r="AT373" s="50">
        <f>Main!E483</f>
        <v>5.17</v>
      </c>
      <c r="AU373" s="50">
        <f>Main!F483</f>
        <v>4.21</v>
      </c>
      <c r="AV373" s="50">
        <f>Main!G483</f>
        <v>4.21</v>
      </c>
      <c r="AW373" s="50">
        <f>Main!H483</f>
        <v>4.37</v>
      </c>
      <c r="AX373" s="50">
        <f>Main!I483</f>
        <v>5.0999999999999996</v>
      </c>
      <c r="AY373" s="50">
        <f>Main!J483</f>
        <v>3.63</v>
      </c>
      <c r="AZ373" s="50">
        <f>Main!K483</f>
        <v>4.18</v>
      </c>
      <c r="BA373" s="50">
        <f>Main!L1363</f>
        <v>0</v>
      </c>
      <c r="BC373" s="50" t="str">
        <v>Darwin</v>
      </c>
      <c r="BD373" s="50">
        <v>9</v>
      </c>
      <c r="BE373" s="50" t="str">
        <v>Liverpool</v>
      </c>
      <c r="BF373" s="50">
        <v>6.34</v>
      </c>
      <c r="BG373" s="50">
        <v>5.17</v>
      </c>
      <c r="BH373" s="50">
        <v>4.21</v>
      </c>
      <c r="BI373" s="50">
        <v>4.21</v>
      </c>
      <c r="BJ373" s="50">
        <v>4.37</v>
      </c>
      <c r="BK373" s="50">
        <v>5.0999999999999996</v>
      </c>
      <c r="BL373" s="50">
        <v>3.63</v>
      </c>
      <c r="BM373" s="50">
        <v>4.18</v>
      </c>
      <c r="BN373" s="50">
        <v>0</v>
      </c>
      <c r="BP373" s="126" t="str">
        <f>Main!A373</f>
        <v>Darwin</v>
      </c>
      <c r="BQ373" s="126">
        <f>Main!N3123</f>
        <v>0</v>
      </c>
      <c r="BR373" s="126">
        <f>Main!G43</f>
        <v>4.21</v>
      </c>
      <c r="BS373" s="126" t="str">
        <v>Kane</v>
      </c>
      <c r="BT373" s="126">
        <v>0</v>
      </c>
      <c r="BU373" s="126">
        <v>5.57</v>
      </c>
      <c r="BV373" s="127" t="str">
        <f t="shared" si="56"/>
        <v>Darwin</v>
      </c>
      <c r="BW373" s="127">
        <f>Main!P3123</f>
        <v>0</v>
      </c>
      <c r="BX373" s="127">
        <f t="shared" si="57"/>
        <v>4.21</v>
      </c>
      <c r="BY373" s="127" t="str">
        <v>Kane</v>
      </c>
      <c r="BZ373" s="127">
        <v>0</v>
      </c>
      <c r="CA373" s="127">
        <v>5.57</v>
      </c>
      <c r="CH373" s="19" t="str">
        <f t="shared" si="58"/>
        <v>Darwin</v>
      </c>
      <c r="CI373" s="19">
        <f>Main!M3123-BQ373-BW373-CC373</f>
        <v>0</v>
      </c>
      <c r="CJ373" s="19">
        <f t="shared" si="59"/>
        <v>4.21</v>
      </c>
      <c r="CK373" s="19" t="str">
        <v>Kane</v>
      </c>
      <c r="CL373" s="19">
        <v>0</v>
      </c>
      <c r="CM373" s="19">
        <v>5.57</v>
      </c>
    </row>
    <row r="374" spans="1:91">
      <c r="A374" s="48" t="str">
        <v>Kehrer</v>
      </c>
      <c r="B374" s="48">
        <v>4.5</v>
      </c>
      <c r="C374" s="48" t="str">
        <v>West Ham</v>
      </c>
      <c r="D374" s="48">
        <v>3.05</v>
      </c>
      <c r="E374" s="48">
        <v>2.16</v>
      </c>
      <c r="F374" s="48">
        <v>2.38</v>
      </c>
      <c r="G374" s="48">
        <v>3</v>
      </c>
      <c r="H374" s="48">
        <v>1.8</v>
      </c>
      <c r="I374" s="48">
        <v>2.35</v>
      </c>
      <c r="J374" s="48">
        <v>1.74</v>
      </c>
      <c r="K374" s="48">
        <v>2.98</v>
      </c>
      <c r="L374" s="48">
        <v>0</v>
      </c>
      <c r="N374" s="252">
        <f t="shared" si="60"/>
        <v>1</v>
      </c>
      <c r="O374" s="49" t="str">
        <f>Main!A484</f>
        <v>Mitrović</v>
      </c>
      <c r="P374" s="49">
        <f>Main!B484</f>
        <v>6.9</v>
      </c>
      <c r="Q374" s="49" t="str">
        <f>Main!C484</f>
        <v>Fulham</v>
      </c>
      <c r="R374" s="49">
        <f>Main!D484</f>
        <v>5.61</v>
      </c>
      <c r="S374" s="49">
        <f>Main!E484</f>
        <v>7.06</v>
      </c>
      <c r="T374" s="49">
        <f>Main!F484</f>
        <v>3.04</v>
      </c>
      <c r="U374" s="49">
        <f>Main!G484</f>
        <v>4.18</v>
      </c>
      <c r="V374" s="49">
        <f>Main!H484</f>
        <v>3.38</v>
      </c>
      <c r="W374" s="49">
        <f>Main!I484</f>
        <v>5.23</v>
      </c>
      <c r="X374" s="49">
        <f>Main!J484</f>
        <v>3.58</v>
      </c>
      <c r="Y374" s="49">
        <f>Main!K484</f>
        <v>3.83</v>
      </c>
      <c r="Z374" s="49">
        <f>Main!L3124</f>
        <v>1</v>
      </c>
      <c r="AB374" s="49">
        <v>2</v>
      </c>
      <c r="AC374" s="49" t="str">
        <v>Andreas</v>
      </c>
      <c r="AD374" s="49">
        <v>4.5999999999999996</v>
      </c>
      <c r="AE374" s="49" t="str">
        <v>Fulham</v>
      </c>
      <c r="AF374" s="49" t="e">
        <v>#REF!</v>
      </c>
      <c r="AG374" s="49">
        <v>3.73</v>
      </c>
      <c r="AH374" s="49">
        <v>2.54</v>
      </c>
      <c r="AI374" s="49">
        <v>2.95</v>
      </c>
      <c r="AJ374" s="49">
        <v>2.5</v>
      </c>
      <c r="AK374" s="49">
        <v>3.52</v>
      </c>
      <c r="AL374" s="49">
        <v>2.62</v>
      </c>
      <c r="AM374" s="49">
        <v>2.67</v>
      </c>
      <c r="AN374" s="49">
        <v>0</v>
      </c>
      <c r="AP374" s="50" t="str">
        <f>Main!A484</f>
        <v>Mitrović</v>
      </c>
      <c r="AQ374" s="50">
        <f>Main!B484</f>
        <v>6.9</v>
      </c>
      <c r="AR374" s="50" t="str">
        <f>Main!C484</f>
        <v>Fulham</v>
      </c>
      <c r="AS374" s="50">
        <f>Main!D484</f>
        <v>5.61</v>
      </c>
      <c r="AT374" s="50">
        <f>Main!E484</f>
        <v>7.06</v>
      </c>
      <c r="AU374" s="50">
        <f>Main!F484</f>
        <v>3.04</v>
      </c>
      <c r="AV374" s="50">
        <f>Main!G484</f>
        <v>4.18</v>
      </c>
      <c r="AW374" s="50">
        <f>Main!H484</f>
        <v>3.38</v>
      </c>
      <c r="AX374" s="50">
        <f>Main!I484</f>
        <v>5.23</v>
      </c>
      <c r="AY374" s="50">
        <f>Main!J484</f>
        <v>3.58</v>
      </c>
      <c r="AZ374" s="50">
        <f>Main!K484</f>
        <v>3.83</v>
      </c>
      <c r="BA374" s="50">
        <f>Main!L1364</f>
        <v>0</v>
      </c>
      <c r="BC374" s="50" t="str">
        <v>Mitrović</v>
      </c>
      <c r="BD374" s="50">
        <v>6.9</v>
      </c>
      <c r="BE374" s="50" t="str">
        <v>Fulham</v>
      </c>
      <c r="BF374" s="50">
        <v>5.61</v>
      </c>
      <c r="BG374" s="50">
        <v>7.06</v>
      </c>
      <c r="BH374" s="50">
        <v>3.04</v>
      </c>
      <c r="BI374" s="50">
        <v>4.18</v>
      </c>
      <c r="BJ374" s="50">
        <v>3.38</v>
      </c>
      <c r="BK374" s="50">
        <v>5.23</v>
      </c>
      <c r="BL374" s="50">
        <v>3.58</v>
      </c>
      <c r="BM374" s="50">
        <v>3.83</v>
      </c>
      <c r="BN374" s="50">
        <v>0</v>
      </c>
      <c r="BP374" s="126" t="str">
        <f>Main!A374</f>
        <v>Mitrović</v>
      </c>
      <c r="BQ374" s="126">
        <f>Main!N3124</f>
        <v>0</v>
      </c>
      <c r="BR374" s="126">
        <f>Main!G44</f>
        <v>4.18</v>
      </c>
      <c r="BS374" s="126" t="str">
        <v>Darwin</v>
      </c>
      <c r="BT374" s="126">
        <v>0</v>
      </c>
      <c r="BU374" s="126">
        <v>4.21</v>
      </c>
      <c r="BV374" s="127" t="str">
        <f t="shared" si="56"/>
        <v>Mitrović</v>
      </c>
      <c r="BW374" s="127">
        <f>Main!P3124</f>
        <v>0</v>
      </c>
      <c r="BX374" s="127">
        <f t="shared" si="57"/>
        <v>4.18</v>
      </c>
      <c r="BY374" s="127" t="str">
        <v>Darwin</v>
      </c>
      <c r="BZ374" s="127">
        <v>0</v>
      </c>
      <c r="CA374" s="127">
        <v>4.21</v>
      </c>
      <c r="CH374" s="19" t="str">
        <f t="shared" si="58"/>
        <v>Mitrović</v>
      </c>
      <c r="CI374" s="19">
        <f>Main!M3124-BQ374-BW374-CC374</f>
        <v>0</v>
      </c>
      <c r="CJ374" s="19">
        <f t="shared" si="59"/>
        <v>4.18</v>
      </c>
      <c r="CK374" s="19" t="str">
        <v>Darwin</v>
      </c>
      <c r="CL374" s="19">
        <v>0</v>
      </c>
      <c r="CM374" s="19">
        <v>4.21</v>
      </c>
    </row>
    <row r="375" spans="1:91">
      <c r="A375" s="48" t="str">
        <v>Ream</v>
      </c>
      <c r="B375" s="48">
        <v>4.5</v>
      </c>
      <c r="C375" s="48" t="str">
        <v>Fulham</v>
      </c>
      <c r="D375" s="48">
        <v>3.01</v>
      </c>
      <c r="E375" s="48">
        <v>4.28</v>
      </c>
      <c r="F375" s="48">
        <v>1.46</v>
      </c>
      <c r="G375" s="48">
        <v>1.91</v>
      </c>
      <c r="H375" s="48">
        <v>1.48</v>
      </c>
      <c r="I375" s="48">
        <v>3.12</v>
      </c>
      <c r="J375" s="48">
        <v>1.69</v>
      </c>
      <c r="K375" s="48">
        <v>2.4</v>
      </c>
      <c r="L375" s="48">
        <v>0</v>
      </c>
      <c r="N375" s="252">
        <f t="shared" si="60"/>
        <v>1</v>
      </c>
      <c r="O375" s="49" t="str">
        <f>Main!A485</f>
        <v>Nketiah</v>
      </c>
      <c r="P375" s="49">
        <f>Main!B485</f>
        <v>6.5</v>
      </c>
      <c r="Q375" s="49" t="str">
        <f>Main!C485</f>
        <v>Arsenal</v>
      </c>
      <c r="R375" s="49">
        <f>Main!D485</f>
        <v>4.17</v>
      </c>
      <c r="S375" s="49">
        <f>Main!E485</f>
        <v>4.2300000000000004</v>
      </c>
      <c r="T375" s="49">
        <f>Main!F485</f>
        <v>3.66</v>
      </c>
      <c r="U375" s="49">
        <f>Main!G485</f>
        <v>4.16</v>
      </c>
      <c r="V375" s="49">
        <f>Main!H485</f>
        <v>3.93</v>
      </c>
      <c r="W375" s="49">
        <f>Main!I485</f>
        <v>7.48</v>
      </c>
      <c r="X375" s="49">
        <f>Main!J485</f>
        <v>3.2</v>
      </c>
      <c r="Y375" s="49">
        <f>Main!K485</f>
        <v>2.11</v>
      </c>
      <c r="Z375" s="49">
        <f>Main!L3125</f>
        <v>0</v>
      </c>
      <c r="AB375" s="49">
        <v>2</v>
      </c>
      <c r="AC375" s="49" t="str">
        <v>Ward-Prowse</v>
      </c>
      <c r="AD375" s="49">
        <v>6.2</v>
      </c>
      <c r="AE375" s="49" t="str">
        <v>Southampton</v>
      </c>
      <c r="AF375" s="49">
        <v>3.44</v>
      </c>
      <c r="AG375" s="49">
        <v>3.87</v>
      </c>
      <c r="AH375" s="49">
        <v>3.24</v>
      </c>
      <c r="AI375" s="49">
        <v>3.57</v>
      </c>
      <c r="AJ375" s="49">
        <v>3.07</v>
      </c>
      <c r="AK375" s="49">
        <v>3.54</v>
      </c>
      <c r="AL375" s="49">
        <v>2.65</v>
      </c>
      <c r="AM375" s="49">
        <v>2.93</v>
      </c>
      <c r="AN375" s="49">
        <v>0</v>
      </c>
      <c r="AP375" s="50" t="str">
        <f>Main!A485</f>
        <v>Nketiah</v>
      </c>
      <c r="AQ375" s="50">
        <f>Main!B485</f>
        <v>6.5</v>
      </c>
      <c r="AR375" s="50" t="str">
        <f>Main!C485</f>
        <v>Arsenal</v>
      </c>
      <c r="AS375" s="50">
        <f>Main!D485</f>
        <v>4.17</v>
      </c>
      <c r="AT375" s="50">
        <f>Main!E485</f>
        <v>4.2300000000000004</v>
      </c>
      <c r="AU375" s="50">
        <f>Main!F485</f>
        <v>3.66</v>
      </c>
      <c r="AV375" s="50">
        <f>Main!G485</f>
        <v>4.16</v>
      </c>
      <c r="AW375" s="50">
        <f>Main!H485</f>
        <v>3.93</v>
      </c>
      <c r="AX375" s="50">
        <f>Main!I485</f>
        <v>7.48</v>
      </c>
      <c r="AY375" s="50">
        <f>Main!J485</f>
        <v>3.2</v>
      </c>
      <c r="AZ375" s="50">
        <f>Main!K485</f>
        <v>2.11</v>
      </c>
      <c r="BA375" s="50">
        <f>Main!L1365</f>
        <v>0</v>
      </c>
      <c r="BC375" s="50" t="str">
        <v>Nketiah</v>
      </c>
      <c r="BD375" s="50">
        <v>6.5</v>
      </c>
      <c r="BE375" s="50" t="str">
        <v>Arsenal</v>
      </c>
      <c r="BF375" s="50">
        <v>4.17</v>
      </c>
      <c r="BG375" s="50">
        <v>4.2300000000000004</v>
      </c>
      <c r="BH375" s="50">
        <v>3.66</v>
      </c>
      <c r="BI375" s="50">
        <v>4.16</v>
      </c>
      <c r="BJ375" s="50">
        <v>3.93</v>
      </c>
      <c r="BK375" s="50">
        <v>7.48</v>
      </c>
      <c r="BL375" s="50">
        <v>3.2</v>
      </c>
      <c r="BM375" s="50">
        <v>2.11</v>
      </c>
      <c r="BN375" s="50">
        <v>0</v>
      </c>
      <c r="BP375" s="126" t="str">
        <f>Main!A375</f>
        <v>Nketiah</v>
      </c>
      <c r="BQ375" s="126">
        <f>Main!N3125</f>
        <v>0</v>
      </c>
      <c r="BR375" s="126">
        <f>Main!G45</f>
        <v>4.16</v>
      </c>
      <c r="BS375" s="126" t="str">
        <v>Mitrović</v>
      </c>
      <c r="BT375" s="126">
        <v>0</v>
      </c>
      <c r="BU375" s="126">
        <v>4.18</v>
      </c>
      <c r="BV375" s="127" t="str">
        <f t="shared" si="56"/>
        <v>Nketiah</v>
      </c>
      <c r="BW375" s="127">
        <f>Main!P3125</f>
        <v>0</v>
      </c>
      <c r="BX375" s="127">
        <f t="shared" si="57"/>
        <v>4.16</v>
      </c>
      <c r="BY375" s="127" t="str">
        <v>Mitrović</v>
      </c>
      <c r="BZ375" s="127">
        <v>0</v>
      </c>
      <c r="CA375" s="127">
        <v>4.18</v>
      </c>
      <c r="CH375" s="19" t="str">
        <f t="shared" si="58"/>
        <v>Nketiah</v>
      </c>
      <c r="CI375" s="19">
        <f>Main!M3125-BQ375-BW375-CC375</f>
        <v>0</v>
      </c>
      <c r="CJ375" s="19">
        <f t="shared" si="59"/>
        <v>4.16</v>
      </c>
      <c r="CK375" s="19" t="str">
        <v>Mitrović</v>
      </c>
      <c r="CL375" s="19">
        <v>0</v>
      </c>
      <c r="CM375" s="19">
        <v>4.18</v>
      </c>
    </row>
    <row r="376" spans="1:91">
      <c r="A376" s="48" t="str">
        <v>R.Sessegnon</v>
      </c>
      <c r="B376" s="48">
        <v>4.5</v>
      </c>
      <c r="C376" s="48" t="str">
        <v>Spurs</v>
      </c>
      <c r="D376" s="48">
        <v>1.93</v>
      </c>
      <c r="E376" s="48">
        <v>2.33</v>
      </c>
      <c r="F376" s="48">
        <v>3.6</v>
      </c>
      <c r="G376" s="48">
        <v>2.44</v>
      </c>
      <c r="H376" s="48">
        <v>1.61</v>
      </c>
      <c r="I376" s="48">
        <v>2.38</v>
      </c>
      <c r="J376" s="48">
        <v>2.61</v>
      </c>
      <c r="K376" s="48">
        <v>2.27</v>
      </c>
      <c r="L376" s="48">
        <v>0</v>
      </c>
      <c r="N376" s="252">
        <f t="shared" si="60"/>
        <v>1</v>
      </c>
      <c r="O376" s="49" t="str">
        <f>Main!A486</f>
        <v>Wilson</v>
      </c>
      <c r="P376" s="49">
        <f>Main!B486</f>
        <v>7.4</v>
      </c>
      <c r="Q376" s="49" t="str">
        <f>Main!C486</f>
        <v>Newcastle</v>
      </c>
      <c r="R376" s="49">
        <f>Main!D486</f>
        <v>3.46</v>
      </c>
      <c r="S376" s="49">
        <f>Main!E486</f>
        <v>3.41</v>
      </c>
      <c r="T376" s="49">
        <f>Main!F486</f>
        <v>5.33</v>
      </c>
      <c r="U376" s="49">
        <f>Main!G486</f>
        <v>4</v>
      </c>
      <c r="V376" s="49">
        <f>Main!H486</f>
        <v>4.3099999999999996</v>
      </c>
      <c r="W376" s="49">
        <f>Main!I486</f>
        <v>4.16</v>
      </c>
      <c r="X376" s="49">
        <f>Main!J486</f>
        <v>3.49</v>
      </c>
      <c r="Y376" s="49">
        <f>Main!K486</f>
        <v>2.5099999999999998</v>
      </c>
      <c r="Z376" s="49">
        <f>Main!L3126</f>
        <v>0</v>
      </c>
      <c r="AB376" s="49">
        <v>2</v>
      </c>
      <c r="AC376" s="49" t="str">
        <v>Barnes</v>
      </c>
      <c r="AD376" s="49">
        <v>6.9</v>
      </c>
      <c r="AE376" s="49" t="str">
        <v>Leicester</v>
      </c>
      <c r="AF376" s="49">
        <v>3.04</v>
      </c>
      <c r="AG376" s="49">
        <v>4.3</v>
      </c>
      <c r="AH376" s="49">
        <v>3.89</v>
      </c>
      <c r="AI376" s="49">
        <v>3.68</v>
      </c>
      <c r="AJ376" s="49">
        <v>3.16</v>
      </c>
      <c r="AK376" s="49">
        <v>3.1</v>
      </c>
      <c r="AL376" s="49">
        <v>2.71</v>
      </c>
      <c r="AM376" s="49">
        <v>2.35</v>
      </c>
      <c r="AN376" s="49">
        <v>0</v>
      </c>
      <c r="AP376" s="50" t="str">
        <f>Main!A486</f>
        <v>Wilson</v>
      </c>
      <c r="AQ376" s="50">
        <f>Main!B486</f>
        <v>7.4</v>
      </c>
      <c r="AR376" s="50" t="str">
        <f>Main!C486</f>
        <v>Newcastle</v>
      </c>
      <c r="AS376" s="50">
        <f>Main!D486</f>
        <v>3.46</v>
      </c>
      <c r="AT376" s="50">
        <f>Main!E486</f>
        <v>3.41</v>
      </c>
      <c r="AU376" s="50">
        <f>Main!F486</f>
        <v>5.33</v>
      </c>
      <c r="AV376" s="50">
        <f>Main!G486</f>
        <v>4</v>
      </c>
      <c r="AW376" s="50">
        <f>Main!H486</f>
        <v>4.3099999999999996</v>
      </c>
      <c r="AX376" s="50">
        <f>Main!I486</f>
        <v>4.16</v>
      </c>
      <c r="AY376" s="50">
        <f>Main!J486</f>
        <v>3.49</v>
      </c>
      <c r="AZ376" s="50">
        <f>Main!K486</f>
        <v>2.5099999999999998</v>
      </c>
      <c r="BA376" s="50">
        <f>Main!L1366</f>
        <v>0</v>
      </c>
      <c r="BC376" s="50" t="str">
        <v>Wilson</v>
      </c>
      <c r="BD376" s="50">
        <v>7.4</v>
      </c>
      <c r="BE376" s="50" t="str">
        <v>Newcastle</v>
      </c>
      <c r="BF376" s="50">
        <v>3.46</v>
      </c>
      <c r="BG376" s="50">
        <v>3.41</v>
      </c>
      <c r="BH376" s="50">
        <v>5.33</v>
      </c>
      <c r="BI376" s="50">
        <v>4</v>
      </c>
      <c r="BJ376" s="50">
        <v>4.3099999999999996</v>
      </c>
      <c r="BK376" s="50">
        <v>4.16</v>
      </c>
      <c r="BL376" s="50">
        <v>3.49</v>
      </c>
      <c r="BM376" s="50">
        <v>2.5099999999999998</v>
      </c>
      <c r="BN376" s="50">
        <v>0</v>
      </c>
      <c r="BP376" s="126" t="str">
        <f>Main!A376</f>
        <v>Wilson</v>
      </c>
      <c r="BQ376" s="126">
        <f>Main!N3126</f>
        <v>0</v>
      </c>
      <c r="BR376" s="126">
        <f>Main!G46</f>
        <v>4</v>
      </c>
      <c r="BS376" s="126" t="str">
        <v>Nketiah</v>
      </c>
      <c r="BT376" s="126">
        <v>0</v>
      </c>
      <c r="BU376" s="126">
        <v>4.16</v>
      </c>
      <c r="BV376" s="127" t="str">
        <f t="shared" si="56"/>
        <v>Wilson</v>
      </c>
      <c r="BW376" s="127">
        <f>Main!P3126</f>
        <v>0</v>
      </c>
      <c r="BX376" s="127">
        <f t="shared" si="57"/>
        <v>4</v>
      </c>
      <c r="BY376" s="127" t="str">
        <v>Nketiah</v>
      </c>
      <c r="BZ376" s="127">
        <v>0</v>
      </c>
      <c r="CA376" s="127">
        <v>4.16</v>
      </c>
      <c r="CH376" s="19" t="str">
        <f t="shared" si="58"/>
        <v>Wilson</v>
      </c>
      <c r="CI376" s="19">
        <f>Main!M3126-BQ376-BW376-CC376</f>
        <v>0</v>
      </c>
      <c r="CJ376" s="19">
        <f t="shared" si="59"/>
        <v>4</v>
      </c>
      <c r="CK376" s="19" t="str">
        <v>Nketiah</v>
      </c>
      <c r="CL376" s="19">
        <v>0</v>
      </c>
      <c r="CM376" s="19">
        <v>4.16</v>
      </c>
    </row>
    <row r="377" spans="1:91">
      <c r="A377" s="48" t="str">
        <v>Aké</v>
      </c>
      <c r="B377" s="48">
        <v>5</v>
      </c>
      <c r="C377" s="48" t="str">
        <v>Man City</v>
      </c>
      <c r="D377" s="48">
        <v>2.61</v>
      </c>
      <c r="E377" s="48">
        <v>1.97</v>
      </c>
      <c r="F377" s="48">
        <v>3.9</v>
      </c>
      <c r="G377" s="48">
        <v>2.41</v>
      </c>
      <c r="H377" s="48">
        <v>1.73</v>
      </c>
      <c r="I377" s="48">
        <v>3.48</v>
      </c>
      <c r="J377" s="48">
        <v>2.06</v>
      </c>
      <c r="K377" s="48">
        <v>0.92</v>
      </c>
      <c r="L377" s="48">
        <v>0</v>
      </c>
      <c r="N377" s="252">
        <f t="shared" si="60"/>
        <v>1</v>
      </c>
      <c r="O377" s="49" t="str">
        <f>Main!A487</f>
        <v>Martial</v>
      </c>
      <c r="P377" s="49">
        <f>Main!B487</f>
        <v>6.7</v>
      </c>
      <c r="Q377" s="49" t="str">
        <f>Main!C487</f>
        <v>Man Utd</v>
      </c>
      <c r="R377" s="49">
        <f>Main!D487</f>
        <v>4.17</v>
      </c>
      <c r="S377" s="49">
        <f>Main!E487</f>
        <v>4.93</v>
      </c>
      <c r="T377" s="49">
        <f>Main!F487</f>
        <v>3.2</v>
      </c>
      <c r="U377" s="49">
        <f>Main!G487</f>
        <v>3.21</v>
      </c>
      <c r="V377" s="49">
        <f>Main!H487</f>
        <v>4.25</v>
      </c>
      <c r="W377" s="49">
        <f>Main!I487</f>
        <v>4.1900000000000004</v>
      </c>
      <c r="X377" s="49">
        <f>Main!J487</f>
        <v>4.3899999999999997</v>
      </c>
      <c r="Y377" s="49">
        <f>Main!K487</f>
        <v>2.13</v>
      </c>
      <c r="Z377" s="49">
        <f>Main!L3127</f>
        <v>0</v>
      </c>
      <c r="AB377" s="49">
        <v>2</v>
      </c>
      <c r="AC377" s="49" t="str">
        <v>Almirón</v>
      </c>
      <c r="AD377" s="49">
        <v>5.9</v>
      </c>
      <c r="AE377" s="49" t="str">
        <v>Newcastle</v>
      </c>
      <c r="AF377" s="49">
        <v>4.45</v>
      </c>
      <c r="AG377" s="49">
        <v>3.01</v>
      </c>
      <c r="AH377" s="49">
        <v>4.1500000000000004</v>
      </c>
      <c r="AI377" s="49">
        <v>3.22</v>
      </c>
      <c r="AJ377" s="49">
        <v>3.45</v>
      </c>
      <c r="AK377" s="49">
        <v>3.14</v>
      </c>
      <c r="AL377" s="49">
        <v>2.73</v>
      </c>
      <c r="AM377" s="49">
        <v>1.96</v>
      </c>
      <c r="AN377" s="49">
        <v>0</v>
      </c>
      <c r="AP377" s="50" t="str">
        <f>Main!A487</f>
        <v>Martial</v>
      </c>
      <c r="AQ377" s="50">
        <f>Main!B487</f>
        <v>6.7</v>
      </c>
      <c r="AR377" s="50" t="str">
        <f>Main!C487</f>
        <v>Man Utd</v>
      </c>
      <c r="AS377" s="50">
        <f>Main!D487</f>
        <v>4.17</v>
      </c>
      <c r="AT377" s="50">
        <f>Main!E487</f>
        <v>4.93</v>
      </c>
      <c r="AU377" s="50">
        <f>Main!F487</f>
        <v>3.2</v>
      </c>
      <c r="AV377" s="50">
        <f>Main!G487</f>
        <v>3.21</v>
      </c>
      <c r="AW377" s="50">
        <f>Main!H487</f>
        <v>4.25</v>
      </c>
      <c r="AX377" s="50">
        <f>Main!I487</f>
        <v>4.1900000000000004</v>
      </c>
      <c r="AY377" s="50">
        <f>Main!J487</f>
        <v>4.3899999999999997</v>
      </c>
      <c r="AZ377" s="50">
        <f>Main!K487</f>
        <v>2.13</v>
      </c>
      <c r="BA377" s="50">
        <f>Main!L1367</f>
        <v>0</v>
      </c>
      <c r="BC377" s="50" t="str">
        <v>Martial</v>
      </c>
      <c r="BD377" s="50">
        <v>6.7</v>
      </c>
      <c r="BE377" s="50" t="str">
        <v>Man Utd</v>
      </c>
      <c r="BF377" s="50">
        <v>4.17</v>
      </c>
      <c r="BG377" s="50">
        <v>4.93</v>
      </c>
      <c r="BH377" s="50">
        <v>3.2</v>
      </c>
      <c r="BI377" s="50">
        <v>3.21</v>
      </c>
      <c r="BJ377" s="50">
        <v>4.25</v>
      </c>
      <c r="BK377" s="50">
        <v>4.1900000000000004</v>
      </c>
      <c r="BL377" s="50">
        <v>4.3899999999999997</v>
      </c>
      <c r="BM377" s="50">
        <v>2.13</v>
      </c>
      <c r="BN377" s="50">
        <v>0</v>
      </c>
      <c r="BP377" s="126" t="str">
        <f>Main!A377</f>
        <v>Martial</v>
      </c>
      <c r="BQ377" s="126">
        <f>Main!N3127</f>
        <v>0</v>
      </c>
      <c r="BR377" s="126">
        <f>Main!G47</f>
        <v>3.21</v>
      </c>
      <c r="BS377" s="126" t="str">
        <v>Wilson</v>
      </c>
      <c r="BT377" s="126">
        <v>0</v>
      </c>
      <c r="BU377" s="126">
        <v>4</v>
      </c>
      <c r="BV377" s="127" t="str">
        <f t="shared" si="56"/>
        <v>Martial</v>
      </c>
      <c r="BW377" s="127">
        <f>Main!P3127</f>
        <v>0</v>
      </c>
      <c r="BX377" s="127">
        <f t="shared" si="57"/>
        <v>3.21</v>
      </c>
      <c r="BY377" s="127" t="str">
        <v>Wilson</v>
      </c>
      <c r="BZ377" s="127">
        <v>0</v>
      </c>
      <c r="CA377" s="127">
        <v>4</v>
      </c>
      <c r="CH377" s="19" t="str">
        <f t="shared" si="58"/>
        <v>Martial</v>
      </c>
      <c r="CI377" s="19">
        <f>Main!M3127-BQ377-BW377-CC377</f>
        <v>0</v>
      </c>
      <c r="CJ377" s="19">
        <f t="shared" si="59"/>
        <v>3.21</v>
      </c>
      <c r="CK377" s="19" t="str">
        <v>Wilson</v>
      </c>
      <c r="CL377" s="19">
        <v>0</v>
      </c>
      <c r="CM377" s="19">
        <v>4</v>
      </c>
    </row>
    <row r="378" spans="1:91">
      <c r="A378" s="48" t="str">
        <v>Azpilicueta</v>
      </c>
      <c r="B378" s="48">
        <v>4.8</v>
      </c>
      <c r="C378" s="48" t="str">
        <v>Chelsea</v>
      </c>
      <c r="D378" s="48">
        <v>3.33</v>
      </c>
      <c r="E378" s="48">
        <v>4.82</v>
      </c>
      <c r="F378" s="48">
        <v>3.41</v>
      </c>
      <c r="G378" s="48">
        <v>1.62</v>
      </c>
      <c r="H378" s="48">
        <v>2.12</v>
      </c>
      <c r="I378" s="48">
        <v>1.27</v>
      </c>
      <c r="J378" s="48">
        <v>1.46</v>
      </c>
      <c r="K378" s="48">
        <v>1.04</v>
      </c>
      <c r="L378" s="48">
        <v>0</v>
      </c>
      <c r="N378" s="252">
        <f t="shared" si="60"/>
        <v>1</v>
      </c>
      <c r="O378" s="49" t="str">
        <f>Main!A488</f>
        <v>Watkins</v>
      </c>
      <c r="P378" s="49">
        <f>Main!B488</f>
        <v>7.1</v>
      </c>
      <c r="Q378" s="49" t="str">
        <f>Main!C488</f>
        <v>Aston Villa</v>
      </c>
      <c r="R378" s="49">
        <f>Main!D488</f>
        <v>3.48</v>
      </c>
      <c r="S378" s="49">
        <f>Main!E488</f>
        <v>4.07</v>
      </c>
      <c r="T378" s="49">
        <f>Main!F488</f>
        <v>4.54</v>
      </c>
      <c r="U378" s="49">
        <f>Main!G488</f>
        <v>3.76</v>
      </c>
      <c r="V378" s="49">
        <f>Main!H488</f>
        <v>4.13</v>
      </c>
      <c r="W378" s="49">
        <f>Main!I488</f>
        <v>2.6</v>
      </c>
      <c r="X378" s="49">
        <f>Main!J488</f>
        <v>3.21</v>
      </c>
      <c r="Y378" s="49">
        <f>Main!K488</f>
        <v>3.55</v>
      </c>
      <c r="Z378" s="49">
        <f>Main!L3128</f>
        <v>0</v>
      </c>
      <c r="AB378" s="49">
        <v>2</v>
      </c>
      <c r="AC378" s="49" t="str">
        <v>Willian</v>
      </c>
      <c r="AD378" s="49">
        <v>5.5</v>
      </c>
      <c r="AE378" s="49" t="str">
        <v>Fulham</v>
      </c>
      <c r="AF378" s="49">
        <v>3.72</v>
      </c>
      <c r="AG378" s="49">
        <v>5.88</v>
      </c>
      <c r="AH378" s="49">
        <v>2.52</v>
      </c>
      <c r="AI378" s="49">
        <v>2.92</v>
      </c>
      <c r="AJ378" s="49">
        <v>2.38</v>
      </c>
      <c r="AK378" s="49">
        <v>3.31</v>
      </c>
      <c r="AL378" s="49">
        <v>2.58</v>
      </c>
      <c r="AM378" s="49">
        <v>2.57</v>
      </c>
      <c r="AN378" s="49">
        <v>0</v>
      </c>
      <c r="AP378" s="50" t="str">
        <f>Main!A488</f>
        <v>Watkins</v>
      </c>
      <c r="AQ378" s="50">
        <f>Main!B488</f>
        <v>7.1</v>
      </c>
      <c r="AR378" s="50" t="str">
        <f>Main!C488</f>
        <v>Aston Villa</v>
      </c>
      <c r="AS378" s="50">
        <f>Main!D488</f>
        <v>3.48</v>
      </c>
      <c r="AT378" s="50">
        <f>Main!E488</f>
        <v>4.07</v>
      </c>
      <c r="AU378" s="50">
        <f>Main!F488</f>
        <v>4.54</v>
      </c>
      <c r="AV378" s="50">
        <f>Main!G488</f>
        <v>3.76</v>
      </c>
      <c r="AW378" s="50">
        <f>Main!H488</f>
        <v>4.13</v>
      </c>
      <c r="AX378" s="50">
        <f>Main!I488</f>
        <v>2.6</v>
      </c>
      <c r="AY378" s="50">
        <f>Main!J488</f>
        <v>3.21</v>
      </c>
      <c r="AZ378" s="50">
        <f>Main!K488</f>
        <v>3.55</v>
      </c>
      <c r="BA378" s="50">
        <f>Main!L1368</f>
        <v>0</v>
      </c>
      <c r="BC378" s="50" t="str">
        <v>Watkins</v>
      </c>
      <c r="BD378" s="50">
        <v>7.1</v>
      </c>
      <c r="BE378" s="50" t="str">
        <v>Aston Villa</v>
      </c>
      <c r="BF378" s="50">
        <v>3.48</v>
      </c>
      <c r="BG378" s="50">
        <v>4.07</v>
      </c>
      <c r="BH378" s="50">
        <v>4.54</v>
      </c>
      <c r="BI378" s="50">
        <v>3.76</v>
      </c>
      <c r="BJ378" s="50">
        <v>4.13</v>
      </c>
      <c r="BK378" s="50">
        <v>2.6</v>
      </c>
      <c r="BL378" s="50">
        <v>3.21</v>
      </c>
      <c r="BM378" s="50">
        <v>3.55</v>
      </c>
      <c r="BN378" s="50">
        <v>0</v>
      </c>
      <c r="BP378" s="126" t="str">
        <f>Main!A378</f>
        <v>Watkins</v>
      </c>
      <c r="BQ378" s="126">
        <f>Main!N3128</f>
        <v>0</v>
      </c>
      <c r="BR378" s="126">
        <f>Main!G48</f>
        <v>3.76</v>
      </c>
      <c r="BS378" s="126" t="str">
        <v>Martial</v>
      </c>
      <c r="BT378" s="126">
        <v>0</v>
      </c>
      <c r="BU378" s="126">
        <v>3.21</v>
      </c>
      <c r="BV378" s="127" t="str">
        <f t="shared" si="56"/>
        <v>Watkins</v>
      </c>
      <c r="BW378" s="127">
        <f>Main!P3128</f>
        <v>0</v>
      </c>
      <c r="BX378" s="127">
        <f t="shared" si="57"/>
        <v>3.76</v>
      </c>
      <c r="BY378" s="127" t="str">
        <v>Martial</v>
      </c>
      <c r="BZ378" s="127">
        <v>0</v>
      </c>
      <c r="CA378" s="127">
        <v>3.21</v>
      </c>
      <c r="CH378" s="19" t="str">
        <f t="shared" si="58"/>
        <v>Watkins</v>
      </c>
      <c r="CI378" s="19">
        <f>Main!M3128-BQ378-BW378-CC378</f>
        <v>0</v>
      </c>
      <c r="CJ378" s="19">
        <f t="shared" si="59"/>
        <v>3.76</v>
      </c>
      <c r="CK378" s="19" t="str">
        <v>Martial</v>
      </c>
      <c r="CL378" s="19">
        <v>0</v>
      </c>
      <c r="CM378" s="19">
        <v>3.21</v>
      </c>
    </row>
    <row r="379" spans="1:91">
      <c r="A379" s="48" t="str">
        <v>Collins</v>
      </c>
      <c r="B379" s="48">
        <v>4.4000000000000004</v>
      </c>
      <c r="C379" s="48" t="str">
        <v>Wolves</v>
      </c>
      <c r="D379" s="48">
        <v>2.3199999999999998</v>
      </c>
      <c r="E379" s="48">
        <v>2.5299999999999998</v>
      </c>
      <c r="F379" s="48">
        <v>3.01</v>
      </c>
      <c r="G379" s="48">
        <v>1.24</v>
      </c>
      <c r="H379" s="48">
        <v>1.79</v>
      </c>
      <c r="I379" s="48">
        <v>2.7</v>
      </c>
      <c r="J379" s="48">
        <v>3.51</v>
      </c>
      <c r="K379" s="48">
        <v>1.96</v>
      </c>
      <c r="L379" s="48">
        <v>0</v>
      </c>
      <c r="N379" s="252">
        <f t="shared" si="60"/>
        <v>1</v>
      </c>
      <c r="O379" s="49" t="str">
        <f>Main!A489</f>
        <v>Havertz</v>
      </c>
      <c r="P379" s="49">
        <f>Main!B489</f>
        <v>7.7</v>
      </c>
      <c r="Q379" s="49" t="str">
        <f>Main!C489</f>
        <v>Chelsea</v>
      </c>
      <c r="R379" s="49">
        <f>Main!D489</f>
        <v>3.67</v>
      </c>
      <c r="S379" s="49">
        <f>Main!E489</f>
        <v>6.18</v>
      </c>
      <c r="T379" s="49">
        <f>Main!F489</f>
        <v>3.54</v>
      </c>
      <c r="U379" s="49">
        <f>Main!G489</f>
        <v>2.58</v>
      </c>
      <c r="V379" s="49">
        <f>Main!H489</f>
        <v>3.65</v>
      </c>
      <c r="W379" s="49">
        <f>Main!I489</f>
        <v>2.9</v>
      </c>
      <c r="X379" s="49">
        <f>Main!J489</f>
        <v>3.59</v>
      </c>
      <c r="Y379" s="49">
        <f>Main!K489</f>
        <v>2.68</v>
      </c>
      <c r="Z379" s="49">
        <f>Main!L3129</f>
        <v>0</v>
      </c>
      <c r="AB379" s="49">
        <v>2</v>
      </c>
      <c r="AC379" s="49" t="str">
        <v>Antony</v>
      </c>
      <c r="AD379" s="49">
        <v>7.5</v>
      </c>
      <c r="AE379" s="49" t="str">
        <v>Man Utd</v>
      </c>
      <c r="AF379" s="49">
        <v>3.61</v>
      </c>
      <c r="AG379" s="49">
        <v>4.17</v>
      </c>
      <c r="AH379" s="49">
        <v>2.84</v>
      </c>
      <c r="AI379" s="49">
        <v>2.7</v>
      </c>
      <c r="AJ379" s="49">
        <v>3.66</v>
      </c>
      <c r="AK379" s="49">
        <v>3.44</v>
      </c>
      <c r="AL379" s="49">
        <v>3.6</v>
      </c>
      <c r="AM379" s="49">
        <v>1.78</v>
      </c>
      <c r="AN379" s="49">
        <v>0</v>
      </c>
      <c r="AP379" s="50" t="str">
        <f>Main!A489</f>
        <v>Havertz</v>
      </c>
      <c r="AQ379" s="50">
        <f>Main!B489</f>
        <v>7.7</v>
      </c>
      <c r="AR379" s="50" t="str">
        <f>Main!C489</f>
        <v>Chelsea</v>
      </c>
      <c r="AS379" s="50">
        <f>Main!D489</f>
        <v>3.67</v>
      </c>
      <c r="AT379" s="50">
        <f>Main!E489</f>
        <v>6.18</v>
      </c>
      <c r="AU379" s="50">
        <f>Main!F489</f>
        <v>3.54</v>
      </c>
      <c r="AV379" s="50">
        <f>Main!G489</f>
        <v>2.58</v>
      </c>
      <c r="AW379" s="50">
        <f>Main!H489</f>
        <v>3.65</v>
      </c>
      <c r="AX379" s="50">
        <f>Main!I489</f>
        <v>2.9</v>
      </c>
      <c r="AY379" s="50">
        <f>Main!J489</f>
        <v>3.59</v>
      </c>
      <c r="AZ379" s="50">
        <f>Main!K489</f>
        <v>2.68</v>
      </c>
      <c r="BA379" s="50">
        <f>Main!L1369</f>
        <v>0</v>
      </c>
      <c r="BC379" s="50" t="str">
        <v>Havertz</v>
      </c>
      <c r="BD379" s="50">
        <v>7.7</v>
      </c>
      <c r="BE379" s="50" t="str">
        <v>Chelsea</v>
      </c>
      <c r="BF379" s="50">
        <v>3.67</v>
      </c>
      <c r="BG379" s="50">
        <v>6.18</v>
      </c>
      <c r="BH379" s="50">
        <v>3.54</v>
      </c>
      <c r="BI379" s="50">
        <v>2.58</v>
      </c>
      <c r="BJ379" s="50">
        <v>3.65</v>
      </c>
      <c r="BK379" s="50">
        <v>2.9</v>
      </c>
      <c r="BL379" s="50">
        <v>3.59</v>
      </c>
      <c r="BM379" s="50">
        <v>2.68</v>
      </c>
      <c r="BN379" s="50">
        <v>0</v>
      </c>
      <c r="BP379" s="126" t="str">
        <f>Main!A379</f>
        <v>Havertz</v>
      </c>
      <c r="BQ379" s="126">
        <f>Main!N3129</f>
        <v>0</v>
      </c>
      <c r="BR379" s="126">
        <f>Main!G49</f>
        <v>2.58</v>
      </c>
      <c r="BS379" s="126" t="str">
        <v>Watkins</v>
      </c>
      <c r="BT379" s="126">
        <v>0</v>
      </c>
      <c r="BU379" s="126">
        <v>3.76</v>
      </c>
      <c r="BV379" s="127" t="str">
        <f t="shared" si="56"/>
        <v>Havertz</v>
      </c>
      <c r="BW379" s="127">
        <f>Main!P3129</f>
        <v>0</v>
      </c>
      <c r="BX379" s="127">
        <f t="shared" si="57"/>
        <v>2.58</v>
      </c>
      <c r="BY379" s="127" t="str">
        <v>Watkins</v>
      </c>
      <c r="BZ379" s="127">
        <v>0</v>
      </c>
      <c r="CA379" s="127">
        <v>3.76</v>
      </c>
      <c r="CH379" s="19" t="str">
        <f t="shared" si="58"/>
        <v>Havertz</v>
      </c>
      <c r="CI379" s="19">
        <f>Main!M3129-BQ379-BW379-CC379</f>
        <v>0</v>
      </c>
      <c r="CJ379" s="19">
        <f t="shared" si="59"/>
        <v>2.58</v>
      </c>
      <c r="CK379" s="19" t="str">
        <v>Watkins</v>
      </c>
      <c r="CL379" s="19">
        <v>0</v>
      </c>
      <c r="CM379" s="19">
        <v>3.76</v>
      </c>
    </row>
    <row r="380" spans="1:91">
      <c r="A380" s="48" t="str">
        <v>Chalobah</v>
      </c>
      <c r="B380" s="48">
        <v>4.7</v>
      </c>
      <c r="C380" s="48" t="str">
        <v>Chelsea</v>
      </c>
      <c r="D380" s="48">
        <v>3.15</v>
      </c>
      <c r="E380" s="48">
        <v>4.24</v>
      </c>
      <c r="F380" s="48">
        <v>2.86</v>
      </c>
      <c r="G380" s="48">
        <v>1.19</v>
      </c>
      <c r="H380" s="48">
        <v>2.04</v>
      </c>
      <c r="I380" s="48">
        <v>1.71</v>
      </c>
      <c r="J380" s="48">
        <v>2.14</v>
      </c>
      <c r="K380" s="48">
        <v>1.28</v>
      </c>
      <c r="L380" s="48">
        <v>0</v>
      </c>
      <c r="N380" s="252">
        <f t="shared" si="60"/>
        <v>1</v>
      </c>
      <c r="O380" s="49" t="str">
        <f>Main!A490</f>
        <v>Aubameyang</v>
      </c>
      <c r="P380" s="49">
        <f>Main!B490</f>
        <v>8.6999999999999993</v>
      </c>
      <c r="Q380" s="49" t="str">
        <f>Main!C490</f>
        <v>Chelsea</v>
      </c>
      <c r="R380" s="49">
        <f>Main!D490</f>
        <v>3.5</v>
      </c>
      <c r="S380" s="49">
        <f>Main!E490</f>
        <v>5.86</v>
      </c>
      <c r="T380" s="49">
        <f>Main!F490</f>
        <v>3.45</v>
      </c>
      <c r="U380" s="49">
        <f>Main!G490</f>
        <v>2.48</v>
      </c>
      <c r="V380" s="49">
        <f>Main!H490</f>
        <v>3.56</v>
      </c>
      <c r="W380" s="49">
        <f>Main!I490</f>
        <v>2.83</v>
      </c>
      <c r="X380" s="49">
        <f>Main!J490</f>
        <v>3.45</v>
      </c>
      <c r="Y380" s="49">
        <f>Main!K490</f>
        <v>2.5299999999999998</v>
      </c>
      <c r="Z380" s="49">
        <f>Main!L3130</f>
        <v>0</v>
      </c>
      <c r="AB380" s="49">
        <v>2</v>
      </c>
      <c r="AC380" s="49" t="str">
        <v>Saint-Maximin</v>
      </c>
      <c r="AD380" s="49">
        <v>6.2</v>
      </c>
      <c r="AE380" s="49" t="str">
        <v>Newcastle</v>
      </c>
      <c r="AF380" s="49">
        <v>3.25</v>
      </c>
      <c r="AG380" s="49">
        <v>2.4900000000000002</v>
      </c>
      <c r="AH380" s="49">
        <v>3.88</v>
      </c>
      <c r="AI380" s="49">
        <v>3.43</v>
      </c>
      <c r="AJ380" s="49">
        <v>3.59</v>
      </c>
      <c r="AK380" s="49">
        <v>3.55</v>
      </c>
      <c r="AL380" s="49">
        <v>2.99</v>
      </c>
      <c r="AM380" s="49">
        <v>2.14</v>
      </c>
      <c r="AN380" s="49">
        <v>0</v>
      </c>
      <c r="AP380" s="50" t="str">
        <f>Main!A490</f>
        <v>Aubameyang</v>
      </c>
      <c r="AQ380" s="50">
        <f>Main!B490</f>
        <v>8.6999999999999993</v>
      </c>
      <c r="AR380" s="50" t="str">
        <f>Main!C490</f>
        <v>Chelsea</v>
      </c>
      <c r="AS380" s="50">
        <f>Main!D490</f>
        <v>3.5</v>
      </c>
      <c r="AT380" s="50">
        <f>Main!E490</f>
        <v>5.86</v>
      </c>
      <c r="AU380" s="50">
        <f>Main!F490</f>
        <v>3.45</v>
      </c>
      <c r="AV380" s="50">
        <f>Main!G490</f>
        <v>2.48</v>
      </c>
      <c r="AW380" s="50">
        <f>Main!H490</f>
        <v>3.56</v>
      </c>
      <c r="AX380" s="50">
        <f>Main!I490</f>
        <v>2.83</v>
      </c>
      <c r="AY380" s="50">
        <f>Main!J490</f>
        <v>3.45</v>
      </c>
      <c r="AZ380" s="50">
        <f>Main!K490</f>
        <v>2.5299999999999998</v>
      </c>
      <c r="BA380" s="50">
        <f>Main!L1370</f>
        <v>0</v>
      </c>
      <c r="BC380" s="50" t="str">
        <v>Aubameyang</v>
      </c>
      <c r="BD380" s="50">
        <v>8.6999999999999993</v>
      </c>
      <c r="BE380" s="50" t="str">
        <v>Chelsea</v>
      </c>
      <c r="BF380" s="50">
        <v>3.5</v>
      </c>
      <c r="BG380" s="50">
        <v>5.86</v>
      </c>
      <c r="BH380" s="50">
        <v>3.45</v>
      </c>
      <c r="BI380" s="50">
        <v>2.48</v>
      </c>
      <c r="BJ380" s="50">
        <v>3.56</v>
      </c>
      <c r="BK380" s="50">
        <v>2.83</v>
      </c>
      <c r="BL380" s="50">
        <v>3.45</v>
      </c>
      <c r="BM380" s="50">
        <v>2.5299999999999998</v>
      </c>
      <c r="BN380" s="50">
        <v>0</v>
      </c>
      <c r="BP380" s="126" t="str">
        <f>Main!A380</f>
        <v>Aubameyang</v>
      </c>
      <c r="BQ380" s="126">
        <f>Main!N3130</f>
        <v>0</v>
      </c>
      <c r="BR380" s="126">
        <f>Main!G50</f>
        <v>2.48</v>
      </c>
      <c r="BS380" s="126" t="str">
        <v>Havertz</v>
      </c>
      <c r="BT380" s="126">
        <v>0</v>
      </c>
      <c r="BU380" s="126">
        <v>2.58</v>
      </c>
      <c r="BV380" s="127" t="str">
        <f t="shared" si="56"/>
        <v>Aubameyang</v>
      </c>
      <c r="BW380" s="127">
        <f>Main!P3130</f>
        <v>0</v>
      </c>
      <c r="BX380" s="127">
        <f t="shared" si="57"/>
        <v>2.48</v>
      </c>
      <c r="BY380" s="127" t="str">
        <v>Havertz</v>
      </c>
      <c r="BZ380" s="127">
        <v>0</v>
      </c>
      <c r="CA380" s="127">
        <v>2.58</v>
      </c>
      <c r="CH380" s="19" t="str">
        <f t="shared" si="58"/>
        <v>Aubameyang</v>
      </c>
      <c r="CI380" s="19">
        <f>Main!M3130-BQ380-BW380-CC380</f>
        <v>0</v>
      </c>
      <c r="CJ380" s="19">
        <f t="shared" si="59"/>
        <v>2.48</v>
      </c>
      <c r="CK380" s="19" t="str">
        <v>Havertz</v>
      </c>
      <c r="CL380" s="19">
        <v>0</v>
      </c>
      <c r="CM380" s="19">
        <v>2.58</v>
      </c>
    </row>
    <row r="381" spans="1:91">
      <c r="A381" s="48" t="str">
        <v>Kane</v>
      </c>
      <c r="B381" s="48">
        <v>11.6</v>
      </c>
      <c r="C381" s="48" t="str">
        <v>Spurs</v>
      </c>
      <c r="D381" s="48">
        <v>6.28</v>
      </c>
      <c r="E381" s="48">
        <v>4.4000000000000004</v>
      </c>
      <c r="F381" s="48">
        <v>7.99</v>
      </c>
      <c r="G381" s="48">
        <v>5.57</v>
      </c>
      <c r="H381" s="48">
        <v>4.18</v>
      </c>
      <c r="I381" s="48">
        <v>5.35</v>
      </c>
      <c r="J381" s="48">
        <v>5.68</v>
      </c>
      <c r="K381" s="48">
        <v>4.99</v>
      </c>
      <c r="L381" s="48">
        <v>0</v>
      </c>
      <c r="N381" s="252">
        <f t="shared" si="60"/>
        <v>1</v>
      </c>
      <c r="O381" s="49" t="str">
        <f>Main!A491</f>
        <v>Solanke</v>
      </c>
      <c r="P381" s="49">
        <f>Main!B491</f>
        <v>5.8</v>
      </c>
      <c r="Q381" s="49" t="str">
        <f>Main!C491</f>
        <v>Bournemouth</v>
      </c>
      <c r="R381" s="49">
        <f>Main!D491</f>
        <v>4.43</v>
      </c>
      <c r="S381" s="49">
        <f>Main!E491</f>
        <v>3.26</v>
      </c>
      <c r="T381" s="49">
        <f>Main!F491</f>
        <v>3.55</v>
      </c>
      <c r="U381" s="49">
        <f>Main!G491</f>
        <v>4.2699999999999996</v>
      </c>
      <c r="V381" s="49">
        <f>Main!H491</f>
        <v>3.09</v>
      </c>
      <c r="W381" s="49">
        <f>Main!I491</f>
        <v>3.33</v>
      </c>
      <c r="X381" s="49">
        <f>Main!J491</f>
        <v>3.31</v>
      </c>
      <c r="Y381" s="49">
        <f>Main!K491</f>
        <v>1.24</v>
      </c>
      <c r="Z381" s="49">
        <f>Main!L3131</f>
        <v>0</v>
      </c>
      <c r="AB381" s="49">
        <v>2</v>
      </c>
      <c r="AC381" s="49" t="str">
        <v>Gündogan</v>
      </c>
      <c r="AD381" s="49">
        <v>7.3</v>
      </c>
      <c r="AE381" s="49" t="str">
        <v>Man City</v>
      </c>
      <c r="AF381" s="49">
        <v>3.06</v>
      </c>
      <c r="AG381" s="49">
        <v>2.4700000000000002</v>
      </c>
      <c r="AH381" s="49">
        <v>4.93</v>
      </c>
      <c r="AI381" s="49">
        <v>2.95</v>
      </c>
      <c r="AJ381" s="49">
        <v>2.4700000000000002</v>
      </c>
      <c r="AK381" s="49">
        <v>5.13</v>
      </c>
      <c r="AL381" s="49">
        <v>2.82</v>
      </c>
      <c r="AM381" s="49">
        <v>1.23</v>
      </c>
      <c r="AN381" s="49">
        <v>0</v>
      </c>
      <c r="AP381" s="50" t="str">
        <f>Main!A491</f>
        <v>Solanke</v>
      </c>
      <c r="AQ381" s="50">
        <f>Main!B491</f>
        <v>5.8</v>
      </c>
      <c r="AR381" s="50" t="str">
        <f>Main!C491</f>
        <v>Bournemouth</v>
      </c>
      <c r="AS381" s="50">
        <f>Main!D491</f>
        <v>4.43</v>
      </c>
      <c r="AT381" s="50">
        <f>Main!E491</f>
        <v>3.26</v>
      </c>
      <c r="AU381" s="50">
        <f>Main!F491</f>
        <v>3.55</v>
      </c>
      <c r="AV381" s="50">
        <f>Main!G491</f>
        <v>4.2699999999999996</v>
      </c>
      <c r="AW381" s="50">
        <f>Main!H491</f>
        <v>3.09</v>
      </c>
      <c r="AX381" s="50">
        <f>Main!I491</f>
        <v>3.33</v>
      </c>
      <c r="AY381" s="50">
        <f>Main!J491</f>
        <v>3.31</v>
      </c>
      <c r="AZ381" s="50">
        <f>Main!K491</f>
        <v>1.24</v>
      </c>
      <c r="BA381" s="50">
        <f>Main!L1371</f>
        <v>0</v>
      </c>
      <c r="BC381" s="50" t="str">
        <v>Solanke</v>
      </c>
      <c r="BD381" s="50">
        <v>5.8</v>
      </c>
      <c r="BE381" s="50" t="str">
        <v>Bournemouth</v>
      </c>
      <c r="BF381" s="50">
        <v>4.43</v>
      </c>
      <c r="BG381" s="50">
        <v>3.26</v>
      </c>
      <c r="BH381" s="50">
        <v>3.55</v>
      </c>
      <c r="BI381" s="50">
        <v>4.2699999999999996</v>
      </c>
      <c r="BJ381" s="50">
        <v>3.09</v>
      </c>
      <c r="BK381" s="50">
        <v>3.33</v>
      </c>
      <c r="BL381" s="50">
        <v>3.31</v>
      </c>
      <c r="BM381" s="50">
        <v>1.24</v>
      </c>
      <c r="BN381" s="50">
        <v>0</v>
      </c>
      <c r="BP381" s="126" t="str">
        <f>Main!A381</f>
        <v>Solanke</v>
      </c>
      <c r="BQ381" s="126">
        <f>Main!N3131</f>
        <v>0</v>
      </c>
      <c r="BR381" s="126">
        <f>Main!G51</f>
        <v>4.2699999999999996</v>
      </c>
      <c r="BS381" s="126" t="str">
        <v>Aubameyang</v>
      </c>
      <c r="BT381" s="126">
        <v>0</v>
      </c>
      <c r="BU381" s="126">
        <v>2.48</v>
      </c>
      <c r="BV381" s="127" t="str">
        <f t="shared" si="56"/>
        <v>Solanke</v>
      </c>
      <c r="BW381" s="127">
        <f>Main!P3131</f>
        <v>0</v>
      </c>
      <c r="BX381" s="127">
        <f t="shared" si="57"/>
        <v>4.2699999999999996</v>
      </c>
      <c r="BY381" s="127" t="str">
        <v>Aubameyang</v>
      </c>
      <c r="BZ381" s="127">
        <v>0</v>
      </c>
      <c r="CA381" s="127">
        <v>2.48</v>
      </c>
      <c r="CH381" s="19" t="str">
        <f t="shared" si="58"/>
        <v>Solanke</v>
      </c>
      <c r="CI381" s="19">
        <f>Main!M3131-BQ381-BW381-CC381</f>
        <v>0</v>
      </c>
      <c r="CJ381" s="19">
        <f t="shared" si="59"/>
        <v>4.2699999999999996</v>
      </c>
      <c r="CK381" s="19" t="str">
        <v>Aubameyang</v>
      </c>
      <c r="CL381" s="19">
        <v>0</v>
      </c>
      <c r="CM381" s="19">
        <v>2.48</v>
      </c>
    </row>
    <row r="382" spans="1:91">
      <c r="A382" s="48" t="str">
        <v>Darwin</v>
      </c>
      <c r="B382" s="48">
        <v>9</v>
      </c>
      <c r="C382" s="48" t="str">
        <v>Liverpool</v>
      </c>
      <c r="D382" s="48">
        <v>6.34</v>
      </c>
      <c r="E382" s="48">
        <v>5.17</v>
      </c>
      <c r="F382" s="48">
        <v>4.21</v>
      </c>
      <c r="G382" s="48">
        <v>4.21</v>
      </c>
      <c r="H382" s="48">
        <v>4.37</v>
      </c>
      <c r="I382" s="48">
        <v>5.0999999999999996</v>
      </c>
      <c r="J382" s="48">
        <v>3.63</v>
      </c>
      <c r="K382" s="48">
        <v>4.18</v>
      </c>
      <c r="L382" s="48">
        <v>0</v>
      </c>
      <c r="N382" s="252">
        <f t="shared" si="60"/>
        <v>1</v>
      </c>
      <c r="O382" s="49" t="str">
        <f>Main!A492</f>
        <v>Bamford</v>
      </c>
      <c r="P382" s="49">
        <f>Main!B492</f>
        <v>7.2</v>
      </c>
      <c r="Q382" s="49" t="str">
        <f>Main!C492</f>
        <v>Leeds</v>
      </c>
      <c r="R382" s="49">
        <f>Main!D492</f>
        <v>1.69</v>
      </c>
      <c r="S382" s="49">
        <f>Main!E492</f>
        <v>3.12</v>
      </c>
      <c r="T382" s="49">
        <f>Main!F492</f>
        <v>3.23</v>
      </c>
      <c r="U382" s="49">
        <f>Main!G492</f>
        <v>3.87</v>
      </c>
      <c r="V382" s="49">
        <f>Main!H492</f>
        <v>3.4</v>
      </c>
      <c r="W382" s="49">
        <f>Main!I492</f>
        <v>3.24</v>
      </c>
      <c r="X382" s="49">
        <f>Main!J492</f>
        <v>3.34</v>
      </c>
      <c r="Y382" s="49">
        <f>Main!K492</f>
        <v>3.43</v>
      </c>
      <c r="Z382" s="49">
        <f>Main!L3132</f>
        <v>0</v>
      </c>
      <c r="AB382" s="49">
        <v>2</v>
      </c>
      <c r="AC382" s="49" t="str">
        <v>Paquetá</v>
      </c>
      <c r="AD382" s="49">
        <v>5.9</v>
      </c>
      <c r="AE382" s="49" t="str">
        <v>West Ham</v>
      </c>
      <c r="AF382" s="49">
        <v>3.58</v>
      </c>
      <c r="AG382" s="49">
        <v>3.27</v>
      </c>
      <c r="AH382" s="49">
        <v>3.03</v>
      </c>
      <c r="AI382" s="49">
        <v>3.6</v>
      </c>
      <c r="AJ382" s="49">
        <v>2.66</v>
      </c>
      <c r="AK382" s="49">
        <v>2.95</v>
      </c>
      <c r="AL382" s="49">
        <v>2.66</v>
      </c>
      <c r="AM382" s="49">
        <v>3.12</v>
      </c>
      <c r="AN382" s="49">
        <v>0</v>
      </c>
      <c r="AP382" s="50" t="str">
        <f>Main!A492</f>
        <v>Bamford</v>
      </c>
      <c r="AQ382" s="50">
        <f>Main!B492</f>
        <v>7.2</v>
      </c>
      <c r="AR382" s="50" t="str">
        <f>Main!C492</f>
        <v>Leeds</v>
      </c>
      <c r="AS382" s="50">
        <f>Main!D492</f>
        <v>1.69</v>
      </c>
      <c r="AT382" s="50">
        <f>Main!E492</f>
        <v>3.12</v>
      </c>
      <c r="AU382" s="50">
        <f>Main!F492</f>
        <v>3.23</v>
      </c>
      <c r="AV382" s="50">
        <f>Main!G492</f>
        <v>3.87</v>
      </c>
      <c r="AW382" s="50">
        <f>Main!H492</f>
        <v>3.4</v>
      </c>
      <c r="AX382" s="50">
        <f>Main!I492</f>
        <v>3.24</v>
      </c>
      <c r="AY382" s="50">
        <f>Main!J492</f>
        <v>3.34</v>
      </c>
      <c r="AZ382" s="50">
        <f>Main!K492</f>
        <v>3.43</v>
      </c>
      <c r="BA382" s="50">
        <f>Main!L1372</f>
        <v>0</v>
      </c>
      <c r="BC382" s="50" t="str">
        <v>Bamford</v>
      </c>
      <c r="BD382" s="50">
        <v>7.2</v>
      </c>
      <c r="BE382" s="50" t="str">
        <v>Leeds</v>
      </c>
      <c r="BF382" s="50">
        <v>1.69</v>
      </c>
      <c r="BG382" s="50">
        <v>3.12</v>
      </c>
      <c r="BH382" s="50">
        <v>3.23</v>
      </c>
      <c r="BI382" s="50">
        <v>3.87</v>
      </c>
      <c r="BJ382" s="50">
        <v>3.4</v>
      </c>
      <c r="BK382" s="50">
        <v>3.24</v>
      </c>
      <c r="BL382" s="50">
        <v>3.34</v>
      </c>
      <c r="BM382" s="50">
        <v>3.43</v>
      </c>
      <c r="BN382" s="50">
        <v>0</v>
      </c>
      <c r="BP382" s="126" t="str">
        <f>Main!A382</f>
        <v>Bamford</v>
      </c>
      <c r="BQ382" s="126">
        <f>Main!N3132</f>
        <v>0</v>
      </c>
      <c r="BR382" s="126">
        <f>Main!G52</f>
        <v>3.87</v>
      </c>
      <c r="BS382" s="126" t="str">
        <v>Solanke</v>
      </c>
      <c r="BT382" s="126">
        <v>0</v>
      </c>
      <c r="BU382" s="126">
        <v>4.2699999999999996</v>
      </c>
      <c r="BV382" s="127" t="str">
        <f t="shared" si="56"/>
        <v>Bamford</v>
      </c>
      <c r="BW382" s="127">
        <f>Main!P3132</f>
        <v>0</v>
      </c>
      <c r="BX382" s="127">
        <f t="shared" si="57"/>
        <v>3.87</v>
      </c>
      <c r="BY382" s="127" t="str">
        <v>Solanke</v>
      </c>
      <c r="BZ382" s="127">
        <v>0</v>
      </c>
      <c r="CA382" s="127">
        <v>4.2699999999999996</v>
      </c>
      <c r="CH382" s="19" t="str">
        <f t="shared" si="58"/>
        <v>Bamford</v>
      </c>
      <c r="CI382" s="19">
        <f>Main!M3132-BQ382-BW382-CC382</f>
        <v>0</v>
      </c>
      <c r="CJ382" s="19">
        <f t="shared" si="59"/>
        <v>3.87</v>
      </c>
      <c r="CK382" s="19" t="str">
        <v>Solanke</v>
      </c>
      <c r="CL382" s="19">
        <v>0</v>
      </c>
      <c r="CM382" s="19">
        <v>4.2699999999999996</v>
      </c>
    </row>
    <row r="383" spans="1:91">
      <c r="A383" s="48" t="str">
        <v>Nketiah</v>
      </c>
      <c r="B383" s="48">
        <v>6.5</v>
      </c>
      <c r="C383" s="48" t="str">
        <v>Arsenal</v>
      </c>
      <c r="D383" s="48">
        <v>4.17</v>
      </c>
      <c r="E383" s="48">
        <v>4.2300000000000004</v>
      </c>
      <c r="F383" s="48">
        <v>3.66</v>
      </c>
      <c r="G383" s="48">
        <v>4.16</v>
      </c>
      <c r="H383" s="48">
        <v>3.93</v>
      </c>
      <c r="I383" s="48">
        <v>7.48</v>
      </c>
      <c r="J383" s="48">
        <v>3.2</v>
      </c>
      <c r="K383" s="48">
        <v>2.11</v>
      </c>
      <c r="L383" s="48">
        <v>0</v>
      </c>
      <c r="N383" s="252">
        <f t="shared" si="60"/>
        <v>1</v>
      </c>
      <c r="O383" s="49" t="str">
        <f>Main!A493</f>
        <v>Mbeumo</v>
      </c>
      <c r="P383" s="49">
        <f>Main!B493</f>
        <v>5.8</v>
      </c>
      <c r="Q383" s="49" t="str">
        <f>Main!C493</f>
        <v>Brentford</v>
      </c>
      <c r="R383" s="49">
        <f>Main!D493</f>
        <v>3</v>
      </c>
      <c r="S383" s="49">
        <f>Main!E493</f>
        <v>2.62</v>
      </c>
      <c r="T383" s="49">
        <f>Main!F493</f>
        <v>3.81</v>
      </c>
      <c r="U383" s="49">
        <f>Main!G493</f>
        <v>3.38</v>
      </c>
      <c r="V383" s="49">
        <f>Main!H493</f>
        <v>4.13</v>
      </c>
      <c r="W383" s="49">
        <f>Main!I493</f>
        <v>2.81</v>
      </c>
      <c r="X383" s="49">
        <f>Main!J493</f>
        <v>3.94</v>
      </c>
      <c r="Y383" s="49">
        <f>Main!K493</f>
        <v>1.57</v>
      </c>
      <c r="Z383" s="49">
        <f>Main!L3133</f>
        <v>0</v>
      </c>
      <c r="AB383" s="49">
        <v>2</v>
      </c>
      <c r="AC383" s="49" t="str">
        <v>Rodrigo</v>
      </c>
      <c r="AD383" s="49">
        <v>6.3</v>
      </c>
      <c r="AE383" s="49" t="str">
        <v>Leeds</v>
      </c>
      <c r="AF383" s="49">
        <v>3.09</v>
      </c>
      <c r="AG383" s="49">
        <v>3.69</v>
      </c>
      <c r="AH383" s="49">
        <v>2.94</v>
      </c>
      <c r="AI383" s="49">
        <v>3.13</v>
      </c>
      <c r="AJ383" s="49">
        <v>2.96</v>
      </c>
      <c r="AK383" s="49">
        <v>2.64</v>
      </c>
      <c r="AL383" s="49">
        <v>2.75</v>
      </c>
      <c r="AM383" s="49">
        <v>3.02</v>
      </c>
      <c r="AN383" s="49">
        <v>0</v>
      </c>
      <c r="AP383" s="50" t="str">
        <f>Main!A493</f>
        <v>Mbeumo</v>
      </c>
      <c r="AQ383" s="50">
        <f>Main!B493</f>
        <v>5.8</v>
      </c>
      <c r="AR383" s="50" t="str">
        <f>Main!C493</f>
        <v>Brentford</v>
      </c>
      <c r="AS383" s="50">
        <f>Main!D493</f>
        <v>3</v>
      </c>
      <c r="AT383" s="50">
        <f>Main!E493</f>
        <v>2.62</v>
      </c>
      <c r="AU383" s="50">
        <f>Main!F493</f>
        <v>3.81</v>
      </c>
      <c r="AV383" s="50">
        <f>Main!G493</f>
        <v>3.38</v>
      </c>
      <c r="AW383" s="50">
        <f>Main!H493</f>
        <v>4.13</v>
      </c>
      <c r="AX383" s="50">
        <f>Main!I493</f>
        <v>2.81</v>
      </c>
      <c r="AY383" s="50">
        <f>Main!J493</f>
        <v>3.94</v>
      </c>
      <c r="AZ383" s="50">
        <f>Main!K493</f>
        <v>1.57</v>
      </c>
      <c r="BA383" s="50">
        <f>Main!L1373</f>
        <v>0</v>
      </c>
      <c r="BC383" s="50" t="str">
        <v>Mbeumo</v>
      </c>
      <c r="BD383" s="50">
        <v>5.8</v>
      </c>
      <c r="BE383" s="50" t="str">
        <v>Brentford</v>
      </c>
      <c r="BF383" s="50">
        <v>3</v>
      </c>
      <c r="BG383" s="50">
        <v>2.62</v>
      </c>
      <c r="BH383" s="50">
        <v>3.81</v>
      </c>
      <c r="BI383" s="50">
        <v>3.38</v>
      </c>
      <c r="BJ383" s="50">
        <v>4.13</v>
      </c>
      <c r="BK383" s="50">
        <v>2.81</v>
      </c>
      <c r="BL383" s="50">
        <v>3.94</v>
      </c>
      <c r="BM383" s="50">
        <v>1.57</v>
      </c>
      <c r="BN383" s="50">
        <v>0</v>
      </c>
      <c r="BP383" s="126" t="str">
        <f>Main!A383</f>
        <v>Mbeumo</v>
      </c>
      <c r="BQ383" s="126">
        <f>Main!N3133</f>
        <v>0</v>
      </c>
      <c r="BR383" s="126">
        <f>Main!G53</f>
        <v>3.38</v>
      </c>
      <c r="BS383" s="126" t="str">
        <v>Bamford</v>
      </c>
      <c r="BT383" s="126">
        <v>0</v>
      </c>
      <c r="BU383" s="126">
        <v>3.87</v>
      </c>
      <c r="BV383" s="127" t="str">
        <f t="shared" si="56"/>
        <v>Mbeumo</v>
      </c>
      <c r="BW383" s="127">
        <f>Main!P3133</f>
        <v>0</v>
      </c>
      <c r="BX383" s="127">
        <f t="shared" si="57"/>
        <v>3.38</v>
      </c>
      <c r="BY383" s="127" t="str">
        <v>Bamford</v>
      </c>
      <c r="BZ383" s="127">
        <v>0</v>
      </c>
      <c r="CA383" s="127">
        <v>3.87</v>
      </c>
      <c r="CH383" s="19" t="str">
        <f t="shared" si="58"/>
        <v>Mbeumo</v>
      </c>
      <c r="CI383" s="19">
        <f>Main!M3133-BQ383-BW383-CC383</f>
        <v>0</v>
      </c>
      <c r="CJ383" s="19">
        <f t="shared" si="59"/>
        <v>3.38</v>
      </c>
      <c r="CK383" s="19" t="str">
        <v>Bamford</v>
      </c>
      <c r="CL383" s="19">
        <v>0</v>
      </c>
      <c r="CM383" s="19">
        <v>3.87</v>
      </c>
    </row>
    <row r="384" spans="1:91">
      <c r="A384" s="48" t="str">
        <v>Wilson</v>
      </c>
      <c r="B384" s="48">
        <v>7.4</v>
      </c>
      <c r="C384" s="48" t="str">
        <v>Newcastle</v>
      </c>
      <c r="D384" s="48">
        <v>3.46</v>
      </c>
      <c r="E384" s="48">
        <v>3.41</v>
      </c>
      <c r="F384" s="48">
        <v>5.33</v>
      </c>
      <c r="G384" s="48">
        <v>4</v>
      </c>
      <c r="H384" s="48">
        <v>4.3099999999999996</v>
      </c>
      <c r="I384" s="48">
        <v>4.16</v>
      </c>
      <c r="J384" s="48">
        <v>3.49</v>
      </c>
      <c r="K384" s="48">
        <v>2.5099999999999998</v>
      </c>
      <c r="L384" s="48">
        <v>0</v>
      </c>
      <c r="N384" s="252">
        <f t="shared" si="60"/>
        <v>1</v>
      </c>
      <c r="O384" s="49" t="str">
        <f>Main!A494</f>
        <v>Adams</v>
      </c>
      <c r="P384" s="49">
        <f>Main!B494</f>
        <v>6.4</v>
      </c>
      <c r="Q384" s="49" t="str">
        <f>Main!C494</f>
        <v>Southampton</v>
      </c>
      <c r="R384" s="49">
        <f>Main!D494</f>
        <v>3.47</v>
      </c>
      <c r="S384" s="49">
        <f>Main!E494</f>
        <v>3.59</v>
      </c>
      <c r="T384" s="49">
        <f>Main!F494</f>
        <v>3.03</v>
      </c>
      <c r="U384" s="49">
        <f>Main!G494</f>
        <v>3.31</v>
      </c>
      <c r="V384" s="49">
        <f>Main!H494</f>
        <v>2.9</v>
      </c>
      <c r="W384" s="49">
        <f>Main!I494</f>
        <v>3.23</v>
      </c>
      <c r="X384" s="49">
        <f>Main!J494</f>
        <v>2.41</v>
      </c>
      <c r="Y384" s="49">
        <f>Main!K494</f>
        <v>2.85</v>
      </c>
      <c r="Z384" s="49">
        <f>Main!L3134</f>
        <v>0</v>
      </c>
      <c r="AB384" s="49">
        <v>2</v>
      </c>
      <c r="AC384" s="49" t="str">
        <v>Aaronson</v>
      </c>
      <c r="AD384" s="49">
        <v>5.5</v>
      </c>
      <c r="AE384" s="49" t="str">
        <v>Leeds</v>
      </c>
      <c r="AF384" s="49">
        <v>2.85</v>
      </c>
      <c r="AG384" s="49">
        <v>3.25</v>
      </c>
      <c r="AH384" s="49">
        <v>2.95</v>
      </c>
      <c r="AI384" s="49">
        <v>3.25</v>
      </c>
      <c r="AJ384" s="49">
        <v>3.04</v>
      </c>
      <c r="AK384" s="49">
        <v>2.82</v>
      </c>
      <c r="AL384" s="49">
        <v>2.88</v>
      </c>
      <c r="AM384" s="49">
        <v>3</v>
      </c>
      <c r="AN384" s="49">
        <v>0</v>
      </c>
      <c r="AP384" s="50" t="str">
        <f>Main!A494</f>
        <v>Adams</v>
      </c>
      <c r="AQ384" s="50">
        <f>Main!B494</f>
        <v>6.4</v>
      </c>
      <c r="AR384" s="50" t="str">
        <f>Main!C494</f>
        <v>Southampton</v>
      </c>
      <c r="AS384" s="50">
        <f>Main!D494</f>
        <v>3.47</v>
      </c>
      <c r="AT384" s="50">
        <f>Main!E494</f>
        <v>3.59</v>
      </c>
      <c r="AU384" s="50">
        <f>Main!F494</f>
        <v>3.03</v>
      </c>
      <c r="AV384" s="50">
        <f>Main!G494</f>
        <v>3.31</v>
      </c>
      <c r="AW384" s="50">
        <f>Main!H494</f>
        <v>2.9</v>
      </c>
      <c r="AX384" s="50">
        <f>Main!I494</f>
        <v>3.23</v>
      </c>
      <c r="AY384" s="50">
        <f>Main!J494</f>
        <v>2.41</v>
      </c>
      <c r="AZ384" s="50">
        <f>Main!K494</f>
        <v>2.85</v>
      </c>
      <c r="BA384" s="50">
        <f>Main!L1374</f>
        <v>0</v>
      </c>
      <c r="BC384" s="50" t="str">
        <v>Adams</v>
      </c>
      <c r="BD384" s="50">
        <v>6.4</v>
      </c>
      <c r="BE384" s="50" t="str">
        <v>Southampton</v>
      </c>
      <c r="BF384" s="50">
        <v>3.47</v>
      </c>
      <c r="BG384" s="50">
        <v>3.59</v>
      </c>
      <c r="BH384" s="50">
        <v>3.03</v>
      </c>
      <c r="BI384" s="50">
        <v>3.31</v>
      </c>
      <c r="BJ384" s="50">
        <v>2.9</v>
      </c>
      <c r="BK384" s="50">
        <v>3.23</v>
      </c>
      <c r="BL384" s="50">
        <v>2.41</v>
      </c>
      <c r="BM384" s="50">
        <v>2.85</v>
      </c>
      <c r="BN384" s="50">
        <v>0</v>
      </c>
      <c r="BP384" s="126" t="str">
        <f>Main!A384</f>
        <v>Adams</v>
      </c>
      <c r="BQ384" s="126">
        <f>Main!N3134</f>
        <v>0</v>
      </c>
      <c r="BR384" s="126">
        <f>Main!G54</f>
        <v>3.31</v>
      </c>
      <c r="BS384" s="126" t="str">
        <v>Mbeumo</v>
      </c>
      <c r="BT384" s="126">
        <v>0</v>
      </c>
      <c r="BU384" s="126">
        <v>3.38</v>
      </c>
      <c r="BV384" s="127" t="str">
        <f t="shared" si="56"/>
        <v>Adams</v>
      </c>
      <c r="BW384" s="127">
        <f>Main!P3134</f>
        <v>0</v>
      </c>
      <c r="BX384" s="127">
        <f t="shared" si="57"/>
        <v>3.31</v>
      </c>
      <c r="BY384" s="127" t="str">
        <v>Mbeumo</v>
      </c>
      <c r="BZ384" s="127">
        <v>0</v>
      </c>
      <c r="CA384" s="127">
        <v>3.38</v>
      </c>
      <c r="CH384" s="19" t="str">
        <f t="shared" si="58"/>
        <v>Adams</v>
      </c>
      <c r="CI384" s="19">
        <f>Main!M3134-BQ384-BW384-CC384</f>
        <v>0</v>
      </c>
      <c r="CJ384" s="19">
        <f t="shared" si="59"/>
        <v>3.31</v>
      </c>
      <c r="CK384" s="19" t="str">
        <v>Mbeumo</v>
      </c>
      <c r="CL384" s="19">
        <v>0</v>
      </c>
      <c r="CM384" s="19">
        <v>3.38</v>
      </c>
    </row>
    <row r="385" spans="1:91">
      <c r="A385" s="48" t="str">
        <v>Martial</v>
      </c>
      <c r="B385" s="48">
        <v>6.7</v>
      </c>
      <c r="C385" s="48" t="str">
        <v>Man Utd</v>
      </c>
      <c r="D385" s="48">
        <v>4.17</v>
      </c>
      <c r="E385" s="48">
        <v>4.93</v>
      </c>
      <c r="F385" s="48">
        <v>3.2</v>
      </c>
      <c r="G385" s="48">
        <v>3.21</v>
      </c>
      <c r="H385" s="48">
        <v>4.25</v>
      </c>
      <c r="I385" s="48">
        <v>4.1900000000000004</v>
      </c>
      <c r="J385" s="48">
        <v>4.3899999999999997</v>
      </c>
      <c r="K385" s="48">
        <v>2.13</v>
      </c>
      <c r="L385" s="48">
        <v>0</v>
      </c>
      <c r="N385" s="252">
        <f t="shared" si="60"/>
        <v>1</v>
      </c>
      <c r="O385" s="49" t="str">
        <f>Main!A495</f>
        <v>Calvert-Lewin</v>
      </c>
      <c r="P385" s="49">
        <f>Main!B495</f>
        <v>7.9</v>
      </c>
      <c r="Q385" s="49" t="str">
        <f>Main!C495</f>
        <v>Everton</v>
      </c>
      <c r="R385" s="49">
        <f>Main!D495</f>
        <v>0.91</v>
      </c>
      <c r="S385" s="49">
        <f>Main!E495</f>
        <v>1.89</v>
      </c>
      <c r="T385" s="49">
        <f>Main!F495</f>
        <v>4.07</v>
      </c>
      <c r="U385" s="49">
        <f>Main!G495</f>
        <v>3.19</v>
      </c>
      <c r="V385" s="49">
        <f>Main!H495</f>
        <v>3.14</v>
      </c>
      <c r="W385" s="49">
        <f>Main!I495</f>
        <v>2.79</v>
      </c>
      <c r="X385" s="49">
        <f>Main!J495</f>
        <v>4.28</v>
      </c>
      <c r="Y385" s="49">
        <f>Main!K495</f>
        <v>3.88</v>
      </c>
      <c r="Z385" s="49">
        <f>Main!L3135</f>
        <v>0</v>
      </c>
      <c r="AB385" s="49">
        <v>2</v>
      </c>
      <c r="AC385" s="49" t="str">
        <v>Kulusevski</v>
      </c>
      <c r="AD385" s="49">
        <v>8</v>
      </c>
      <c r="AE385" s="49" t="str">
        <v>Spurs</v>
      </c>
      <c r="AF385" s="49">
        <v>3.47</v>
      </c>
      <c r="AG385" s="49">
        <v>3.18</v>
      </c>
      <c r="AH385" s="49">
        <v>4.97</v>
      </c>
      <c r="AI385" s="49">
        <v>2.94</v>
      </c>
      <c r="AJ385" s="49">
        <v>2</v>
      </c>
      <c r="AK385" s="49">
        <v>2.39</v>
      </c>
      <c r="AL385" s="49">
        <v>2.66</v>
      </c>
      <c r="AM385" s="49">
        <v>2.2999999999999998</v>
      </c>
      <c r="AN385" s="49">
        <v>0</v>
      </c>
      <c r="AP385" s="50" t="str">
        <f>Main!A495</f>
        <v>Calvert-Lewin</v>
      </c>
      <c r="AQ385" s="50">
        <f>Main!B495</f>
        <v>7.9</v>
      </c>
      <c r="AR385" s="50" t="str">
        <f>Main!C495</f>
        <v>Everton</v>
      </c>
      <c r="AS385" s="50">
        <f>Main!D495</f>
        <v>0.91</v>
      </c>
      <c r="AT385" s="50">
        <f>Main!E495</f>
        <v>1.89</v>
      </c>
      <c r="AU385" s="50">
        <f>Main!F495</f>
        <v>4.07</v>
      </c>
      <c r="AV385" s="50">
        <f>Main!G495</f>
        <v>3.19</v>
      </c>
      <c r="AW385" s="50">
        <f>Main!H495</f>
        <v>3.14</v>
      </c>
      <c r="AX385" s="50">
        <f>Main!I495</f>
        <v>2.79</v>
      </c>
      <c r="AY385" s="50">
        <f>Main!J495</f>
        <v>4.28</v>
      </c>
      <c r="AZ385" s="50">
        <f>Main!K495</f>
        <v>3.88</v>
      </c>
      <c r="BA385" s="50">
        <f>Main!L1375</f>
        <v>0</v>
      </c>
      <c r="BC385" s="50" t="str">
        <v>Calvert-Lewin</v>
      </c>
      <c r="BD385" s="50">
        <v>7.9</v>
      </c>
      <c r="BE385" s="50" t="str">
        <v>Everton</v>
      </c>
      <c r="BF385" s="50">
        <v>0.91</v>
      </c>
      <c r="BG385" s="50">
        <v>1.89</v>
      </c>
      <c r="BH385" s="50">
        <v>4.07</v>
      </c>
      <c r="BI385" s="50">
        <v>3.19</v>
      </c>
      <c r="BJ385" s="50">
        <v>3.14</v>
      </c>
      <c r="BK385" s="50">
        <v>2.79</v>
      </c>
      <c r="BL385" s="50">
        <v>4.28</v>
      </c>
      <c r="BM385" s="50">
        <v>3.88</v>
      </c>
      <c r="BN385" s="50">
        <v>0</v>
      </c>
      <c r="BP385" s="126" t="str">
        <f>Main!A385</f>
        <v>Calvert-Lewin</v>
      </c>
      <c r="BQ385" s="126">
        <f>Main!N3135</f>
        <v>0</v>
      </c>
      <c r="BR385" s="126">
        <f>Main!G55</f>
        <v>3.19</v>
      </c>
      <c r="BS385" s="126" t="str">
        <v>Adams</v>
      </c>
      <c r="BT385" s="126">
        <v>0</v>
      </c>
      <c r="BU385" s="126">
        <v>3.31</v>
      </c>
      <c r="BV385" s="127" t="str">
        <f t="shared" si="56"/>
        <v>Calvert-Lewin</v>
      </c>
      <c r="BW385" s="127">
        <f>Main!P3135</f>
        <v>0</v>
      </c>
      <c r="BX385" s="127">
        <f t="shared" si="57"/>
        <v>3.19</v>
      </c>
      <c r="BY385" s="127" t="str">
        <v>Adams</v>
      </c>
      <c r="BZ385" s="127">
        <v>0</v>
      </c>
      <c r="CA385" s="127">
        <v>3.31</v>
      </c>
      <c r="CH385" s="19" t="str">
        <f t="shared" si="58"/>
        <v>Calvert-Lewin</v>
      </c>
      <c r="CI385" s="19">
        <f>Main!M3135-BQ385-BW385-CC385</f>
        <v>0</v>
      </c>
      <c r="CJ385" s="19">
        <f t="shared" si="59"/>
        <v>3.19</v>
      </c>
      <c r="CK385" s="19" t="str">
        <v>Adams</v>
      </c>
      <c r="CL385" s="19">
        <v>0</v>
      </c>
      <c r="CM385" s="19">
        <v>3.31</v>
      </c>
    </row>
    <row r="386" spans="1:91">
      <c r="A386" s="48" t="str">
        <v>Watkins</v>
      </c>
      <c r="B386" s="48">
        <v>7.1</v>
      </c>
      <c r="C386" s="48" t="str">
        <v>Aston Villa</v>
      </c>
      <c r="D386" s="48">
        <v>3.48</v>
      </c>
      <c r="E386" s="48">
        <v>4.07</v>
      </c>
      <c r="F386" s="48">
        <v>4.54</v>
      </c>
      <c r="G386" s="48">
        <v>3.76</v>
      </c>
      <c r="H386" s="48">
        <v>4.13</v>
      </c>
      <c r="I386" s="48">
        <v>2.6</v>
      </c>
      <c r="J386" s="48">
        <v>3.21</v>
      </c>
      <c r="K386" s="48">
        <v>3.55</v>
      </c>
      <c r="L386" s="48">
        <v>0</v>
      </c>
      <c r="N386" s="252">
        <f t="shared" si="60"/>
        <v>1</v>
      </c>
      <c r="O386" s="49" t="str">
        <f>Main!A496</f>
        <v>Scamacca</v>
      </c>
      <c r="P386" s="49">
        <f>Main!B496</f>
        <v>6.7</v>
      </c>
      <c r="Q386" s="49" t="str">
        <f>Main!C496</f>
        <v>West Ham</v>
      </c>
      <c r="R386" s="49">
        <f>Main!D496</f>
        <v>2.15</v>
      </c>
      <c r="S386" s="49">
        <f>Main!E496</f>
        <v>2.98</v>
      </c>
      <c r="T386" s="49">
        <f>Main!F496</f>
        <v>3.06</v>
      </c>
      <c r="U386" s="49">
        <f>Main!G496</f>
        <v>3.61</v>
      </c>
      <c r="V386" s="49">
        <f>Main!H496</f>
        <v>2.67</v>
      </c>
      <c r="W386" s="49">
        <f>Main!I496</f>
        <v>2.96</v>
      </c>
      <c r="X386" s="49">
        <f>Main!J496</f>
        <v>2.72</v>
      </c>
      <c r="Y386" s="49">
        <f>Main!K496</f>
        <v>3.19</v>
      </c>
      <c r="Z386" s="49">
        <f>Main!L3136</f>
        <v>0</v>
      </c>
      <c r="AB386" s="49">
        <v>2</v>
      </c>
      <c r="AC386" s="49" t="str">
        <v>Bailey</v>
      </c>
      <c r="AD386" s="49">
        <v>4.5</v>
      </c>
      <c r="AE386" s="49" t="str">
        <v>Aston Villa</v>
      </c>
      <c r="AF386" s="49">
        <v>2.87</v>
      </c>
      <c r="AG386" s="49">
        <v>3.07</v>
      </c>
      <c r="AH386" s="49">
        <v>3.46</v>
      </c>
      <c r="AI386" s="49">
        <v>2.98</v>
      </c>
      <c r="AJ386" s="49">
        <v>3.47</v>
      </c>
      <c r="AK386" s="49">
        <v>2.1800000000000002</v>
      </c>
      <c r="AL386" s="49">
        <v>2.69</v>
      </c>
      <c r="AM386" s="49">
        <v>2.98</v>
      </c>
      <c r="AN386" s="49">
        <v>0</v>
      </c>
      <c r="AP386" s="50" t="str">
        <f>Main!A496</f>
        <v>Scamacca</v>
      </c>
      <c r="AQ386" s="50">
        <f>Main!B496</f>
        <v>6.7</v>
      </c>
      <c r="AR386" s="50" t="str">
        <f>Main!C496</f>
        <v>West Ham</v>
      </c>
      <c r="AS386" s="50">
        <f>Main!D496</f>
        <v>2.15</v>
      </c>
      <c r="AT386" s="50">
        <f>Main!E496</f>
        <v>2.98</v>
      </c>
      <c r="AU386" s="50">
        <f>Main!F496</f>
        <v>3.06</v>
      </c>
      <c r="AV386" s="50">
        <f>Main!G496</f>
        <v>3.61</v>
      </c>
      <c r="AW386" s="50">
        <f>Main!H496</f>
        <v>2.67</v>
      </c>
      <c r="AX386" s="50">
        <f>Main!I496</f>
        <v>2.96</v>
      </c>
      <c r="AY386" s="50">
        <f>Main!J496</f>
        <v>2.72</v>
      </c>
      <c r="AZ386" s="50">
        <f>Main!K496</f>
        <v>3.19</v>
      </c>
      <c r="BA386" s="50">
        <f>Main!L1376</f>
        <v>0</v>
      </c>
      <c r="BC386" s="50" t="str">
        <v>Scamacca</v>
      </c>
      <c r="BD386" s="50">
        <v>6.7</v>
      </c>
      <c r="BE386" s="50" t="str">
        <v>West Ham</v>
      </c>
      <c r="BF386" s="50">
        <v>2.15</v>
      </c>
      <c r="BG386" s="50">
        <v>2.98</v>
      </c>
      <c r="BH386" s="50">
        <v>3.06</v>
      </c>
      <c r="BI386" s="50">
        <v>3.61</v>
      </c>
      <c r="BJ386" s="50">
        <v>2.67</v>
      </c>
      <c r="BK386" s="50">
        <v>2.96</v>
      </c>
      <c r="BL386" s="50">
        <v>2.72</v>
      </c>
      <c r="BM386" s="50">
        <v>3.19</v>
      </c>
      <c r="BN386" s="50">
        <v>0</v>
      </c>
      <c r="BP386" s="126" t="str">
        <f>Main!A386</f>
        <v>Scamacca</v>
      </c>
      <c r="BQ386" s="126">
        <f>Main!N3136</f>
        <v>0</v>
      </c>
      <c r="BR386" s="126">
        <f>Main!G56</f>
        <v>3.61</v>
      </c>
      <c r="BS386" s="126" t="str">
        <v>Calvert-Lewin</v>
      </c>
      <c r="BT386" s="126">
        <v>0</v>
      </c>
      <c r="BU386" s="126">
        <v>3.19</v>
      </c>
      <c r="BV386" s="127" t="str">
        <f t="shared" ref="BV386:BV449" si="61">BP386</f>
        <v>Scamacca</v>
      </c>
      <c r="BW386" s="127">
        <f>Main!P3136</f>
        <v>0</v>
      </c>
      <c r="BX386" s="127">
        <f t="shared" ref="BX386:BX449" si="62">BR386</f>
        <v>3.61</v>
      </c>
      <c r="BY386" s="127" t="str">
        <v>Calvert-Lewin</v>
      </c>
      <c r="BZ386" s="127">
        <v>0</v>
      </c>
      <c r="CA386" s="127">
        <v>3.19</v>
      </c>
      <c r="CH386" s="19" t="str">
        <f t="shared" ref="CH386:CH449" si="63">BP386</f>
        <v>Scamacca</v>
      </c>
      <c r="CI386" s="19">
        <f>Main!M3136-BQ386-BW386-CC386</f>
        <v>0</v>
      </c>
      <c r="CJ386" s="19">
        <f t="shared" ref="CJ386:CJ449" si="64">BR386</f>
        <v>3.61</v>
      </c>
      <c r="CK386" s="19" t="str">
        <v>Calvert-Lewin</v>
      </c>
      <c r="CL386" s="19">
        <v>0</v>
      </c>
      <c r="CM386" s="19">
        <v>3.19</v>
      </c>
    </row>
    <row r="387" spans="1:91">
      <c r="A387" s="48" t="str">
        <v>Havertz</v>
      </c>
      <c r="B387" s="48">
        <v>7.7</v>
      </c>
      <c r="C387" s="48" t="str">
        <v>Chelsea</v>
      </c>
      <c r="D387" s="48">
        <v>3.67</v>
      </c>
      <c r="E387" s="48">
        <v>6.18</v>
      </c>
      <c r="F387" s="48">
        <v>3.54</v>
      </c>
      <c r="G387" s="48">
        <v>2.58</v>
      </c>
      <c r="H387" s="48">
        <v>3.65</v>
      </c>
      <c r="I387" s="48">
        <v>2.9</v>
      </c>
      <c r="J387" s="48">
        <v>3.59</v>
      </c>
      <c r="K387" s="48">
        <v>2.68</v>
      </c>
      <c r="L387" s="48">
        <v>0</v>
      </c>
      <c r="N387" s="252">
        <f t="shared" si="60"/>
        <v>1</v>
      </c>
      <c r="O387" s="49" t="str">
        <f>Main!A497</f>
        <v>Edouard</v>
      </c>
      <c r="P387" s="49">
        <f>Main!B497</f>
        <v>5.3</v>
      </c>
      <c r="Q387" s="49" t="str">
        <f>Main!C497</f>
        <v>Crystal Palace</v>
      </c>
      <c r="R387" s="49">
        <f>Main!D497</f>
        <v>3.3</v>
      </c>
      <c r="S387" s="49">
        <f>Main!E497</f>
        <v>3.09</v>
      </c>
      <c r="T387" s="49">
        <f>Main!F497</f>
        <v>2.58</v>
      </c>
      <c r="U387" s="49">
        <f>Main!G497</f>
        <v>2.88</v>
      </c>
      <c r="V387" s="49">
        <f>Main!H497</f>
        <v>2.63</v>
      </c>
      <c r="W387" s="49">
        <f>Main!I497</f>
        <v>2.94</v>
      </c>
      <c r="X387" s="49">
        <f>Main!J497</f>
        <v>2.89</v>
      </c>
      <c r="Y387" s="49">
        <f>Main!K497</f>
        <v>2.66</v>
      </c>
      <c r="Z387" s="49">
        <f>Main!L3137</f>
        <v>0</v>
      </c>
      <c r="AB387" s="49">
        <v>2</v>
      </c>
      <c r="AC387" s="49" t="str">
        <v>March</v>
      </c>
      <c r="AD387" s="49">
        <v>5</v>
      </c>
      <c r="AE387" s="49" t="str">
        <v>Brighton</v>
      </c>
      <c r="AF387" s="49">
        <v>3.02</v>
      </c>
      <c r="AG387" s="49">
        <v>3.21</v>
      </c>
      <c r="AH387" s="49">
        <v>2.75</v>
      </c>
      <c r="AI387" s="49">
        <v>3.04</v>
      </c>
      <c r="AJ387" s="49">
        <v>3.58</v>
      </c>
      <c r="AK387" s="49">
        <v>2.89</v>
      </c>
      <c r="AL387" s="49">
        <v>3.45</v>
      </c>
      <c r="AM387" s="49">
        <v>1.61</v>
      </c>
      <c r="AN387" s="49">
        <v>0</v>
      </c>
      <c r="AP387" s="50" t="str">
        <f>Main!A497</f>
        <v>Edouard</v>
      </c>
      <c r="AQ387" s="50">
        <f>Main!B497</f>
        <v>5.3</v>
      </c>
      <c r="AR387" s="50" t="str">
        <f>Main!C497</f>
        <v>Crystal Palace</v>
      </c>
      <c r="AS387" s="50">
        <f>Main!D497</f>
        <v>3.3</v>
      </c>
      <c r="AT387" s="50">
        <f>Main!E497</f>
        <v>3.09</v>
      </c>
      <c r="AU387" s="50">
        <f>Main!F497</f>
        <v>2.58</v>
      </c>
      <c r="AV387" s="50">
        <f>Main!G497</f>
        <v>2.88</v>
      </c>
      <c r="AW387" s="50">
        <f>Main!H497</f>
        <v>2.63</v>
      </c>
      <c r="AX387" s="50">
        <f>Main!I497</f>
        <v>2.94</v>
      </c>
      <c r="AY387" s="50">
        <f>Main!J497</f>
        <v>2.89</v>
      </c>
      <c r="AZ387" s="50">
        <f>Main!K497</f>
        <v>2.66</v>
      </c>
      <c r="BA387" s="50">
        <f>Main!L1377</f>
        <v>0</v>
      </c>
      <c r="BC387" s="50" t="str">
        <v>Edouard</v>
      </c>
      <c r="BD387" s="50">
        <v>5.3</v>
      </c>
      <c r="BE387" s="50" t="str">
        <v>Crystal Palace</v>
      </c>
      <c r="BF387" s="50">
        <v>3.3</v>
      </c>
      <c r="BG387" s="50">
        <v>3.09</v>
      </c>
      <c r="BH387" s="50">
        <v>2.58</v>
      </c>
      <c r="BI387" s="50">
        <v>2.88</v>
      </c>
      <c r="BJ387" s="50">
        <v>2.63</v>
      </c>
      <c r="BK387" s="50">
        <v>2.94</v>
      </c>
      <c r="BL387" s="50">
        <v>2.89</v>
      </c>
      <c r="BM387" s="50">
        <v>2.66</v>
      </c>
      <c r="BN387" s="50">
        <v>0</v>
      </c>
      <c r="BP387" s="126" t="str">
        <f>Main!A387</f>
        <v>Edouard</v>
      </c>
      <c r="BQ387" s="126">
        <f>Main!N3137</f>
        <v>0</v>
      </c>
      <c r="BR387" s="126">
        <f>Main!G57</f>
        <v>2.88</v>
      </c>
      <c r="BS387" s="126" t="str">
        <v>Scamacca</v>
      </c>
      <c r="BT387" s="126">
        <v>0</v>
      </c>
      <c r="BU387" s="126">
        <v>3.61</v>
      </c>
      <c r="BV387" s="127" t="str">
        <f t="shared" si="61"/>
        <v>Edouard</v>
      </c>
      <c r="BW387" s="127">
        <f>Main!P3137</f>
        <v>0</v>
      </c>
      <c r="BX387" s="127">
        <f t="shared" si="62"/>
        <v>2.88</v>
      </c>
      <c r="BY387" s="127" t="str">
        <v>Scamacca</v>
      </c>
      <c r="BZ387" s="127">
        <v>0</v>
      </c>
      <c r="CA387" s="127">
        <v>3.61</v>
      </c>
      <c r="CH387" s="19" t="str">
        <f t="shared" si="63"/>
        <v>Edouard</v>
      </c>
      <c r="CI387" s="19">
        <f>Main!M3137-BQ387-BW387-CC387</f>
        <v>0</v>
      </c>
      <c r="CJ387" s="19">
        <f t="shared" si="64"/>
        <v>2.88</v>
      </c>
      <c r="CK387" s="19" t="str">
        <v>Scamacca</v>
      </c>
      <c r="CL387" s="19">
        <v>0</v>
      </c>
      <c r="CM387" s="19">
        <v>3.61</v>
      </c>
    </row>
    <row r="388" spans="1:91">
      <c r="A388" s="48" t="str">
        <v>Aubameyang</v>
      </c>
      <c r="B388" s="48">
        <v>8.6999999999999993</v>
      </c>
      <c r="C388" s="48" t="str">
        <v>Chelsea</v>
      </c>
      <c r="D388" s="48">
        <v>3.5</v>
      </c>
      <c r="E388" s="48">
        <v>5.86</v>
      </c>
      <c r="F388" s="48">
        <v>3.45</v>
      </c>
      <c r="G388" s="48">
        <v>2.48</v>
      </c>
      <c r="H388" s="48">
        <v>3.56</v>
      </c>
      <c r="I388" s="48">
        <v>2.83</v>
      </c>
      <c r="J388" s="48">
        <v>3.45</v>
      </c>
      <c r="K388" s="48">
        <v>2.5299999999999998</v>
      </c>
      <c r="L388" s="48">
        <v>0</v>
      </c>
      <c r="N388" s="252">
        <f t="shared" si="60"/>
        <v>1</v>
      </c>
      <c r="O388" s="49" t="str">
        <f>Main!A498</f>
        <v>Johnson</v>
      </c>
      <c r="P388" s="49">
        <f>Main!B498</f>
        <v>5.6</v>
      </c>
      <c r="Q388" s="49" t="str">
        <f>Main!C498</f>
        <v>Nott'm Forest</v>
      </c>
      <c r="R388" s="49">
        <f>Main!D498</f>
        <v>3.11</v>
      </c>
      <c r="S388" s="49">
        <f>Main!E498</f>
        <v>3.14</v>
      </c>
      <c r="T388" s="49">
        <f>Main!F498</f>
        <v>3.23</v>
      </c>
      <c r="U388" s="49">
        <f>Main!G498</f>
        <v>2.81</v>
      </c>
      <c r="V388" s="49">
        <f>Main!H498</f>
        <v>3.31</v>
      </c>
      <c r="W388" s="49">
        <f>Main!I498</f>
        <v>2.69</v>
      </c>
      <c r="X388" s="49">
        <f>Main!J498</f>
        <v>2.23</v>
      </c>
      <c r="Y388" s="49">
        <f>Main!K498</f>
        <v>2.16</v>
      </c>
      <c r="Z388" s="49">
        <f>Main!L3138</f>
        <v>0</v>
      </c>
      <c r="AB388" s="49">
        <v>2</v>
      </c>
      <c r="AC388" s="49" t="str">
        <v>Mahrez</v>
      </c>
      <c r="AD388" s="49">
        <v>7.5</v>
      </c>
      <c r="AE388" s="49" t="str">
        <v>Man City</v>
      </c>
      <c r="AF388" s="49">
        <v>3.13</v>
      </c>
      <c r="AG388" s="49">
        <v>1.98</v>
      </c>
      <c r="AH388" s="49">
        <v>4.4400000000000004</v>
      </c>
      <c r="AI388" s="49">
        <v>2.68</v>
      </c>
      <c r="AJ388" s="49">
        <v>2.23</v>
      </c>
      <c r="AK388" s="49">
        <v>4.91</v>
      </c>
      <c r="AL388" s="49">
        <v>2.65</v>
      </c>
      <c r="AM388" s="49">
        <v>1.07</v>
      </c>
      <c r="AN388" s="49">
        <v>0</v>
      </c>
      <c r="AP388" s="50" t="str">
        <f>Main!A498</f>
        <v>Johnson</v>
      </c>
      <c r="AQ388" s="50">
        <f>Main!B498</f>
        <v>5.6</v>
      </c>
      <c r="AR388" s="50" t="str">
        <f>Main!C498</f>
        <v>Nott'm Forest</v>
      </c>
      <c r="AS388" s="50">
        <f>Main!D498</f>
        <v>3.11</v>
      </c>
      <c r="AT388" s="50">
        <f>Main!E498</f>
        <v>3.14</v>
      </c>
      <c r="AU388" s="50">
        <f>Main!F498</f>
        <v>3.23</v>
      </c>
      <c r="AV388" s="50">
        <f>Main!G498</f>
        <v>2.81</v>
      </c>
      <c r="AW388" s="50">
        <f>Main!H498</f>
        <v>3.31</v>
      </c>
      <c r="AX388" s="50">
        <f>Main!I498</f>
        <v>2.69</v>
      </c>
      <c r="AY388" s="50">
        <f>Main!J498</f>
        <v>2.23</v>
      </c>
      <c r="AZ388" s="50">
        <f>Main!K498</f>
        <v>2.16</v>
      </c>
      <c r="BA388" s="50">
        <f>Main!L1378</f>
        <v>0</v>
      </c>
      <c r="BC388" s="50" t="str">
        <v>Johnson</v>
      </c>
      <c r="BD388" s="50">
        <v>5.6</v>
      </c>
      <c r="BE388" s="50" t="str">
        <v>Nott'm Forest</v>
      </c>
      <c r="BF388" s="50">
        <v>3.11</v>
      </c>
      <c r="BG388" s="50">
        <v>3.14</v>
      </c>
      <c r="BH388" s="50">
        <v>3.23</v>
      </c>
      <c r="BI388" s="50">
        <v>2.81</v>
      </c>
      <c r="BJ388" s="50">
        <v>3.31</v>
      </c>
      <c r="BK388" s="50">
        <v>2.69</v>
      </c>
      <c r="BL388" s="50">
        <v>2.23</v>
      </c>
      <c r="BM388" s="50">
        <v>2.16</v>
      </c>
      <c r="BN388" s="50">
        <v>0</v>
      </c>
      <c r="BP388" s="126" t="str">
        <f>Main!A388</f>
        <v>Johnson</v>
      </c>
      <c r="BQ388" s="126">
        <f>Main!N3138</f>
        <v>0</v>
      </c>
      <c r="BR388" s="126">
        <f>Main!G58</f>
        <v>2.81</v>
      </c>
      <c r="BS388" s="126" t="str">
        <v>Edouard</v>
      </c>
      <c r="BT388" s="126">
        <v>0</v>
      </c>
      <c r="BU388" s="126">
        <v>2.88</v>
      </c>
      <c r="BV388" s="127" t="str">
        <f t="shared" si="61"/>
        <v>Johnson</v>
      </c>
      <c r="BW388" s="127">
        <f>Main!P3138</f>
        <v>0</v>
      </c>
      <c r="BX388" s="127">
        <f t="shared" si="62"/>
        <v>2.81</v>
      </c>
      <c r="BY388" s="127" t="str">
        <v>Edouard</v>
      </c>
      <c r="BZ388" s="127">
        <v>0</v>
      </c>
      <c r="CA388" s="127">
        <v>2.88</v>
      </c>
      <c r="CH388" s="19" t="str">
        <f t="shared" si="63"/>
        <v>Johnson</v>
      </c>
      <c r="CI388" s="19">
        <f>Main!M3138-BQ388-BW388-CC388</f>
        <v>0</v>
      </c>
      <c r="CJ388" s="19">
        <f t="shared" si="64"/>
        <v>2.81</v>
      </c>
      <c r="CK388" s="19" t="str">
        <v>Edouard</v>
      </c>
      <c r="CL388" s="19">
        <v>0</v>
      </c>
      <c r="CM388" s="19">
        <v>2.88</v>
      </c>
    </row>
    <row r="389" spans="1:91">
      <c r="A389" s="48" t="str">
        <v>Solanke</v>
      </c>
      <c r="B389" s="48">
        <v>5.8</v>
      </c>
      <c r="C389" s="48" t="str">
        <v>Bournemouth</v>
      </c>
      <c r="D389" s="48">
        <v>4.43</v>
      </c>
      <c r="E389" s="48">
        <v>3.26</v>
      </c>
      <c r="F389" s="48">
        <v>3.55</v>
      </c>
      <c r="G389" s="48">
        <v>4.2699999999999996</v>
      </c>
      <c r="H389" s="48">
        <v>3.09</v>
      </c>
      <c r="I389" s="48">
        <v>3.33</v>
      </c>
      <c r="J389" s="48">
        <v>3.31</v>
      </c>
      <c r="K389" s="48">
        <v>1.24</v>
      </c>
      <c r="L389" s="48">
        <v>0</v>
      </c>
      <c r="N389" s="252">
        <f t="shared" si="60"/>
        <v>1</v>
      </c>
      <c r="O389" s="49" t="str">
        <f>Main!A499</f>
        <v>Daka</v>
      </c>
      <c r="P389" s="49">
        <f>Main!B499</f>
        <v>5.7</v>
      </c>
      <c r="Q389" s="49" t="str">
        <f>Main!C499</f>
        <v>Leicester</v>
      </c>
      <c r="R389" s="49">
        <f>Main!D499</f>
        <v>2.34</v>
      </c>
      <c r="S389" s="49">
        <f>Main!E499</f>
        <v>3.19</v>
      </c>
      <c r="T389" s="49">
        <f>Main!F499</f>
        <v>2.93</v>
      </c>
      <c r="U389" s="49">
        <f>Main!G499</f>
        <v>2.73</v>
      </c>
      <c r="V389" s="49">
        <f>Main!H499</f>
        <v>2.31</v>
      </c>
      <c r="W389" s="49">
        <f>Main!I499</f>
        <v>2.2799999999999998</v>
      </c>
      <c r="X389" s="49">
        <f>Main!J499</f>
        <v>2.1800000000000002</v>
      </c>
      <c r="Y389" s="49">
        <f>Main!K499</f>
        <v>1.83</v>
      </c>
      <c r="Z389" s="49">
        <f>Main!L3139</f>
        <v>0</v>
      </c>
      <c r="AB389" s="49">
        <v>2</v>
      </c>
      <c r="AC389" s="49" t="str">
        <v>Harrison</v>
      </c>
      <c r="AD389" s="49">
        <v>5.8</v>
      </c>
      <c r="AE389" s="49" t="str">
        <v>Leeds</v>
      </c>
      <c r="AF389" s="49">
        <v>2.4700000000000002</v>
      </c>
      <c r="AG389" s="49">
        <v>3.28</v>
      </c>
      <c r="AH389" s="49">
        <v>2.9</v>
      </c>
      <c r="AI389" s="49">
        <v>3.09</v>
      </c>
      <c r="AJ389" s="49">
        <v>2.92</v>
      </c>
      <c r="AK389" s="49">
        <v>2.69</v>
      </c>
      <c r="AL389" s="49">
        <v>2.62</v>
      </c>
      <c r="AM389" s="49">
        <v>2.81</v>
      </c>
      <c r="AN389" s="49">
        <v>0</v>
      </c>
      <c r="AP389" s="50" t="str">
        <f>Main!A499</f>
        <v>Daka</v>
      </c>
      <c r="AQ389" s="50">
        <f>Main!B499</f>
        <v>5.7</v>
      </c>
      <c r="AR389" s="50" t="str">
        <f>Main!C499</f>
        <v>Leicester</v>
      </c>
      <c r="AS389" s="50">
        <f>Main!D499</f>
        <v>2.34</v>
      </c>
      <c r="AT389" s="50">
        <f>Main!E499</f>
        <v>3.19</v>
      </c>
      <c r="AU389" s="50">
        <f>Main!F499</f>
        <v>2.93</v>
      </c>
      <c r="AV389" s="50">
        <f>Main!G499</f>
        <v>2.73</v>
      </c>
      <c r="AW389" s="50">
        <f>Main!H499</f>
        <v>2.31</v>
      </c>
      <c r="AX389" s="50">
        <f>Main!I499</f>
        <v>2.2799999999999998</v>
      </c>
      <c r="AY389" s="50">
        <f>Main!J499</f>
        <v>2.1800000000000002</v>
      </c>
      <c r="AZ389" s="50">
        <f>Main!K499</f>
        <v>1.83</v>
      </c>
      <c r="BA389" s="50">
        <f>Main!L1379</f>
        <v>0</v>
      </c>
      <c r="BC389" s="50" t="str">
        <v>Daka</v>
      </c>
      <c r="BD389" s="50">
        <v>5.7</v>
      </c>
      <c r="BE389" s="50" t="str">
        <v>Leicester</v>
      </c>
      <c r="BF389" s="50">
        <v>2.34</v>
      </c>
      <c r="BG389" s="50">
        <v>3.19</v>
      </c>
      <c r="BH389" s="50">
        <v>2.93</v>
      </c>
      <c r="BI389" s="50">
        <v>2.73</v>
      </c>
      <c r="BJ389" s="50">
        <v>2.31</v>
      </c>
      <c r="BK389" s="50">
        <v>2.2799999999999998</v>
      </c>
      <c r="BL389" s="50">
        <v>2.1800000000000002</v>
      </c>
      <c r="BM389" s="50">
        <v>1.83</v>
      </c>
      <c r="BN389" s="50">
        <v>0</v>
      </c>
      <c r="BP389" s="126" t="str">
        <f>Main!A389</f>
        <v>Daka</v>
      </c>
      <c r="BQ389" s="126">
        <f>Main!N3139</f>
        <v>0</v>
      </c>
      <c r="BR389" s="126" t="e">
        <f>Main!#REF!</f>
        <v>#REF!</v>
      </c>
      <c r="BS389" s="126" t="str">
        <v>Johnson</v>
      </c>
      <c r="BT389" s="126">
        <v>0</v>
      </c>
      <c r="BU389" s="126">
        <v>2.81</v>
      </c>
      <c r="BV389" s="127" t="str">
        <f t="shared" si="61"/>
        <v>Daka</v>
      </c>
      <c r="BW389" s="127">
        <f>Main!P3139</f>
        <v>0</v>
      </c>
      <c r="BX389" s="127" t="e">
        <f t="shared" si="62"/>
        <v>#REF!</v>
      </c>
      <c r="BY389" s="127" t="str">
        <v>Johnson</v>
      </c>
      <c r="BZ389" s="127">
        <v>0</v>
      </c>
      <c r="CA389" s="127">
        <v>2.81</v>
      </c>
      <c r="CH389" s="19" t="str">
        <f t="shared" si="63"/>
        <v>Daka</v>
      </c>
      <c r="CI389" s="19">
        <f>Main!M3139-BQ389-BW389-CC389</f>
        <v>0</v>
      </c>
      <c r="CJ389" s="19" t="e">
        <f t="shared" si="64"/>
        <v>#REF!</v>
      </c>
      <c r="CK389" s="19" t="str">
        <v>Johnson</v>
      </c>
      <c r="CL389" s="19">
        <v>0</v>
      </c>
      <c r="CM389" s="19">
        <v>2.81</v>
      </c>
    </row>
    <row r="390" spans="1:91">
      <c r="A390" s="48" t="str">
        <v>Bamford</v>
      </c>
      <c r="B390" s="48">
        <v>7.2</v>
      </c>
      <c r="C390" s="48" t="str">
        <v>Leeds</v>
      </c>
      <c r="D390" s="48">
        <v>1.69</v>
      </c>
      <c r="E390" s="48">
        <v>3.12</v>
      </c>
      <c r="F390" s="48">
        <v>3.23</v>
      </c>
      <c r="G390" s="48">
        <v>3.87</v>
      </c>
      <c r="H390" s="48">
        <v>3.4</v>
      </c>
      <c r="I390" s="48">
        <v>3.24</v>
      </c>
      <c r="J390" s="48">
        <v>3.34</v>
      </c>
      <c r="K390" s="48">
        <v>3.43</v>
      </c>
      <c r="L390" s="48">
        <v>0</v>
      </c>
      <c r="N390" s="252">
        <f t="shared" si="60"/>
        <v>1</v>
      </c>
      <c r="O390" s="49" t="str">
        <f>Main!A500</f>
        <v>Greenwood</v>
      </c>
      <c r="P390" s="49">
        <f>Main!B500</f>
        <v>4.2</v>
      </c>
      <c r="Q390" s="49" t="str">
        <f>Main!C500</f>
        <v>Leeds</v>
      </c>
      <c r="R390" s="49">
        <f>Main!D500</f>
        <v>0.81</v>
      </c>
      <c r="S390" s="49">
        <f>Main!E500</f>
        <v>0.99</v>
      </c>
      <c r="T390" s="49">
        <f>Main!F500</f>
        <v>0.74</v>
      </c>
      <c r="U390" s="49">
        <f>Main!G500</f>
        <v>0.86</v>
      </c>
      <c r="V390" s="49">
        <f>Main!H500</f>
        <v>0.69</v>
      </c>
      <c r="W390" s="49">
        <f>Main!I500</f>
        <v>0.71</v>
      </c>
      <c r="X390" s="49">
        <f>Main!J500</f>
        <v>0.79</v>
      </c>
      <c r="Y390" s="49">
        <f>Main!K500</f>
        <v>0.73</v>
      </c>
      <c r="Z390" s="49">
        <f>Main!L3140</f>
        <v>0</v>
      </c>
      <c r="AB390" s="49">
        <v>2</v>
      </c>
      <c r="AC390" s="49" t="str">
        <v>Eriksen</v>
      </c>
      <c r="AD390" s="49">
        <v>6.3</v>
      </c>
      <c r="AE390" s="49" t="str">
        <v>Man Utd</v>
      </c>
      <c r="AF390" s="49">
        <v>3.13</v>
      </c>
      <c r="AG390" s="49">
        <v>3.63</v>
      </c>
      <c r="AH390" s="49">
        <v>2.4500000000000002</v>
      </c>
      <c r="AI390" s="49">
        <v>2.4900000000000002</v>
      </c>
      <c r="AJ390" s="49">
        <v>3.24</v>
      </c>
      <c r="AK390" s="49">
        <v>2.96</v>
      </c>
      <c r="AL390" s="49">
        <v>3.24</v>
      </c>
      <c r="AM390" s="49">
        <v>1.55</v>
      </c>
      <c r="AN390" s="49">
        <v>0</v>
      </c>
      <c r="AP390" s="50" t="str">
        <f>Main!A500</f>
        <v>Greenwood</v>
      </c>
      <c r="AQ390" s="50">
        <f>Main!B500</f>
        <v>4.2</v>
      </c>
      <c r="AR390" s="50" t="str">
        <f>Main!C500</f>
        <v>Leeds</v>
      </c>
      <c r="AS390" s="50">
        <f>Main!D500</f>
        <v>0.81</v>
      </c>
      <c r="AT390" s="50">
        <f>Main!E500</f>
        <v>0.99</v>
      </c>
      <c r="AU390" s="50">
        <f>Main!F500</f>
        <v>0.74</v>
      </c>
      <c r="AV390" s="50">
        <f>Main!G500</f>
        <v>0.86</v>
      </c>
      <c r="AW390" s="50">
        <f>Main!H500</f>
        <v>0.69</v>
      </c>
      <c r="AX390" s="50">
        <f>Main!I500</f>
        <v>0.71</v>
      </c>
      <c r="AY390" s="50">
        <f>Main!J500</f>
        <v>0.79</v>
      </c>
      <c r="AZ390" s="50">
        <f>Main!K500</f>
        <v>0.73</v>
      </c>
      <c r="BA390" s="50">
        <f>Main!L1380</f>
        <v>0</v>
      </c>
      <c r="BC390" s="50" t="str">
        <v>Greenwood</v>
      </c>
      <c r="BD390" s="50">
        <v>4.2</v>
      </c>
      <c r="BE390" s="50" t="str">
        <v>Leeds</v>
      </c>
      <c r="BF390" s="50">
        <v>0.81</v>
      </c>
      <c r="BG390" s="50">
        <v>0.99</v>
      </c>
      <c r="BH390" s="50">
        <v>0.74</v>
      </c>
      <c r="BI390" s="50">
        <v>0.86</v>
      </c>
      <c r="BJ390" s="50">
        <v>0.69</v>
      </c>
      <c r="BK390" s="50">
        <v>0.71</v>
      </c>
      <c r="BL390" s="50">
        <v>0.79</v>
      </c>
      <c r="BM390" s="50">
        <v>0.73</v>
      </c>
      <c r="BN390" s="50">
        <v>0</v>
      </c>
      <c r="BP390" s="126" t="str">
        <f>Main!A390</f>
        <v>Greenwood</v>
      </c>
      <c r="BQ390" s="126">
        <f>Main!N3140</f>
        <v>0</v>
      </c>
      <c r="BR390" s="126">
        <f>Main!G60</f>
        <v>0.86</v>
      </c>
      <c r="BS390" s="126" t="str">
        <v>Daka</v>
      </c>
      <c r="BT390" s="126">
        <v>0</v>
      </c>
      <c r="BU390" s="126" t="e">
        <v>#REF!</v>
      </c>
      <c r="BV390" s="127" t="str">
        <f t="shared" si="61"/>
        <v>Greenwood</v>
      </c>
      <c r="BW390" s="127">
        <f>Main!P3140</f>
        <v>0</v>
      </c>
      <c r="BX390" s="127">
        <f t="shared" si="62"/>
        <v>0.86</v>
      </c>
      <c r="BY390" s="127" t="str">
        <v>Daka</v>
      </c>
      <c r="BZ390" s="127">
        <v>0</v>
      </c>
      <c r="CA390" s="127" t="e">
        <v>#REF!</v>
      </c>
      <c r="CH390" s="19" t="str">
        <f t="shared" si="63"/>
        <v>Greenwood</v>
      </c>
      <c r="CI390" s="19">
        <f>Main!M3140-BQ390-BW390-CC390</f>
        <v>1</v>
      </c>
      <c r="CJ390" s="19">
        <f t="shared" si="64"/>
        <v>0.86</v>
      </c>
      <c r="CK390" s="19" t="str">
        <v>Daka</v>
      </c>
      <c r="CL390" s="19">
        <v>0</v>
      </c>
      <c r="CM390" s="19" t="e">
        <v>#REF!</v>
      </c>
    </row>
    <row r="391" spans="1:91">
      <c r="A391" s="48" t="str">
        <v>Mbeumo</v>
      </c>
      <c r="B391" s="48">
        <v>5.8</v>
      </c>
      <c r="C391" s="48" t="str">
        <v>Brentford</v>
      </c>
      <c r="D391" s="48">
        <v>3</v>
      </c>
      <c r="E391" s="48">
        <v>2.62</v>
      </c>
      <c r="F391" s="48">
        <v>3.81</v>
      </c>
      <c r="G391" s="48">
        <v>3.38</v>
      </c>
      <c r="H391" s="48">
        <v>4.13</v>
      </c>
      <c r="I391" s="48">
        <v>2.81</v>
      </c>
      <c r="J391" s="48">
        <v>3.94</v>
      </c>
      <c r="K391" s="48">
        <v>1.57</v>
      </c>
      <c r="L391" s="48">
        <v>0</v>
      </c>
      <c r="N391" s="252">
        <f t="shared" si="60"/>
        <v>4</v>
      </c>
      <c r="O391" s="49" t="str">
        <f>Main!A501</f>
        <v>Ederson</v>
      </c>
      <c r="P391" s="49">
        <f>Main!B501</f>
        <v>5.4</v>
      </c>
      <c r="Q391" s="49" t="str">
        <f>Main!C501</f>
        <v>Man City</v>
      </c>
      <c r="R391" s="49">
        <f>Main!D501</f>
        <v>4.5999999999999996</v>
      </c>
      <c r="S391" s="49">
        <f>Main!E501</f>
        <v>3.91</v>
      </c>
      <c r="T391" s="49">
        <f>Main!F501</f>
        <v>7.59</v>
      </c>
      <c r="U391" s="49">
        <f>Main!G501</f>
        <v>4.5</v>
      </c>
      <c r="V391" s="49">
        <f>Main!H501</f>
        <v>3.67</v>
      </c>
      <c r="W391" s="49">
        <f>Main!I501</f>
        <v>7.83</v>
      </c>
      <c r="X391" s="49">
        <f>Main!J501</f>
        <v>4.32</v>
      </c>
      <c r="Y391" s="49">
        <f>Main!K501</f>
        <v>1.89</v>
      </c>
      <c r="Z391" s="49">
        <f>Main!L3141</f>
        <v>1</v>
      </c>
      <c r="AB391" s="49">
        <v>2</v>
      </c>
      <c r="AC391" s="49" t="str">
        <v>Eze</v>
      </c>
      <c r="AD391" s="49">
        <v>5.7</v>
      </c>
      <c r="AE391" s="49" t="str">
        <v>Crystal Palace</v>
      </c>
      <c r="AF391" s="49">
        <v>3.39</v>
      </c>
      <c r="AG391" s="49">
        <v>3.07</v>
      </c>
      <c r="AH391" s="49">
        <v>2.6</v>
      </c>
      <c r="AI391" s="49">
        <v>2.76</v>
      </c>
      <c r="AJ391" s="49">
        <v>2.48</v>
      </c>
      <c r="AK391" s="49">
        <v>2.91</v>
      </c>
      <c r="AL391" s="49">
        <v>2.82</v>
      </c>
      <c r="AM391" s="49">
        <v>2.56</v>
      </c>
      <c r="AN391" s="49">
        <v>0</v>
      </c>
      <c r="AP391" s="50" t="str">
        <f>Main!A501</f>
        <v>Ederson</v>
      </c>
      <c r="AQ391" s="50">
        <f>Main!B501</f>
        <v>5.4</v>
      </c>
      <c r="AR391" s="50" t="str">
        <f>Main!C501</f>
        <v>Man City</v>
      </c>
      <c r="AS391" s="50">
        <f>Main!D501</f>
        <v>4.5999999999999996</v>
      </c>
      <c r="AT391" s="50">
        <f>Main!E501</f>
        <v>3.91</v>
      </c>
      <c r="AU391" s="50">
        <f>Main!F501</f>
        <v>7.59</v>
      </c>
      <c r="AV391" s="50">
        <f>Main!G501</f>
        <v>4.5</v>
      </c>
      <c r="AW391" s="50">
        <f>Main!H501</f>
        <v>3.67</v>
      </c>
      <c r="AX391" s="50">
        <f>Main!I501</f>
        <v>7.83</v>
      </c>
      <c r="AY391" s="50">
        <f>Main!J501</f>
        <v>4.32</v>
      </c>
      <c r="AZ391" s="50">
        <f>Main!K501</f>
        <v>1.89</v>
      </c>
      <c r="BA391" s="50">
        <f>Main!L1381</f>
        <v>0</v>
      </c>
      <c r="BC391" s="50" t="str">
        <v>Ederson</v>
      </c>
      <c r="BD391" s="50">
        <v>5.4</v>
      </c>
      <c r="BE391" s="50" t="str">
        <v>Man City</v>
      </c>
      <c r="BF391" s="50">
        <v>4.5999999999999996</v>
      </c>
      <c r="BG391" s="50">
        <v>3.91</v>
      </c>
      <c r="BH391" s="50">
        <v>7.59</v>
      </c>
      <c r="BI391" s="50">
        <v>4.5</v>
      </c>
      <c r="BJ391" s="50">
        <v>3.67</v>
      </c>
      <c r="BK391" s="50">
        <v>7.83</v>
      </c>
      <c r="BL391" s="50">
        <v>4.32</v>
      </c>
      <c r="BM391" s="50">
        <v>1.89</v>
      </c>
      <c r="BN391" s="50">
        <v>0</v>
      </c>
      <c r="BP391" s="126" t="str">
        <f>Main!A391</f>
        <v>Ederson</v>
      </c>
      <c r="BQ391" s="126">
        <f>Main!N3141</f>
        <v>0</v>
      </c>
      <c r="BR391" s="126">
        <f>Main!G61</f>
        <v>4.5</v>
      </c>
      <c r="BS391" s="126" t="str">
        <v>Greenwood</v>
      </c>
      <c r="BT391" s="126">
        <v>0</v>
      </c>
      <c r="BU391" s="126">
        <v>0.86</v>
      </c>
      <c r="BV391" s="127" t="str">
        <f t="shared" si="61"/>
        <v>Ederson</v>
      </c>
      <c r="BW391" s="127">
        <f>Main!P3141</f>
        <v>0</v>
      </c>
      <c r="BX391" s="127">
        <f t="shared" si="62"/>
        <v>4.5</v>
      </c>
      <c r="BY391" s="127" t="str">
        <v>Greenwood</v>
      </c>
      <c r="BZ391" s="127">
        <v>0</v>
      </c>
      <c r="CA391" s="127">
        <v>0.86</v>
      </c>
      <c r="CB391" s="128" t="str">
        <f t="shared" ref="CB391:CB405" si="65">CB281</f>
        <v>Ederson</v>
      </c>
      <c r="CC391" s="128">
        <f>Main!M3141</f>
        <v>0</v>
      </c>
      <c r="CD391" s="128">
        <f>Main!G61</f>
        <v>4.5</v>
      </c>
      <c r="CE391" s="128" t="str" cm="1">
        <f t="array" ref="CE391:CG405">_xlfn._xlws.SORT(CB391:CD405,2,-1)</f>
        <v>Leno</v>
      </c>
      <c r="CF391" s="128">
        <v>1</v>
      </c>
      <c r="CG391" s="128">
        <v>3.2</v>
      </c>
      <c r="CH391" s="19" t="str">
        <f t="shared" si="63"/>
        <v>Ederson</v>
      </c>
      <c r="CI391" s="19">
        <f>Main!M3141-BQ391-BW391-CC391</f>
        <v>0</v>
      </c>
      <c r="CJ391" s="19">
        <f t="shared" si="64"/>
        <v>4.5</v>
      </c>
      <c r="CK391" s="19" t="str">
        <v>Ederson</v>
      </c>
      <c r="CL391" s="19">
        <v>0</v>
      </c>
      <c r="CM391" s="19">
        <v>4.5</v>
      </c>
    </row>
    <row r="392" spans="1:91">
      <c r="A392" s="48" t="str">
        <v>Adams</v>
      </c>
      <c r="B392" s="48">
        <v>6.4</v>
      </c>
      <c r="C392" s="48" t="str">
        <v>Southampton</v>
      </c>
      <c r="D392" s="48">
        <v>3.47</v>
      </c>
      <c r="E392" s="48">
        <v>3.59</v>
      </c>
      <c r="F392" s="48">
        <v>3.03</v>
      </c>
      <c r="G392" s="48">
        <v>3.31</v>
      </c>
      <c r="H392" s="48">
        <v>2.9</v>
      </c>
      <c r="I392" s="48">
        <v>3.23</v>
      </c>
      <c r="J392" s="48">
        <v>2.41</v>
      </c>
      <c r="K392" s="48">
        <v>2.85</v>
      </c>
      <c r="L392" s="48">
        <v>0</v>
      </c>
      <c r="N392" s="252">
        <f t="shared" si="60"/>
        <v>4</v>
      </c>
      <c r="O392" s="49" t="str">
        <f>Main!A502</f>
        <v>Ramsdale</v>
      </c>
      <c r="P392" s="49">
        <f>Main!B502</f>
        <v>4.9000000000000004</v>
      </c>
      <c r="Q392" s="49" t="str">
        <f>Main!C502</f>
        <v>Arsenal</v>
      </c>
      <c r="R392" s="49">
        <f>Main!D502</f>
        <v>3.74</v>
      </c>
      <c r="S392" s="49">
        <f>Main!E502</f>
        <v>3.69</v>
      </c>
      <c r="T392" s="49">
        <f>Main!F502</f>
        <v>3.38</v>
      </c>
      <c r="U392" s="49">
        <f>Main!G502</f>
        <v>3.69</v>
      </c>
      <c r="V392" s="49">
        <f>Main!H502</f>
        <v>3.94</v>
      </c>
      <c r="W392" s="49">
        <f>Main!I502</f>
        <v>7.27</v>
      </c>
      <c r="X392" s="49">
        <f>Main!J502</f>
        <v>3.69</v>
      </c>
      <c r="Y392" s="49">
        <f>Main!K502</f>
        <v>3.02</v>
      </c>
      <c r="Z392" s="49">
        <f>Main!L3142</f>
        <v>0</v>
      </c>
      <c r="AB392" s="49">
        <v>3</v>
      </c>
      <c r="AC392" s="49" t="str">
        <v>Cancelo</v>
      </c>
      <c r="AD392" s="49">
        <v>7.4</v>
      </c>
      <c r="AE392" s="49" t="str">
        <v>Man City</v>
      </c>
      <c r="AF392" s="49">
        <v>4.88</v>
      </c>
      <c r="AG392" s="49">
        <v>3.74</v>
      </c>
      <c r="AH392" s="49">
        <v>6.68</v>
      </c>
      <c r="AI392" s="49">
        <v>4.47</v>
      </c>
      <c r="AJ392" s="49">
        <v>3.18</v>
      </c>
      <c r="AK392" s="49">
        <v>7.21</v>
      </c>
      <c r="AL392" s="49">
        <v>4.09</v>
      </c>
      <c r="AM392" s="49">
        <v>1.86</v>
      </c>
      <c r="AN392" s="49">
        <v>0</v>
      </c>
      <c r="AP392" s="50" t="str">
        <f>Main!A502</f>
        <v>Ramsdale</v>
      </c>
      <c r="AQ392" s="50">
        <f>Main!B502</f>
        <v>4.9000000000000004</v>
      </c>
      <c r="AR392" s="50" t="str">
        <f>Main!C502</f>
        <v>Arsenal</v>
      </c>
      <c r="AS392" s="50">
        <f>Main!D502</f>
        <v>3.74</v>
      </c>
      <c r="AT392" s="50">
        <f>Main!E502</f>
        <v>3.69</v>
      </c>
      <c r="AU392" s="50">
        <f>Main!F502</f>
        <v>3.38</v>
      </c>
      <c r="AV392" s="50">
        <f>Main!G502</f>
        <v>3.69</v>
      </c>
      <c r="AW392" s="50">
        <f>Main!H502</f>
        <v>3.94</v>
      </c>
      <c r="AX392" s="50">
        <f>Main!I502</f>
        <v>7.27</v>
      </c>
      <c r="AY392" s="50">
        <f>Main!J502</f>
        <v>3.69</v>
      </c>
      <c r="AZ392" s="50">
        <f>Main!K502</f>
        <v>3.02</v>
      </c>
      <c r="BA392" s="50">
        <f>Main!L1382</f>
        <v>0</v>
      </c>
      <c r="BC392" s="50" t="str">
        <v>Ramsdale</v>
      </c>
      <c r="BD392" s="50">
        <v>4.9000000000000004</v>
      </c>
      <c r="BE392" s="50" t="str">
        <v>Arsenal</v>
      </c>
      <c r="BF392" s="50">
        <v>3.74</v>
      </c>
      <c r="BG392" s="50">
        <v>3.69</v>
      </c>
      <c r="BH392" s="50">
        <v>3.38</v>
      </c>
      <c r="BI392" s="50">
        <v>3.69</v>
      </c>
      <c r="BJ392" s="50">
        <v>3.94</v>
      </c>
      <c r="BK392" s="50">
        <v>7.27</v>
      </c>
      <c r="BL392" s="50">
        <v>3.69</v>
      </c>
      <c r="BM392" s="50">
        <v>3.02</v>
      </c>
      <c r="BN392" s="50">
        <v>0</v>
      </c>
      <c r="BP392" s="126" t="str">
        <f>Main!A392</f>
        <v>Ramsdale</v>
      </c>
      <c r="BQ392" s="126">
        <f>Main!N3142</f>
        <v>0</v>
      </c>
      <c r="BR392" s="126">
        <f>Main!G62</f>
        <v>3.69</v>
      </c>
      <c r="BS392" s="126" t="str">
        <v>Ederson</v>
      </c>
      <c r="BT392" s="126">
        <v>0</v>
      </c>
      <c r="BU392" s="126">
        <v>4.5</v>
      </c>
      <c r="BV392" s="127" t="str">
        <f t="shared" si="61"/>
        <v>Ramsdale</v>
      </c>
      <c r="BW392" s="127">
        <f>Main!P3142</f>
        <v>0</v>
      </c>
      <c r="BX392" s="127">
        <f t="shared" si="62"/>
        <v>3.69</v>
      </c>
      <c r="BY392" s="127" t="str">
        <v>Ederson</v>
      </c>
      <c r="BZ392" s="127">
        <v>0</v>
      </c>
      <c r="CA392" s="127">
        <v>4.5</v>
      </c>
      <c r="CB392" s="128" t="str">
        <f t="shared" si="65"/>
        <v>Ramsdale</v>
      </c>
      <c r="CC392" s="128">
        <f>Main!M3142</f>
        <v>0</v>
      </c>
      <c r="CD392" s="128">
        <f>Main!G62</f>
        <v>3.69</v>
      </c>
      <c r="CE392" s="128" t="str">
        <v>Ederson</v>
      </c>
      <c r="CF392" s="128">
        <v>0</v>
      </c>
      <c r="CG392" s="128">
        <v>4.5</v>
      </c>
      <c r="CH392" s="19" t="str">
        <f t="shared" si="63"/>
        <v>Ramsdale</v>
      </c>
      <c r="CI392" s="19">
        <f>Main!M3142-BQ392-BW392-CC392</f>
        <v>0</v>
      </c>
      <c r="CJ392" s="19">
        <f t="shared" si="64"/>
        <v>3.69</v>
      </c>
      <c r="CK392" s="19" t="str">
        <v>Ramsdale</v>
      </c>
      <c r="CL392" s="19">
        <v>0</v>
      </c>
      <c r="CM392" s="19">
        <v>3.69</v>
      </c>
    </row>
    <row r="393" spans="1:91">
      <c r="A393" s="48" t="str">
        <v>Calvert-Lewin</v>
      </c>
      <c r="B393" s="48">
        <v>7.9</v>
      </c>
      <c r="C393" s="48" t="str">
        <v>Everton</v>
      </c>
      <c r="D393" s="48">
        <v>0.91</v>
      </c>
      <c r="E393" s="48">
        <v>1.89</v>
      </c>
      <c r="F393" s="48">
        <v>4.07</v>
      </c>
      <c r="G393" s="48">
        <v>3.19</v>
      </c>
      <c r="H393" s="48">
        <v>3.14</v>
      </c>
      <c r="I393" s="48">
        <v>2.79</v>
      </c>
      <c r="J393" s="48">
        <v>4.28</v>
      </c>
      <c r="K393" s="48">
        <v>3.88</v>
      </c>
      <c r="L393" s="48">
        <v>0</v>
      </c>
      <c r="N393" s="252">
        <f t="shared" si="60"/>
        <v>4</v>
      </c>
      <c r="O393" s="49" t="str">
        <f>Main!A503</f>
        <v>Arrizabalaga</v>
      </c>
      <c r="P393" s="49">
        <f>Main!B503</f>
        <v>4.5</v>
      </c>
      <c r="Q393" s="49" t="str">
        <f>Main!C503</f>
        <v>Chelsea</v>
      </c>
      <c r="R393" s="49">
        <f>Main!D503</f>
        <v>3.96</v>
      </c>
      <c r="S393" s="49">
        <f>Main!E503</f>
        <v>6.8</v>
      </c>
      <c r="T393" s="49">
        <f>Main!F503</f>
        <v>3.98</v>
      </c>
      <c r="U393" s="49">
        <f>Main!G503</f>
        <v>3.04</v>
      </c>
      <c r="V393" s="49">
        <f>Main!H503</f>
        <v>3.81</v>
      </c>
      <c r="W393" s="49">
        <f>Main!I503</f>
        <v>3.52</v>
      </c>
      <c r="X393" s="49">
        <f>Main!J503</f>
        <v>4.04</v>
      </c>
      <c r="Y393" s="49">
        <f>Main!K503</f>
        <v>3.12</v>
      </c>
      <c r="Z393" s="49">
        <f>Main!L3143</f>
        <v>0</v>
      </c>
      <c r="AB393" s="49">
        <v>3</v>
      </c>
      <c r="AC393" s="49" t="str">
        <v>Robertson</v>
      </c>
      <c r="AD393" s="49">
        <v>6.8</v>
      </c>
      <c r="AE393" s="49" t="str">
        <v>Liverpool</v>
      </c>
      <c r="AF393" s="49">
        <v>4.58</v>
      </c>
      <c r="AG393" s="49">
        <v>3.64</v>
      </c>
      <c r="AH393" s="49">
        <v>3.23</v>
      </c>
      <c r="AI393" s="49">
        <v>3.52</v>
      </c>
      <c r="AJ393" s="49">
        <v>3.86</v>
      </c>
      <c r="AK393" s="49">
        <v>4.6900000000000004</v>
      </c>
      <c r="AL393" s="49">
        <v>2.81</v>
      </c>
      <c r="AM393" s="49">
        <v>3.76</v>
      </c>
      <c r="AN393" s="49">
        <v>0</v>
      </c>
      <c r="AP393" s="50" t="str">
        <f>Main!A503</f>
        <v>Arrizabalaga</v>
      </c>
      <c r="AQ393" s="50">
        <f>Main!B503</f>
        <v>4.5</v>
      </c>
      <c r="AR393" s="50" t="str">
        <f>Main!C503</f>
        <v>Chelsea</v>
      </c>
      <c r="AS393" s="50">
        <f>Main!D503</f>
        <v>3.96</v>
      </c>
      <c r="AT393" s="50">
        <f>Main!E503</f>
        <v>6.8</v>
      </c>
      <c r="AU393" s="50">
        <f>Main!F503</f>
        <v>3.98</v>
      </c>
      <c r="AV393" s="50">
        <f>Main!G503</f>
        <v>3.04</v>
      </c>
      <c r="AW393" s="50">
        <f>Main!H503</f>
        <v>3.81</v>
      </c>
      <c r="AX393" s="50">
        <f>Main!I503</f>
        <v>3.52</v>
      </c>
      <c r="AY393" s="50">
        <f>Main!J503</f>
        <v>4.04</v>
      </c>
      <c r="AZ393" s="50">
        <f>Main!K503</f>
        <v>3.12</v>
      </c>
      <c r="BA393" s="50">
        <f>Main!L1383</f>
        <v>0</v>
      </c>
      <c r="BC393" s="50" t="str">
        <v>Arrizabalaga</v>
      </c>
      <c r="BD393" s="50">
        <v>4.5</v>
      </c>
      <c r="BE393" s="50" t="str">
        <v>Chelsea</v>
      </c>
      <c r="BF393" s="50">
        <v>3.96</v>
      </c>
      <c r="BG393" s="50">
        <v>6.8</v>
      </c>
      <c r="BH393" s="50">
        <v>3.98</v>
      </c>
      <c r="BI393" s="50">
        <v>3.04</v>
      </c>
      <c r="BJ393" s="50">
        <v>3.81</v>
      </c>
      <c r="BK393" s="50">
        <v>3.52</v>
      </c>
      <c r="BL393" s="50">
        <v>4.04</v>
      </c>
      <c r="BM393" s="50">
        <v>3.12</v>
      </c>
      <c r="BN393" s="50">
        <v>0</v>
      </c>
      <c r="BP393" s="126" t="str">
        <f>Main!A393</f>
        <v>Arrizabalaga</v>
      </c>
      <c r="BQ393" s="126">
        <f>Main!N3143</f>
        <v>0</v>
      </c>
      <c r="BR393" s="126">
        <f>Main!G63</f>
        <v>3.04</v>
      </c>
      <c r="BS393" s="126" t="str">
        <v>Ramsdale</v>
      </c>
      <c r="BT393" s="126">
        <v>0</v>
      </c>
      <c r="BU393" s="126">
        <v>3.69</v>
      </c>
      <c r="BV393" s="127" t="str">
        <f t="shared" si="61"/>
        <v>Arrizabalaga</v>
      </c>
      <c r="BW393" s="127">
        <f>Main!P3143</f>
        <v>0</v>
      </c>
      <c r="BX393" s="127">
        <f t="shared" si="62"/>
        <v>3.04</v>
      </c>
      <c r="BY393" s="127" t="str">
        <v>Ramsdale</v>
      </c>
      <c r="BZ393" s="127">
        <v>0</v>
      </c>
      <c r="CA393" s="127">
        <v>3.69</v>
      </c>
      <c r="CB393" s="128" t="str">
        <f t="shared" si="65"/>
        <v>Arrizabalaga</v>
      </c>
      <c r="CC393" s="128">
        <f>Main!M3143</f>
        <v>0</v>
      </c>
      <c r="CD393" s="128">
        <f>Main!G63</f>
        <v>3.04</v>
      </c>
      <c r="CE393" s="128" t="str">
        <v>Ramsdale</v>
      </c>
      <c r="CF393" s="128">
        <v>0</v>
      </c>
      <c r="CG393" s="128">
        <v>3.69</v>
      </c>
      <c r="CH393" s="19" t="str">
        <f t="shared" si="63"/>
        <v>Arrizabalaga</v>
      </c>
      <c r="CI393" s="19">
        <f>Main!M3143-BQ393-BW393-CC393</f>
        <v>0</v>
      </c>
      <c r="CJ393" s="19">
        <f t="shared" si="64"/>
        <v>3.04</v>
      </c>
      <c r="CK393" s="19" t="str">
        <v>Arrizabalaga</v>
      </c>
      <c r="CL393" s="19">
        <v>0</v>
      </c>
      <c r="CM393" s="19">
        <v>3.04</v>
      </c>
    </row>
    <row r="394" spans="1:91">
      <c r="A394" s="48" t="str">
        <v>Scamacca</v>
      </c>
      <c r="B394" s="48">
        <v>6.7</v>
      </c>
      <c r="C394" s="48" t="str">
        <v>West Ham</v>
      </c>
      <c r="D394" s="48">
        <v>2.15</v>
      </c>
      <c r="E394" s="48">
        <v>2.98</v>
      </c>
      <c r="F394" s="48">
        <v>3.06</v>
      </c>
      <c r="G394" s="48">
        <v>3.61</v>
      </c>
      <c r="H394" s="48">
        <v>2.67</v>
      </c>
      <c r="I394" s="48">
        <v>2.96</v>
      </c>
      <c r="J394" s="48">
        <v>2.72</v>
      </c>
      <c r="K394" s="48">
        <v>3.19</v>
      </c>
      <c r="L394" s="48">
        <v>0</v>
      </c>
      <c r="N394" s="252">
        <f t="shared" si="60"/>
        <v>4</v>
      </c>
      <c r="O394" s="49" t="str">
        <f>Main!A504</f>
        <v>Alisson</v>
      </c>
      <c r="P394" s="49">
        <f>Main!B504</f>
        <v>5.5</v>
      </c>
      <c r="Q394" s="49" t="str">
        <f>Main!C504</f>
        <v>Liverpool</v>
      </c>
      <c r="R394" s="49">
        <f>Main!D504</f>
        <v>4.18</v>
      </c>
      <c r="S394" s="49">
        <f>Main!E504</f>
        <v>3.85</v>
      </c>
      <c r="T394" s="49">
        <f>Main!F504</f>
        <v>3.73</v>
      </c>
      <c r="U394" s="49">
        <f>Main!G504</f>
        <v>3.78</v>
      </c>
      <c r="V394" s="49">
        <f>Main!H504</f>
        <v>4.04</v>
      </c>
      <c r="W394" s="49">
        <f>Main!I504</f>
        <v>4.2</v>
      </c>
      <c r="X394" s="49">
        <f>Main!J504</f>
        <v>3.54</v>
      </c>
      <c r="Y394" s="49">
        <f>Main!K504</f>
        <v>3.84</v>
      </c>
      <c r="Z394" s="49">
        <f>Main!L3144</f>
        <v>0</v>
      </c>
      <c r="AB394" s="49">
        <v>3</v>
      </c>
      <c r="AC394" s="49" t="str">
        <v>Van Dijk</v>
      </c>
      <c r="AD394" s="49">
        <v>6.5</v>
      </c>
      <c r="AE394" s="49" t="str">
        <v>Liverpool</v>
      </c>
      <c r="AF394" s="49">
        <v>4.2</v>
      </c>
      <c r="AG394" s="49">
        <v>3.49</v>
      </c>
      <c r="AH394" s="49">
        <v>3.03</v>
      </c>
      <c r="AI394" s="49">
        <v>3.32</v>
      </c>
      <c r="AJ394" s="49">
        <v>3.66</v>
      </c>
      <c r="AK394" s="49">
        <v>4.22</v>
      </c>
      <c r="AL394" s="49">
        <v>2.56</v>
      </c>
      <c r="AM394" s="49">
        <v>3.38</v>
      </c>
      <c r="AN394" s="49">
        <v>0</v>
      </c>
      <c r="AP394" s="50" t="str">
        <f>Main!A504</f>
        <v>Alisson</v>
      </c>
      <c r="AQ394" s="50">
        <f>Main!B504</f>
        <v>5.5</v>
      </c>
      <c r="AR394" s="50" t="str">
        <f>Main!C504</f>
        <v>Liverpool</v>
      </c>
      <c r="AS394" s="50">
        <f>Main!D504</f>
        <v>4.18</v>
      </c>
      <c r="AT394" s="50">
        <f>Main!E504</f>
        <v>3.85</v>
      </c>
      <c r="AU394" s="50">
        <f>Main!F504</f>
        <v>3.73</v>
      </c>
      <c r="AV394" s="50">
        <f>Main!G504</f>
        <v>3.78</v>
      </c>
      <c r="AW394" s="50">
        <f>Main!H504</f>
        <v>4.04</v>
      </c>
      <c r="AX394" s="50">
        <f>Main!I504</f>
        <v>4.2</v>
      </c>
      <c r="AY394" s="50">
        <f>Main!J504</f>
        <v>3.54</v>
      </c>
      <c r="AZ394" s="50">
        <f>Main!K504</f>
        <v>3.84</v>
      </c>
      <c r="BA394" s="50">
        <f>Main!L1384</f>
        <v>0</v>
      </c>
      <c r="BC394" s="50" t="str">
        <v>Alisson</v>
      </c>
      <c r="BD394" s="50">
        <v>5.5</v>
      </c>
      <c r="BE394" s="50" t="str">
        <v>Liverpool</v>
      </c>
      <c r="BF394" s="50">
        <v>4.18</v>
      </c>
      <c r="BG394" s="50">
        <v>3.85</v>
      </c>
      <c r="BH394" s="50">
        <v>3.73</v>
      </c>
      <c r="BI394" s="50">
        <v>3.78</v>
      </c>
      <c r="BJ394" s="50">
        <v>4.04</v>
      </c>
      <c r="BK394" s="50">
        <v>4.2</v>
      </c>
      <c r="BL394" s="50">
        <v>3.54</v>
      </c>
      <c r="BM394" s="50">
        <v>3.84</v>
      </c>
      <c r="BN394" s="50">
        <v>0</v>
      </c>
      <c r="BP394" s="126" t="str">
        <f>Main!A394</f>
        <v>Alisson</v>
      </c>
      <c r="BQ394" s="126">
        <f>Main!N3144</f>
        <v>0</v>
      </c>
      <c r="BR394" s="126">
        <f>Main!G64</f>
        <v>3.78</v>
      </c>
      <c r="BS394" s="126" t="str">
        <v>Arrizabalaga</v>
      </c>
      <c r="BT394" s="126">
        <v>0</v>
      </c>
      <c r="BU394" s="126">
        <v>3.04</v>
      </c>
      <c r="BV394" s="127" t="str">
        <f t="shared" si="61"/>
        <v>Alisson</v>
      </c>
      <c r="BW394" s="127">
        <f>Main!P3144</f>
        <v>0</v>
      </c>
      <c r="BX394" s="127">
        <f t="shared" si="62"/>
        <v>3.78</v>
      </c>
      <c r="BY394" s="127" t="str">
        <v>Arrizabalaga</v>
      </c>
      <c r="BZ394" s="127">
        <v>0</v>
      </c>
      <c r="CA394" s="127">
        <v>3.04</v>
      </c>
      <c r="CB394" s="128" t="str">
        <f t="shared" si="65"/>
        <v>Alisson</v>
      </c>
      <c r="CC394" s="128">
        <f>Main!M3144</f>
        <v>0</v>
      </c>
      <c r="CD394" s="128">
        <f>Main!G64</f>
        <v>3.78</v>
      </c>
      <c r="CE394" s="128" t="str">
        <v>Arrizabalaga</v>
      </c>
      <c r="CF394" s="128">
        <v>0</v>
      </c>
      <c r="CG394" s="128">
        <v>3.04</v>
      </c>
      <c r="CH394" s="19" t="str">
        <f t="shared" si="63"/>
        <v>Alisson</v>
      </c>
      <c r="CI394" s="19">
        <f>Main!M3144-BQ394-BW394-CC394</f>
        <v>0</v>
      </c>
      <c r="CJ394" s="19">
        <f t="shared" si="64"/>
        <v>3.78</v>
      </c>
      <c r="CK394" s="19" t="str">
        <v>Alisson</v>
      </c>
      <c r="CL394" s="19">
        <v>0</v>
      </c>
      <c r="CM394" s="19">
        <v>3.78</v>
      </c>
    </row>
    <row r="395" spans="1:91">
      <c r="A395" s="48" t="str">
        <v>Edouard</v>
      </c>
      <c r="B395" s="48">
        <v>5.3</v>
      </c>
      <c r="C395" s="48" t="str">
        <v>Crystal Palace</v>
      </c>
      <c r="D395" s="48">
        <v>3.3</v>
      </c>
      <c r="E395" s="48">
        <v>3.09</v>
      </c>
      <c r="F395" s="48">
        <v>2.58</v>
      </c>
      <c r="G395" s="48">
        <v>2.88</v>
      </c>
      <c r="H395" s="48">
        <v>2.63</v>
      </c>
      <c r="I395" s="48">
        <v>2.94</v>
      </c>
      <c r="J395" s="48">
        <v>2.89</v>
      </c>
      <c r="K395" s="48">
        <v>2.66</v>
      </c>
      <c r="L395" s="48">
        <v>0</v>
      </c>
      <c r="N395" s="252">
        <f t="shared" si="60"/>
        <v>4</v>
      </c>
      <c r="O395" s="49" t="str">
        <f>Main!A505</f>
        <v>Lloris</v>
      </c>
      <c r="P395" s="49">
        <f>Main!B505</f>
        <v>5.5</v>
      </c>
      <c r="Q395" s="49" t="str">
        <f>Main!C505</f>
        <v>Spurs</v>
      </c>
      <c r="R395" s="49">
        <f>Main!D505</f>
        <v>3.78</v>
      </c>
      <c r="S395" s="49">
        <f>Main!E505</f>
        <v>3.63</v>
      </c>
      <c r="T395" s="49">
        <f>Main!F505</f>
        <v>6.38</v>
      </c>
      <c r="U395" s="49">
        <f>Main!G505</f>
        <v>3.52</v>
      </c>
      <c r="V395" s="49">
        <f>Main!H505</f>
        <v>3.12</v>
      </c>
      <c r="W395" s="49">
        <f>Main!I505</f>
        <v>3.45</v>
      </c>
      <c r="X395" s="49">
        <f>Main!J505</f>
        <v>3.71</v>
      </c>
      <c r="Y395" s="49">
        <f>Main!K505</f>
        <v>3.45</v>
      </c>
      <c r="Z395" s="49">
        <f>Main!L3145</f>
        <v>0</v>
      </c>
      <c r="AB395" s="49">
        <v>3</v>
      </c>
      <c r="AC395" s="49" t="str">
        <v>White</v>
      </c>
      <c r="AD395" s="49">
        <v>4.7</v>
      </c>
      <c r="AE395" s="49" t="str">
        <v>Arsenal</v>
      </c>
      <c r="AF395" s="49">
        <v>3.1</v>
      </c>
      <c r="AG395" s="49">
        <v>3.09</v>
      </c>
      <c r="AH395" s="49">
        <v>2.35</v>
      </c>
      <c r="AI395" s="49">
        <v>2.73</v>
      </c>
      <c r="AJ395" s="49">
        <v>3.27</v>
      </c>
      <c r="AK395" s="49">
        <v>5.52</v>
      </c>
      <c r="AL395" s="49">
        <v>2.98</v>
      </c>
      <c r="AM395" s="49">
        <v>2.33</v>
      </c>
      <c r="AN395" s="49">
        <v>0</v>
      </c>
      <c r="AP395" s="50" t="str">
        <f>Main!A505</f>
        <v>Lloris</v>
      </c>
      <c r="AQ395" s="50">
        <f>Main!B505</f>
        <v>5.5</v>
      </c>
      <c r="AR395" s="50" t="str">
        <f>Main!C505</f>
        <v>Spurs</v>
      </c>
      <c r="AS395" s="50">
        <f>Main!D505</f>
        <v>3.78</v>
      </c>
      <c r="AT395" s="50">
        <f>Main!E505</f>
        <v>3.63</v>
      </c>
      <c r="AU395" s="50">
        <f>Main!F505</f>
        <v>6.38</v>
      </c>
      <c r="AV395" s="50">
        <f>Main!G505</f>
        <v>3.52</v>
      </c>
      <c r="AW395" s="50">
        <f>Main!H505</f>
        <v>3.12</v>
      </c>
      <c r="AX395" s="50">
        <f>Main!I505</f>
        <v>3.45</v>
      </c>
      <c r="AY395" s="50">
        <f>Main!J505</f>
        <v>3.71</v>
      </c>
      <c r="AZ395" s="50">
        <f>Main!K505</f>
        <v>3.45</v>
      </c>
      <c r="BA395" s="50">
        <f>Main!L1385</f>
        <v>0</v>
      </c>
      <c r="BC395" s="50" t="str">
        <v>Lloris</v>
      </c>
      <c r="BD395" s="50">
        <v>5.5</v>
      </c>
      <c r="BE395" s="50" t="str">
        <v>Spurs</v>
      </c>
      <c r="BF395" s="50">
        <v>3.78</v>
      </c>
      <c r="BG395" s="50">
        <v>3.63</v>
      </c>
      <c r="BH395" s="50">
        <v>6.38</v>
      </c>
      <c r="BI395" s="50">
        <v>3.52</v>
      </c>
      <c r="BJ395" s="50">
        <v>3.12</v>
      </c>
      <c r="BK395" s="50">
        <v>3.45</v>
      </c>
      <c r="BL395" s="50">
        <v>3.71</v>
      </c>
      <c r="BM395" s="50">
        <v>3.45</v>
      </c>
      <c r="BN395" s="50">
        <v>0</v>
      </c>
      <c r="BP395" s="126" t="str">
        <f>Main!A395</f>
        <v>Lloris</v>
      </c>
      <c r="BQ395" s="126">
        <f>Main!N3145</f>
        <v>0</v>
      </c>
      <c r="BR395" s="126">
        <f>Main!G65</f>
        <v>3.52</v>
      </c>
      <c r="BS395" s="126" t="str">
        <v>Alisson</v>
      </c>
      <c r="BT395" s="126">
        <v>0</v>
      </c>
      <c r="BU395" s="126">
        <v>3.78</v>
      </c>
      <c r="BV395" s="127" t="str">
        <f t="shared" si="61"/>
        <v>Lloris</v>
      </c>
      <c r="BW395" s="127">
        <f>Main!P3145</f>
        <v>0</v>
      </c>
      <c r="BX395" s="127">
        <f t="shared" si="62"/>
        <v>3.52</v>
      </c>
      <c r="BY395" s="127" t="str">
        <v>Alisson</v>
      </c>
      <c r="BZ395" s="127">
        <v>0</v>
      </c>
      <c r="CA395" s="127">
        <v>3.78</v>
      </c>
      <c r="CB395" s="128" t="str">
        <f t="shared" si="65"/>
        <v>Lloris</v>
      </c>
      <c r="CC395" s="128">
        <f>Main!M3145</f>
        <v>0</v>
      </c>
      <c r="CD395" s="128">
        <f>Main!G65</f>
        <v>3.52</v>
      </c>
      <c r="CE395" s="128" t="str">
        <v>Alisson</v>
      </c>
      <c r="CF395" s="128">
        <v>0</v>
      </c>
      <c r="CG395" s="128">
        <v>3.78</v>
      </c>
      <c r="CH395" s="19" t="str">
        <f t="shared" si="63"/>
        <v>Lloris</v>
      </c>
      <c r="CI395" s="19">
        <f>Main!M3145-BQ395-BW395-CC395</f>
        <v>0</v>
      </c>
      <c r="CJ395" s="19">
        <f t="shared" si="64"/>
        <v>3.52</v>
      </c>
      <c r="CK395" s="19" t="str">
        <v>Lloris</v>
      </c>
      <c r="CL395" s="19">
        <v>0</v>
      </c>
      <c r="CM395" s="19">
        <v>3.52</v>
      </c>
    </row>
    <row r="396" spans="1:91">
      <c r="A396" s="48" t="str">
        <v>Johnson</v>
      </c>
      <c r="B396" s="48">
        <v>5.6</v>
      </c>
      <c r="C396" s="48" t="str">
        <v>Nott'm Forest</v>
      </c>
      <c r="D396" s="48">
        <v>3.11</v>
      </c>
      <c r="E396" s="48">
        <v>3.14</v>
      </c>
      <c r="F396" s="48">
        <v>3.23</v>
      </c>
      <c r="G396" s="48">
        <v>2.81</v>
      </c>
      <c r="H396" s="48">
        <v>3.31</v>
      </c>
      <c r="I396" s="48">
        <v>2.69</v>
      </c>
      <c r="J396" s="48">
        <v>2.23</v>
      </c>
      <c r="K396" s="48">
        <v>2.16</v>
      </c>
      <c r="L396" s="48">
        <v>0</v>
      </c>
      <c r="N396" s="252">
        <f t="shared" si="60"/>
        <v>4</v>
      </c>
      <c r="O396" s="49" t="str">
        <f>Main!A506</f>
        <v>Leno</v>
      </c>
      <c r="P396" s="49">
        <f>Main!B506</f>
        <v>4.5</v>
      </c>
      <c r="Q396" s="49" t="str">
        <f>Main!C506</f>
        <v>Fulham</v>
      </c>
      <c r="R396" s="49">
        <f>Main!D506</f>
        <v>3.76</v>
      </c>
      <c r="S396" s="49">
        <f>Main!E506</f>
        <v>6.73</v>
      </c>
      <c r="T396" s="49">
        <f>Main!F506</f>
        <v>3.14</v>
      </c>
      <c r="U396" s="49">
        <f>Main!G506</f>
        <v>3.2</v>
      </c>
      <c r="V396" s="49">
        <f>Main!H506</f>
        <v>3.12</v>
      </c>
      <c r="W396" s="49">
        <f>Main!I506</f>
        <v>3.74</v>
      </c>
      <c r="X396" s="49">
        <f>Main!J506</f>
        <v>3.1</v>
      </c>
      <c r="Y396" s="49">
        <f>Main!K506</f>
        <v>2.96</v>
      </c>
      <c r="Z396" s="49">
        <f>Main!L3146</f>
        <v>0</v>
      </c>
      <c r="AB396" s="49">
        <v>3</v>
      </c>
      <c r="AC396" s="49" t="str">
        <v>Laporte</v>
      </c>
      <c r="AD396" s="49">
        <v>5.8</v>
      </c>
      <c r="AE396" s="49" t="str">
        <v>Man City</v>
      </c>
      <c r="AF396" s="49">
        <v>3.36</v>
      </c>
      <c r="AG396" s="49">
        <v>2.72</v>
      </c>
      <c r="AH396" s="49">
        <v>5.16</v>
      </c>
      <c r="AI396" s="49">
        <v>3.42</v>
      </c>
      <c r="AJ396" s="49">
        <v>2.0499999999999998</v>
      </c>
      <c r="AK396" s="49">
        <v>4.34</v>
      </c>
      <c r="AL396" s="49">
        <v>2.62</v>
      </c>
      <c r="AM396" s="49">
        <v>1.1200000000000001</v>
      </c>
      <c r="AN396" s="49">
        <v>0</v>
      </c>
      <c r="AP396" s="50" t="str">
        <f>Main!A506</f>
        <v>Leno</v>
      </c>
      <c r="AQ396" s="50">
        <f>Main!B506</f>
        <v>4.5</v>
      </c>
      <c r="AR396" s="50" t="str">
        <f>Main!C506</f>
        <v>Fulham</v>
      </c>
      <c r="AS396" s="50">
        <f>Main!D506</f>
        <v>3.76</v>
      </c>
      <c r="AT396" s="50">
        <f>Main!E506</f>
        <v>6.73</v>
      </c>
      <c r="AU396" s="50">
        <f>Main!F506</f>
        <v>3.14</v>
      </c>
      <c r="AV396" s="50">
        <f>Main!G506</f>
        <v>3.2</v>
      </c>
      <c r="AW396" s="50">
        <f>Main!H506</f>
        <v>3.12</v>
      </c>
      <c r="AX396" s="50">
        <f>Main!I506</f>
        <v>3.74</v>
      </c>
      <c r="AY396" s="50">
        <f>Main!J506</f>
        <v>3.1</v>
      </c>
      <c r="AZ396" s="50">
        <f>Main!K506</f>
        <v>2.96</v>
      </c>
      <c r="BA396" s="50">
        <f>Main!L1386</f>
        <v>0</v>
      </c>
      <c r="BC396" s="50" t="str">
        <v>Leno</v>
      </c>
      <c r="BD396" s="50">
        <v>4.5</v>
      </c>
      <c r="BE396" s="50" t="str">
        <v>Fulham</v>
      </c>
      <c r="BF396" s="50">
        <v>3.76</v>
      </c>
      <c r="BG396" s="50">
        <v>6.73</v>
      </c>
      <c r="BH396" s="50">
        <v>3.14</v>
      </c>
      <c r="BI396" s="50">
        <v>3.2</v>
      </c>
      <c r="BJ396" s="50">
        <v>3.12</v>
      </c>
      <c r="BK396" s="50">
        <v>3.74</v>
      </c>
      <c r="BL396" s="50">
        <v>3.1</v>
      </c>
      <c r="BM396" s="50">
        <v>2.96</v>
      </c>
      <c r="BN396" s="50">
        <v>0</v>
      </c>
      <c r="BP396" s="126" t="str">
        <f>Main!A396</f>
        <v>Leno</v>
      </c>
      <c r="BQ396" s="126">
        <f>Main!N3146</f>
        <v>0</v>
      </c>
      <c r="BR396" s="126">
        <f>Main!G66</f>
        <v>3.2</v>
      </c>
      <c r="BS396" s="126" t="str">
        <v>Lloris</v>
      </c>
      <c r="BT396" s="126">
        <v>0</v>
      </c>
      <c r="BU396" s="126">
        <v>3.52</v>
      </c>
      <c r="BV396" s="127" t="str">
        <f t="shared" si="61"/>
        <v>Leno</v>
      </c>
      <c r="BW396" s="127">
        <f>Main!P3146</f>
        <v>0</v>
      </c>
      <c r="BX396" s="127">
        <f t="shared" si="62"/>
        <v>3.2</v>
      </c>
      <c r="BY396" s="127" t="str">
        <v>Lloris</v>
      </c>
      <c r="BZ396" s="127">
        <v>0</v>
      </c>
      <c r="CA396" s="127">
        <v>3.52</v>
      </c>
      <c r="CB396" s="128" t="str">
        <f t="shared" si="65"/>
        <v>Leno</v>
      </c>
      <c r="CC396" s="128">
        <f>Main!M3146</f>
        <v>1</v>
      </c>
      <c r="CD396" s="128">
        <f>Main!G66</f>
        <v>3.2</v>
      </c>
      <c r="CE396" s="128" t="str">
        <v>Lloris</v>
      </c>
      <c r="CF396" s="128">
        <v>0</v>
      </c>
      <c r="CG396" s="128">
        <v>3.52</v>
      </c>
      <c r="CH396" s="19" t="str">
        <f t="shared" si="63"/>
        <v>Leno</v>
      </c>
      <c r="CI396" s="19">
        <f>Main!M3146-BQ396-BW396-CC396</f>
        <v>0</v>
      </c>
      <c r="CJ396" s="19">
        <f t="shared" si="64"/>
        <v>3.2</v>
      </c>
      <c r="CK396" s="19" t="str">
        <v>Leno</v>
      </c>
      <c r="CL396" s="19">
        <v>0</v>
      </c>
      <c r="CM396" s="19">
        <v>3.2</v>
      </c>
    </row>
    <row r="397" spans="1:91">
      <c r="A397" s="48" t="str">
        <v>Daka</v>
      </c>
      <c r="B397" s="48">
        <v>5.7</v>
      </c>
      <c r="C397" s="48" t="str">
        <v>Leicester</v>
      </c>
      <c r="D397" s="48">
        <v>2.34</v>
      </c>
      <c r="E397" s="48">
        <v>3.19</v>
      </c>
      <c r="F397" s="48">
        <v>2.93</v>
      </c>
      <c r="G397" s="48">
        <v>2.73</v>
      </c>
      <c r="H397" s="48">
        <v>2.31</v>
      </c>
      <c r="I397" s="48">
        <v>2.2799999999999998</v>
      </c>
      <c r="J397" s="48">
        <v>2.1800000000000002</v>
      </c>
      <c r="K397" s="48">
        <v>1.83</v>
      </c>
      <c r="L397" s="48">
        <v>0</v>
      </c>
      <c r="N397" s="252">
        <f t="shared" si="60"/>
        <v>4</v>
      </c>
      <c r="O397" s="49" t="str">
        <f>Main!A507</f>
        <v>Pope</v>
      </c>
      <c r="P397" s="49">
        <f>Main!B507</f>
        <v>5.3</v>
      </c>
      <c r="Q397" s="49" t="str">
        <f>Main!C507</f>
        <v>Newcastle</v>
      </c>
      <c r="R397" s="49">
        <f>Main!D507</f>
        <v>3.98</v>
      </c>
      <c r="S397" s="49">
        <f>Main!E507</f>
        <v>3.29</v>
      </c>
      <c r="T397" s="49">
        <f>Main!F507</f>
        <v>3.99</v>
      </c>
      <c r="U397" s="49">
        <f>Main!G507</f>
        <v>3.84</v>
      </c>
      <c r="V397" s="49">
        <f>Main!H507</f>
        <v>3.96</v>
      </c>
      <c r="W397" s="49">
        <f>Main!I507</f>
        <v>4</v>
      </c>
      <c r="X397" s="49">
        <f>Main!J507</f>
        <v>3.37</v>
      </c>
      <c r="Y397" s="49">
        <f>Main!K507</f>
        <v>2.4300000000000002</v>
      </c>
      <c r="Z397" s="49">
        <f>Main!L3147</f>
        <v>0</v>
      </c>
      <c r="AB397" s="49">
        <v>3</v>
      </c>
      <c r="AC397" s="49" t="str">
        <v>Saliba</v>
      </c>
      <c r="AD397" s="49">
        <v>5.3</v>
      </c>
      <c r="AE397" s="49" t="str">
        <v>Arsenal</v>
      </c>
      <c r="AF397" s="49">
        <v>3.14</v>
      </c>
      <c r="AG397" s="49">
        <v>2.59</v>
      </c>
      <c r="AH397" s="49">
        <v>2.19</v>
      </c>
      <c r="AI397" s="49">
        <v>2.69</v>
      </c>
      <c r="AJ397" s="49">
        <v>3.3</v>
      </c>
      <c r="AK397" s="49">
        <v>5.45</v>
      </c>
      <c r="AL397" s="49">
        <v>2.91</v>
      </c>
      <c r="AM397" s="49">
        <v>2.34</v>
      </c>
      <c r="AN397" s="49">
        <v>0</v>
      </c>
      <c r="AP397" s="50" t="str">
        <f>Main!A507</f>
        <v>Pope</v>
      </c>
      <c r="AQ397" s="50">
        <f>Main!B507</f>
        <v>5.3</v>
      </c>
      <c r="AR397" s="50" t="str">
        <f>Main!C507</f>
        <v>Newcastle</v>
      </c>
      <c r="AS397" s="50">
        <f>Main!D507</f>
        <v>3.98</v>
      </c>
      <c r="AT397" s="50">
        <f>Main!E507</f>
        <v>3.29</v>
      </c>
      <c r="AU397" s="50">
        <f>Main!F507</f>
        <v>3.99</v>
      </c>
      <c r="AV397" s="50">
        <f>Main!G507</f>
        <v>3.84</v>
      </c>
      <c r="AW397" s="50">
        <f>Main!H507</f>
        <v>3.96</v>
      </c>
      <c r="AX397" s="50">
        <f>Main!I507</f>
        <v>4</v>
      </c>
      <c r="AY397" s="50">
        <f>Main!J507</f>
        <v>3.37</v>
      </c>
      <c r="AZ397" s="50">
        <f>Main!K507</f>
        <v>2.4300000000000002</v>
      </c>
      <c r="BA397" s="50">
        <f>Main!L1387</f>
        <v>0</v>
      </c>
      <c r="BC397" s="50" t="str">
        <v>Pope</v>
      </c>
      <c r="BD397" s="50">
        <v>5.3</v>
      </c>
      <c r="BE397" s="50" t="str">
        <v>Newcastle</v>
      </c>
      <c r="BF397" s="50">
        <v>3.98</v>
      </c>
      <c r="BG397" s="50">
        <v>3.29</v>
      </c>
      <c r="BH397" s="50">
        <v>3.99</v>
      </c>
      <c r="BI397" s="50">
        <v>3.84</v>
      </c>
      <c r="BJ397" s="50">
        <v>3.96</v>
      </c>
      <c r="BK397" s="50">
        <v>4</v>
      </c>
      <c r="BL397" s="50">
        <v>3.37</v>
      </c>
      <c r="BM397" s="50">
        <v>2.4300000000000002</v>
      </c>
      <c r="BN397" s="50">
        <v>0</v>
      </c>
      <c r="BP397" s="126" t="str">
        <f>Main!A397</f>
        <v>Pope</v>
      </c>
      <c r="BQ397" s="126">
        <f>Main!N3147</f>
        <v>0</v>
      </c>
      <c r="BR397" s="126">
        <f>Main!G67</f>
        <v>3.84</v>
      </c>
      <c r="BS397" s="126" t="str">
        <v>Leno</v>
      </c>
      <c r="BT397" s="126">
        <v>0</v>
      </c>
      <c r="BU397" s="126">
        <v>3.2</v>
      </c>
      <c r="BV397" s="127" t="str">
        <f t="shared" si="61"/>
        <v>Pope</v>
      </c>
      <c r="BW397" s="127">
        <f>Main!P3147</f>
        <v>0</v>
      </c>
      <c r="BX397" s="127">
        <f t="shared" si="62"/>
        <v>3.84</v>
      </c>
      <c r="BY397" s="127" t="str">
        <v>Leno</v>
      </c>
      <c r="BZ397" s="127">
        <v>0</v>
      </c>
      <c r="CA397" s="127">
        <v>3.2</v>
      </c>
      <c r="CB397" s="128" t="str">
        <f t="shared" si="65"/>
        <v>Pope</v>
      </c>
      <c r="CC397" s="128">
        <f>Main!M3147</f>
        <v>0</v>
      </c>
      <c r="CD397" s="128">
        <f>Main!G67</f>
        <v>3.84</v>
      </c>
      <c r="CE397" s="128" t="str">
        <v>Pope</v>
      </c>
      <c r="CF397" s="128">
        <v>0</v>
      </c>
      <c r="CG397" s="128">
        <v>3.84</v>
      </c>
      <c r="CH397" s="19" t="str">
        <f t="shared" si="63"/>
        <v>Pope</v>
      </c>
      <c r="CI397" s="19">
        <f>Main!M3147-BQ397-BW397-CC397</f>
        <v>0</v>
      </c>
      <c r="CJ397" s="19">
        <f t="shared" si="64"/>
        <v>3.84</v>
      </c>
      <c r="CK397" s="19" t="str">
        <v>Pope</v>
      </c>
      <c r="CL397" s="19">
        <v>0</v>
      </c>
      <c r="CM397" s="19">
        <v>3.84</v>
      </c>
    </row>
    <row r="398" spans="1:91">
      <c r="A398" s="48" t="str">
        <v>Ramsdale</v>
      </c>
      <c r="B398" s="48">
        <v>4.9000000000000004</v>
      </c>
      <c r="C398" s="48" t="str">
        <v>Arsenal</v>
      </c>
      <c r="D398" s="48">
        <v>3.74</v>
      </c>
      <c r="E398" s="48">
        <v>3.69</v>
      </c>
      <c r="F398" s="48">
        <v>3.38</v>
      </c>
      <c r="G398" s="48">
        <v>3.69</v>
      </c>
      <c r="H398" s="48">
        <v>3.94</v>
      </c>
      <c r="I398" s="48">
        <v>7.27</v>
      </c>
      <c r="J398" s="48">
        <v>3.69</v>
      </c>
      <c r="K398" s="48">
        <v>3.02</v>
      </c>
      <c r="L398" s="48">
        <v>0</v>
      </c>
      <c r="N398" s="252">
        <f t="shared" si="60"/>
        <v>4</v>
      </c>
      <c r="O398" s="49" t="str">
        <f>Main!A508</f>
        <v>Fabianski</v>
      </c>
      <c r="P398" s="49">
        <f>Main!B508</f>
        <v>5</v>
      </c>
      <c r="Q398" s="49" t="str">
        <f>Main!C508</f>
        <v>West Ham</v>
      </c>
      <c r="R398" s="49">
        <f>Main!D508</f>
        <v>3.78</v>
      </c>
      <c r="S398" s="49">
        <f>Main!E508</f>
        <v>3.48</v>
      </c>
      <c r="T398" s="49">
        <f>Main!F508</f>
        <v>3.68</v>
      </c>
      <c r="U398" s="49">
        <f>Main!G508</f>
        <v>3.95</v>
      </c>
      <c r="V398" s="49">
        <f>Main!H508</f>
        <v>3.23</v>
      </c>
      <c r="W398" s="49">
        <f>Main!I508</f>
        <v>3.44</v>
      </c>
      <c r="X398" s="49">
        <f>Main!J508</f>
        <v>3.18</v>
      </c>
      <c r="Y398" s="49">
        <f>Main!K508</f>
        <v>3.51</v>
      </c>
      <c r="Z398" s="49">
        <f>Main!L3148</f>
        <v>0</v>
      </c>
      <c r="AB398" s="49">
        <v>3</v>
      </c>
      <c r="AC398" s="49" t="str">
        <v>Burn</v>
      </c>
      <c r="AD398" s="49">
        <v>4.5</v>
      </c>
      <c r="AE398" s="49" t="str">
        <v>Newcastle</v>
      </c>
      <c r="AF398" s="49">
        <v>3.83</v>
      </c>
      <c r="AG398" s="49">
        <v>2.08</v>
      </c>
      <c r="AH398" s="49">
        <v>3.82</v>
      </c>
      <c r="AI398" s="49">
        <v>3.19</v>
      </c>
      <c r="AJ398" s="49">
        <v>3.53</v>
      </c>
      <c r="AK398" s="49">
        <v>3.56</v>
      </c>
      <c r="AL398" s="49">
        <v>2.29</v>
      </c>
      <c r="AM398" s="49">
        <v>2.04</v>
      </c>
      <c r="AN398" s="49">
        <v>0</v>
      </c>
      <c r="AP398" s="50" t="str">
        <f>Main!A508</f>
        <v>Fabianski</v>
      </c>
      <c r="AQ398" s="50">
        <f>Main!B508</f>
        <v>5</v>
      </c>
      <c r="AR398" s="50" t="str">
        <f>Main!C508</f>
        <v>West Ham</v>
      </c>
      <c r="AS398" s="50">
        <f>Main!D508</f>
        <v>3.78</v>
      </c>
      <c r="AT398" s="50">
        <f>Main!E508</f>
        <v>3.48</v>
      </c>
      <c r="AU398" s="50">
        <f>Main!F508</f>
        <v>3.68</v>
      </c>
      <c r="AV398" s="50">
        <f>Main!G508</f>
        <v>3.95</v>
      </c>
      <c r="AW398" s="50">
        <f>Main!H508</f>
        <v>3.23</v>
      </c>
      <c r="AX398" s="50">
        <f>Main!I508</f>
        <v>3.44</v>
      </c>
      <c r="AY398" s="50">
        <f>Main!J508</f>
        <v>3.18</v>
      </c>
      <c r="AZ398" s="50">
        <f>Main!K508</f>
        <v>3.51</v>
      </c>
      <c r="BA398" s="50">
        <f>Main!L1388</f>
        <v>0</v>
      </c>
      <c r="BC398" s="50" t="str">
        <v>Fabianski</v>
      </c>
      <c r="BD398" s="50">
        <v>5</v>
      </c>
      <c r="BE398" s="50" t="str">
        <v>West Ham</v>
      </c>
      <c r="BF398" s="50">
        <v>3.78</v>
      </c>
      <c r="BG398" s="50">
        <v>3.48</v>
      </c>
      <c r="BH398" s="50">
        <v>3.68</v>
      </c>
      <c r="BI398" s="50">
        <v>3.95</v>
      </c>
      <c r="BJ398" s="50">
        <v>3.23</v>
      </c>
      <c r="BK398" s="50">
        <v>3.44</v>
      </c>
      <c r="BL398" s="50">
        <v>3.18</v>
      </c>
      <c r="BM398" s="50">
        <v>3.51</v>
      </c>
      <c r="BN398" s="50">
        <v>0</v>
      </c>
      <c r="BP398" s="126" t="str">
        <f>Main!A398</f>
        <v>Fabianski</v>
      </c>
      <c r="BQ398" s="126">
        <f>Main!N3148</f>
        <v>0</v>
      </c>
      <c r="BR398" s="126">
        <f>Main!G68</f>
        <v>3.95</v>
      </c>
      <c r="BS398" s="126" t="str">
        <v>Pope</v>
      </c>
      <c r="BT398" s="126">
        <v>0</v>
      </c>
      <c r="BU398" s="126">
        <v>3.84</v>
      </c>
      <c r="BV398" s="127" t="str">
        <f t="shared" si="61"/>
        <v>Fabianski</v>
      </c>
      <c r="BW398" s="127">
        <f>Main!P3148</f>
        <v>0</v>
      </c>
      <c r="BX398" s="127">
        <f t="shared" si="62"/>
        <v>3.95</v>
      </c>
      <c r="BY398" s="127" t="str">
        <v>Pope</v>
      </c>
      <c r="BZ398" s="127">
        <v>0</v>
      </c>
      <c r="CA398" s="127">
        <v>3.84</v>
      </c>
      <c r="CB398" s="128" t="str">
        <f t="shared" si="65"/>
        <v>Fabianski</v>
      </c>
      <c r="CC398" s="128">
        <f>Main!M3148</f>
        <v>0</v>
      </c>
      <c r="CD398" s="128">
        <f>Main!G68</f>
        <v>3.95</v>
      </c>
      <c r="CE398" s="128" t="str">
        <v>Fabianski</v>
      </c>
      <c r="CF398" s="128">
        <v>0</v>
      </c>
      <c r="CG398" s="128">
        <v>3.95</v>
      </c>
      <c r="CH398" s="19" t="str">
        <f t="shared" si="63"/>
        <v>Fabianski</v>
      </c>
      <c r="CI398" s="19">
        <f>Main!M3148-BQ398-BW398-CC398</f>
        <v>0</v>
      </c>
      <c r="CJ398" s="19">
        <f t="shared" si="64"/>
        <v>3.95</v>
      </c>
      <c r="CK398" s="19" t="str">
        <v>Fabianski</v>
      </c>
      <c r="CL398" s="19">
        <v>0</v>
      </c>
      <c r="CM398" s="19">
        <v>3.95</v>
      </c>
    </row>
    <row r="399" spans="1:91">
      <c r="A399" s="48" t="str">
        <v>Arrizabalaga</v>
      </c>
      <c r="B399" s="48">
        <v>4.5</v>
      </c>
      <c r="C399" s="48" t="str">
        <v>Chelsea</v>
      </c>
      <c r="D399" s="48">
        <v>3.96</v>
      </c>
      <c r="E399" s="48">
        <v>6.8</v>
      </c>
      <c r="F399" s="48">
        <v>3.98</v>
      </c>
      <c r="G399" s="48">
        <v>3.04</v>
      </c>
      <c r="H399" s="48">
        <v>3.81</v>
      </c>
      <c r="I399" s="48">
        <v>3.52</v>
      </c>
      <c r="J399" s="48">
        <v>4.04</v>
      </c>
      <c r="K399" s="48">
        <v>3.12</v>
      </c>
      <c r="L399" s="48">
        <v>0</v>
      </c>
      <c r="N399" s="252">
        <f t="shared" si="60"/>
        <v>4</v>
      </c>
      <c r="O399" s="49" t="str">
        <f>Main!A509</f>
        <v>Sánchez</v>
      </c>
      <c r="P399" s="49">
        <f>Main!B509</f>
        <v>4.5999999999999996</v>
      </c>
      <c r="Q399" s="49" t="str">
        <f>Main!C509</f>
        <v>Brighton</v>
      </c>
      <c r="R399" s="49">
        <f>Main!D509</f>
        <v>3.34</v>
      </c>
      <c r="S399" s="49">
        <f>Main!E509</f>
        <v>3.74</v>
      </c>
      <c r="T399" s="49">
        <f>Main!F509</f>
        <v>3.23</v>
      </c>
      <c r="U399" s="49">
        <f>Main!G509</f>
        <v>3.6</v>
      </c>
      <c r="V399" s="49">
        <f>Main!H509</f>
        <v>4.09</v>
      </c>
      <c r="W399" s="49">
        <f>Main!I509</f>
        <v>3.68</v>
      </c>
      <c r="X399" s="49">
        <f>Main!J509</f>
        <v>3.82</v>
      </c>
      <c r="Y399" s="49">
        <f>Main!K509</f>
        <v>2.09</v>
      </c>
      <c r="Z399" s="49">
        <f>Main!L3149</f>
        <v>0</v>
      </c>
      <c r="AB399" s="49">
        <v>3</v>
      </c>
      <c r="AC399" s="49" t="str">
        <v>Dier</v>
      </c>
      <c r="AD399" s="49">
        <v>5.2</v>
      </c>
      <c r="AE399" s="49" t="str">
        <v>Spurs</v>
      </c>
      <c r="AF399" s="49">
        <v>3.49</v>
      </c>
      <c r="AG399" s="49">
        <v>2.98</v>
      </c>
      <c r="AH399" s="49">
        <v>3.82</v>
      </c>
      <c r="AI399" s="49">
        <v>2.9</v>
      </c>
      <c r="AJ399" s="49">
        <v>1.85</v>
      </c>
      <c r="AK399" s="49">
        <v>2.8</v>
      </c>
      <c r="AL399" s="49">
        <v>3.19</v>
      </c>
      <c r="AM399" s="49">
        <v>2.67</v>
      </c>
      <c r="AN399" s="49">
        <v>0</v>
      </c>
      <c r="AP399" s="50" t="str">
        <f>Main!A509</f>
        <v>Sánchez</v>
      </c>
      <c r="AQ399" s="50">
        <f>Main!B509</f>
        <v>4.5999999999999996</v>
      </c>
      <c r="AR399" s="50" t="str">
        <f>Main!C509</f>
        <v>Brighton</v>
      </c>
      <c r="AS399" s="50">
        <f>Main!D509</f>
        <v>3.34</v>
      </c>
      <c r="AT399" s="50">
        <f>Main!E509</f>
        <v>3.74</v>
      </c>
      <c r="AU399" s="50">
        <f>Main!F509</f>
        <v>3.23</v>
      </c>
      <c r="AV399" s="50">
        <f>Main!G509</f>
        <v>3.6</v>
      </c>
      <c r="AW399" s="50">
        <f>Main!H509</f>
        <v>4.09</v>
      </c>
      <c r="AX399" s="50">
        <f>Main!I509</f>
        <v>3.68</v>
      </c>
      <c r="AY399" s="50">
        <f>Main!J509</f>
        <v>3.82</v>
      </c>
      <c r="AZ399" s="50">
        <f>Main!K509</f>
        <v>2.09</v>
      </c>
      <c r="BA399" s="50">
        <f>Main!L1389</f>
        <v>0</v>
      </c>
      <c r="BC399" s="50" t="str">
        <v>Sánchez</v>
      </c>
      <c r="BD399" s="50">
        <v>4.5999999999999996</v>
      </c>
      <c r="BE399" s="50" t="str">
        <v>Brighton</v>
      </c>
      <c r="BF399" s="50">
        <v>3.34</v>
      </c>
      <c r="BG399" s="50">
        <v>3.74</v>
      </c>
      <c r="BH399" s="50">
        <v>3.23</v>
      </c>
      <c r="BI399" s="50">
        <v>3.6</v>
      </c>
      <c r="BJ399" s="50">
        <v>4.09</v>
      </c>
      <c r="BK399" s="50">
        <v>3.68</v>
      </c>
      <c r="BL399" s="50">
        <v>3.82</v>
      </c>
      <c r="BM399" s="50">
        <v>2.09</v>
      </c>
      <c r="BN399" s="50">
        <v>0</v>
      </c>
      <c r="BP399" s="126" t="str">
        <f>Main!A399</f>
        <v>Sánchez</v>
      </c>
      <c r="BQ399" s="126">
        <f>Main!N3149</f>
        <v>0</v>
      </c>
      <c r="BR399" s="126">
        <f>Main!G69</f>
        <v>3.6</v>
      </c>
      <c r="BS399" s="126" t="str">
        <v>Fabianski</v>
      </c>
      <c r="BT399" s="126">
        <v>0</v>
      </c>
      <c r="BU399" s="126">
        <v>3.95</v>
      </c>
      <c r="BV399" s="127" t="str">
        <f t="shared" si="61"/>
        <v>Sánchez</v>
      </c>
      <c r="BW399" s="127">
        <f>Main!P3149</f>
        <v>0</v>
      </c>
      <c r="BX399" s="127">
        <f t="shared" si="62"/>
        <v>3.6</v>
      </c>
      <c r="BY399" s="127" t="str">
        <v>Fabianski</v>
      </c>
      <c r="BZ399" s="127">
        <v>0</v>
      </c>
      <c r="CA399" s="127">
        <v>3.95</v>
      </c>
      <c r="CB399" s="128" t="str">
        <f t="shared" si="65"/>
        <v>Sánchez</v>
      </c>
      <c r="CC399" s="128">
        <f>Main!M3149</f>
        <v>0</v>
      </c>
      <c r="CD399" s="128">
        <f>Main!G69</f>
        <v>3.6</v>
      </c>
      <c r="CE399" s="128" t="str">
        <v>Sánchez</v>
      </c>
      <c r="CF399" s="128">
        <v>0</v>
      </c>
      <c r="CG399" s="128">
        <v>3.6</v>
      </c>
      <c r="CH399" s="19" t="str">
        <f t="shared" si="63"/>
        <v>Sánchez</v>
      </c>
      <c r="CI399" s="19">
        <f>Main!M3149-BQ399-BW399-CC399</f>
        <v>0</v>
      </c>
      <c r="CJ399" s="19">
        <f t="shared" si="64"/>
        <v>3.6</v>
      </c>
      <c r="CK399" s="19" t="str">
        <v>Sánchez</v>
      </c>
      <c r="CL399" s="19">
        <v>0</v>
      </c>
      <c r="CM399" s="19">
        <v>3.6</v>
      </c>
    </row>
    <row r="400" spans="1:91">
      <c r="A400" s="48" t="str">
        <v>Alisson</v>
      </c>
      <c r="B400" s="48">
        <v>5.5</v>
      </c>
      <c r="C400" s="48" t="str">
        <v>Liverpool</v>
      </c>
      <c r="D400" s="48">
        <v>4.18</v>
      </c>
      <c r="E400" s="48">
        <v>3.85</v>
      </c>
      <c r="F400" s="48">
        <v>3.73</v>
      </c>
      <c r="G400" s="48">
        <v>3.78</v>
      </c>
      <c r="H400" s="48">
        <v>4.04</v>
      </c>
      <c r="I400" s="48">
        <v>4.2</v>
      </c>
      <c r="J400" s="48">
        <v>3.54</v>
      </c>
      <c r="K400" s="48">
        <v>3.84</v>
      </c>
      <c r="L400" s="48">
        <v>0</v>
      </c>
      <c r="N400" s="252">
        <f t="shared" si="60"/>
        <v>4</v>
      </c>
      <c r="O400" s="49" t="str">
        <f>Main!A510</f>
        <v>Sá</v>
      </c>
      <c r="P400" s="49">
        <f>Main!B510</f>
        <v>5</v>
      </c>
      <c r="Q400" s="49" t="str">
        <f>Main!C510</f>
        <v>Wolves</v>
      </c>
      <c r="R400" s="49">
        <f>Main!D510</f>
        <v>3.42</v>
      </c>
      <c r="S400" s="49">
        <f>Main!E510</f>
        <v>3.48</v>
      </c>
      <c r="T400" s="49">
        <f>Main!F510</f>
        <v>3.79</v>
      </c>
      <c r="U400" s="49">
        <f>Main!G510</f>
        <v>3.14</v>
      </c>
      <c r="V400" s="49">
        <f>Main!H510</f>
        <v>3.24</v>
      </c>
      <c r="W400" s="49">
        <f>Main!I510</f>
        <v>3.63</v>
      </c>
      <c r="X400" s="49">
        <f>Main!J510</f>
        <v>4.04</v>
      </c>
      <c r="Y400" s="49">
        <f>Main!K510</f>
        <v>2.83</v>
      </c>
      <c r="Z400" s="49">
        <f>Main!L3150</f>
        <v>0</v>
      </c>
      <c r="AB400" s="49">
        <v>3</v>
      </c>
      <c r="AC400" s="49" t="str">
        <v>Schär</v>
      </c>
      <c r="AD400" s="49">
        <v>4.9000000000000004</v>
      </c>
      <c r="AE400" s="49" t="str">
        <v>Newcastle</v>
      </c>
      <c r="AF400" s="49">
        <v>4.0599999999999996</v>
      </c>
      <c r="AG400" s="49">
        <v>1.69</v>
      </c>
      <c r="AH400" s="49">
        <v>3.37</v>
      </c>
      <c r="AI400" s="49">
        <v>2.85</v>
      </c>
      <c r="AJ400" s="49">
        <v>3.68</v>
      </c>
      <c r="AK400" s="49">
        <v>3.69</v>
      </c>
      <c r="AL400" s="49">
        <v>2.3199999999999998</v>
      </c>
      <c r="AM400" s="49">
        <v>2.0299999999999998</v>
      </c>
      <c r="AN400" s="49">
        <v>0</v>
      </c>
      <c r="AP400" s="50" t="str">
        <f>Main!A510</f>
        <v>Sá</v>
      </c>
      <c r="AQ400" s="50">
        <f>Main!B510</f>
        <v>5</v>
      </c>
      <c r="AR400" s="50" t="str">
        <f>Main!C510</f>
        <v>Wolves</v>
      </c>
      <c r="AS400" s="50">
        <f>Main!D510</f>
        <v>3.42</v>
      </c>
      <c r="AT400" s="50">
        <f>Main!E510</f>
        <v>3.48</v>
      </c>
      <c r="AU400" s="50">
        <f>Main!F510</f>
        <v>3.79</v>
      </c>
      <c r="AV400" s="50">
        <f>Main!G510</f>
        <v>3.14</v>
      </c>
      <c r="AW400" s="50">
        <f>Main!H510</f>
        <v>3.24</v>
      </c>
      <c r="AX400" s="50">
        <f>Main!I510</f>
        <v>3.63</v>
      </c>
      <c r="AY400" s="50">
        <f>Main!J510</f>
        <v>4.04</v>
      </c>
      <c r="AZ400" s="50">
        <f>Main!K510</f>
        <v>2.83</v>
      </c>
      <c r="BA400" s="50">
        <f>Main!L1390</f>
        <v>0</v>
      </c>
      <c r="BC400" s="50" t="str">
        <v>Sá</v>
      </c>
      <c r="BD400" s="50">
        <v>5</v>
      </c>
      <c r="BE400" s="50" t="str">
        <v>Wolves</v>
      </c>
      <c r="BF400" s="50">
        <v>3.42</v>
      </c>
      <c r="BG400" s="50">
        <v>3.48</v>
      </c>
      <c r="BH400" s="50">
        <v>3.79</v>
      </c>
      <c r="BI400" s="50">
        <v>3.14</v>
      </c>
      <c r="BJ400" s="50">
        <v>3.24</v>
      </c>
      <c r="BK400" s="50">
        <v>3.63</v>
      </c>
      <c r="BL400" s="50">
        <v>4.04</v>
      </c>
      <c r="BM400" s="50">
        <v>2.83</v>
      </c>
      <c r="BN400" s="50">
        <v>0</v>
      </c>
      <c r="BP400" s="126" t="str">
        <f>Main!A400</f>
        <v>Sá</v>
      </c>
      <c r="BQ400" s="126">
        <f>Main!N3150</f>
        <v>0</v>
      </c>
      <c r="BR400" s="126">
        <f>Main!G70</f>
        <v>3.14</v>
      </c>
      <c r="BS400" s="126" t="str">
        <v>Sánchez</v>
      </c>
      <c r="BT400" s="126">
        <v>0</v>
      </c>
      <c r="BU400" s="126">
        <v>3.6</v>
      </c>
      <c r="BV400" s="127" t="str">
        <f t="shared" si="61"/>
        <v>Sá</v>
      </c>
      <c r="BW400" s="127">
        <f>Main!P3150</f>
        <v>0</v>
      </c>
      <c r="BX400" s="127">
        <f t="shared" si="62"/>
        <v>3.14</v>
      </c>
      <c r="BY400" s="127" t="str">
        <v>Sánchez</v>
      </c>
      <c r="BZ400" s="127">
        <v>0</v>
      </c>
      <c r="CA400" s="127">
        <v>3.6</v>
      </c>
      <c r="CB400" s="128" t="str">
        <f t="shared" si="65"/>
        <v>Sá</v>
      </c>
      <c r="CC400" s="128">
        <f>Main!M3150</f>
        <v>0</v>
      </c>
      <c r="CD400" s="128">
        <f>Main!G70</f>
        <v>3.14</v>
      </c>
      <c r="CE400" s="128" t="str">
        <v>Sá</v>
      </c>
      <c r="CF400" s="128">
        <v>0</v>
      </c>
      <c r="CG400" s="128">
        <v>3.14</v>
      </c>
      <c r="CH400" s="19" t="str">
        <f t="shared" si="63"/>
        <v>Sá</v>
      </c>
      <c r="CI400" s="19">
        <f>Main!M3150-BQ400-BW400-CC400</f>
        <v>0</v>
      </c>
      <c r="CJ400" s="19">
        <f t="shared" si="64"/>
        <v>3.14</v>
      </c>
      <c r="CK400" s="19" t="str">
        <v>Sá</v>
      </c>
      <c r="CL400" s="19">
        <v>0</v>
      </c>
      <c r="CM400" s="19">
        <v>3.14</v>
      </c>
    </row>
    <row r="401" spans="1:91">
      <c r="A401" s="48" t="str">
        <v>Lloris</v>
      </c>
      <c r="B401" s="48">
        <v>5.5</v>
      </c>
      <c r="C401" s="48" t="str">
        <v>Spurs</v>
      </c>
      <c r="D401" s="48">
        <v>3.78</v>
      </c>
      <c r="E401" s="48">
        <v>3.63</v>
      </c>
      <c r="F401" s="48">
        <v>6.38</v>
      </c>
      <c r="G401" s="48">
        <v>3.52</v>
      </c>
      <c r="H401" s="48">
        <v>3.12</v>
      </c>
      <c r="I401" s="48">
        <v>3.45</v>
      </c>
      <c r="J401" s="48">
        <v>3.71</v>
      </c>
      <c r="K401" s="48">
        <v>3.45</v>
      </c>
      <c r="L401" s="48">
        <v>0</v>
      </c>
      <c r="N401" s="252">
        <f t="shared" si="60"/>
        <v>4</v>
      </c>
      <c r="O401" s="49" t="str">
        <f>Main!A511</f>
        <v>De Gea</v>
      </c>
      <c r="P401" s="49">
        <f>Main!B511</f>
        <v>4.9000000000000004</v>
      </c>
      <c r="Q401" s="49" t="str">
        <f>Main!C511</f>
        <v>Man Utd</v>
      </c>
      <c r="R401" s="49">
        <f>Main!D511</f>
        <v>3.92</v>
      </c>
      <c r="S401" s="49">
        <f>Main!E511</f>
        <v>4.1399999999999997</v>
      </c>
      <c r="T401" s="49">
        <f>Main!F511</f>
        <v>3.16</v>
      </c>
      <c r="U401" s="49">
        <f>Main!G511</f>
        <v>3.15</v>
      </c>
      <c r="V401" s="49">
        <f>Main!H511</f>
        <v>3.92</v>
      </c>
      <c r="W401" s="49">
        <f>Main!I511</f>
        <v>3.46</v>
      </c>
      <c r="X401" s="49">
        <f>Main!J511</f>
        <v>3.85</v>
      </c>
      <c r="Y401" s="49">
        <f>Main!K511</f>
        <v>1.85</v>
      </c>
      <c r="Z401" s="49">
        <f>Main!L3151</f>
        <v>0</v>
      </c>
      <c r="AB401" s="49">
        <v>3</v>
      </c>
      <c r="AC401" s="49" t="str">
        <v>Zinchenko</v>
      </c>
      <c r="AD401" s="49">
        <v>5</v>
      </c>
      <c r="AE401" s="49" t="str">
        <v>Arsenal</v>
      </c>
      <c r="AF401" s="49">
        <v>2.52</v>
      </c>
      <c r="AG401" s="49">
        <v>2.68</v>
      </c>
      <c r="AH401" s="49">
        <v>2.23</v>
      </c>
      <c r="AI401" s="49">
        <v>2.7</v>
      </c>
      <c r="AJ401" s="49">
        <v>3.15</v>
      </c>
      <c r="AK401" s="49">
        <v>5.31</v>
      </c>
      <c r="AL401" s="49">
        <v>2.75</v>
      </c>
      <c r="AM401" s="49">
        <v>2.25</v>
      </c>
      <c r="AN401" s="49">
        <v>0</v>
      </c>
      <c r="AP401" s="50" t="str">
        <f>Main!A511</f>
        <v>De Gea</v>
      </c>
      <c r="AQ401" s="50">
        <f>Main!B511</f>
        <v>4.9000000000000004</v>
      </c>
      <c r="AR401" s="50" t="str">
        <f>Main!C511</f>
        <v>Man Utd</v>
      </c>
      <c r="AS401" s="50">
        <f>Main!D511</f>
        <v>3.92</v>
      </c>
      <c r="AT401" s="50">
        <f>Main!E511</f>
        <v>4.1399999999999997</v>
      </c>
      <c r="AU401" s="50">
        <f>Main!F511</f>
        <v>3.16</v>
      </c>
      <c r="AV401" s="50">
        <f>Main!G511</f>
        <v>3.15</v>
      </c>
      <c r="AW401" s="50">
        <f>Main!H511</f>
        <v>3.92</v>
      </c>
      <c r="AX401" s="50">
        <f>Main!I511</f>
        <v>3.46</v>
      </c>
      <c r="AY401" s="50">
        <f>Main!J511</f>
        <v>3.85</v>
      </c>
      <c r="AZ401" s="50">
        <f>Main!K511</f>
        <v>1.85</v>
      </c>
      <c r="BA401" s="50">
        <f>Main!L1391</f>
        <v>0</v>
      </c>
      <c r="BC401" s="50" t="str">
        <v>De Gea</v>
      </c>
      <c r="BD401" s="50">
        <v>4.9000000000000004</v>
      </c>
      <c r="BE401" s="50" t="str">
        <v>Man Utd</v>
      </c>
      <c r="BF401" s="50">
        <v>3.92</v>
      </c>
      <c r="BG401" s="50">
        <v>4.1399999999999997</v>
      </c>
      <c r="BH401" s="50">
        <v>3.16</v>
      </c>
      <c r="BI401" s="50">
        <v>3.15</v>
      </c>
      <c r="BJ401" s="50">
        <v>3.92</v>
      </c>
      <c r="BK401" s="50">
        <v>3.46</v>
      </c>
      <c r="BL401" s="50">
        <v>3.85</v>
      </c>
      <c r="BM401" s="50">
        <v>1.85</v>
      </c>
      <c r="BN401" s="50">
        <v>0</v>
      </c>
      <c r="BP401" s="126" t="str">
        <f>Main!A401</f>
        <v>De Gea</v>
      </c>
      <c r="BQ401" s="126">
        <f>Main!N3151</f>
        <v>0</v>
      </c>
      <c r="BR401" s="126">
        <f>Main!G71</f>
        <v>3.15</v>
      </c>
      <c r="BS401" s="126" t="str">
        <v>Sá</v>
      </c>
      <c r="BT401" s="126">
        <v>0</v>
      </c>
      <c r="BU401" s="126">
        <v>3.14</v>
      </c>
      <c r="BV401" s="127" t="str">
        <f t="shared" si="61"/>
        <v>De Gea</v>
      </c>
      <c r="BW401" s="127">
        <f>Main!P3151</f>
        <v>0</v>
      </c>
      <c r="BX401" s="127">
        <f t="shared" si="62"/>
        <v>3.15</v>
      </c>
      <c r="BY401" s="127" t="str">
        <v>Sá</v>
      </c>
      <c r="BZ401" s="127">
        <v>0</v>
      </c>
      <c r="CA401" s="127">
        <v>3.14</v>
      </c>
      <c r="CB401" s="128" t="str">
        <f t="shared" si="65"/>
        <v>De Gea</v>
      </c>
      <c r="CC401" s="128">
        <f>Main!M3151</f>
        <v>0</v>
      </c>
      <c r="CD401" s="128">
        <f>Main!G71</f>
        <v>3.15</v>
      </c>
      <c r="CE401" s="128" t="str">
        <v>De Gea</v>
      </c>
      <c r="CF401" s="128">
        <v>0</v>
      </c>
      <c r="CG401" s="128">
        <v>3.15</v>
      </c>
      <c r="CH401" s="19" t="str">
        <f t="shared" si="63"/>
        <v>De Gea</v>
      </c>
      <c r="CI401" s="19">
        <f>Main!M3151-BQ401-BW401-CC401</f>
        <v>0</v>
      </c>
      <c r="CJ401" s="19">
        <f t="shared" si="64"/>
        <v>3.15</v>
      </c>
      <c r="CK401" s="19" t="str">
        <v>De Gea</v>
      </c>
      <c r="CL401" s="19">
        <v>0</v>
      </c>
      <c r="CM401" s="19">
        <v>3.15</v>
      </c>
    </row>
    <row r="402" spans="1:91">
      <c r="A402" s="48" t="str">
        <v>Pope</v>
      </c>
      <c r="B402" s="48">
        <v>5.3</v>
      </c>
      <c r="C402" s="48" t="str">
        <v>Newcastle</v>
      </c>
      <c r="D402" s="48">
        <v>3.98</v>
      </c>
      <c r="E402" s="48">
        <v>3.29</v>
      </c>
      <c r="F402" s="48">
        <v>3.99</v>
      </c>
      <c r="G402" s="48">
        <v>3.84</v>
      </c>
      <c r="H402" s="48">
        <v>3.96</v>
      </c>
      <c r="I402" s="48">
        <v>4</v>
      </c>
      <c r="J402" s="48">
        <v>3.37</v>
      </c>
      <c r="K402" s="48">
        <v>2.4300000000000002</v>
      </c>
      <c r="L402" s="48">
        <v>0</v>
      </c>
      <c r="N402" s="252">
        <f t="shared" si="60"/>
        <v>4</v>
      </c>
      <c r="O402" s="49" t="str">
        <f>Main!A512</f>
        <v>Pickford</v>
      </c>
      <c r="P402" s="49">
        <f>Main!B512</f>
        <v>4.5</v>
      </c>
      <c r="Q402" s="49" t="str">
        <f>Main!C512</f>
        <v>Everton</v>
      </c>
      <c r="R402" s="49">
        <f>Main!D512</f>
        <v>3.29</v>
      </c>
      <c r="S402" s="49">
        <f>Main!E512</f>
        <v>3.46</v>
      </c>
      <c r="T402" s="49">
        <f>Main!F512</f>
        <v>3.86</v>
      </c>
      <c r="U402" s="49">
        <f>Main!G512</f>
        <v>3.34</v>
      </c>
      <c r="V402" s="49">
        <f>Main!H512</f>
        <v>3.2</v>
      </c>
      <c r="W402" s="49">
        <f>Main!I512</f>
        <v>3.09</v>
      </c>
      <c r="X402" s="49">
        <f>Main!J512</f>
        <v>3.58</v>
      </c>
      <c r="Y402" s="49">
        <f>Main!K512</f>
        <v>3.56</v>
      </c>
      <c r="Z402" s="49">
        <f>Main!L3152</f>
        <v>0</v>
      </c>
      <c r="AB402" s="49">
        <v>3</v>
      </c>
      <c r="AC402" s="49" t="str">
        <v>Walker</v>
      </c>
      <c r="AD402" s="49">
        <v>4.8</v>
      </c>
      <c r="AE402" s="49" t="str">
        <v>Man City</v>
      </c>
      <c r="AF402" s="49">
        <v>3.17</v>
      </c>
      <c r="AG402" s="49">
        <v>2.37</v>
      </c>
      <c r="AH402" s="49">
        <v>4.68</v>
      </c>
      <c r="AI402" s="49">
        <v>3.05</v>
      </c>
      <c r="AJ402" s="49">
        <v>2.04</v>
      </c>
      <c r="AK402" s="49">
        <v>4.25</v>
      </c>
      <c r="AL402" s="49">
        <v>2.4500000000000002</v>
      </c>
      <c r="AM402" s="49">
        <v>1.1399999999999999</v>
      </c>
      <c r="AN402" s="49">
        <v>0</v>
      </c>
      <c r="AP402" s="50" t="str">
        <f>Main!A512</f>
        <v>Pickford</v>
      </c>
      <c r="AQ402" s="50">
        <f>Main!B512</f>
        <v>4.5</v>
      </c>
      <c r="AR402" s="50" t="str">
        <f>Main!C512</f>
        <v>Everton</v>
      </c>
      <c r="AS402" s="50">
        <f>Main!D512</f>
        <v>3.29</v>
      </c>
      <c r="AT402" s="50">
        <f>Main!E512</f>
        <v>3.46</v>
      </c>
      <c r="AU402" s="50">
        <f>Main!F512</f>
        <v>3.86</v>
      </c>
      <c r="AV402" s="50">
        <f>Main!G512</f>
        <v>3.34</v>
      </c>
      <c r="AW402" s="50">
        <f>Main!H512</f>
        <v>3.2</v>
      </c>
      <c r="AX402" s="50">
        <f>Main!I512</f>
        <v>3.09</v>
      </c>
      <c r="AY402" s="50">
        <f>Main!J512</f>
        <v>3.58</v>
      </c>
      <c r="AZ402" s="50">
        <f>Main!K512</f>
        <v>3.56</v>
      </c>
      <c r="BA402" s="50">
        <f>Main!L1392</f>
        <v>0</v>
      </c>
      <c r="BC402" s="50" t="str">
        <v>Pickford</v>
      </c>
      <c r="BD402" s="50">
        <v>4.5</v>
      </c>
      <c r="BE402" s="50" t="str">
        <v>Everton</v>
      </c>
      <c r="BF402" s="50">
        <v>3.29</v>
      </c>
      <c r="BG402" s="50">
        <v>3.46</v>
      </c>
      <c r="BH402" s="50">
        <v>3.86</v>
      </c>
      <c r="BI402" s="50">
        <v>3.34</v>
      </c>
      <c r="BJ402" s="50">
        <v>3.2</v>
      </c>
      <c r="BK402" s="50">
        <v>3.09</v>
      </c>
      <c r="BL402" s="50">
        <v>3.58</v>
      </c>
      <c r="BM402" s="50">
        <v>3.56</v>
      </c>
      <c r="BN402" s="50">
        <v>0</v>
      </c>
      <c r="BP402" s="126" t="str">
        <f>Main!A402</f>
        <v>Pickford</v>
      </c>
      <c r="BQ402" s="126">
        <f>Main!N3152</f>
        <v>0</v>
      </c>
      <c r="BR402" s="126">
        <f>Main!G72</f>
        <v>3.34</v>
      </c>
      <c r="BS402" s="126" t="str">
        <v>De Gea</v>
      </c>
      <c r="BT402" s="126">
        <v>0</v>
      </c>
      <c r="BU402" s="126">
        <v>3.15</v>
      </c>
      <c r="BV402" s="127" t="str">
        <f t="shared" si="61"/>
        <v>Pickford</v>
      </c>
      <c r="BW402" s="127">
        <f>Main!P3152</f>
        <v>0</v>
      </c>
      <c r="BX402" s="127">
        <f t="shared" si="62"/>
        <v>3.34</v>
      </c>
      <c r="BY402" s="127" t="str">
        <v>De Gea</v>
      </c>
      <c r="BZ402" s="127">
        <v>0</v>
      </c>
      <c r="CA402" s="127">
        <v>3.15</v>
      </c>
      <c r="CB402" s="128" t="str">
        <f t="shared" si="65"/>
        <v>Pickford</v>
      </c>
      <c r="CC402" s="128">
        <f>Main!M3152</f>
        <v>0</v>
      </c>
      <c r="CD402" s="128">
        <f>Main!G72</f>
        <v>3.34</v>
      </c>
      <c r="CE402" s="128" t="str">
        <v>Pickford</v>
      </c>
      <c r="CF402" s="128">
        <v>0</v>
      </c>
      <c r="CG402" s="128">
        <v>3.34</v>
      </c>
      <c r="CH402" s="19" t="str">
        <f t="shared" si="63"/>
        <v>Pickford</v>
      </c>
      <c r="CI402" s="19">
        <f>Main!M3152-BQ402-BW402-CC402</f>
        <v>0</v>
      </c>
      <c r="CJ402" s="19">
        <f t="shared" si="64"/>
        <v>3.34</v>
      </c>
      <c r="CK402" s="19" t="str">
        <v>Pickford</v>
      </c>
      <c r="CL402" s="19">
        <v>0</v>
      </c>
      <c r="CM402" s="19">
        <v>3.34</v>
      </c>
    </row>
    <row r="403" spans="1:91">
      <c r="A403" s="48" t="str">
        <v>Fabianski</v>
      </c>
      <c r="B403" s="48">
        <v>5</v>
      </c>
      <c r="C403" s="48" t="str">
        <v>West Ham</v>
      </c>
      <c r="D403" s="48">
        <v>3.78</v>
      </c>
      <c r="E403" s="48">
        <v>3.48</v>
      </c>
      <c r="F403" s="48">
        <v>3.68</v>
      </c>
      <c r="G403" s="48">
        <v>3.95</v>
      </c>
      <c r="H403" s="48">
        <v>3.23</v>
      </c>
      <c r="I403" s="48">
        <v>3.44</v>
      </c>
      <c r="J403" s="48">
        <v>3.18</v>
      </c>
      <c r="K403" s="48">
        <v>3.51</v>
      </c>
      <c r="L403" s="48">
        <v>0</v>
      </c>
      <c r="N403" s="252">
        <f t="shared" si="60"/>
        <v>4</v>
      </c>
      <c r="O403" s="49" t="str">
        <f>Main!A513</f>
        <v>Henderson</v>
      </c>
      <c r="P403" s="49">
        <f>Main!B513</f>
        <v>4.7</v>
      </c>
      <c r="Q403" s="49" t="str">
        <f>Main!C513</f>
        <v>Nott'm Forest</v>
      </c>
      <c r="R403" s="49">
        <f>Main!D513</f>
        <v>3.35</v>
      </c>
      <c r="S403" s="49">
        <f>Main!E513</f>
        <v>3.43</v>
      </c>
      <c r="T403" s="49">
        <f>Main!F513</f>
        <v>3.62</v>
      </c>
      <c r="U403" s="49">
        <f>Main!G513</f>
        <v>3.47</v>
      </c>
      <c r="V403" s="49">
        <f>Main!H513</f>
        <v>3.49</v>
      </c>
      <c r="W403" s="49">
        <f>Main!I513</f>
        <v>3.24</v>
      </c>
      <c r="X403" s="49">
        <f>Main!J513</f>
        <v>3.06</v>
      </c>
      <c r="Y403" s="49">
        <f>Main!K513</f>
        <v>2.78</v>
      </c>
      <c r="Z403" s="49">
        <f>Main!L3153</f>
        <v>0</v>
      </c>
      <c r="AB403" s="49">
        <v>3</v>
      </c>
      <c r="AC403" s="49" t="str">
        <v>Perišić</v>
      </c>
      <c r="AD403" s="49">
        <v>5.8</v>
      </c>
      <c r="AE403" s="49" t="str">
        <v>Spurs</v>
      </c>
      <c r="AF403" s="49">
        <v>0</v>
      </c>
      <c r="AG403" s="49">
        <v>0</v>
      </c>
      <c r="AH403" s="49">
        <v>0</v>
      </c>
      <c r="AI403" s="49">
        <v>0</v>
      </c>
      <c r="AJ403" s="49">
        <v>0</v>
      </c>
      <c r="AK403" s="49">
        <v>2.56</v>
      </c>
      <c r="AL403" s="49">
        <v>2.94</v>
      </c>
      <c r="AM403" s="49">
        <v>2.4700000000000002</v>
      </c>
      <c r="AN403" s="49">
        <v>0</v>
      </c>
      <c r="AP403" s="50" t="str">
        <f>Main!A513</f>
        <v>Henderson</v>
      </c>
      <c r="AQ403" s="50">
        <f>Main!B513</f>
        <v>4.7</v>
      </c>
      <c r="AR403" s="50" t="str">
        <f>Main!C513</f>
        <v>Nott'm Forest</v>
      </c>
      <c r="AS403" s="50">
        <f>Main!D513</f>
        <v>3.35</v>
      </c>
      <c r="AT403" s="50">
        <f>Main!E513</f>
        <v>3.43</v>
      </c>
      <c r="AU403" s="50">
        <f>Main!F513</f>
        <v>3.62</v>
      </c>
      <c r="AV403" s="50">
        <f>Main!G513</f>
        <v>3.47</v>
      </c>
      <c r="AW403" s="50">
        <f>Main!H513</f>
        <v>3.49</v>
      </c>
      <c r="AX403" s="50">
        <f>Main!I513</f>
        <v>3.24</v>
      </c>
      <c r="AY403" s="50">
        <f>Main!J513</f>
        <v>3.06</v>
      </c>
      <c r="AZ403" s="50">
        <f>Main!K513</f>
        <v>2.78</v>
      </c>
      <c r="BA403" s="50">
        <f>Main!L1393</f>
        <v>0</v>
      </c>
      <c r="BC403" s="50" t="str">
        <v>Henderson</v>
      </c>
      <c r="BD403" s="50">
        <v>4.7</v>
      </c>
      <c r="BE403" s="50" t="str">
        <v>Nott'm Forest</v>
      </c>
      <c r="BF403" s="50">
        <v>3.35</v>
      </c>
      <c r="BG403" s="50">
        <v>3.43</v>
      </c>
      <c r="BH403" s="50">
        <v>3.62</v>
      </c>
      <c r="BI403" s="50">
        <v>3.47</v>
      </c>
      <c r="BJ403" s="50">
        <v>3.49</v>
      </c>
      <c r="BK403" s="50">
        <v>3.24</v>
      </c>
      <c r="BL403" s="50">
        <v>3.06</v>
      </c>
      <c r="BM403" s="50">
        <v>2.78</v>
      </c>
      <c r="BN403" s="50">
        <v>0</v>
      </c>
      <c r="BP403" s="126" t="str">
        <f>Main!A403</f>
        <v>Henderson</v>
      </c>
      <c r="BQ403" s="126">
        <f>Main!N3153</f>
        <v>0</v>
      </c>
      <c r="BR403" s="126">
        <f>Main!G73</f>
        <v>3.47</v>
      </c>
      <c r="BS403" s="126" t="str">
        <v>Pickford</v>
      </c>
      <c r="BT403" s="126">
        <v>0</v>
      </c>
      <c r="BU403" s="126">
        <v>3.34</v>
      </c>
      <c r="BV403" s="127" t="str">
        <f t="shared" si="61"/>
        <v>Henderson</v>
      </c>
      <c r="BW403" s="127">
        <f>Main!P3153</f>
        <v>0</v>
      </c>
      <c r="BX403" s="127">
        <f t="shared" si="62"/>
        <v>3.47</v>
      </c>
      <c r="BY403" s="127" t="str">
        <v>Pickford</v>
      </c>
      <c r="BZ403" s="127">
        <v>0</v>
      </c>
      <c r="CA403" s="127">
        <v>3.34</v>
      </c>
      <c r="CB403" s="128" t="str">
        <f t="shared" si="65"/>
        <v>Henderson</v>
      </c>
      <c r="CC403" s="128">
        <f>Main!M3153</f>
        <v>0</v>
      </c>
      <c r="CD403" s="128">
        <f>Main!G73</f>
        <v>3.47</v>
      </c>
      <c r="CE403" s="128" t="str">
        <v>Henderson</v>
      </c>
      <c r="CF403" s="128">
        <v>0</v>
      </c>
      <c r="CG403" s="128">
        <v>3.47</v>
      </c>
      <c r="CH403" s="19" t="str">
        <f t="shared" si="63"/>
        <v>Henderson</v>
      </c>
      <c r="CI403" s="19">
        <f>Main!M3153-BQ403-BW403-CC403</f>
        <v>0</v>
      </c>
      <c r="CJ403" s="19">
        <f t="shared" si="64"/>
        <v>3.47</v>
      </c>
      <c r="CK403" s="19" t="str">
        <v>Henderson</v>
      </c>
      <c r="CL403" s="19">
        <v>0</v>
      </c>
      <c r="CM403" s="19">
        <v>3.47</v>
      </c>
    </row>
    <row r="404" spans="1:91">
      <c r="A404" s="48" t="str">
        <v>Sánchez</v>
      </c>
      <c r="B404" s="48">
        <v>4.5999999999999996</v>
      </c>
      <c r="C404" s="48" t="str">
        <v>Brighton</v>
      </c>
      <c r="D404" s="48">
        <v>3.34</v>
      </c>
      <c r="E404" s="48">
        <v>3.74</v>
      </c>
      <c r="F404" s="48">
        <v>3.23</v>
      </c>
      <c r="G404" s="48">
        <v>3.6</v>
      </c>
      <c r="H404" s="48">
        <v>4.09</v>
      </c>
      <c r="I404" s="48">
        <v>3.68</v>
      </c>
      <c r="J404" s="48">
        <v>3.82</v>
      </c>
      <c r="K404" s="48">
        <v>2.09</v>
      </c>
      <c r="L404" s="48">
        <v>0</v>
      </c>
      <c r="N404" s="252">
        <f t="shared" si="60"/>
        <v>4</v>
      </c>
      <c r="O404" s="49" t="str">
        <f>Main!A514</f>
        <v>Meslier</v>
      </c>
      <c r="P404" s="49">
        <f>Main!B514</f>
        <v>4.5</v>
      </c>
      <c r="Q404" s="49" t="str">
        <f>Main!C514</f>
        <v>Leeds</v>
      </c>
      <c r="R404" s="49">
        <f>Main!D514</f>
        <v>3.13</v>
      </c>
      <c r="S404" s="49">
        <f>Main!E514</f>
        <v>3.36</v>
      </c>
      <c r="T404" s="49">
        <f>Main!F514</f>
        <v>3.2</v>
      </c>
      <c r="U404" s="49">
        <f>Main!G514</f>
        <v>3.41</v>
      </c>
      <c r="V404" s="49">
        <f>Main!H514</f>
        <v>3.43</v>
      </c>
      <c r="W404" s="49">
        <f>Main!I514</f>
        <v>3.18</v>
      </c>
      <c r="X404" s="49">
        <f>Main!J514</f>
        <v>3.38</v>
      </c>
      <c r="Y404" s="49">
        <f>Main!K514</f>
        <v>3.24</v>
      </c>
      <c r="Z404" s="49">
        <f>Main!L3154</f>
        <v>0</v>
      </c>
      <c r="AB404" s="49">
        <v>3</v>
      </c>
      <c r="AC404" s="49" t="str">
        <v>Stones</v>
      </c>
      <c r="AD404" s="49">
        <v>5.4</v>
      </c>
      <c r="AE404" s="49" t="str">
        <v>Man City</v>
      </c>
      <c r="AF404" s="49">
        <v>3.18</v>
      </c>
      <c r="AG404" s="49">
        <v>2.4700000000000002</v>
      </c>
      <c r="AH404" s="49">
        <v>4.68</v>
      </c>
      <c r="AI404" s="49">
        <v>3.03</v>
      </c>
      <c r="AJ404" s="49">
        <v>1.96</v>
      </c>
      <c r="AK404" s="49">
        <v>3.99</v>
      </c>
      <c r="AL404" s="49">
        <v>2.36</v>
      </c>
      <c r="AM404" s="49">
        <v>1.05</v>
      </c>
      <c r="AN404" s="49">
        <v>0</v>
      </c>
      <c r="AP404" s="50" t="str">
        <f>Main!A514</f>
        <v>Meslier</v>
      </c>
      <c r="AQ404" s="50">
        <f>Main!B514</f>
        <v>4.5</v>
      </c>
      <c r="AR404" s="50" t="str">
        <f>Main!C514</f>
        <v>Leeds</v>
      </c>
      <c r="AS404" s="50">
        <f>Main!D514</f>
        <v>3.13</v>
      </c>
      <c r="AT404" s="50">
        <f>Main!E514</f>
        <v>3.36</v>
      </c>
      <c r="AU404" s="50">
        <f>Main!F514</f>
        <v>3.2</v>
      </c>
      <c r="AV404" s="50">
        <f>Main!G514</f>
        <v>3.41</v>
      </c>
      <c r="AW404" s="50">
        <f>Main!H514</f>
        <v>3.43</v>
      </c>
      <c r="AX404" s="50">
        <f>Main!I514</f>
        <v>3.18</v>
      </c>
      <c r="AY404" s="50">
        <f>Main!J514</f>
        <v>3.38</v>
      </c>
      <c r="AZ404" s="50">
        <f>Main!K514</f>
        <v>3.24</v>
      </c>
      <c r="BA404" s="50">
        <f>Main!L1394</f>
        <v>0</v>
      </c>
      <c r="BC404" s="50" t="str">
        <v>Meslier</v>
      </c>
      <c r="BD404" s="50">
        <v>4.5</v>
      </c>
      <c r="BE404" s="50" t="str">
        <v>Leeds</v>
      </c>
      <c r="BF404" s="50">
        <v>3.13</v>
      </c>
      <c r="BG404" s="50">
        <v>3.36</v>
      </c>
      <c r="BH404" s="50">
        <v>3.2</v>
      </c>
      <c r="BI404" s="50">
        <v>3.41</v>
      </c>
      <c r="BJ404" s="50">
        <v>3.43</v>
      </c>
      <c r="BK404" s="50">
        <v>3.18</v>
      </c>
      <c r="BL404" s="50">
        <v>3.38</v>
      </c>
      <c r="BM404" s="50">
        <v>3.24</v>
      </c>
      <c r="BN404" s="50">
        <v>0</v>
      </c>
      <c r="BP404" s="126" t="str">
        <f>Main!A404</f>
        <v>Meslier</v>
      </c>
      <c r="BQ404" s="126">
        <f>Main!N3154</f>
        <v>0</v>
      </c>
      <c r="BR404" s="126">
        <f>Main!G74</f>
        <v>3.41</v>
      </c>
      <c r="BS404" s="126" t="str">
        <v>Henderson</v>
      </c>
      <c r="BT404" s="126">
        <v>0</v>
      </c>
      <c r="BU404" s="126">
        <v>3.47</v>
      </c>
      <c r="BV404" s="127" t="str">
        <f t="shared" si="61"/>
        <v>Meslier</v>
      </c>
      <c r="BW404" s="127">
        <f>Main!P3154</f>
        <v>0</v>
      </c>
      <c r="BX404" s="127">
        <f t="shared" si="62"/>
        <v>3.41</v>
      </c>
      <c r="BY404" s="127" t="str">
        <v>Henderson</v>
      </c>
      <c r="BZ404" s="127">
        <v>0</v>
      </c>
      <c r="CA404" s="127">
        <v>3.47</v>
      </c>
      <c r="CB404" s="128" t="str">
        <f t="shared" si="65"/>
        <v>Meslier</v>
      </c>
      <c r="CC404" s="128">
        <f>Main!M3154</f>
        <v>0</v>
      </c>
      <c r="CD404" s="128">
        <f>Main!G74</f>
        <v>3.41</v>
      </c>
      <c r="CE404" s="128" t="str">
        <v>Meslier</v>
      </c>
      <c r="CF404" s="128">
        <v>0</v>
      </c>
      <c r="CG404" s="128">
        <v>3.41</v>
      </c>
      <c r="CH404" s="19" t="str">
        <f t="shared" si="63"/>
        <v>Meslier</v>
      </c>
      <c r="CI404" s="19">
        <f>Main!M3154-BQ404-BW404-CC404</f>
        <v>0</v>
      </c>
      <c r="CJ404" s="19">
        <f t="shared" si="64"/>
        <v>3.41</v>
      </c>
      <c r="CK404" s="19" t="str">
        <v>Meslier</v>
      </c>
      <c r="CL404" s="19">
        <v>0</v>
      </c>
      <c r="CM404" s="19">
        <v>3.41</v>
      </c>
    </row>
    <row r="405" spans="1:91">
      <c r="A405" s="48" t="str">
        <v>Sá</v>
      </c>
      <c r="B405" s="48">
        <v>5</v>
      </c>
      <c r="C405" s="48" t="str">
        <v>Wolves</v>
      </c>
      <c r="D405" s="48">
        <v>3.42</v>
      </c>
      <c r="E405" s="48">
        <v>3.48</v>
      </c>
      <c r="F405" s="48">
        <v>3.79</v>
      </c>
      <c r="G405" s="48">
        <v>3.14</v>
      </c>
      <c r="H405" s="48">
        <v>3.24</v>
      </c>
      <c r="I405" s="48">
        <v>3.63</v>
      </c>
      <c r="J405" s="48">
        <v>4.04</v>
      </c>
      <c r="K405" s="48">
        <v>2.83</v>
      </c>
      <c r="L405" s="48">
        <v>0</v>
      </c>
      <c r="N405" s="252">
        <f t="shared" si="60"/>
        <v>4</v>
      </c>
      <c r="O405" s="49" t="str">
        <f>Main!A515</f>
        <v>Guaita</v>
      </c>
      <c r="P405" s="49">
        <f>Main!B515</f>
        <v>4.5</v>
      </c>
      <c r="Q405" s="49" t="str">
        <f>Main!C515</f>
        <v>Crystal Palace</v>
      </c>
      <c r="R405" s="49">
        <f>Main!D515</f>
        <v>3.71</v>
      </c>
      <c r="S405" s="49">
        <f>Main!E515</f>
        <v>3.38</v>
      </c>
      <c r="T405" s="49">
        <f>Main!F515</f>
        <v>3.17</v>
      </c>
      <c r="U405" s="49">
        <f>Main!G515</f>
        <v>3.31</v>
      </c>
      <c r="V405" s="49">
        <f>Main!H515</f>
        <v>3.06</v>
      </c>
      <c r="W405" s="49">
        <f>Main!I515</f>
        <v>3.35</v>
      </c>
      <c r="X405" s="49">
        <f>Main!J515</f>
        <v>3.24</v>
      </c>
      <c r="Y405" s="49">
        <f>Main!K515</f>
        <v>3.06</v>
      </c>
      <c r="Z405" s="49">
        <f>Main!L3155</f>
        <v>0</v>
      </c>
      <c r="AB405" s="49">
        <v>3</v>
      </c>
      <c r="AC405" s="49" t="str">
        <v>Shaw</v>
      </c>
      <c r="AD405" s="49">
        <v>4.8</v>
      </c>
      <c r="AE405" s="49" t="str">
        <v>Man Utd</v>
      </c>
      <c r="AF405" s="49">
        <v>3.54</v>
      </c>
      <c r="AG405" s="49">
        <v>4.2</v>
      </c>
      <c r="AH405" s="49">
        <v>1.83</v>
      </c>
      <c r="AI405" s="49">
        <v>1.77</v>
      </c>
      <c r="AJ405" s="49">
        <v>3.5</v>
      </c>
      <c r="AK405" s="49">
        <v>2.77</v>
      </c>
      <c r="AL405" s="49">
        <v>3.37</v>
      </c>
      <c r="AM405" s="49">
        <v>1.64</v>
      </c>
      <c r="AN405" s="49">
        <v>0</v>
      </c>
      <c r="AP405" s="50" t="str">
        <f>Main!A515</f>
        <v>Guaita</v>
      </c>
      <c r="AQ405" s="50">
        <f>Main!B515</f>
        <v>4.5</v>
      </c>
      <c r="AR405" s="50" t="str">
        <f>Main!C515</f>
        <v>Crystal Palace</v>
      </c>
      <c r="AS405" s="50">
        <f>Main!D515</f>
        <v>3.71</v>
      </c>
      <c r="AT405" s="50">
        <f>Main!E515</f>
        <v>3.38</v>
      </c>
      <c r="AU405" s="50">
        <f>Main!F515</f>
        <v>3.17</v>
      </c>
      <c r="AV405" s="50">
        <f>Main!G515</f>
        <v>3.31</v>
      </c>
      <c r="AW405" s="50">
        <f>Main!H515</f>
        <v>3.06</v>
      </c>
      <c r="AX405" s="50">
        <f>Main!I515</f>
        <v>3.35</v>
      </c>
      <c r="AY405" s="50">
        <f>Main!J515</f>
        <v>3.24</v>
      </c>
      <c r="AZ405" s="50">
        <f>Main!K515</f>
        <v>3.06</v>
      </c>
      <c r="BA405" s="50">
        <f>Main!L1395</f>
        <v>0</v>
      </c>
      <c r="BC405" s="50" t="str">
        <v>Guaita</v>
      </c>
      <c r="BD405" s="50">
        <v>4.5</v>
      </c>
      <c r="BE405" s="50" t="str">
        <v>Crystal Palace</v>
      </c>
      <c r="BF405" s="50">
        <v>3.71</v>
      </c>
      <c r="BG405" s="50">
        <v>3.38</v>
      </c>
      <c r="BH405" s="50">
        <v>3.17</v>
      </c>
      <c r="BI405" s="50">
        <v>3.31</v>
      </c>
      <c r="BJ405" s="50">
        <v>3.06</v>
      </c>
      <c r="BK405" s="50">
        <v>3.35</v>
      </c>
      <c r="BL405" s="50">
        <v>3.24</v>
      </c>
      <c r="BM405" s="50">
        <v>3.06</v>
      </c>
      <c r="BN405" s="50">
        <v>0</v>
      </c>
      <c r="BP405" s="126" t="str">
        <f>Main!A405</f>
        <v>Guaita</v>
      </c>
      <c r="BQ405" s="126">
        <f>Main!N3155</f>
        <v>0</v>
      </c>
      <c r="BR405" s="126">
        <f>Main!G75</f>
        <v>3.31</v>
      </c>
      <c r="BS405" s="126" t="str">
        <v>Meslier</v>
      </c>
      <c r="BT405" s="126">
        <v>0</v>
      </c>
      <c r="BU405" s="126">
        <v>3.41</v>
      </c>
      <c r="BV405" s="127" t="str">
        <f t="shared" si="61"/>
        <v>Guaita</v>
      </c>
      <c r="BW405" s="127">
        <f>Main!P3155</f>
        <v>0</v>
      </c>
      <c r="BX405" s="127">
        <f t="shared" si="62"/>
        <v>3.31</v>
      </c>
      <c r="BY405" s="127" t="str">
        <v>Meslier</v>
      </c>
      <c r="BZ405" s="127">
        <v>0</v>
      </c>
      <c r="CA405" s="127">
        <v>3.41</v>
      </c>
      <c r="CB405" s="128" t="str">
        <f t="shared" si="65"/>
        <v>Guaita</v>
      </c>
      <c r="CC405" s="128">
        <f>Main!M3155</f>
        <v>0</v>
      </c>
      <c r="CD405" s="128">
        <f>Main!G75</f>
        <v>3.31</v>
      </c>
      <c r="CE405" s="128" t="str">
        <v>Guaita</v>
      </c>
      <c r="CF405" s="128">
        <v>0</v>
      </c>
      <c r="CG405" s="128">
        <v>3.31</v>
      </c>
      <c r="CH405" s="19" t="str">
        <f t="shared" si="63"/>
        <v>Guaita</v>
      </c>
      <c r="CI405" s="19">
        <f>Main!M3155-BQ405-BW405-CC405</f>
        <v>0</v>
      </c>
      <c r="CJ405" s="19">
        <f t="shared" si="64"/>
        <v>3.31</v>
      </c>
      <c r="CK405" s="19" t="str">
        <v>Guaita</v>
      </c>
      <c r="CL405" s="19">
        <v>0</v>
      </c>
      <c r="CM405" s="19">
        <v>3.31</v>
      </c>
    </row>
    <row r="406" spans="1:91">
      <c r="A406" s="48" t="str">
        <v>De Gea</v>
      </c>
      <c r="B406" s="48">
        <v>4.9000000000000004</v>
      </c>
      <c r="C406" s="48" t="str">
        <v>Man Utd</v>
      </c>
      <c r="D406" s="48">
        <v>3.92</v>
      </c>
      <c r="E406" s="48">
        <v>4.1399999999999997</v>
      </c>
      <c r="F406" s="48">
        <v>3.16</v>
      </c>
      <c r="G406" s="48">
        <v>3.15</v>
      </c>
      <c r="H406" s="48">
        <v>3.92</v>
      </c>
      <c r="I406" s="48">
        <v>3.46</v>
      </c>
      <c r="J406" s="48">
        <v>3.85</v>
      </c>
      <c r="K406" s="48">
        <v>1.85</v>
      </c>
      <c r="L406" s="48">
        <v>0</v>
      </c>
      <c r="N406" s="252">
        <f t="shared" si="60"/>
        <v>2</v>
      </c>
      <c r="O406" s="49" t="str">
        <f>Main!A516</f>
        <v>Salah</v>
      </c>
      <c r="P406" s="49">
        <f>Main!B516</f>
        <v>12.8</v>
      </c>
      <c r="Q406" s="49" t="str">
        <f>Main!C516</f>
        <v>Liverpool</v>
      </c>
      <c r="R406" s="49">
        <f>Main!D516</f>
        <v>8.14</v>
      </c>
      <c r="S406" s="49">
        <f>Main!E516</f>
        <v>6.7</v>
      </c>
      <c r="T406" s="49">
        <f>Main!F516</f>
        <v>5.55</v>
      </c>
      <c r="U406" s="49">
        <f>Main!G516</f>
        <v>5.82</v>
      </c>
      <c r="V406" s="49">
        <f>Main!H516</f>
        <v>5.69</v>
      </c>
      <c r="W406" s="49">
        <f>Main!I516</f>
        <v>7.04</v>
      </c>
      <c r="X406" s="49">
        <f>Main!J516</f>
        <v>4.66</v>
      </c>
      <c r="Y406" s="49">
        <f>Main!K516</f>
        <v>5.59</v>
      </c>
      <c r="Z406" s="49">
        <f>Main!L3156</f>
        <v>1</v>
      </c>
      <c r="AB406" s="49">
        <v>3</v>
      </c>
      <c r="AC406" s="49" t="str">
        <v>Cucurella</v>
      </c>
      <c r="AD406" s="49">
        <v>5.0999999999999996</v>
      </c>
      <c r="AE406" s="49" t="str">
        <v>Chelsea</v>
      </c>
      <c r="AF406" s="49">
        <v>3.86</v>
      </c>
      <c r="AG406" s="49">
        <v>5.55</v>
      </c>
      <c r="AH406" s="49">
        <v>3.95</v>
      </c>
      <c r="AI406" s="49">
        <v>1.86</v>
      </c>
      <c r="AJ406" s="49">
        <v>2.25</v>
      </c>
      <c r="AK406" s="49">
        <v>1.58</v>
      </c>
      <c r="AL406" s="49">
        <v>2.11</v>
      </c>
      <c r="AM406" s="49">
        <v>1.37</v>
      </c>
      <c r="AN406" s="49">
        <v>0</v>
      </c>
      <c r="AP406" s="50" t="str">
        <f>Main!A516</f>
        <v>Salah</v>
      </c>
      <c r="AQ406" s="50">
        <f>Main!B516</f>
        <v>12.8</v>
      </c>
      <c r="AR406" s="50" t="str">
        <f>Main!C516</f>
        <v>Liverpool</v>
      </c>
      <c r="AS406" s="50">
        <f>Main!D516</f>
        <v>8.14</v>
      </c>
      <c r="AT406" s="50">
        <f>Main!E516</f>
        <v>6.7</v>
      </c>
      <c r="AU406" s="50">
        <f>Main!F516</f>
        <v>5.55</v>
      </c>
      <c r="AV406" s="50">
        <f>Main!G516</f>
        <v>5.82</v>
      </c>
      <c r="AW406" s="50">
        <f>Main!H516</f>
        <v>5.69</v>
      </c>
      <c r="AX406" s="50">
        <f>Main!I516</f>
        <v>7.04</v>
      </c>
      <c r="AY406" s="50">
        <f>Main!J516</f>
        <v>4.66</v>
      </c>
      <c r="AZ406" s="50">
        <f>Main!K516</f>
        <v>5.59</v>
      </c>
      <c r="BA406" s="50">
        <f>Main!L1396</f>
        <v>0</v>
      </c>
      <c r="BC406" s="50" t="str">
        <v>Salah</v>
      </c>
      <c r="BD406" s="50">
        <v>12.8</v>
      </c>
      <c r="BE406" s="50" t="str">
        <v>Liverpool</v>
      </c>
      <c r="BF406" s="50">
        <v>8.14</v>
      </c>
      <c r="BG406" s="50">
        <v>6.7</v>
      </c>
      <c r="BH406" s="50">
        <v>5.55</v>
      </c>
      <c r="BI406" s="50">
        <v>5.82</v>
      </c>
      <c r="BJ406" s="50">
        <v>5.69</v>
      </c>
      <c r="BK406" s="50">
        <v>7.04</v>
      </c>
      <c r="BL406" s="50">
        <v>4.66</v>
      </c>
      <c r="BM406" s="50">
        <v>5.59</v>
      </c>
      <c r="BN406" s="50">
        <v>0</v>
      </c>
      <c r="BP406" s="126" t="str">
        <f>Main!A406</f>
        <v>Salah</v>
      </c>
      <c r="BQ406" s="126">
        <f>Main!N3156</f>
        <v>0</v>
      </c>
      <c r="BR406" s="126">
        <f>Main!G76</f>
        <v>5.82</v>
      </c>
      <c r="BS406" s="126" t="str">
        <v>Guaita</v>
      </c>
      <c r="BT406" s="126">
        <v>0</v>
      </c>
      <c r="BU406" s="126">
        <v>3.31</v>
      </c>
      <c r="BV406" s="127" t="str">
        <f t="shared" si="61"/>
        <v>Salah</v>
      </c>
      <c r="BW406" s="127">
        <f>Main!P3156</f>
        <v>0</v>
      </c>
      <c r="BX406" s="127">
        <f t="shared" si="62"/>
        <v>5.82</v>
      </c>
      <c r="BY406" s="127" t="str">
        <v>Guaita</v>
      </c>
      <c r="BZ406" s="127">
        <v>0</v>
      </c>
      <c r="CA406" s="127">
        <v>3.31</v>
      </c>
      <c r="CH406" s="19" t="str">
        <f t="shared" si="63"/>
        <v>Salah</v>
      </c>
      <c r="CI406" s="19">
        <f>Main!M3156-BQ406-BW406-CC406</f>
        <v>0</v>
      </c>
      <c r="CJ406" s="19">
        <f t="shared" si="64"/>
        <v>5.82</v>
      </c>
      <c r="CK406" s="19" t="str">
        <v>Salah</v>
      </c>
      <c r="CL406" s="19">
        <v>0</v>
      </c>
      <c r="CM406" s="19">
        <v>5.82</v>
      </c>
    </row>
    <row r="407" spans="1:91">
      <c r="A407" s="48" t="str">
        <v>Pickford</v>
      </c>
      <c r="B407" s="48">
        <v>4.5</v>
      </c>
      <c r="C407" s="48" t="str">
        <v>Everton</v>
      </c>
      <c r="D407" s="48">
        <v>3.29</v>
      </c>
      <c r="E407" s="48">
        <v>3.46</v>
      </c>
      <c r="F407" s="48">
        <v>3.86</v>
      </c>
      <c r="G407" s="48">
        <v>3.34</v>
      </c>
      <c r="H407" s="48">
        <v>3.2</v>
      </c>
      <c r="I407" s="48">
        <v>3.09</v>
      </c>
      <c r="J407" s="48">
        <v>3.58</v>
      </c>
      <c r="K407" s="48">
        <v>3.56</v>
      </c>
      <c r="L407" s="48">
        <v>0</v>
      </c>
      <c r="N407" s="252">
        <f t="shared" si="60"/>
        <v>2</v>
      </c>
      <c r="O407" s="49" t="str">
        <f>Main!A517</f>
        <v>De Bruyne</v>
      </c>
      <c r="P407" s="49">
        <f>Main!B517</f>
        <v>12.6</v>
      </c>
      <c r="Q407" s="49" t="str">
        <f>Main!C517</f>
        <v>Man City</v>
      </c>
      <c r="R407" s="49">
        <f>Main!D517</f>
        <v>6.01</v>
      </c>
      <c r="S407" s="49">
        <f>Main!E517</f>
        <v>4.38</v>
      </c>
      <c r="T407" s="49">
        <f>Main!F517</f>
        <v>9.01</v>
      </c>
      <c r="U407" s="49">
        <f>Main!G517</f>
        <v>5.29</v>
      </c>
      <c r="V407" s="49">
        <f>Main!H517</f>
        <v>4.18</v>
      </c>
      <c r="W407" s="49">
        <f>Main!I517</f>
        <v>9.2799999999999994</v>
      </c>
      <c r="X407" s="49">
        <f>Main!J517</f>
        <v>5.0999999999999996</v>
      </c>
      <c r="Y407" s="49">
        <f>Main!K517</f>
        <v>2.2400000000000002</v>
      </c>
      <c r="Z407" s="49">
        <f>Main!L3157</f>
        <v>0</v>
      </c>
      <c r="AB407" s="49">
        <v>3</v>
      </c>
      <c r="AC407" s="49" t="str">
        <v>Varane</v>
      </c>
      <c r="AD407" s="49">
        <v>4.8</v>
      </c>
      <c r="AE407" s="49" t="str">
        <v>Man Utd</v>
      </c>
      <c r="AF407" s="49">
        <v>3.47</v>
      </c>
      <c r="AG407" s="49">
        <v>3.84</v>
      </c>
      <c r="AH407" s="49">
        <v>1.94</v>
      </c>
      <c r="AI407" s="49">
        <v>1.83</v>
      </c>
      <c r="AJ407" s="49">
        <v>3.41</v>
      </c>
      <c r="AK407" s="49">
        <v>2.6</v>
      </c>
      <c r="AL407" s="49">
        <v>3.21</v>
      </c>
      <c r="AM407" s="49">
        <v>1.55</v>
      </c>
      <c r="AN407" s="49">
        <v>0</v>
      </c>
      <c r="AP407" s="50" t="str">
        <f>Main!A517</f>
        <v>De Bruyne</v>
      </c>
      <c r="AQ407" s="50">
        <f>Main!B517</f>
        <v>12.6</v>
      </c>
      <c r="AR407" s="50" t="str">
        <f>Main!C517</f>
        <v>Man City</v>
      </c>
      <c r="AS407" s="50">
        <f>Main!D517</f>
        <v>6.01</v>
      </c>
      <c r="AT407" s="50">
        <f>Main!E517</f>
        <v>4.38</v>
      </c>
      <c r="AU407" s="50">
        <f>Main!F517</f>
        <v>9.01</v>
      </c>
      <c r="AV407" s="50">
        <f>Main!G517</f>
        <v>5.29</v>
      </c>
      <c r="AW407" s="50">
        <f>Main!H517</f>
        <v>4.18</v>
      </c>
      <c r="AX407" s="50">
        <f>Main!I517</f>
        <v>9.2799999999999994</v>
      </c>
      <c r="AY407" s="50">
        <f>Main!J517</f>
        <v>5.0999999999999996</v>
      </c>
      <c r="AZ407" s="50">
        <f>Main!K517</f>
        <v>2.2400000000000002</v>
      </c>
      <c r="BA407" s="50">
        <f>Main!L1397</f>
        <v>0</v>
      </c>
      <c r="BC407" s="50" t="str">
        <v>De Bruyne</v>
      </c>
      <c r="BD407" s="50">
        <v>12.6</v>
      </c>
      <c r="BE407" s="50" t="str">
        <v>Man City</v>
      </c>
      <c r="BF407" s="50">
        <v>6.01</v>
      </c>
      <c r="BG407" s="50">
        <v>4.38</v>
      </c>
      <c r="BH407" s="50">
        <v>9.01</v>
      </c>
      <c r="BI407" s="50">
        <v>5.29</v>
      </c>
      <c r="BJ407" s="50">
        <v>4.18</v>
      </c>
      <c r="BK407" s="50">
        <v>9.2799999999999994</v>
      </c>
      <c r="BL407" s="50">
        <v>5.0999999999999996</v>
      </c>
      <c r="BM407" s="50">
        <v>2.2400000000000002</v>
      </c>
      <c r="BN407" s="50">
        <v>0</v>
      </c>
      <c r="BP407" s="126" t="str">
        <f>Main!A407</f>
        <v>De Bruyne</v>
      </c>
      <c r="BQ407" s="126">
        <f>Main!N3157</f>
        <v>0</v>
      </c>
      <c r="BR407" s="126">
        <f>Main!G77</f>
        <v>5.29</v>
      </c>
      <c r="BS407" s="126" t="str">
        <v>Salah</v>
      </c>
      <c r="BT407" s="126">
        <v>0</v>
      </c>
      <c r="BU407" s="126">
        <v>5.82</v>
      </c>
      <c r="BV407" s="127" t="str">
        <f t="shared" si="61"/>
        <v>De Bruyne</v>
      </c>
      <c r="BW407" s="127">
        <f>Main!P3157</f>
        <v>0</v>
      </c>
      <c r="BX407" s="127">
        <f t="shared" si="62"/>
        <v>5.29</v>
      </c>
      <c r="BY407" s="127" t="str">
        <v>Salah</v>
      </c>
      <c r="BZ407" s="127">
        <v>0</v>
      </c>
      <c r="CA407" s="127">
        <v>5.82</v>
      </c>
      <c r="CH407" s="19" t="str">
        <f t="shared" si="63"/>
        <v>De Bruyne</v>
      </c>
      <c r="CI407" s="19">
        <f>Main!M3157-BQ407-BW407-CC407</f>
        <v>0</v>
      </c>
      <c r="CJ407" s="19">
        <f t="shared" si="64"/>
        <v>5.29</v>
      </c>
      <c r="CK407" s="19" t="str">
        <v>De Bruyne</v>
      </c>
      <c r="CL407" s="19">
        <v>0</v>
      </c>
      <c r="CM407" s="19">
        <v>5.29</v>
      </c>
    </row>
    <row r="408" spans="1:91">
      <c r="A408" s="48" t="str">
        <v>Henderson</v>
      </c>
      <c r="B408" s="48">
        <v>4.7</v>
      </c>
      <c r="C408" s="48" t="str">
        <v>Nott'm Forest</v>
      </c>
      <c r="D408" s="48">
        <v>3.35</v>
      </c>
      <c r="E408" s="48">
        <v>3.43</v>
      </c>
      <c r="F408" s="48">
        <v>3.62</v>
      </c>
      <c r="G408" s="48">
        <v>3.47</v>
      </c>
      <c r="H408" s="48">
        <v>3.49</v>
      </c>
      <c r="I408" s="48">
        <v>3.24</v>
      </c>
      <c r="J408" s="48">
        <v>3.06</v>
      </c>
      <c r="K408" s="48">
        <v>2.78</v>
      </c>
      <c r="L408" s="48">
        <v>0</v>
      </c>
      <c r="N408" s="252">
        <f t="shared" si="60"/>
        <v>2</v>
      </c>
      <c r="O408" s="49" t="str">
        <f>Main!A518</f>
        <v>Saka</v>
      </c>
      <c r="P408" s="49">
        <f>Main!B518</f>
        <v>8</v>
      </c>
      <c r="Q408" s="49" t="str">
        <f>Main!C518</f>
        <v>Arsenal</v>
      </c>
      <c r="R408" s="49">
        <f>Main!D518</f>
        <v>4.79</v>
      </c>
      <c r="S408" s="49">
        <f>Main!E518</f>
        <v>4.96</v>
      </c>
      <c r="T408" s="49">
        <f>Main!F518</f>
        <v>4.45</v>
      </c>
      <c r="U408" s="49">
        <f>Main!G518</f>
        <v>4.71</v>
      </c>
      <c r="V408" s="49">
        <f>Main!H518</f>
        <v>5.0199999999999996</v>
      </c>
      <c r="W408" s="49">
        <f>Main!I518</f>
        <v>9.41</v>
      </c>
      <c r="X408" s="49">
        <f>Main!J518</f>
        <v>4.7699999999999996</v>
      </c>
      <c r="Y408" s="49">
        <f>Main!K518</f>
        <v>3.88</v>
      </c>
      <c r="Z408" s="49">
        <f>Main!L3158</f>
        <v>1</v>
      </c>
      <c r="AB408" s="49">
        <v>3</v>
      </c>
      <c r="AC408" s="49" t="str">
        <v>Estupiñán</v>
      </c>
      <c r="AD408" s="49">
        <v>4.5</v>
      </c>
      <c r="AE408" s="49" t="str">
        <v>Brighton</v>
      </c>
      <c r="AF408" s="49">
        <v>2.37</v>
      </c>
      <c r="AG408" s="49">
        <v>3.26</v>
      </c>
      <c r="AH408" s="49">
        <v>2.17</v>
      </c>
      <c r="AI408" s="49">
        <v>2.61</v>
      </c>
      <c r="AJ408" s="49">
        <v>3.62</v>
      </c>
      <c r="AK408" s="49">
        <v>2.79</v>
      </c>
      <c r="AL408" s="49">
        <v>3.17</v>
      </c>
      <c r="AM408" s="49">
        <v>1.31</v>
      </c>
      <c r="AN408" s="49">
        <v>0</v>
      </c>
      <c r="AP408" s="50" t="str">
        <f>Main!A518</f>
        <v>Saka</v>
      </c>
      <c r="AQ408" s="50">
        <f>Main!B518</f>
        <v>8</v>
      </c>
      <c r="AR408" s="50" t="str">
        <f>Main!C518</f>
        <v>Arsenal</v>
      </c>
      <c r="AS408" s="50">
        <f>Main!D518</f>
        <v>4.79</v>
      </c>
      <c r="AT408" s="50">
        <f>Main!E518</f>
        <v>4.96</v>
      </c>
      <c r="AU408" s="50">
        <f>Main!F518</f>
        <v>4.45</v>
      </c>
      <c r="AV408" s="50">
        <f>Main!G518</f>
        <v>4.71</v>
      </c>
      <c r="AW408" s="50">
        <f>Main!H518</f>
        <v>5.0199999999999996</v>
      </c>
      <c r="AX408" s="50">
        <f>Main!I518</f>
        <v>9.41</v>
      </c>
      <c r="AY408" s="50">
        <f>Main!J518</f>
        <v>4.7699999999999996</v>
      </c>
      <c r="AZ408" s="50">
        <f>Main!K518</f>
        <v>3.88</v>
      </c>
      <c r="BA408" s="50">
        <f>Main!L1398</f>
        <v>0</v>
      </c>
      <c r="BC408" s="50" t="str">
        <v>Saka</v>
      </c>
      <c r="BD408" s="50">
        <v>8</v>
      </c>
      <c r="BE408" s="50" t="str">
        <v>Arsenal</v>
      </c>
      <c r="BF408" s="50">
        <v>4.79</v>
      </c>
      <c r="BG408" s="50">
        <v>4.96</v>
      </c>
      <c r="BH408" s="50">
        <v>4.45</v>
      </c>
      <c r="BI408" s="50">
        <v>4.71</v>
      </c>
      <c r="BJ408" s="50">
        <v>5.0199999999999996</v>
      </c>
      <c r="BK408" s="50">
        <v>9.41</v>
      </c>
      <c r="BL408" s="50">
        <v>4.7699999999999996</v>
      </c>
      <c r="BM408" s="50">
        <v>3.88</v>
      </c>
      <c r="BN408" s="50">
        <v>0</v>
      </c>
      <c r="BP408" s="126" t="str">
        <f>Main!A408</f>
        <v>Saka</v>
      </c>
      <c r="BQ408" s="126">
        <f>Main!N3158</f>
        <v>0</v>
      </c>
      <c r="BR408" s="126">
        <f>Main!G78</f>
        <v>4.71</v>
      </c>
      <c r="BS408" s="126" t="str">
        <v>De Bruyne</v>
      </c>
      <c r="BT408" s="126">
        <v>0</v>
      </c>
      <c r="BU408" s="126">
        <v>5.29</v>
      </c>
      <c r="BV408" s="127" t="str">
        <f t="shared" si="61"/>
        <v>Saka</v>
      </c>
      <c r="BW408" s="127">
        <f>Main!P3158</f>
        <v>0</v>
      </c>
      <c r="BX408" s="127">
        <f t="shared" si="62"/>
        <v>4.71</v>
      </c>
      <c r="BY408" s="127" t="str">
        <v>De Bruyne</v>
      </c>
      <c r="BZ408" s="127">
        <v>0</v>
      </c>
      <c r="CA408" s="127">
        <v>5.29</v>
      </c>
      <c r="CH408" s="19" t="str">
        <f t="shared" si="63"/>
        <v>Saka</v>
      </c>
      <c r="CI408" s="19">
        <f>Main!M3158-BQ408-BW408-CC408</f>
        <v>0</v>
      </c>
      <c r="CJ408" s="19">
        <f t="shared" si="64"/>
        <v>4.71</v>
      </c>
      <c r="CK408" s="19" t="str">
        <v>Saka</v>
      </c>
      <c r="CL408" s="19">
        <v>0</v>
      </c>
      <c r="CM408" s="19">
        <v>4.71</v>
      </c>
    </row>
    <row r="409" spans="1:91">
      <c r="A409" s="48" t="str">
        <v>Meslier</v>
      </c>
      <c r="B409" s="48">
        <v>4.5</v>
      </c>
      <c r="C409" s="48" t="str">
        <v>Leeds</v>
      </c>
      <c r="D409" s="48">
        <v>3.13</v>
      </c>
      <c r="E409" s="48">
        <v>3.36</v>
      </c>
      <c r="F409" s="48">
        <v>3.2</v>
      </c>
      <c r="G409" s="48">
        <v>3.41</v>
      </c>
      <c r="H409" s="48">
        <v>3.43</v>
      </c>
      <c r="I409" s="48">
        <v>3.18</v>
      </c>
      <c r="J409" s="48">
        <v>3.38</v>
      </c>
      <c r="K409" s="48">
        <v>3.24</v>
      </c>
      <c r="L409" s="48">
        <v>0</v>
      </c>
      <c r="N409" s="252">
        <f t="shared" si="60"/>
        <v>2</v>
      </c>
      <c r="O409" s="49" t="str">
        <f>Main!A519</f>
        <v>Son</v>
      </c>
      <c r="P409" s="49">
        <f>Main!B519</f>
        <v>11.6</v>
      </c>
      <c r="Q409" s="49" t="str">
        <f>Main!C519</f>
        <v>Spurs</v>
      </c>
      <c r="R409" s="49">
        <f>Main!D519</f>
        <v>5.93</v>
      </c>
      <c r="S409" s="49">
        <f>Main!E519</f>
        <v>5.04</v>
      </c>
      <c r="T409" s="49">
        <f>Main!F519</f>
        <v>8.06</v>
      </c>
      <c r="U409" s="49">
        <f>Main!G519</f>
        <v>5.0999999999999996</v>
      </c>
      <c r="V409" s="49">
        <f>Main!H519</f>
        <v>3.66</v>
      </c>
      <c r="W409" s="49">
        <f>Main!I519</f>
        <v>4.46</v>
      </c>
      <c r="X409" s="49">
        <f>Main!J519</f>
        <v>4.74</v>
      </c>
      <c r="Y409" s="49">
        <f>Main!K519</f>
        <v>4.2</v>
      </c>
      <c r="Z409" s="49">
        <f>Main!L3159</f>
        <v>0</v>
      </c>
      <c r="AB409" s="49">
        <v>3</v>
      </c>
      <c r="AC409" s="49" t="str">
        <v>Matip</v>
      </c>
      <c r="AD409" s="49">
        <v>5.9</v>
      </c>
      <c r="AE409" s="49" t="str">
        <v>Liverpool</v>
      </c>
      <c r="AF409" s="49">
        <v>3.36</v>
      </c>
      <c r="AG409" s="49">
        <v>2.5299999999999998</v>
      </c>
      <c r="AH409" s="49">
        <v>2.21</v>
      </c>
      <c r="AI409" s="49">
        <v>2.44</v>
      </c>
      <c r="AJ409" s="49">
        <v>2.91</v>
      </c>
      <c r="AK409" s="49">
        <v>3.18</v>
      </c>
      <c r="AL409" s="49">
        <v>1.93</v>
      </c>
      <c r="AM409" s="49">
        <v>2.67</v>
      </c>
      <c r="AN409" s="49">
        <v>0</v>
      </c>
      <c r="AP409" s="50" t="str">
        <f>Main!A519</f>
        <v>Son</v>
      </c>
      <c r="AQ409" s="50">
        <f>Main!B519</f>
        <v>11.6</v>
      </c>
      <c r="AR409" s="50" t="str">
        <f>Main!C519</f>
        <v>Spurs</v>
      </c>
      <c r="AS409" s="50">
        <f>Main!D519</f>
        <v>5.93</v>
      </c>
      <c r="AT409" s="50">
        <f>Main!E519</f>
        <v>5.04</v>
      </c>
      <c r="AU409" s="50">
        <f>Main!F519</f>
        <v>8.06</v>
      </c>
      <c r="AV409" s="50">
        <f>Main!G519</f>
        <v>5.0999999999999996</v>
      </c>
      <c r="AW409" s="50">
        <f>Main!H519</f>
        <v>3.66</v>
      </c>
      <c r="AX409" s="50">
        <f>Main!I519</f>
        <v>4.46</v>
      </c>
      <c r="AY409" s="50">
        <f>Main!J519</f>
        <v>4.74</v>
      </c>
      <c r="AZ409" s="50">
        <f>Main!K519</f>
        <v>4.2</v>
      </c>
      <c r="BA409" s="50">
        <f>Main!L1399</f>
        <v>0</v>
      </c>
      <c r="BC409" s="50" t="str">
        <v>Son</v>
      </c>
      <c r="BD409" s="50">
        <v>11.6</v>
      </c>
      <c r="BE409" s="50" t="str">
        <v>Spurs</v>
      </c>
      <c r="BF409" s="50">
        <v>5.93</v>
      </c>
      <c r="BG409" s="50">
        <v>5.04</v>
      </c>
      <c r="BH409" s="50">
        <v>8.06</v>
      </c>
      <c r="BI409" s="50">
        <v>5.0999999999999996</v>
      </c>
      <c r="BJ409" s="50">
        <v>3.66</v>
      </c>
      <c r="BK409" s="50">
        <v>4.46</v>
      </c>
      <c r="BL409" s="50">
        <v>4.74</v>
      </c>
      <c r="BM409" s="50">
        <v>4.2</v>
      </c>
      <c r="BN409" s="50">
        <v>0</v>
      </c>
      <c r="BP409" s="126" t="str">
        <f>Main!A409</f>
        <v>Son</v>
      </c>
      <c r="BQ409" s="126">
        <f>Main!N3159</f>
        <v>0</v>
      </c>
      <c r="BR409" s="126">
        <f>Main!G79</f>
        <v>5.0999999999999996</v>
      </c>
      <c r="BS409" s="126" t="str">
        <v>Saka</v>
      </c>
      <c r="BT409" s="126">
        <v>0</v>
      </c>
      <c r="BU409" s="126">
        <v>4.71</v>
      </c>
      <c r="BV409" s="127" t="str">
        <f t="shared" si="61"/>
        <v>Son</v>
      </c>
      <c r="BW409" s="127">
        <f>Main!P3159</f>
        <v>0</v>
      </c>
      <c r="BX409" s="127">
        <f t="shared" si="62"/>
        <v>5.0999999999999996</v>
      </c>
      <c r="BY409" s="127" t="str">
        <v>Saka</v>
      </c>
      <c r="BZ409" s="127">
        <v>0</v>
      </c>
      <c r="CA409" s="127">
        <v>4.71</v>
      </c>
      <c r="CH409" s="19" t="str">
        <f t="shared" si="63"/>
        <v>Son</v>
      </c>
      <c r="CI409" s="19">
        <f>Main!M3159-BQ409-BW409-CC409</f>
        <v>0</v>
      </c>
      <c r="CJ409" s="19">
        <f t="shared" si="64"/>
        <v>5.0999999999999996</v>
      </c>
      <c r="CK409" s="19" t="str">
        <v>Son</v>
      </c>
      <c r="CL409" s="19">
        <v>0</v>
      </c>
      <c r="CM409" s="19">
        <v>5.0999999999999996</v>
      </c>
    </row>
    <row r="410" spans="1:91">
      <c r="A410" s="48" t="str">
        <v>Guaita</v>
      </c>
      <c r="B410" s="48">
        <v>4.5</v>
      </c>
      <c r="C410" s="48" t="str">
        <v>Crystal Palace</v>
      </c>
      <c r="D410" s="48">
        <v>3.71</v>
      </c>
      <c r="E410" s="48">
        <v>3.38</v>
      </c>
      <c r="F410" s="48">
        <v>3.17</v>
      </c>
      <c r="G410" s="48">
        <v>3.31</v>
      </c>
      <c r="H410" s="48">
        <v>3.06</v>
      </c>
      <c r="I410" s="48">
        <v>3.35</v>
      </c>
      <c r="J410" s="48">
        <v>3.24</v>
      </c>
      <c r="K410" s="48">
        <v>3.06</v>
      </c>
      <c r="L410" s="48">
        <v>0</v>
      </c>
      <c r="N410" s="252">
        <f t="shared" si="60"/>
        <v>2</v>
      </c>
      <c r="O410" s="49" t="str">
        <f>Main!A520</f>
        <v>Martinelli</v>
      </c>
      <c r="P410" s="49">
        <f>Main!B520</f>
        <v>6.8</v>
      </c>
      <c r="Q410" s="49" t="str">
        <f>Main!C520</f>
        <v>Arsenal</v>
      </c>
      <c r="R410" s="49">
        <f>Main!D520</f>
        <v>4.3499999999999996</v>
      </c>
      <c r="S410" s="49">
        <f>Main!E520</f>
        <v>4.3600000000000003</v>
      </c>
      <c r="T410" s="49">
        <f>Main!F520</f>
        <v>3.96</v>
      </c>
      <c r="U410" s="49">
        <f>Main!G520</f>
        <v>4.4000000000000004</v>
      </c>
      <c r="V410" s="49">
        <f>Main!H520</f>
        <v>4.43</v>
      </c>
      <c r="W410" s="49">
        <f>Main!I520</f>
        <v>8.3800000000000008</v>
      </c>
      <c r="X410" s="49">
        <f>Main!J520</f>
        <v>4.2</v>
      </c>
      <c r="Y410" s="49">
        <f>Main!K520</f>
        <v>3.31</v>
      </c>
      <c r="Z410" s="49">
        <f>Main!L3160</f>
        <v>1</v>
      </c>
      <c r="AB410" s="49">
        <v>3</v>
      </c>
      <c r="AC410" s="49" t="str">
        <v>Romero</v>
      </c>
      <c r="AD410" s="49">
        <v>4.9000000000000004</v>
      </c>
      <c r="AE410" s="49" t="str">
        <v>Spurs</v>
      </c>
      <c r="AF410" s="49">
        <v>2.2200000000000002</v>
      </c>
      <c r="AG410" s="49">
        <v>2.83</v>
      </c>
      <c r="AH410" s="49">
        <v>3.59</v>
      </c>
      <c r="AI410" s="49">
        <v>2.67</v>
      </c>
      <c r="AJ410" s="49">
        <v>1.63</v>
      </c>
      <c r="AK410" s="49">
        <v>2.56</v>
      </c>
      <c r="AL410" s="49">
        <v>3.06</v>
      </c>
      <c r="AM410" s="49">
        <v>2.5</v>
      </c>
      <c r="AN410" s="49">
        <v>0</v>
      </c>
      <c r="AP410" s="50" t="str">
        <f>Main!A520</f>
        <v>Martinelli</v>
      </c>
      <c r="AQ410" s="50">
        <f>Main!B520</f>
        <v>6.8</v>
      </c>
      <c r="AR410" s="50" t="str">
        <f>Main!C520</f>
        <v>Arsenal</v>
      </c>
      <c r="AS410" s="50">
        <f>Main!D520</f>
        <v>4.3499999999999996</v>
      </c>
      <c r="AT410" s="50">
        <f>Main!E520</f>
        <v>4.3600000000000003</v>
      </c>
      <c r="AU410" s="50">
        <f>Main!F520</f>
        <v>3.96</v>
      </c>
      <c r="AV410" s="50">
        <f>Main!G520</f>
        <v>4.4000000000000004</v>
      </c>
      <c r="AW410" s="50">
        <f>Main!H520</f>
        <v>4.43</v>
      </c>
      <c r="AX410" s="50">
        <f>Main!I520</f>
        <v>8.3800000000000008</v>
      </c>
      <c r="AY410" s="50">
        <f>Main!J520</f>
        <v>4.2</v>
      </c>
      <c r="AZ410" s="50">
        <f>Main!K520</f>
        <v>3.31</v>
      </c>
      <c r="BA410" s="50">
        <f>Main!L1400</f>
        <v>0</v>
      </c>
      <c r="BC410" s="50" t="str">
        <v>Martinelli</v>
      </c>
      <c r="BD410" s="50">
        <v>6.8</v>
      </c>
      <c r="BE410" s="50" t="str">
        <v>Arsenal</v>
      </c>
      <c r="BF410" s="50">
        <v>4.3499999999999996</v>
      </c>
      <c r="BG410" s="50">
        <v>4.3600000000000003</v>
      </c>
      <c r="BH410" s="50">
        <v>3.96</v>
      </c>
      <c r="BI410" s="50">
        <v>4.4000000000000004</v>
      </c>
      <c r="BJ410" s="50">
        <v>4.43</v>
      </c>
      <c r="BK410" s="50">
        <v>8.3800000000000008</v>
      </c>
      <c r="BL410" s="50">
        <v>4.2</v>
      </c>
      <c r="BM410" s="50">
        <v>3.31</v>
      </c>
      <c r="BN410" s="50">
        <v>0</v>
      </c>
      <c r="BP410" s="126" t="str">
        <f>Main!A410</f>
        <v>Martinelli</v>
      </c>
      <c r="BQ410" s="126">
        <f>Main!N3160</f>
        <v>0</v>
      </c>
      <c r="BR410" s="126">
        <f>Main!G80</f>
        <v>4.4000000000000004</v>
      </c>
      <c r="BS410" s="126" t="str">
        <v>Son</v>
      </c>
      <c r="BT410" s="126">
        <v>0</v>
      </c>
      <c r="BU410" s="126">
        <v>5.0999999999999996</v>
      </c>
      <c r="BV410" s="127" t="str">
        <f t="shared" si="61"/>
        <v>Martinelli</v>
      </c>
      <c r="BW410" s="127">
        <f>Main!P3160</f>
        <v>0</v>
      </c>
      <c r="BX410" s="127">
        <f t="shared" si="62"/>
        <v>4.4000000000000004</v>
      </c>
      <c r="BY410" s="127" t="str">
        <v>Son</v>
      </c>
      <c r="BZ410" s="127">
        <v>0</v>
      </c>
      <c r="CA410" s="127">
        <v>5.0999999999999996</v>
      </c>
      <c r="CH410" s="19" t="str">
        <f t="shared" si="63"/>
        <v>Martinelli</v>
      </c>
      <c r="CI410" s="19">
        <f>Main!M3160-BQ410-BW410-CC410</f>
        <v>0</v>
      </c>
      <c r="CJ410" s="19">
        <f t="shared" si="64"/>
        <v>4.4000000000000004</v>
      </c>
      <c r="CK410" s="19" t="str">
        <v>Martinelli</v>
      </c>
      <c r="CL410" s="19">
        <v>0</v>
      </c>
      <c r="CM410" s="19">
        <v>4.4000000000000004</v>
      </c>
    </row>
    <row r="411" spans="1:91">
      <c r="A411" s="48" t="str">
        <v>De Bruyne</v>
      </c>
      <c r="B411" s="48">
        <v>12.6</v>
      </c>
      <c r="C411" s="48" t="str">
        <v>Man City</v>
      </c>
      <c r="D411" s="48">
        <v>6.01</v>
      </c>
      <c r="E411" s="48">
        <v>4.38</v>
      </c>
      <c r="F411" s="48">
        <v>9.01</v>
      </c>
      <c r="G411" s="48">
        <v>5.29</v>
      </c>
      <c r="H411" s="48">
        <v>4.18</v>
      </c>
      <c r="I411" s="48">
        <v>9.2799999999999994</v>
      </c>
      <c r="J411" s="48">
        <v>5.0999999999999996</v>
      </c>
      <c r="K411" s="48">
        <v>2.2400000000000002</v>
      </c>
      <c r="L411" s="48">
        <v>0</v>
      </c>
      <c r="N411" s="252">
        <f t="shared" si="60"/>
        <v>2</v>
      </c>
      <c r="O411" s="49" t="str">
        <f>Main!A521</f>
        <v>Foden</v>
      </c>
      <c r="P411" s="49">
        <f>Main!B521</f>
        <v>8.3000000000000007</v>
      </c>
      <c r="Q411" s="49" t="str">
        <f>Main!C521</f>
        <v>Man City</v>
      </c>
      <c r="R411" s="49">
        <f>Main!D521</f>
        <v>4.67</v>
      </c>
      <c r="S411" s="49">
        <f>Main!E521</f>
        <v>3.53</v>
      </c>
      <c r="T411" s="49">
        <f>Main!F521</f>
        <v>7.49</v>
      </c>
      <c r="U411" s="49">
        <f>Main!G521</f>
        <v>4.37</v>
      </c>
      <c r="V411" s="49">
        <f>Main!H521</f>
        <v>3.54</v>
      </c>
      <c r="W411" s="49">
        <f>Main!I521</f>
        <v>7.78</v>
      </c>
      <c r="X411" s="49">
        <f>Main!J521</f>
        <v>4.08</v>
      </c>
      <c r="Y411" s="49">
        <f>Main!K521</f>
        <v>1.88</v>
      </c>
      <c r="Z411" s="49">
        <f>Main!L3161</f>
        <v>0</v>
      </c>
      <c r="AB411" s="49">
        <v>3</v>
      </c>
      <c r="AC411" s="49" t="str">
        <v>Koulibaly</v>
      </c>
      <c r="AD411" s="49">
        <v>5.5</v>
      </c>
      <c r="AE411" s="49" t="str">
        <v>Chelsea</v>
      </c>
      <c r="AF411" s="49">
        <v>3.41</v>
      </c>
      <c r="AG411" s="49">
        <v>4.5599999999999996</v>
      </c>
      <c r="AH411" s="49">
        <v>3.01</v>
      </c>
      <c r="AI411" s="49">
        <v>1.31</v>
      </c>
      <c r="AJ411" s="49">
        <v>2.6</v>
      </c>
      <c r="AK411" s="49">
        <v>1.91</v>
      </c>
      <c r="AL411" s="49">
        <v>2.62</v>
      </c>
      <c r="AM411" s="49">
        <v>1.51</v>
      </c>
      <c r="AN411" s="49">
        <v>0</v>
      </c>
      <c r="AP411" s="50" t="str">
        <f>Main!A521</f>
        <v>Foden</v>
      </c>
      <c r="AQ411" s="50">
        <f>Main!B521</f>
        <v>8.3000000000000007</v>
      </c>
      <c r="AR411" s="50" t="str">
        <f>Main!C521</f>
        <v>Man City</v>
      </c>
      <c r="AS411" s="50">
        <f>Main!D521</f>
        <v>4.67</v>
      </c>
      <c r="AT411" s="50">
        <f>Main!E521</f>
        <v>3.53</v>
      </c>
      <c r="AU411" s="50">
        <f>Main!F521</f>
        <v>7.49</v>
      </c>
      <c r="AV411" s="50">
        <f>Main!G521</f>
        <v>4.37</v>
      </c>
      <c r="AW411" s="50">
        <f>Main!H521</f>
        <v>3.54</v>
      </c>
      <c r="AX411" s="50">
        <f>Main!I521</f>
        <v>7.78</v>
      </c>
      <c r="AY411" s="50">
        <f>Main!J521</f>
        <v>4.08</v>
      </c>
      <c r="AZ411" s="50">
        <f>Main!K521</f>
        <v>1.88</v>
      </c>
      <c r="BA411" s="50">
        <f>Main!L1401</f>
        <v>0</v>
      </c>
      <c r="BC411" s="50" t="str">
        <v>Foden</v>
      </c>
      <c r="BD411" s="50">
        <v>8.3000000000000007</v>
      </c>
      <c r="BE411" s="50" t="str">
        <v>Man City</v>
      </c>
      <c r="BF411" s="50">
        <v>4.67</v>
      </c>
      <c r="BG411" s="50">
        <v>3.53</v>
      </c>
      <c r="BH411" s="50">
        <v>7.49</v>
      </c>
      <c r="BI411" s="50">
        <v>4.37</v>
      </c>
      <c r="BJ411" s="50">
        <v>3.54</v>
      </c>
      <c r="BK411" s="50">
        <v>7.78</v>
      </c>
      <c r="BL411" s="50">
        <v>4.08</v>
      </c>
      <c r="BM411" s="50">
        <v>1.88</v>
      </c>
      <c r="BN411" s="50">
        <v>0</v>
      </c>
      <c r="BP411" s="126" t="str">
        <f>Main!A411</f>
        <v>Foden</v>
      </c>
      <c r="BQ411" s="126">
        <f>Main!N3161</f>
        <v>0</v>
      </c>
      <c r="BR411" s="126">
        <f>Main!G81</f>
        <v>4.37</v>
      </c>
      <c r="BS411" s="126" t="str">
        <v>Martinelli</v>
      </c>
      <c r="BT411" s="126">
        <v>0</v>
      </c>
      <c r="BU411" s="126">
        <v>4.4000000000000004</v>
      </c>
      <c r="BV411" s="127" t="str">
        <f t="shared" si="61"/>
        <v>Foden</v>
      </c>
      <c r="BW411" s="127">
        <f>Main!P3161</f>
        <v>0</v>
      </c>
      <c r="BX411" s="127">
        <f t="shared" si="62"/>
        <v>4.37</v>
      </c>
      <c r="BY411" s="127" t="str">
        <v>Martinelli</v>
      </c>
      <c r="BZ411" s="127">
        <v>0</v>
      </c>
      <c r="CA411" s="127">
        <v>4.4000000000000004</v>
      </c>
      <c r="CH411" s="19" t="str">
        <f t="shared" si="63"/>
        <v>Foden</v>
      </c>
      <c r="CI411" s="19">
        <f>Main!M3161-BQ411-BW411-CC411</f>
        <v>0</v>
      </c>
      <c r="CJ411" s="19">
        <f t="shared" si="64"/>
        <v>4.37</v>
      </c>
      <c r="CK411" s="19" t="str">
        <v>Foden</v>
      </c>
      <c r="CL411" s="19">
        <v>0</v>
      </c>
      <c r="CM411" s="19">
        <v>4.37</v>
      </c>
    </row>
    <row r="412" spans="1:91">
      <c r="A412" s="48" t="str">
        <v>Son</v>
      </c>
      <c r="B412" s="48">
        <v>11.6</v>
      </c>
      <c r="C412" s="48" t="str">
        <v>Spurs</v>
      </c>
      <c r="D412" s="48">
        <v>5.93</v>
      </c>
      <c r="E412" s="48">
        <v>5.04</v>
      </c>
      <c r="F412" s="48">
        <v>8.06</v>
      </c>
      <c r="G412" s="48">
        <v>5.0999999999999996</v>
      </c>
      <c r="H412" s="48">
        <v>3.66</v>
      </c>
      <c r="I412" s="48">
        <v>4.46</v>
      </c>
      <c r="J412" s="48">
        <v>4.74</v>
      </c>
      <c r="K412" s="48">
        <v>4.2</v>
      </c>
      <c r="L412" s="48">
        <v>0</v>
      </c>
      <c r="N412" s="252">
        <f t="shared" si="60"/>
        <v>2</v>
      </c>
      <c r="O412" s="49" t="str">
        <f>Main!A522</f>
        <v>Mount</v>
      </c>
      <c r="P412" s="49">
        <f>Main!B522</f>
        <v>7.5</v>
      </c>
      <c r="Q412" s="49" t="str">
        <f>Main!C522</f>
        <v>Chelsea</v>
      </c>
      <c r="R412" s="49">
        <f>Main!D522</f>
        <v>4.3099999999999996</v>
      </c>
      <c r="S412" s="49">
        <f>Main!E522</f>
        <v>7.12</v>
      </c>
      <c r="T412" s="49">
        <f>Main!F522</f>
        <v>4.3</v>
      </c>
      <c r="U412" s="49">
        <f>Main!G522</f>
        <v>3.08</v>
      </c>
      <c r="V412" s="49">
        <f>Main!H522</f>
        <v>4.5</v>
      </c>
      <c r="W412" s="49">
        <f>Main!I522</f>
        <v>3.52</v>
      </c>
      <c r="X412" s="49">
        <f>Main!J522</f>
        <v>4.62</v>
      </c>
      <c r="Y412" s="49">
        <f>Main!K522</f>
        <v>3.34</v>
      </c>
      <c r="Z412" s="49">
        <f>Main!L3162</f>
        <v>0</v>
      </c>
      <c r="AB412" s="49">
        <v>3</v>
      </c>
      <c r="AC412" s="49" t="str">
        <v>Digne</v>
      </c>
      <c r="AD412" s="49">
        <v>4.5999999999999996</v>
      </c>
      <c r="AE412" s="49" t="str">
        <v>Aston Villa</v>
      </c>
      <c r="AF412" s="49">
        <v>2.17</v>
      </c>
      <c r="AG412" s="49">
        <v>3.48</v>
      </c>
      <c r="AH412" s="49">
        <v>3.26</v>
      </c>
      <c r="AI412" s="49">
        <v>2.9</v>
      </c>
      <c r="AJ412" s="49">
        <v>3.17</v>
      </c>
      <c r="AK412" s="49">
        <v>1.1499999999999999</v>
      </c>
      <c r="AL412" s="49">
        <v>2.02</v>
      </c>
      <c r="AM412" s="49">
        <v>2.76</v>
      </c>
      <c r="AN412" s="49">
        <v>0</v>
      </c>
      <c r="AP412" s="50" t="str">
        <f>Main!A522</f>
        <v>Mount</v>
      </c>
      <c r="AQ412" s="50">
        <f>Main!B522</f>
        <v>7.5</v>
      </c>
      <c r="AR412" s="50" t="str">
        <f>Main!C522</f>
        <v>Chelsea</v>
      </c>
      <c r="AS412" s="50">
        <f>Main!D522</f>
        <v>4.3099999999999996</v>
      </c>
      <c r="AT412" s="50">
        <f>Main!E522</f>
        <v>7.12</v>
      </c>
      <c r="AU412" s="50">
        <f>Main!F522</f>
        <v>4.3</v>
      </c>
      <c r="AV412" s="50">
        <f>Main!G522</f>
        <v>3.08</v>
      </c>
      <c r="AW412" s="50">
        <f>Main!H522</f>
        <v>4.5</v>
      </c>
      <c r="AX412" s="50">
        <f>Main!I522</f>
        <v>3.52</v>
      </c>
      <c r="AY412" s="50">
        <f>Main!J522</f>
        <v>4.62</v>
      </c>
      <c r="AZ412" s="50">
        <f>Main!K522</f>
        <v>3.34</v>
      </c>
      <c r="BA412" s="50">
        <f>Main!L1402</f>
        <v>0</v>
      </c>
      <c r="BC412" s="50" t="str">
        <v>Mount</v>
      </c>
      <c r="BD412" s="50">
        <v>7.5</v>
      </c>
      <c r="BE412" s="50" t="str">
        <v>Chelsea</v>
      </c>
      <c r="BF412" s="50">
        <v>4.3099999999999996</v>
      </c>
      <c r="BG412" s="50">
        <v>7.12</v>
      </c>
      <c r="BH412" s="50">
        <v>4.3</v>
      </c>
      <c r="BI412" s="50">
        <v>3.08</v>
      </c>
      <c r="BJ412" s="50">
        <v>4.5</v>
      </c>
      <c r="BK412" s="50">
        <v>3.52</v>
      </c>
      <c r="BL412" s="50">
        <v>4.62</v>
      </c>
      <c r="BM412" s="50">
        <v>3.34</v>
      </c>
      <c r="BN412" s="50">
        <v>0</v>
      </c>
      <c r="BP412" s="126" t="str">
        <f>Main!A412</f>
        <v>Mount</v>
      </c>
      <c r="BQ412" s="126">
        <f>Main!N3162</f>
        <v>1</v>
      </c>
      <c r="BR412" s="126">
        <f>Main!G82</f>
        <v>3.08</v>
      </c>
      <c r="BS412" s="126" t="str">
        <v>Foden</v>
      </c>
      <c r="BT412" s="126">
        <v>0</v>
      </c>
      <c r="BU412" s="126">
        <v>4.37</v>
      </c>
      <c r="BV412" s="127" t="str">
        <f t="shared" si="61"/>
        <v>Mount</v>
      </c>
      <c r="BW412" s="127">
        <f>Main!P3162</f>
        <v>0</v>
      </c>
      <c r="BX412" s="127">
        <f t="shared" si="62"/>
        <v>3.08</v>
      </c>
      <c r="BY412" s="127" t="str">
        <v>Foden</v>
      </c>
      <c r="BZ412" s="127">
        <v>0</v>
      </c>
      <c r="CA412" s="127">
        <v>4.37</v>
      </c>
      <c r="CH412" s="19" t="str">
        <f t="shared" si="63"/>
        <v>Mount</v>
      </c>
      <c r="CI412" s="19">
        <f>Main!M3162-BQ412-BW412-CC412</f>
        <v>0</v>
      </c>
      <c r="CJ412" s="19">
        <f t="shared" si="64"/>
        <v>3.08</v>
      </c>
      <c r="CK412" s="19" t="str">
        <v>Mount</v>
      </c>
      <c r="CL412" s="19">
        <v>0</v>
      </c>
      <c r="CM412" s="19">
        <v>3.08</v>
      </c>
    </row>
    <row r="413" spans="1:91">
      <c r="A413" s="48" t="str">
        <v>Foden</v>
      </c>
      <c r="B413" s="48">
        <v>8.3000000000000007</v>
      </c>
      <c r="C413" s="48" t="str">
        <v>Man City</v>
      </c>
      <c r="D413" s="48">
        <v>4.67</v>
      </c>
      <c r="E413" s="48">
        <v>3.53</v>
      </c>
      <c r="F413" s="48">
        <v>7.49</v>
      </c>
      <c r="G413" s="48">
        <v>4.37</v>
      </c>
      <c r="H413" s="48">
        <v>3.54</v>
      </c>
      <c r="I413" s="48">
        <v>7.78</v>
      </c>
      <c r="J413" s="48">
        <v>4.08</v>
      </c>
      <c r="K413" s="48">
        <v>1.88</v>
      </c>
      <c r="L413" s="48">
        <v>0</v>
      </c>
      <c r="N413" s="252">
        <f t="shared" si="60"/>
        <v>2</v>
      </c>
      <c r="O413" s="49" t="str">
        <f>Main!A523</f>
        <v>Sterling</v>
      </c>
      <c r="P413" s="49">
        <f>Main!B523</f>
        <v>9.6999999999999993</v>
      </c>
      <c r="Q413" s="49" t="str">
        <f>Main!C523</f>
        <v>Chelsea</v>
      </c>
      <c r="R413" s="49">
        <f>Main!D523</f>
        <v>4.1500000000000004</v>
      </c>
      <c r="S413" s="49">
        <f>Main!E523</f>
        <v>6.96</v>
      </c>
      <c r="T413" s="49">
        <f>Main!F523</f>
        <v>4.25</v>
      </c>
      <c r="U413" s="49">
        <f>Main!G523</f>
        <v>2.78</v>
      </c>
      <c r="V413" s="49">
        <f>Main!H523</f>
        <v>4.63</v>
      </c>
      <c r="W413" s="49">
        <f>Main!I523</f>
        <v>3.51</v>
      </c>
      <c r="X413" s="49">
        <f>Main!J523</f>
        <v>4.37</v>
      </c>
      <c r="Y413" s="49">
        <f>Main!K523</f>
        <v>3.17</v>
      </c>
      <c r="Z413" s="49">
        <f>Main!L3163</f>
        <v>0</v>
      </c>
      <c r="AB413" s="49">
        <v>3</v>
      </c>
      <c r="AC413" s="49" t="str">
        <v>Akanji</v>
      </c>
      <c r="AD413" s="49">
        <v>5</v>
      </c>
      <c r="AE413" s="49" t="str">
        <v>Man City</v>
      </c>
      <c r="AF413" s="49">
        <v>2.91</v>
      </c>
      <c r="AG413" s="49">
        <v>2.23</v>
      </c>
      <c r="AH413" s="49">
        <v>4.28</v>
      </c>
      <c r="AI413" s="49">
        <v>2.83</v>
      </c>
      <c r="AJ413" s="49">
        <v>1.71</v>
      </c>
      <c r="AK413" s="49">
        <v>3.56</v>
      </c>
      <c r="AL413" s="49">
        <v>2.21</v>
      </c>
      <c r="AM413" s="49">
        <v>0.95</v>
      </c>
      <c r="AN413" s="49">
        <v>0</v>
      </c>
      <c r="AP413" s="50" t="str">
        <f>Main!A523</f>
        <v>Sterling</v>
      </c>
      <c r="AQ413" s="50">
        <f>Main!B523</f>
        <v>9.6999999999999993</v>
      </c>
      <c r="AR413" s="50" t="str">
        <f>Main!C523</f>
        <v>Chelsea</v>
      </c>
      <c r="AS413" s="50">
        <f>Main!D523</f>
        <v>4.1500000000000004</v>
      </c>
      <c r="AT413" s="50">
        <f>Main!E523</f>
        <v>6.96</v>
      </c>
      <c r="AU413" s="50">
        <f>Main!F523</f>
        <v>4.25</v>
      </c>
      <c r="AV413" s="50">
        <f>Main!G523</f>
        <v>2.78</v>
      </c>
      <c r="AW413" s="50">
        <f>Main!H523</f>
        <v>4.63</v>
      </c>
      <c r="AX413" s="50">
        <f>Main!I523</f>
        <v>3.51</v>
      </c>
      <c r="AY413" s="50">
        <f>Main!J523</f>
        <v>4.37</v>
      </c>
      <c r="AZ413" s="50">
        <f>Main!K523</f>
        <v>3.17</v>
      </c>
      <c r="BA413" s="50">
        <f>Main!L1403</f>
        <v>0</v>
      </c>
      <c r="BC413" s="50" t="str">
        <v>Sterling</v>
      </c>
      <c r="BD413" s="50">
        <v>9.6999999999999993</v>
      </c>
      <c r="BE413" s="50" t="str">
        <v>Chelsea</v>
      </c>
      <c r="BF413" s="50">
        <v>4.1500000000000004</v>
      </c>
      <c r="BG413" s="50">
        <v>6.96</v>
      </c>
      <c r="BH413" s="50">
        <v>4.25</v>
      </c>
      <c r="BI413" s="50">
        <v>2.78</v>
      </c>
      <c r="BJ413" s="50">
        <v>4.63</v>
      </c>
      <c r="BK413" s="50">
        <v>3.51</v>
      </c>
      <c r="BL413" s="50">
        <v>4.37</v>
      </c>
      <c r="BM413" s="50">
        <v>3.17</v>
      </c>
      <c r="BN413" s="50">
        <v>0</v>
      </c>
      <c r="BP413" s="126" t="str">
        <f>Main!A413</f>
        <v>Sterling</v>
      </c>
      <c r="BQ413" s="126">
        <f>Main!N3163</f>
        <v>0</v>
      </c>
      <c r="BR413" s="126">
        <f>Main!G83</f>
        <v>2.78</v>
      </c>
      <c r="BS413" s="126" t="str">
        <v>Sterling</v>
      </c>
      <c r="BT413" s="126">
        <v>0</v>
      </c>
      <c r="BU413" s="126">
        <v>2.78</v>
      </c>
      <c r="BV413" s="127" t="str">
        <f t="shared" si="61"/>
        <v>Sterling</v>
      </c>
      <c r="BW413" s="127">
        <f>Main!P3163</f>
        <v>0</v>
      </c>
      <c r="BX413" s="127">
        <f t="shared" si="62"/>
        <v>2.78</v>
      </c>
      <c r="BY413" s="127" t="str">
        <v>Mount</v>
      </c>
      <c r="BZ413" s="127">
        <v>0</v>
      </c>
      <c r="CA413" s="127">
        <v>3.08</v>
      </c>
      <c r="CH413" s="19" t="str">
        <f t="shared" si="63"/>
        <v>Sterling</v>
      </c>
      <c r="CI413" s="19">
        <f>Main!M3163-BQ413-BW413-CC413</f>
        <v>0</v>
      </c>
      <c r="CJ413" s="19">
        <f t="shared" si="64"/>
        <v>2.78</v>
      </c>
      <c r="CK413" s="19" t="str">
        <v>Sterling</v>
      </c>
      <c r="CL413" s="19">
        <v>0</v>
      </c>
      <c r="CM413" s="19">
        <v>2.78</v>
      </c>
    </row>
    <row r="414" spans="1:91">
      <c r="A414" s="48" t="str">
        <v>Sterling</v>
      </c>
      <c r="B414" s="48">
        <v>9.6999999999999993</v>
      </c>
      <c r="C414" s="48" t="str">
        <v>Chelsea</v>
      </c>
      <c r="D414" s="48">
        <v>4.1500000000000004</v>
      </c>
      <c r="E414" s="48">
        <v>6.96</v>
      </c>
      <c r="F414" s="48">
        <v>4.25</v>
      </c>
      <c r="G414" s="48">
        <v>2.78</v>
      </c>
      <c r="H414" s="48">
        <v>4.63</v>
      </c>
      <c r="I414" s="48">
        <v>3.51</v>
      </c>
      <c r="J414" s="48">
        <v>4.37</v>
      </c>
      <c r="K414" s="48">
        <v>3.17</v>
      </c>
      <c r="L414" s="48">
        <v>0</v>
      </c>
      <c r="N414" s="252">
        <f t="shared" si="60"/>
        <v>2</v>
      </c>
      <c r="O414" s="49" t="str">
        <f>Main!A524</f>
        <v>Fernandes</v>
      </c>
      <c r="P414" s="49">
        <f>Main!B524</f>
        <v>9.8000000000000007</v>
      </c>
      <c r="Q414" s="49" t="str">
        <f>Main!C524</f>
        <v>Man Utd</v>
      </c>
      <c r="R414" s="49">
        <f>Main!D524</f>
        <v>4.3</v>
      </c>
      <c r="S414" s="49">
        <f>Main!E524</f>
        <v>5.29</v>
      </c>
      <c r="T414" s="49">
        <f>Main!F524</f>
        <v>3.31</v>
      </c>
      <c r="U414" s="49">
        <f>Main!G524</f>
        <v>3.29</v>
      </c>
      <c r="V414" s="49">
        <f>Main!H524</f>
        <v>4.83</v>
      </c>
      <c r="W414" s="49">
        <f>Main!I524</f>
        <v>4.5</v>
      </c>
      <c r="X414" s="49">
        <f>Main!J524</f>
        <v>4.8499999999999996</v>
      </c>
      <c r="Y414" s="49">
        <f>Main!K524</f>
        <v>2.36</v>
      </c>
      <c r="Z414" s="49">
        <f>Main!L3164</f>
        <v>0</v>
      </c>
      <c r="AB414" s="49">
        <v>3</v>
      </c>
      <c r="AC414" s="49" t="str">
        <v>Thiago Silva</v>
      </c>
      <c r="AD414" s="49">
        <v>5.4</v>
      </c>
      <c r="AE414" s="49" t="str">
        <v>Chelsea</v>
      </c>
      <c r="AF414" s="49">
        <v>3.27</v>
      </c>
      <c r="AG414" s="49">
        <v>4.46</v>
      </c>
      <c r="AH414" s="49">
        <v>3.03</v>
      </c>
      <c r="AI414" s="49">
        <v>1.37</v>
      </c>
      <c r="AJ414" s="49">
        <v>2.4300000000000002</v>
      </c>
      <c r="AK414" s="49">
        <v>1.92</v>
      </c>
      <c r="AL414" s="49">
        <v>2.63</v>
      </c>
      <c r="AM414" s="49">
        <v>1.54</v>
      </c>
      <c r="AN414" s="49">
        <v>0</v>
      </c>
      <c r="AP414" s="50" t="str">
        <f>Main!A524</f>
        <v>Fernandes</v>
      </c>
      <c r="AQ414" s="50">
        <f>Main!B524</f>
        <v>9.8000000000000007</v>
      </c>
      <c r="AR414" s="50" t="str">
        <f>Main!C524</f>
        <v>Man Utd</v>
      </c>
      <c r="AS414" s="50">
        <f>Main!D524</f>
        <v>4.3</v>
      </c>
      <c r="AT414" s="50">
        <f>Main!E524</f>
        <v>5.29</v>
      </c>
      <c r="AU414" s="50">
        <f>Main!F524</f>
        <v>3.31</v>
      </c>
      <c r="AV414" s="50">
        <f>Main!G524</f>
        <v>3.29</v>
      </c>
      <c r="AW414" s="50">
        <f>Main!H524</f>
        <v>4.83</v>
      </c>
      <c r="AX414" s="50">
        <f>Main!I524</f>
        <v>4.5</v>
      </c>
      <c r="AY414" s="50">
        <f>Main!J524</f>
        <v>4.8499999999999996</v>
      </c>
      <c r="AZ414" s="50">
        <f>Main!K524</f>
        <v>2.36</v>
      </c>
      <c r="BA414" s="50">
        <f>Main!L1404</f>
        <v>0</v>
      </c>
      <c r="BC414" s="50" t="str">
        <v>Fernandes</v>
      </c>
      <c r="BD414" s="50">
        <v>9.8000000000000007</v>
      </c>
      <c r="BE414" s="50" t="str">
        <v>Man Utd</v>
      </c>
      <c r="BF414" s="50">
        <v>4.3</v>
      </c>
      <c r="BG414" s="50">
        <v>5.29</v>
      </c>
      <c r="BH414" s="50">
        <v>3.31</v>
      </c>
      <c r="BI414" s="50">
        <v>3.29</v>
      </c>
      <c r="BJ414" s="50">
        <v>4.83</v>
      </c>
      <c r="BK414" s="50">
        <v>4.5</v>
      </c>
      <c r="BL414" s="50">
        <v>4.8499999999999996</v>
      </c>
      <c r="BM414" s="50">
        <v>2.36</v>
      </c>
      <c r="BN414" s="50">
        <v>0</v>
      </c>
      <c r="BP414" s="126" t="str">
        <f>Main!A414</f>
        <v>Fernandes</v>
      </c>
      <c r="BQ414" s="126">
        <f>Main!N3164</f>
        <v>0</v>
      </c>
      <c r="BR414" s="126">
        <f>Main!G84</f>
        <v>3.29</v>
      </c>
      <c r="BS414" s="126" t="str">
        <v>Fernandes</v>
      </c>
      <c r="BT414" s="126">
        <v>0</v>
      </c>
      <c r="BU414" s="126">
        <v>3.29</v>
      </c>
      <c r="BV414" s="127" t="str">
        <f t="shared" si="61"/>
        <v>Fernandes</v>
      </c>
      <c r="BW414" s="127">
        <f>Main!P3164</f>
        <v>0</v>
      </c>
      <c r="BX414" s="127">
        <f t="shared" si="62"/>
        <v>3.29</v>
      </c>
      <c r="BY414" s="127" t="str">
        <v>Sterling</v>
      </c>
      <c r="BZ414" s="127">
        <v>0</v>
      </c>
      <c r="CA414" s="127">
        <v>2.78</v>
      </c>
      <c r="CH414" s="19" t="str">
        <f t="shared" si="63"/>
        <v>Fernandes</v>
      </c>
      <c r="CI414" s="19">
        <f>Main!M3164-BQ414-BW414-CC414</f>
        <v>0</v>
      </c>
      <c r="CJ414" s="19">
        <f t="shared" si="64"/>
        <v>3.29</v>
      </c>
      <c r="CK414" s="19" t="str">
        <v>Fernandes</v>
      </c>
      <c r="CL414" s="19">
        <v>0</v>
      </c>
      <c r="CM414" s="19">
        <v>3.29</v>
      </c>
    </row>
    <row r="415" spans="1:91">
      <c r="A415" s="48" t="str">
        <v>Fernandes</v>
      </c>
      <c r="B415" s="48">
        <v>9.8000000000000007</v>
      </c>
      <c r="C415" s="48" t="str">
        <v>Man Utd</v>
      </c>
      <c r="D415" s="48">
        <v>4.3</v>
      </c>
      <c r="E415" s="48">
        <v>5.29</v>
      </c>
      <c r="F415" s="48">
        <v>3.31</v>
      </c>
      <c r="G415" s="48">
        <v>3.29</v>
      </c>
      <c r="H415" s="48">
        <v>4.83</v>
      </c>
      <c r="I415" s="48">
        <v>4.5</v>
      </c>
      <c r="J415" s="48">
        <v>4.8499999999999996</v>
      </c>
      <c r="K415" s="48">
        <v>2.36</v>
      </c>
      <c r="L415" s="48">
        <v>0</v>
      </c>
      <c r="N415" s="252">
        <f t="shared" si="60"/>
        <v>2</v>
      </c>
      <c r="O415" s="49" t="str">
        <f>Main!A525</f>
        <v>Ødegaard</v>
      </c>
      <c r="P415" s="49">
        <f>Main!B525</f>
        <v>6.4</v>
      </c>
      <c r="Q415" s="49" t="str">
        <f>Main!C525</f>
        <v>Arsenal</v>
      </c>
      <c r="R415" s="49">
        <f>Main!D525</f>
        <v>3.72</v>
      </c>
      <c r="S415" s="49">
        <f>Main!E525</f>
        <v>3.71</v>
      </c>
      <c r="T415" s="49">
        <f>Main!F525</f>
        <v>3.41</v>
      </c>
      <c r="U415" s="49">
        <f>Main!G525</f>
        <v>3.8</v>
      </c>
      <c r="V415" s="49">
        <f>Main!H525</f>
        <v>3.88</v>
      </c>
      <c r="W415" s="49">
        <f>Main!I525</f>
        <v>7.39</v>
      </c>
      <c r="X415" s="49">
        <f>Main!J525</f>
        <v>3.75</v>
      </c>
      <c r="Y415" s="49">
        <f>Main!K525</f>
        <v>3.02</v>
      </c>
      <c r="Z415" s="49">
        <f>Main!L3165</f>
        <v>0</v>
      </c>
      <c r="AB415" s="49">
        <v>3</v>
      </c>
      <c r="AC415" s="49" t="str">
        <v>Martínez</v>
      </c>
      <c r="AD415" s="49">
        <v>4.5</v>
      </c>
      <c r="AE415" s="49" t="str">
        <v>Man Utd</v>
      </c>
      <c r="AF415" s="49">
        <v>1.68</v>
      </c>
      <c r="AG415" s="49">
        <v>3.97</v>
      </c>
      <c r="AH415" s="49">
        <v>1.83</v>
      </c>
      <c r="AI415" s="49">
        <v>1.76</v>
      </c>
      <c r="AJ415" s="49">
        <v>3.42</v>
      </c>
      <c r="AK415" s="49">
        <v>2.67</v>
      </c>
      <c r="AL415" s="49">
        <v>3.49</v>
      </c>
      <c r="AM415" s="49">
        <v>1.59</v>
      </c>
      <c r="AN415" s="49">
        <v>0</v>
      </c>
      <c r="AP415" s="50" t="str">
        <f>Main!A525</f>
        <v>Ødegaard</v>
      </c>
      <c r="AQ415" s="50">
        <f>Main!B525</f>
        <v>6.4</v>
      </c>
      <c r="AR415" s="50" t="str">
        <f>Main!C525</f>
        <v>Arsenal</v>
      </c>
      <c r="AS415" s="50">
        <f>Main!D525</f>
        <v>3.72</v>
      </c>
      <c r="AT415" s="50">
        <f>Main!E525</f>
        <v>3.71</v>
      </c>
      <c r="AU415" s="50">
        <f>Main!F525</f>
        <v>3.41</v>
      </c>
      <c r="AV415" s="50">
        <f>Main!G525</f>
        <v>3.8</v>
      </c>
      <c r="AW415" s="50">
        <f>Main!H525</f>
        <v>3.88</v>
      </c>
      <c r="AX415" s="50">
        <f>Main!I525</f>
        <v>7.39</v>
      </c>
      <c r="AY415" s="50">
        <f>Main!J525</f>
        <v>3.75</v>
      </c>
      <c r="AZ415" s="50">
        <f>Main!K525</f>
        <v>3.02</v>
      </c>
      <c r="BA415" s="50">
        <f>Main!L1405</f>
        <v>0</v>
      </c>
      <c r="BC415" s="50" t="str">
        <v>Ødegaard</v>
      </c>
      <c r="BD415" s="50">
        <v>6.4</v>
      </c>
      <c r="BE415" s="50" t="str">
        <v>Arsenal</v>
      </c>
      <c r="BF415" s="50">
        <v>3.72</v>
      </c>
      <c r="BG415" s="50">
        <v>3.71</v>
      </c>
      <c r="BH415" s="50">
        <v>3.41</v>
      </c>
      <c r="BI415" s="50">
        <v>3.8</v>
      </c>
      <c r="BJ415" s="50">
        <v>3.88</v>
      </c>
      <c r="BK415" s="50">
        <v>7.39</v>
      </c>
      <c r="BL415" s="50">
        <v>3.75</v>
      </c>
      <c r="BM415" s="50">
        <v>3.02</v>
      </c>
      <c r="BN415" s="50">
        <v>0</v>
      </c>
      <c r="BP415" s="126" t="str">
        <f>Main!A415</f>
        <v>Ødegaard</v>
      </c>
      <c r="BQ415" s="126">
        <f>Main!N3165</f>
        <v>0</v>
      </c>
      <c r="BR415" s="126">
        <f>Main!G85</f>
        <v>3.8</v>
      </c>
      <c r="BS415" s="126" t="str">
        <v>Ødegaard</v>
      </c>
      <c r="BT415" s="126">
        <v>0</v>
      </c>
      <c r="BU415" s="126">
        <v>3.8</v>
      </c>
      <c r="BV415" s="127" t="str">
        <f t="shared" si="61"/>
        <v>Ødegaard</v>
      </c>
      <c r="BW415" s="127">
        <f>Main!P3165</f>
        <v>0</v>
      </c>
      <c r="BX415" s="127">
        <f t="shared" si="62"/>
        <v>3.8</v>
      </c>
      <c r="BY415" s="127" t="str">
        <v>Fernandes</v>
      </c>
      <c r="BZ415" s="127">
        <v>0</v>
      </c>
      <c r="CA415" s="127">
        <v>3.29</v>
      </c>
      <c r="CH415" s="19" t="str">
        <f t="shared" si="63"/>
        <v>Ødegaard</v>
      </c>
      <c r="CI415" s="19">
        <f>Main!M3165-BQ415-BW415-CC415</f>
        <v>0</v>
      </c>
      <c r="CJ415" s="19">
        <f t="shared" si="64"/>
        <v>3.8</v>
      </c>
      <c r="CK415" s="19" t="str">
        <v>Ødegaard</v>
      </c>
      <c r="CL415" s="19">
        <v>0</v>
      </c>
      <c r="CM415" s="19">
        <v>3.8</v>
      </c>
    </row>
    <row r="416" spans="1:91">
      <c r="A416" s="48" t="str">
        <v>Ødegaard</v>
      </c>
      <c r="B416" s="48">
        <v>6.4</v>
      </c>
      <c r="C416" s="48" t="str">
        <v>Arsenal</v>
      </c>
      <c r="D416" s="48">
        <v>3.72</v>
      </c>
      <c r="E416" s="48">
        <v>3.71</v>
      </c>
      <c r="F416" s="48">
        <v>3.41</v>
      </c>
      <c r="G416" s="48">
        <v>3.8</v>
      </c>
      <c r="H416" s="48">
        <v>3.88</v>
      </c>
      <c r="I416" s="48">
        <v>7.39</v>
      </c>
      <c r="J416" s="48">
        <v>3.75</v>
      </c>
      <c r="K416" s="48">
        <v>3.02</v>
      </c>
      <c r="L416" s="48">
        <v>0</v>
      </c>
      <c r="N416" s="252">
        <f t="shared" si="60"/>
        <v>2</v>
      </c>
      <c r="O416" s="49" t="str">
        <f>Main!A526</f>
        <v>Trossard</v>
      </c>
      <c r="P416" s="49">
        <f>Main!B526</f>
        <v>7</v>
      </c>
      <c r="Q416" s="49" t="str">
        <f>Main!C526</f>
        <v>Brighton</v>
      </c>
      <c r="R416" s="49">
        <f>Main!D526</f>
        <v>3.94</v>
      </c>
      <c r="S416" s="49">
        <f>Main!E526</f>
        <v>4.53</v>
      </c>
      <c r="T416" s="49">
        <f>Main!F526</f>
        <v>3.51</v>
      </c>
      <c r="U416" s="49">
        <f>Main!G526</f>
        <v>3.95</v>
      </c>
      <c r="V416" s="49">
        <f>Main!H526</f>
        <v>4.8600000000000003</v>
      </c>
      <c r="W416" s="49">
        <f>Main!I526</f>
        <v>3.93</v>
      </c>
      <c r="X416" s="49">
        <f>Main!J526</f>
        <v>4.7300000000000004</v>
      </c>
      <c r="Y416" s="49">
        <f>Main!K526</f>
        <v>2.04</v>
      </c>
      <c r="Z416" s="49">
        <f>Main!L3166</f>
        <v>0</v>
      </c>
      <c r="AB416" s="49">
        <v>3</v>
      </c>
      <c r="AC416" s="49" t="str">
        <v>Mee</v>
      </c>
      <c r="AD416" s="49">
        <v>4.5999999999999996</v>
      </c>
      <c r="AE416" s="49" t="str">
        <v>Brentford</v>
      </c>
      <c r="AF416" s="49">
        <v>2.67</v>
      </c>
      <c r="AG416" s="49">
        <v>1.94</v>
      </c>
      <c r="AH416" s="49">
        <v>3.89</v>
      </c>
      <c r="AI416" s="49">
        <v>2.54</v>
      </c>
      <c r="AJ416" s="49">
        <v>3.58</v>
      </c>
      <c r="AK416" s="49">
        <v>1.5</v>
      </c>
      <c r="AL416" s="49">
        <v>3.4</v>
      </c>
      <c r="AM416" s="49">
        <v>0.85</v>
      </c>
      <c r="AN416" s="49">
        <v>0</v>
      </c>
      <c r="AP416" s="50" t="str">
        <f>Main!A526</f>
        <v>Trossard</v>
      </c>
      <c r="AQ416" s="50">
        <f>Main!B526</f>
        <v>7</v>
      </c>
      <c r="AR416" s="50" t="str">
        <f>Main!C526</f>
        <v>Brighton</v>
      </c>
      <c r="AS416" s="50">
        <f>Main!D526</f>
        <v>3.94</v>
      </c>
      <c r="AT416" s="50">
        <f>Main!E526</f>
        <v>4.53</v>
      </c>
      <c r="AU416" s="50">
        <f>Main!F526</f>
        <v>3.51</v>
      </c>
      <c r="AV416" s="50">
        <f>Main!G526</f>
        <v>3.95</v>
      </c>
      <c r="AW416" s="50">
        <f>Main!H526</f>
        <v>4.8600000000000003</v>
      </c>
      <c r="AX416" s="50">
        <f>Main!I526</f>
        <v>3.93</v>
      </c>
      <c r="AY416" s="50">
        <f>Main!J526</f>
        <v>4.7300000000000004</v>
      </c>
      <c r="AZ416" s="50">
        <f>Main!K526</f>
        <v>2.04</v>
      </c>
      <c r="BA416" s="50">
        <f>Main!L1406</f>
        <v>0</v>
      </c>
      <c r="BC416" s="50" t="str">
        <v>Trossard</v>
      </c>
      <c r="BD416" s="50">
        <v>7</v>
      </c>
      <c r="BE416" s="50" t="str">
        <v>Brighton</v>
      </c>
      <c r="BF416" s="50">
        <v>3.94</v>
      </c>
      <c r="BG416" s="50">
        <v>4.53</v>
      </c>
      <c r="BH416" s="50">
        <v>3.51</v>
      </c>
      <c r="BI416" s="50">
        <v>3.95</v>
      </c>
      <c r="BJ416" s="50">
        <v>4.8600000000000003</v>
      </c>
      <c r="BK416" s="50">
        <v>3.93</v>
      </c>
      <c r="BL416" s="50">
        <v>4.7300000000000004</v>
      </c>
      <c r="BM416" s="50">
        <v>2.04</v>
      </c>
      <c r="BN416" s="50">
        <v>0</v>
      </c>
      <c r="BP416" s="126" t="str">
        <f>Main!A416</f>
        <v>Trossard</v>
      </c>
      <c r="BQ416" s="126">
        <f>Main!N3166</f>
        <v>0</v>
      </c>
      <c r="BR416" s="126">
        <f>Main!G86</f>
        <v>3.95</v>
      </c>
      <c r="BS416" s="126" t="str">
        <v>Trossard</v>
      </c>
      <c r="BT416" s="126">
        <v>0</v>
      </c>
      <c r="BU416" s="126">
        <v>3.95</v>
      </c>
      <c r="BV416" s="127" t="str">
        <f t="shared" si="61"/>
        <v>Trossard</v>
      </c>
      <c r="BW416" s="127">
        <f>Main!P3166</f>
        <v>0</v>
      </c>
      <c r="BX416" s="127">
        <f t="shared" si="62"/>
        <v>3.95</v>
      </c>
      <c r="BY416" s="127" t="str">
        <v>Ødegaard</v>
      </c>
      <c r="BZ416" s="127">
        <v>0</v>
      </c>
      <c r="CA416" s="127">
        <v>3.8</v>
      </c>
      <c r="CH416" s="19" t="str">
        <f t="shared" si="63"/>
        <v>Trossard</v>
      </c>
      <c r="CI416" s="19">
        <f>Main!M3166-BQ416-BW416-CC416</f>
        <v>0</v>
      </c>
      <c r="CJ416" s="19">
        <f t="shared" si="64"/>
        <v>3.95</v>
      </c>
      <c r="CK416" s="19" t="str">
        <v>Trossard</v>
      </c>
      <c r="CL416" s="19">
        <v>0</v>
      </c>
      <c r="CM416" s="19">
        <v>3.95</v>
      </c>
    </row>
    <row r="417" spans="1:91">
      <c r="A417" s="48" t="str">
        <v>Trossard</v>
      </c>
      <c r="B417" s="48">
        <v>7</v>
      </c>
      <c r="C417" s="48" t="str">
        <v>Brighton</v>
      </c>
      <c r="D417" s="48">
        <v>3.94</v>
      </c>
      <c r="E417" s="48">
        <v>4.53</v>
      </c>
      <c r="F417" s="48">
        <v>3.51</v>
      </c>
      <c r="G417" s="48">
        <v>3.95</v>
      </c>
      <c r="H417" s="48">
        <v>4.8600000000000003</v>
      </c>
      <c r="I417" s="48">
        <v>3.93</v>
      </c>
      <c r="J417" s="48">
        <v>4.7300000000000004</v>
      </c>
      <c r="K417" s="48">
        <v>2.04</v>
      </c>
      <c r="L417" s="48">
        <v>0</v>
      </c>
      <c r="N417" s="252">
        <f t="shared" si="60"/>
        <v>2</v>
      </c>
      <c r="O417" s="49" t="str">
        <f>Main!A527</f>
        <v>Grealish</v>
      </c>
      <c r="P417" s="49">
        <f>Main!B527</f>
        <v>6.8</v>
      </c>
      <c r="Q417" s="49" t="str">
        <f>Main!C527</f>
        <v>Man City</v>
      </c>
      <c r="R417" s="49">
        <f>Main!D527</f>
        <v>3.91</v>
      </c>
      <c r="S417" s="49">
        <f>Main!E527</f>
        <v>3</v>
      </c>
      <c r="T417" s="49">
        <f>Main!F527</f>
        <v>6.13</v>
      </c>
      <c r="U417" s="49">
        <f>Main!G527</f>
        <v>3.71</v>
      </c>
      <c r="V417" s="49">
        <f>Main!H527</f>
        <v>2.9</v>
      </c>
      <c r="W417" s="49">
        <f>Main!I527</f>
        <v>6.63</v>
      </c>
      <c r="X417" s="49">
        <f>Main!J527</f>
        <v>3.43</v>
      </c>
      <c r="Y417" s="49">
        <f>Main!K527</f>
        <v>1.56</v>
      </c>
      <c r="Z417" s="49">
        <f>Main!L3167</f>
        <v>0</v>
      </c>
      <c r="AB417" s="49">
        <v>3</v>
      </c>
      <c r="AC417" s="49" t="str">
        <v>Cresswell</v>
      </c>
      <c r="AD417" s="49">
        <v>4.8</v>
      </c>
      <c r="AE417" s="49" t="str">
        <v>West Ham</v>
      </c>
      <c r="AF417" s="49">
        <v>2.87</v>
      </c>
      <c r="AG417" s="49">
        <v>2.71</v>
      </c>
      <c r="AH417" s="49">
        <v>2.66</v>
      </c>
      <c r="AI417" s="49">
        <v>3.33</v>
      </c>
      <c r="AJ417" s="49">
        <v>1.69</v>
      </c>
      <c r="AK417" s="49">
        <v>2.21</v>
      </c>
      <c r="AL417" s="49">
        <v>1.63</v>
      </c>
      <c r="AM417" s="49">
        <v>2.86</v>
      </c>
      <c r="AN417" s="49">
        <v>0</v>
      </c>
      <c r="AP417" s="50" t="str">
        <f>Main!A527</f>
        <v>Grealish</v>
      </c>
      <c r="AQ417" s="50">
        <f>Main!B527</f>
        <v>6.8</v>
      </c>
      <c r="AR417" s="50" t="str">
        <f>Main!C527</f>
        <v>Man City</v>
      </c>
      <c r="AS417" s="50">
        <f>Main!D527</f>
        <v>3.91</v>
      </c>
      <c r="AT417" s="50">
        <f>Main!E527</f>
        <v>3</v>
      </c>
      <c r="AU417" s="50">
        <f>Main!F527</f>
        <v>6.13</v>
      </c>
      <c r="AV417" s="50">
        <f>Main!G527</f>
        <v>3.71</v>
      </c>
      <c r="AW417" s="50">
        <f>Main!H527</f>
        <v>2.9</v>
      </c>
      <c r="AX417" s="50">
        <f>Main!I527</f>
        <v>6.63</v>
      </c>
      <c r="AY417" s="50">
        <f>Main!J527</f>
        <v>3.43</v>
      </c>
      <c r="AZ417" s="50">
        <f>Main!K527</f>
        <v>1.56</v>
      </c>
      <c r="BA417" s="50">
        <f>Main!L1407</f>
        <v>0</v>
      </c>
      <c r="BC417" s="50" t="str">
        <v>Grealish</v>
      </c>
      <c r="BD417" s="50">
        <v>6.8</v>
      </c>
      <c r="BE417" s="50" t="str">
        <v>Man City</v>
      </c>
      <c r="BF417" s="50">
        <v>3.91</v>
      </c>
      <c r="BG417" s="50">
        <v>3</v>
      </c>
      <c r="BH417" s="50">
        <v>6.13</v>
      </c>
      <c r="BI417" s="50">
        <v>3.71</v>
      </c>
      <c r="BJ417" s="50">
        <v>2.9</v>
      </c>
      <c r="BK417" s="50">
        <v>6.63</v>
      </c>
      <c r="BL417" s="50">
        <v>3.43</v>
      </c>
      <c r="BM417" s="50">
        <v>1.56</v>
      </c>
      <c r="BN417" s="50">
        <v>0</v>
      </c>
      <c r="BP417" s="126" t="str">
        <f>Main!A417</f>
        <v>Grealish</v>
      </c>
      <c r="BQ417" s="126">
        <f>Main!N3167</f>
        <v>0</v>
      </c>
      <c r="BR417" s="126">
        <f>Main!G87</f>
        <v>3.71</v>
      </c>
      <c r="BS417" s="126" t="str">
        <v>Grealish</v>
      </c>
      <c r="BT417" s="126">
        <v>0</v>
      </c>
      <c r="BU417" s="126">
        <v>3.71</v>
      </c>
      <c r="BV417" s="127" t="str">
        <f t="shared" si="61"/>
        <v>Grealish</v>
      </c>
      <c r="BW417" s="127">
        <f>Main!P3167</f>
        <v>0</v>
      </c>
      <c r="BX417" s="127">
        <f t="shared" si="62"/>
        <v>3.71</v>
      </c>
      <c r="BY417" s="127" t="str">
        <v>Trossard</v>
      </c>
      <c r="BZ417" s="127">
        <v>0</v>
      </c>
      <c r="CA417" s="127">
        <v>3.95</v>
      </c>
      <c r="CH417" s="19" t="str">
        <f t="shared" si="63"/>
        <v>Grealish</v>
      </c>
      <c r="CI417" s="19">
        <f>Main!M3167-BQ417-BW417-CC417</f>
        <v>0</v>
      </c>
      <c r="CJ417" s="19">
        <f t="shared" si="64"/>
        <v>3.71</v>
      </c>
      <c r="CK417" s="19" t="str">
        <v>Grealish</v>
      </c>
      <c r="CL417" s="19">
        <v>0</v>
      </c>
      <c r="CM417" s="19">
        <v>3.71</v>
      </c>
    </row>
    <row r="418" spans="1:91">
      <c r="A418" s="48" t="str">
        <v>Grealish</v>
      </c>
      <c r="B418" s="48">
        <v>6.8</v>
      </c>
      <c r="C418" s="48" t="str">
        <v>Man City</v>
      </c>
      <c r="D418" s="48">
        <v>3.91</v>
      </c>
      <c r="E418" s="48">
        <v>3</v>
      </c>
      <c r="F418" s="48">
        <v>6.13</v>
      </c>
      <c r="G418" s="48">
        <v>3.71</v>
      </c>
      <c r="H418" s="48">
        <v>2.9</v>
      </c>
      <c r="I418" s="48">
        <v>6.63</v>
      </c>
      <c r="J418" s="48">
        <v>3.43</v>
      </c>
      <c r="K418" s="48">
        <v>1.56</v>
      </c>
      <c r="L418" s="48">
        <v>0</v>
      </c>
      <c r="N418" s="252">
        <f t="shared" si="60"/>
        <v>2</v>
      </c>
      <c r="O418" s="49" t="str">
        <f>Main!A528</f>
        <v>Rashford</v>
      </c>
      <c r="P418" s="49">
        <f>Main!B528</f>
        <v>6.8</v>
      </c>
      <c r="Q418" s="49" t="str">
        <f>Main!C528</f>
        <v>Man Utd</v>
      </c>
      <c r="R418" s="49">
        <f>Main!D528</f>
        <v>4.4400000000000004</v>
      </c>
      <c r="S418" s="49">
        <f>Main!E528</f>
        <v>5.14</v>
      </c>
      <c r="T418" s="49">
        <f>Main!F528</f>
        <v>3.14</v>
      </c>
      <c r="U418" s="49">
        <f>Main!G528</f>
        <v>2.98</v>
      </c>
      <c r="V418" s="49">
        <f>Main!H528</f>
        <v>4.33</v>
      </c>
      <c r="W418" s="49">
        <f>Main!I528</f>
        <v>4.12</v>
      </c>
      <c r="X418" s="49">
        <f>Main!J528</f>
        <v>4.43</v>
      </c>
      <c r="Y418" s="49">
        <f>Main!K528</f>
        <v>2.1</v>
      </c>
      <c r="Z418" s="49">
        <f>Main!L3168</f>
        <v>0</v>
      </c>
      <c r="AB418" s="49">
        <v>3</v>
      </c>
      <c r="AC418" s="49" t="str">
        <v>Konsa</v>
      </c>
      <c r="AD418" s="49">
        <v>4.4000000000000004</v>
      </c>
      <c r="AE418" s="49" t="str">
        <v>Aston Villa</v>
      </c>
      <c r="AF418" s="49">
        <v>1.95</v>
      </c>
      <c r="AG418" s="49">
        <v>3.28</v>
      </c>
      <c r="AH418" s="49">
        <v>2.93</v>
      </c>
      <c r="AI418" s="49">
        <v>2.71</v>
      </c>
      <c r="AJ418" s="49">
        <v>2.98</v>
      </c>
      <c r="AK418" s="49">
        <v>1.21</v>
      </c>
      <c r="AL418" s="49">
        <v>1.9</v>
      </c>
      <c r="AM418" s="49">
        <v>2.59</v>
      </c>
      <c r="AN418" s="49">
        <v>0</v>
      </c>
      <c r="AP418" s="50" t="str">
        <f>Main!A528</f>
        <v>Rashford</v>
      </c>
      <c r="AQ418" s="50">
        <f>Main!B528</f>
        <v>6.8</v>
      </c>
      <c r="AR418" s="50" t="str">
        <f>Main!C528</f>
        <v>Man Utd</v>
      </c>
      <c r="AS418" s="50">
        <f>Main!D528</f>
        <v>4.4400000000000004</v>
      </c>
      <c r="AT418" s="50">
        <f>Main!E528</f>
        <v>5.14</v>
      </c>
      <c r="AU418" s="50">
        <f>Main!F528</f>
        <v>3.14</v>
      </c>
      <c r="AV418" s="50">
        <f>Main!G528</f>
        <v>2.98</v>
      </c>
      <c r="AW418" s="50">
        <f>Main!H528</f>
        <v>4.33</v>
      </c>
      <c r="AX418" s="50">
        <f>Main!I528</f>
        <v>4.12</v>
      </c>
      <c r="AY418" s="50">
        <f>Main!J528</f>
        <v>4.43</v>
      </c>
      <c r="AZ418" s="50">
        <f>Main!K528</f>
        <v>2.1</v>
      </c>
      <c r="BA418" s="50">
        <f>Main!L1408</f>
        <v>0</v>
      </c>
      <c r="BC418" s="50" t="str">
        <v>Rashford</v>
      </c>
      <c r="BD418" s="50">
        <v>6.8</v>
      </c>
      <c r="BE418" s="50" t="str">
        <v>Man Utd</v>
      </c>
      <c r="BF418" s="50">
        <v>4.4400000000000004</v>
      </c>
      <c r="BG418" s="50">
        <v>5.14</v>
      </c>
      <c r="BH418" s="50">
        <v>3.14</v>
      </c>
      <c r="BI418" s="50">
        <v>2.98</v>
      </c>
      <c r="BJ418" s="50">
        <v>4.33</v>
      </c>
      <c r="BK418" s="50">
        <v>4.12</v>
      </c>
      <c r="BL418" s="50">
        <v>4.43</v>
      </c>
      <c r="BM418" s="50">
        <v>2.1</v>
      </c>
      <c r="BN418" s="50">
        <v>0</v>
      </c>
      <c r="BP418" s="126" t="str">
        <f>Main!A418</f>
        <v>Rashford</v>
      </c>
      <c r="BQ418" s="126">
        <f>Main!N3168</f>
        <v>0</v>
      </c>
      <c r="BR418" s="126">
        <f>Main!G88</f>
        <v>2.98</v>
      </c>
      <c r="BS418" s="126" t="str">
        <v>Rashford</v>
      </c>
      <c r="BT418" s="126">
        <v>0</v>
      </c>
      <c r="BU418" s="126">
        <v>2.98</v>
      </c>
      <c r="BV418" s="127" t="str">
        <f t="shared" si="61"/>
        <v>Rashford</v>
      </c>
      <c r="BW418" s="127">
        <f>Main!P3168</f>
        <v>1</v>
      </c>
      <c r="BX418" s="127">
        <f t="shared" si="62"/>
        <v>2.98</v>
      </c>
      <c r="BY418" s="127" t="str">
        <v>Grealish</v>
      </c>
      <c r="BZ418" s="127">
        <v>0</v>
      </c>
      <c r="CA418" s="127">
        <v>3.71</v>
      </c>
      <c r="CH418" s="19" t="str">
        <f t="shared" si="63"/>
        <v>Rashford</v>
      </c>
      <c r="CI418" s="19">
        <f>Main!M3168-BQ418-BW418-CC418</f>
        <v>0</v>
      </c>
      <c r="CJ418" s="19">
        <f t="shared" si="64"/>
        <v>2.98</v>
      </c>
      <c r="CK418" s="19" t="str">
        <v>Rashford</v>
      </c>
      <c r="CL418" s="19">
        <v>0</v>
      </c>
      <c r="CM418" s="19">
        <v>2.98</v>
      </c>
    </row>
    <row r="419" spans="1:91">
      <c r="A419" s="48" t="str">
        <v>Zaha</v>
      </c>
      <c r="B419" s="48">
        <v>7.5</v>
      </c>
      <c r="C419" s="48" t="str">
        <v>Crystal Palace</v>
      </c>
      <c r="D419" s="48">
        <v>4.55</v>
      </c>
      <c r="E419" s="48">
        <v>4.08</v>
      </c>
      <c r="F419" s="48">
        <v>3.15</v>
      </c>
      <c r="G419" s="48">
        <v>3.69</v>
      </c>
      <c r="H419" s="48">
        <v>3.27</v>
      </c>
      <c r="I419" s="48">
        <v>4.0599999999999996</v>
      </c>
      <c r="J419" s="48">
        <v>3.83</v>
      </c>
      <c r="K419" s="48">
        <v>3.42</v>
      </c>
      <c r="L419" s="48">
        <v>0</v>
      </c>
      <c r="N419" s="252">
        <f t="shared" si="60"/>
        <v>2</v>
      </c>
      <c r="O419" s="49" t="str">
        <f>Main!A529</f>
        <v>Zaha</v>
      </c>
      <c r="P419" s="49">
        <f>Main!B529</f>
        <v>7.5</v>
      </c>
      <c r="Q419" s="49" t="str">
        <f>Main!C529</f>
        <v>Crystal Palace</v>
      </c>
      <c r="R419" s="49">
        <f>Main!D529</f>
        <v>4.55</v>
      </c>
      <c r="S419" s="49">
        <f>Main!E529</f>
        <v>4.08</v>
      </c>
      <c r="T419" s="49">
        <f>Main!F529</f>
        <v>3.15</v>
      </c>
      <c r="U419" s="49">
        <f>Main!G529</f>
        <v>3.69</v>
      </c>
      <c r="V419" s="49">
        <f>Main!H529</f>
        <v>3.27</v>
      </c>
      <c r="W419" s="49">
        <f>Main!I529</f>
        <v>4.0599999999999996</v>
      </c>
      <c r="X419" s="49">
        <f>Main!J529</f>
        <v>3.83</v>
      </c>
      <c r="Y419" s="49">
        <f>Main!K529</f>
        <v>3.42</v>
      </c>
      <c r="Z419" s="49">
        <f>Main!L3169</f>
        <v>0</v>
      </c>
      <c r="AB419" s="49">
        <v>3</v>
      </c>
      <c r="AC419" s="49" t="str">
        <v>Perraud</v>
      </c>
      <c r="AD419" s="49">
        <v>4.4000000000000004</v>
      </c>
      <c r="AE419" s="49" t="str">
        <v>Southampton</v>
      </c>
      <c r="AF419" s="49">
        <v>2.5299999999999998</v>
      </c>
      <c r="AG419" s="49">
        <v>3.56</v>
      </c>
      <c r="AH419" s="49">
        <v>2.5099999999999998</v>
      </c>
      <c r="AI419" s="49">
        <v>2.67</v>
      </c>
      <c r="AJ419" s="49">
        <v>2.0499999999999998</v>
      </c>
      <c r="AK419" s="49">
        <v>2.89</v>
      </c>
      <c r="AL419" s="49">
        <v>1.51</v>
      </c>
      <c r="AM419" s="49">
        <v>1.78</v>
      </c>
      <c r="AN419" s="49">
        <v>0</v>
      </c>
      <c r="AP419" s="50" t="str">
        <f>Main!A529</f>
        <v>Zaha</v>
      </c>
      <c r="AQ419" s="50">
        <f>Main!B529</f>
        <v>7.5</v>
      </c>
      <c r="AR419" s="50" t="str">
        <f>Main!C529</f>
        <v>Crystal Palace</v>
      </c>
      <c r="AS419" s="50">
        <f>Main!D529</f>
        <v>4.55</v>
      </c>
      <c r="AT419" s="50">
        <f>Main!E529</f>
        <v>4.08</v>
      </c>
      <c r="AU419" s="50">
        <f>Main!F529</f>
        <v>3.15</v>
      </c>
      <c r="AV419" s="50">
        <f>Main!G529</f>
        <v>3.69</v>
      </c>
      <c r="AW419" s="50">
        <f>Main!H529</f>
        <v>3.27</v>
      </c>
      <c r="AX419" s="50">
        <f>Main!I529</f>
        <v>4.0599999999999996</v>
      </c>
      <c r="AY419" s="50">
        <f>Main!J529</f>
        <v>3.83</v>
      </c>
      <c r="AZ419" s="50">
        <f>Main!K529</f>
        <v>3.42</v>
      </c>
      <c r="BA419" s="50">
        <f>Main!L1409</f>
        <v>0</v>
      </c>
      <c r="BC419" s="50" t="str">
        <v>Zaha</v>
      </c>
      <c r="BD419" s="50">
        <v>7.5</v>
      </c>
      <c r="BE419" s="50" t="str">
        <v>Crystal Palace</v>
      </c>
      <c r="BF419" s="50">
        <v>4.55</v>
      </c>
      <c r="BG419" s="50">
        <v>4.08</v>
      </c>
      <c r="BH419" s="50">
        <v>3.15</v>
      </c>
      <c r="BI419" s="50">
        <v>3.69</v>
      </c>
      <c r="BJ419" s="50">
        <v>3.27</v>
      </c>
      <c r="BK419" s="50">
        <v>4.0599999999999996</v>
      </c>
      <c r="BL419" s="50">
        <v>3.83</v>
      </c>
      <c r="BM419" s="50">
        <v>3.42</v>
      </c>
      <c r="BN419" s="50">
        <v>0</v>
      </c>
      <c r="BP419" s="126" t="str">
        <f>Main!A419</f>
        <v>Zaha</v>
      </c>
      <c r="BQ419" s="126">
        <f>Main!N3169</f>
        <v>0</v>
      </c>
      <c r="BR419" s="126">
        <f>Main!G89</f>
        <v>3.69</v>
      </c>
      <c r="BS419" s="126" t="str">
        <v>Zaha</v>
      </c>
      <c r="BT419" s="126">
        <v>0</v>
      </c>
      <c r="BU419" s="126">
        <v>3.69</v>
      </c>
      <c r="BV419" s="127" t="str">
        <f t="shared" si="61"/>
        <v>Zaha</v>
      </c>
      <c r="BW419" s="127">
        <f>Main!P3169</f>
        <v>0</v>
      </c>
      <c r="BX419" s="127">
        <f t="shared" si="62"/>
        <v>3.69</v>
      </c>
      <c r="BY419" s="127" t="str">
        <v>Zaha</v>
      </c>
      <c r="BZ419" s="127">
        <v>0</v>
      </c>
      <c r="CA419" s="127">
        <v>3.69</v>
      </c>
      <c r="CH419" s="19" t="str">
        <f t="shared" si="63"/>
        <v>Zaha</v>
      </c>
      <c r="CI419" s="19">
        <f>Main!M3169-BQ419-BW419-CC419</f>
        <v>0</v>
      </c>
      <c r="CJ419" s="19">
        <f t="shared" si="64"/>
        <v>3.69</v>
      </c>
      <c r="CK419" s="19" t="str">
        <v>Zaha</v>
      </c>
      <c r="CL419" s="19">
        <v>0</v>
      </c>
      <c r="CM419" s="19">
        <v>3.69</v>
      </c>
    </row>
    <row r="420" spans="1:91">
      <c r="A420" s="48" t="str">
        <v>Bernardo</v>
      </c>
      <c r="B420" s="48">
        <v>6.9</v>
      </c>
      <c r="C420" s="48" t="str">
        <v>Man City</v>
      </c>
      <c r="D420" s="48">
        <v>3.67</v>
      </c>
      <c r="E420" s="48">
        <v>2.9</v>
      </c>
      <c r="F420" s="48">
        <v>6.01</v>
      </c>
      <c r="G420" s="48">
        <v>3.55</v>
      </c>
      <c r="H420" s="48">
        <v>2.84</v>
      </c>
      <c r="I420" s="48">
        <v>6.03</v>
      </c>
      <c r="J420" s="48">
        <v>3.31</v>
      </c>
      <c r="K420" s="48">
        <v>1.45</v>
      </c>
      <c r="L420" s="48">
        <v>0</v>
      </c>
      <c r="N420" s="252">
        <f t="shared" si="60"/>
        <v>2</v>
      </c>
      <c r="O420" s="49" t="str">
        <f>Main!A530</f>
        <v>Bernardo</v>
      </c>
      <c r="P420" s="49">
        <f>Main!B530</f>
        <v>6.9</v>
      </c>
      <c r="Q420" s="49" t="str">
        <f>Main!C530</f>
        <v>Man City</v>
      </c>
      <c r="R420" s="49">
        <f>Main!D530</f>
        <v>3.67</v>
      </c>
      <c r="S420" s="49">
        <f>Main!E530</f>
        <v>2.9</v>
      </c>
      <c r="T420" s="49">
        <f>Main!F530</f>
        <v>6.01</v>
      </c>
      <c r="U420" s="49">
        <f>Main!G530</f>
        <v>3.55</v>
      </c>
      <c r="V420" s="49">
        <f>Main!H530</f>
        <v>2.84</v>
      </c>
      <c r="W420" s="49">
        <f>Main!I530</f>
        <v>6.03</v>
      </c>
      <c r="X420" s="49">
        <f>Main!J530</f>
        <v>3.31</v>
      </c>
      <c r="Y420" s="49">
        <f>Main!K530</f>
        <v>1.45</v>
      </c>
      <c r="Z420" s="49">
        <f>Main!L3170</f>
        <v>0</v>
      </c>
      <c r="AB420" s="49">
        <v>3</v>
      </c>
      <c r="AC420" s="49" t="str">
        <v>Kehrer</v>
      </c>
      <c r="AD420" s="49">
        <v>4.5</v>
      </c>
      <c r="AE420" s="49" t="str">
        <v>West Ham</v>
      </c>
      <c r="AF420" s="49">
        <v>3.05</v>
      </c>
      <c r="AG420" s="49">
        <v>2.16</v>
      </c>
      <c r="AH420" s="49">
        <v>2.38</v>
      </c>
      <c r="AI420" s="49">
        <v>3</v>
      </c>
      <c r="AJ420" s="49">
        <v>1.8</v>
      </c>
      <c r="AK420" s="49">
        <v>2.35</v>
      </c>
      <c r="AL420" s="49">
        <v>1.74</v>
      </c>
      <c r="AM420" s="49">
        <v>2.98</v>
      </c>
      <c r="AN420" s="49">
        <v>0</v>
      </c>
      <c r="AP420" s="50" t="str">
        <f>Main!A530</f>
        <v>Bernardo</v>
      </c>
      <c r="AQ420" s="50">
        <f>Main!B530</f>
        <v>6.9</v>
      </c>
      <c r="AR420" s="50" t="str">
        <f>Main!C530</f>
        <v>Man City</v>
      </c>
      <c r="AS420" s="50">
        <f>Main!D530</f>
        <v>3.67</v>
      </c>
      <c r="AT420" s="50">
        <f>Main!E530</f>
        <v>2.9</v>
      </c>
      <c r="AU420" s="50">
        <f>Main!F530</f>
        <v>6.01</v>
      </c>
      <c r="AV420" s="50">
        <f>Main!G530</f>
        <v>3.55</v>
      </c>
      <c r="AW420" s="50">
        <f>Main!H530</f>
        <v>2.84</v>
      </c>
      <c r="AX420" s="50">
        <f>Main!I530</f>
        <v>6.03</v>
      </c>
      <c r="AY420" s="50">
        <f>Main!J530</f>
        <v>3.31</v>
      </c>
      <c r="AZ420" s="50">
        <f>Main!K530</f>
        <v>1.45</v>
      </c>
      <c r="BA420" s="50">
        <f>Main!L1410</f>
        <v>0</v>
      </c>
      <c r="BC420" s="50" t="str">
        <v>Bernardo</v>
      </c>
      <c r="BD420" s="50">
        <v>6.9</v>
      </c>
      <c r="BE420" s="50" t="str">
        <v>Man City</v>
      </c>
      <c r="BF420" s="50">
        <v>3.67</v>
      </c>
      <c r="BG420" s="50">
        <v>2.9</v>
      </c>
      <c r="BH420" s="50">
        <v>6.01</v>
      </c>
      <c r="BI420" s="50">
        <v>3.55</v>
      </c>
      <c r="BJ420" s="50">
        <v>2.84</v>
      </c>
      <c r="BK420" s="50">
        <v>6.03</v>
      </c>
      <c r="BL420" s="50">
        <v>3.31</v>
      </c>
      <c r="BM420" s="50">
        <v>1.45</v>
      </c>
      <c r="BN420" s="50">
        <v>0</v>
      </c>
      <c r="BP420" s="126" t="str">
        <f>Main!A420</f>
        <v>Bernardo</v>
      </c>
      <c r="BQ420" s="126">
        <f>Main!N3170</f>
        <v>0</v>
      </c>
      <c r="BR420" s="126">
        <f>Main!G90</f>
        <v>3.55</v>
      </c>
      <c r="BS420" s="126" t="str">
        <v>Bernardo</v>
      </c>
      <c r="BT420" s="126">
        <v>0</v>
      </c>
      <c r="BU420" s="126">
        <v>3.55</v>
      </c>
      <c r="BV420" s="127" t="str">
        <f t="shared" si="61"/>
        <v>Bernardo</v>
      </c>
      <c r="BW420" s="127">
        <f>Main!P3170</f>
        <v>0</v>
      </c>
      <c r="BX420" s="127">
        <f t="shared" si="62"/>
        <v>3.55</v>
      </c>
      <c r="BY420" s="127" t="str">
        <v>Bernardo</v>
      </c>
      <c r="BZ420" s="127">
        <v>0</v>
      </c>
      <c r="CA420" s="127">
        <v>3.55</v>
      </c>
      <c r="CH420" s="19" t="str">
        <f t="shared" si="63"/>
        <v>Bernardo</v>
      </c>
      <c r="CI420" s="19">
        <f>Main!M3170-BQ420-BW420-CC420</f>
        <v>0</v>
      </c>
      <c r="CJ420" s="19">
        <f t="shared" si="64"/>
        <v>3.55</v>
      </c>
      <c r="CK420" s="19" t="str">
        <v>Bernardo</v>
      </c>
      <c r="CL420" s="19">
        <v>0</v>
      </c>
      <c r="CM420" s="19">
        <v>3.55</v>
      </c>
    </row>
    <row r="421" spans="1:91">
      <c r="A421" s="48" t="str">
        <v>Groß</v>
      </c>
      <c r="B421" s="48">
        <v>5.6</v>
      </c>
      <c r="C421" s="48" t="str">
        <v>Brighton</v>
      </c>
      <c r="D421" s="48">
        <v>3.51</v>
      </c>
      <c r="E421" s="48">
        <v>3.83</v>
      </c>
      <c r="F421" s="48">
        <v>3.26</v>
      </c>
      <c r="G421" s="48">
        <v>3.5</v>
      </c>
      <c r="H421" s="48">
        <v>4.26</v>
      </c>
      <c r="I421" s="48">
        <v>3.42</v>
      </c>
      <c r="J421" s="48">
        <v>4.26</v>
      </c>
      <c r="K421" s="48">
        <v>1.87</v>
      </c>
      <c r="L421" s="48">
        <v>0</v>
      </c>
      <c r="N421" s="252">
        <f t="shared" si="60"/>
        <v>2</v>
      </c>
      <c r="O421" s="49" t="str">
        <f>Main!A531</f>
        <v>Groß</v>
      </c>
      <c r="P421" s="49">
        <f>Main!B531</f>
        <v>5.6</v>
      </c>
      <c r="Q421" s="49" t="str">
        <f>Main!C531</f>
        <v>Brighton</v>
      </c>
      <c r="R421" s="49">
        <f>Main!D531</f>
        <v>3.51</v>
      </c>
      <c r="S421" s="49">
        <f>Main!E531</f>
        <v>3.83</v>
      </c>
      <c r="T421" s="49">
        <f>Main!F531</f>
        <v>3.26</v>
      </c>
      <c r="U421" s="49">
        <f>Main!G531</f>
        <v>3.5</v>
      </c>
      <c r="V421" s="49">
        <f>Main!H531</f>
        <v>4.26</v>
      </c>
      <c r="W421" s="49">
        <f>Main!I531</f>
        <v>3.42</v>
      </c>
      <c r="X421" s="49">
        <f>Main!J531</f>
        <v>4.26</v>
      </c>
      <c r="Y421" s="49">
        <f>Main!K531</f>
        <v>1.87</v>
      </c>
      <c r="Z421" s="49">
        <f>Main!L3171</f>
        <v>0</v>
      </c>
      <c r="AB421" s="49">
        <v>3</v>
      </c>
      <c r="AC421" s="49" t="str">
        <v>Ream</v>
      </c>
      <c r="AD421" s="49">
        <v>4.5</v>
      </c>
      <c r="AE421" s="49" t="str">
        <v>Fulham</v>
      </c>
      <c r="AF421" s="49">
        <v>3.01</v>
      </c>
      <c r="AG421" s="49">
        <v>4.28</v>
      </c>
      <c r="AH421" s="49">
        <v>1.46</v>
      </c>
      <c r="AI421" s="49">
        <v>1.91</v>
      </c>
      <c r="AJ421" s="49">
        <v>1.48</v>
      </c>
      <c r="AK421" s="49">
        <v>3.12</v>
      </c>
      <c r="AL421" s="49">
        <v>1.69</v>
      </c>
      <c r="AM421" s="49">
        <v>2.4</v>
      </c>
      <c r="AN421" s="49">
        <v>0</v>
      </c>
      <c r="AP421" s="50" t="str">
        <f>Main!A531</f>
        <v>Groß</v>
      </c>
      <c r="AQ421" s="50">
        <f>Main!B531</f>
        <v>5.6</v>
      </c>
      <c r="AR421" s="50" t="str">
        <f>Main!C531</f>
        <v>Brighton</v>
      </c>
      <c r="AS421" s="50">
        <f>Main!D531</f>
        <v>3.51</v>
      </c>
      <c r="AT421" s="50">
        <f>Main!E531</f>
        <v>3.83</v>
      </c>
      <c r="AU421" s="50">
        <f>Main!F531</f>
        <v>3.26</v>
      </c>
      <c r="AV421" s="50">
        <f>Main!G531</f>
        <v>3.5</v>
      </c>
      <c r="AW421" s="50">
        <f>Main!H531</f>
        <v>4.26</v>
      </c>
      <c r="AX421" s="50">
        <f>Main!I531</f>
        <v>3.42</v>
      </c>
      <c r="AY421" s="50">
        <f>Main!J531</f>
        <v>4.26</v>
      </c>
      <c r="AZ421" s="50">
        <f>Main!K531</f>
        <v>1.87</v>
      </c>
      <c r="BA421" s="50">
        <f>Main!L1411</f>
        <v>0</v>
      </c>
      <c r="BC421" s="50" t="str">
        <v>Groß</v>
      </c>
      <c r="BD421" s="50">
        <v>5.6</v>
      </c>
      <c r="BE421" s="50" t="str">
        <v>Brighton</v>
      </c>
      <c r="BF421" s="50">
        <v>3.51</v>
      </c>
      <c r="BG421" s="50">
        <v>3.83</v>
      </c>
      <c r="BH421" s="50">
        <v>3.26</v>
      </c>
      <c r="BI421" s="50">
        <v>3.5</v>
      </c>
      <c r="BJ421" s="50">
        <v>4.26</v>
      </c>
      <c r="BK421" s="50">
        <v>3.42</v>
      </c>
      <c r="BL421" s="50">
        <v>4.26</v>
      </c>
      <c r="BM421" s="50">
        <v>1.87</v>
      </c>
      <c r="BN421" s="50">
        <v>0</v>
      </c>
      <c r="BP421" s="126" t="str">
        <f>Main!A421</f>
        <v>Groß</v>
      </c>
      <c r="BQ421" s="126">
        <f>Main!N3171</f>
        <v>0</v>
      </c>
      <c r="BR421" s="126">
        <f>Main!G91</f>
        <v>3.5</v>
      </c>
      <c r="BS421" s="126" t="str">
        <v>Groß</v>
      </c>
      <c r="BT421" s="126">
        <v>0</v>
      </c>
      <c r="BU421" s="126">
        <v>3.5</v>
      </c>
      <c r="BV421" s="127" t="str">
        <f t="shared" si="61"/>
        <v>Groß</v>
      </c>
      <c r="BW421" s="127">
        <f>Main!P3171</f>
        <v>0</v>
      </c>
      <c r="BX421" s="127">
        <f t="shared" si="62"/>
        <v>3.5</v>
      </c>
      <c r="BY421" s="127" t="str">
        <v>Groß</v>
      </c>
      <c r="BZ421" s="127">
        <v>0</v>
      </c>
      <c r="CA421" s="127">
        <v>3.5</v>
      </c>
      <c r="CH421" s="19" t="str">
        <f t="shared" si="63"/>
        <v>Groß</v>
      </c>
      <c r="CI421" s="19">
        <f>Main!M3171-BQ421-BW421-CC421</f>
        <v>0</v>
      </c>
      <c r="CJ421" s="19">
        <f t="shared" si="64"/>
        <v>3.5</v>
      </c>
      <c r="CK421" s="19" t="str">
        <v>Groß</v>
      </c>
      <c r="CL421" s="19">
        <v>0</v>
      </c>
      <c r="CM421" s="19">
        <v>3.5</v>
      </c>
    </row>
    <row r="422" spans="1:91">
      <c r="A422" s="48" t="str">
        <v>Bowen</v>
      </c>
      <c r="B422" s="48">
        <v>8</v>
      </c>
      <c r="C422" s="48" t="str">
        <v>West Ham</v>
      </c>
      <c r="D422" s="48">
        <v>4.2</v>
      </c>
      <c r="E422" s="48">
        <v>3.76</v>
      </c>
      <c r="F422" s="48">
        <v>3.46</v>
      </c>
      <c r="G422" s="48">
        <v>3.99</v>
      </c>
      <c r="H422" s="48">
        <v>2.77</v>
      </c>
      <c r="I422" s="48">
        <v>3.19</v>
      </c>
      <c r="J422" s="48">
        <v>2.95</v>
      </c>
      <c r="K422" s="48">
        <v>3.35</v>
      </c>
      <c r="L422" s="48">
        <v>0</v>
      </c>
      <c r="N422" s="252">
        <f t="shared" si="60"/>
        <v>2</v>
      </c>
      <c r="O422" s="49" t="str">
        <f>Main!A532</f>
        <v>Bowen</v>
      </c>
      <c r="P422" s="49">
        <f>Main!B532</f>
        <v>8</v>
      </c>
      <c r="Q422" s="49" t="str">
        <f>Main!C532</f>
        <v>West Ham</v>
      </c>
      <c r="R422" s="49">
        <f>Main!D532</f>
        <v>4.2</v>
      </c>
      <c r="S422" s="49">
        <f>Main!E532</f>
        <v>3.76</v>
      </c>
      <c r="T422" s="49">
        <f>Main!F532</f>
        <v>3.46</v>
      </c>
      <c r="U422" s="49">
        <f>Main!G532</f>
        <v>3.99</v>
      </c>
      <c r="V422" s="49">
        <f>Main!H532</f>
        <v>2.77</v>
      </c>
      <c r="W422" s="49">
        <f>Main!I532</f>
        <v>3.19</v>
      </c>
      <c r="X422" s="49">
        <f>Main!J532</f>
        <v>2.95</v>
      </c>
      <c r="Y422" s="49">
        <f>Main!K532</f>
        <v>3.35</v>
      </c>
      <c r="Z422" s="49">
        <f>Main!L3172</f>
        <v>0</v>
      </c>
      <c r="AB422" s="49">
        <v>3</v>
      </c>
      <c r="AC422" s="49" t="str">
        <v>R.Sessegnon</v>
      </c>
      <c r="AD422" s="49">
        <v>4.5</v>
      </c>
      <c r="AE422" s="49" t="str">
        <v>Spurs</v>
      </c>
      <c r="AF422" s="49">
        <v>1.93</v>
      </c>
      <c r="AG422" s="49">
        <v>2.33</v>
      </c>
      <c r="AH422" s="49">
        <v>3.6</v>
      </c>
      <c r="AI422" s="49">
        <v>2.44</v>
      </c>
      <c r="AJ422" s="49">
        <v>1.61</v>
      </c>
      <c r="AK422" s="49">
        <v>2.38</v>
      </c>
      <c r="AL422" s="49">
        <v>2.61</v>
      </c>
      <c r="AM422" s="49">
        <v>2.27</v>
      </c>
      <c r="AN422" s="49">
        <v>0</v>
      </c>
      <c r="AP422" s="50" t="str">
        <f>Main!A532</f>
        <v>Bowen</v>
      </c>
      <c r="AQ422" s="50">
        <f>Main!B532</f>
        <v>8</v>
      </c>
      <c r="AR422" s="50" t="str">
        <f>Main!C532</f>
        <v>West Ham</v>
      </c>
      <c r="AS422" s="50">
        <f>Main!D532</f>
        <v>4.2</v>
      </c>
      <c r="AT422" s="50">
        <f>Main!E532</f>
        <v>3.76</v>
      </c>
      <c r="AU422" s="50">
        <f>Main!F532</f>
        <v>3.46</v>
      </c>
      <c r="AV422" s="50">
        <f>Main!G532</f>
        <v>3.99</v>
      </c>
      <c r="AW422" s="50">
        <f>Main!H532</f>
        <v>2.77</v>
      </c>
      <c r="AX422" s="50">
        <f>Main!I532</f>
        <v>3.19</v>
      </c>
      <c r="AY422" s="50">
        <f>Main!J532</f>
        <v>2.95</v>
      </c>
      <c r="AZ422" s="50">
        <f>Main!K532</f>
        <v>3.35</v>
      </c>
      <c r="BA422" s="50">
        <f>Main!L1412</f>
        <v>0</v>
      </c>
      <c r="BC422" s="50" t="str">
        <v>Bowen</v>
      </c>
      <c r="BD422" s="50">
        <v>8</v>
      </c>
      <c r="BE422" s="50" t="str">
        <v>West Ham</v>
      </c>
      <c r="BF422" s="50">
        <v>4.2</v>
      </c>
      <c r="BG422" s="50">
        <v>3.76</v>
      </c>
      <c r="BH422" s="50">
        <v>3.46</v>
      </c>
      <c r="BI422" s="50">
        <v>3.99</v>
      </c>
      <c r="BJ422" s="50">
        <v>2.77</v>
      </c>
      <c r="BK422" s="50">
        <v>3.19</v>
      </c>
      <c r="BL422" s="50">
        <v>2.95</v>
      </c>
      <c r="BM422" s="50">
        <v>3.35</v>
      </c>
      <c r="BN422" s="50">
        <v>0</v>
      </c>
      <c r="BP422" s="126" t="str">
        <f>Main!A422</f>
        <v>Bowen</v>
      </c>
      <c r="BQ422" s="126">
        <f>Main!N3172</f>
        <v>0</v>
      </c>
      <c r="BR422" s="126">
        <f>Main!G92</f>
        <v>3.99</v>
      </c>
      <c r="BS422" s="126" t="str">
        <v>Bowen</v>
      </c>
      <c r="BT422" s="126">
        <v>0</v>
      </c>
      <c r="BU422" s="126">
        <v>3.99</v>
      </c>
      <c r="BV422" s="127" t="str">
        <f t="shared" si="61"/>
        <v>Bowen</v>
      </c>
      <c r="BW422" s="127">
        <f>Main!P3172</f>
        <v>0</v>
      </c>
      <c r="BX422" s="127">
        <f t="shared" si="62"/>
        <v>3.99</v>
      </c>
      <c r="BY422" s="127" t="str">
        <v>Bowen</v>
      </c>
      <c r="BZ422" s="127">
        <v>0</v>
      </c>
      <c r="CA422" s="127">
        <v>3.99</v>
      </c>
      <c r="CH422" s="19" t="str">
        <f t="shared" si="63"/>
        <v>Bowen</v>
      </c>
      <c r="CI422" s="19">
        <f>Main!M3172-BQ422-BW422-CC422</f>
        <v>0</v>
      </c>
      <c r="CJ422" s="19">
        <f t="shared" si="64"/>
        <v>3.99</v>
      </c>
      <c r="CK422" s="19" t="str">
        <v>Bowen</v>
      </c>
      <c r="CL422" s="19">
        <v>0</v>
      </c>
      <c r="CM422" s="19">
        <v>3.99</v>
      </c>
    </row>
    <row r="423" spans="1:91">
      <c r="A423" s="48" t="str">
        <v>Andreas</v>
      </c>
      <c r="B423" s="48">
        <v>4.5999999999999996</v>
      </c>
      <c r="C423" s="48" t="str">
        <v>Fulham</v>
      </c>
      <c r="D423" s="48" t="e">
        <v>#REF!</v>
      </c>
      <c r="E423" s="48">
        <v>3.73</v>
      </c>
      <c r="F423" s="48">
        <v>2.54</v>
      </c>
      <c r="G423" s="48">
        <v>2.95</v>
      </c>
      <c r="H423" s="48">
        <v>2.5</v>
      </c>
      <c r="I423" s="48">
        <v>3.52</v>
      </c>
      <c r="J423" s="48">
        <v>2.62</v>
      </c>
      <c r="K423" s="48">
        <v>2.67</v>
      </c>
      <c r="L423" s="48">
        <v>0</v>
      </c>
      <c r="N423" s="252">
        <f t="shared" si="60"/>
        <v>2</v>
      </c>
      <c r="O423" s="49" t="str">
        <f>Main!A533</f>
        <v>Andreas</v>
      </c>
      <c r="P423" s="49">
        <f>Main!B533</f>
        <v>4.5999999999999996</v>
      </c>
      <c r="Q423" s="49" t="str">
        <f>Main!C533</f>
        <v>Fulham</v>
      </c>
      <c r="R423" s="49" t="e">
        <f>Main!D533</f>
        <v>#REF!</v>
      </c>
      <c r="S423" s="49">
        <f>Main!E533</f>
        <v>3.73</v>
      </c>
      <c r="T423" s="49">
        <f>Main!F533</f>
        <v>2.54</v>
      </c>
      <c r="U423" s="49">
        <f>Main!G533</f>
        <v>2.95</v>
      </c>
      <c r="V423" s="49">
        <f>Main!H533</f>
        <v>2.5</v>
      </c>
      <c r="W423" s="49">
        <f>Main!I533</f>
        <v>3.52</v>
      </c>
      <c r="X423" s="49">
        <f>Main!J533</f>
        <v>2.62</v>
      </c>
      <c r="Y423" s="49">
        <f>Main!K533</f>
        <v>2.67</v>
      </c>
      <c r="Z423" s="49">
        <f>Main!L3173</f>
        <v>0</v>
      </c>
      <c r="AB423" s="49">
        <v>3</v>
      </c>
      <c r="AC423" s="49" t="str">
        <v>Aké</v>
      </c>
      <c r="AD423" s="49">
        <v>5</v>
      </c>
      <c r="AE423" s="49" t="str">
        <v>Man City</v>
      </c>
      <c r="AF423" s="49">
        <v>2.61</v>
      </c>
      <c r="AG423" s="49">
        <v>1.97</v>
      </c>
      <c r="AH423" s="49">
        <v>3.9</v>
      </c>
      <c r="AI423" s="49">
        <v>2.41</v>
      </c>
      <c r="AJ423" s="49">
        <v>1.73</v>
      </c>
      <c r="AK423" s="49">
        <v>3.48</v>
      </c>
      <c r="AL423" s="49">
        <v>2.06</v>
      </c>
      <c r="AM423" s="49">
        <v>0.92</v>
      </c>
      <c r="AN423" s="49">
        <v>0</v>
      </c>
      <c r="AP423" s="50" t="str">
        <f>Main!A533</f>
        <v>Andreas</v>
      </c>
      <c r="AQ423" s="50">
        <f>Main!B533</f>
        <v>4.5999999999999996</v>
      </c>
      <c r="AR423" s="50" t="str">
        <f>Main!C533</f>
        <v>Fulham</v>
      </c>
      <c r="AS423" s="50" t="e">
        <f>Main!D533</f>
        <v>#REF!</v>
      </c>
      <c r="AT423" s="50">
        <f>Main!E533</f>
        <v>3.73</v>
      </c>
      <c r="AU423" s="50">
        <f>Main!F533</f>
        <v>2.54</v>
      </c>
      <c r="AV423" s="50">
        <f>Main!G533</f>
        <v>2.95</v>
      </c>
      <c r="AW423" s="50">
        <f>Main!H533</f>
        <v>2.5</v>
      </c>
      <c r="AX423" s="50">
        <f>Main!I533</f>
        <v>3.52</v>
      </c>
      <c r="AY423" s="50">
        <f>Main!J533</f>
        <v>2.62</v>
      </c>
      <c r="AZ423" s="50">
        <f>Main!K533</f>
        <v>2.67</v>
      </c>
      <c r="BA423" s="50">
        <f>Main!L1413</f>
        <v>0</v>
      </c>
      <c r="BC423" s="50" t="str">
        <v>Andreas</v>
      </c>
      <c r="BD423" s="50">
        <v>4.5999999999999996</v>
      </c>
      <c r="BE423" s="50" t="str">
        <v>Fulham</v>
      </c>
      <c r="BF423" s="50" t="e">
        <v>#REF!</v>
      </c>
      <c r="BG423" s="50">
        <v>3.73</v>
      </c>
      <c r="BH423" s="50">
        <v>2.54</v>
      </c>
      <c r="BI423" s="50">
        <v>2.95</v>
      </c>
      <c r="BJ423" s="50">
        <v>2.5</v>
      </c>
      <c r="BK423" s="50">
        <v>3.52</v>
      </c>
      <c r="BL423" s="50">
        <v>2.62</v>
      </c>
      <c r="BM423" s="50">
        <v>2.67</v>
      </c>
      <c r="BN423" s="50">
        <v>0</v>
      </c>
      <c r="BP423" s="126" t="str">
        <f>Main!A423</f>
        <v>Andreas</v>
      </c>
      <c r="BQ423" s="126">
        <f>Main!N3173</f>
        <v>0</v>
      </c>
      <c r="BR423" s="126">
        <f>Main!G93</f>
        <v>2.95</v>
      </c>
      <c r="BS423" s="126" t="str">
        <v>Andreas</v>
      </c>
      <c r="BT423" s="126">
        <v>0</v>
      </c>
      <c r="BU423" s="126">
        <v>2.95</v>
      </c>
      <c r="BV423" s="127" t="str">
        <f t="shared" si="61"/>
        <v>Andreas</v>
      </c>
      <c r="BW423" s="127">
        <f>Main!P3173</f>
        <v>0</v>
      </c>
      <c r="BX423" s="127">
        <f t="shared" si="62"/>
        <v>2.95</v>
      </c>
      <c r="BY423" s="127" t="str">
        <v>Andreas</v>
      </c>
      <c r="BZ423" s="127">
        <v>0</v>
      </c>
      <c r="CA423" s="127">
        <v>2.95</v>
      </c>
      <c r="CH423" s="19" t="str">
        <f t="shared" si="63"/>
        <v>Andreas</v>
      </c>
      <c r="CI423" s="19">
        <f>Main!M3173-BQ423-BW423-CC423</f>
        <v>0</v>
      </c>
      <c r="CJ423" s="19">
        <f t="shared" si="64"/>
        <v>2.95</v>
      </c>
      <c r="CK423" s="19" t="str">
        <v>Andreas</v>
      </c>
      <c r="CL423" s="19">
        <v>0</v>
      </c>
      <c r="CM423" s="19">
        <v>2.95</v>
      </c>
    </row>
    <row r="424" spans="1:91">
      <c r="A424" s="48" t="str">
        <v>Ward-Prowse</v>
      </c>
      <c r="B424" s="48">
        <v>6.2</v>
      </c>
      <c r="C424" s="48" t="str">
        <v>Southampton</v>
      </c>
      <c r="D424" s="48">
        <v>3.44</v>
      </c>
      <c r="E424" s="48">
        <v>3.87</v>
      </c>
      <c r="F424" s="48">
        <v>3.24</v>
      </c>
      <c r="G424" s="48">
        <v>3.57</v>
      </c>
      <c r="H424" s="48">
        <v>3.07</v>
      </c>
      <c r="I424" s="48">
        <v>3.54</v>
      </c>
      <c r="J424" s="48">
        <v>2.65</v>
      </c>
      <c r="K424" s="48">
        <v>2.93</v>
      </c>
      <c r="L424" s="48">
        <v>0</v>
      </c>
      <c r="N424" s="252">
        <f t="shared" si="60"/>
        <v>2</v>
      </c>
      <c r="O424" s="49" t="str">
        <f>Main!A534</f>
        <v>Ward-Prowse</v>
      </c>
      <c r="P424" s="49">
        <f>Main!B534</f>
        <v>6.2</v>
      </c>
      <c r="Q424" s="49" t="str">
        <f>Main!C534</f>
        <v>Southampton</v>
      </c>
      <c r="R424" s="49">
        <f>Main!D534</f>
        <v>3.44</v>
      </c>
      <c r="S424" s="49">
        <f>Main!E534</f>
        <v>3.87</v>
      </c>
      <c r="T424" s="49">
        <f>Main!F534</f>
        <v>3.24</v>
      </c>
      <c r="U424" s="49">
        <f>Main!G534</f>
        <v>3.57</v>
      </c>
      <c r="V424" s="49">
        <f>Main!H534</f>
        <v>3.07</v>
      </c>
      <c r="W424" s="49">
        <f>Main!I534</f>
        <v>3.54</v>
      </c>
      <c r="X424" s="49">
        <f>Main!J534</f>
        <v>2.65</v>
      </c>
      <c r="Y424" s="49">
        <f>Main!K534</f>
        <v>2.93</v>
      </c>
      <c r="Z424" s="49">
        <f>Main!L3174</f>
        <v>0</v>
      </c>
      <c r="AB424" s="49">
        <v>3</v>
      </c>
      <c r="AC424" s="49" t="str">
        <v>Azpilicueta</v>
      </c>
      <c r="AD424" s="49">
        <v>4.8</v>
      </c>
      <c r="AE424" s="49" t="str">
        <v>Chelsea</v>
      </c>
      <c r="AF424" s="49">
        <v>3.33</v>
      </c>
      <c r="AG424" s="49">
        <v>4.82</v>
      </c>
      <c r="AH424" s="49">
        <v>3.41</v>
      </c>
      <c r="AI424" s="49">
        <v>1.62</v>
      </c>
      <c r="AJ424" s="49">
        <v>2.12</v>
      </c>
      <c r="AK424" s="49">
        <v>1.27</v>
      </c>
      <c r="AL424" s="49">
        <v>1.46</v>
      </c>
      <c r="AM424" s="49">
        <v>1.04</v>
      </c>
      <c r="AN424" s="49">
        <v>0</v>
      </c>
      <c r="AP424" s="50" t="str">
        <f>Main!A534</f>
        <v>Ward-Prowse</v>
      </c>
      <c r="AQ424" s="50">
        <f>Main!B534</f>
        <v>6.2</v>
      </c>
      <c r="AR424" s="50" t="str">
        <f>Main!C534</f>
        <v>Southampton</v>
      </c>
      <c r="AS424" s="50">
        <f>Main!D534</f>
        <v>3.44</v>
      </c>
      <c r="AT424" s="50">
        <f>Main!E534</f>
        <v>3.87</v>
      </c>
      <c r="AU424" s="50">
        <f>Main!F534</f>
        <v>3.24</v>
      </c>
      <c r="AV424" s="50">
        <f>Main!G534</f>
        <v>3.57</v>
      </c>
      <c r="AW424" s="50">
        <f>Main!H534</f>
        <v>3.07</v>
      </c>
      <c r="AX424" s="50">
        <f>Main!I534</f>
        <v>3.54</v>
      </c>
      <c r="AY424" s="50">
        <f>Main!J534</f>
        <v>2.65</v>
      </c>
      <c r="AZ424" s="50">
        <f>Main!K534</f>
        <v>2.93</v>
      </c>
      <c r="BA424" s="50">
        <f>Main!L1414</f>
        <v>0</v>
      </c>
      <c r="BC424" s="50" t="str">
        <v>Ward-Prowse</v>
      </c>
      <c r="BD424" s="50">
        <v>6.2</v>
      </c>
      <c r="BE424" s="50" t="str">
        <v>Southampton</v>
      </c>
      <c r="BF424" s="50">
        <v>3.44</v>
      </c>
      <c r="BG424" s="50">
        <v>3.87</v>
      </c>
      <c r="BH424" s="50">
        <v>3.24</v>
      </c>
      <c r="BI424" s="50">
        <v>3.57</v>
      </c>
      <c r="BJ424" s="50">
        <v>3.07</v>
      </c>
      <c r="BK424" s="50">
        <v>3.54</v>
      </c>
      <c r="BL424" s="50">
        <v>2.65</v>
      </c>
      <c r="BM424" s="50">
        <v>2.93</v>
      </c>
      <c r="BN424" s="50">
        <v>0</v>
      </c>
      <c r="BP424" s="126" t="str">
        <f>Main!A424</f>
        <v>Ward-Prowse</v>
      </c>
      <c r="BQ424" s="126">
        <f>Main!N3174</f>
        <v>0</v>
      </c>
      <c r="BR424" s="126">
        <f>Main!G94</f>
        <v>3.57</v>
      </c>
      <c r="BS424" s="126" t="str">
        <v>Ward-Prowse</v>
      </c>
      <c r="BT424" s="126">
        <v>0</v>
      </c>
      <c r="BU424" s="126">
        <v>3.57</v>
      </c>
      <c r="BV424" s="127" t="str">
        <f t="shared" si="61"/>
        <v>Ward-Prowse</v>
      </c>
      <c r="BW424" s="127">
        <f>Main!P3174</f>
        <v>0</v>
      </c>
      <c r="BX424" s="127">
        <f t="shared" si="62"/>
        <v>3.57</v>
      </c>
      <c r="BY424" s="127" t="str">
        <v>Ward-Prowse</v>
      </c>
      <c r="BZ424" s="127">
        <v>0</v>
      </c>
      <c r="CA424" s="127">
        <v>3.57</v>
      </c>
      <c r="CH424" s="19" t="str">
        <f t="shared" si="63"/>
        <v>Ward-Prowse</v>
      </c>
      <c r="CI424" s="19">
        <f>Main!M3174-BQ424-BW424-CC424</f>
        <v>0</v>
      </c>
      <c r="CJ424" s="19">
        <f t="shared" si="64"/>
        <v>3.57</v>
      </c>
      <c r="CK424" s="19" t="str">
        <v>Ward-Prowse</v>
      </c>
      <c r="CL424" s="19">
        <v>0</v>
      </c>
      <c r="CM424" s="19">
        <v>3.57</v>
      </c>
    </row>
    <row r="425" spans="1:91">
      <c r="A425" s="48" t="str">
        <v>Barnes</v>
      </c>
      <c r="B425" s="48">
        <v>6.9</v>
      </c>
      <c r="C425" s="48" t="str">
        <v>Leicester</v>
      </c>
      <c r="D425" s="48">
        <v>3.04</v>
      </c>
      <c r="E425" s="48">
        <v>4.3</v>
      </c>
      <c r="F425" s="48">
        <v>3.89</v>
      </c>
      <c r="G425" s="48">
        <v>3.68</v>
      </c>
      <c r="H425" s="48">
        <v>3.16</v>
      </c>
      <c r="I425" s="48">
        <v>3.1</v>
      </c>
      <c r="J425" s="48">
        <v>2.71</v>
      </c>
      <c r="K425" s="48">
        <v>2.35</v>
      </c>
      <c r="L425" s="48">
        <v>0</v>
      </c>
      <c r="N425" s="252">
        <f t="shared" si="60"/>
        <v>2</v>
      </c>
      <c r="O425" s="49" t="str">
        <f>Main!A535</f>
        <v>Barnes</v>
      </c>
      <c r="P425" s="49">
        <f>Main!B535</f>
        <v>6.9</v>
      </c>
      <c r="Q425" s="49" t="str">
        <f>Main!C535</f>
        <v>Leicester</v>
      </c>
      <c r="R425" s="49">
        <f>Main!D535</f>
        <v>3.04</v>
      </c>
      <c r="S425" s="49">
        <f>Main!E535</f>
        <v>4.3</v>
      </c>
      <c r="T425" s="49">
        <f>Main!F535</f>
        <v>3.89</v>
      </c>
      <c r="U425" s="49">
        <f>Main!G535</f>
        <v>3.68</v>
      </c>
      <c r="V425" s="49">
        <f>Main!H535</f>
        <v>3.16</v>
      </c>
      <c r="W425" s="49">
        <f>Main!I535</f>
        <v>3.1</v>
      </c>
      <c r="X425" s="49">
        <f>Main!J535</f>
        <v>2.71</v>
      </c>
      <c r="Y425" s="49">
        <f>Main!K535</f>
        <v>2.35</v>
      </c>
      <c r="Z425" s="49">
        <f>Main!L3175</f>
        <v>0</v>
      </c>
      <c r="AB425" s="49">
        <v>3</v>
      </c>
      <c r="AC425" s="49" t="str">
        <v>Collins</v>
      </c>
      <c r="AD425" s="49">
        <v>4.4000000000000004</v>
      </c>
      <c r="AE425" s="49" t="str">
        <v>Wolves</v>
      </c>
      <c r="AF425" s="49">
        <v>2.3199999999999998</v>
      </c>
      <c r="AG425" s="49">
        <v>2.5299999999999998</v>
      </c>
      <c r="AH425" s="49">
        <v>3.01</v>
      </c>
      <c r="AI425" s="49">
        <v>1.24</v>
      </c>
      <c r="AJ425" s="49">
        <v>1.79</v>
      </c>
      <c r="AK425" s="49">
        <v>2.7</v>
      </c>
      <c r="AL425" s="49">
        <v>3.51</v>
      </c>
      <c r="AM425" s="49">
        <v>1.96</v>
      </c>
      <c r="AN425" s="49">
        <v>0</v>
      </c>
      <c r="AP425" s="50" t="str">
        <f>Main!A535</f>
        <v>Barnes</v>
      </c>
      <c r="AQ425" s="50">
        <f>Main!B535</f>
        <v>6.9</v>
      </c>
      <c r="AR425" s="50" t="str">
        <f>Main!C535</f>
        <v>Leicester</v>
      </c>
      <c r="AS425" s="50">
        <f>Main!D535</f>
        <v>3.04</v>
      </c>
      <c r="AT425" s="50">
        <f>Main!E535</f>
        <v>4.3</v>
      </c>
      <c r="AU425" s="50">
        <f>Main!F535</f>
        <v>3.89</v>
      </c>
      <c r="AV425" s="50">
        <f>Main!G535</f>
        <v>3.68</v>
      </c>
      <c r="AW425" s="50">
        <f>Main!H535</f>
        <v>3.16</v>
      </c>
      <c r="AX425" s="50">
        <f>Main!I535</f>
        <v>3.1</v>
      </c>
      <c r="AY425" s="50">
        <f>Main!J535</f>
        <v>2.71</v>
      </c>
      <c r="AZ425" s="50">
        <f>Main!K535</f>
        <v>2.35</v>
      </c>
      <c r="BA425" s="50">
        <f>Main!L1415</f>
        <v>0</v>
      </c>
      <c r="BC425" s="50" t="str">
        <v>Barnes</v>
      </c>
      <c r="BD425" s="50">
        <v>6.9</v>
      </c>
      <c r="BE425" s="50" t="str">
        <v>Leicester</v>
      </c>
      <c r="BF425" s="50">
        <v>3.04</v>
      </c>
      <c r="BG425" s="50">
        <v>4.3</v>
      </c>
      <c r="BH425" s="50">
        <v>3.89</v>
      </c>
      <c r="BI425" s="50">
        <v>3.68</v>
      </c>
      <c r="BJ425" s="50">
        <v>3.16</v>
      </c>
      <c r="BK425" s="50">
        <v>3.1</v>
      </c>
      <c r="BL425" s="50">
        <v>2.71</v>
      </c>
      <c r="BM425" s="50">
        <v>2.35</v>
      </c>
      <c r="BN425" s="50">
        <v>0</v>
      </c>
      <c r="BP425" s="126" t="str">
        <f>Main!A425</f>
        <v>Barnes</v>
      </c>
      <c r="BQ425" s="126">
        <f>Main!N3175</f>
        <v>0</v>
      </c>
      <c r="BR425" s="126">
        <f>Main!G95</f>
        <v>3.68</v>
      </c>
      <c r="BS425" s="126" t="str">
        <v>Barnes</v>
      </c>
      <c r="BT425" s="126">
        <v>0</v>
      </c>
      <c r="BU425" s="126">
        <v>3.68</v>
      </c>
      <c r="BV425" s="127" t="str">
        <f t="shared" si="61"/>
        <v>Barnes</v>
      </c>
      <c r="BW425" s="127">
        <f>Main!P3175</f>
        <v>0</v>
      </c>
      <c r="BX425" s="127">
        <f t="shared" si="62"/>
        <v>3.68</v>
      </c>
      <c r="BY425" s="127" t="str">
        <v>Barnes</v>
      </c>
      <c r="BZ425" s="127">
        <v>0</v>
      </c>
      <c r="CA425" s="127">
        <v>3.68</v>
      </c>
      <c r="CH425" s="19" t="str">
        <f t="shared" si="63"/>
        <v>Barnes</v>
      </c>
      <c r="CI425" s="19">
        <f>Main!M3175-BQ425-BW425-CC425</f>
        <v>0</v>
      </c>
      <c r="CJ425" s="19">
        <f t="shared" si="64"/>
        <v>3.68</v>
      </c>
      <c r="CK425" s="19" t="str">
        <v>Barnes</v>
      </c>
      <c r="CL425" s="19">
        <v>0</v>
      </c>
      <c r="CM425" s="19">
        <v>3.68</v>
      </c>
    </row>
    <row r="426" spans="1:91">
      <c r="A426" s="48" t="str">
        <v>Almirón</v>
      </c>
      <c r="B426" s="48">
        <v>5.9</v>
      </c>
      <c r="C426" s="48" t="str">
        <v>Newcastle</v>
      </c>
      <c r="D426" s="48">
        <v>4.45</v>
      </c>
      <c r="E426" s="48">
        <v>3.01</v>
      </c>
      <c r="F426" s="48">
        <v>4.1500000000000004</v>
      </c>
      <c r="G426" s="48">
        <v>3.22</v>
      </c>
      <c r="H426" s="48">
        <v>3.45</v>
      </c>
      <c r="I426" s="48">
        <v>3.14</v>
      </c>
      <c r="J426" s="48">
        <v>2.73</v>
      </c>
      <c r="K426" s="48">
        <v>1.96</v>
      </c>
      <c r="L426" s="48">
        <v>0</v>
      </c>
      <c r="N426" s="252">
        <f t="shared" si="60"/>
        <v>2</v>
      </c>
      <c r="O426" s="49" t="str">
        <f>Main!A536</f>
        <v>Almirón</v>
      </c>
      <c r="P426" s="49">
        <f>Main!B536</f>
        <v>5.9</v>
      </c>
      <c r="Q426" s="49" t="str">
        <f>Main!C536</f>
        <v>Newcastle</v>
      </c>
      <c r="R426" s="49">
        <f>Main!D536</f>
        <v>4.45</v>
      </c>
      <c r="S426" s="49">
        <f>Main!E536</f>
        <v>3.01</v>
      </c>
      <c r="T426" s="49">
        <f>Main!F536</f>
        <v>4.1500000000000004</v>
      </c>
      <c r="U426" s="49">
        <f>Main!G536</f>
        <v>3.22</v>
      </c>
      <c r="V426" s="49">
        <f>Main!H536</f>
        <v>3.45</v>
      </c>
      <c r="W426" s="49">
        <f>Main!I536</f>
        <v>3.14</v>
      </c>
      <c r="X426" s="49">
        <f>Main!J536</f>
        <v>2.73</v>
      </c>
      <c r="Y426" s="49">
        <f>Main!K536</f>
        <v>1.96</v>
      </c>
      <c r="Z426" s="49">
        <f>Main!L3176</f>
        <v>0</v>
      </c>
      <c r="AB426" s="49">
        <v>3</v>
      </c>
      <c r="AC426" s="49" t="str">
        <v>Chalobah</v>
      </c>
      <c r="AD426" s="49">
        <v>4.7</v>
      </c>
      <c r="AE426" s="49" t="str">
        <v>Chelsea</v>
      </c>
      <c r="AF426" s="49">
        <v>3.15</v>
      </c>
      <c r="AG426" s="49">
        <v>4.24</v>
      </c>
      <c r="AH426" s="49">
        <v>2.86</v>
      </c>
      <c r="AI426" s="49">
        <v>1.19</v>
      </c>
      <c r="AJ426" s="49">
        <v>2.04</v>
      </c>
      <c r="AK426" s="49">
        <v>1.71</v>
      </c>
      <c r="AL426" s="49">
        <v>2.14</v>
      </c>
      <c r="AM426" s="49">
        <v>1.28</v>
      </c>
      <c r="AN426" s="49">
        <v>0</v>
      </c>
      <c r="AP426" s="50" t="str">
        <f>Main!A536</f>
        <v>Almirón</v>
      </c>
      <c r="AQ426" s="50">
        <f>Main!B536</f>
        <v>5.9</v>
      </c>
      <c r="AR426" s="50" t="str">
        <f>Main!C536</f>
        <v>Newcastle</v>
      </c>
      <c r="AS426" s="50">
        <f>Main!D536</f>
        <v>4.45</v>
      </c>
      <c r="AT426" s="50">
        <f>Main!E536</f>
        <v>3.01</v>
      </c>
      <c r="AU426" s="50">
        <f>Main!F536</f>
        <v>4.1500000000000004</v>
      </c>
      <c r="AV426" s="50">
        <f>Main!G536</f>
        <v>3.22</v>
      </c>
      <c r="AW426" s="50">
        <f>Main!H536</f>
        <v>3.45</v>
      </c>
      <c r="AX426" s="50">
        <f>Main!I536</f>
        <v>3.14</v>
      </c>
      <c r="AY426" s="50">
        <f>Main!J536</f>
        <v>2.73</v>
      </c>
      <c r="AZ426" s="50">
        <f>Main!K536</f>
        <v>1.96</v>
      </c>
      <c r="BA426" s="50">
        <f>Main!L1416</f>
        <v>0</v>
      </c>
      <c r="BC426" s="50" t="str">
        <v>Almirón</v>
      </c>
      <c r="BD426" s="50">
        <v>5.9</v>
      </c>
      <c r="BE426" s="50" t="str">
        <v>Newcastle</v>
      </c>
      <c r="BF426" s="50">
        <v>4.45</v>
      </c>
      <c r="BG426" s="50">
        <v>3.01</v>
      </c>
      <c r="BH426" s="50">
        <v>4.1500000000000004</v>
      </c>
      <c r="BI426" s="50">
        <v>3.22</v>
      </c>
      <c r="BJ426" s="50">
        <v>3.45</v>
      </c>
      <c r="BK426" s="50">
        <v>3.14</v>
      </c>
      <c r="BL426" s="50">
        <v>2.73</v>
      </c>
      <c r="BM426" s="50">
        <v>1.96</v>
      </c>
      <c r="BN426" s="50">
        <v>0</v>
      </c>
      <c r="BP426" s="126" t="str">
        <f>Main!A426</f>
        <v>Almirón</v>
      </c>
      <c r="BQ426" s="126">
        <f>Main!N3176</f>
        <v>0</v>
      </c>
      <c r="BR426" s="126">
        <f>Main!G96</f>
        <v>3.22</v>
      </c>
      <c r="BS426" s="126" t="str">
        <v>Almirón</v>
      </c>
      <c r="BT426" s="126">
        <v>0</v>
      </c>
      <c r="BU426" s="126">
        <v>3.22</v>
      </c>
      <c r="BV426" s="127" t="str">
        <f t="shared" si="61"/>
        <v>Almirón</v>
      </c>
      <c r="BW426" s="127">
        <f>Main!P3176</f>
        <v>0</v>
      </c>
      <c r="BX426" s="127">
        <f t="shared" si="62"/>
        <v>3.22</v>
      </c>
      <c r="BY426" s="127" t="str">
        <v>Almirón</v>
      </c>
      <c r="BZ426" s="127">
        <v>0</v>
      </c>
      <c r="CA426" s="127">
        <v>3.22</v>
      </c>
      <c r="CH426" s="19" t="str">
        <f t="shared" si="63"/>
        <v>Almirón</v>
      </c>
      <c r="CI426" s="19">
        <f>Main!M3176-BQ426-BW426-CC426</f>
        <v>0</v>
      </c>
      <c r="CJ426" s="19">
        <f t="shared" si="64"/>
        <v>3.22</v>
      </c>
      <c r="CK426" s="19" t="str">
        <v>Almirón</v>
      </c>
      <c r="CL426" s="19">
        <v>0</v>
      </c>
      <c r="CM426" s="19">
        <v>3.22</v>
      </c>
    </row>
    <row r="427" spans="1:91">
      <c r="A427" s="48" t="str">
        <v>Willian</v>
      </c>
      <c r="B427" s="48">
        <v>5.5</v>
      </c>
      <c r="C427" s="48" t="str">
        <v>Fulham</v>
      </c>
      <c r="D427" s="48">
        <v>3.72</v>
      </c>
      <c r="E427" s="48">
        <v>5.88</v>
      </c>
      <c r="F427" s="48">
        <v>2.52</v>
      </c>
      <c r="G427" s="48">
        <v>2.92</v>
      </c>
      <c r="H427" s="48">
        <v>2.38</v>
      </c>
      <c r="I427" s="48">
        <v>3.31</v>
      </c>
      <c r="J427" s="48">
        <v>2.58</v>
      </c>
      <c r="K427" s="48">
        <v>2.57</v>
      </c>
      <c r="L427" s="48">
        <v>0</v>
      </c>
      <c r="N427" s="252">
        <f t="shared" si="60"/>
        <v>2</v>
      </c>
      <c r="O427" s="49" t="str">
        <f>Main!A537</f>
        <v>Willian</v>
      </c>
      <c r="P427" s="49">
        <f>Main!B537</f>
        <v>5.5</v>
      </c>
      <c r="Q427" s="49" t="str">
        <f>Main!C537</f>
        <v>Fulham</v>
      </c>
      <c r="R427" s="49">
        <f>Main!D537</f>
        <v>3.72</v>
      </c>
      <c r="S427" s="49">
        <f>Main!E537</f>
        <v>5.88</v>
      </c>
      <c r="T427" s="49">
        <f>Main!F537</f>
        <v>2.52</v>
      </c>
      <c r="U427" s="49">
        <f>Main!G537</f>
        <v>2.92</v>
      </c>
      <c r="V427" s="49">
        <f>Main!H537</f>
        <v>2.38</v>
      </c>
      <c r="W427" s="49">
        <f>Main!I537</f>
        <v>3.31</v>
      </c>
      <c r="X427" s="49">
        <f>Main!J537</f>
        <v>2.58</v>
      </c>
      <c r="Y427" s="49">
        <f>Main!K537</f>
        <v>2.57</v>
      </c>
      <c r="Z427" s="49">
        <f>Main!L3177</f>
        <v>0</v>
      </c>
      <c r="AB427" s="49">
        <v>4</v>
      </c>
      <c r="AC427" s="49" t="str">
        <v>Ramsdale</v>
      </c>
      <c r="AD427" s="49">
        <v>4.9000000000000004</v>
      </c>
      <c r="AE427" s="49" t="str">
        <v>Arsenal</v>
      </c>
      <c r="AF427" s="49">
        <v>3.74</v>
      </c>
      <c r="AG427" s="49">
        <v>3.69</v>
      </c>
      <c r="AH427" s="49">
        <v>3.38</v>
      </c>
      <c r="AI427" s="49">
        <v>3.69</v>
      </c>
      <c r="AJ427" s="49">
        <v>3.94</v>
      </c>
      <c r="AK427" s="49">
        <v>7.27</v>
      </c>
      <c r="AL427" s="49">
        <v>3.69</v>
      </c>
      <c r="AM427" s="49">
        <v>3.02</v>
      </c>
      <c r="AN427" s="49">
        <v>0</v>
      </c>
      <c r="AP427" s="50" t="str">
        <f>Main!A537</f>
        <v>Willian</v>
      </c>
      <c r="AQ427" s="50">
        <f>Main!B537</f>
        <v>5.5</v>
      </c>
      <c r="AR427" s="50" t="str">
        <f>Main!C537</f>
        <v>Fulham</v>
      </c>
      <c r="AS427" s="50">
        <f>Main!D537</f>
        <v>3.72</v>
      </c>
      <c r="AT427" s="50">
        <f>Main!E537</f>
        <v>5.88</v>
      </c>
      <c r="AU427" s="50">
        <f>Main!F537</f>
        <v>2.52</v>
      </c>
      <c r="AV427" s="50">
        <f>Main!G537</f>
        <v>2.92</v>
      </c>
      <c r="AW427" s="50">
        <f>Main!H537</f>
        <v>2.38</v>
      </c>
      <c r="AX427" s="50">
        <f>Main!I537</f>
        <v>3.31</v>
      </c>
      <c r="AY427" s="50">
        <f>Main!J537</f>
        <v>2.58</v>
      </c>
      <c r="AZ427" s="50">
        <f>Main!K537</f>
        <v>2.57</v>
      </c>
      <c r="BA427" s="50">
        <f>Main!L1417</f>
        <v>0</v>
      </c>
      <c r="BC427" s="50" t="str">
        <v>Willian</v>
      </c>
      <c r="BD427" s="50">
        <v>5.5</v>
      </c>
      <c r="BE427" s="50" t="str">
        <v>Fulham</v>
      </c>
      <c r="BF427" s="50">
        <v>3.72</v>
      </c>
      <c r="BG427" s="50">
        <v>5.88</v>
      </c>
      <c r="BH427" s="50">
        <v>2.52</v>
      </c>
      <c r="BI427" s="50">
        <v>2.92</v>
      </c>
      <c r="BJ427" s="50">
        <v>2.38</v>
      </c>
      <c r="BK427" s="50">
        <v>3.31</v>
      </c>
      <c r="BL427" s="50">
        <v>2.58</v>
      </c>
      <c r="BM427" s="50">
        <v>2.57</v>
      </c>
      <c r="BN427" s="50">
        <v>0</v>
      </c>
      <c r="BP427" s="126" t="str">
        <f>Main!A427</f>
        <v>Willian</v>
      </c>
      <c r="BQ427" s="126">
        <f>Main!N3177</f>
        <v>0</v>
      </c>
      <c r="BR427" s="126">
        <f>Main!G97</f>
        <v>2.92</v>
      </c>
      <c r="BS427" s="126" t="str">
        <v>Willian</v>
      </c>
      <c r="BT427" s="126">
        <v>0</v>
      </c>
      <c r="BU427" s="126">
        <v>2.92</v>
      </c>
      <c r="BV427" s="127" t="str">
        <f t="shared" si="61"/>
        <v>Willian</v>
      </c>
      <c r="BW427" s="127">
        <f>Main!P3177</f>
        <v>0</v>
      </c>
      <c r="BX427" s="127">
        <f t="shared" si="62"/>
        <v>2.92</v>
      </c>
      <c r="BY427" s="127" t="str">
        <v>Willian</v>
      </c>
      <c r="BZ427" s="127">
        <v>0</v>
      </c>
      <c r="CA427" s="127">
        <v>2.92</v>
      </c>
      <c r="CH427" s="19" t="str">
        <f t="shared" si="63"/>
        <v>Willian</v>
      </c>
      <c r="CI427" s="19">
        <f>Main!M3177-BQ427-BW427-CC427</f>
        <v>0</v>
      </c>
      <c r="CJ427" s="19">
        <f t="shared" si="64"/>
        <v>2.92</v>
      </c>
      <c r="CK427" s="19" t="str">
        <v>Willian</v>
      </c>
      <c r="CL427" s="19">
        <v>0</v>
      </c>
      <c r="CM427" s="19">
        <v>2.92</v>
      </c>
    </row>
    <row r="428" spans="1:91">
      <c r="A428" s="48" t="str">
        <v>Antony</v>
      </c>
      <c r="B428" s="48">
        <v>7.5</v>
      </c>
      <c r="C428" s="48" t="str">
        <v>Man Utd</v>
      </c>
      <c r="D428" s="48">
        <v>3.61</v>
      </c>
      <c r="E428" s="48">
        <v>4.17</v>
      </c>
      <c r="F428" s="48">
        <v>2.84</v>
      </c>
      <c r="G428" s="48">
        <v>2.7</v>
      </c>
      <c r="H428" s="48">
        <v>3.66</v>
      </c>
      <c r="I428" s="48">
        <v>3.44</v>
      </c>
      <c r="J428" s="48">
        <v>3.6</v>
      </c>
      <c r="K428" s="48">
        <v>1.78</v>
      </c>
      <c r="L428" s="48">
        <v>0</v>
      </c>
      <c r="N428" s="252">
        <f t="shared" si="60"/>
        <v>2</v>
      </c>
      <c r="O428" s="49" t="str">
        <f>Main!A538</f>
        <v>Antony</v>
      </c>
      <c r="P428" s="49">
        <f>Main!B538</f>
        <v>7.5</v>
      </c>
      <c r="Q428" s="49" t="str">
        <f>Main!C538</f>
        <v>Man Utd</v>
      </c>
      <c r="R428" s="49">
        <f>Main!D538</f>
        <v>3.61</v>
      </c>
      <c r="S428" s="49">
        <f>Main!E538</f>
        <v>4.17</v>
      </c>
      <c r="T428" s="49">
        <f>Main!F538</f>
        <v>2.84</v>
      </c>
      <c r="U428" s="49">
        <f>Main!G538</f>
        <v>2.7</v>
      </c>
      <c r="V428" s="49">
        <f>Main!H538</f>
        <v>3.66</v>
      </c>
      <c r="W428" s="49">
        <f>Main!I538</f>
        <v>3.44</v>
      </c>
      <c r="X428" s="49">
        <f>Main!J538</f>
        <v>3.6</v>
      </c>
      <c r="Y428" s="49">
        <f>Main!K538</f>
        <v>1.78</v>
      </c>
      <c r="Z428" s="49">
        <f>Main!L3178</f>
        <v>0</v>
      </c>
      <c r="AB428" s="49">
        <v>4</v>
      </c>
      <c r="AC428" s="49" t="str">
        <v>Arrizabalaga</v>
      </c>
      <c r="AD428" s="49">
        <v>4.5</v>
      </c>
      <c r="AE428" s="49" t="str">
        <v>Chelsea</v>
      </c>
      <c r="AF428" s="49">
        <v>3.96</v>
      </c>
      <c r="AG428" s="49">
        <v>6.8</v>
      </c>
      <c r="AH428" s="49">
        <v>3.98</v>
      </c>
      <c r="AI428" s="49">
        <v>3.04</v>
      </c>
      <c r="AJ428" s="49">
        <v>3.81</v>
      </c>
      <c r="AK428" s="49">
        <v>3.52</v>
      </c>
      <c r="AL428" s="49">
        <v>4.04</v>
      </c>
      <c r="AM428" s="49">
        <v>3.12</v>
      </c>
      <c r="AN428" s="49">
        <v>0</v>
      </c>
      <c r="AP428" s="50" t="str">
        <f>Main!A538</f>
        <v>Antony</v>
      </c>
      <c r="AQ428" s="50">
        <f>Main!B538</f>
        <v>7.5</v>
      </c>
      <c r="AR428" s="50" t="str">
        <f>Main!C538</f>
        <v>Man Utd</v>
      </c>
      <c r="AS428" s="50">
        <f>Main!D538</f>
        <v>3.61</v>
      </c>
      <c r="AT428" s="50">
        <f>Main!E538</f>
        <v>4.17</v>
      </c>
      <c r="AU428" s="50">
        <f>Main!F538</f>
        <v>2.84</v>
      </c>
      <c r="AV428" s="50">
        <f>Main!G538</f>
        <v>2.7</v>
      </c>
      <c r="AW428" s="50">
        <f>Main!H538</f>
        <v>3.66</v>
      </c>
      <c r="AX428" s="50">
        <f>Main!I538</f>
        <v>3.44</v>
      </c>
      <c r="AY428" s="50">
        <f>Main!J538</f>
        <v>3.6</v>
      </c>
      <c r="AZ428" s="50">
        <f>Main!K538</f>
        <v>1.78</v>
      </c>
      <c r="BA428" s="50">
        <f>Main!L1418</f>
        <v>0</v>
      </c>
      <c r="BC428" s="50" t="str">
        <v>Antony</v>
      </c>
      <c r="BD428" s="50">
        <v>7.5</v>
      </c>
      <c r="BE428" s="50" t="str">
        <v>Man Utd</v>
      </c>
      <c r="BF428" s="50">
        <v>3.61</v>
      </c>
      <c r="BG428" s="50">
        <v>4.17</v>
      </c>
      <c r="BH428" s="50">
        <v>2.84</v>
      </c>
      <c r="BI428" s="50">
        <v>2.7</v>
      </c>
      <c r="BJ428" s="50">
        <v>3.66</v>
      </c>
      <c r="BK428" s="50">
        <v>3.44</v>
      </c>
      <c r="BL428" s="50">
        <v>3.6</v>
      </c>
      <c r="BM428" s="50">
        <v>1.78</v>
      </c>
      <c r="BN428" s="50">
        <v>0</v>
      </c>
      <c r="BP428" s="126" t="str">
        <f>Main!A428</f>
        <v>Antony</v>
      </c>
      <c r="BQ428" s="126">
        <f>Main!N3178</f>
        <v>0</v>
      </c>
      <c r="BR428" s="126">
        <f>Main!G98</f>
        <v>2.7</v>
      </c>
      <c r="BS428" s="126" t="str">
        <v>Antony</v>
      </c>
      <c r="BT428" s="126">
        <v>0</v>
      </c>
      <c r="BU428" s="126">
        <v>2.7</v>
      </c>
      <c r="BV428" s="127" t="str">
        <f t="shared" si="61"/>
        <v>Antony</v>
      </c>
      <c r="BW428" s="127">
        <f>Main!P3178</f>
        <v>0</v>
      </c>
      <c r="BX428" s="127">
        <f t="shared" si="62"/>
        <v>2.7</v>
      </c>
      <c r="BY428" s="127" t="str">
        <v>Antony</v>
      </c>
      <c r="BZ428" s="127">
        <v>0</v>
      </c>
      <c r="CA428" s="127">
        <v>2.7</v>
      </c>
      <c r="CH428" s="19" t="str">
        <f t="shared" si="63"/>
        <v>Antony</v>
      </c>
      <c r="CI428" s="19">
        <f>Main!M3178-BQ428-BW428-CC428</f>
        <v>0</v>
      </c>
      <c r="CJ428" s="19">
        <f t="shared" si="64"/>
        <v>2.7</v>
      </c>
      <c r="CK428" s="19" t="str">
        <v>Antony</v>
      </c>
      <c r="CL428" s="19">
        <v>0</v>
      </c>
      <c r="CM428" s="19">
        <v>2.7</v>
      </c>
    </row>
    <row r="429" spans="1:91">
      <c r="A429" s="48" t="str">
        <v>Saint-Maximin</v>
      </c>
      <c r="B429" s="48">
        <v>6.2</v>
      </c>
      <c r="C429" s="48" t="str">
        <v>Newcastle</v>
      </c>
      <c r="D429" s="48">
        <v>3.25</v>
      </c>
      <c r="E429" s="48">
        <v>2.4900000000000002</v>
      </c>
      <c r="F429" s="48">
        <v>3.88</v>
      </c>
      <c r="G429" s="48">
        <v>3.43</v>
      </c>
      <c r="H429" s="48">
        <v>3.59</v>
      </c>
      <c r="I429" s="48">
        <v>3.55</v>
      </c>
      <c r="J429" s="48">
        <v>2.99</v>
      </c>
      <c r="K429" s="48">
        <v>2.14</v>
      </c>
      <c r="L429" s="48">
        <v>0</v>
      </c>
      <c r="N429" s="252">
        <f t="shared" si="60"/>
        <v>2</v>
      </c>
      <c r="O429" s="49" t="str">
        <f>Main!A539</f>
        <v>Saint-Maximin</v>
      </c>
      <c r="P429" s="49">
        <f>Main!B539</f>
        <v>6.2</v>
      </c>
      <c r="Q429" s="49" t="str">
        <f>Main!C539</f>
        <v>Newcastle</v>
      </c>
      <c r="R429" s="49">
        <f>Main!D539</f>
        <v>3.25</v>
      </c>
      <c r="S429" s="49">
        <f>Main!E539</f>
        <v>2.4900000000000002</v>
      </c>
      <c r="T429" s="49">
        <f>Main!F539</f>
        <v>3.88</v>
      </c>
      <c r="U429" s="49">
        <f>Main!G539</f>
        <v>3.43</v>
      </c>
      <c r="V429" s="49">
        <f>Main!H539</f>
        <v>3.59</v>
      </c>
      <c r="W429" s="49">
        <f>Main!I539</f>
        <v>3.55</v>
      </c>
      <c r="X429" s="49">
        <f>Main!J539</f>
        <v>2.99</v>
      </c>
      <c r="Y429" s="49">
        <f>Main!K539</f>
        <v>2.14</v>
      </c>
      <c r="Z429" s="49">
        <f>Main!L3179</f>
        <v>0</v>
      </c>
      <c r="AB429" s="49">
        <v>4</v>
      </c>
      <c r="AC429" s="49" t="str">
        <v>Alisson</v>
      </c>
      <c r="AD429" s="49">
        <v>5.5</v>
      </c>
      <c r="AE429" s="49" t="str">
        <v>Liverpool</v>
      </c>
      <c r="AF429" s="49">
        <v>4.18</v>
      </c>
      <c r="AG429" s="49">
        <v>3.85</v>
      </c>
      <c r="AH429" s="49">
        <v>3.73</v>
      </c>
      <c r="AI429" s="49">
        <v>3.78</v>
      </c>
      <c r="AJ429" s="49">
        <v>4.04</v>
      </c>
      <c r="AK429" s="49">
        <v>4.2</v>
      </c>
      <c r="AL429" s="49">
        <v>3.54</v>
      </c>
      <c r="AM429" s="49">
        <v>3.84</v>
      </c>
      <c r="AN429" s="49">
        <v>0</v>
      </c>
      <c r="AP429" s="50" t="str">
        <f>Main!A539</f>
        <v>Saint-Maximin</v>
      </c>
      <c r="AQ429" s="50">
        <f>Main!B539</f>
        <v>6.2</v>
      </c>
      <c r="AR429" s="50" t="str">
        <f>Main!C539</f>
        <v>Newcastle</v>
      </c>
      <c r="AS429" s="50">
        <f>Main!D539</f>
        <v>3.25</v>
      </c>
      <c r="AT429" s="50">
        <f>Main!E539</f>
        <v>2.4900000000000002</v>
      </c>
      <c r="AU429" s="50">
        <f>Main!F539</f>
        <v>3.88</v>
      </c>
      <c r="AV429" s="50">
        <f>Main!G539</f>
        <v>3.43</v>
      </c>
      <c r="AW429" s="50">
        <f>Main!H539</f>
        <v>3.59</v>
      </c>
      <c r="AX429" s="50">
        <f>Main!I539</f>
        <v>3.55</v>
      </c>
      <c r="AY429" s="50">
        <f>Main!J539</f>
        <v>2.99</v>
      </c>
      <c r="AZ429" s="50">
        <f>Main!K539</f>
        <v>2.14</v>
      </c>
      <c r="BA429" s="50">
        <f>Main!L1419</f>
        <v>0</v>
      </c>
      <c r="BC429" s="50" t="str">
        <v>Saint-Maximin</v>
      </c>
      <c r="BD429" s="50">
        <v>6.2</v>
      </c>
      <c r="BE429" s="50" t="str">
        <v>Newcastle</v>
      </c>
      <c r="BF429" s="50">
        <v>3.25</v>
      </c>
      <c r="BG429" s="50">
        <v>2.4900000000000002</v>
      </c>
      <c r="BH429" s="50">
        <v>3.88</v>
      </c>
      <c r="BI429" s="50">
        <v>3.43</v>
      </c>
      <c r="BJ429" s="50">
        <v>3.59</v>
      </c>
      <c r="BK429" s="50">
        <v>3.55</v>
      </c>
      <c r="BL429" s="50">
        <v>2.99</v>
      </c>
      <c r="BM429" s="50">
        <v>2.14</v>
      </c>
      <c r="BN429" s="50">
        <v>0</v>
      </c>
      <c r="BP429" s="126" t="str">
        <f>Main!A429</f>
        <v>Saint-Maximin</v>
      </c>
      <c r="BQ429" s="126">
        <f>Main!N3179</f>
        <v>0</v>
      </c>
      <c r="BR429" s="126">
        <f>Main!G99</f>
        <v>3.43</v>
      </c>
      <c r="BS429" s="126" t="str">
        <v>Saint-Maximin</v>
      </c>
      <c r="BT429" s="126">
        <v>0</v>
      </c>
      <c r="BU429" s="126">
        <v>3.43</v>
      </c>
      <c r="BV429" s="127" t="str">
        <f t="shared" si="61"/>
        <v>Saint-Maximin</v>
      </c>
      <c r="BW429" s="127">
        <f>Main!P3179</f>
        <v>0</v>
      </c>
      <c r="BX429" s="127">
        <f t="shared" si="62"/>
        <v>3.43</v>
      </c>
      <c r="BY429" s="127" t="str">
        <v>Saint-Maximin</v>
      </c>
      <c r="BZ429" s="127">
        <v>0</v>
      </c>
      <c r="CA429" s="127">
        <v>3.43</v>
      </c>
      <c r="CH429" s="19" t="str">
        <f t="shared" si="63"/>
        <v>Saint-Maximin</v>
      </c>
      <c r="CI429" s="19">
        <f>Main!M3179-BQ429-BW429-CC429</f>
        <v>0</v>
      </c>
      <c r="CJ429" s="19">
        <f t="shared" si="64"/>
        <v>3.43</v>
      </c>
      <c r="CK429" s="19" t="str">
        <v>Saint-Maximin</v>
      </c>
      <c r="CL429" s="19">
        <v>0</v>
      </c>
      <c r="CM429" s="19">
        <v>3.43</v>
      </c>
    </row>
    <row r="430" spans="1:91">
      <c r="A430" s="48" t="str">
        <v>Gündogan</v>
      </c>
      <c r="B430" s="48">
        <v>7.3</v>
      </c>
      <c r="C430" s="48" t="str">
        <v>Man City</v>
      </c>
      <c r="D430" s="48">
        <v>3.06</v>
      </c>
      <c r="E430" s="48">
        <v>2.4700000000000002</v>
      </c>
      <c r="F430" s="48">
        <v>4.93</v>
      </c>
      <c r="G430" s="48">
        <v>2.95</v>
      </c>
      <c r="H430" s="48">
        <v>2.4700000000000002</v>
      </c>
      <c r="I430" s="48">
        <v>5.13</v>
      </c>
      <c r="J430" s="48">
        <v>2.82</v>
      </c>
      <c r="K430" s="48">
        <v>1.23</v>
      </c>
      <c r="L430" s="48">
        <v>0</v>
      </c>
      <c r="N430" s="252">
        <f t="shared" si="60"/>
        <v>2</v>
      </c>
      <c r="O430" s="49" t="str">
        <f>Main!A540</f>
        <v>Gündogan</v>
      </c>
      <c r="P430" s="49">
        <f>Main!B540</f>
        <v>7.3</v>
      </c>
      <c r="Q430" s="49" t="str">
        <f>Main!C540</f>
        <v>Man City</v>
      </c>
      <c r="R430" s="49">
        <f>Main!D540</f>
        <v>3.06</v>
      </c>
      <c r="S430" s="49">
        <f>Main!E540</f>
        <v>2.4700000000000002</v>
      </c>
      <c r="T430" s="49">
        <f>Main!F540</f>
        <v>4.93</v>
      </c>
      <c r="U430" s="49">
        <f>Main!G540</f>
        <v>2.95</v>
      </c>
      <c r="V430" s="49">
        <f>Main!H540</f>
        <v>2.4700000000000002</v>
      </c>
      <c r="W430" s="49">
        <f>Main!I540</f>
        <v>5.13</v>
      </c>
      <c r="X430" s="49">
        <f>Main!J540</f>
        <v>2.82</v>
      </c>
      <c r="Y430" s="49">
        <f>Main!K540</f>
        <v>1.23</v>
      </c>
      <c r="Z430" s="49">
        <f>Main!L3180</f>
        <v>0</v>
      </c>
      <c r="AB430" s="49">
        <v>4</v>
      </c>
      <c r="AC430" s="49" t="str">
        <v>Lloris</v>
      </c>
      <c r="AD430" s="49">
        <v>5.5</v>
      </c>
      <c r="AE430" s="49" t="str">
        <v>Spurs</v>
      </c>
      <c r="AF430" s="49">
        <v>3.78</v>
      </c>
      <c r="AG430" s="49">
        <v>3.63</v>
      </c>
      <c r="AH430" s="49">
        <v>6.38</v>
      </c>
      <c r="AI430" s="49">
        <v>3.52</v>
      </c>
      <c r="AJ430" s="49">
        <v>3.12</v>
      </c>
      <c r="AK430" s="49">
        <v>3.45</v>
      </c>
      <c r="AL430" s="49">
        <v>3.71</v>
      </c>
      <c r="AM430" s="49">
        <v>3.45</v>
      </c>
      <c r="AN430" s="49">
        <v>0</v>
      </c>
      <c r="AP430" s="50" t="str">
        <f>Main!A540</f>
        <v>Gündogan</v>
      </c>
      <c r="AQ430" s="50">
        <f>Main!B540</f>
        <v>7.3</v>
      </c>
      <c r="AR430" s="50" t="str">
        <f>Main!C540</f>
        <v>Man City</v>
      </c>
      <c r="AS430" s="50">
        <f>Main!D540</f>
        <v>3.06</v>
      </c>
      <c r="AT430" s="50">
        <f>Main!E540</f>
        <v>2.4700000000000002</v>
      </c>
      <c r="AU430" s="50">
        <f>Main!F540</f>
        <v>4.93</v>
      </c>
      <c r="AV430" s="50">
        <f>Main!G540</f>
        <v>2.95</v>
      </c>
      <c r="AW430" s="50">
        <f>Main!H540</f>
        <v>2.4700000000000002</v>
      </c>
      <c r="AX430" s="50">
        <f>Main!I540</f>
        <v>5.13</v>
      </c>
      <c r="AY430" s="50">
        <f>Main!J540</f>
        <v>2.82</v>
      </c>
      <c r="AZ430" s="50">
        <f>Main!K540</f>
        <v>1.23</v>
      </c>
      <c r="BA430" s="50">
        <f>Main!L1420</f>
        <v>0</v>
      </c>
      <c r="BC430" s="50" t="str">
        <v>Gündogan</v>
      </c>
      <c r="BD430" s="50">
        <v>7.3</v>
      </c>
      <c r="BE430" s="50" t="str">
        <v>Man City</v>
      </c>
      <c r="BF430" s="50">
        <v>3.06</v>
      </c>
      <c r="BG430" s="50">
        <v>2.4700000000000002</v>
      </c>
      <c r="BH430" s="50">
        <v>4.93</v>
      </c>
      <c r="BI430" s="50">
        <v>2.95</v>
      </c>
      <c r="BJ430" s="50">
        <v>2.4700000000000002</v>
      </c>
      <c r="BK430" s="50">
        <v>5.13</v>
      </c>
      <c r="BL430" s="50">
        <v>2.82</v>
      </c>
      <c r="BM430" s="50">
        <v>1.23</v>
      </c>
      <c r="BN430" s="50">
        <v>0</v>
      </c>
      <c r="BP430" s="126" t="str">
        <f>Main!A430</f>
        <v>Gündogan</v>
      </c>
      <c r="BQ430" s="126">
        <f>Main!N3180</f>
        <v>0</v>
      </c>
      <c r="BR430" s="126">
        <f>Main!G100</f>
        <v>2.95</v>
      </c>
      <c r="BS430" s="126" t="str">
        <v>Gündogan</v>
      </c>
      <c r="BT430" s="126">
        <v>0</v>
      </c>
      <c r="BU430" s="126">
        <v>2.95</v>
      </c>
      <c r="BV430" s="127" t="str">
        <f t="shared" si="61"/>
        <v>Gündogan</v>
      </c>
      <c r="BW430" s="127">
        <f>Main!P3180</f>
        <v>0</v>
      </c>
      <c r="BX430" s="127">
        <f t="shared" si="62"/>
        <v>2.95</v>
      </c>
      <c r="BY430" s="127" t="str">
        <v>Gündogan</v>
      </c>
      <c r="BZ430" s="127">
        <v>0</v>
      </c>
      <c r="CA430" s="127">
        <v>2.95</v>
      </c>
      <c r="CH430" s="19" t="str">
        <f t="shared" si="63"/>
        <v>Gündogan</v>
      </c>
      <c r="CI430" s="19">
        <f>Main!M3180-BQ430-BW430-CC430</f>
        <v>0</v>
      </c>
      <c r="CJ430" s="19">
        <f t="shared" si="64"/>
        <v>2.95</v>
      </c>
      <c r="CK430" s="19" t="str">
        <v>Gündogan</v>
      </c>
      <c r="CL430" s="19">
        <v>0</v>
      </c>
      <c r="CM430" s="19">
        <v>2.95</v>
      </c>
    </row>
    <row r="431" spans="1:91">
      <c r="A431" s="48" t="str">
        <v>Paquetá</v>
      </c>
      <c r="B431" s="48">
        <v>5.9</v>
      </c>
      <c r="C431" s="48" t="str">
        <v>West Ham</v>
      </c>
      <c r="D431" s="48">
        <v>3.58</v>
      </c>
      <c r="E431" s="48">
        <v>3.27</v>
      </c>
      <c r="F431" s="48">
        <v>3.03</v>
      </c>
      <c r="G431" s="48">
        <v>3.6</v>
      </c>
      <c r="H431" s="48">
        <v>2.66</v>
      </c>
      <c r="I431" s="48">
        <v>2.95</v>
      </c>
      <c r="J431" s="48">
        <v>2.66</v>
      </c>
      <c r="K431" s="48">
        <v>3.12</v>
      </c>
      <c r="L431" s="48">
        <v>0</v>
      </c>
      <c r="N431" s="252">
        <f t="shared" si="60"/>
        <v>2</v>
      </c>
      <c r="O431" s="49" t="str">
        <f>Main!A541</f>
        <v>Paquetá</v>
      </c>
      <c r="P431" s="49">
        <f>Main!B541</f>
        <v>5.9</v>
      </c>
      <c r="Q431" s="49" t="str">
        <f>Main!C541</f>
        <v>West Ham</v>
      </c>
      <c r="R431" s="49">
        <f>Main!D541</f>
        <v>3.58</v>
      </c>
      <c r="S431" s="49">
        <f>Main!E541</f>
        <v>3.27</v>
      </c>
      <c r="T431" s="49">
        <f>Main!F541</f>
        <v>3.03</v>
      </c>
      <c r="U431" s="49">
        <f>Main!G541</f>
        <v>3.6</v>
      </c>
      <c r="V431" s="49">
        <f>Main!H541</f>
        <v>2.66</v>
      </c>
      <c r="W431" s="49">
        <f>Main!I541</f>
        <v>2.95</v>
      </c>
      <c r="X431" s="49">
        <f>Main!J541</f>
        <v>2.66</v>
      </c>
      <c r="Y431" s="49">
        <f>Main!K541</f>
        <v>3.12</v>
      </c>
      <c r="Z431" s="49">
        <f>Main!L3181</f>
        <v>0</v>
      </c>
      <c r="AB431" s="49">
        <v>4</v>
      </c>
      <c r="AC431" s="49" t="str">
        <v>Leno</v>
      </c>
      <c r="AD431" s="49">
        <v>4.5</v>
      </c>
      <c r="AE431" s="49" t="str">
        <v>Fulham</v>
      </c>
      <c r="AF431" s="49">
        <v>3.76</v>
      </c>
      <c r="AG431" s="49">
        <v>6.73</v>
      </c>
      <c r="AH431" s="49">
        <v>3.14</v>
      </c>
      <c r="AI431" s="49">
        <v>3.2</v>
      </c>
      <c r="AJ431" s="49">
        <v>3.12</v>
      </c>
      <c r="AK431" s="49">
        <v>3.74</v>
      </c>
      <c r="AL431" s="49">
        <v>3.1</v>
      </c>
      <c r="AM431" s="49">
        <v>2.96</v>
      </c>
      <c r="AN431" s="49">
        <v>0</v>
      </c>
      <c r="AP431" s="50" t="str">
        <f>Main!A541</f>
        <v>Paquetá</v>
      </c>
      <c r="AQ431" s="50">
        <f>Main!B541</f>
        <v>5.9</v>
      </c>
      <c r="AR431" s="50" t="str">
        <f>Main!C541</f>
        <v>West Ham</v>
      </c>
      <c r="AS431" s="50">
        <f>Main!D541</f>
        <v>3.58</v>
      </c>
      <c r="AT431" s="50">
        <f>Main!E541</f>
        <v>3.27</v>
      </c>
      <c r="AU431" s="50">
        <f>Main!F541</f>
        <v>3.03</v>
      </c>
      <c r="AV431" s="50">
        <f>Main!G541</f>
        <v>3.6</v>
      </c>
      <c r="AW431" s="50">
        <f>Main!H541</f>
        <v>2.66</v>
      </c>
      <c r="AX431" s="50">
        <f>Main!I541</f>
        <v>2.95</v>
      </c>
      <c r="AY431" s="50">
        <f>Main!J541</f>
        <v>2.66</v>
      </c>
      <c r="AZ431" s="50">
        <f>Main!K541</f>
        <v>3.12</v>
      </c>
      <c r="BA431" s="50">
        <f>Main!L1421</f>
        <v>0</v>
      </c>
      <c r="BC431" s="50" t="str">
        <v>Paquetá</v>
      </c>
      <c r="BD431" s="50">
        <v>5.9</v>
      </c>
      <c r="BE431" s="50" t="str">
        <v>West Ham</v>
      </c>
      <c r="BF431" s="50">
        <v>3.58</v>
      </c>
      <c r="BG431" s="50">
        <v>3.27</v>
      </c>
      <c r="BH431" s="50">
        <v>3.03</v>
      </c>
      <c r="BI431" s="50">
        <v>3.6</v>
      </c>
      <c r="BJ431" s="50">
        <v>2.66</v>
      </c>
      <c r="BK431" s="50">
        <v>2.95</v>
      </c>
      <c r="BL431" s="50">
        <v>2.66</v>
      </c>
      <c r="BM431" s="50">
        <v>3.12</v>
      </c>
      <c r="BN431" s="50">
        <v>0</v>
      </c>
      <c r="BP431" s="126" t="str">
        <f>Main!A431</f>
        <v>Paquetá</v>
      </c>
      <c r="BQ431" s="126">
        <f>Main!N3181</f>
        <v>0</v>
      </c>
      <c r="BR431" s="126">
        <f>Main!G101</f>
        <v>3.6</v>
      </c>
      <c r="BS431" s="126" t="str">
        <v>Paquetá</v>
      </c>
      <c r="BT431" s="126">
        <v>0</v>
      </c>
      <c r="BU431" s="126">
        <v>3.6</v>
      </c>
      <c r="BV431" s="127" t="str">
        <f t="shared" si="61"/>
        <v>Paquetá</v>
      </c>
      <c r="BW431" s="127">
        <f>Main!P3181</f>
        <v>0</v>
      </c>
      <c r="BX431" s="127">
        <f t="shared" si="62"/>
        <v>3.6</v>
      </c>
      <c r="BY431" s="127" t="str">
        <v>Paquetá</v>
      </c>
      <c r="BZ431" s="127">
        <v>0</v>
      </c>
      <c r="CA431" s="127">
        <v>3.6</v>
      </c>
      <c r="CH431" s="19" t="str">
        <f t="shared" si="63"/>
        <v>Paquetá</v>
      </c>
      <c r="CI431" s="19">
        <f>Main!M3181-BQ431-BW431-CC431</f>
        <v>0</v>
      </c>
      <c r="CJ431" s="19">
        <f t="shared" si="64"/>
        <v>3.6</v>
      </c>
      <c r="CK431" s="19" t="str">
        <v>Paquetá</v>
      </c>
      <c r="CL431" s="19">
        <v>0</v>
      </c>
      <c r="CM431" s="19">
        <v>3.6</v>
      </c>
    </row>
    <row r="432" spans="1:91">
      <c r="A432" s="48" t="str">
        <v>Rodrigo</v>
      </c>
      <c r="B432" s="48">
        <v>6.3</v>
      </c>
      <c r="C432" s="48" t="str">
        <v>Leeds</v>
      </c>
      <c r="D432" s="48">
        <v>3.09</v>
      </c>
      <c r="E432" s="48">
        <v>3.69</v>
      </c>
      <c r="F432" s="48">
        <v>2.94</v>
      </c>
      <c r="G432" s="48">
        <v>3.13</v>
      </c>
      <c r="H432" s="48">
        <v>2.96</v>
      </c>
      <c r="I432" s="48">
        <v>2.64</v>
      </c>
      <c r="J432" s="48">
        <v>2.75</v>
      </c>
      <c r="K432" s="48">
        <v>3.02</v>
      </c>
      <c r="L432" s="48">
        <v>0</v>
      </c>
      <c r="N432" s="252">
        <f t="shared" ref="N432:N495" si="66">N322</f>
        <v>2</v>
      </c>
      <c r="O432" s="49" t="str">
        <f>Main!A542</f>
        <v>Rodrigo</v>
      </c>
      <c r="P432" s="49">
        <f>Main!B542</f>
        <v>6.3</v>
      </c>
      <c r="Q432" s="49" t="str">
        <f>Main!C542</f>
        <v>Leeds</v>
      </c>
      <c r="R432" s="49">
        <f>Main!D542</f>
        <v>3.09</v>
      </c>
      <c r="S432" s="49">
        <f>Main!E542</f>
        <v>3.69</v>
      </c>
      <c r="T432" s="49">
        <f>Main!F542</f>
        <v>2.94</v>
      </c>
      <c r="U432" s="49">
        <f>Main!G542</f>
        <v>3.13</v>
      </c>
      <c r="V432" s="49">
        <f>Main!H542</f>
        <v>2.96</v>
      </c>
      <c r="W432" s="49">
        <f>Main!I542</f>
        <v>2.64</v>
      </c>
      <c r="X432" s="49">
        <f>Main!J542</f>
        <v>2.75</v>
      </c>
      <c r="Y432" s="49">
        <f>Main!K542</f>
        <v>3.02</v>
      </c>
      <c r="Z432" s="49">
        <f>Main!L3182</f>
        <v>0</v>
      </c>
      <c r="AB432" s="49">
        <v>4</v>
      </c>
      <c r="AC432" s="49" t="str">
        <v>Pope</v>
      </c>
      <c r="AD432" s="49">
        <v>5.3</v>
      </c>
      <c r="AE432" s="49" t="str">
        <v>Newcastle</v>
      </c>
      <c r="AF432" s="49">
        <v>3.98</v>
      </c>
      <c r="AG432" s="49">
        <v>3.29</v>
      </c>
      <c r="AH432" s="49">
        <v>3.99</v>
      </c>
      <c r="AI432" s="49">
        <v>3.84</v>
      </c>
      <c r="AJ432" s="49">
        <v>3.96</v>
      </c>
      <c r="AK432" s="49">
        <v>4</v>
      </c>
      <c r="AL432" s="49">
        <v>3.37</v>
      </c>
      <c r="AM432" s="49">
        <v>2.4300000000000002</v>
      </c>
      <c r="AN432" s="49">
        <v>0</v>
      </c>
      <c r="AP432" s="50" t="str">
        <f>Main!A542</f>
        <v>Rodrigo</v>
      </c>
      <c r="AQ432" s="50">
        <f>Main!B542</f>
        <v>6.3</v>
      </c>
      <c r="AR432" s="50" t="str">
        <f>Main!C542</f>
        <v>Leeds</v>
      </c>
      <c r="AS432" s="50">
        <f>Main!D542</f>
        <v>3.09</v>
      </c>
      <c r="AT432" s="50">
        <f>Main!E542</f>
        <v>3.69</v>
      </c>
      <c r="AU432" s="50">
        <f>Main!F542</f>
        <v>2.94</v>
      </c>
      <c r="AV432" s="50">
        <f>Main!G542</f>
        <v>3.13</v>
      </c>
      <c r="AW432" s="50">
        <f>Main!H542</f>
        <v>2.96</v>
      </c>
      <c r="AX432" s="50">
        <f>Main!I542</f>
        <v>2.64</v>
      </c>
      <c r="AY432" s="50">
        <f>Main!J542</f>
        <v>2.75</v>
      </c>
      <c r="AZ432" s="50">
        <f>Main!K542</f>
        <v>3.02</v>
      </c>
      <c r="BA432" s="50">
        <f>Main!L1422</f>
        <v>0</v>
      </c>
      <c r="BC432" s="50" t="str">
        <v>Rodrigo</v>
      </c>
      <c r="BD432" s="50">
        <v>6.3</v>
      </c>
      <c r="BE432" s="50" t="str">
        <v>Leeds</v>
      </c>
      <c r="BF432" s="50">
        <v>3.09</v>
      </c>
      <c r="BG432" s="50">
        <v>3.69</v>
      </c>
      <c r="BH432" s="50">
        <v>2.94</v>
      </c>
      <c r="BI432" s="50">
        <v>3.13</v>
      </c>
      <c r="BJ432" s="50">
        <v>2.96</v>
      </c>
      <c r="BK432" s="50">
        <v>2.64</v>
      </c>
      <c r="BL432" s="50">
        <v>2.75</v>
      </c>
      <c r="BM432" s="50">
        <v>3.02</v>
      </c>
      <c r="BN432" s="50">
        <v>0</v>
      </c>
      <c r="BP432" s="126" t="str">
        <f>Main!A432</f>
        <v>Rodrigo</v>
      </c>
      <c r="BQ432" s="126">
        <f>Main!N3182</f>
        <v>0</v>
      </c>
      <c r="BR432" s="126">
        <f>Main!G102</f>
        <v>3.13</v>
      </c>
      <c r="BS432" s="126" t="str">
        <v>Rodrigo</v>
      </c>
      <c r="BT432" s="126">
        <v>0</v>
      </c>
      <c r="BU432" s="126">
        <v>3.13</v>
      </c>
      <c r="BV432" s="127" t="str">
        <f t="shared" si="61"/>
        <v>Rodrigo</v>
      </c>
      <c r="BW432" s="127">
        <f>Main!P3182</f>
        <v>0</v>
      </c>
      <c r="BX432" s="127">
        <f t="shared" si="62"/>
        <v>3.13</v>
      </c>
      <c r="BY432" s="127" t="str">
        <v>Rodrigo</v>
      </c>
      <c r="BZ432" s="127">
        <v>0</v>
      </c>
      <c r="CA432" s="127">
        <v>3.13</v>
      </c>
      <c r="CH432" s="19" t="str">
        <f t="shared" si="63"/>
        <v>Rodrigo</v>
      </c>
      <c r="CI432" s="19">
        <f>Main!M3182-BQ432-BW432-CC432</f>
        <v>0</v>
      </c>
      <c r="CJ432" s="19">
        <f t="shared" si="64"/>
        <v>3.13</v>
      </c>
      <c r="CK432" s="19" t="str">
        <v>Rodrigo</v>
      </c>
      <c r="CL432" s="19">
        <v>0</v>
      </c>
      <c r="CM432" s="19">
        <v>3.13</v>
      </c>
    </row>
    <row r="433" spans="1:91">
      <c r="A433" s="48" t="str">
        <v>Aaronson</v>
      </c>
      <c r="B433" s="48">
        <v>5.5</v>
      </c>
      <c r="C433" s="48" t="str">
        <v>Leeds</v>
      </c>
      <c r="D433" s="48">
        <v>2.85</v>
      </c>
      <c r="E433" s="48">
        <v>3.25</v>
      </c>
      <c r="F433" s="48">
        <v>2.95</v>
      </c>
      <c r="G433" s="48">
        <v>3.25</v>
      </c>
      <c r="H433" s="48">
        <v>3.04</v>
      </c>
      <c r="I433" s="48">
        <v>2.82</v>
      </c>
      <c r="J433" s="48">
        <v>2.88</v>
      </c>
      <c r="K433" s="48">
        <v>3</v>
      </c>
      <c r="L433" s="48">
        <v>0</v>
      </c>
      <c r="N433" s="252">
        <f t="shared" si="66"/>
        <v>2</v>
      </c>
      <c r="O433" s="49" t="str">
        <f>Main!A543</f>
        <v>Aaronson</v>
      </c>
      <c r="P433" s="49">
        <f>Main!B543</f>
        <v>5.5</v>
      </c>
      <c r="Q433" s="49" t="str">
        <f>Main!C543</f>
        <v>Leeds</v>
      </c>
      <c r="R433" s="49">
        <f>Main!D543</f>
        <v>2.85</v>
      </c>
      <c r="S433" s="49">
        <f>Main!E543</f>
        <v>3.25</v>
      </c>
      <c r="T433" s="49">
        <f>Main!F543</f>
        <v>2.95</v>
      </c>
      <c r="U433" s="49">
        <f>Main!G543</f>
        <v>3.25</v>
      </c>
      <c r="V433" s="49">
        <f>Main!H543</f>
        <v>3.04</v>
      </c>
      <c r="W433" s="49">
        <f>Main!I543</f>
        <v>2.82</v>
      </c>
      <c r="X433" s="49">
        <f>Main!J543</f>
        <v>2.88</v>
      </c>
      <c r="Y433" s="49">
        <f>Main!K543</f>
        <v>3</v>
      </c>
      <c r="Z433" s="49">
        <f>Main!L3183</f>
        <v>0</v>
      </c>
      <c r="AB433" s="49">
        <v>4</v>
      </c>
      <c r="AC433" s="49" t="str">
        <v>Fabianski</v>
      </c>
      <c r="AD433" s="49">
        <v>5</v>
      </c>
      <c r="AE433" s="49" t="str">
        <v>West Ham</v>
      </c>
      <c r="AF433" s="49">
        <v>3.78</v>
      </c>
      <c r="AG433" s="49">
        <v>3.48</v>
      </c>
      <c r="AH433" s="49">
        <v>3.68</v>
      </c>
      <c r="AI433" s="49">
        <v>3.95</v>
      </c>
      <c r="AJ433" s="49">
        <v>3.23</v>
      </c>
      <c r="AK433" s="49">
        <v>3.44</v>
      </c>
      <c r="AL433" s="49">
        <v>3.18</v>
      </c>
      <c r="AM433" s="49">
        <v>3.51</v>
      </c>
      <c r="AN433" s="49">
        <v>0</v>
      </c>
      <c r="AP433" s="50" t="str">
        <f>Main!A543</f>
        <v>Aaronson</v>
      </c>
      <c r="AQ433" s="50">
        <f>Main!B543</f>
        <v>5.5</v>
      </c>
      <c r="AR433" s="50" t="str">
        <f>Main!C543</f>
        <v>Leeds</v>
      </c>
      <c r="AS433" s="50">
        <f>Main!D543</f>
        <v>2.85</v>
      </c>
      <c r="AT433" s="50">
        <f>Main!E543</f>
        <v>3.25</v>
      </c>
      <c r="AU433" s="50">
        <f>Main!F543</f>
        <v>2.95</v>
      </c>
      <c r="AV433" s="50">
        <f>Main!G543</f>
        <v>3.25</v>
      </c>
      <c r="AW433" s="50">
        <f>Main!H543</f>
        <v>3.04</v>
      </c>
      <c r="AX433" s="50">
        <f>Main!I543</f>
        <v>2.82</v>
      </c>
      <c r="AY433" s="50">
        <f>Main!J543</f>
        <v>2.88</v>
      </c>
      <c r="AZ433" s="50">
        <f>Main!K543</f>
        <v>3</v>
      </c>
      <c r="BA433" s="50">
        <f>Main!L1423</f>
        <v>0</v>
      </c>
      <c r="BC433" s="50" t="str">
        <v>Aaronson</v>
      </c>
      <c r="BD433" s="50">
        <v>5.5</v>
      </c>
      <c r="BE433" s="50" t="str">
        <v>Leeds</v>
      </c>
      <c r="BF433" s="50">
        <v>2.85</v>
      </c>
      <c r="BG433" s="50">
        <v>3.25</v>
      </c>
      <c r="BH433" s="50">
        <v>2.95</v>
      </c>
      <c r="BI433" s="50">
        <v>3.25</v>
      </c>
      <c r="BJ433" s="50">
        <v>3.04</v>
      </c>
      <c r="BK433" s="50">
        <v>2.82</v>
      </c>
      <c r="BL433" s="50">
        <v>2.88</v>
      </c>
      <c r="BM433" s="50">
        <v>3</v>
      </c>
      <c r="BN433" s="50">
        <v>0</v>
      </c>
      <c r="BP433" s="126" t="str">
        <f>Main!A433</f>
        <v>Aaronson</v>
      </c>
      <c r="BQ433" s="126">
        <f>Main!N3183</f>
        <v>0</v>
      </c>
      <c r="BR433" s="126">
        <f>Main!G103</f>
        <v>3.25</v>
      </c>
      <c r="BS433" s="126" t="str">
        <v>Aaronson</v>
      </c>
      <c r="BT433" s="126">
        <v>0</v>
      </c>
      <c r="BU433" s="126">
        <v>3.25</v>
      </c>
      <c r="BV433" s="127" t="str">
        <f t="shared" si="61"/>
        <v>Aaronson</v>
      </c>
      <c r="BW433" s="127">
        <f>Main!P3183</f>
        <v>0</v>
      </c>
      <c r="BX433" s="127">
        <f t="shared" si="62"/>
        <v>3.25</v>
      </c>
      <c r="BY433" s="127" t="str">
        <v>Aaronson</v>
      </c>
      <c r="BZ433" s="127">
        <v>0</v>
      </c>
      <c r="CA433" s="127">
        <v>3.25</v>
      </c>
      <c r="CH433" s="19" t="str">
        <f t="shared" si="63"/>
        <v>Aaronson</v>
      </c>
      <c r="CI433" s="19">
        <f>Main!M3183-BQ433-BW433-CC433</f>
        <v>0</v>
      </c>
      <c r="CJ433" s="19">
        <f t="shared" si="64"/>
        <v>3.25</v>
      </c>
      <c r="CK433" s="19" t="str">
        <v>Aaronson</v>
      </c>
      <c r="CL433" s="19">
        <v>0</v>
      </c>
      <c r="CM433" s="19">
        <v>3.25</v>
      </c>
    </row>
    <row r="434" spans="1:91">
      <c r="A434" s="48" t="str">
        <v>Kulusevski</v>
      </c>
      <c r="B434" s="48">
        <v>8</v>
      </c>
      <c r="C434" s="48" t="str">
        <v>Spurs</v>
      </c>
      <c r="D434" s="48">
        <v>3.47</v>
      </c>
      <c r="E434" s="48">
        <v>3.18</v>
      </c>
      <c r="F434" s="48">
        <v>4.97</v>
      </c>
      <c r="G434" s="48">
        <v>2.94</v>
      </c>
      <c r="H434" s="48">
        <v>2</v>
      </c>
      <c r="I434" s="48">
        <v>2.39</v>
      </c>
      <c r="J434" s="48">
        <v>2.66</v>
      </c>
      <c r="K434" s="48">
        <v>2.2999999999999998</v>
      </c>
      <c r="L434" s="48">
        <v>0</v>
      </c>
      <c r="N434" s="252">
        <f t="shared" si="66"/>
        <v>2</v>
      </c>
      <c r="O434" s="49" t="str">
        <f>Main!A544</f>
        <v>Kulusevski</v>
      </c>
      <c r="P434" s="49">
        <f>Main!B544</f>
        <v>8</v>
      </c>
      <c r="Q434" s="49" t="str">
        <f>Main!C544</f>
        <v>Spurs</v>
      </c>
      <c r="R434" s="49">
        <f>Main!D544</f>
        <v>3.47</v>
      </c>
      <c r="S434" s="49">
        <f>Main!E544</f>
        <v>3.18</v>
      </c>
      <c r="T434" s="49">
        <f>Main!F544</f>
        <v>4.97</v>
      </c>
      <c r="U434" s="49">
        <f>Main!G544</f>
        <v>2.94</v>
      </c>
      <c r="V434" s="49">
        <f>Main!H544</f>
        <v>2</v>
      </c>
      <c r="W434" s="49">
        <f>Main!I544</f>
        <v>2.39</v>
      </c>
      <c r="X434" s="49">
        <f>Main!J544</f>
        <v>2.66</v>
      </c>
      <c r="Y434" s="49">
        <f>Main!K544</f>
        <v>2.2999999999999998</v>
      </c>
      <c r="Z434" s="49">
        <f>Main!L3184</f>
        <v>0</v>
      </c>
      <c r="AB434" s="49">
        <v>4</v>
      </c>
      <c r="AC434" s="49" t="str">
        <v>Sánchez</v>
      </c>
      <c r="AD434" s="49">
        <v>4.5999999999999996</v>
      </c>
      <c r="AE434" s="49" t="str">
        <v>Brighton</v>
      </c>
      <c r="AF434" s="49">
        <v>3.34</v>
      </c>
      <c r="AG434" s="49">
        <v>3.74</v>
      </c>
      <c r="AH434" s="49">
        <v>3.23</v>
      </c>
      <c r="AI434" s="49">
        <v>3.6</v>
      </c>
      <c r="AJ434" s="49">
        <v>4.09</v>
      </c>
      <c r="AK434" s="49">
        <v>3.68</v>
      </c>
      <c r="AL434" s="49">
        <v>3.82</v>
      </c>
      <c r="AM434" s="49">
        <v>2.09</v>
      </c>
      <c r="AN434" s="49">
        <v>0</v>
      </c>
      <c r="AP434" s="50" t="str">
        <f>Main!A544</f>
        <v>Kulusevski</v>
      </c>
      <c r="AQ434" s="50">
        <f>Main!B544</f>
        <v>8</v>
      </c>
      <c r="AR434" s="50" t="str">
        <f>Main!C544</f>
        <v>Spurs</v>
      </c>
      <c r="AS434" s="50">
        <f>Main!D544</f>
        <v>3.47</v>
      </c>
      <c r="AT434" s="50">
        <f>Main!E544</f>
        <v>3.18</v>
      </c>
      <c r="AU434" s="50">
        <f>Main!F544</f>
        <v>4.97</v>
      </c>
      <c r="AV434" s="50">
        <f>Main!G544</f>
        <v>2.94</v>
      </c>
      <c r="AW434" s="50">
        <f>Main!H544</f>
        <v>2</v>
      </c>
      <c r="AX434" s="50">
        <f>Main!I544</f>
        <v>2.39</v>
      </c>
      <c r="AY434" s="50">
        <f>Main!J544</f>
        <v>2.66</v>
      </c>
      <c r="AZ434" s="50">
        <f>Main!K544</f>
        <v>2.2999999999999998</v>
      </c>
      <c r="BA434" s="50">
        <f>Main!L1424</f>
        <v>0</v>
      </c>
      <c r="BC434" s="50" t="str">
        <v>Kulusevski</v>
      </c>
      <c r="BD434" s="50">
        <v>8</v>
      </c>
      <c r="BE434" s="50" t="str">
        <v>Spurs</v>
      </c>
      <c r="BF434" s="50">
        <v>3.47</v>
      </c>
      <c r="BG434" s="50">
        <v>3.18</v>
      </c>
      <c r="BH434" s="50">
        <v>4.97</v>
      </c>
      <c r="BI434" s="50">
        <v>2.94</v>
      </c>
      <c r="BJ434" s="50">
        <v>2</v>
      </c>
      <c r="BK434" s="50">
        <v>2.39</v>
      </c>
      <c r="BL434" s="50">
        <v>2.66</v>
      </c>
      <c r="BM434" s="50">
        <v>2.2999999999999998</v>
      </c>
      <c r="BN434" s="50">
        <v>0</v>
      </c>
      <c r="BP434" s="126" t="str">
        <f>Main!A434</f>
        <v>Kulusevski</v>
      </c>
      <c r="BQ434" s="126">
        <f>Main!N3184</f>
        <v>0</v>
      </c>
      <c r="BR434" s="126">
        <f>Main!G104</f>
        <v>2.94</v>
      </c>
      <c r="BS434" s="126" t="str">
        <v>Kulusevski</v>
      </c>
      <c r="BT434" s="126">
        <v>0</v>
      </c>
      <c r="BU434" s="126">
        <v>2.94</v>
      </c>
      <c r="BV434" s="127" t="str">
        <f t="shared" si="61"/>
        <v>Kulusevski</v>
      </c>
      <c r="BW434" s="127">
        <f>Main!P3184</f>
        <v>0</v>
      </c>
      <c r="BX434" s="127">
        <f t="shared" si="62"/>
        <v>2.94</v>
      </c>
      <c r="BY434" s="127" t="str">
        <v>Kulusevski</v>
      </c>
      <c r="BZ434" s="127">
        <v>0</v>
      </c>
      <c r="CA434" s="127">
        <v>2.94</v>
      </c>
      <c r="CH434" s="19" t="str">
        <f t="shared" si="63"/>
        <v>Kulusevski</v>
      </c>
      <c r="CI434" s="19">
        <f>Main!M3184-BQ434-BW434-CC434</f>
        <v>0</v>
      </c>
      <c r="CJ434" s="19">
        <f t="shared" si="64"/>
        <v>2.94</v>
      </c>
      <c r="CK434" s="19" t="str">
        <v>Kulusevski</v>
      </c>
      <c r="CL434" s="19">
        <v>0</v>
      </c>
      <c r="CM434" s="19">
        <v>2.94</v>
      </c>
    </row>
    <row r="435" spans="1:91">
      <c r="A435" s="48" t="str">
        <v>Bailey</v>
      </c>
      <c r="B435" s="48">
        <v>4.5</v>
      </c>
      <c r="C435" s="48" t="str">
        <v>Aston Villa</v>
      </c>
      <c r="D435" s="48">
        <v>2.87</v>
      </c>
      <c r="E435" s="48">
        <v>3.07</v>
      </c>
      <c r="F435" s="48">
        <v>3.46</v>
      </c>
      <c r="G435" s="48">
        <v>2.98</v>
      </c>
      <c r="H435" s="48">
        <v>3.47</v>
      </c>
      <c r="I435" s="48">
        <v>2.1800000000000002</v>
      </c>
      <c r="J435" s="48">
        <v>2.69</v>
      </c>
      <c r="K435" s="48">
        <v>2.98</v>
      </c>
      <c r="L435" s="48">
        <v>0</v>
      </c>
      <c r="N435" s="252">
        <f t="shared" si="66"/>
        <v>2</v>
      </c>
      <c r="O435" s="49" t="str">
        <f>Main!A545</f>
        <v>Bailey</v>
      </c>
      <c r="P435" s="49">
        <f>Main!B545</f>
        <v>4.5</v>
      </c>
      <c r="Q435" s="49" t="str">
        <f>Main!C545</f>
        <v>Aston Villa</v>
      </c>
      <c r="R435" s="49">
        <f>Main!D545</f>
        <v>2.87</v>
      </c>
      <c r="S435" s="49">
        <f>Main!E545</f>
        <v>3.07</v>
      </c>
      <c r="T435" s="49">
        <f>Main!F545</f>
        <v>3.46</v>
      </c>
      <c r="U435" s="49">
        <f>Main!G545</f>
        <v>2.98</v>
      </c>
      <c r="V435" s="49">
        <f>Main!H545</f>
        <v>3.47</v>
      </c>
      <c r="W435" s="49">
        <f>Main!I545</f>
        <v>2.1800000000000002</v>
      </c>
      <c r="X435" s="49">
        <f>Main!J545</f>
        <v>2.69</v>
      </c>
      <c r="Y435" s="49">
        <f>Main!K545</f>
        <v>2.98</v>
      </c>
      <c r="Z435" s="49">
        <f>Main!L3185</f>
        <v>0</v>
      </c>
      <c r="AB435" s="49">
        <v>4</v>
      </c>
      <c r="AC435" s="49" t="str">
        <v>Sá</v>
      </c>
      <c r="AD435" s="49">
        <v>5</v>
      </c>
      <c r="AE435" s="49" t="str">
        <v>Wolves</v>
      </c>
      <c r="AF435" s="49">
        <v>3.42</v>
      </c>
      <c r="AG435" s="49">
        <v>3.48</v>
      </c>
      <c r="AH435" s="49">
        <v>3.79</v>
      </c>
      <c r="AI435" s="49">
        <v>3.14</v>
      </c>
      <c r="AJ435" s="49">
        <v>3.24</v>
      </c>
      <c r="AK435" s="49">
        <v>3.63</v>
      </c>
      <c r="AL435" s="49">
        <v>4.04</v>
      </c>
      <c r="AM435" s="49">
        <v>2.83</v>
      </c>
      <c r="AN435" s="49">
        <v>0</v>
      </c>
      <c r="AP435" s="50" t="str">
        <f>Main!A545</f>
        <v>Bailey</v>
      </c>
      <c r="AQ435" s="50">
        <f>Main!B545</f>
        <v>4.5</v>
      </c>
      <c r="AR435" s="50" t="str">
        <f>Main!C545</f>
        <v>Aston Villa</v>
      </c>
      <c r="AS435" s="50">
        <f>Main!D545</f>
        <v>2.87</v>
      </c>
      <c r="AT435" s="50">
        <f>Main!E545</f>
        <v>3.07</v>
      </c>
      <c r="AU435" s="50">
        <f>Main!F545</f>
        <v>3.46</v>
      </c>
      <c r="AV435" s="50">
        <f>Main!G545</f>
        <v>2.98</v>
      </c>
      <c r="AW435" s="50">
        <f>Main!H545</f>
        <v>3.47</v>
      </c>
      <c r="AX435" s="50">
        <f>Main!I545</f>
        <v>2.1800000000000002</v>
      </c>
      <c r="AY435" s="50">
        <f>Main!J545</f>
        <v>2.69</v>
      </c>
      <c r="AZ435" s="50">
        <f>Main!K545</f>
        <v>2.98</v>
      </c>
      <c r="BA435" s="50">
        <f>Main!L1425</f>
        <v>0</v>
      </c>
      <c r="BC435" s="50" t="str">
        <v>Bailey</v>
      </c>
      <c r="BD435" s="50">
        <v>4.5</v>
      </c>
      <c r="BE435" s="50" t="str">
        <v>Aston Villa</v>
      </c>
      <c r="BF435" s="50">
        <v>2.87</v>
      </c>
      <c r="BG435" s="50">
        <v>3.07</v>
      </c>
      <c r="BH435" s="50">
        <v>3.46</v>
      </c>
      <c r="BI435" s="50">
        <v>2.98</v>
      </c>
      <c r="BJ435" s="50">
        <v>3.47</v>
      </c>
      <c r="BK435" s="50">
        <v>2.1800000000000002</v>
      </c>
      <c r="BL435" s="50">
        <v>2.69</v>
      </c>
      <c r="BM435" s="50">
        <v>2.98</v>
      </c>
      <c r="BN435" s="50">
        <v>0</v>
      </c>
      <c r="BP435" s="126" t="str">
        <f>Main!A435</f>
        <v>Bailey</v>
      </c>
      <c r="BQ435" s="126">
        <f>Main!N3185</f>
        <v>0</v>
      </c>
      <c r="BR435" s="126">
        <f>Main!G105</f>
        <v>2.98</v>
      </c>
      <c r="BS435" s="126" t="str">
        <v>Bailey</v>
      </c>
      <c r="BT435" s="126">
        <v>0</v>
      </c>
      <c r="BU435" s="126">
        <v>2.98</v>
      </c>
      <c r="BV435" s="127" t="str">
        <f t="shared" si="61"/>
        <v>Bailey</v>
      </c>
      <c r="BW435" s="127">
        <f>Main!P3185</f>
        <v>0</v>
      </c>
      <c r="BX435" s="127">
        <f t="shared" si="62"/>
        <v>2.98</v>
      </c>
      <c r="BY435" s="127" t="str">
        <v>Bailey</v>
      </c>
      <c r="BZ435" s="127">
        <v>0</v>
      </c>
      <c r="CA435" s="127">
        <v>2.98</v>
      </c>
      <c r="CH435" s="19" t="str">
        <f t="shared" si="63"/>
        <v>Bailey</v>
      </c>
      <c r="CI435" s="19">
        <f>Main!M3185-BQ435-BW435-CC435</f>
        <v>0</v>
      </c>
      <c r="CJ435" s="19">
        <f t="shared" si="64"/>
        <v>2.98</v>
      </c>
      <c r="CK435" s="19" t="str">
        <v>Bailey</v>
      </c>
      <c r="CL435" s="19">
        <v>0</v>
      </c>
      <c r="CM435" s="19">
        <v>2.98</v>
      </c>
    </row>
    <row r="436" spans="1:91">
      <c r="A436" s="48" t="str">
        <v>March</v>
      </c>
      <c r="B436" s="48">
        <v>5</v>
      </c>
      <c r="C436" s="48" t="str">
        <v>Brighton</v>
      </c>
      <c r="D436" s="48">
        <v>3.02</v>
      </c>
      <c r="E436" s="48">
        <v>3.21</v>
      </c>
      <c r="F436" s="48">
        <v>2.75</v>
      </c>
      <c r="G436" s="48">
        <v>3.04</v>
      </c>
      <c r="H436" s="48">
        <v>3.58</v>
      </c>
      <c r="I436" s="48">
        <v>2.89</v>
      </c>
      <c r="J436" s="48">
        <v>3.45</v>
      </c>
      <c r="K436" s="48">
        <v>1.61</v>
      </c>
      <c r="L436" s="48">
        <v>0</v>
      </c>
      <c r="N436" s="252">
        <f t="shared" si="66"/>
        <v>2</v>
      </c>
      <c r="O436" s="49" t="str">
        <f>Main!A546</f>
        <v>March</v>
      </c>
      <c r="P436" s="49">
        <f>Main!B546</f>
        <v>5</v>
      </c>
      <c r="Q436" s="49" t="str">
        <f>Main!C546</f>
        <v>Brighton</v>
      </c>
      <c r="R436" s="49">
        <f>Main!D546</f>
        <v>3.02</v>
      </c>
      <c r="S436" s="49">
        <f>Main!E546</f>
        <v>3.21</v>
      </c>
      <c r="T436" s="49">
        <f>Main!F546</f>
        <v>2.75</v>
      </c>
      <c r="U436" s="49">
        <f>Main!G546</f>
        <v>3.04</v>
      </c>
      <c r="V436" s="49">
        <f>Main!H546</f>
        <v>3.58</v>
      </c>
      <c r="W436" s="49">
        <f>Main!I546</f>
        <v>2.89</v>
      </c>
      <c r="X436" s="49">
        <f>Main!J546</f>
        <v>3.45</v>
      </c>
      <c r="Y436" s="49">
        <f>Main!K546</f>
        <v>1.61</v>
      </c>
      <c r="Z436" s="49">
        <f>Main!L3186</f>
        <v>0</v>
      </c>
      <c r="AB436" s="49">
        <v>4</v>
      </c>
      <c r="AC436" s="49" t="str">
        <v>De Gea</v>
      </c>
      <c r="AD436" s="49">
        <v>4.9000000000000004</v>
      </c>
      <c r="AE436" s="49" t="str">
        <v>Man Utd</v>
      </c>
      <c r="AF436" s="49">
        <v>3.92</v>
      </c>
      <c r="AG436" s="49">
        <v>4.1399999999999997</v>
      </c>
      <c r="AH436" s="49">
        <v>3.16</v>
      </c>
      <c r="AI436" s="49">
        <v>3.15</v>
      </c>
      <c r="AJ436" s="49">
        <v>3.92</v>
      </c>
      <c r="AK436" s="49">
        <v>3.46</v>
      </c>
      <c r="AL436" s="49">
        <v>3.85</v>
      </c>
      <c r="AM436" s="49">
        <v>1.85</v>
      </c>
      <c r="AN436" s="49">
        <v>0</v>
      </c>
      <c r="AP436" s="50" t="str">
        <f>Main!A546</f>
        <v>March</v>
      </c>
      <c r="AQ436" s="50">
        <f>Main!B546</f>
        <v>5</v>
      </c>
      <c r="AR436" s="50" t="str">
        <f>Main!C546</f>
        <v>Brighton</v>
      </c>
      <c r="AS436" s="50">
        <f>Main!D546</f>
        <v>3.02</v>
      </c>
      <c r="AT436" s="50">
        <f>Main!E546</f>
        <v>3.21</v>
      </c>
      <c r="AU436" s="50">
        <f>Main!F546</f>
        <v>2.75</v>
      </c>
      <c r="AV436" s="50">
        <f>Main!G546</f>
        <v>3.04</v>
      </c>
      <c r="AW436" s="50">
        <f>Main!H546</f>
        <v>3.58</v>
      </c>
      <c r="AX436" s="50">
        <f>Main!I546</f>
        <v>2.89</v>
      </c>
      <c r="AY436" s="50">
        <f>Main!J546</f>
        <v>3.45</v>
      </c>
      <c r="AZ436" s="50">
        <f>Main!K546</f>
        <v>1.61</v>
      </c>
      <c r="BA436" s="50">
        <f>Main!L1426</f>
        <v>0</v>
      </c>
      <c r="BC436" s="50" t="str">
        <v>March</v>
      </c>
      <c r="BD436" s="50">
        <v>5</v>
      </c>
      <c r="BE436" s="50" t="str">
        <v>Brighton</v>
      </c>
      <c r="BF436" s="50">
        <v>3.02</v>
      </c>
      <c r="BG436" s="50">
        <v>3.21</v>
      </c>
      <c r="BH436" s="50">
        <v>2.75</v>
      </c>
      <c r="BI436" s="50">
        <v>3.04</v>
      </c>
      <c r="BJ436" s="50">
        <v>3.58</v>
      </c>
      <c r="BK436" s="50">
        <v>2.89</v>
      </c>
      <c r="BL436" s="50">
        <v>3.45</v>
      </c>
      <c r="BM436" s="50">
        <v>1.61</v>
      </c>
      <c r="BN436" s="50">
        <v>0</v>
      </c>
      <c r="BP436" s="126" t="str">
        <f>Main!A436</f>
        <v>March</v>
      </c>
      <c r="BQ436" s="126">
        <f>Main!N3186</f>
        <v>0</v>
      </c>
      <c r="BR436" s="126">
        <f>Main!G106</f>
        <v>3.04</v>
      </c>
      <c r="BS436" s="126" t="str">
        <v>March</v>
      </c>
      <c r="BT436" s="126">
        <v>0</v>
      </c>
      <c r="BU436" s="126">
        <v>3.04</v>
      </c>
      <c r="BV436" s="127" t="str">
        <f t="shared" si="61"/>
        <v>March</v>
      </c>
      <c r="BW436" s="127">
        <f>Main!P3186</f>
        <v>0</v>
      </c>
      <c r="BX436" s="127">
        <f t="shared" si="62"/>
        <v>3.04</v>
      </c>
      <c r="BY436" s="127" t="str">
        <v>March</v>
      </c>
      <c r="BZ436" s="127">
        <v>0</v>
      </c>
      <c r="CA436" s="127">
        <v>3.04</v>
      </c>
      <c r="CH436" s="19" t="str">
        <f t="shared" si="63"/>
        <v>March</v>
      </c>
      <c r="CI436" s="19">
        <f>Main!M3186-BQ436-BW436-CC436</f>
        <v>0</v>
      </c>
      <c r="CJ436" s="19">
        <f t="shared" si="64"/>
        <v>3.04</v>
      </c>
      <c r="CK436" s="19" t="str">
        <v>March</v>
      </c>
      <c r="CL436" s="19">
        <v>0</v>
      </c>
      <c r="CM436" s="19">
        <v>3.04</v>
      </c>
    </row>
    <row r="437" spans="1:91">
      <c r="A437" s="48" t="str">
        <v>Mahrez</v>
      </c>
      <c r="B437" s="48">
        <v>7.5</v>
      </c>
      <c r="C437" s="48" t="str">
        <v>Man City</v>
      </c>
      <c r="D437" s="48">
        <v>3.13</v>
      </c>
      <c r="E437" s="48">
        <v>1.98</v>
      </c>
      <c r="F437" s="48">
        <v>4.4400000000000004</v>
      </c>
      <c r="G437" s="48">
        <v>2.68</v>
      </c>
      <c r="H437" s="48">
        <v>2.23</v>
      </c>
      <c r="I437" s="48">
        <v>4.91</v>
      </c>
      <c r="J437" s="48">
        <v>2.65</v>
      </c>
      <c r="K437" s="48">
        <v>1.07</v>
      </c>
      <c r="L437" s="48">
        <v>0</v>
      </c>
      <c r="N437" s="252">
        <f t="shared" si="66"/>
        <v>2</v>
      </c>
      <c r="O437" s="49" t="str">
        <f>Main!A547</f>
        <v>Mahrez</v>
      </c>
      <c r="P437" s="49">
        <f>Main!B547</f>
        <v>7.5</v>
      </c>
      <c r="Q437" s="49" t="str">
        <f>Main!C547</f>
        <v>Man City</v>
      </c>
      <c r="R437" s="49">
        <f>Main!D547</f>
        <v>3.13</v>
      </c>
      <c r="S437" s="49">
        <f>Main!E547</f>
        <v>1.98</v>
      </c>
      <c r="T437" s="49">
        <f>Main!F547</f>
        <v>4.4400000000000004</v>
      </c>
      <c r="U437" s="49">
        <f>Main!G547</f>
        <v>2.68</v>
      </c>
      <c r="V437" s="49">
        <f>Main!H547</f>
        <v>2.23</v>
      </c>
      <c r="W437" s="49">
        <f>Main!I547</f>
        <v>4.91</v>
      </c>
      <c r="X437" s="49">
        <f>Main!J547</f>
        <v>2.65</v>
      </c>
      <c r="Y437" s="49">
        <f>Main!K547</f>
        <v>1.07</v>
      </c>
      <c r="Z437" s="49">
        <f>Main!L3187</f>
        <v>0</v>
      </c>
      <c r="AB437" s="49">
        <v>4</v>
      </c>
      <c r="AC437" s="49" t="str">
        <v>Pickford</v>
      </c>
      <c r="AD437" s="49">
        <v>4.5</v>
      </c>
      <c r="AE437" s="49" t="str">
        <v>Everton</v>
      </c>
      <c r="AF437" s="49">
        <v>3.29</v>
      </c>
      <c r="AG437" s="49">
        <v>3.46</v>
      </c>
      <c r="AH437" s="49">
        <v>3.86</v>
      </c>
      <c r="AI437" s="49">
        <v>3.34</v>
      </c>
      <c r="AJ437" s="49">
        <v>3.2</v>
      </c>
      <c r="AK437" s="49">
        <v>3.09</v>
      </c>
      <c r="AL437" s="49">
        <v>3.58</v>
      </c>
      <c r="AM437" s="49">
        <v>3.56</v>
      </c>
      <c r="AN437" s="49">
        <v>0</v>
      </c>
      <c r="AP437" s="50" t="str">
        <f>Main!A547</f>
        <v>Mahrez</v>
      </c>
      <c r="AQ437" s="50">
        <f>Main!B547</f>
        <v>7.5</v>
      </c>
      <c r="AR437" s="50" t="str">
        <f>Main!C547</f>
        <v>Man City</v>
      </c>
      <c r="AS437" s="50">
        <f>Main!D547</f>
        <v>3.13</v>
      </c>
      <c r="AT437" s="50">
        <f>Main!E547</f>
        <v>1.98</v>
      </c>
      <c r="AU437" s="50">
        <f>Main!F547</f>
        <v>4.4400000000000004</v>
      </c>
      <c r="AV437" s="50">
        <f>Main!G547</f>
        <v>2.68</v>
      </c>
      <c r="AW437" s="50">
        <f>Main!H547</f>
        <v>2.23</v>
      </c>
      <c r="AX437" s="50">
        <f>Main!I547</f>
        <v>4.91</v>
      </c>
      <c r="AY437" s="50">
        <f>Main!J547</f>
        <v>2.65</v>
      </c>
      <c r="AZ437" s="50">
        <f>Main!K547</f>
        <v>1.07</v>
      </c>
      <c r="BA437" s="50">
        <f>Main!L1427</f>
        <v>0</v>
      </c>
      <c r="BC437" s="50" t="str">
        <v>Mahrez</v>
      </c>
      <c r="BD437" s="50">
        <v>7.5</v>
      </c>
      <c r="BE437" s="50" t="str">
        <v>Man City</v>
      </c>
      <c r="BF437" s="50">
        <v>3.13</v>
      </c>
      <c r="BG437" s="50">
        <v>1.98</v>
      </c>
      <c r="BH437" s="50">
        <v>4.4400000000000004</v>
      </c>
      <c r="BI437" s="50">
        <v>2.68</v>
      </c>
      <c r="BJ437" s="50">
        <v>2.23</v>
      </c>
      <c r="BK437" s="50">
        <v>4.91</v>
      </c>
      <c r="BL437" s="50">
        <v>2.65</v>
      </c>
      <c r="BM437" s="50">
        <v>1.07</v>
      </c>
      <c r="BN437" s="50">
        <v>0</v>
      </c>
      <c r="BP437" s="126" t="str">
        <f>Main!A437</f>
        <v>Mahrez</v>
      </c>
      <c r="BQ437" s="126">
        <f>Main!N3187</f>
        <v>0</v>
      </c>
      <c r="BR437" s="126">
        <f>Main!G107</f>
        <v>2.68</v>
      </c>
      <c r="BS437" s="126" t="str">
        <v>Mahrez</v>
      </c>
      <c r="BT437" s="126">
        <v>0</v>
      </c>
      <c r="BU437" s="126">
        <v>2.68</v>
      </c>
      <c r="BV437" s="127" t="str">
        <f t="shared" si="61"/>
        <v>Mahrez</v>
      </c>
      <c r="BW437" s="127">
        <f>Main!P3187</f>
        <v>0</v>
      </c>
      <c r="BX437" s="127">
        <f t="shared" si="62"/>
        <v>2.68</v>
      </c>
      <c r="BY437" s="127" t="str">
        <v>Mahrez</v>
      </c>
      <c r="BZ437" s="127">
        <v>0</v>
      </c>
      <c r="CA437" s="127">
        <v>2.68</v>
      </c>
      <c r="CH437" s="19" t="str">
        <f t="shared" si="63"/>
        <v>Mahrez</v>
      </c>
      <c r="CI437" s="19">
        <f>Main!M3187-BQ437-BW437-CC437</f>
        <v>0</v>
      </c>
      <c r="CJ437" s="19">
        <f t="shared" si="64"/>
        <v>2.68</v>
      </c>
      <c r="CK437" s="19" t="str">
        <v>Mahrez</v>
      </c>
      <c r="CL437" s="19">
        <v>0</v>
      </c>
      <c r="CM437" s="19">
        <v>2.68</v>
      </c>
    </row>
    <row r="438" spans="1:91">
      <c r="A438" s="48" t="str">
        <v>Harrison</v>
      </c>
      <c r="B438" s="48">
        <v>5.8</v>
      </c>
      <c r="C438" s="48" t="str">
        <v>Leeds</v>
      </c>
      <c r="D438" s="48">
        <v>2.4700000000000002</v>
      </c>
      <c r="E438" s="48">
        <v>3.28</v>
      </c>
      <c r="F438" s="48">
        <v>2.9</v>
      </c>
      <c r="G438" s="48">
        <v>3.09</v>
      </c>
      <c r="H438" s="48">
        <v>2.92</v>
      </c>
      <c r="I438" s="48">
        <v>2.69</v>
      </c>
      <c r="J438" s="48">
        <v>2.62</v>
      </c>
      <c r="K438" s="48">
        <v>2.81</v>
      </c>
      <c r="L438" s="48">
        <v>0</v>
      </c>
      <c r="N438" s="252">
        <f t="shared" si="66"/>
        <v>2</v>
      </c>
      <c r="O438" s="49" t="str">
        <f>Main!A548</f>
        <v>Harrison</v>
      </c>
      <c r="P438" s="49">
        <f>Main!B548</f>
        <v>5.8</v>
      </c>
      <c r="Q438" s="49" t="str">
        <f>Main!C548</f>
        <v>Leeds</v>
      </c>
      <c r="R438" s="49">
        <f>Main!D548</f>
        <v>2.4700000000000002</v>
      </c>
      <c r="S438" s="49">
        <f>Main!E548</f>
        <v>3.28</v>
      </c>
      <c r="T438" s="49">
        <f>Main!F548</f>
        <v>2.9</v>
      </c>
      <c r="U438" s="49">
        <f>Main!G548</f>
        <v>3.09</v>
      </c>
      <c r="V438" s="49">
        <f>Main!H548</f>
        <v>2.92</v>
      </c>
      <c r="W438" s="49">
        <f>Main!I548</f>
        <v>2.69</v>
      </c>
      <c r="X438" s="49">
        <f>Main!J548</f>
        <v>2.62</v>
      </c>
      <c r="Y438" s="49">
        <f>Main!K548</f>
        <v>2.81</v>
      </c>
      <c r="Z438" s="49">
        <f>Main!L3188</f>
        <v>0</v>
      </c>
      <c r="AB438" s="49">
        <v>4</v>
      </c>
      <c r="AC438" s="49" t="str">
        <v>Henderson</v>
      </c>
      <c r="AD438" s="49">
        <v>4.7</v>
      </c>
      <c r="AE438" s="49" t="str">
        <v>Nott'm Forest</v>
      </c>
      <c r="AF438" s="49">
        <v>3.35</v>
      </c>
      <c r="AG438" s="49">
        <v>3.43</v>
      </c>
      <c r="AH438" s="49">
        <v>3.62</v>
      </c>
      <c r="AI438" s="49">
        <v>3.47</v>
      </c>
      <c r="AJ438" s="49">
        <v>3.49</v>
      </c>
      <c r="AK438" s="49">
        <v>3.24</v>
      </c>
      <c r="AL438" s="49">
        <v>3.06</v>
      </c>
      <c r="AM438" s="49">
        <v>2.78</v>
      </c>
      <c r="AN438" s="49">
        <v>0</v>
      </c>
      <c r="AP438" s="50" t="str">
        <f>Main!A548</f>
        <v>Harrison</v>
      </c>
      <c r="AQ438" s="50">
        <f>Main!B548</f>
        <v>5.8</v>
      </c>
      <c r="AR438" s="50" t="str">
        <f>Main!C548</f>
        <v>Leeds</v>
      </c>
      <c r="AS438" s="50">
        <f>Main!D548</f>
        <v>2.4700000000000002</v>
      </c>
      <c r="AT438" s="50">
        <f>Main!E548</f>
        <v>3.28</v>
      </c>
      <c r="AU438" s="50">
        <f>Main!F548</f>
        <v>2.9</v>
      </c>
      <c r="AV438" s="50">
        <f>Main!G548</f>
        <v>3.09</v>
      </c>
      <c r="AW438" s="50">
        <f>Main!H548</f>
        <v>2.92</v>
      </c>
      <c r="AX438" s="50">
        <f>Main!I548</f>
        <v>2.69</v>
      </c>
      <c r="AY438" s="50">
        <f>Main!J548</f>
        <v>2.62</v>
      </c>
      <c r="AZ438" s="50">
        <f>Main!K548</f>
        <v>2.81</v>
      </c>
      <c r="BA438" s="50">
        <f>Main!L1428</f>
        <v>0</v>
      </c>
      <c r="BC438" s="50" t="str">
        <v>Harrison</v>
      </c>
      <c r="BD438" s="50">
        <v>5.8</v>
      </c>
      <c r="BE438" s="50" t="str">
        <v>Leeds</v>
      </c>
      <c r="BF438" s="50">
        <v>2.4700000000000002</v>
      </c>
      <c r="BG438" s="50">
        <v>3.28</v>
      </c>
      <c r="BH438" s="50">
        <v>2.9</v>
      </c>
      <c r="BI438" s="50">
        <v>3.09</v>
      </c>
      <c r="BJ438" s="50">
        <v>2.92</v>
      </c>
      <c r="BK438" s="50">
        <v>2.69</v>
      </c>
      <c r="BL438" s="50">
        <v>2.62</v>
      </c>
      <c r="BM438" s="50">
        <v>2.81</v>
      </c>
      <c r="BN438" s="50">
        <v>0</v>
      </c>
      <c r="BP438" s="126" t="str">
        <f>Main!A438</f>
        <v>Harrison</v>
      </c>
      <c r="BQ438" s="126">
        <f>Main!N3188</f>
        <v>0</v>
      </c>
      <c r="BR438" s="126">
        <f>Main!G108</f>
        <v>3.09</v>
      </c>
      <c r="BS438" s="126" t="str">
        <v>Harrison</v>
      </c>
      <c r="BT438" s="126">
        <v>0</v>
      </c>
      <c r="BU438" s="126">
        <v>3.09</v>
      </c>
      <c r="BV438" s="127" t="str">
        <f t="shared" si="61"/>
        <v>Harrison</v>
      </c>
      <c r="BW438" s="127">
        <f>Main!P3188</f>
        <v>0</v>
      </c>
      <c r="BX438" s="127">
        <f t="shared" si="62"/>
        <v>3.09</v>
      </c>
      <c r="BY438" s="127" t="str">
        <v>Harrison</v>
      </c>
      <c r="BZ438" s="127">
        <v>0</v>
      </c>
      <c r="CA438" s="127">
        <v>3.09</v>
      </c>
      <c r="CH438" s="19" t="str">
        <f t="shared" si="63"/>
        <v>Harrison</v>
      </c>
      <c r="CI438" s="19">
        <f>Main!M3188-BQ438-BW438-CC438</f>
        <v>0</v>
      </c>
      <c r="CJ438" s="19">
        <f t="shared" si="64"/>
        <v>3.09</v>
      </c>
      <c r="CK438" s="19" t="str">
        <v>Harrison</v>
      </c>
      <c r="CL438" s="19">
        <v>0</v>
      </c>
      <c r="CM438" s="19">
        <v>3.09</v>
      </c>
    </row>
    <row r="439" spans="1:91">
      <c r="A439" s="48" t="str">
        <v>Eriksen</v>
      </c>
      <c r="B439" s="48">
        <v>6.3</v>
      </c>
      <c r="C439" s="48" t="str">
        <v>Man Utd</v>
      </c>
      <c r="D439" s="48">
        <v>3.13</v>
      </c>
      <c r="E439" s="48">
        <v>3.63</v>
      </c>
      <c r="F439" s="48">
        <v>2.4500000000000002</v>
      </c>
      <c r="G439" s="48">
        <v>2.4900000000000002</v>
      </c>
      <c r="H439" s="48">
        <v>3.24</v>
      </c>
      <c r="I439" s="48">
        <v>2.96</v>
      </c>
      <c r="J439" s="48">
        <v>3.24</v>
      </c>
      <c r="K439" s="48">
        <v>1.55</v>
      </c>
      <c r="L439" s="48">
        <v>0</v>
      </c>
      <c r="N439" s="252">
        <f t="shared" si="66"/>
        <v>2</v>
      </c>
      <c r="O439" s="49" t="str">
        <f>Main!A549</f>
        <v>Eriksen</v>
      </c>
      <c r="P439" s="49">
        <f>Main!B549</f>
        <v>6.3</v>
      </c>
      <c r="Q439" s="49" t="str">
        <f>Main!C549</f>
        <v>Man Utd</v>
      </c>
      <c r="R439" s="49">
        <f>Main!D549</f>
        <v>3.13</v>
      </c>
      <c r="S439" s="49">
        <f>Main!E549</f>
        <v>3.63</v>
      </c>
      <c r="T439" s="49">
        <f>Main!F549</f>
        <v>2.4500000000000002</v>
      </c>
      <c r="U439" s="49">
        <f>Main!G549</f>
        <v>2.4900000000000002</v>
      </c>
      <c r="V439" s="49">
        <f>Main!H549</f>
        <v>3.24</v>
      </c>
      <c r="W439" s="49">
        <f>Main!I549</f>
        <v>2.96</v>
      </c>
      <c r="X439" s="49">
        <f>Main!J549</f>
        <v>3.24</v>
      </c>
      <c r="Y439" s="49">
        <f>Main!K549</f>
        <v>1.55</v>
      </c>
      <c r="Z439" s="49">
        <f>Main!L3189</f>
        <v>0</v>
      </c>
      <c r="AB439" s="49">
        <v>4</v>
      </c>
      <c r="AC439" s="49" t="str">
        <v>Meslier</v>
      </c>
      <c r="AD439" s="49">
        <v>4.5</v>
      </c>
      <c r="AE439" s="49" t="str">
        <v>Leeds</v>
      </c>
      <c r="AF439" s="49">
        <v>3.13</v>
      </c>
      <c r="AG439" s="49">
        <v>3.36</v>
      </c>
      <c r="AH439" s="49">
        <v>3.2</v>
      </c>
      <c r="AI439" s="49">
        <v>3.41</v>
      </c>
      <c r="AJ439" s="49">
        <v>3.43</v>
      </c>
      <c r="AK439" s="49">
        <v>3.18</v>
      </c>
      <c r="AL439" s="49">
        <v>3.38</v>
      </c>
      <c r="AM439" s="49">
        <v>3.24</v>
      </c>
      <c r="AN439" s="49">
        <v>0</v>
      </c>
      <c r="AP439" s="50" t="str">
        <f>Main!A549</f>
        <v>Eriksen</v>
      </c>
      <c r="AQ439" s="50">
        <f>Main!B549</f>
        <v>6.3</v>
      </c>
      <c r="AR439" s="50" t="str">
        <f>Main!C549</f>
        <v>Man Utd</v>
      </c>
      <c r="AS439" s="50">
        <f>Main!D549</f>
        <v>3.13</v>
      </c>
      <c r="AT439" s="50">
        <f>Main!E549</f>
        <v>3.63</v>
      </c>
      <c r="AU439" s="50">
        <f>Main!F549</f>
        <v>2.4500000000000002</v>
      </c>
      <c r="AV439" s="50">
        <f>Main!G549</f>
        <v>2.4900000000000002</v>
      </c>
      <c r="AW439" s="50">
        <f>Main!H549</f>
        <v>3.24</v>
      </c>
      <c r="AX439" s="50">
        <f>Main!I549</f>
        <v>2.96</v>
      </c>
      <c r="AY439" s="50">
        <f>Main!J549</f>
        <v>3.24</v>
      </c>
      <c r="AZ439" s="50">
        <f>Main!K549</f>
        <v>1.55</v>
      </c>
      <c r="BA439" s="50">
        <f>Main!L1429</f>
        <v>0</v>
      </c>
      <c r="BC439" s="50" t="str">
        <v>Eriksen</v>
      </c>
      <c r="BD439" s="50">
        <v>6.3</v>
      </c>
      <c r="BE439" s="50" t="str">
        <v>Man Utd</v>
      </c>
      <c r="BF439" s="50">
        <v>3.13</v>
      </c>
      <c r="BG439" s="50">
        <v>3.63</v>
      </c>
      <c r="BH439" s="50">
        <v>2.4500000000000002</v>
      </c>
      <c r="BI439" s="50">
        <v>2.4900000000000002</v>
      </c>
      <c r="BJ439" s="50">
        <v>3.24</v>
      </c>
      <c r="BK439" s="50">
        <v>2.96</v>
      </c>
      <c r="BL439" s="50">
        <v>3.24</v>
      </c>
      <c r="BM439" s="50">
        <v>1.55</v>
      </c>
      <c r="BN439" s="50">
        <v>0</v>
      </c>
      <c r="BP439" s="126" t="str">
        <f>Main!A439</f>
        <v>Eriksen</v>
      </c>
      <c r="BQ439" s="126">
        <f>Main!N3189</f>
        <v>0</v>
      </c>
      <c r="BR439" s="126">
        <f>Main!G109</f>
        <v>2.4900000000000002</v>
      </c>
      <c r="BS439" s="126" t="str">
        <v>Eriksen</v>
      </c>
      <c r="BT439" s="126">
        <v>0</v>
      </c>
      <c r="BU439" s="126">
        <v>2.4900000000000002</v>
      </c>
      <c r="BV439" s="127" t="str">
        <f t="shared" si="61"/>
        <v>Eriksen</v>
      </c>
      <c r="BW439" s="127">
        <f>Main!P3189</f>
        <v>0</v>
      </c>
      <c r="BX439" s="127">
        <f t="shared" si="62"/>
        <v>2.4900000000000002</v>
      </c>
      <c r="BY439" s="127" t="str">
        <v>Eriksen</v>
      </c>
      <c r="BZ439" s="127">
        <v>0</v>
      </c>
      <c r="CA439" s="127">
        <v>2.4900000000000002</v>
      </c>
      <c r="CH439" s="19" t="str">
        <f t="shared" si="63"/>
        <v>Eriksen</v>
      </c>
      <c r="CI439" s="19">
        <f>Main!M3189-BQ439-BW439-CC439</f>
        <v>0</v>
      </c>
      <c r="CJ439" s="19">
        <f t="shared" si="64"/>
        <v>2.4900000000000002</v>
      </c>
      <c r="CK439" s="19" t="str">
        <v>Eriksen</v>
      </c>
      <c r="CL439" s="19">
        <v>0</v>
      </c>
      <c r="CM439" s="19">
        <v>2.4900000000000002</v>
      </c>
    </row>
    <row r="440" spans="1:91">
      <c r="A440" s="48" t="str">
        <v>Eze</v>
      </c>
      <c r="B440" s="48">
        <v>5.7</v>
      </c>
      <c r="C440" s="48" t="str">
        <v>Crystal Palace</v>
      </c>
      <c r="D440" s="48">
        <v>3.39</v>
      </c>
      <c r="E440" s="48">
        <v>3.07</v>
      </c>
      <c r="F440" s="48">
        <v>2.6</v>
      </c>
      <c r="G440" s="48">
        <v>2.76</v>
      </c>
      <c r="H440" s="48">
        <v>2.48</v>
      </c>
      <c r="I440" s="48">
        <v>2.91</v>
      </c>
      <c r="J440" s="48">
        <v>2.82</v>
      </c>
      <c r="K440" s="48">
        <v>2.56</v>
      </c>
      <c r="L440" s="48">
        <v>0</v>
      </c>
      <c r="N440" s="252">
        <f t="shared" si="66"/>
        <v>2</v>
      </c>
      <c r="O440" s="49" t="str">
        <f>Main!A550</f>
        <v>Eze</v>
      </c>
      <c r="P440" s="49">
        <f>Main!B550</f>
        <v>5.7</v>
      </c>
      <c r="Q440" s="49" t="str">
        <f>Main!C550</f>
        <v>Crystal Palace</v>
      </c>
      <c r="R440" s="49">
        <f>Main!D550</f>
        <v>3.39</v>
      </c>
      <c r="S440" s="49">
        <f>Main!E550</f>
        <v>3.07</v>
      </c>
      <c r="T440" s="49">
        <f>Main!F550</f>
        <v>2.6</v>
      </c>
      <c r="U440" s="49">
        <f>Main!G550</f>
        <v>2.76</v>
      </c>
      <c r="V440" s="49">
        <f>Main!H550</f>
        <v>2.48</v>
      </c>
      <c r="W440" s="49">
        <f>Main!I550</f>
        <v>2.91</v>
      </c>
      <c r="X440" s="49">
        <f>Main!J550</f>
        <v>2.82</v>
      </c>
      <c r="Y440" s="49">
        <f>Main!K550</f>
        <v>2.56</v>
      </c>
      <c r="Z440" s="49">
        <f>Main!L3190</f>
        <v>0</v>
      </c>
      <c r="AB440" s="49">
        <v>4</v>
      </c>
      <c r="AC440" s="49" t="str">
        <v>Guaita</v>
      </c>
      <c r="AD440" s="49">
        <v>4.5</v>
      </c>
      <c r="AE440" s="49" t="str">
        <v>Crystal Palace</v>
      </c>
      <c r="AF440" s="49">
        <v>3.71</v>
      </c>
      <c r="AG440" s="49">
        <v>3.38</v>
      </c>
      <c r="AH440" s="49">
        <v>3.17</v>
      </c>
      <c r="AI440" s="49">
        <v>3.31</v>
      </c>
      <c r="AJ440" s="49">
        <v>3.06</v>
      </c>
      <c r="AK440" s="49">
        <v>3.35</v>
      </c>
      <c r="AL440" s="49">
        <v>3.24</v>
      </c>
      <c r="AM440" s="49">
        <v>3.06</v>
      </c>
      <c r="AN440" s="49">
        <v>0</v>
      </c>
      <c r="AP440" s="50" t="str">
        <f>Main!A550</f>
        <v>Eze</v>
      </c>
      <c r="AQ440" s="50">
        <f>Main!B550</f>
        <v>5.7</v>
      </c>
      <c r="AR440" s="50" t="str">
        <f>Main!C550</f>
        <v>Crystal Palace</v>
      </c>
      <c r="AS440" s="50">
        <f>Main!D550</f>
        <v>3.39</v>
      </c>
      <c r="AT440" s="50">
        <f>Main!E550</f>
        <v>3.07</v>
      </c>
      <c r="AU440" s="50">
        <f>Main!F550</f>
        <v>2.6</v>
      </c>
      <c r="AV440" s="50">
        <f>Main!G550</f>
        <v>2.76</v>
      </c>
      <c r="AW440" s="50">
        <f>Main!H550</f>
        <v>2.48</v>
      </c>
      <c r="AX440" s="50">
        <f>Main!I550</f>
        <v>2.91</v>
      </c>
      <c r="AY440" s="50">
        <f>Main!J550</f>
        <v>2.82</v>
      </c>
      <c r="AZ440" s="50">
        <f>Main!K550</f>
        <v>2.56</v>
      </c>
      <c r="BA440" s="50">
        <f>Main!L1430</f>
        <v>0</v>
      </c>
      <c r="BC440" s="50" t="str">
        <v>Eze</v>
      </c>
      <c r="BD440" s="50">
        <v>5.7</v>
      </c>
      <c r="BE440" s="50" t="str">
        <v>Crystal Palace</v>
      </c>
      <c r="BF440" s="50">
        <v>3.39</v>
      </c>
      <c r="BG440" s="50">
        <v>3.07</v>
      </c>
      <c r="BH440" s="50">
        <v>2.6</v>
      </c>
      <c r="BI440" s="50">
        <v>2.76</v>
      </c>
      <c r="BJ440" s="50">
        <v>2.48</v>
      </c>
      <c r="BK440" s="50">
        <v>2.91</v>
      </c>
      <c r="BL440" s="50">
        <v>2.82</v>
      </c>
      <c r="BM440" s="50">
        <v>2.56</v>
      </c>
      <c r="BN440" s="50">
        <v>0</v>
      </c>
      <c r="BP440" s="126" t="str">
        <f>Main!A440</f>
        <v>Eze</v>
      </c>
      <c r="BQ440" s="126">
        <f>Main!N3190</f>
        <v>0</v>
      </c>
      <c r="BR440" s="126">
        <f>Main!G110</f>
        <v>2.76</v>
      </c>
      <c r="BS440" s="126" t="str">
        <v>Eze</v>
      </c>
      <c r="BT440" s="126">
        <v>0</v>
      </c>
      <c r="BU440" s="126">
        <v>2.76</v>
      </c>
      <c r="BV440" s="127" t="str">
        <f t="shared" si="61"/>
        <v>Eze</v>
      </c>
      <c r="BW440" s="127">
        <f>Main!P3190</f>
        <v>0</v>
      </c>
      <c r="BX440" s="127">
        <f t="shared" si="62"/>
        <v>2.76</v>
      </c>
      <c r="BY440" s="127" t="str">
        <v>Eze</v>
      </c>
      <c r="BZ440" s="127">
        <v>0</v>
      </c>
      <c r="CA440" s="127">
        <v>2.76</v>
      </c>
      <c r="CH440" s="19" t="str">
        <f t="shared" si="63"/>
        <v>Eze</v>
      </c>
      <c r="CI440" s="19">
        <f>Main!M3190-BQ440-BW440-CC440</f>
        <v>0</v>
      </c>
      <c r="CJ440" s="19">
        <f t="shared" si="64"/>
        <v>2.76</v>
      </c>
      <c r="CK440" s="19" t="str">
        <v>Eze</v>
      </c>
      <c r="CL440" s="19">
        <v>0</v>
      </c>
      <c r="CM440" s="19">
        <v>2.76</v>
      </c>
    </row>
    <row r="441" spans="1:91">
      <c r="A441" s="48" t="str" cm="1">
        <f t="array" ref="A441:L550">_xlfn._xlws.SORT(Main!A441:L550,12,-1)</f>
        <v>Alexander-Arnold</v>
      </c>
      <c r="B441" s="48">
        <v>7.2</v>
      </c>
      <c r="C441" s="48" t="str">
        <v>Liverpool</v>
      </c>
      <c r="D441" s="48">
        <v>5.47</v>
      </c>
      <c r="E441" s="48">
        <v>4.5599999999999996</v>
      </c>
      <c r="F441" s="48">
        <v>3.88</v>
      </c>
      <c r="G441" s="48">
        <v>4.2300000000000004</v>
      </c>
      <c r="H441" s="48">
        <v>4.62</v>
      </c>
      <c r="I441" s="48">
        <v>5.53</v>
      </c>
      <c r="J441" s="48">
        <v>3.38</v>
      </c>
      <c r="K441" s="48">
        <v>4.43</v>
      </c>
      <c r="L441" s="48">
        <v>1</v>
      </c>
      <c r="N441" s="252">
        <f t="shared" si="66"/>
        <v>3</v>
      </c>
      <c r="O441" s="49" t="str">
        <f>Main!A551</f>
        <v>Cancelo</v>
      </c>
      <c r="P441" s="49">
        <f>Main!B551</f>
        <v>7.4</v>
      </c>
      <c r="Q441" s="49" t="str">
        <f>Main!C551</f>
        <v>Man City</v>
      </c>
      <c r="R441" s="49">
        <f>Main!D551</f>
        <v>4.88</v>
      </c>
      <c r="S441" s="49">
        <f>Main!E551</f>
        <v>3.74</v>
      </c>
      <c r="T441" s="49">
        <f>Main!F551</f>
        <v>6.68</v>
      </c>
      <c r="U441" s="49">
        <f>Main!G551</f>
        <v>4.47</v>
      </c>
      <c r="V441" s="49">
        <f>Main!H551</f>
        <v>3.18</v>
      </c>
      <c r="W441" s="49">
        <f>Main!I551</f>
        <v>7.21</v>
      </c>
      <c r="X441" s="49">
        <f>Main!J551</f>
        <v>4.09</v>
      </c>
      <c r="Y441" s="49">
        <f>Main!K551</f>
        <v>1.86</v>
      </c>
      <c r="Z441" s="49">
        <f>Main!L3191</f>
        <v>0</v>
      </c>
      <c r="AB441" s="49" cm="1">
        <f t="array" ref="AB441:AN550">_xlfn._xlws.SORT(N441:Z550,{13,1},{-1,1})</f>
        <v>1</v>
      </c>
      <c r="AC441" s="49" t="str">
        <v>Haaland</v>
      </c>
      <c r="AD441" s="49">
        <v>11.5</v>
      </c>
      <c r="AE441" s="49" t="str">
        <v>Man City</v>
      </c>
      <c r="AF441" s="49">
        <v>8.2100000000000009</v>
      </c>
      <c r="AG441" s="49">
        <v>5.33</v>
      </c>
      <c r="AH441" s="49">
        <v>11.86</v>
      </c>
      <c r="AI441" s="49">
        <v>6.93</v>
      </c>
      <c r="AJ441" s="49">
        <v>5.23</v>
      </c>
      <c r="AK441" s="49">
        <v>11.64</v>
      </c>
      <c r="AL441" s="49">
        <v>6.28</v>
      </c>
      <c r="AM441" s="49">
        <v>2.86</v>
      </c>
      <c r="AN441" s="49">
        <v>1</v>
      </c>
      <c r="AP441" s="50" t="str">
        <f>Main!A551</f>
        <v>Cancelo</v>
      </c>
      <c r="AQ441" s="50">
        <f>Main!B551</f>
        <v>7.4</v>
      </c>
      <c r="AR441" s="50" t="str">
        <f>Main!C551</f>
        <v>Man City</v>
      </c>
      <c r="AS441" s="50">
        <f>Main!D551</f>
        <v>4.88</v>
      </c>
      <c r="AT441" s="50">
        <f>Main!E551</f>
        <v>3.74</v>
      </c>
      <c r="AU441" s="50">
        <f>Main!F551</f>
        <v>6.68</v>
      </c>
      <c r="AV441" s="50">
        <f>Main!G551</f>
        <v>4.47</v>
      </c>
      <c r="AW441" s="50">
        <f>Main!H551</f>
        <v>3.18</v>
      </c>
      <c r="AX441" s="50">
        <f>Main!I551</f>
        <v>7.21</v>
      </c>
      <c r="AY441" s="50">
        <f>Main!J551</f>
        <v>4.09</v>
      </c>
      <c r="AZ441" s="50">
        <f>Main!K551</f>
        <v>1.86</v>
      </c>
      <c r="BA441" s="50">
        <f>Main!L1431</f>
        <v>0</v>
      </c>
      <c r="BC441" s="50" t="str" cm="1">
        <f t="array" ref="BC441:BN550">_xlfn._xlws.SORT(AP441:BA550,12,-1)</f>
        <v>Salah</v>
      </c>
      <c r="BD441" s="50">
        <v>12.8</v>
      </c>
      <c r="BE441" s="50" t="str">
        <v>Liverpool</v>
      </c>
      <c r="BF441" s="50">
        <v>8.14</v>
      </c>
      <c r="BG441" s="50">
        <v>6.7</v>
      </c>
      <c r="BH441" s="50">
        <v>5.55</v>
      </c>
      <c r="BI441" s="50">
        <v>5.82</v>
      </c>
      <c r="BJ441" s="50">
        <v>5.69</v>
      </c>
      <c r="BK441" s="50">
        <v>7.04</v>
      </c>
      <c r="BL441" s="50">
        <v>4.66</v>
      </c>
      <c r="BM441" s="50">
        <v>5.59</v>
      </c>
      <c r="BN441" s="50">
        <v>1</v>
      </c>
      <c r="BP441" s="126" t="str">
        <f>Main!A441</f>
        <v>Cancelo</v>
      </c>
      <c r="BQ441" s="126">
        <f>Main!N3191</f>
        <v>0</v>
      </c>
      <c r="BR441" s="126">
        <f>Main!H1</f>
        <v>3.18</v>
      </c>
      <c r="BS441" s="126" t="str" cm="1">
        <f t="array" ref="BS441:BU550">_xlfn._xlws.SORT(BP441:BR550,2,-1)</f>
        <v>Botman</v>
      </c>
      <c r="BT441" s="126">
        <v>1</v>
      </c>
      <c r="BU441" s="126">
        <v>3.65</v>
      </c>
      <c r="BV441" s="127" t="str">
        <f t="shared" si="61"/>
        <v>Cancelo</v>
      </c>
      <c r="BW441" s="127">
        <f>Main!P3191</f>
        <v>0</v>
      </c>
      <c r="BX441" s="127">
        <f t="shared" si="62"/>
        <v>3.18</v>
      </c>
      <c r="BY441" s="127" t="str" cm="1">
        <f t="array" ref="BY441:CA550">_xlfn._xlws.SORT(BV441:BX550,2,-1)</f>
        <v>Mitrović</v>
      </c>
      <c r="BZ441" s="127">
        <v>1</v>
      </c>
      <c r="CA441" s="127">
        <v>3.38</v>
      </c>
      <c r="CH441" s="19" t="str">
        <f t="shared" si="63"/>
        <v>Cancelo</v>
      </c>
      <c r="CI441" s="19">
        <f>Main!M3191-BQ441-BW441-CC441</f>
        <v>0</v>
      </c>
      <c r="CJ441" s="19">
        <f t="shared" si="64"/>
        <v>3.18</v>
      </c>
      <c r="CK441" s="19" t="str" cm="1">
        <f t="array" ref="CK441:CM550">_xlfn._xlws.SORT(CH441:CJ550,2,-1)</f>
        <v>Greenwood</v>
      </c>
      <c r="CL441" s="19">
        <v>1</v>
      </c>
      <c r="CM441" s="19">
        <v>0.69</v>
      </c>
    </row>
    <row r="442" spans="1:91">
      <c r="A442" s="48" t="str">
        <v>Gabriel</v>
      </c>
      <c r="B442" s="48">
        <v>5.0999999999999996</v>
      </c>
      <c r="C442" s="48" t="str">
        <v>Arsenal</v>
      </c>
      <c r="D442" s="48">
        <v>3.64</v>
      </c>
      <c r="E442" s="48">
        <v>3.66</v>
      </c>
      <c r="F442" s="48">
        <v>2.86</v>
      </c>
      <c r="G442" s="48">
        <v>3.48</v>
      </c>
      <c r="H442" s="48">
        <v>3.85</v>
      </c>
      <c r="I442" s="48">
        <v>6.47</v>
      </c>
      <c r="J442" s="48">
        <v>3.41</v>
      </c>
      <c r="K442" s="48">
        <v>2.75</v>
      </c>
      <c r="L442" s="48">
        <v>1</v>
      </c>
      <c r="N442" s="252">
        <f t="shared" si="66"/>
        <v>3</v>
      </c>
      <c r="O442" s="49" t="str">
        <f>Main!A552</f>
        <v>Alexander-Arnold</v>
      </c>
      <c r="P442" s="49">
        <f>Main!B552</f>
        <v>7.2</v>
      </c>
      <c r="Q442" s="49" t="str">
        <f>Main!C552</f>
        <v>Liverpool</v>
      </c>
      <c r="R442" s="49">
        <f>Main!D552</f>
        <v>5.47</v>
      </c>
      <c r="S442" s="49">
        <f>Main!E552</f>
        <v>4.5599999999999996</v>
      </c>
      <c r="T442" s="49">
        <f>Main!F552</f>
        <v>3.88</v>
      </c>
      <c r="U442" s="49">
        <f>Main!G552</f>
        <v>4.2300000000000004</v>
      </c>
      <c r="V442" s="49">
        <f>Main!H552</f>
        <v>4.62</v>
      </c>
      <c r="W442" s="49">
        <f>Main!I552</f>
        <v>5.53</v>
      </c>
      <c r="X442" s="49">
        <f>Main!J552</f>
        <v>3.38</v>
      </c>
      <c r="Y442" s="49">
        <f>Main!K552</f>
        <v>4.43</v>
      </c>
      <c r="Z442" s="49">
        <f>Main!L3192</f>
        <v>1</v>
      </c>
      <c r="AB442" s="49">
        <v>2</v>
      </c>
      <c r="AC442" s="49" t="str">
        <v>Salah</v>
      </c>
      <c r="AD442" s="49">
        <v>12.8</v>
      </c>
      <c r="AE442" s="49" t="str">
        <v>Liverpool</v>
      </c>
      <c r="AF442" s="49">
        <v>8.14</v>
      </c>
      <c r="AG442" s="49">
        <v>6.7</v>
      </c>
      <c r="AH442" s="49">
        <v>5.55</v>
      </c>
      <c r="AI442" s="49">
        <v>5.82</v>
      </c>
      <c r="AJ442" s="49">
        <v>5.69</v>
      </c>
      <c r="AK442" s="49">
        <v>7.04</v>
      </c>
      <c r="AL442" s="49">
        <v>4.66</v>
      </c>
      <c r="AM442" s="49">
        <v>5.59</v>
      </c>
      <c r="AN442" s="49">
        <v>1</v>
      </c>
      <c r="AP442" s="50" t="str">
        <f>Main!A552</f>
        <v>Alexander-Arnold</v>
      </c>
      <c r="AQ442" s="50">
        <f>Main!B552</f>
        <v>7.2</v>
      </c>
      <c r="AR442" s="50" t="str">
        <f>Main!C552</f>
        <v>Liverpool</v>
      </c>
      <c r="AS442" s="50">
        <f>Main!D552</f>
        <v>5.47</v>
      </c>
      <c r="AT442" s="50">
        <f>Main!E552</f>
        <v>4.5599999999999996</v>
      </c>
      <c r="AU442" s="50">
        <f>Main!F552</f>
        <v>3.88</v>
      </c>
      <c r="AV442" s="50">
        <f>Main!G552</f>
        <v>4.2300000000000004</v>
      </c>
      <c r="AW442" s="50">
        <f>Main!H552</f>
        <v>4.62</v>
      </c>
      <c r="AX442" s="50">
        <f>Main!I552</f>
        <v>5.53</v>
      </c>
      <c r="AY442" s="50">
        <f>Main!J552</f>
        <v>3.38</v>
      </c>
      <c r="AZ442" s="50">
        <f>Main!K552</f>
        <v>4.43</v>
      </c>
      <c r="BA442" s="50">
        <f>Main!L1432</f>
        <v>0</v>
      </c>
      <c r="BC442" s="50" t="str">
        <v>Cancelo</v>
      </c>
      <c r="BD442" s="50">
        <v>7.4</v>
      </c>
      <c r="BE442" s="50" t="str">
        <v>Man City</v>
      </c>
      <c r="BF442" s="50">
        <v>4.88</v>
      </c>
      <c r="BG442" s="50">
        <v>3.74</v>
      </c>
      <c r="BH442" s="50">
        <v>6.68</v>
      </c>
      <c r="BI442" s="50">
        <v>4.47</v>
      </c>
      <c r="BJ442" s="50">
        <v>3.18</v>
      </c>
      <c r="BK442" s="50">
        <v>7.21</v>
      </c>
      <c r="BL442" s="50">
        <v>4.09</v>
      </c>
      <c r="BM442" s="50">
        <v>1.86</v>
      </c>
      <c r="BN442" s="50">
        <v>0</v>
      </c>
      <c r="BP442" s="126" t="str">
        <f>Main!A442</f>
        <v>Alexander-Arnold</v>
      </c>
      <c r="BQ442" s="126">
        <f>Main!N3192</f>
        <v>0</v>
      </c>
      <c r="BR442" s="126">
        <f>Main!H2</f>
        <v>4.62</v>
      </c>
      <c r="BS442" s="126" t="str">
        <v>Cancelo</v>
      </c>
      <c r="BT442" s="126">
        <v>0</v>
      </c>
      <c r="BU442" s="126">
        <v>3.18</v>
      </c>
      <c r="BV442" s="127" t="str">
        <f t="shared" si="61"/>
        <v>Alexander-Arnold</v>
      </c>
      <c r="BW442" s="127">
        <f>Main!P3192</f>
        <v>0</v>
      </c>
      <c r="BX442" s="127">
        <f t="shared" si="62"/>
        <v>4.62</v>
      </c>
      <c r="BY442" s="127" t="str">
        <v>Cancelo</v>
      </c>
      <c r="BZ442" s="127">
        <v>0</v>
      </c>
      <c r="CA442" s="127">
        <v>3.18</v>
      </c>
      <c r="CH442" s="19" t="str">
        <f t="shared" si="63"/>
        <v>Alexander-Arnold</v>
      </c>
      <c r="CI442" s="19">
        <f>Main!M3192-BQ442-BW442-CC442</f>
        <v>0</v>
      </c>
      <c r="CJ442" s="19">
        <f t="shared" si="64"/>
        <v>4.62</v>
      </c>
      <c r="CK442" s="19" t="str">
        <v>Cancelo</v>
      </c>
      <c r="CL442" s="19">
        <v>0</v>
      </c>
      <c r="CM442" s="19">
        <v>3.18</v>
      </c>
    </row>
    <row r="443" spans="1:91">
      <c r="A443" s="48" t="str">
        <v>Trippier</v>
      </c>
      <c r="B443" s="48">
        <v>5.2</v>
      </c>
      <c r="C443" s="48" t="str">
        <v>Newcastle</v>
      </c>
      <c r="D443" s="48">
        <v>4.8</v>
      </c>
      <c r="E443" s="48">
        <v>2.5</v>
      </c>
      <c r="F443" s="48">
        <v>4.55</v>
      </c>
      <c r="G443" s="48">
        <v>3.76</v>
      </c>
      <c r="H443" s="48">
        <v>4.28</v>
      </c>
      <c r="I443" s="48">
        <v>4.3099999999999996</v>
      </c>
      <c r="J443" s="48">
        <v>2.85</v>
      </c>
      <c r="K443" s="48">
        <v>2.5499999999999998</v>
      </c>
      <c r="L443" s="48">
        <v>1</v>
      </c>
      <c r="N443" s="252">
        <f t="shared" si="66"/>
        <v>3</v>
      </c>
      <c r="O443" s="49" t="str">
        <f>Main!A553</f>
        <v>Gabriel</v>
      </c>
      <c r="P443" s="49">
        <f>Main!B553</f>
        <v>5.0999999999999996</v>
      </c>
      <c r="Q443" s="49" t="str">
        <f>Main!C553</f>
        <v>Arsenal</v>
      </c>
      <c r="R443" s="49">
        <f>Main!D553</f>
        <v>3.64</v>
      </c>
      <c r="S443" s="49">
        <f>Main!E553</f>
        <v>3.66</v>
      </c>
      <c r="T443" s="49">
        <f>Main!F553</f>
        <v>2.86</v>
      </c>
      <c r="U443" s="49">
        <f>Main!G553</f>
        <v>3.48</v>
      </c>
      <c r="V443" s="49">
        <f>Main!H553</f>
        <v>3.85</v>
      </c>
      <c r="W443" s="49">
        <f>Main!I553</f>
        <v>6.47</v>
      </c>
      <c r="X443" s="49">
        <f>Main!J553</f>
        <v>3.41</v>
      </c>
      <c r="Y443" s="49">
        <f>Main!K553</f>
        <v>2.75</v>
      </c>
      <c r="Z443" s="49">
        <f>Main!L3193</f>
        <v>1</v>
      </c>
      <c r="AB443" s="49">
        <v>2</v>
      </c>
      <c r="AC443" s="49" t="str">
        <v>Saka</v>
      </c>
      <c r="AD443" s="49">
        <v>8</v>
      </c>
      <c r="AE443" s="49" t="str">
        <v>Arsenal</v>
      </c>
      <c r="AF443" s="49">
        <v>4.79</v>
      </c>
      <c r="AG443" s="49">
        <v>4.96</v>
      </c>
      <c r="AH443" s="49">
        <v>4.45</v>
      </c>
      <c r="AI443" s="49">
        <v>4.71</v>
      </c>
      <c r="AJ443" s="49">
        <v>5.0199999999999996</v>
      </c>
      <c r="AK443" s="49">
        <v>9.41</v>
      </c>
      <c r="AL443" s="49">
        <v>4.7699999999999996</v>
      </c>
      <c r="AM443" s="49">
        <v>3.88</v>
      </c>
      <c r="AN443" s="49">
        <v>1</v>
      </c>
      <c r="AP443" s="50" t="str">
        <f>Main!A553</f>
        <v>Gabriel</v>
      </c>
      <c r="AQ443" s="50">
        <f>Main!B553</f>
        <v>5.0999999999999996</v>
      </c>
      <c r="AR443" s="50" t="str">
        <f>Main!C553</f>
        <v>Arsenal</v>
      </c>
      <c r="AS443" s="50">
        <f>Main!D553</f>
        <v>3.64</v>
      </c>
      <c r="AT443" s="50">
        <f>Main!E553</f>
        <v>3.66</v>
      </c>
      <c r="AU443" s="50">
        <f>Main!F553</f>
        <v>2.86</v>
      </c>
      <c r="AV443" s="50">
        <f>Main!G553</f>
        <v>3.48</v>
      </c>
      <c r="AW443" s="50">
        <f>Main!H553</f>
        <v>3.85</v>
      </c>
      <c r="AX443" s="50">
        <f>Main!I553</f>
        <v>6.47</v>
      </c>
      <c r="AY443" s="50">
        <f>Main!J553</f>
        <v>3.41</v>
      </c>
      <c r="AZ443" s="50">
        <f>Main!K553</f>
        <v>2.75</v>
      </c>
      <c r="BA443" s="50">
        <f>Main!L1433</f>
        <v>0</v>
      </c>
      <c r="BC443" s="50" t="str">
        <v>Alexander-Arnold</v>
      </c>
      <c r="BD443" s="50">
        <v>7.2</v>
      </c>
      <c r="BE443" s="50" t="str">
        <v>Liverpool</v>
      </c>
      <c r="BF443" s="50">
        <v>5.47</v>
      </c>
      <c r="BG443" s="50">
        <v>4.5599999999999996</v>
      </c>
      <c r="BH443" s="50">
        <v>3.88</v>
      </c>
      <c r="BI443" s="50">
        <v>4.2300000000000004</v>
      </c>
      <c r="BJ443" s="50">
        <v>4.62</v>
      </c>
      <c r="BK443" s="50">
        <v>5.53</v>
      </c>
      <c r="BL443" s="50">
        <v>3.38</v>
      </c>
      <c r="BM443" s="50">
        <v>4.43</v>
      </c>
      <c r="BN443" s="50">
        <v>0</v>
      </c>
      <c r="BP443" s="126" t="str">
        <f>Main!A443</f>
        <v>Gabriel</v>
      </c>
      <c r="BQ443" s="126">
        <f>Main!N3193</f>
        <v>0</v>
      </c>
      <c r="BR443" s="126">
        <f>Main!H3</f>
        <v>3.85</v>
      </c>
      <c r="BS443" s="126" t="str">
        <v>Alexander-Arnold</v>
      </c>
      <c r="BT443" s="126">
        <v>0</v>
      </c>
      <c r="BU443" s="126">
        <v>4.62</v>
      </c>
      <c r="BV443" s="127" t="str">
        <f t="shared" si="61"/>
        <v>Gabriel</v>
      </c>
      <c r="BW443" s="127">
        <f>Main!P3193</f>
        <v>0</v>
      </c>
      <c r="BX443" s="127">
        <f t="shared" si="62"/>
        <v>3.85</v>
      </c>
      <c r="BY443" s="127" t="str">
        <v>Alexander-Arnold</v>
      </c>
      <c r="BZ443" s="127">
        <v>0</v>
      </c>
      <c r="CA443" s="127">
        <v>4.62</v>
      </c>
      <c r="CH443" s="19" t="str">
        <f t="shared" si="63"/>
        <v>Gabriel</v>
      </c>
      <c r="CI443" s="19">
        <f>Main!M3193-BQ443-BW443-CC443</f>
        <v>0</v>
      </c>
      <c r="CJ443" s="19">
        <f t="shared" si="64"/>
        <v>3.85</v>
      </c>
      <c r="CK443" s="19" t="str">
        <v>Alexander-Arnold</v>
      </c>
      <c r="CL443" s="19">
        <v>0</v>
      </c>
      <c r="CM443" s="19">
        <v>4.62</v>
      </c>
    </row>
    <row r="444" spans="1:91">
      <c r="A444" s="48" t="str">
        <v>Dunk</v>
      </c>
      <c r="B444" s="48">
        <v>4.7</v>
      </c>
      <c r="C444" s="48" t="str">
        <v>Brighton</v>
      </c>
      <c r="D444" s="48">
        <v>2.59</v>
      </c>
      <c r="E444" s="48">
        <v>3.62</v>
      </c>
      <c r="F444" s="48">
        <v>2.42</v>
      </c>
      <c r="G444" s="48">
        <v>3.12</v>
      </c>
      <c r="H444" s="48">
        <v>4.3899999999999997</v>
      </c>
      <c r="I444" s="48">
        <v>3.27</v>
      </c>
      <c r="J444" s="48">
        <v>3.92</v>
      </c>
      <c r="K444" s="48">
        <v>1.45</v>
      </c>
      <c r="L444" s="48">
        <v>1</v>
      </c>
      <c r="N444" s="252">
        <f t="shared" si="66"/>
        <v>3</v>
      </c>
      <c r="O444" s="49" t="str">
        <f>Main!A554</f>
        <v>Robertson</v>
      </c>
      <c r="P444" s="49">
        <f>Main!B554</f>
        <v>6.8</v>
      </c>
      <c r="Q444" s="49" t="str">
        <f>Main!C554</f>
        <v>Liverpool</v>
      </c>
      <c r="R444" s="49">
        <f>Main!D554</f>
        <v>4.58</v>
      </c>
      <c r="S444" s="49">
        <f>Main!E554</f>
        <v>3.64</v>
      </c>
      <c r="T444" s="49">
        <f>Main!F554</f>
        <v>3.23</v>
      </c>
      <c r="U444" s="49">
        <f>Main!G554</f>
        <v>3.52</v>
      </c>
      <c r="V444" s="49">
        <f>Main!H554</f>
        <v>3.86</v>
      </c>
      <c r="W444" s="49">
        <f>Main!I554</f>
        <v>4.6900000000000004</v>
      </c>
      <c r="X444" s="49">
        <f>Main!J554</f>
        <v>2.81</v>
      </c>
      <c r="Y444" s="49">
        <f>Main!K554</f>
        <v>3.76</v>
      </c>
      <c r="Z444" s="49">
        <f>Main!L3194</f>
        <v>0</v>
      </c>
      <c r="AB444" s="49">
        <v>2</v>
      </c>
      <c r="AC444" s="49" t="str">
        <v>Martinelli</v>
      </c>
      <c r="AD444" s="49">
        <v>6.8</v>
      </c>
      <c r="AE444" s="49" t="str">
        <v>Arsenal</v>
      </c>
      <c r="AF444" s="49">
        <v>4.3499999999999996</v>
      </c>
      <c r="AG444" s="49">
        <v>4.3600000000000003</v>
      </c>
      <c r="AH444" s="49">
        <v>3.96</v>
      </c>
      <c r="AI444" s="49">
        <v>4.4000000000000004</v>
      </c>
      <c r="AJ444" s="49">
        <v>4.43</v>
      </c>
      <c r="AK444" s="49">
        <v>8.3800000000000008</v>
      </c>
      <c r="AL444" s="49">
        <v>4.2</v>
      </c>
      <c r="AM444" s="49">
        <v>3.31</v>
      </c>
      <c r="AN444" s="49">
        <v>1</v>
      </c>
      <c r="AP444" s="50" t="str">
        <f>Main!A554</f>
        <v>Robertson</v>
      </c>
      <c r="AQ444" s="50">
        <f>Main!B554</f>
        <v>6.8</v>
      </c>
      <c r="AR444" s="50" t="str">
        <f>Main!C554</f>
        <v>Liverpool</v>
      </c>
      <c r="AS444" s="50">
        <f>Main!D554</f>
        <v>4.58</v>
      </c>
      <c r="AT444" s="50">
        <f>Main!E554</f>
        <v>3.64</v>
      </c>
      <c r="AU444" s="50">
        <f>Main!F554</f>
        <v>3.23</v>
      </c>
      <c r="AV444" s="50">
        <f>Main!G554</f>
        <v>3.52</v>
      </c>
      <c r="AW444" s="50">
        <f>Main!H554</f>
        <v>3.86</v>
      </c>
      <c r="AX444" s="50">
        <f>Main!I554</f>
        <v>4.6900000000000004</v>
      </c>
      <c r="AY444" s="50">
        <f>Main!J554</f>
        <v>2.81</v>
      </c>
      <c r="AZ444" s="50">
        <f>Main!K554</f>
        <v>3.76</v>
      </c>
      <c r="BA444" s="50">
        <f>Main!L1434</f>
        <v>0</v>
      </c>
      <c r="BC444" s="50" t="str">
        <v>Gabriel</v>
      </c>
      <c r="BD444" s="50">
        <v>5.0999999999999996</v>
      </c>
      <c r="BE444" s="50" t="str">
        <v>Arsenal</v>
      </c>
      <c r="BF444" s="50">
        <v>3.64</v>
      </c>
      <c r="BG444" s="50">
        <v>3.66</v>
      </c>
      <c r="BH444" s="50">
        <v>2.86</v>
      </c>
      <c r="BI444" s="50">
        <v>3.48</v>
      </c>
      <c r="BJ444" s="50">
        <v>3.85</v>
      </c>
      <c r="BK444" s="50">
        <v>6.47</v>
      </c>
      <c r="BL444" s="50">
        <v>3.41</v>
      </c>
      <c r="BM444" s="50">
        <v>2.75</v>
      </c>
      <c r="BN444" s="50">
        <v>0</v>
      </c>
      <c r="BP444" s="126" t="str">
        <f>Main!A444</f>
        <v>Robertson</v>
      </c>
      <c r="BQ444" s="126">
        <f>Main!N3194</f>
        <v>0</v>
      </c>
      <c r="BR444" s="126">
        <f>Main!H4</f>
        <v>3.86</v>
      </c>
      <c r="BS444" s="126" t="str">
        <v>Gabriel</v>
      </c>
      <c r="BT444" s="126">
        <v>0</v>
      </c>
      <c r="BU444" s="126">
        <v>3.85</v>
      </c>
      <c r="BV444" s="127" t="str">
        <f t="shared" si="61"/>
        <v>Robertson</v>
      </c>
      <c r="BW444" s="127">
        <f>Main!P3194</f>
        <v>0</v>
      </c>
      <c r="BX444" s="127">
        <f t="shared" si="62"/>
        <v>3.86</v>
      </c>
      <c r="BY444" s="127" t="str">
        <v>Gabriel</v>
      </c>
      <c r="BZ444" s="127">
        <v>0</v>
      </c>
      <c r="CA444" s="127">
        <v>3.85</v>
      </c>
      <c r="CH444" s="19" t="str">
        <f t="shared" si="63"/>
        <v>Robertson</v>
      </c>
      <c r="CI444" s="19">
        <f>Main!M3194-BQ444-BW444-CC444</f>
        <v>0</v>
      </c>
      <c r="CJ444" s="19">
        <f t="shared" si="64"/>
        <v>3.86</v>
      </c>
      <c r="CK444" s="19" t="str">
        <v>Gabriel</v>
      </c>
      <c r="CL444" s="19">
        <v>0</v>
      </c>
      <c r="CM444" s="19">
        <v>3.85</v>
      </c>
    </row>
    <row r="445" spans="1:91">
      <c r="A445" s="48" t="str">
        <v>Botman</v>
      </c>
      <c r="B445" s="48">
        <v>4.4000000000000004</v>
      </c>
      <c r="C445" s="48" t="str">
        <v>Newcastle</v>
      </c>
      <c r="D445" s="48">
        <v>3.77</v>
      </c>
      <c r="E445" s="48">
        <v>2.08</v>
      </c>
      <c r="F445" s="48">
        <v>3.68</v>
      </c>
      <c r="G445" s="48">
        <v>3.25</v>
      </c>
      <c r="H445" s="48">
        <v>3.65</v>
      </c>
      <c r="I445" s="48">
        <v>3.46</v>
      </c>
      <c r="J445" s="48">
        <v>2.31</v>
      </c>
      <c r="K445" s="48">
        <v>2.04</v>
      </c>
      <c r="L445" s="48">
        <v>1</v>
      </c>
      <c r="N445" s="252">
        <f t="shared" si="66"/>
        <v>3</v>
      </c>
      <c r="O445" s="49" t="str">
        <f>Main!A555</f>
        <v>Trippier</v>
      </c>
      <c r="P445" s="49">
        <f>Main!B555</f>
        <v>5.2</v>
      </c>
      <c r="Q445" s="49" t="str">
        <f>Main!C555</f>
        <v>Newcastle</v>
      </c>
      <c r="R445" s="49">
        <f>Main!D555</f>
        <v>4.8</v>
      </c>
      <c r="S445" s="49">
        <f>Main!E555</f>
        <v>2.5</v>
      </c>
      <c r="T445" s="49">
        <f>Main!F555</f>
        <v>4.55</v>
      </c>
      <c r="U445" s="49">
        <f>Main!G555</f>
        <v>3.76</v>
      </c>
      <c r="V445" s="49">
        <f>Main!H555</f>
        <v>4.28</v>
      </c>
      <c r="W445" s="49">
        <f>Main!I555</f>
        <v>4.3099999999999996</v>
      </c>
      <c r="X445" s="49">
        <f>Main!J555</f>
        <v>2.85</v>
      </c>
      <c r="Y445" s="49">
        <f>Main!K555</f>
        <v>2.5499999999999998</v>
      </c>
      <c r="Z445" s="49">
        <f>Main!L3195</f>
        <v>1</v>
      </c>
      <c r="AB445" s="49">
        <v>2</v>
      </c>
      <c r="AC445" s="49" t="str">
        <v>Mount</v>
      </c>
      <c r="AD445" s="49">
        <v>7.5</v>
      </c>
      <c r="AE445" s="49" t="str">
        <v>Chelsea</v>
      </c>
      <c r="AF445" s="49">
        <v>4.3099999999999996</v>
      </c>
      <c r="AG445" s="49">
        <v>7.12</v>
      </c>
      <c r="AH445" s="49">
        <v>4.3</v>
      </c>
      <c r="AI445" s="49">
        <v>3.08</v>
      </c>
      <c r="AJ445" s="49">
        <v>4.5</v>
      </c>
      <c r="AK445" s="49">
        <v>3.52</v>
      </c>
      <c r="AL445" s="49">
        <v>4.62</v>
      </c>
      <c r="AM445" s="49">
        <v>3.34</v>
      </c>
      <c r="AN445" s="49">
        <v>1</v>
      </c>
      <c r="AP445" s="50" t="str">
        <f>Main!A555</f>
        <v>Trippier</v>
      </c>
      <c r="AQ445" s="50">
        <f>Main!B555</f>
        <v>5.2</v>
      </c>
      <c r="AR445" s="50" t="str">
        <f>Main!C555</f>
        <v>Newcastle</v>
      </c>
      <c r="AS445" s="50">
        <f>Main!D555</f>
        <v>4.8</v>
      </c>
      <c r="AT445" s="50">
        <f>Main!E555</f>
        <v>2.5</v>
      </c>
      <c r="AU445" s="50">
        <f>Main!F555</f>
        <v>4.55</v>
      </c>
      <c r="AV445" s="50">
        <f>Main!G555</f>
        <v>3.76</v>
      </c>
      <c r="AW445" s="50">
        <f>Main!H555</f>
        <v>4.28</v>
      </c>
      <c r="AX445" s="50">
        <f>Main!I555</f>
        <v>4.3099999999999996</v>
      </c>
      <c r="AY445" s="50">
        <f>Main!J555</f>
        <v>2.85</v>
      </c>
      <c r="AZ445" s="50">
        <f>Main!K555</f>
        <v>2.5499999999999998</v>
      </c>
      <c r="BA445" s="50">
        <f>Main!L1435</f>
        <v>0</v>
      </c>
      <c r="BC445" s="50" t="str">
        <v>Robertson</v>
      </c>
      <c r="BD445" s="50">
        <v>6.8</v>
      </c>
      <c r="BE445" s="50" t="str">
        <v>Liverpool</v>
      </c>
      <c r="BF445" s="50">
        <v>4.58</v>
      </c>
      <c r="BG445" s="50">
        <v>3.64</v>
      </c>
      <c r="BH445" s="50">
        <v>3.23</v>
      </c>
      <c r="BI445" s="50">
        <v>3.52</v>
      </c>
      <c r="BJ445" s="50">
        <v>3.86</v>
      </c>
      <c r="BK445" s="50">
        <v>4.6900000000000004</v>
      </c>
      <c r="BL445" s="50">
        <v>2.81</v>
      </c>
      <c r="BM445" s="50">
        <v>3.76</v>
      </c>
      <c r="BN445" s="50">
        <v>0</v>
      </c>
      <c r="BP445" s="126" t="str">
        <f>Main!A445</f>
        <v>Trippier</v>
      </c>
      <c r="BQ445" s="126">
        <f>Main!N3195</f>
        <v>0</v>
      </c>
      <c r="BR445" s="126">
        <f>Main!H5</f>
        <v>4.28</v>
      </c>
      <c r="BS445" s="126" t="str">
        <v>Robertson</v>
      </c>
      <c r="BT445" s="126">
        <v>0</v>
      </c>
      <c r="BU445" s="126">
        <v>3.86</v>
      </c>
      <c r="BV445" s="127" t="str">
        <f t="shared" si="61"/>
        <v>Trippier</v>
      </c>
      <c r="BW445" s="127">
        <f>Main!P3195</f>
        <v>0</v>
      </c>
      <c r="BX445" s="127">
        <f t="shared" si="62"/>
        <v>4.28</v>
      </c>
      <c r="BY445" s="127" t="str">
        <v>Robertson</v>
      </c>
      <c r="BZ445" s="127">
        <v>0</v>
      </c>
      <c r="CA445" s="127">
        <v>3.86</v>
      </c>
      <c r="CH445" s="19" t="str">
        <f t="shared" si="63"/>
        <v>Trippier</v>
      </c>
      <c r="CI445" s="19">
        <f>Main!M3195-BQ445-BW445-CC445</f>
        <v>0</v>
      </c>
      <c r="CJ445" s="19">
        <f t="shared" si="64"/>
        <v>4.28</v>
      </c>
      <c r="CK445" s="19" t="str">
        <v>Robertson</v>
      </c>
      <c r="CL445" s="19">
        <v>0</v>
      </c>
      <c r="CM445" s="19">
        <v>3.86</v>
      </c>
    </row>
    <row r="446" spans="1:91">
      <c r="A446" s="48" t="str">
        <v>Haaland</v>
      </c>
      <c r="B446" s="48">
        <v>11.5</v>
      </c>
      <c r="C446" s="48" t="str">
        <v>Man City</v>
      </c>
      <c r="D446" s="48">
        <v>8.2100000000000009</v>
      </c>
      <c r="E446" s="48">
        <v>5.33</v>
      </c>
      <c r="F446" s="48">
        <v>11.86</v>
      </c>
      <c r="G446" s="48">
        <v>6.93</v>
      </c>
      <c r="H446" s="48">
        <v>5.23</v>
      </c>
      <c r="I446" s="48">
        <v>11.64</v>
      </c>
      <c r="J446" s="48">
        <v>6.28</v>
      </c>
      <c r="K446" s="48">
        <v>2.86</v>
      </c>
      <c r="L446" s="48">
        <v>1</v>
      </c>
      <c r="N446" s="252">
        <f t="shared" si="66"/>
        <v>3</v>
      </c>
      <c r="O446" s="49" t="str">
        <f>Main!A556</f>
        <v>Van Dijk</v>
      </c>
      <c r="P446" s="49">
        <f>Main!B556</f>
        <v>6.5</v>
      </c>
      <c r="Q446" s="49" t="str">
        <f>Main!C556</f>
        <v>Liverpool</v>
      </c>
      <c r="R446" s="49">
        <f>Main!D556</f>
        <v>4.2</v>
      </c>
      <c r="S446" s="49">
        <f>Main!E556</f>
        <v>3.49</v>
      </c>
      <c r="T446" s="49">
        <f>Main!F556</f>
        <v>3.03</v>
      </c>
      <c r="U446" s="49">
        <f>Main!G556</f>
        <v>3.32</v>
      </c>
      <c r="V446" s="49">
        <f>Main!H556</f>
        <v>3.66</v>
      </c>
      <c r="W446" s="49">
        <f>Main!I556</f>
        <v>4.22</v>
      </c>
      <c r="X446" s="49">
        <f>Main!J556</f>
        <v>2.56</v>
      </c>
      <c r="Y446" s="49">
        <f>Main!K556</f>
        <v>3.38</v>
      </c>
      <c r="Z446" s="49">
        <f>Main!L3196</f>
        <v>0</v>
      </c>
      <c r="AB446" s="49">
        <v>2</v>
      </c>
      <c r="AC446" s="49" t="str">
        <v>Rashford</v>
      </c>
      <c r="AD446" s="49">
        <v>6.8</v>
      </c>
      <c r="AE446" s="49" t="str">
        <v>Man Utd</v>
      </c>
      <c r="AF446" s="49">
        <v>4.4400000000000004</v>
      </c>
      <c r="AG446" s="49">
        <v>5.14</v>
      </c>
      <c r="AH446" s="49">
        <v>3.14</v>
      </c>
      <c r="AI446" s="49">
        <v>2.98</v>
      </c>
      <c r="AJ446" s="49">
        <v>4.33</v>
      </c>
      <c r="AK446" s="49">
        <v>4.12</v>
      </c>
      <c r="AL446" s="49">
        <v>4.43</v>
      </c>
      <c r="AM446" s="49">
        <v>2.1</v>
      </c>
      <c r="AN446" s="49">
        <v>1</v>
      </c>
      <c r="AP446" s="50" t="str">
        <f>Main!A556</f>
        <v>Van Dijk</v>
      </c>
      <c r="AQ446" s="50">
        <f>Main!B556</f>
        <v>6.5</v>
      </c>
      <c r="AR446" s="50" t="str">
        <f>Main!C556</f>
        <v>Liverpool</v>
      </c>
      <c r="AS446" s="50">
        <f>Main!D556</f>
        <v>4.2</v>
      </c>
      <c r="AT446" s="50">
        <f>Main!E556</f>
        <v>3.49</v>
      </c>
      <c r="AU446" s="50">
        <f>Main!F556</f>
        <v>3.03</v>
      </c>
      <c r="AV446" s="50">
        <f>Main!G556</f>
        <v>3.32</v>
      </c>
      <c r="AW446" s="50">
        <f>Main!H556</f>
        <v>3.66</v>
      </c>
      <c r="AX446" s="50">
        <f>Main!I556</f>
        <v>4.22</v>
      </c>
      <c r="AY446" s="50">
        <f>Main!J556</f>
        <v>2.56</v>
      </c>
      <c r="AZ446" s="50">
        <f>Main!K556</f>
        <v>3.38</v>
      </c>
      <c r="BA446" s="50">
        <f>Main!L1436</f>
        <v>0</v>
      </c>
      <c r="BC446" s="50" t="str">
        <v>Trippier</v>
      </c>
      <c r="BD446" s="50">
        <v>5.2</v>
      </c>
      <c r="BE446" s="50" t="str">
        <v>Newcastle</v>
      </c>
      <c r="BF446" s="50">
        <v>4.8</v>
      </c>
      <c r="BG446" s="50">
        <v>2.5</v>
      </c>
      <c r="BH446" s="50">
        <v>4.55</v>
      </c>
      <c r="BI446" s="50">
        <v>3.76</v>
      </c>
      <c r="BJ446" s="50">
        <v>4.28</v>
      </c>
      <c r="BK446" s="50">
        <v>4.3099999999999996</v>
      </c>
      <c r="BL446" s="50">
        <v>2.85</v>
      </c>
      <c r="BM446" s="50">
        <v>2.5499999999999998</v>
      </c>
      <c r="BN446" s="50">
        <v>0</v>
      </c>
      <c r="BP446" s="126" t="str">
        <f>Main!A446</f>
        <v>Van Dijk</v>
      </c>
      <c r="BQ446" s="126">
        <f>Main!N3196</f>
        <v>0</v>
      </c>
      <c r="BR446" s="126">
        <f>Main!H6</f>
        <v>3.66</v>
      </c>
      <c r="BS446" s="126" t="str">
        <v>Trippier</v>
      </c>
      <c r="BT446" s="126">
        <v>0</v>
      </c>
      <c r="BU446" s="126">
        <v>4.28</v>
      </c>
      <c r="BV446" s="127" t="str">
        <f t="shared" si="61"/>
        <v>Van Dijk</v>
      </c>
      <c r="BW446" s="127">
        <f>Main!P3196</f>
        <v>0</v>
      </c>
      <c r="BX446" s="127">
        <f t="shared" si="62"/>
        <v>3.66</v>
      </c>
      <c r="BY446" s="127" t="str">
        <v>Trippier</v>
      </c>
      <c r="BZ446" s="127">
        <v>0</v>
      </c>
      <c r="CA446" s="127">
        <v>4.28</v>
      </c>
      <c r="CH446" s="19" t="str">
        <f t="shared" si="63"/>
        <v>Van Dijk</v>
      </c>
      <c r="CI446" s="19">
        <f>Main!M3196-BQ446-BW446-CC446</f>
        <v>0</v>
      </c>
      <c r="CJ446" s="19">
        <f t="shared" si="64"/>
        <v>3.66</v>
      </c>
      <c r="CK446" s="19" t="str">
        <v>Trippier</v>
      </c>
      <c r="CL446" s="19">
        <v>0</v>
      </c>
      <c r="CM446" s="19">
        <v>4.28</v>
      </c>
    </row>
    <row r="447" spans="1:91">
      <c r="A447" s="48" t="str">
        <v>Mitrović</v>
      </c>
      <c r="B447" s="48">
        <v>6.9</v>
      </c>
      <c r="C447" s="48" t="str">
        <v>Fulham</v>
      </c>
      <c r="D447" s="48">
        <v>5.61</v>
      </c>
      <c r="E447" s="48">
        <v>7.06</v>
      </c>
      <c r="F447" s="48">
        <v>3.04</v>
      </c>
      <c r="G447" s="48">
        <v>4.18</v>
      </c>
      <c r="H447" s="48">
        <v>3.38</v>
      </c>
      <c r="I447" s="48">
        <v>5.23</v>
      </c>
      <c r="J447" s="48">
        <v>3.58</v>
      </c>
      <c r="K447" s="48">
        <v>3.83</v>
      </c>
      <c r="L447" s="48">
        <v>1</v>
      </c>
      <c r="N447" s="252">
        <f t="shared" si="66"/>
        <v>3</v>
      </c>
      <c r="O447" s="49" t="str">
        <f>Main!A557</f>
        <v>White</v>
      </c>
      <c r="P447" s="49">
        <f>Main!B557</f>
        <v>4.7</v>
      </c>
      <c r="Q447" s="49" t="str">
        <f>Main!C557</f>
        <v>Arsenal</v>
      </c>
      <c r="R447" s="49">
        <f>Main!D557</f>
        <v>3.1</v>
      </c>
      <c r="S447" s="49">
        <f>Main!E557</f>
        <v>3.09</v>
      </c>
      <c r="T447" s="49">
        <f>Main!F557</f>
        <v>2.35</v>
      </c>
      <c r="U447" s="49">
        <f>Main!G557</f>
        <v>2.73</v>
      </c>
      <c r="V447" s="49">
        <f>Main!H557</f>
        <v>3.27</v>
      </c>
      <c r="W447" s="49">
        <f>Main!I557</f>
        <v>5.52</v>
      </c>
      <c r="X447" s="49">
        <f>Main!J557</f>
        <v>2.98</v>
      </c>
      <c r="Y447" s="49">
        <f>Main!K557</f>
        <v>2.33</v>
      </c>
      <c r="Z447" s="49">
        <f>Main!L3197</f>
        <v>0</v>
      </c>
      <c r="AB447" s="49">
        <v>3</v>
      </c>
      <c r="AC447" s="49" t="str">
        <v>Alexander-Arnold</v>
      </c>
      <c r="AD447" s="49">
        <v>7.2</v>
      </c>
      <c r="AE447" s="49" t="str">
        <v>Liverpool</v>
      </c>
      <c r="AF447" s="49">
        <v>5.47</v>
      </c>
      <c r="AG447" s="49">
        <v>4.5599999999999996</v>
      </c>
      <c r="AH447" s="49">
        <v>3.88</v>
      </c>
      <c r="AI447" s="49">
        <v>4.2300000000000004</v>
      </c>
      <c r="AJ447" s="49">
        <v>4.62</v>
      </c>
      <c r="AK447" s="49">
        <v>5.53</v>
      </c>
      <c r="AL447" s="49">
        <v>3.38</v>
      </c>
      <c r="AM447" s="49">
        <v>4.43</v>
      </c>
      <c r="AN447" s="49">
        <v>1</v>
      </c>
      <c r="AP447" s="50" t="str">
        <f>Main!A557</f>
        <v>White</v>
      </c>
      <c r="AQ447" s="50">
        <f>Main!B557</f>
        <v>4.7</v>
      </c>
      <c r="AR447" s="50" t="str">
        <f>Main!C557</f>
        <v>Arsenal</v>
      </c>
      <c r="AS447" s="50">
        <f>Main!D557</f>
        <v>3.1</v>
      </c>
      <c r="AT447" s="50">
        <f>Main!E557</f>
        <v>3.09</v>
      </c>
      <c r="AU447" s="50">
        <f>Main!F557</f>
        <v>2.35</v>
      </c>
      <c r="AV447" s="50">
        <f>Main!G557</f>
        <v>2.73</v>
      </c>
      <c r="AW447" s="50">
        <f>Main!H557</f>
        <v>3.27</v>
      </c>
      <c r="AX447" s="50">
        <f>Main!I557</f>
        <v>5.52</v>
      </c>
      <c r="AY447" s="50">
        <f>Main!J557</f>
        <v>2.98</v>
      </c>
      <c r="AZ447" s="50">
        <f>Main!K557</f>
        <v>2.33</v>
      </c>
      <c r="BA447" s="50">
        <f>Main!L1437</f>
        <v>0</v>
      </c>
      <c r="BC447" s="50" t="str">
        <v>Van Dijk</v>
      </c>
      <c r="BD447" s="50">
        <v>6.5</v>
      </c>
      <c r="BE447" s="50" t="str">
        <v>Liverpool</v>
      </c>
      <c r="BF447" s="50">
        <v>4.2</v>
      </c>
      <c r="BG447" s="50">
        <v>3.49</v>
      </c>
      <c r="BH447" s="50">
        <v>3.03</v>
      </c>
      <c r="BI447" s="50">
        <v>3.32</v>
      </c>
      <c r="BJ447" s="50">
        <v>3.66</v>
      </c>
      <c r="BK447" s="50">
        <v>4.22</v>
      </c>
      <c r="BL447" s="50">
        <v>2.56</v>
      </c>
      <c r="BM447" s="50">
        <v>3.38</v>
      </c>
      <c r="BN447" s="50">
        <v>0</v>
      </c>
      <c r="BP447" s="126" t="str">
        <f>Main!A447</f>
        <v>White</v>
      </c>
      <c r="BQ447" s="126">
        <f>Main!N3197</f>
        <v>0</v>
      </c>
      <c r="BR447" s="126">
        <f>Main!H7</f>
        <v>3.27</v>
      </c>
      <c r="BS447" s="126" t="str">
        <v>Van Dijk</v>
      </c>
      <c r="BT447" s="126">
        <v>0</v>
      </c>
      <c r="BU447" s="126">
        <v>3.66</v>
      </c>
      <c r="BV447" s="127" t="str">
        <f t="shared" si="61"/>
        <v>White</v>
      </c>
      <c r="BW447" s="127">
        <f>Main!P3197</f>
        <v>0</v>
      </c>
      <c r="BX447" s="127">
        <f t="shared" si="62"/>
        <v>3.27</v>
      </c>
      <c r="BY447" s="127" t="str">
        <v>Van Dijk</v>
      </c>
      <c r="BZ447" s="127">
        <v>0</v>
      </c>
      <c r="CA447" s="127">
        <v>3.66</v>
      </c>
      <c r="CH447" s="19" t="str">
        <f t="shared" si="63"/>
        <v>White</v>
      </c>
      <c r="CI447" s="19">
        <f>Main!M3197-BQ447-BW447-CC447</f>
        <v>0</v>
      </c>
      <c r="CJ447" s="19">
        <f t="shared" si="64"/>
        <v>3.27</v>
      </c>
      <c r="CK447" s="19" t="str">
        <v>Van Dijk</v>
      </c>
      <c r="CL447" s="19">
        <v>0</v>
      </c>
      <c r="CM447" s="19">
        <v>3.66</v>
      </c>
    </row>
    <row r="448" spans="1:91">
      <c r="A448" s="48" t="str">
        <v>Greenwood</v>
      </c>
      <c r="B448" s="48">
        <v>4.2</v>
      </c>
      <c r="C448" s="48" t="str">
        <v>Leeds</v>
      </c>
      <c r="D448" s="48">
        <v>0.81</v>
      </c>
      <c r="E448" s="48">
        <v>0.99</v>
      </c>
      <c r="F448" s="48">
        <v>0.74</v>
      </c>
      <c r="G448" s="48">
        <v>0.86</v>
      </c>
      <c r="H448" s="48">
        <v>0.69</v>
      </c>
      <c r="I448" s="48">
        <v>0.71</v>
      </c>
      <c r="J448" s="48">
        <v>0.79</v>
      </c>
      <c r="K448" s="48">
        <v>0.73</v>
      </c>
      <c r="L448" s="48">
        <v>1</v>
      </c>
      <c r="N448" s="252">
        <f t="shared" si="66"/>
        <v>3</v>
      </c>
      <c r="O448" s="49" t="str">
        <f>Main!A558</f>
        <v>Laporte</v>
      </c>
      <c r="P448" s="49">
        <f>Main!B558</f>
        <v>5.8</v>
      </c>
      <c r="Q448" s="49" t="str">
        <f>Main!C558</f>
        <v>Man City</v>
      </c>
      <c r="R448" s="49">
        <f>Main!D558</f>
        <v>3.36</v>
      </c>
      <c r="S448" s="49">
        <f>Main!E558</f>
        <v>2.72</v>
      </c>
      <c r="T448" s="49">
        <f>Main!F558</f>
        <v>5.16</v>
      </c>
      <c r="U448" s="49">
        <f>Main!G558</f>
        <v>3.42</v>
      </c>
      <c r="V448" s="49">
        <f>Main!H558</f>
        <v>2.0499999999999998</v>
      </c>
      <c r="W448" s="49">
        <f>Main!I558</f>
        <v>4.34</v>
      </c>
      <c r="X448" s="49">
        <f>Main!J558</f>
        <v>2.62</v>
      </c>
      <c r="Y448" s="49">
        <f>Main!K558</f>
        <v>1.1200000000000001</v>
      </c>
      <c r="Z448" s="49">
        <f>Main!L3198</f>
        <v>0</v>
      </c>
      <c r="AB448" s="49">
        <v>3</v>
      </c>
      <c r="AC448" s="49" t="str">
        <v>Gabriel</v>
      </c>
      <c r="AD448" s="49">
        <v>5.0999999999999996</v>
      </c>
      <c r="AE448" s="49" t="str">
        <v>Arsenal</v>
      </c>
      <c r="AF448" s="49">
        <v>3.64</v>
      </c>
      <c r="AG448" s="49">
        <v>3.66</v>
      </c>
      <c r="AH448" s="49">
        <v>2.86</v>
      </c>
      <c r="AI448" s="49">
        <v>3.48</v>
      </c>
      <c r="AJ448" s="49">
        <v>3.85</v>
      </c>
      <c r="AK448" s="49">
        <v>6.47</v>
      </c>
      <c r="AL448" s="49">
        <v>3.41</v>
      </c>
      <c r="AM448" s="49">
        <v>2.75</v>
      </c>
      <c r="AN448" s="49">
        <v>1</v>
      </c>
      <c r="AP448" s="50" t="str">
        <f>Main!A558</f>
        <v>Laporte</v>
      </c>
      <c r="AQ448" s="50">
        <f>Main!B558</f>
        <v>5.8</v>
      </c>
      <c r="AR448" s="50" t="str">
        <f>Main!C558</f>
        <v>Man City</v>
      </c>
      <c r="AS448" s="50">
        <f>Main!D558</f>
        <v>3.36</v>
      </c>
      <c r="AT448" s="50">
        <f>Main!E558</f>
        <v>2.72</v>
      </c>
      <c r="AU448" s="50">
        <f>Main!F558</f>
        <v>5.16</v>
      </c>
      <c r="AV448" s="50">
        <f>Main!G558</f>
        <v>3.42</v>
      </c>
      <c r="AW448" s="50">
        <f>Main!H558</f>
        <v>2.0499999999999998</v>
      </c>
      <c r="AX448" s="50">
        <f>Main!I558</f>
        <v>4.34</v>
      </c>
      <c r="AY448" s="50">
        <f>Main!J558</f>
        <v>2.62</v>
      </c>
      <c r="AZ448" s="50">
        <f>Main!K558</f>
        <v>1.1200000000000001</v>
      </c>
      <c r="BA448" s="50">
        <f>Main!L1438</f>
        <v>0</v>
      </c>
      <c r="BC448" s="50" t="str">
        <v>White</v>
      </c>
      <c r="BD448" s="50">
        <v>4.7</v>
      </c>
      <c r="BE448" s="50" t="str">
        <v>Arsenal</v>
      </c>
      <c r="BF448" s="50">
        <v>3.1</v>
      </c>
      <c r="BG448" s="50">
        <v>3.09</v>
      </c>
      <c r="BH448" s="50">
        <v>2.35</v>
      </c>
      <c r="BI448" s="50">
        <v>2.73</v>
      </c>
      <c r="BJ448" s="50">
        <v>3.27</v>
      </c>
      <c r="BK448" s="50">
        <v>5.52</v>
      </c>
      <c r="BL448" s="50">
        <v>2.98</v>
      </c>
      <c r="BM448" s="50">
        <v>2.33</v>
      </c>
      <c r="BN448" s="50">
        <v>0</v>
      </c>
      <c r="BP448" s="126" t="str">
        <f>Main!A448</f>
        <v>Laporte</v>
      </c>
      <c r="BQ448" s="126">
        <f>Main!N3198</f>
        <v>0</v>
      </c>
      <c r="BR448" s="126">
        <f>Main!H8</f>
        <v>2.0499999999999998</v>
      </c>
      <c r="BS448" s="126" t="str">
        <v>White</v>
      </c>
      <c r="BT448" s="126">
        <v>0</v>
      </c>
      <c r="BU448" s="126">
        <v>3.27</v>
      </c>
      <c r="BV448" s="127" t="str">
        <f t="shared" si="61"/>
        <v>Laporte</v>
      </c>
      <c r="BW448" s="127">
        <f>Main!P3198</f>
        <v>0</v>
      </c>
      <c r="BX448" s="127">
        <f t="shared" si="62"/>
        <v>2.0499999999999998</v>
      </c>
      <c r="BY448" s="127" t="str">
        <v>White</v>
      </c>
      <c r="BZ448" s="127">
        <v>0</v>
      </c>
      <c r="CA448" s="127">
        <v>3.27</v>
      </c>
      <c r="CH448" s="19" t="str">
        <f t="shared" si="63"/>
        <v>Laporte</v>
      </c>
      <c r="CI448" s="19">
        <f>Main!M3198-BQ448-BW448-CC448</f>
        <v>0</v>
      </c>
      <c r="CJ448" s="19">
        <f t="shared" si="64"/>
        <v>2.0499999999999998</v>
      </c>
      <c r="CK448" s="19" t="str">
        <v>White</v>
      </c>
      <c r="CL448" s="19">
        <v>0</v>
      </c>
      <c r="CM448" s="19">
        <v>3.27</v>
      </c>
    </row>
    <row r="449" spans="1:91">
      <c r="A449" s="48" t="str">
        <v>Ederson</v>
      </c>
      <c r="B449" s="48">
        <v>5.4</v>
      </c>
      <c r="C449" s="48" t="str">
        <v>Man City</v>
      </c>
      <c r="D449" s="48">
        <v>4.5999999999999996</v>
      </c>
      <c r="E449" s="48">
        <v>3.91</v>
      </c>
      <c r="F449" s="48">
        <v>7.59</v>
      </c>
      <c r="G449" s="48">
        <v>4.5</v>
      </c>
      <c r="H449" s="48">
        <v>3.67</v>
      </c>
      <c r="I449" s="48">
        <v>7.83</v>
      </c>
      <c r="J449" s="48">
        <v>4.32</v>
      </c>
      <c r="K449" s="48">
        <v>1.89</v>
      </c>
      <c r="L449" s="48">
        <v>1</v>
      </c>
      <c r="N449" s="252">
        <f t="shared" si="66"/>
        <v>3</v>
      </c>
      <c r="O449" s="49" t="str">
        <f>Main!A559</f>
        <v>Dunk</v>
      </c>
      <c r="P449" s="49">
        <f>Main!B559</f>
        <v>4.7</v>
      </c>
      <c r="Q449" s="49" t="str">
        <f>Main!C559</f>
        <v>Brighton</v>
      </c>
      <c r="R449" s="49">
        <f>Main!D559</f>
        <v>2.59</v>
      </c>
      <c r="S449" s="49">
        <f>Main!E559</f>
        <v>3.62</v>
      </c>
      <c r="T449" s="49">
        <f>Main!F559</f>
        <v>2.42</v>
      </c>
      <c r="U449" s="49">
        <f>Main!G559</f>
        <v>3.12</v>
      </c>
      <c r="V449" s="49">
        <f>Main!H559</f>
        <v>4.3899999999999997</v>
      </c>
      <c r="W449" s="49">
        <f>Main!I559</f>
        <v>3.27</v>
      </c>
      <c r="X449" s="49">
        <f>Main!J559</f>
        <v>3.92</v>
      </c>
      <c r="Y449" s="49">
        <f>Main!K559</f>
        <v>1.45</v>
      </c>
      <c r="Z449" s="49">
        <f>Main!L3199</f>
        <v>1</v>
      </c>
      <c r="AB449" s="49">
        <v>3</v>
      </c>
      <c r="AC449" s="49" t="str">
        <v>Trippier</v>
      </c>
      <c r="AD449" s="49">
        <v>5.2</v>
      </c>
      <c r="AE449" s="49" t="str">
        <v>Newcastle</v>
      </c>
      <c r="AF449" s="49">
        <v>4.8</v>
      </c>
      <c r="AG449" s="49">
        <v>2.5</v>
      </c>
      <c r="AH449" s="49">
        <v>4.55</v>
      </c>
      <c r="AI449" s="49">
        <v>3.76</v>
      </c>
      <c r="AJ449" s="49">
        <v>4.28</v>
      </c>
      <c r="AK449" s="49">
        <v>4.3099999999999996</v>
      </c>
      <c r="AL449" s="49">
        <v>2.85</v>
      </c>
      <c r="AM449" s="49">
        <v>2.5499999999999998</v>
      </c>
      <c r="AN449" s="49">
        <v>1</v>
      </c>
      <c r="AP449" s="50" t="str">
        <f>Main!A559</f>
        <v>Dunk</v>
      </c>
      <c r="AQ449" s="50">
        <f>Main!B559</f>
        <v>4.7</v>
      </c>
      <c r="AR449" s="50" t="str">
        <f>Main!C559</f>
        <v>Brighton</v>
      </c>
      <c r="AS449" s="50">
        <f>Main!D559</f>
        <v>2.59</v>
      </c>
      <c r="AT449" s="50">
        <f>Main!E559</f>
        <v>3.62</v>
      </c>
      <c r="AU449" s="50">
        <f>Main!F559</f>
        <v>2.42</v>
      </c>
      <c r="AV449" s="50">
        <f>Main!G559</f>
        <v>3.12</v>
      </c>
      <c r="AW449" s="50">
        <f>Main!H559</f>
        <v>4.3899999999999997</v>
      </c>
      <c r="AX449" s="50">
        <f>Main!I559</f>
        <v>3.27</v>
      </c>
      <c r="AY449" s="50">
        <f>Main!J559</f>
        <v>3.92</v>
      </c>
      <c r="AZ449" s="50">
        <f>Main!K559</f>
        <v>1.45</v>
      </c>
      <c r="BA449" s="50">
        <f>Main!L1439</f>
        <v>0</v>
      </c>
      <c r="BC449" s="50" t="str">
        <v>Laporte</v>
      </c>
      <c r="BD449" s="50">
        <v>5.8</v>
      </c>
      <c r="BE449" s="50" t="str">
        <v>Man City</v>
      </c>
      <c r="BF449" s="50">
        <v>3.36</v>
      </c>
      <c r="BG449" s="50">
        <v>2.72</v>
      </c>
      <c r="BH449" s="50">
        <v>5.16</v>
      </c>
      <c r="BI449" s="50">
        <v>3.42</v>
      </c>
      <c r="BJ449" s="50">
        <v>2.0499999999999998</v>
      </c>
      <c r="BK449" s="50">
        <v>4.34</v>
      </c>
      <c r="BL449" s="50">
        <v>2.62</v>
      </c>
      <c r="BM449" s="50">
        <v>1.1200000000000001</v>
      </c>
      <c r="BN449" s="50">
        <v>0</v>
      </c>
      <c r="BP449" s="126" t="str">
        <f>Main!A449</f>
        <v>Dunk</v>
      </c>
      <c r="BQ449" s="126">
        <f>Main!N3199</f>
        <v>0</v>
      </c>
      <c r="BR449" s="126">
        <f>Main!H9</f>
        <v>4.3899999999999997</v>
      </c>
      <c r="BS449" s="126" t="str">
        <v>Laporte</v>
      </c>
      <c r="BT449" s="126">
        <v>0</v>
      </c>
      <c r="BU449" s="126">
        <v>2.0499999999999998</v>
      </c>
      <c r="BV449" s="127" t="str">
        <f t="shared" si="61"/>
        <v>Dunk</v>
      </c>
      <c r="BW449" s="127">
        <f>Main!P3199</f>
        <v>0</v>
      </c>
      <c r="BX449" s="127">
        <f t="shared" si="62"/>
        <v>4.3899999999999997</v>
      </c>
      <c r="BY449" s="127" t="str">
        <v>Laporte</v>
      </c>
      <c r="BZ449" s="127">
        <v>0</v>
      </c>
      <c r="CA449" s="127">
        <v>2.0499999999999998</v>
      </c>
      <c r="CH449" s="19" t="str">
        <f t="shared" si="63"/>
        <v>Dunk</v>
      </c>
      <c r="CI449" s="19">
        <f>Main!M3199-BQ449-BW449-CC449</f>
        <v>0</v>
      </c>
      <c r="CJ449" s="19">
        <f t="shared" si="64"/>
        <v>4.3899999999999997</v>
      </c>
      <c r="CK449" s="19" t="str">
        <v>Laporte</v>
      </c>
      <c r="CL449" s="19">
        <v>0</v>
      </c>
      <c r="CM449" s="19">
        <v>2.0499999999999998</v>
      </c>
    </row>
    <row r="450" spans="1:91">
      <c r="A450" s="48" t="str">
        <v>Leno</v>
      </c>
      <c r="B450" s="48">
        <v>4.5</v>
      </c>
      <c r="C450" s="48" t="str">
        <v>Fulham</v>
      </c>
      <c r="D450" s="48">
        <v>3.76</v>
      </c>
      <c r="E450" s="48">
        <v>6.73</v>
      </c>
      <c r="F450" s="48">
        <v>3.14</v>
      </c>
      <c r="G450" s="48">
        <v>3.2</v>
      </c>
      <c r="H450" s="48">
        <v>3.12</v>
      </c>
      <c r="I450" s="48">
        <v>3.74</v>
      </c>
      <c r="J450" s="48">
        <v>3.1</v>
      </c>
      <c r="K450" s="48">
        <v>2.96</v>
      </c>
      <c r="L450" s="48">
        <v>1</v>
      </c>
      <c r="N450" s="252">
        <f t="shared" si="66"/>
        <v>3</v>
      </c>
      <c r="O450" s="49" t="str">
        <f>Main!A560</f>
        <v>Saliba</v>
      </c>
      <c r="P450" s="49">
        <f>Main!B560</f>
        <v>5.3</v>
      </c>
      <c r="Q450" s="49" t="str">
        <f>Main!C560</f>
        <v>Arsenal</v>
      </c>
      <c r="R450" s="49">
        <f>Main!D560</f>
        <v>3.14</v>
      </c>
      <c r="S450" s="49">
        <f>Main!E560</f>
        <v>2.59</v>
      </c>
      <c r="T450" s="49">
        <f>Main!F560</f>
        <v>2.19</v>
      </c>
      <c r="U450" s="49">
        <f>Main!G560</f>
        <v>2.69</v>
      </c>
      <c r="V450" s="49">
        <f>Main!H560</f>
        <v>3.3</v>
      </c>
      <c r="W450" s="49">
        <f>Main!I560</f>
        <v>5.45</v>
      </c>
      <c r="X450" s="49">
        <f>Main!J560</f>
        <v>2.91</v>
      </c>
      <c r="Y450" s="49">
        <f>Main!K560</f>
        <v>2.34</v>
      </c>
      <c r="Z450" s="49">
        <f>Main!L3200</f>
        <v>0</v>
      </c>
      <c r="AB450" s="49">
        <v>3</v>
      </c>
      <c r="AC450" s="49" t="str">
        <v>Dunk</v>
      </c>
      <c r="AD450" s="49">
        <v>4.7</v>
      </c>
      <c r="AE450" s="49" t="str">
        <v>Brighton</v>
      </c>
      <c r="AF450" s="49">
        <v>2.59</v>
      </c>
      <c r="AG450" s="49">
        <v>3.62</v>
      </c>
      <c r="AH450" s="49">
        <v>2.42</v>
      </c>
      <c r="AI450" s="49">
        <v>3.12</v>
      </c>
      <c r="AJ450" s="49">
        <v>4.3899999999999997</v>
      </c>
      <c r="AK450" s="49">
        <v>3.27</v>
      </c>
      <c r="AL450" s="49">
        <v>3.92</v>
      </c>
      <c r="AM450" s="49">
        <v>1.45</v>
      </c>
      <c r="AN450" s="49">
        <v>1</v>
      </c>
      <c r="AP450" s="50" t="str">
        <f>Main!A560</f>
        <v>Saliba</v>
      </c>
      <c r="AQ450" s="50">
        <f>Main!B560</f>
        <v>5.3</v>
      </c>
      <c r="AR450" s="50" t="str">
        <f>Main!C560</f>
        <v>Arsenal</v>
      </c>
      <c r="AS450" s="50">
        <f>Main!D560</f>
        <v>3.14</v>
      </c>
      <c r="AT450" s="50">
        <f>Main!E560</f>
        <v>2.59</v>
      </c>
      <c r="AU450" s="50">
        <f>Main!F560</f>
        <v>2.19</v>
      </c>
      <c r="AV450" s="50">
        <f>Main!G560</f>
        <v>2.69</v>
      </c>
      <c r="AW450" s="50">
        <f>Main!H560</f>
        <v>3.3</v>
      </c>
      <c r="AX450" s="50">
        <f>Main!I560</f>
        <v>5.45</v>
      </c>
      <c r="AY450" s="50">
        <f>Main!J560</f>
        <v>2.91</v>
      </c>
      <c r="AZ450" s="50">
        <f>Main!K560</f>
        <v>2.34</v>
      </c>
      <c r="BA450" s="50">
        <f>Main!L1440</f>
        <v>0</v>
      </c>
      <c r="BC450" s="50" t="str">
        <v>Dunk</v>
      </c>
      <c r="BD450" s="50">
        <v>4.7</v>
      </c>
      <c r="BE450" s="50" t="str">
        <v>Brighton</v>
      </c>
      <c r="BF450" s="50">
        <v>2.59</v>
      </c>
      <c r="BG450" s="50">
        <v>3.62</v>
      </c>
      <c r="BH450" s="50">
        <v>2.42</v>
      </c>
      <c r="BI450" s="50">
        <v>3.12</v>
      </c>
      <c r="BJ450" s="50">
        <v>4.3899999999999997</v>
      </c>
      <c r="BK450" s="50">
        <v>3.27</v>
      </c>
      <c r="BL450" s="50">
        <v>3.92</v>
      </c>
      <c r="BM450" s="50">
        <v>1.45</v>
      </c>
      <c r="BN450" s="50">
        <v>0</v>
      </c>
      <c r="BP450" s="126" t="str">
        <f>Main!A450</f>
        <v>Saliba</v>
      </c>
      <c r="BQ450" s="126">
        <f>Main!N3200</f>
        <v>0</v>
      </c>
      <c r="BR450" s="126">
        <f>Main!H10</f>
        <v>3.3</v>
      </c>
      <c r="BS450" s="126" t="str">
        <v>Dunk</v>
      </c>
      <c r="BT450" s="126">
        <v>0</v>
      </c>
      <c r="BU450" s="126">
        <v>4.3899999999999997</v>
      </c>
      <c r="BV450" s="127" t="str">
        <f t="shared" ref="BV450:BV513" si="67">BP450</f>
        <v>Saliba</v>
      </c>
      <c r="BW450" s="127">
        <f>Main!P3200</f>
        <v>0</v>
      </c>
      <c r="BX450" s="127">
        <f t="shared" ref="BX450:BX513" si="68">BR450</f>
        <v>3.3</v>
      </c>
      <c r="BY450" s="127" t="str">
        <v>Dunk</v>
      </c>
      <c r="BZ450" s="127">
        <v>0</v>
      </c>
      <c r="CA450" s="127">
        <v>4.3899999999999997</v>
      </c>
      <c r="CH450" s="19" t="str">
        <f t="shared" ref="CH450:CH513" si="69">BP450</f>
        <v>Saliba</v>
      </c>
      <c r="CI450" s="19">
        <f>Main!M3200-BQ450-BW450-CC450</f>
        <v>0</v>
      </c>
      <c r="CJ450" s="19">
        <f t="shared" ref="CJ450:CJ513" si="70">BR450</f>
        <v>3.3</v>
      </c>
      <c r="CK450" s="19" t="str">
        <v>Dunk</v>
      </c>
      <c r="CL450" s="19">
        <v>0</v>
      </c>
      <c r="CM450" s="19">
        <v>4.3899999999999997</v>
      </c>
    </row>
    <row r="451" spans="1:91">
      <c r="A451" s="48" t="str">
        <v>Salah</v>
      </c>
      <c r="B451" s="48">
        <v>12.8</v>
      </c>
      <c r="C451" s="48" t="str">
        <v>Liverpool</v>
      </c>
      <c r="D451" s="48">
        <v>8.14</v>
      </c>
      <c r="E451" s="48">
        <v>6.7</v>
      </c>
      <c r="F451" s="48">
        <v>5.55</v>
      </c>
      <c r="G451" s="48">
        <v>5.82</v>
      </c>
      <c r="H451" s="48">
        <v>5.69</v>
      </c>
      <c r="I451" s="48">
        <v>7.04</v>
      </c>
      <c r="J451" s="48">
        <v>4.66</v>
      </c>
      <c r="K451" s="48">
        <v>5.59</v>
      </c>
      <c r="L451" s="48">
        <v>1</v>
      </c>
      <c r="N451" s="252">
        <f t="shared" si="66"/>
        <v>3</v>
      </c>
      <c r="O451" s="49" t="str">
        <f>Main!A561</f>
        <v>Burn</v>
      </c>
      <c r="P451" s="49">
        <f>Main!B561</f>
        <v>4.5</v>
      </c>
      <c r="Q451" s="49" t="str">
        <f>Main!C561</f>
        <v>Newcastle</v>
      </c>
      <c r="R451" s="49">
        <f>Main!D561</f>
        <v>3.83</v>
      </c>
      <c r="S451" s="49">
        <f>Main!E561</f>
        <v>2.08</v>
      </c>
      <c r="T451" s="49">
        <f>Main!F561</f>
        <v>3.82</v>
      </c>
      <c r="U451" s="49">
        <f>Main!G561</f>
        <v>3.19</v>
      </c>
      <c r="V451" s="49">
        <f>Main!H561</f>
        <v>3.53</v>
      </c>
      <c r="W451" s="49">
        <f>Main!I561</f>
        <v>3.56</v>
      </c>
      <c r="X451" s="49">
        <f>Main!J561</f>
        <v>2.29</v>
      </c>
      <c r="Y451" s="49">
        <f>Main!K561</f>
        <v>2.04</v>
      </c>
      <c r="Z451" s="49">
        <f>Main!L3201</f>
        <v>0</v>
      </c>
      <c r="AB451" s="49">
        <v>4</v>
      </c>
      <c r="AC451" s="49" t="str">
        <v>Ederson</v>
      </c>
      <c r="AD451" s="49">
        <v>5.4</v>
      </c>
      <c r="AE451" s="49" t="str">
        <v>Man City</v>
      </c>
      <c r="AF451" s="49">
        <v>4.5999999999999996</v>
      </c>
      <c r="AG451" s="49">
        <v>3.91</v>
      </c>
      <c r="AH451" s="49">
        <v>7.59</v>
      </c>
      <c r="AI451" s="49">
        <v>4.5</v>
      </c>
      <c r="AJ451" s="49">
        <v>3.67</v>
      </c>
      <c r="AK451" s="49">
        <v>7.83</v>
      </c>
      <c r="AL451" s="49">
        <v>4.32</v>
      </c>
      <c r="AM451" s="49">
        <v>1.89</v>
      </c>
      <c r="AN451" s="49">
        <v>1</v>
      </c>
      <c r="AP451" s="50" t="str">
        <f>Main!A561</f>
        <v>Burn</v>
      </c>
      <c r="AQ451" s="50">
        <f>Main!B561</f>
        <v>4.5</v>
      </c>
      <c r="AR451" s="50" t="str">
        <f>Main!C561</f>
        <v>Newcastle</v>
      </c>
      <c r="AS451" s="50">
        <f>Main!D561</f>
        <v>3.83</v>
      </c>
      <c r="AT451" s="50">
        <f>Main!E561</f>
        <v>2.08</v>
      </c>
      <c r="AU451" s="50">
        <f>Main!F561</f>
        <v>3.82</v>
      </c>
      <c r="AV451" s="50">
        <f>Main!G561</f>
        <v>3.19</v>
      </c>
      <c r="AW451" s="50">
        <f>Main!H561</f>
        <v>3.53</v>
      </c>
      <c r="AX451" s="50">
        <f>Main!I561</f>
        <v>3.56</v>
      </c>
      <c r="AY451" s="50">
        <f>Main!J561</f>
        <v>2.29</v>
      </c>
      <c r="AZ451" s="50">
        <f>Main!K561</f>
        <v>2.04</v>
      </c>
      <c r="BA451" s="50">
        <f>Main!L1441</f>
        <v>0</v>
      </c>
      <c r="BC451" s="50" t="str">
        <v>Saliba</v>
      </c>
      <c r="BD451" s="50">
        <v>5.3</v>
      </c>
      <c r="BE451" s="50" t="str">
        <v>Arsenal</v>
      </c>
      <c r="BF451" s="50">
        <v>3.14</v>
      </c>
      <c r="BG451" s="50">
        <v>2.59</v>
      </c>
      <c r="BH451" s="50">
        <v>2.19</v>
      </c>
      <c r="BI451" s="50">
        <v>2.69</v>
      </c>
      <c r="BJ451" s="50">
        <v>3.3</v>
      </c>
      <c r="BK451" s="50">
        <v>5.45</v>
      </c>
      <c r="BL451" s="50">
        <v>2.91</v>
      </c>
      <c r="BM451" s="50">
        <v>2.34</v>
      </c>
      <c r="BN451" s="50">
        <v>0</v>
      </c>
      <c r="BP451" s="126" t="str">
        <f>Main!A451</f>
        <v>Burn</v>
      </c>
      <c r="BQ451" s="126">
        <f>Main!N3201</f>
        <v>0</v>
      </c>
      <c r="BR451" s="126">
        <f>Main!H11</f>
        <v>3.53</v>
      </c>
      <c r="BS451" s="126" t="str">
        <v>Saliba</v>
      </c>
      <c r="BT451" s="126">
        <v>0</v>
      </c>
      <c r="BU451" s="126">
        <v>3.3</v>
      </c>
      <c r="BV451" s="127" t="str">
        <f t="shared" si="67"/>
        <v>Burn</v>
      </c>
      <c r="BW451" s="127">
        <f>Main!P3201</f>
        <v>0</v>
      </c>
      <c r="BX451" s="127">
        <f t="shared" si="68"/>
        <v>3.53</v>
      </c>
      <c r="BY451" s="127" t="str">
        <v>Saliba</v>
      </c>
      <c r="BZ451" s="127">
        <v>0</v>
      </c>
      <c r="CA451" s="127">
        <v>3.3</v>
      </c>
      <c r="CH451" s="19" t="str">
        <f t="shared" si="69"/>
        <v>Burn</v>
      </c>
      <c r="CI451" s="19">
        <f>Main!M3201-BQ451-BW451-CC451</f>
        <v>0</v>
      </c>
      <c r="CJ451" s="19">
        <f t="shared" si="70"/>
        <v>3.53</v>
      </c>
      <c r="CK451" s="19" t="str">
        <v>Saliba</v>
      </c>
      <c r="CL451" s="19">
        <v>0</v>
      </c>
      <c r="CM451" s="19">
        <v>3.3</v>
      </c>
    </row>
    <row r="452" spans="1:91">
      <c r="A452" s="48" t="str">
        <v>Saka</v>
      </c>
      <c r="B452" s="48">
        <v>8</v>
      </c>
      <c r="C452" s="48" t="str">
        <v>Arsenal</v>
      </c>
      <c r="D452" s="48">
        <v>4.79</v>
      </c>
      <c r="E452" s="48">
        <v>4.96</v>
      </c>
      <c r="F452" s="48">
        <v>4.45</v>
      </c>
      <c r="G452" s="48">
        <v>4.71</v>
      </c>
      <c r="H452" s="48">
        <v>5.0199999999999996</v>
      </c>
      <c r="I452" s="48">
        <v>9.41</v>
      </c>
      <c r="J452" s="48">
        <v>4.7699999999999996</v>
      </c>
      <c r="K452" s="48">
        <v>3.88</v>
      </c>
      <c r="L452" s="48">
        <v>1</v>
      </c>
      <c r="N452" s="252">
        <f t="shared" si="66"/>
        <v>3</v>
      </c>
      <c r="O452" s="49" t="str">
        <f>Main!A562</f>
        <v>Botman</v>
      </c>
      <c r="P452" s="49">
        <f>Main!B562</f>
        <v>4.4000000000000004</v>
      </c>
      <c r="Q452" s="49" t="str">
        <f>Main!C562</f>
        <v>Newcastle</v>
      </c>
      <c r="R452" s="49">
        <f>Main!D562</f>
        <v>3.77</v>
      </c>
      <c r="S452" s="49">
        <f>Main!E562</f>
        <v>2.08</v>
      </c>
      <c r="T452" s="49">
        <f>Main!F562</f>
        <v>3.68</v>
      </c>
      <c r="U452" s="49">
        <f>Main!G562</f>
        <v>3.25</v>
      </c>
      <c r="V452" s="49">
        <f>Main!H562</f>
        <v>3.65</v>
      </c>
      <c r="W452" s="49">
        <f>Main!I562</f>
        <v>3.46</v>
      </c>
      <c r="X452" s="49">
        <f>Main!J562</f>
        <v>2.31</v>
      </c>
      <c r="Y452" s="49">
        <f>Main!K562</f>
        <v>2.04</v>
      </c>
      <c r="Z452" s="49">
        <f>Main!L3202</f>
        <v>0</v>
      </c>
      <c r="AB452" s="49">
        <v>1</v>
      </c>
      <c r="AC452" s="49" t="str">
        <v>Kane</v>
      </c>
      <c r="AD452" s="49">
        <v>11.6</v>
      </c>
      <c r="AE452" s="49" t="str">
        <v>Spurs</v>
      </c>
      <c r="AF452" s="49">
        <v>6.28</v>
      </c>
      <c r="AG452" s="49">
        <v>4.4000000000000004</v>
      </c>
      <c r="AH452" s="49">
        <v>7.99</v>
      </c>
      <c r="AI452" s="49">
        <v>5.57</v>
      </c>
      <c r="AJ452" s="49">
        <v>4.18</v>
      </c>
      <c r="AK452" s="49">
        <v>5.35</v>
      </c>
      <c r="AL452" s="49">
        <v>5.68</v>
      </c>
      <c r="AM452" s="49">
        <v>4.99</v>
      </c>
      <c r="AN452" s="49">
        <v>0</v>
      </c>
      <c r="AP452" s="50" t="str">
        <f>Main!A562</f>
        <v>Botman</v>
      </c>
      <c r="AQ452" s="50">
        <f>Main!B562</f>
        <v>4.4000000000000004</v>
      </c>
      <c r="AR452" s="50" t="str">
        <f>Main!C562</f>
        <v>Newcastle</v>
      </c>
      <c r="AS452" s="50">
        <f>Main!D562</f>
        <v>3.77</v>
      </c>
      <c r="AT452" s="50">
        <f>Main!E562</f>
        <v>2.08</v>
      </c>
      <c r="AU452" s="50">
        <f>Main!F562</f>
        <v>3.68</v>
      </c>
      <c r="AV452" s="50">
        <f>Main!G562</f>
        <v>3.25</v>
      </c>
      <c r="AW452" s="50">
        <f>Main!H562</f>
        <v>3.65</v>
      </c>
      <c r="AX452" s="50">
        <f>Main!I562</f>
        <v>3.46</v>
      </c>
      <c r="AY452" s="50">
        <f>Main!J562</f>
        <v>2.31</v>
      </c>
      <c r="AZ452" s="50">
        <f>Main!K562</f>
        <v>2.04</v>
      </c>
      <c r="BA452" s="50">
        <f>Main!L1442</f>
        <v>0</v>
      </c>
      <c r="BC452" s="50" t="str">
        <v>Burn</v>
      </c>
      <c r="BD452" s="50">
        <v>4.5</v>
      </c>
      <c r="BE452" s="50" t="str">
        <v>Newcastle</v>
      </c>
      <c r="BF452" s="50">
        <v>3.83</v>
      </c>
      <c r="BG452" s="50">
        <v>2.08</v>
      </c>
      <c r="BH452" s="50">
        <v>3.82</v>
      </c>
      <c r="BI452" s="50">
        <v>3.19</v>
      </c>
      <c r="BJ452" s="50">
        <v>3.53</v>
      </c>
      <c r="BK452" s="50">
        <v>3.56</v>
      </c>
      <c r="BL452" s="50">
        <v>2.29</v>
      </c>
      <c r="BM452" s="50">
        <v>2.04</v>
      </c>
      <c r="BN452" s="50">
        <v>0</v>
      </c>
      <c r="BP452" s="126" t="str">
        <f>Main!A452</f>
        <v>Botman</v>
      </c>
      <c r="BQ452" s="126">
        <f>Main!N3202</f>
        <v>1</v>
      </c>
      <c r="BR452" s="126">
        <f>Main!H12</f>
        <v>3.65</v>
      </c>
      <c r="BS452" s="126" t="str">
        <v>Burn</v>
      </c>
      <c r="BT452" s="126">
        <v>0</v>
      </c>
      <c r="BU452" s="126">
        <v>3.53</v>
      </c>
      <c r="BV452" s="127" t="str">
        <f t="shared" si="67"/>
        <v>Botman</v>
      </c>
      <c r="BW452" s="127">
        <f>Main!P3202</f>
        <v>0</v>
      </c>
      <c r="BX452" s="127">
        <f t="shared" si="68"/>
        <v>3.65</v>
      </c>
      <c r="BY452" s="127" t="str">
        <v>Burn</v>
      </c>
      <c r="BZ452" s="127">
        <v>0</v>
      </c>
      <c r="CA452" s="127">
        <v>3.53</v>
      </c>
      <c r="CH452" s="19" t="str">
        <f t="shared" si="69"/>
        <v>Botman</v>
      </c>
      <c r="CI452" s="19">
        <f>Main!M3202-BQ452-BW452-CC452</f>
        <v>0</v>
      </c>
      <c r="CJ452" s="19">
        <f t="shared" si="70"/>
        <v>3.65</v>
      </c>
      <c r="CK452" s="19" t="str">
        <v>Burn</v>
      </c>
      <c r="CL452" s="19">
        <v>0</v>
      </c>
      <c r="CM452" s="19">
        <v>3.53</v>
      </c>
    </row>
    <row r="453" spans="1:91">
      <c r="A453" s="48" t="str">
        <v>Martinelli</v>
      </c>
      <c r="B453" s="48">
        <v>6.8</v>
      </c>
      <c r="C453" s="48" t="str">
        <v>Arsenal</v>
      </c>
      <c r="D453" s="48">
        <v>4.3499999999999996</v>
      </c>
      <c r="E453" s="48">
        <v>4.3600000000000003</v>
      </c>
      <c r="F453" s="48">
        <v>3.96</v>
      </c>
      <c r="G453" s="48">
        <v>4.4000000000000004</v>
      </c>
      <c r="H453" s="48">
        <v>4.43</v>
      </c>
      <c r="I453" s="48">
        <v>8.3800000000000008</v>
      </c>
      <c r="J453" s="48">
        <v>4.2</v>
      </c>
      <c r="K453" s="48">
        <v>3.31</v>
      </c>
      <c r="L453" s="48">
        <v>1</v>
      </c>
      <c r="N453" s="252">
        <f t="shared" si="66"/>
        <v>3</v>
      </c>
      <c r="O453" s="49" t="str">
        <f>Main!A563</f>
        <v>Dier</v>
      </c>
      <c r="P453" s="49">
        <f>Main!B563</f>
        <v>5.2</v>
      </c>
      <c r="Q453" s="49" t="str">
        <f>Main!C563</f>
        <v>Spurs</v>
      </c>
      <c r="R453" s="49">
        <f>Main!D563</f>
        <v>3.49</v>
      </c>
      <c r="S453" s="49">
        <f>Main!E563</f>
        <v>2.98</v>
      </c>
      <c r="T453" s="49">
        <f>Main!F563</f>
        <v>3.82</v>
      </c>
      <c r="U453" s="49">
        <f>Main!G563</f>
        <v>2.9</v>
      </c>
      <c r="V453" s="49">
        <f>Main!H563</f>
        <v>1.85</v>
      </c>
      <c r="W453" s="49">
        <f>Main!I563</f>
        <v>2.8</v>
      </c>
      <c r="X453" s="49">
        <f>Main!J563</f>
        <v>3.19</v>
      </c>
      <c r="Y453" s="49">
        <f>Main!K563</f>
        <v>2.67</v>
      </c>
      <c r="Z453" s="49">
        <f>Main!L3203</f>
        <v>0</v>
      </c>
      <c r="AB453" s="49">
        <v>1</v>
      </c>
      <c r="AC453" s="49" t="str">
        <v>Darwin</v>
      </c>
      <c r="AD453" s="49">
        <v>9</v>
      </c>
      <c r="AE453" s="49" t="str">
        <v>Liverpool</v>
      </c>
      <c r="AF453" s="49">
        <v>6.34</v>
      </c>
      <c r="AG453" s="49">
        <v>5.17</v>
      </c>
      <c r="AH453" s="49">
        <v>4.21</v>
      </c>
      <c r="AI453" s="49">
        <v>4.21</v>
      </c>
      <c r="AJ453" s="49">
        <v>4.37</v>
      </c>
      <c r="AK453" s="49">
        <v>5.0999999999999996</v>
      </c>
      <c r="AL453" s="49">
        <v>3.63</v>
      </c>
      <c r="AM453" s="49">
        <v>4.18</v>
      </c>
      <c r="AN453" s="49">
        <v>0</v>
      </c>
      <c r="AP453" s="50" t="str">
        <f>Main!A563</f>
        <v>Dier</v>
      </c>
      <c r="AQ453" s="50">
        <f>Main!B563</f>
        <v>5.2</v>
      </c>
      <c r="AR453" s="50" t="str">
        <f>Main!C563</f>
        <v>Spurs</v>
      </c>
      <c r="AS453" s="50">
        <f>Main!D563</f>
        <v>3.49</v>
      </c>
      <c r="AT453" s="50">
        <f>Main!E563</f>
        <v>2.98</v>
      </c>
      <c r="AU453" s="50">
        <f>Main!F563</f>
        <v>3.82</v>
      </c>
      <c r="AV453" s="50">
        <f>Main!G563</f>
        <v>2.9</v>
      </c>
      <c r="AW453" s="50">
        <f>Main!H563</f>
        <v>1.85</v>
      </c>
      <c r="AX453" s="50">
        <f>Main!I563</f>
        <v>2.8</v>
      </c>
      <c r="AY453" s="50">
        <f>Main!J563</f>
        <v>3.19</v>
      </c>
      <c r="AZ453" s="50">
        <f>Main!K563</f>
        <v>2.67</v>
      </c>
      <c r="BA453" s="50">
        <f>Main!L1443</f>
        <v>0</v>
      </c>
      <c r="BC453" s="50" t="str">
        <v>Botman</v>
      </c>
      <c r="BD453" s="50">
        <v>4.4000000000000004</v>
      </c>
      <c r="BE453" s="50" t="str">
        <v>Newcastle</v>
      </c>
      <c r="BF453" s="50">
        <v>3.77</v>
      </c>
      <c r="BG453" s="50">
        <v>2.08</v>
      </c>
      <c r="BH453" s="50">
        <v>3.68</v>
      </c>
      <c r="BI453" s="50">
        <v>3.25</v>
      </c>
      <c r="BJ453" s="50">
        <v>3.65</v>
      </c>
      <c r="BK453" s="50">
        <v>3.46</v>
      </c>
      <c r="BL453" s="50">
        <v>2.31</v>
      </c>
      <c r="BM453" s="50">
        <v>2.04</v>
      </c>
      <c r="BN453" s="50">
        <v>0</v>
      </c>
      <c r="BP453" s="126" t="str">
        <f>Main!A453</f>
        <v>Dier</v>
      </c>
      <c r="BQ453" s="126">
        <f>Main!N3203</f>
        <v>0</v>
      </c>
      <c r="BR453" s="126">
        <f>Main!H13</f>
        <v>1.85</v>
      </c>
      <c r="BS453" s="126" t="str">
        <v>Dier</v>
      </c>
      <c r="BT453" s="126">
        <v>0</v>
      </c>
      <c r="BU453" s="126">
        <v>1.85</v>
      </c>
      <c r="BV453" s="127" t="str">
        <f t="shared" si="67"/>
        <v>Dier</v>
      </c>
      <c r="BW453" s="127">
        <f>Main!P3203</f>
        <v>0</v>
      </c>
      <c r="BX453" s="127">
        <f t="shared" si="68"/>
        <v>1.85</v>
      </c>
      <c r="BY453" s="127" t="str">
        <v>Botman</v>
      </c>
      <c r="BZ453" s="127">
        <v>0</v>
      </c>
      <c r="CA453" s="127">
        <v>3.65</v>
      </c>
      <c r="CH453" s="19" t="str">
        <f t="shared" si="69"/>
        <v>Dier</v>
      </c>
      <c r="CI453" s="19">
        <f>Main!M3203-BQ453-BW453-CC453</f>
        <v>0</v>
      </c>
      <c r="CJ453" s="19">
        <f t="shared" si="70"/>
        <v>1.85</v>
      </c>
      <c r="CK453" s="19" t="str">
        <v>Botman</v>
      </c>
      <c r="CL453" s="19">
        <v>0</v>
      </c>
      <c r="CM453" s="19">
        <v>3.65</v>
      </c>
    </row>
    <row r="454" spans="1:91">
      <c r="A454" s="48" t="str">
        <v>Mount</v>
      </c>
      <c r="B454" s="48">
        <v>7.5</v>
      </c>
      <c r="C454" s="48" t="str">
        <v>Chelsea</v>
      </c>
      <c r="D454" s="48">
        <v>4.3099999999999996</v>
      </c>
      <c r="E454" s="48">
        <v>7.12</v>
      </c>
      <c r="F454" s="48">
        <v>4.3</v>
      </c>
      <c r="G454" s="48">
        <v>3.08</v>
      </c>
      <c r="H454" s="48">
        <v>4.5</v>
      </c>
      <c r="I454" s="48">
        <v>3.52</v>
      </c>
      <c r="J454" s="48">
        <v>4.62</v>
      </c>
      <c r="K454" s="48">
        <v>3.34</v>
      </c>
      <c r="L454" s="48">
        <v>1</v>
      </c>
      <c r="N454" s="252">
        <f t="shared" si="66"/>
        <v>3</v>
      </c>
      <c r="O454" s="49" t="str">
        <f>Main!A564</f>
        <v>Schär</v>
      </c>
      <c r="P454" s="49">
        <f>Main!B564</f>
        <v>4.9000000000000004</v>
      </c>
      <c r="Q454" s="49" t="str">
        <f>Main!C564</f>
        <v>Newcastle</v>
      </c>
      <c r="R454" s="49">
        <f>Main!D564</f>
        <v>4.0599999999999996</v>
      </c>
      <c r="S454" s="49">
        <f>Main!E564</f>
        <v>1.69</v>
      </c>
      <c r="T454" s="49">
        <f>Main!F564</f>
        <v>3.37</v>
      </c>
      <c r="U454" s="49">
        <f>Main!G564</f>
        <v>2.85</v>
      </c>
      <c r="V454" s="49">
        <f>Main!H564</f>
        <v>3.68</v>
      </c>
      <c r="W454" s="49">
        <f>Main!I564</f>
        <v>3.69</v>
      </c>
      <c r="X454" s="49">
        <f>Main!J564</f>
        <v>2.3199999999999998</v>
      </c>
      <c r="Y454" s="49">
        <f>Main!K564</f>
        <v>2.0299999999999998</v>
      </c>
      <c r="Z454" s="49">
        <f>Main!L3204</f>
        <v>0</v>
      </c>
      <c r="AB454" s="49">
        <v>1</v>
      </c>
      <c r="AC454" s="49" t="str">
        <v>Mitrović</v>
      </c>
      <c r="AD454" s="49">
        <v>6.9</v>
      </c>
      <c r="AE454" s="49" t="str">
        <v>Fulham</v>
      </c>
      <c r="AF454" s="49">
        <v>5.61</v>
      </c>
      <c r="AG454" s="49">
        <v>7.06</v>
      </c>
      <c r="AH454" s="49">
        <v>3.04</v>
      </c>
      <c r="AI454" s="49">
        <v>4.18</v>
      </c>
      <c r="AJ454" s="49">
        <v>3.38</v>
      </c>
      <c r="AK454" s="49">
        <v>5.23</v>
      </c>
      <c r="AL454" s="49">
        <v>3.58</v>
      </c>
      <c r="AM454" s="49">
        <v>3.83</v>
      </c>
      <c r="AN454" s="49">
        <v>0</v>
      </c>
      <c r="AP454" s="50" t="str">
        <f>Main!A564</f>
        <v>Schär</v>
      </c>
      <c r="AQ454" s="50">
        <f>Main!B564</f>
        <v>4.9000000000000004</v>
      </c>
      <c r="AR454" s="50" t="str">
        <f>Main!C564</f>
        <v>Newcastle</v>
      </c>
      <c r="AS454" s="50">
        <f>Main!D564</f>
        <v>4.0599999999999996</v>
      </c>
      <c r="AT454" s="50">
        <f>Main!E564</f>
        <v>1.69</v>
      </c>
      <c r="AU454" s="50">
        <f>Main!F564</f>
        <v>3.37</v>
      </c>
      <c r="AV454" s="50">
        <f>Main!G564</f>
        <v>2.85</v>
      </c>
      <c r="AW454" s="50">
        <f>Main!H564</f>
        <v>3.68</v>
      </c>
      <c r="AX454" s="50">
        <f>Main!I564</f>
        <v>3.69</v>
      </c>
      <c r="AY454" s="50">
        <f>Main!J564</f>
        <v>2.3199999999999998</v>
      </c>
      <c r="AZ454" s="50">
        <f>Main!K564</f>
        <v>2.0299999999999998</v>
      </c>
      <c r="BA454" s="50">
        <f>Main!L1444</f>
        <v>0</v>
      </c>
      <c r="BC454" s="50" t="str">
        <v>Dier</v>
      </c>
      <c r="BD454" s="50">
        <v>5.2</v>
      </c>
      <c r="BE454" s="50" t="str">
        <v>Spurs</v>
      </c>
      <c r="BF454" s="50">
        <v>3.49</v>
      </c>
      <c r="BG454" s="50">
        <v>2.98</v>
      </c>
      <c r="BH454" s="50">
        <v>3.82</v>
      </c>
      <c r="BI454" s="50">
        <v>2.9</v>
      </c>
      <c r="BJ454" s="50">
        <v>1.85</v>
      </c>
      <c r="BK454" s="50">
        <v>2.8</v>
      </c>
      <c r="BL454" s="50">
        <v>3.19</v>
      </c>
      <c r="BM454" s="50">
        <v>2.67</v>
      </c>
      <c r="BN454" s="50">
        <v>0</v>
      </c>
      <c r="BP454" s="126" t="str">
        <f>Main!A454</f>
        <v>Schär</v>
      </c>
      <c r="BQ454" s="126">
        <f>Main!N3204</f>
        <v>0</v>
      </c>
      <c r="BR454" s="126">
        <f>Main!H14</f>
        <v>3.68</v>
      </c>
      <c r="BS454" s="126" t="str">
        <v>Schär</v>
      </c>
      <c r="BT454" s="126">
        <v>0</v>
      </c>
      <c r="BU454" s="126">
        <v>3.68</v>
      </c>
      <c r="BV454" s="127" t="str">
        <f t="shared" si="67"/>
        <v>Schär</v>
      </c>
      <c r="BW454" s="127">
        <f>Main!P3204</f>
        <v>0</v>
      </c>
      <c r="BX454" s="127">
        <f t="shared" si="68"/>
        <v>3.68</v>
      </c>
      <c r="BY454" s="127" t="str">
        <v>Dier</v>
      </c>
      <c r="BZ454" s="127">
        <v>0</v>
      </c>
      <c r="CA454" s="127">
        <v>1.85</v>
      </c>
      <c r="CH454" s="19" t="str">
        <f t="shared" si="69"/>
        <v>Schär</v>
      </c>
      <c r="CI454" s="19">
        <f>Main!M3204-BQ454-BW454-CC454</f>
        <v>0</v>
      </c>
      <c r="CJ454" s="19">
        <f t="shared" si="70"/>
        <v>3.68</v>
      </c>
      <c r="CK454" s="19" t="str">
        <v>Dier</v>
      </c>
      <c r="CL454" s="19">
        <v>0</v>
      </c>
      <c r="CM454" s="19">
        <v>1.85</v>
      </c>
    </row>
    <row r="455" spans="1:91">
      <c r="A455" s="48" t="str">
        <v>Rashford</v>
      </c>
      <c r="B455" s="48">
        <v>6.8</v>
      </c>
      <c r="C455" s="48" t="str">
        <v>Man Utd</v>
      </c>
      <c r="D455" s="48">
        <v>4.4400000000000004</v>
      </c>
      <c r="E455" s="48">
        <v>5.14</v>
      </c>
      <c r="F455" s="48">
        <v>3.14</v>
      </c>
      <c r="G455" s="48">
        <v>2.98</v>
      </c>
      <c r="H455" s="48">
        <v>4.33</v>
      </c>
      <c r="I455" s="48">
        <v>4.12</v>
      </c>
      <c r="J455" s="48">
        <v>4.43</v>
      </c>
      <c r="K455" s="48">
        <v>2.1</v>
      </c>
      <c r="L455" s="48">
        <v>1</v>
      </c>
      <c r="N455" s="252">
        <f t="shared" si="66"/>
        <v>3</v>
      </c>
      <c r="O455" s="49" t="str">
        <f>Main!A565</f>
        <v>Zinchenko</v>
      </c>
      <c r="P455" s="49">
        <f>Main!B565</f>
        <v>5</v>
      </c>
      <c r="Q455" s="49" t="str">
        <f>Main!C565</f>
        <v>Arsenal</v>
      </c>
      <c r="R455" s="49">
        <f>Main!D565</f>
        <v>2.52</v>
      </c>
      <c r="S455" s="49">
        <f>Main!E565</f>
        <v>2.68</v>
      </c>
      <c r="T455" s="49">
        <f>Main!F565</f>
        <v>2.23</v>
      </c>
      <c r="U455" s="49">
        <f>Main!G565</f>
        <v>2.7</v>
      </c>
      <c r="V455" s="49">
        <f>Main!H565</f>
        <v>3.15</v>
      </c>
      <c r="W455" s="49">
        <f>Main!I565</f>
        <v>5.31</v>
      </c>
      <c r="X455" s="49">
        <f>Main!J565</f>
        <v>2.75</v>
      </c>
      <c r="Y455" s="49">
        <f>Main!K565</f>
        <v>2.25</v>
      </c>
      <c r="Z455" s="49">
        <f>Main!L3205</f>
        <v>0</v>
      </c>
      <c r="AB455" s="49">
        <v>1</v>
      </c>
      <c r="AC455" s="49" t="str">
        <v>Nketiah</v>
      </c>
      <c r="AD455" s="49">
        <v>6.5</v>
      </c>
      <c r="AE455" s="49" t="str">
        <v>Arsenal</v>
      </c>
      <c r="AF455" s="49">
        <v>4.17</v>
      </c>
      <c r="AG455" s="49">
        <v>4.2300000000000004</v>
      </c>
      <c r="AH455" s="49">
        <v>3.66</v>
      </c>
      <c r="AI455" s="49">
        <v>4.16</v>
      </c>
      <c r="AJ455" s="49">
        <v>3.93</v>
      </c>
      <c r="AK455" s="49">
        <v>7.48</v>
      </c>
      <c r="AL455" s="49">
        <v>3.2</v>
      </c>
      <c r="AM455" s="49">
        <v>2.11</v>
      </c>
      <c r="AN455" s="49">
        <v>0</v>
      </c>
      <c r="AP455" s="50" t="str">
        <f>Main!A565</f>
        <v>Zinchenko</v>
      </c>
      <c r="AQ455" s="50">
        <f>Main!B565</f>
        <v>5</v>
      </c>
      <c r="AR455" s="50" t="str">
        <f>Main!C565</f>
        <v>Arsenal</v>
      </c>
      <c r="AS455" s="50">
        <f>Main!D565</f>
        <v>2.52</v>
      </c>
      <c r="AT455" s="50">
        <f>Main!E565</f>
        <v>2.68</v>
      </c>
      <c r="AU455" s="50">
        <f>Main!F565</f>
        <v>2.23</v>
      </c>
      <c r="AV455" s="50">
        <f>Main!G565</f>
        <v>2.7</v>
      </c>
      <c r="AW455" s="50">
        <f>Main!H565</f>
        <v>3.15</v>
      </c>
      <c r="AX455" s="50">
        <f>Main!I565</f>
        <v>5.31</v>
      </c>
      <c r="AY455" s="50">
        <f>Main!J565</f>
        <v>2.75</v>
      </c>
      <c r="AZ455" s="50">
        <f>Main!K565</f>
        <v>2.25</v>
      </c>
      <c r="BA455" s="50">
        <f>Main!L1445</f>
        <v>0</v>
      </c>
      <c r="BC455" s="50" t="str">
        <v>Schär</v>
      </c>
      <c r="BD455" s="50">
        <v>4.9000000000000004</v>
      </c>
      <c r="BE455" s="50" t="str">
        <v>Newcastle</v>
      </c>
      <c r="BF455" s="50">
        <v>4.0599999999999996</v>
      </c>
      <c r="BG455" s="50">
        <v>1.69</v>
      </c>
      <c r="BH455" s="50">
        <v>3.37</v>
      </c>
      <c r="BI455" s="50">
        <v>2.85</v>
      </c>
      <c r="BJ455" s="50">
        <v>3.68</v>
      </c>
      <c r="BK455" s="50">
        <v>3.69</v>
      </c>
      <c r="BL455" s="50">
        <v>2.3199999999999998</v>
      </c>
      <c r="BM455" s="50">
        <v>2.0299999999999998</v>
      </c>
      <c r="BN455" s="50">
        <v>0</v>
      </c>
      <c r="BP455" s="126" t="str">
        <f>Main!A455</f>
        <v>Zinchenko</v>
      </c>
      <c r="BQ455" s="126">
        <f>Main!N3205</f>
        <v>0</v>
      </c>
      <c r="BR455" s="126">
        <f>Main!H15</f>
        <v>3.15</v>
      </c>
      <c r="BS455" s="126" t="str">
        <v>Zinchenko</v>
      </c>
      <c r="BT455" s="126">
        <v>0</v>
      </c>
      <c r="BU455" s="126">
        <v>3.15</v>
      </c>
      <c r="BV455" s="127" t="str">
        <f t="shared" si="67"/>
        <v>Zinchenko</v>
      </c>
      <c r="BW455" s="127">
        <f>Main!P3205</f>
        <v>0</v>
      </c>
      <c r="BX455" s="127">
        <f t="shared" si="68"/>
        <v>3.15</v>
      </c>
      <c r="BY455" s="127" t="str">
        <v>Schär</v>
      </c>
      <c r="BZ455" s="127">
        <v>0</v>
      </c>
      <c r="CA455" s="127">
        <v>3.68</v>
      </c>
      <c r="CH455" s="19" t="str">
        <f t="shared" si="69"/>
        <v>Zinchenko</v>
      </c>
      <c r="CI455" s="19">
        <f>Main!M3205-BQ455-BW455-CC455</f>
        <v>0</v>
      </c>
      <c r="CJ455" s="19">
        <f t="shared" si="70"/>
        <v>3.15</v>
      </c>
      <c r="CK455" s="19" t="str">
        <v>Schär</v>
      </c>
      <c r="CL455" s="19">
        <v>0</v>
      </c>
      <c r="CM455" s="19">
        <v>3.68</v>
      </c>
    </row>
    <row r="456" spans="1:91">
      <c r="A456" s="48" t="str">
        <v>Cancelo</v>
      </c>
      <c r="B456" s="48">
        <v>7.4</v>
      </c>
      <c r="C456" s="48" t="str">
        <v>Man City</v>
      </c>
      <c r="D456" s="48">
        <v>4.88</v>
      </c>
      <c r="E456" s="48">
        <v>3.74</v>
      </c>
      <c r="F456" s="48">
        <v>6.68</v>
      </c>
      <c r="G456" s="48">
        <v>4.47</v>
      </c>
      <c r="H456" s="48">
        <v>3.18</v>
      </c>
      <c r="I456" s="48">
        <v>7.21</v>
      </c>
      <c r="J456" s="48">
        <v>4.09</v>
      </c>
      <c r="K456" s="48">
        <v>1.86</v>
      </c>
      <c r="L456" s="48">
        <v>0</v>
      </c>
      <c r="N456" s="252">
        <f t="shared" si="66"/>
        <v>3</v>
      </c>
      <c r="O456" s="49" t="str">
        <f>Main!A566</f>
        <v>Walker</v>
      </c>
      <c r="P456" s="49">
        <f>Main!B566</f>
        <v>4.8</v>
      </c>
      <c r="Q456" s="49" t="str">
        <f>Main!C566</f>
        <v>Man City</v>
      </c>
      <c r="R456" s="49">
        <f>Main!D566</f>
        <v>3.17</v>
      </c>
      <c r="S456" s="49">
        <f>Main!E566</f>
        <v>2.37</v>
      </c>
      <c r="T456" s="49">
        <f>Main!F566</f>
        <v>4.68</v>
      </c>
      <c r="U456" s="49">
        <f>Main!G566</f>
        <v>3.05</v>
      </c>
      <c r="V456" s="49">
        <f>Main!H566</f>
        <v>2.04</v>
      </c>
      <c r="W456" s="49">
        <f>Main!I566</f>
        <v>4.25</v>
      </c>
      <c r="X456" s="49">
        <f>Main!J566</f>
        <v>2.4500000000000002</v>
      </c>
      <c r="Y456" s="49">
        <f>Main!K566</f>
        <v>1.1399999999999999</v>
      </c>
      <c r="Z456" s="49">
        <f>Main!L3206</f>
        <v>0</v>
      </c>
      <c r="AB456" s="49">
        <v>1</v>
      </c>
      <c r="AC456" s="49" t="str">
        <v>Wilson</v>
      </c>
      <c r="AD456" s="49">
        <v>7.4</v>
      </c>
      <c r="AE456" s="49" t="str">
        <v>Newcastle</v>
      </c>
      <c r="AF456" s="49">
        <v>3.46</v>
      </c>
      <c r="AG456" s="49">
        <v>3.41</v>
      </c>
      <c r="AH456" s="49">
        <v>5.33</v>
      </c>
      <c r="AI456" s="49">
        <v>4</v>
      </c>
      <c r="AJ456" s="49">
        <v>4.3099999999999996</v>
      </c>
      <c r="AK456" s="49">
        <v>4.16</v>
      </c>
      <c r="AL456" s="49">
        <v>3.49</v>
      </c>
      <c r="AM456" s="49">
        <v>2.5099999999999998</v>
      </c>
      <c r="AN456" s="49">
        <v>0</v>
      </c>
      <c r="AP456" s="50" t="str">
        <f>Main!A566</f>
        <v>Walker</v>
      </c>
      <c r="AQ456" s="50">
        <f>Main!B566</f>
        <v>4.8</v>
      </c>
      <c r="AR456" s="50" t="str">
        <f>Main!C566</f>
        <v>Man City</v>
      </c>
      <c r="AS456" s="50">
        <f>Main!D566</f>
        <v>3.17</v>
      </c>
      <c r="AT456" s="50">
        <f>Main!E566</f>
        <v>2.37</v>
      </c>
      <c r="AU456" s="50">
        <f>Main!F566</f>
        <v>4.68</v>
      </c>
      <c r="AV456" s="50">
        <f>Main!G566</f>
        <v>3.05</v>
      </c>
      <c r="AW456" s="50">
        <f>Main!H566</f>
        <v>2.04</v>
      </c>
      <c r="AX456" s="50">
        <f>Main!I566</f>
        <v>4.25</v>
      </c>
      <c r="AY456" s="50">
        <f>Main!J566</f>
        <v>2.4500000000000002</v>
      </c>
      <c r="AZ456" s="50">
        <f>Main!K566</f>
        <v>1.1399999999999999</v>
      </c>
      <c r="BA456" s="50">
        <f>Main!L1446</f>
        <v>0</v>
      </c>
      <c r="BC456" s="50" t="str">
        <v>Zinchenko</v>
      </c>
      <c r="BD456" s="50">
        <v>5</v>
      </c>
      <c r="BE456" s="50" t="str">
        <v>Arsenal</v>
      </c>
      <c r="BF456" s="50">
        <v>2.52</v>
      </c>
      <c r="BG456" s="50">
        <v>2.68</v>
      </c>
      <c r="BH456" s="50">
        <v>2.23</v>
      </c>
      <c r="BI456" s="50">
        <v>2.7</v>
      </c>
      <c r="BJ456" s="50">
        <v>3.15</v>
      </c>
      <c r="BK456" s="50">
        <v>5.31</v>
      </c>
      <c r="BL456" s="50">
        <v>2.75</v>
      </c>
      <c r="BM456" s="50">
        <v>2.25</v>
      </c>
      <c r="BN456" s="50">
        <v>0</v>
      </c>
      <c r="BP456" s="126" t="str">
        <f>Main!A456</f>
        <v>Walker</v>
      </c>
      <c r="BQ456" s="126">
        <f>Main!N3206</f>
        <v>0</v>
      </c>
      <c r="BR456" s="126">
        <f>Main!H16</f>
        <v>2.04</v>
      </c>
      <c r="BS456" s="126" t="str">
        <v>Walker</v>
      </c>
      <c r="BT456" s="126">
        <v>0</v>
      </c>
      <c r="BU456" s="126">
        <v>2.04</v>
      </c>
      <c r="BV456" s="127" t="str">
        <f t="shared" si="67"/>
        <v>Walker</v>
      </c>
      <c r="BW456" s="127">
        <f>Main!P3206</f>
        <v>0</v>
      </c>
      <c r="BX456" s="127">
        <f t="shared" si="68"/>
        <v>2.04</v>
      </c>
      <c r="BY456" s="127" t="str">
        <v>Zinchenko</v>
      </c>
      <c r="BZ456" s="127">
        <v>0</v>
      </c>
      <c r="CA456" s="127">
        <v>3.15</v>
      </c>
      <c r="CH456" s="19" t="str">
        <f t="shared" si="69"/>
        <v>Walker</v>
      </c>
      <c r="CI456" s="19">
        <f>Main!M3206-BQ456-BW456-CC456</f>
        <v>0</v>
      </c>
      <c r="CJ456" s="19">
        <f t="shared" si="70"/>
        <v>2.04</v>
      </c>
      <c r="CK456" s="19" t="str">
        <v>Zinchenko</v>
      </c>
      <c r="CL456" s="19">
        <v>0</v>
      </c>
      <c r="CM456" s="19">
        <v>3.15</v>
      </c>
    </row>
    <row r="457" spans="1:91">
      <c r="A457" s="48" t="str">
        <v>Robertson</v>
      </c>
      <c r="B457" s="48">
        <v>6.8</v>
      </c>
      <c r="C457" s="48" t="str">
        <v>Liverpool</v>
      </c>
      <c r="D457" s="48">
        <v>4.58</v>
      </c>
      <c r="E457" s="48">
        <v>3.64</v>
      </c>
      <c r="F457" s="48">
        <v>3.23</v>
      </c>
      <c r="G457" s="48">
        <v>3.52</v>
      </c>
      <c r="H457" s="48">
        <v>3.86</v>
      </c>
      <c r="I457" s="48">
        <v>4.6900000000000004</v>
      </c>
      <c r="J457" s="48">
        <v>2.81</v>
      </c>
      <c r="K457" s="48">
        <v>3.76</v>
      </c>
      <c r="L457" s="48">
        <v>0</v>
      </c>
      <c r="N457" s="252">
        <f t="shared" si="66"/>
        <v>3</v>
      </c>
      <c r="O457" s="49" t="str">
        <f>Main!A567</f>
        <v>Perišić</v>
      </c>
      <c r="P457" s="49">
        <f>Main!B567</f>
        <v>5.8</v>
      </c>
      <c r="Q457" s="49" t="str">
        <f>Main!C567</f>
        <v>Spurs</v>
      </c>
      <c r="R457" s="49">
        <f>Main!D567</f>
        <v>0</v>
      </c>
      <c r="S457" s="49">
        <f>Main!E567</f>
        <v>0</v>
      </c>
      <c r="T457" s="49">
        <f>Main!F567</f>
        <v>0</v>
      </c>
      <c r="U457" s="49">
        <f>Main!G567</f>
        <v>0</v>
      </c>
      <c r="V457" s="49">
        <f>Main!H567</f>
        <v>0</v>
      </c>
      <c r="W457" s="49">
        <f>Main!I567</f>
        <v>2.56</v>
      </c>
      <c r="X457" s="49">
        <f>Main!J567</f>
        <v>2.94</v>
      </c>
      <c r="Y457" s="49">
        <f>Main!K567</f>
        <v>2.4700000000000002</v>
      </c>
      <c r="Z457" s="49">
        <f>Main!L3207</f>
        <v>0</v>
      </c>
      <c r="AB457" s="49">
        <v>1</v>
      </c>
      <c r="AC457" s="49" t="str">
        <v>Martial</v>
      </c>
      <c r="AD457" s="49">
        <v>6.7</v>
      </c>
      <c r="AE457" s="49" t="str">
        <v>Man Utd</v>
      </c>
      <c r="AF457" s="49">
        <v>4.17</v>
      </c>
      <c r="AG457" s="49">
        <v>4.93</v>
      </c>
      <c r="AH457" s="49">
        <v>3.2</v>
      </c>
      <c r="AI457" s="49">
        <v>3.21</v>
      </c>
      <c r="AJ457" s="49">
        <v>4.25</v>
      </c>
      <c r="AK457" s="49">
        <v>4.1900000000000004</v>
      </c>
      <c r="AL457" s="49">
        <v>4.3899999999999997</v>
      </c>
      <c r="AM457" s="49">
        <v>2.13</v>
      </c>
      <c r="AN457" s="49">
        <v>0</v>
      </c>
      <c r="AP457" s="50" t="str">
        <f>Main!A567</f>
        <v>Perišić</v>
      </c>
      <c r="AQ457" s="50">
        <f>Main!B567</f>
        <v>5.8</v>
      </c>
      <c r="AR457" s="50" t="str">
        <f>Main!C567</f>
        <v>Spurs</v>
      </c>
      <c r="AS457" s="50">
        <f>Main!D567</f>
        <v>0</v>
      </c>
      <c r="AT457" s="50">
        <f>Main!E567</f>
        <v>0</v>
      </c>
      <c r="AU457" s="50">
        <f>Main!F567</f>
        <v>0</v>
      </c>
      <c r="AV457" s="50">
        <f>Main!G567</f>
        <v>0</v>
      </c>
      <c r="AW457" s="50">
        <f>Main!H567</f>
        <v>0</v>
      </c>
      <c r="AX457" s="50">
        <f>Main!I567</f>
        <v>2.56</v>
      </c>
      <c r="AY457" s="50">
        <f>Main!J567</f>
        <v>2.94</v>
      </c>
      <c r="AZ457" s="50">
        <f>Main!K567</f>
        <v>2.4700000000000002</v>
      </c>
      <c r="BA457" s="50">
        <f>Main!L1447</f>
        <v>0</v>
      </c>
      <c r="BC457" s="50" t="str">
        <v>Walker</v>
      </c>
      <c r="BD457" s="50">
        <v>4.8</v>
      </c>
      <c r="BE457" s="50" t="str">
        <v>Man City</v>
      </c>
      <c r="BF457" s="50">
        <v>3.17</v>
      </c>
      <c r="BG457" s="50">
        <v>2.37</v>
      </c>
      <c r="BH457" s="50">
        <v>4.68</v>
      </c>
      <c r="BI457" s="50">
        <v>3.05</v>
      </c>
      <c r="BJ457" s="50">
        <v>2.04</v>
      </c>
      <c r="BK457" s="50">
        <v>4.25</v>
      </c>
      <c r="BL457" s="50">
        <v>2.4500000000000002</v>
      </c>
      <c r="BM457" s="50">
        <v>1.1399999999999999</v>
      </c>
      <c r="BN457" s="50">
        <v>0</v>
      </c>
      <c r="BP457" s="126" t="str">
        <f>Main!A457</f>
        <v>Perišić</v>
      </c>
      <c r="BQ457" s="126">
        <f>Main!N3207</f>
        <v>0</v>
      </c>
      <c r="BR457" s="126">
        <f>Main!H17</f>
        <v>0</v>
      </c>
      <c r="BS457" s="126" t="str">
        <v>Perišić</v>
      </c>
      <c r="BT457" s="126">
        <v>0</v>
      </c>
      <c r="BU457" s="126">
        <v>0</v>
      </c>
      <c r="BV457" s="127" t="str">
        <f t="shared" si="67"/>
        <v>Perišić</v>
      </c>
      <c r="BW457" s="127">
        <f>Main!P3207</f>
        <v>0</v>
      </c>
      <c r="BX457" s="127">
        <f t="shared" si="68"/>
        <v>0</v>
      </c>
      <c r="BY457" s="127" t="str">
        <v>Walker</v>
      </c>
      <c r="BZ457" s="127">
        <v>0</v>
      </c>
      <c r="CA457" s="127">
        <v>2.04</v>
      </c>
      <c r="CH457" s="19" t="str">
        <f t="shared" si="69"/>
        <v>Perišić</v>
      </c>
      <c r="CI457" s="19">
        <f>Main!M3207-BQ457-BW457-CC457</f>
        <v>0</v>
      </c>
      <c r="CJ457" s="19">
        <f t="shared" si="70"/>
        <v>0</v>
      </c>
      <c r="CK457" s="19" t="str">
        <v>Walker</v>
      </c>
      <c r="CL457" s="19">
        <v>0</v>
      </c>
      <c r="CM457" s="19">
        <v>2.04</v>
      </c>
    </row>
    <row r="458" spans="1:91">
      <c r="A458" s="48" t="str">
        <v>Van Dijk</v>
      </c>
      <c r="B458" s="48">
        <v>6.5</v>
      </c>
      <c r="C458" s="48" t="str">
        <v>Liverpool</v>
      </c>
      <c r="D458" s="48">
        <v>4.2</v>
      </c>
      <c r="E458" s="48">
        <v>3.49</v>
      </c>
      <c r="F458" s="48">
        <v>3.03</v>
      </c>
      <c r="G458" s="48">
        <v>3.32</v>
      </c>
      <c r="H458" s="48">
        <v>3.66</v>
      </c>
      <c r="I458" s="48">
        <v>4.22</v>
      </c>
      <c r="J458" s="48">
        <v>2.56</v>
      </c>
      <c r="K458" s="48">
        <v>3.38</v>
      </c>
      <c r="L458" s="48">
        <v>0</v>
      </c>
      <c r="N458" s="252">
        <f t="shared" si="66"/>
        <v>3</v>
      </c>
      <c r="O458" s="49" t="str">
        <f>Main!A568</f>
        <v>Stones</v>
      </c>
      <c r="P458" s="49">
        <f>Main!B568</f>
        <v>5.4</v>
      </c>
      <c r="Q458" s="49" t="str">
        <f>Main!C568</f>
        <v>Man City</v>
      </c>
      <c r="R458" s="49">
        <f>Main!D568</f>
        <v>3.18</v>
      </c>
      <c r="S458" s="49">
        <f>Main!E568</f>
        <v>2.4700000000000002</v>
      </c>
      <c r="T458" s="49">
        <f>Main!F568</f>
        <v>4.68</v>
      </c>
      <c r="U458" s="49">
        <f>Main!G568</f>
        <v>3.03</v>
      </c>
      <c r="V458" s="49">
        <f>Main!H568</f>
        <v>1.96</v>
      </c>
      <c r="W458" s="49">
        <f>Main!I568</f>
        <v>3.99</v>
      </c>
      <c r="X458" s="49">
        <f>Main!J568</f>
        <v>2.36</v>
      </c>
      <c r="Y458" s="49">
        <f>Main!K568</f>
        <v>1.05</v>
      </c>
      <c r="Z458" s="49">
        <f>Main!L3208</f>
        <v>0</v>
      </c>
      <c r="AB458" s="49">
        <v>1</v>
      </c>
      <c r="AC458" s="49" t="str">
        <v>Watkins</v>
      </c>
      <c r="AD458" s="49">
        <v>7.1</v>
      </c>
      <c r="AE458" s="49" t="str">
        <v>Aston Villa</v>
      </c>
      <c r="AF458" s="49">
        <v>3.48</v>
      </c>
      <c r="AG458" s="49">
        <v>4.07</v>
      </c>
      <c r="AH458" s="49">
        <v>4.54</v>
      </c>
      <c r="AI458" s="49">
        <v>3.76</v>
      </c>
      <c r="AJ458" s="49">
        <v>4.13</v>
      </c>
      <c r="AK458" s="49">
        <v>2.6</v>
      </c>
      <c r="AL458" s="49">
        <v>3.21</v>
      </c>
      <c r="AM458" s="49">
        <v>3.55</v>
      </c>
      <c r="AN458" s="49">
        <v>0</v>
      </c>
      <c r="AP458" s="50" t="str">
        <f>Main!A568</f>
        <v>Stones</v>
      </c>
      <c r="AQ458" s="50">
        <f>Main!B568</f>
        <v>5.4</v>
      </c>
      <c r="AR458" s="50" t="str">
        <f>Main!C568</f>
        <v>Man City</v>
      </c>
      <c r="AS458" s="50">
        <f>Main!D568</f>
        <v>3.18</v>
      </c>
      <c r="AT458" s="50">
        <f>Main!E568</f>
        <v>2.4700000000000002</v>
      </c>
      <c r="AU458" s="50">
        <f>Main!F568</f>
        <v>4.68</v>
      </c>
      <c r="AV458" s="50">
        <f>Main!G568</f>
        <v>3.03</v>
      </c>
      <c r="AW458" s="50">
        <f>Main!H568</f>
        <v>1.96</v>
      </c>
      <c r="AX458" s="50">
        <f>Main!I568</f>
        <v>3.99</v>
      </c>
      <c r="AY458" s="50">
        <f>Main!J568</f>
        <v>2.36</v>
      </c>
      <c r="AZ458" s="50">
        <f>Main!K568</f>
        <v>1.05</v>
      </c>
      <c r="BA458" s="50">
        <f>Main!L1448</f>
        <v>0</v>
      </c>
      <c r="BC458" s="50" t="str">
        <v>Perišić</v>
      </c>
      <c r="BD458" s="50">
        <v>5.8</v>
      </c>
      <c r="BE458" s="50" t="str">
        <v>Spurs</v>
      </c>
      <c r="BF458" s="50">
        <v>0</v>
      </c>
      <c r="BG458" s="50">
        <v>0</v>
      </c>
      <c r="BH458" s="50">
        <v>0</v>
      </c>
      <c r="BI458" s="50">
        <v>0</v>
      </c>
      <c r="BJ458" s="50">
        <v>0</v>
      </c>
      <c r="BK458" s="50">
        <v>2.56</v>
      </c>
      <c r="BL458" s="50">
        <v>2.94</v>
      </c>
      <c r="BM458" s="50">
        <v>2.4700000000000002</v>
      </c>
      <c r="BN458" s="50">
        <v>0</v>
      </c>
      <c r="BP458" s="126" t="str">
        <f>Main!A458</f>
        <v>Stones</v>
      </c>
      <c r="BQ458" s="126">
        <f>Main!N3208</f>
        <v>0</v>
      </c>
      <c r="BR458" s="126">
        <f>Main!H18</f>
        <v>1.96</v>
      </c>
      <c r="BS458" s="126" t="str">
        <v>Stones</v>
      </c>
      <c r="BT458" s="126">
        <v>0</v>
      </c>
      <c r="BU458" s="126">
        <v>1.96</v>
      </c>
      <c r="BV458" s="127" t="str">
        <f t="shared" si="67"/>
        <v>Stones</v>
      </c>
      <c r="BW458" s="127">
        <f>Main!P3208</f>
        <v>0</v>
      </c>
      <c r="BX458" s="127">
        <f t="shared" si="68"/>
        <v>1.96</v>
      </c>
      <c r="BY458" s="127" t="str">
        <v>Perišić</v>
      </c>
      <c r="BZ458" s="127">
        <v>0</v>
      </c>
      <c r="CA458" s="127">
        <v>0</v>
      </c>
      <c r="CH458" s="19" t="str">
        <f t="shared" si="69"/>
        <v>Stones</v>
      </c>
      <c r="CI458" s="19">
        <f>Main!M3208-BQ458-BW458-CC458</f>
        <v>0</v>
      </c>
      <c r="CJ458" s="19">
        <f t="shared" si="70"/>
        <v>1.96</v>
      </c>
      <c r="CK458" s="19" t="str">
        <v>Perišić</v>
      </c>
      <c r="CL458" s="19">
        <v>0</v>
      </c>
      <c r="CM458" s="19">
        <v>0</v>
      </c>
    </row>
    <row r="459" spans="1:91">
      <c r="A459" s="48" t="str">
        <v>White</v>
      </c>
      <c r="B459" s="48">
        <v>4.7</v>
      </c>
      <c r="C459" s="48" t="str">
        <v>Arsenal</v>
      </c>
      <c r="D459" s="48">
        <v>3.1</v>
      </c>
      <c r="E459" s="48">
        <v>3.09</v>
      </c>
      <c r="F459" s="48">
        <v>2.35</v>
      </c>
      <c r="G459" s="48">
        <v>2.73</v>
      </c>
      <c r="H459" s="48">
        <v>3.27</v>
      </c>
      <c r="I459" s="48">
        <v>5.52</v>
      </c>
      <c r="J459" s="48">
        <v>2.98</v>
      </c>
      <c r="K459" s="48">
        <v>2.33</v>
      </c>
      <c r="L459" s="48">
        <v>0</v>
      </c>
      <c r="N459" s="252">
        <f t="shared" si="66"/>
        <v>3</v>
      </c>
      <c r="O459" s="49" t="str">
        <f>Main!A569</f>
        <v>Shaw</v>
      </c>
      <c r="P459" s="49">
        <f>Main!B569</f>
        <v>4.8</v>
      </c>
      <c r="Q459" s="49" t="str">
        <f>Main!C569</f>
        <v>Man Utd</v>
      </c>
      <c r="R459" s="49">
        <f>Main!D569</f>
        <v>3.54</v>
      </c>
      <c r="S459" s="49">
        <f>Main!E569</f>
        <v>4.2</v>
      </c>
      <c r="T459" s="49">
        <f>Main!F569</f>
        <v>1.83</v>
      </c>
      <c r="U459" s="49">
        <f>Main!G569</f>
        <v>1.77</v>
      </c>
      <c r="V459" s="49">
        <f>Main!H569</f>
        <v>3.5</v>
      </c>
      <c r="W459" s="49">
        <f>Main!I569</f>
        <v>2.77</v>
      </c>
      <c r="X459" s="49">
        <f>Main!J569</f>
        <v>3.37</v>
      </c>
      <c r="Y459" s="49">
        <f>Main!K569</f>
        <v>1.64</v>
      </c>
      <c r="Z459" s="49">
        <f>Main!L3209</f>
        <v>0</v>
      </c>
      <c r="AB459" s="49">
        <v>1</v>
      </c>
      <c r="AC459" s="49" t="str">
        <v>Havertz</v>
      </c>
      <c r="AD459" s="49">
        <v>7.7</v>
      </c>
      <c r="AE459" s="49" t="str">
        <v>Chelsea</v>
      </c>
      <c r="AF459" s="49">
        <v>3.67</v>
      </c>
      <c r="AG459" s="49">
        <v>6.18</v>
      </c>
      <c r="AH459" s="49">
        <v>3.54</v>
      </c>
      <c r="AI459" s="49">
        <v>2.58</v>
      </c>
      <c r="AJ459" s="49">
        <v>3.65</v>
      </c>
      <c r="AK459" s="49">
        <v>2.9</v>
      </c>
      <c r="AL459" s="49">
        <v>3.59</v>
      </c>
      <c r="AM459" s="49">
        <v>2.68</v>
      </c>
      <c r="AN459" s="49">
        <v>0</v>
      </c>
      <c r="AP459" s="50" t="str">
        <f>Main!A569</f>
        <v>Shaw</v>
      </c>
      <c r="AQ459" s="50">
        <f>Main!B569</f>
        <v>4.8</v>
      </c>
      <c r="AR459" s="50" t="str">
        <f>Main!C569</f>
        <v>Man Utd</v>
      </c>
      <c r="AS459" s="50">
        <f>Main!D569</f>
        <v>3.54</v>
      </c>
      <c r="AT459" s="50">
        <f>Main!E569</f>
        <v>4.2</v>
      </c>
      <c r="AU459" s="50">
        <f>Main!F569</f>
        <v>1.83</v>
      </c>
      <c r="AV459" s="50">
        <f>Main!G569</f>
        <v>1.77</v>
      </c>
      <c r="AW459" s="50">
        <f>Main!H569</f>
        <v>3.5</v>
      </c>
      <c r="AX459" s="50">
        <f>Main!I569</f>
        <v>2.77</v>
      </c>
      <c r="AY459" s="50">
        <f>Main!J569</f>
        <v>3.37</v>
      </c>
      <c r="AZ459" s="50">
        <f>Main!K569</f>
        <v>1.64</v>
      </c>
      <c r="BA459" s="50">
        <f>Main!L1449</f>
        <v>0</v>
      </c>
      <c r="BC459" s="50" t="str">
        <v>Stones</v>
      </c>
      <c r="BD459" s="50">
        <v>5.4</v>
      </c>
      <c r="BE459" s="50" t="str">
        <v>Man City</v>
      </c>
      <c r="BF459" s="50">
        <v>3.18</v>
      </c>
      <c r="BG459" s="50">
        <v>2.4700000000000002</v>
      </c>
      <c r="BH459" s="50">
        <v>4.68</v>
      </c>
      <c r="BI459" s="50">
        <v>3.03</v>
      </c>
      <c r="BJ459" s="50">
        <v>1.96</v>
      </c>
      <c r="BK459" s="50">
        <v>3.99</v>
      </c>
      <c r="BL459" s="50">
        <v>2.36</v>
      </c>
      <c r="BM459" s="50">
        <v>1.05</v>
      </c>
      <c r="BN459" s="50">
        <v>0</v>
      </c>
      <c r="BP459" s="126" t="str">
        <f>Main!A459</f>
        <v>Shaw</v>
      </c>
      <c r="BQ459" s="126">
        <f>Main!N3209</f>
        <v>0</v>
      </c>
      <c r="BR459" s="126">
        <f>Main!H19</f>
        <v>3.5</v>
      </c>
      <c r="BS459" s="126" t="str">
        <v>Shaw</v>
      </c>
      <c r="BT459" s="126">
        <v>0</v>
      </c>
      <c r="BU459" s="126">
        <v>3.5</v>
      </c>
      <c r="BV459" s="127" t="str">
        <f t="shared" si="67"/>
        <v>Shaw</v>
      </c>
      <c r="BW459" s="127">
        <f>Main!P3209</f>
        <v>0</v>
      </c>
      <c r="BX459" s="127">
        <f t="shared" si="68"/>
        <v>3.5</v>
      </c>
      <c r="BY459" s="127" t="str">
        <v>Stones</v>
      </c>
      <c r="BZ459" s="127">
        <v>0</v>
      </c>
      <c r="CA459" s="127">
        <v>1.96</v>
      </c>
      <c r="CH459" s="19" t="str">
        <f t="shared" si="69"/>
        <v>Shaw</v>
      </c>
      <c r="CI459" s="19">
        <f>Main!M3209-BQ459-BW459-CC459</f>
        <v>0</v>
      </c>
      <c r="CJ459" s="19">
        <f t="shared" si="70"/>
        <v>3.5</v>
      </c>
      <c r="CK459" s="19" t="str">
        <v>Stones</v>
      </c>
      <c r="CL459" s="19">
        <v>0</v>
      </c>
      <c r="CM459" s="19">
        <v>1.96</v>
      </c>
    </row>
    <row r="460" spans="1:91">
      <c r="A460" s="48" t="str">
        <v>Laporte</v>
      </c>
      <c r="B460" s="48">
        <v>5.8</v>
      </c>
      <c r="C460" s="48" t="str">
        <v>Man City</v>
      </c>
      <c r="D460" s="48">
        <v>3.36</v>
      </c>
      <c r="E460" s="48">
        <v>2.72</v>
      </c>
      <c r="F460" s="48">
        <v>5.16</v>
      </c>
      <c r="G460" s="48">
        <v>3.42</v>
      </c>
      <c r="H460" s="48">
        <v>2.0499999999999998</v>
      </c>
      <c r="I460" s="48">
        <v>4.34</v>
      </c>
      <c r="J460" s="48">
        <v>2.62</v>
      </c>
      <c r="K460" s="48">
        <v>1.1200000000000001</v>
      </c>
      <c r="L460" s="48">
        <v>0</v>
      </c>
      <c r="N460" s="252">
        <f t="shared" si="66"/>
        <v>3</v>
      </c>
      <c r="O460" s="49" t="str">
        <f>Main!A570</f>
        <v>Cucurella</v>
      </c>
      <c r="P460" s="49">
        <f>Main!B570</f>
        <v>5.0999999999999996</v>
      </c>
      <c r="Q460" s="49" t="str">
        <f>Main!C570</f>
        <v>Chelsea</v>
      </c>
      <c r="R460" s="49">
        <f>Main!D570</f>
        <v>3.86</v>
      </c>
      <c r="S460" s="49">
        <f>Main!E570</f>
        <v>5.55</v>
      </c>
      <c r="T460" s="49">
        <f>Main!F570</f>
        <v>3.95</v>
      </c>
      <c r="U460" s="49">
        <f>Main!G570</f>
        <v>1.86</v>
      </c>
      <c r="V460" s="49">
        <f>Main!H570</f>
        <v>2.25</v>
      </c>
      <c r="W460" s="49">
        <f>Main!I570</f>
        <v>1.58</v>
      </c>
      <c r="X460" s="49">
        <f>Main!J570</f>
        <v>2.11</v>
      </c>
      <c r="Y460" s="49">
        <f>Main!K570</f>
        <v>1.37</v>
      </c>
      <c r="Z460" s="49">
        <f>Main!L3210</f>
        <v>0</v>
      </c>
      <c r="AB460" s="49">
        <v>1</v>
      </c>
      <c r="AC460" s="49" t="str">
        <v>Aubameyang</v>
      </c>
      <c r="AD460" s="49">
        <v>8.6999999999999993</v>
      </c>
      <c r="AE460" s="49" t="str">
        <v>Chelsea</v>
      </c>
      <c r="AF460" s="49">
        <v>3.5</v>
      </c>
      <c r="AG460" s="49">
        <v>5.86</v>
      </c>
      <c r="AH460" s="49">
        <v>3.45</v>
      </c>
      <c r="AI460" s="49">
        <v>2.48</v>
      </c>
      <c r="AJ460" s="49">
        <v>3.56</v>
      </c>
      <c r="AK460" s="49">
        <v>2.83</v>
      </c>
      <c r="AL460" s="49">
        <v>3.45</v>
      </c>
      <c r="AM460" s="49">
        <v>2.5299999999999998</v>
      </c>
      <c r="AN460" s="49">
        <v>0</v>
      </c>
      <c r="AP460" s="50" t="str">
        <f>Main!A570</f>
        <v>Cucurella</v>
      </c>
      <c r="AQ460" s="50">
        <f>Main!B570</f>
        <v>5.0999999999999996</v>
      </c>
      <c r="AR460" s="50" t="str">
        <f>Main!C570</f>
        <v>Chelsea</v>
      </c>
      <c r="AS460" s="50">
        <f>Main!D570</f>
        <v>3.86</v>
      </c>
      <c r="AT460" s="50">
        <f>Main!E570</f>
        <v>5.55</v>
      </c>
      <c r="AU460" s="50">
        <f>Main!F570</f>
        <v>3.95</v>
      </c>
      <c r="AV460" s="50">
        <f>Main!G570</f>
        <v>1.86</v>
      </c>
      <c r="AW460" s="50">
        <f>Main!H570</f>
        <v>2.25</v>
      </c>
      <c r="AX460" s="50">
        <f>Main!I570</f>
        <v>1.58</v>
      </c>
      <c r="AY460" s="50">
        <f>Main!J570</f>
        <v>2.11</v>
      </c>
      <c r="AZ460" s="50">
        <f>Main!K570</f>
        <v>1.37</v>
      </c>
      <c r="BA460" s="50">
        <f>Main!L1450</f>
        <v>0</v>
      </c>
      <c r="BC460" s="50" t="str">
        <v>Shaw</v>
      </c>
      <c r="BD460" s="50">
        <v>4.8</v>
      </c>
      <c r="BE460" s="50" t="str">
        <v>Man Utd</v>
      </c>
      <c r="BF460" s="50">
        <v>3.54</v>
      </c>
      <c r="BG460" s="50">
        <v>4.2</v>
      </c>
      <c r="BH460" s="50">
        <v>1.83</v>
      </c>
      <c r="BI460" s="50">
        <v>1.77</v>
      </c>
      <c r="BJ460" s="50">
        <v>3.5</v>
      </c>
      <c r="BK460" s="50">
        <v>2.77</v>
      </c>
      <c r="BL460" s="50">
        <v>3.37</v>
      </c>
      <c r="BM460" s="50">
        <v>1.64</v>
      </c>
      <c r="BN460" s="50">
        <v>0</v>
      </c>
      <c r="BP460" s="126" t="str">
        <f>Main!A460</f>
        <v>Cucurella</v>
      </c>
      <c r="BQ460" s="126">
        <f>Main!N3210</f>
        <v>0</v>
      </c>
      <c r="BR460" s="126">
        <f>Main!H20</f>
        <v>2.25</v>
      </c>
      <c r="BS460" s="126" t="str">
        <v>Cucurella</v>
      </c>
      <c r="BT460" s="126">
        <v>0</v>
      </c>
      <c r="BU460" s="126">
        <v>2.25</v>
      </c>
      <c r="BV460" s="127" t="str">
        <f t="shared" si="67"/>
        <v>Cucurella</v>
      </c>
      <c r="BW460" s="127">
        <f>Main!P3210</f>
        <v>0</v>
      </c>
      <c r="BX460" s="127">
        <f t="shared" si="68"/>
        <v>2.25</v>
      </c>
      <c r="BY460" s="127" t="str">
        <v>Shaw</v>
      </c>
      <c r="BZ460" s="127">
        <v>0</v>
      </c>
      <c r="CA460" s="127">
        <v>3.5</v>
      </c>
      <c r="CH460" s="19" t="str">
        <f t="shared" si="69"/>
        <v>Cucurella</v>
      </c>
      <c r="CI460" s="19">
        <f>Main!M3210-BQ460-BW460-CC460</f>
        <v>0</v>
      </c>
      <c r="CJ460" s="19">
        <f t="shared" si="70"/>
        <v>2.25</v>
      </c>
      <c r="CK460" s="19" t="str">
        <v>Shaw</v>
      </c>
      <c r="CL460" s="19">
        <v>0</v>
      </c>
      <c r="CM460" s="19">
        <v>3.5</v>
      </c>
    </row>
    <row r="461" spans="1:91">
      <c r="A461" s="48" t="str">
        <v>Saliba</v>
      </c>
      <c r="B461" s="48">
        <v>5.3</v>
      </c>
      <c r="C461" s="48" t="str">
        <v>Arsenal</v>
      </c>
      <c r="D461" s="48">
        <v>3.14</v>
      </c>
      <c r="E461" s="48">
        <v>2.59</v>
      </c>
      <c r="F461" s="48">
        <v>2.19</v>
      </c>
      <c r="G461" s="48">
        <v>2.69</v>
      </c>
      <c r="H461" s="48">
        <v>3.3</v>
      </c>
      <c r="I461" s="48">
        <v>5.45</v>
      </c>
      <c r="J461" s="48">
        <v>2.91</v>
      </c>
      <c r="K461" s="48">
        <v>2.34</v>
      </c>
      <c r="L461" s="48">
        <v>0</v>
      </c>
      <c r="N461" s="252">
        <f t="shared" si="66"/>
        <v>3</v>
      </c>
      <c r="O461" s="49" t="str">
        <f>Main!A571</f>
        <v>Varane</v>
      </c>
      <c r="P461" s="49">
        <f>Main!B571</f>
        <v>4.8</v>
      </c>
      <c r="Q461" s="49" t="str">
        <f>Main!C571</f>
        <v>Man Utd</v>
      </c>
      <c r="R461" s="49">
        <f>Main!D571</f>
        <v>3.47</v>
      </c>
      <c r="S461" s="49">
        <f>Main!E571</f>
        <v>3.84</v>
      </c>
      <c r="T461" s="49">
        <f>Main!F571</f>
        <v>1.94</v>
      </c>
      <c r="U461" s="49">
        <f>Main!G571</f>
        <v>1.83</v>
      </c>
      <c r="V461" s="49">
        <f>Main!H571</f>
        <v>3.41</v>
      </c>
      <c r="W461" s="49">
        <f>Main!I571</f>
        <v>2.6</v>
      </c>
      <c r="X461" s="49">
        <f>Main!J571</f>
        <v>3.21</v>
      </c>
      <c r="Y461" s="49">
        <f>Main!K571</f>
        <v>1.55</v>
      </c>
      <c r="Z461" s="49">
        <f>Main!L3211</f>
        <v>0</v>
      </c>
      <c r="AB461" s="49">
        <v>1</v>
      </c>
      <c r="AC461" s="49" t="str">
        <v>Solanke</v>
      </c>
      <c r="AD461" s="49">
        <v>5.8</v>
      </c>
      <c r="AE461" s="49" t="str">
        <v>Bournemouth</v>
      </c>
      <c r="AF461" s="49">
        <v>4.43</v>
      </c>
      <c r="AG461" s="49">
        <v>3.26</v>
      </c>
      <c r="AH461" s="49">
        <v>3.55</v>
      </c>
      <c r="AI461" s="49">
        <v>4.2699999999999996</v>
      </c>
      <c r="AJ461" s="49">
        <v>3.09</v>
      </c>
      <c r="AK461" s="49">
        <v>3.33</v>
      </c>
      <c r="AL461" s="49">
        <v>3.31</v>
      </c>
      <c r="AM461" s="49">
        <v>1.24</v>
      </c>
      <c r="AN461" s="49">
        <v>0</v>
      </c>
      <c r="AP461" s="50" t="str">
        <f>Main!A571</f>
        <v>Varane</v>
      </c>
      <c r="AQ461" s="50">
        <f>Main!B571</f>
        <v>4.8</v>
      </c>
      <c r="AR461" s="50" t="str">
        <f>Main!C571</f>
        <v>Man Utd</v>
      </c>
      <c r="AS461" s="50">
        <f>Main!D571</f>
        <v>3.47</v>
      </c>
      <c r="AT461" s="50">
        <f>Main!E571</f>
        <v>3.84</v>
      </c>
      <c r="AU461" s="50">
        <f>Main!F571</f>
        <v>1.94</v>
      </c>
      <c r="AV461" s="50">
        <f>Main!G571</f>
        <v>1.83</v>
      </c>
      <c r="AW461" s="50">
        <f>Main!H571</f>
        <v>3.41</v>
      </c>
      <c r="AX461" s="50">
        <f>Main!I571</f>
        <v>2.6</v>
      </c>
      <c r="AY461" s="50">
        <f>Main!J571</f>
        <v>3.21</v>
      </c>
      <c r="AZ461" s="50">
        <f>Main!K571</f>
        <v>1.55</v>
      </c>
      <c r="BA461" s="50">
        <f>Main!L1451</f>
        <v>0</v>
      </c>
      <c r="BC461" s="50" t="str">
        <v>Cucurella</v>
      </c>
      <c r="BD461" s="50">
        <v>5.0999999999999996</v>
      </c>
      <c r="BE461" s="50" t="str">
        <v>Chelsea</v>
      </c>
      <c r="BF461" s="50">
        <v>3.86</v>
      </c>
      <c r="BG461" s="50">
        <v>5.55</v>
      </c>
      <c r="BH461" s="50">
        <v>3.95</v>
      </c>
      <c r="BI461" s="50">
        <v>1.86</v>
      </c>
      <c r="BJ461" s="50">
        <v>2.25</v>
      </c>
      <c r="BK461" s="50">
        <v>1.58</v>
      </c>
      <c r="BL461" s="50">
        <v>2.11</v>
      </c>
      <c r="BM461" s="50">
        <v>1.37</v>
      </c>
      <c r="BN461" s="50">
        <v>0</v>
      </c>
      <c r="BP461" s="126" t="str">
        <f>Main!A461</f>
        <v>Varane</v>
      </c>
      <c r="BQ461" s="126">
        <f>Main!N3211</f>
        <v>0</v>
      </c>
      <c r="BR461" s="126">
        <f>Main!H21</f>
        <v>3.41</v>
      </c>
      <c r="BS461" s="126" t="str">
        <v>Varane</v>
      </c>
      <c r="BT461" s="126">
        <v>0</v>
      </c>
      <c r="BU461" s="126">
        <v>3.41</v>
      </c>
      <c r="BV461" s="127" t="str">
        <f t="shared" si="67"/>
        <v>Varane</v>
      </c>
      <c r="BW461" s="127">
        <f>Main!P3211</f>
        <v>0</v>
      </c>
      <c r="BX461" s="127">
        <f t="shared" si="68"/>
        <v>3.41</v>
      </c>
      <c r="BY461" s="127" t="str">
        <v>Cucurella</v>
      </c>
      <c r="BZ461" s="127">
        <v>0</v>
      </c>
      <c r="CA461" s="127">
        <v>2.25</v>
      </c>
      <c r="CH461" s="19" t="str">
        <f t="shared" si="69"/>
        <v>Varane</v>
      </c>
      <c r="CI461" s="19">
        <f>Main!M3211-BQ461-BW461-CC461</f>
        <v>0</v>
      </c>
      <c r="CJ461" s="19">
        <f t="shared" si="70"/>
        <v>3.41</v>
      </c>
      <c r="CK461" s="19" t="str">
        <v>Cucurella</v>
      </c>
      <c r="CL461" s="19">
        <v>0</v>
      </c>
      <c r="CM461" s="19">
        <v>2.25</v>
      </c>
    </row>
    <row r="462" spans="1:91">
      <c r="A462" s="48" t="str">
        <v>Burn</v>
      </c>
      <c r="B462" s="48">
        <v>4.5</v>
      </c>
      <c r="C462" s="48" t="str">
        <v>Newcastle</v>
      </c>
      <c r="D462" s="48">
        <v>3.83</v>
      </c>
      <c r="E462" s="48">
        <v>2.08</v>
      </c>
      <c r="F462" s="48">
        <v>3.82</v>
      </c>
      <c r="G462" s="48">
        <v>3.19</v>
      </c>
      <c r="H462" s="48">
        <v>3.53</v>
      </c>
      <c r="I462" s="48">
        <v>3.56</v>
      </c>
      <c r="J462" s="48">
        <v>2.29</v>
      </c>
      <c r="K462" s="48">
        <v>2.04</v>
      </c>
      <c r="L462" s="48">
        <v>0</v>
      </c>
      <c r="N462" s="252">
        <f t="shared" si="66"/>
        <v>3</v>
      </c>
      <c r="O462" s="49" t="str">
        <f>Main!A572</f>
        <v>Estupiñán</v>
      </c>
      <c r="P462" s="49">
        <f>Main!B572</f>
        <v>4.5</v>
      </c>
      <c r="Q462" s="49" t="str">
        <f>Main!C572</f>
        <v>Brighton</v>
      </c>
      <c r="R462" s="49">
        <f>Main!D572</f>
        <v>2.37</v>
      </c>
      <c r="S462" s="49">
        <f>Main!E572</f>
        <v>3.26</v>
      </c>
      <c r="T462" s="49">
        <f>Main!F572</f>
        <v>2.17</v>
      </c>
      <c r="U462" s="49">
        <f>Main!G572</f>
        <v>2.61</v>
      </c>
      <c r="V462" s="49">
        <f>Main!H572</f>
        <v>3.62</v>
      </c>
      <c r="W462" s="49">
        <f>Main!I572</f>
        <v>2.79</v>
      </c>
      <c r="X462" s="49">
        <f>Main!J572</f>
        <v>3.17</v>
      </c>
      <c r="Y462" s="49">
        <f>Main!K572</f>
        <v>1.31</v>
      </c>
      <c r="Z462" s="49">
        <f>Main!L3212</f>
        <v>0</v>
      </c>
      <c r="AB462" s="49">
        <v>1</v>
      </c>
      <c r="AC462" s="49" t="str">
        <v>Bamford</v>
      </c>
      <c r="AD462" s="49">
        <v>7.2</v>
      </c>
      <c r="AE462" s="49" t="str">
        <v>Leeds</v>
      </c>
      <c r="AF462" s="49">
        <v>1.69</v>
      </c>
      <c r="AG462" s="49">
        <v>3.12</v>
      </c>
      <c r="AH462" s="49">
        <v>3.23</v>
      </c>
      <c r="AI462" s="49">
        <v>3.87</v>
      </c>
      <c r="AJ462" s="49">
        <v>3.4</v>
      </c>
      <c r="AK462" s="49">
        <v>3.24</v>
      </c>
      <c r="AL462" s="49">
        <v>3.34</v>
      </c>
      <c r="AM462" s="49">
        <v>3.43</v>
      </c>
      <c r="AN462" s="49">
        <v>0</v>
      </c>
      <c r="AP462" s="50" t="str">
        <f>Main!A572</f>
        <v>Estupiñán</v>
      </c>
      <c r="AQ462" s="50">
        <f>Main!B572</f>
        <v>4.5</v>
      </c>
      <c r="AR462" s="50" t="str">
        <f>Main!C572</f>
        <v>Brighton</v>
      </c>
      <c r="AS462" s="50">
        <f>Main!D572</f>
        <v>2.37</v>
      </c>
      <c r="AT462" s="50">
        <f>Main!E572</f>
        <v>3.26</v>
      </c>
      <c r="AU462" s="50">
        <f>Main!F572</f>
        <v>2.17</v>
      </c>
      <c r="AV462" s="50">
        <f>Main!G572</f>
        <v>2.61</v>
      </c>
      <c r="AW462" s="50">
        <f>Main!H572</f>
        <v>3.62</v>
      </c>
      <c r="AX462" s="50">
        <f>Main!I572</f>
        <v>2.79</v>
      </c>
      <c r="AY462" s="50">
        <f>Main!J572</f>
        <v>3.17</v>
      </c>
      <c r="AZ462" s="50">
        <f>Main!K572</f>
        <v>1.31</v>
      </c>
      <c r="BA462" s="50">
        <f>Main!L1452</f>
        <v>0</v>
      </c>
      <c r="BC462" s="50" t="str">
        <v>Varane</v>
      </c>
      <c r="BD462" s="50">
        <v>4.8</v>
      </c>
      <c r="BE462" s="50" t="str">
        <v>Man Utd</v>
      </c>
      <c r="BF462" s="50">
        <v>3.47</v>
      </c>
      <c r="BG462" s="50">
        <v>3.84</v>
      </c>
      <c r="BH462" s="50">
        <v>1.94</v>
      </c>
      <c r="BI462" s="50">
        <v>1.83</v>
      </c>
      <c r="BJ462" s="50">
        <v>3.41</v>
      </c>
      <c r="BK462" s="50">
        <v>2.6</v>
      </c>
      <c r="BL462" s="50">
        <v>3.21</v>
      </c>
      <c r="BM462" s="50">
        <v>1.55</v>
      </c>
      <c r="BN462" s="50">
        <v>0</v>
      </c>
      <c r="BP462" s="126" t="str">
        <f>Main!A462</f>
        <v>Estupiñán</v>
      </c>
      <c r="BQ462" s="126">
        <f>Main!N3212</f>
        <v>0</v>
      </c>
      <c r="BR462" s="126">
        <f>Main!H22</f>
        <v>3.62</v>
      </c>
      <c r="BS462" s="126" t="str">
        <v>Estupiñán</v>
      </c>
      <c r="BT462" s="126">
        <v>0</v>
      </c>
      <c r="BU462" s="126">
        <v>3.62</v>
      </c>
      <c r="BV462" s="127" t="str">
        <f t="shared" si="67"/>
        <v>Estupiñán</v>
      </c>
      <c r="BW462" s="127">
        <f>Main!P3212</f>
        <v>0</v>
      </c>
      <c r="BX462" s="127">
        <f t="shared" si="68"/>
        <v>3.62</v>
      </c>
      <c r="BY462" s="127" t="str">
        <v>Varane</v>
      </c>
      <c r="BZ462" s="127">
        <v>0</v>
      </c>
      <c r="CA462" s="127">
        <v>3.41</v>
      </c>
      <c r="CH462" s="19" t="str">
        <f t="shared" si="69"/>
        <v>Estupiñán</v>
      </c>
      <c r="CI462" s="19">
        <f>Main!M3212-BQ462-BW462-CC462</f>
        <v>0</v>
      </c>
      <c r="CJ462" s="19">
        <f t="shared" si="70"/>
        <v>3.62</v>
      </c>
      <c r="CK462" s="19" t="str">
        <v>Varane</v>
      </c>
      <c r="CL462" s="19">
        <v>0</v>
      </c>
      <c r="CM462" s="19">
        <v>3.41</v>
      </c>
    </row>
    <row r="463" spans="1:91">
      <c r="A463" s="48" t="str">
        <v>Dier</v>
      </c>
      <c r="B463" s="48">
        <v>5.2</v>
      </c>
      <c r="C463" s="48" t="str">
        <v>Spurs</v>
      </c>
      <c r="D463" s="48">
        <v>3.49</v>
      </c>
      <c r="E463" s="48">
        <v>2.98</v>
      </c>
      <c r="F463" s="48">
        <v>3.82</v>
      </c>
      <c r="G463" s="48">
        <v>2.9</v>
      </c>
      <c r="H463" s="48">
        <v>1.85</v>
      </c>
      <c r="I463" s="48">
        <v>2.8</v>
      </c>
      <c r="J463" s="48">
        <v>3.19</v>
      </c>
      <c r="K463" s="48">
        <v>2.67</v>
      </c>
      <c r="L463" s="48">
        <v>0</v>
      </c>
      <c r="N463" s="252">
        <f t="shared" si="66"/>
        <v>3</v>
      </c>
      <c r="O463" s="49" t="str">
        <f>Main!A573</f>
        <v>Matip</v>
      </c>
      <c r="P463" s="49">
        <f>Main!B573</f>
        <v>5.9</v>
      </c>
      <c r="Q463" s="49" t="str">
        <f>Main!C573</f>
        <v>Liverpool</v>
      </c>
      <c r="R463" s="49">
        <f>Main!D573</f>
        <v>3.36</v>
      </c>
      <c r="S463" s="49">
        <f>Main!E573</f>
        <v>2.5299999999999998</v>
      </c>
      <c r="T463" s="49">
        <f>Main!F573</f>
        <v>2.21</v>
      </c>
      <c r="U463" s="49">
        <f>Main!G573</f>
        <v>2.44</v>
      </c>
      <c r="V463" s="49">
        <f>Main!H573</f>
        <v>2.91</v>
      </c>
      <c r="W463" s="49">
        <f>Main!I573</f>
        <v>3.18</v>
      </c>
      <c r="X463" s="49">
        <f>Main!J573</f>
        <v>1.93</v>
      </c>
      <c r="Y463" s="49">
        <f>Main!K573</f>
        <v>2.67</v>
      </c>
      <c r="Z463" s="49">
        <f>Main!L3213</f>
        <v>0</v>
      </c>
      <c r="AB463" s="49">
        <v>1</v>
      </c>
      <c r="AC463" s="49" t="str">
        <v>Mbeumo</v>
      </c>
      <c r="AD463" s="49">
        <v>5.8</v>
      </c>
      <c r="AE463" s="49" t="str">
        <v>Brentford</v>
      </c>
      <c r="AF463" s="49">
        <v>3</v>
      </c>
      <c r="AG463" s="49">
        <v>2.62</v>
      </c>
      <c r="AH463" s="49">
        <v>3.81</v>
      </c>
      <c r="AI463" s="49">
        <v>3.38</v>
      </c>
      <c r="AJ463" s="49">
        <v>4.13</v>
      </c>
      <c r="AK463" s="49">
        <v>2.81</v>
      </c>
      <c r="AL463" s="49">
        <v>3.94</v>
      </c>
      <c r="AM463" s="49">
        <v>1.57</v>
      </c>
      <c r="AN463" s="49">
        <v>0</v>
      </c>
      <c r="AP463" s="50" t="str">
        <f>Main!A573</f>
        <v>Matip</v>
      </c>
      <c r="AQ463" s="50">
        <f>Main!B573</f>
        <v>5.9</v>
      </c>
      <c r="AR463" s="50" t="str">
        <f>Main!C573</f>
        <v>Liverpool</v>
      </c>
      <c r="AS463" s="50">
        <f>Main!D573</f>
        <v>3.36</v>
      </c>
      <c r="AT463" s="50">
        <f>Main!E573</f>
        <v>2.5299999999999998</v>
      </c>
      <c r="AU463" s="50">
        <f>Main!F573</f>
        <v>2.21</v>
      </c>
      <c r="AV463" s="50">
        <f>Main!G573</f>
        <v>2.44</v>
      </c>
      <c r="AW463" s="50">
        <f>Main!H573</f>
        <v>2.91</v>
      </c>
      <c r="AX463" s="50">
        <f>Main!I573</f>
        <v>3.18</v>
      </c>
      <c r="AY463" s="50">
        <f>Main!J573</f>
        <v>1.93</v>
      </c>
      <c r="AZ463" s="50">
        <f>Main!K573</f>
        <v>2.67</v>
      </c>
      <c r="BA463" s="50">
        <f>Main!L1453</f>
        <v>0</v>
      </c>
      <c r="BC463" s="50" t="str">
        <v>Estupiñán</v>
      </c>
      <c r="BD463" s="50">
        <v>4.5</v>
      </c>
      <c r="BE463" s="50" t="str">
        <v>Brighton</v>
      </c>
      <c r="BF463" s="50">
        <v>2.37</v>
      </c>
      <c r="BG463" s="50">
        <v>3.26</v>
      </c>
      <c r="BH463" s="50">
        <v>2.17</v>
      </c>
      <c r="BI463" s="50">
        <v>2.61</v>
      </c>
      <c r="BJ463" s="50">
        <v>3.62</v>
      </c>
      <c r="BK463" s="50">
        <v>2.79</v>
      </c>
      <c r="BL463" s="50">
        <v>3.17</v>
      </c>
      <c r="BM463" s="50">
        <v>1.31</v>
      </c>
      <c r="BN463" s="50">
        <v>0</v>
      </c>
      <c r="BP463" s="126" t="str">
        <f>Main!A463</f>
        <v>Matip</v>
      </c>
      <c r="BQ463" s="126">
        <f>Main!N3213</f>
        <v>0</v>
      </c>
      <c r="BR463" s="126">
        <f>Main!H23</f>
        <v>2.91</v>
      </c>
      <c r="BS463" s="126" t="str">
        <v>Matip</v>
      </c>
      <c r="BT463" s="126">
        <v>0</v>
      </c>
      <c r="BU463" s="126">
        <v>2.91</v>
      </c>
      <c r="BV463" s="127" t="str">
        <f t="shared" si="67"/>
        <v>Matip</v>
      </c>
      <c r="BW463" s="127">
        <f>Main!P3213</f>
        <v>0</v>
      </c>
      <c r="BX463" s="127">
        <f t="shared" si="68"/>
        <v>2.91</v>
      </c>
      <c r="BY463" s="127" t="str">
        <v>Estupiñán</v>
      </c>
      <c r="BZ463" s="127">
        <v>0</v>
      </c>
      <c r="CA463" s="127">
        <v>3.62</v>
      </c>
      <c r="CH463" s="19" t="str">
        <f t="shared" si="69"/>
        <v>Matip</v>
      </c>
      <c r="CI463" s="19">
        <f>Main!M3213-BQ463-BW463-CC463</f>
        <v>0</v>
      </c>
      <c r="CJ463" s="19">
        <f t="shared" si="70"/>
        <v>2.91</v>
      </c>
      <c r="CK463" s="19" t="str">
        <v>Estupiñán</v>
      </c>
      <c r="CL463" s="19">
        <v>0</v>
      </c>
      <c r="CM463" s="19">
        <v>3.62</v>
      </c>
    </row>
    <row r="464" spans="1:91">
      <c r="A464" s="48" t="str">
        <v>Schär</v>
      </c>
      <c r="B464" s="48">
        <v>4.9000000000000004</v>
      </c>
      <c r="C464" s="48" t="str">
        <v>Newcastle</v>
      </c>
      <c r="D464" s="48">
        <v>4.0599999999999996</v>
      </c>
      <c r="E464" s="48">
        <v>1.69</v>
      </c>
      <c r="F464" s="48">
        <v>3.37</v>
      </c>
      <c r="G464" s="48">
        <v>2.85</v>
      </c>
      <c r="H464" s="48">
        <v>3.68</v>
      </c>
      <c r="I464" s="48">
        <v>3.69</v>
      </c>
      <c r="J464" s="48">
        <v>2.3199999999999998</v>
      </c>
      <c r="K464" s="48">
        <v>2.0299999999999998</v>
      </c>
      <c r="L464" s="48">
        <v>0</v>
      </c>
      <c r="N464" s="252">
        <f t="shared" si="66"/>
        <v>3</v>
      </c>
      <c r="O464" s="49" t="str">
        <f>Main!A574</f>
        <v>Romero</v>
      </c>
      <c r="P464" s="49">
        <f>Main!B574</f>
        <v>4.9000000000000004</v>
      </c>
      <c r="Q464" s="49" t="str">
        <f>Main!C574</f>
        <v>Spurs</v>
      </c>
      <c r="R464" s="49">
        <f>Main!D574</f>
        <v>2.2200000000000002</v>
      </c>
      <c r="S464" s="49">
        <f>Main!E574</f>
        <v>2.83</v>
      </c>
      <c r="T464" s="49">
        <f>Main!F574</f>
        <v>3.59</v>
      </c>
      <c r="U464" s="49">
        <f>Main!G574</f>
        <v>2.67</v>
      </c>
      <c r="V464" s="49">
        <f>Main!H574</f>
        <v>1.63</v>
      </c>
      <c r="W464" s="49">
        <f>Main!I574</f>
        <v>2.56</v>
      </c>
      <c r="X464" s="49">
        <f>Main!J574</f>
        <v>3.06</v>
      </c>
      <c r="Y464" s="49">
        <f>Main!K574</f>
        <v>2.5</v>
      </c>
      <c r="Z464" s="49">
        <f>Main!L3214</f>
        <v>0</v>
      </c>
      <c r="AB464" s="49">
        <v>1</v>
      </c>
      <c r="AC464" s="49" t="str">
        <v>Adams</v>
      </c>
      <c r="AD464" s="49">
        <v>6.4</v>
      </c>
      <c r="AE464" s="49" t="str">
        <v>Southampton</v>
      </c>
      <c r="AF464" s="49">
        <v>3.47</v>
      </c>
      <c r="AG464" s="49">
        <v>3.59</v>
      </c>
      <c r="AH464" s="49">
        <v>3.03</v>
      </c>
      <c r="AI464" s="49">
        <v>3.31</v>
      </c>
      <c r="AJ464" s="49">
        <v>2.9</v>
      </c>
      <c r="AK464" s="49">
        <v>3.23</v>
      </c>
      <c r="AL464" s="49">
        <v>2.41</v>
      </c>
      <c r="AM464" s="49">
        <v>2.85</v>
      </c>
      <c r="AN464" s="49">
        <v>0</v>
      </c>
      <c r="AP464" s="50" t="str">
        <f>Main!A574</f>
        <v>Romero</v>
      </c>
      <c r="AQ464" s="50">
        <f>Main!B574</f>
        <v>4.9000000000000004</v>
      </c>
      <c r="AR464" s="50" t="str">
        <f>Main!C574</f>
        <v>Spurs</v>
      </c>
      <c r="AS464" s="50">
        <f>Main!D574</f>
        <v>2.2200000000000002</v>
      </c>
      <c r="AT464" s="50">
        <f>Main!E574</f>
        <v>2.83</v>
      </c>
      <c r="AU464" s="50">
        <f>Main!F574</f>
        <v>3.59</v>
      </c>
      <c r="AV464" s="50">
        <f>Main!G574</f>
        <v>2.67</v>
      </c>
      <c r="AW464" s="50">
        <f>Main!H574</f>
        <v>1.63</v>
      </c>
      <c r="AX464" s="50">
        <f>Main!I574</f>
        <v>2.56</v>
      </c>
      <c r="AY464" s="50">
        <f>Main!J574</f>
        <v>3.06</v>
      </c>
      <c r="AZ464" s="50">
        <f>Main!K574</f>
        <v>2.5</v>
      </c>
      <c r="BA464" s="50">
        <f>Main!L1454</f>
        <v>0</v>
      </c>
      <c r="BC464" s="50" t="str">
        <v>Matip</v>
      </c>
      <c r="BD464" s="50">
        <v>5.9</v>
      </c>
      <c r="BE464" s="50" t="str">
        <v>Liverpool</v>
      </c>
      <c r="BF464" s="50">
        <v>3.36</v>
      </c>
      <c r="BG464" s="50">
        <v>2.5299999999999998</v>
      </c>
      <c r="BH464" s="50">
        <v>2.21</v>
      </c>
      <c r="BI464" s="50">
        <v>2.44</v>
      </c>
      <c r="BJ464" s="50">
        <v>2.91</v>
      </c>
      <c r="BK464" s="50">
        <v>3.18</v>
      </c>
      <c r="BL464" s="50">
        <v>1.93</v>
      </c>
      <c r="BM464" s="50">
        <v>2.67</v>
      </c>
      <c r="BN464" s="50">
        <v>0</v>
      </c>
      <c r="BP464" s="126" t="str">
        <f>Main!A464</f>
        <v>Romero</v>
      </c>
      <c r="BQ464" s="126">
        <f>Main!N3214</f>
        <v>0</v>
      </c>
      <c r="BR464" s="126">
        <f>Main!H24</f>
        <v>1.63</v>
      </c>
      <c r="BS464" s="126" t="str">
        <v>Romero</v>
      </c>
      <c r="BT464" s="126">
        <v>0</v>
      </c>
      <c r="BU464" s="126">
        <v>1.63</v>
      </c>
      <c r="BV464" s="127" t="str">
        <f t="shared" si="67"/>
        <v>Romero</v>
      </c>
      <c r="BW464" s="127">
        <f>Main!P3214</f>
        <v>0</v>
      </c>
      <c r="BX464" s="127">
        <f t="shared" si="68"/>
        <v>1.63</v>
      </c>
      <c r="BY464" s="127" t="str">
        <v>Matip</v>
      </c>
      <c r="BZ464" s="127">
        <v>0</v>
      </c>
      <c r="CA464" s="127">
        <v>2.91</v>
      </c>
      <c r="CH464" s="19" t="str">
        <f t="shared" si="69"/>
        <v>Romero</v>
      </c>
      <c r="CI464" s="19">
        <f>Main!M3214-BQ464-BW464-CC464</f>
        <v>0</v>
      </c>
      <c r="CJ464" s="19">
        <f t="shared" si="70"/>
        <v>1.63</v>
      </c>
      <c r="CK464" s="19" t="str">
        <v>Matip</v>
      </c>
      <c r="CL464" s="19">
        <v>0</v>
      </c>
      <c r="CM464" s="19">
        <v>2.91</v>
      </c>
    </row>
    <row r="465" spans="1:91">
      <c r="A465" s="48" t="str">
        <v>Zinchenko</v>
      </c>
      <c r="B465" s="48">
        <v>5</v>
      </c>
      <c r="C465" s="48" t="str">
        <v>Arsenal</v>
      </c>
      <c r="D465" s="48">
        <v>2.52</v>
      </c>
      <c r="E465" s="48">
        <v>2.68</v>
      </c>
      <c r="F465" s="48">
        <v>2.23</v>
      </c>
      <c r="G465" s="48">
        <v>2.7</v>
      </c>
      <c r="H465" s="48">
        <v>3.15</v>
      </c>
      <c r="I465" s="48">
        <v>5.31</v>
      </c>
      <c r="J465" s="48">
        <v>2.75</v>
      </c>
      <c r="K465" s="48">
        <v>2.25</v>
      </c>
      <c r="L465" s="48">
        <v>0</v>
      </c>
      <c r="N465" s="252">
        <f t="shared" si="66"/>
        <v>3</v>
      </c>
      <c r="O465" s="49" t="str">
        <f>Main!A575</f>
        <v>Koulibaly</v>
      </c>
      <c r="P465" s="49">
        <f>Main!B575</f>
        <v>5.5</v>
      </c>
      <c r="Q465" s="49" t="str">
        <f>Main!C575</f>
        <v>Chelsea</v>
      </c>
      <c r="R465" s="49">
        <f>Main!D575</f>
        <v>3.41</v>
      </c>
      <c r="S465" s="49">
        <f>Main!E575</f>
        <v>4.5599999999999996</v>
      </c>
      <c r="T465" s="49">
        <f>Main!F575</f>
        <v>3.01</v>
      </c>
      <c r="U465" s="49">
        <f>Main!G575</f>
        <v>1.31</v>
      </c>
      <c r="V465" s="49">
        <f>Main!H575</f>
        <v>2.6</v>
      </c>
      <c r="W465" s="49">
        <f>Main!I575</f>
        <v>1.91</v>
      </c>
      <c r="X465" s="49">
        <f>Main!J575</f>
        <v>2.62</v>
      </c>
      <c r="Y465" s="49">
        <f>Main!K575</f>
        <v>1.51</v>
      </c>
      <c r="Z465" s="49">
        <f>Main!L3215</f>
        <v>0</v>
      </c>
      <c r="AB465" s="49">
        <v>1</v>
      </c>
      <c r="AC465" s="49" t="str">
        <v>Calvert-Lewin</v>
      </c>
      <c r="AD465" s="49">
        <v>7.9</v>
      </c>
      <c r="AE465" s="49" t="str">
        <v>Everton</v>
      </c>
      <c r="AF465" s="49">
        <v>0.91</v>
      </c>
      <c r="AG465" s="49">
        <v>1.89</v>
      </c>
      <c r="AH465" s="49">
        <v>4.07</v>
      </c>
      <c r="AI465" s="49">
        <v>3.19</v>
      </c>
      <c r="AJ465" s="49">
        <v>3.14</v>
      </c>
      <c r="AK465" s="49">
        <v>2.79</v>
      </c>
      <c r="AL465" s="49">
        <v>4.28</v>
      </c>
      <c r="AM465" s="49">
        <v>3.88</v>
      </c>
      <c r="AN465" s="49">
        <v>0</v>
      </c>
      <c r="AP465" s="50" t="str">
        <f>Main!A575</f>
        <v>Koulibaly</v>
      </c>
      <c r="AQ465" s="50">
        <f>Main!B575</f>
        <v>5.5</v>
      </c>
      <c r="AR465" s="50" t="str">
        <f>Main!C575</f>
        <v>Chelsea</v>
      </c>
      <c r="AS465" s="50">
        <f>Main!D575</f>
        <v>3.41</v>
      </c>
      <c r="AT465" s="50">
        <f>Main!E575</f>
        <v>4.5599999999999996</v>
      </c>
      <c r="AU465" s="50">
        <f>Main!F575</f>
        <v>3.01</v>
      </c>
      <c r="AV465" s="50">
        <f>Main!G575</f>
        <v>1.31</v>
      </c>
      <c r="AW465" s="50">
        <f>Main!H575</f>
        <v>2.6</v>
      </c>
      <c r="AX465" s="50">
        <f>Main!I575</f>
        <v>1.91</v>
      </c>
      <c r="AY465" s="50">
        <f>Main!J575</f>
        <v>2.62</v>
      </c>
      <c r="AZ465" s="50">
        <f>Main!K575</f>
        <v>1.51</v>
      </c>
      <c r="BA465" s="50">
        <f>Main!L1455</f>
        <v>0</v>
      </c>
      <c r="BC465" s="50" t="str">
        <v>Romero</v>
      </c>
      <c r="BD465" s="50">
        <v>4.9000000000000004</v>
      </c>
      <c r="BE465" s="50" t="str">
        <v>Spurs</v>
      </c>
      <c r="BF465" s="50">
        <v>2.2200000000000002</v>
      </c>
      <c r="BG465" s="50">
        <v>2.83</v>
      </c>
      <c r="BH465" s="50">
        <v>3.59</v>
      </c>
      <c r="BI465" s="50">
        <v>2.67</v>
      </c>
      <c r="BJ465" s="50">
        <v>1.63</v>
      </c>
      <c r="BK465" s="50">
        <v>2.56</v>
      </c>
      <c r="BL465" s="50">
        <v>3.06</v>
      </c>
      <c r="BM465" s="50">
        <v>2.5</v>
      </c>
      <c r="BN465" s="50">
        <v>0</v>
      </c>
      <c r="BP465" s="126" t="str">
        <f>Main!A465</f>
        <v>Koulibaly</v>
      </c>
      <c r="BQ465" s="126">
        <f>Main!N3215</f>
        <v>0</v>
      </c>
      <c r="BR465" s="126">
        <f>Main!H25</f>
        <v>2.6</v>
      </c>
      <c r="BS465" s="126" t="str">
        <v>Koulibaly</v>
      </c>
      <c r="BT465" s="126">
        <v>0</v>
      </c>
      <c r="BU465" s="126">
        <v>2.6</v>
      </c>
      <c r="BV465" s="127" t="str">
        <f t="shared" si="67"/>
        <v>Koulibaly</v>
      </c>
      <c r="BW465" s="127">
        <f>Main!P3215</f>
        <v>0</v>
      </c>
      <c r="BX465" s="127">
        <f t="shared" si="68"/>
        <v>2.6</v>
      </c>
      <c r="BY465" s="127" t="str">
        <v>Romero</v>
      </c>
      <c r="BZ465" s="127">
        <v>0</v>
      </c>
      <c r="CA465" s="127">
        <v>1.63</v>
      </c>
      <c r="CH465" s="19" t="str">
        <f t="shared" si="69"/>
        <v>Koulibaly</v>
      </c>
      <c r="CI465" s="19">
        <f>Main!M3215-BQ465-BW465-CC465</f>
        <v>0</v>
      </c>
      <c r="CJ465" s="19">
        <f t="shared" si="70"/>
        <v>2.6</v>
      </c>
      <c r="CK465" s="19" t="str">
        <v>Romero</v>
      </c>
      <c r="CL465" s="19">
        <v>0</v>
      </c>
      <c r="CM465" s="19">
        <v>1.63</v>
      </c>
    </row>
    <row r="466" spans="1:91">
      <c r="A466" s="48" t="str">
        <v>Walker</v>
      </c>
      <c r="B466" s="48">
        <v>4.8</v>
      </c>
      <c r="C466" s="48" t="str">
        <v>Man City</v>
      </c>
      <c r="D466" s="48">
        <v>3.17</v>
      </c>
      <c r="E466" s="48">
        <v>2.37</v>
      </c>
      <c r="F466" s="48">
        <v>4.68</v>
      </c>
      <c r="G466" s="48">
        <v>3.05</v>
      </c>
      <c r="H466" s="48">
        <v>2.04</v>
      </c>
      <c r="I466" s="48">
        <v>4.25</v>
      </c>
      <c r="J466" s="48">
        <v>2.4500000000000002</v>
      </c>
      <c r="K466" s="48">
        <v>1.1399999999999999</v>
      </c>
      <c r="L466" s="48">
        <v>0</v>
      </c>
      <c r="N466" s="252">
        <f t="shared" si="66"/>
        <v>3</v>
      </c>
      <c r="O466" s="49" t="str">
        <f>Main!A576</f>
        <v>Digne</v>
      </c>
      <c r="P466" s="49">
        <f>Main!B576</f>
        <v>4.5999999999999996</v>
      </c>
      <c r="Q466" s="49" t="str">
        <f>Main!C576</f>
        <v>Aston Villa</v>
      </c>
      <c r="R466" s="49">
        <f>Main!D576</f>
        <v>2.17</v>
      </c>
      <c r="S466" s="49">
        <f>Main!E576</f>
        <v>3.48</v>
      </c>
      <c r="T466" s="49">
        <f>Main!F576</f>
        <v>3.26</v>
      </c>
      <c r="U466" s="49">
        <f>Main!G576</f>
        <v>2.9</v>
      </c>
      <c r="V466" s="49">
        <f>Main!H576</f>
        <v>3.17</v>
      </c>
      <c r="W466" s="49">
        <f>Main!I576</f>
        <v>1.1499999999999999</v>
      </c>
      <c r="X466" s="49">
        <f>Main!J576</f>
        <v>2.02</v>
      </c>
      <c r="Y466" s="49">
        <f>Main!K576</f>
        <v>2.76</v>
      </c>
      <c r="Z466" s="49">
        <f>Main!L3216</f>
        <v>0</v>
      </c>
      <c r="AB466" s="49">
        <v>1</v>
      </c>
      <c r="AC466" s="49" t="str">
        <v>Scamacca</v>
      </c>
      <c r="AD466" s="49">
        <v>6.7</v>
      </c>
      <c r="AE466" s="49" t="str">
        <v>West Ham</v>
      </c>
      <c r="AF466" s="49">
        <v>2.15</v>
      </c>
      <c r="AG466" s="49">
        <v>2.98</v>
      </c>
      <c r="AH466" s="49">
        <v>3.06</v>
      </c>
      <c r="AI466" s="49">
        <v>3.61</v>
      </c>
      <c r="AJ466" s="49">
        <v>2.67</v>
      </c>
      <c r="AK466" s="49">
        <v>2.96</v>
      </c>
      <c r="AL466" s="49">
        <v>2.72</v>
      </c>
      <c r="AM466" s="49">
        <v>3.19</v>
      </c>
      <c r="AN466" s="49">
        <v>0</v>
      </c>
      <c r="AP466" s="50" t="str">
        <f>Main!A576</f>
        <v>Digne</v>
      </c>
      <c r="AQ466" s="50">
        <f>Main!B576</f>
        <v>4.5999999999999996</v>
      </c>
      <c r="AR466" s="50" t="str">
        <f>Main!C576</f>
        <v>Aston Villa</v>
      </c>
      <c r="AS466" s="50">
        <f>Main!D576</f>
        <v>2.17</v>
      </c>
      <c r="AT466" s="50">
        <f>Main!E576</f>
        <v>3.48</v>
      </c>
      <c r="AU466" s="50">
        <f>Main!F576</f>
        <v>3.26</v>
      </c>
      <c r="AV466" s="50">
        <f>Main!G576</f>
        <v>2.9</v>
      </c>
      <c r="AW466" s="50">
        <f>Main!H576</f>
        <v>3.17</v>
      </c>
      <c r="AX466" s="50">
        <f>Main!I576</f>
        <v>1.1499999999999999</v>
      </c>
      <c r="AY466" s="50">
        <f>Main!J576</f>
        <v>2.02</v>
      </c>
      <c r="AZ466" s="50">
        <f>Main!K576</f>
        <v>2.76</v>
      </c>
      <c r="BA466" s="50">
        <f>Main!L1456</f>
        <v>0</v>
      </c>
      <c r="BC466" s="50" t="str">
        <v>Koulibaly</v>
      </c>
      <c r="BD466" s="50">
        <v>5.5</v>
      </c>
      <c r="BE466" s="50" t="str">
        <v>Chelsea</v>
      </c>
      <c r="BF466" s="50">
        <v>3.41</v>
      </c>
      <c r="BG466" s="50">
        <v>4.5599999999999996</v>
      </c>
      <c r="BH466" s="50">
        <v>3.01</v>
      </c>
      <c r="BI466" s="50">
        <v>1.31</v>
      </c>
      <c r="BJ466" s="50">
        <v>2.6</v>
      </c>
      <c r="BK466" s="50">
        <v>1.91</v>
      </c>
      <c r="BL466" s="50">
        <v>2.62</v>
      </c>
      <c r="BM466" s="50">
        <v>1.51</v>
      </c>
      <c r="BN466" s="50">
        <v>0</v>
      </c>
      <c r="BP466" s="126" t="str">
        <f>Main!A466</f>
        <v>Digne</v>
      </c>
      <c r="BQ466" s="126">
        <f>Main!N3216</f>
        <v>0</v>
      </c>
      <c r="BR466" s="126">
        <f>Main!H26</f>
        <v>3.17</v>
      </c>
      <c r="BS466" s="126" t="str">
        <v>Digne</v>
      </c>
      <c r="BT466" s="126">
        <v>0</v>
      </c>
      <c r="BU466" s="126">
        <v>3.17</v>
      </c>
      <c r="BV466" s="127" t="str">
        <f t="shared" si="67"/>
        <v>Digne</v>
      </c>
      <c r="BW466" s="127">
        <f>Main!P3216</f>
        <v>0</v>
      </c>
      <c r="BX466" s="127">
        <f t="shared" si="68"/>
        <v>3.17</v>
      </c>
      <c r="BY466" s="127" t="str">
        <v>Koulibaly</v>
      </c>
      <c r="BZ466" s="127">
        <v>0</v>
      </c>
      <c r="CA466" s="127">
        <v>2.6</v>
      </c>
      <c r="CH466" s="19" t="str">
        <f t="shared" si="69"/>
        <v>Digne</v>
      </c>
      <c r="CI466" s="19">
        <f>Main!M3216-BQ466-BW466-CC466</f>
        <v>0</v>
      </c>
      <c r="CJ466" s="19">
        <f t="shared" si="70"/>
        <v>3.17</v>
      </c>
      <c r="CK466" s="19" t="str">
        <v>Koulibaly</v>
      </c>
      <c r="CL466" s="19">
        <v>0</v>
      </c>
      <c r="CM466" s="19">
        <v>2.6</v>
      </c>
    </row>
    <row r="467" spans="1:91">
      <c r="A467" s="48" t="str">
        <v>Perišić</v>
      </c>
      <c r="B467" s="48">
        <v>5.8</v>
      </c>
      <c r="C467" s="48" t="str">
        <v>Spurs</v>
      </c>
      <c r="D467" s="48">
        <v>0</v>
      </c>
      <c r="E467" s="48">
        <v>0</v>
      </c>
      <c r="F467" s="48">
        <v>0</v>
      </c>
      <c r="G467" s="48">
        <v>0</v>
      </c>
      <c r="H467" s="48">
        <v>0</v>
      </c>
      <c r="I467" s="48">
        <v>2.56</v>
      </c>
      <c r="J467" s="48">
        <v>2.94</v>
      </c>
      <c r="K467" s="48">
        <v>2.4700000000000002</v>
      </c>
      <c r="L467" s="48">
        <v>0</v>
      </c>
      <c r="N467" s="252">
        <f t="shared" si="66"/>
        <v>3</v>
      </c>
      <c r="O467" s="49" t="str">
        <f>Main!A577</f>
        <v>Akanji</v>
      </c>
      <c r="P467" s="49">
        <f>Main!B577</f>
        <v>5</v>
      </c>
      <c r="Q467" s="49" t="str">
        <f>Main!C577</f>
        <v>Man City</v>
      </c>
      <c r="R467" s="49">
        <f>Main!D577</f>
        <v>2.91</v>
      </c>
      <c r="S467" s="49">
        <f>Main!E577</f>
        <v>2.23</v>
      </c>
      <c r="T467" s="49">
        <f>Main!F577</f>
        <v>4.28</v>
      </c>
      <c r="U467" s="49">
        <f>Main!G577</f>
        <v>2.83</v>
      </c>
      <c r="V467" s="49">
        <f>Main!H577</f>
        <v>1.71</v>
      </c>
      <c r="W467" s="49">
        <f>Main!I577</f>
        <v>3.56</v>
      </c>
      <c r="X467" s="49">
        <f>Main!J577</f>
        <v>2.21</v>
      </c>
      <c r="Y467" s="49">
        <f>Main!K577</f>
        <v>0.95</v>
      </c>
      <c r="Z467" s="49">
        <f>Main!L3217</f>
        <v>0</v>
      </c>
      <c r="AB467" s="49">
        <v>1</v>
      </c>
      <c r="AC467" s="49" t="str">
        <v>Edouard</v>
      </c>
      <c r="AD467" s="49">
        <v>5.3</v>
      </c>
      <c r="AE467" s="49" t="str">
        <v>Crystal Palace</v>
      </c>
      <c r="AF467" s="49">
        <v>3.3</v>
      </c>
      <c r="AG467" s="49">
        <v>3.09</v>
      </c>
      <c r="AH467" s="49">
        <v>2.58</v>
      </c>
      <c r="AI467" s="49">
        <v>2.88</v>
      </c>
      <c r="AJ467" s="49">
        <v>2.63</v>
      </c>
      <c r="AK467" s="49">
        <v>2.94</v>
      </c>
      <c r="AL467" s="49">
        <v>2.89</v>
      </c>
      <c r="AM467" s="49">
        <v>2.66</v>
      </c>
      <c r="AN467" s="49">
        <v>0</v>
      </c>
      <c r="AP467" s="50" t="str">
        <f>Main!A577</f>
        <v>Akanji</v>
      </c>
      <c r="AQ467" s="50">
        <f>Main!B577</f>
        <v>5</v>
      </c>
      <c r="AR467" s="50" t="str">
        <f>Main!C577</f>
        <v>Man City</v>
      </c>
      <c r="AS467" s="50">
        <f>Main!D577</f>
        <v>2.91</v>
      </c>
      <c r="AT467" s="50">
        <f>Main!E577</f>
        <v>2.23</v>
      </c>
      <c r="AU467" s="50">
        <f>Main!F577</f>
        <v>4.28</v>
      </c>
      <c r="AV467" s="50">
        <f>Main!G577</f>
        <v>2.83</v>
      </c>
      <c r="AW467" s="50">
        <f>Main!H577</f>
        <v>1.71</v>
      </c>
      <c r="AX467" s="50">
        <f>Main!I577</f>
        <v>3.56</v>
      </c>
      <c r="AY467" s="50">
        <f>Main!J577</f>
        <v>2.21</v>
      </c>
      <c r="AZ467" s="50">
        <f>Main!K577</f>
        <v>0.95</v>
      </c>
      <c r="BA467" s="50">
        <f>Main!L1457</f>
        <v>0</v>
      </c>
      <c r="BC467" s="50" t="str">
        <v>Digne</v>
      </c>
      <c r="BD467" s="50">
        <v>4.5999999999999996</v>
      </c>
      <c r="BE467" s="50" t="str">
        <v>Aston Villa</v>
      </c>
      <c r="BF467" s="50">
        <v>2.17</v>
      </c>
      <c r="BG467" s="50">
        <v>3.48</v>
      </c>
      <c r="BH467" s="50">
        <v>3.26</v>
      </c>
      <c r="BI467" s="50">
        <v>2.9</v>
      </c>
      <c r="BJ467" s="50">
        <v>3.17</v>
      </c>
      <c r="BK467" s="50">
        <v>1.1499999999999999</v>
      </c>
      <c r="BL467" s="50">
        <v>2.02</v>
      </c>
      <c r="BM467" s="50">
        <v>2.76</v>
      </c>
      <c r="BN467" s="50">
        <v>0</v>
      </c>
      <c r="BP467" s="126" t="str">
        <f>Main!A467</f>
        <v>Akanji</v>
      </c>
      <c r="BQ467" s="126">
        <f>Main!N3217</f>
        <v>0</v>
      </c>
      <c r="BR467" s="126">
        <f>Main!H27</f>
        <v>1.71</v>
      </c>
      <c r="BS467" s="126" t="str">
        <v>Akanji</v>
      </c>
      <c r="BT467" s="126">
        <v>0</v>
      </c>
      <c r="BU467" s="126">
        <v>1.71</v>
      </c>
      <c r="BV467" s="127" t="str">
        <f t="shared" si="67"/>
        <v>Akanji</v>
      </c>
      <c r="BW467" s="127">
        <f>Main!P3217</f>
        <v>0</v>
      </c>
      <c r="BX467" s="127">
        <f t="shared" si="68"/>
        <v>1.71</v>
      </c>
      <c r="BY467" s="127" t="str">
        <v>Digne</v>
      </c>
      <c r="BZ467" s="127">
        <v>0</v>
      </c>
      <c r="CA467" s="127">
        <v>3.17</v>
      </c>
      <c r="CH467" s="19" t="str">
        <f t="shared" si="69"/>
        <v>Akanji</v>
      </c>
      <c r="CI467" s="19">
        <f>Main!M3217-BQ467-BW467-CC467</f>
        <v>0</v>
      </c>
      <c r="CJ467" s="19">
        <f t="shared" si="70"/>
        <v>1.71</v>
      </c>
      <c r="CK467" s="19" t="str">
        <v>Digne</v>
      </c>
      <c r="CL467" s="19">
        <v>0</v>
      </c>
      <c r="CM467" s="19">
        <v>3.17</v>
      </c>
    </row>
    <row r="468" spans="1:91">
      <c r="A468" s="48" t="str">
        <v>Stones</v>
      </c>
      <c r="B468" s="48">
        <v>5.4</v>
      </c>
      <c r="C468" s="48" t="str">
        <v>Man City</v>
      </c>
      <c r="D468" s="48">
        <v>3.18</v>
      </c>
      <c r="E468" s="48">
        <v>2.4700000000000002</v>
      </c>
      <c r="F468" s="48">
        <v>4.68</v>
      </c>
      <c r="G468" s="48">
        <v>3.03</v>
      </c>
      <c r="H468" s="48">
        <v>1.96</v>
      </c>
      <c r="I468" s="48">
        <v>3.99</v>
      </c>
      <c r="J468" s="48">
        <v>2.36</v>
      </c>
      <c r="K468" s="48">
        <v>1.05</v>
      </c>
      <c r="L468" s="48">
        <v>0</v>
      </c>
      <c r="N468" s="252">
        <f t="shared" si="66"/>
        <v>3</v>
      </c>
      <c r="O468" s="49" t="str">
        <f>Main!A578</f>
        <v>Thiago Silva</v>
      </c>
      <c r="P468" s="49">
        <f>Main!B578</f>
        <v>5.4</v>
      </c>
      <c r="Q468" s="49" t="str">
        <f>Main!C578</f>
        <v>Chelsea</v>
      </c>
      <c r="R468" s="49">
        <f>Main!D578</f>
        <v>3.27</v>
      </c>
      <c r="S468" s="49">
        <f>Main!E578</f>
        <v>4.46</v>
      </c>
      <c r="T468" s="49">
        <f>Main!F578</f>
        <v>3.03</v>
      </c>
      <c r="U468" s="49">
        <f>Main!G578</f>
        <v>1.37</v>
      </c>
      <c r="V468" s="49">
        <f>Main!H578</f>
        <v>2.4300000000000002</v>
      </c>
      <c r="W468" s="49">
        <f>Main!I578</f>
        <v>1.92</v>
      </c>
      <c r="X468" s="49">
        <f>Main!J578</f>
        <v>2.63</v>
      </c>
      <c r="Y468" s="49">
        <f>Main!K578</f>
        <v>1.54</v>
      </c>
      <c r="Z468" s="49">
        <f>Main!L3218</f>
        <v>0</v>
      </c>
      <c r="AB468" s="49">
        <v>1</v>
      </c>
      <c r="AC468" s="49" t="str">
        <v>Johnson</v>
      </c>
      <c r="AD468" s="49">
        <v>5.6</v>
      </c>
      <c r="AE468" s="49" t="str">
        <v>Nott'm Forest</v>
      </c>
      <c r="AF468" s="49">
        <v>3.11</v>
      </c>
      <c r="AG468" s="49">
        <v>3.14</v>
      </c>
      <c r="AH468" s="49">
        <v>3.23</v>
      </c>
      <c r="AI468" s="49">
        <v>2.81</v>
      </c>
      <c r="AJ468" s="49">
        <v>3.31</v>
      </c>
      <c r="AK468" s="49">
        <v>2.69</v>
      </c>
      <c r="AL468" s="49">
        <v>2.23</v>
      </c>
      <c r="AM468" s="49">
        <v>2.16</v>
      </c>
      <c r="AN468" s="49">
        <v>0</v>
      </c>
      <c r="AP468" s="50" t="str">
        <f>Main!A578</f>
        <v>Thiago Silva</v>
      </c>
      <c r="AQ468" s="50">
        <f>Main!B578</f>
        <v>5.4</v>
      </c>
      <c r="AR468" s="50" t="str">
        <f>Main!C578</f>
        <v>Chelsea</v>
      </c>
      <c r="AS468" s="50">
        <f>Main!D578</f>
        <v>3.27</v>
      </c>
      <c r="AT468" s="50">
        <f>Main!E578</f>
        <v>4.46</v>
      </c>
      <c r="AU468" s="50">
        <f>Main!F578</f>
        <v>3.03</v>
      </c>
      <c r="AV468" s="50">
        <f>Main!G578</f>
        <v>1.37</v>
      </c>
      <c r="AW468" s="50">
        <f>Main!H578</f>
        <v>2.4300000000000002</v>
      </c>
      <c r="AX468" s="50">
        <f>Main!I578</f>
        <v>1.92</v>
      </c>
      <c r="AY468" s="50">
        <f>Main!J578</f>
        <v>2.63</v>
      </c>
      <c r="AZ468" s="50">
        <f>Main!K578</f>
        <v>1.54</v>
      </c>
      <c r="BA468" s="50">
        <f>Main!L1458</f>
        <v>0</v>
      </c>
      <c r="BC468" s="50" t="str">
        <v>Akanji</v>
      </c>
      <c r="BD468" s="50">
        <v>5</v>
      </c>
      <c r="BE468" s="50" t="str">
        <v>Man City</v>
      </c>
      <c r="BF468" s="50">
        <v>2.91</v>
      </c>
      <c r="BG468" s="50">
        <v>2.23</v>
      </c>
      <c r="BH468" s="50">
        <v>4.28</v>
      </c>
      <c r="BI468" s="50">
        <v>2.83</v>
      </c>
      <c r="BJ468" s="50">
        <v>1.71</v>
      </c>
      <c r="BK468" s="50">
        <v>3.56</v>
      </c>
      <c r="BL468" s="50">
        <v>2.21</v>
      </c>
      <c r="BM468" s="50">
        <v>0.95</v>
      </c>
      <c r="BN468" s="50">
        <v>0</v>
      </c>
      <c r="BP468" s="126" t="str">
        <f>Main!A468</f>
        <v>Thiago Silva</v>
      </c>
      <c r="BQ468" s="126">
        <f>Main!N3218</f>
        <v>0</v>
      </c>
      <c r="BR468" s="126">
        <f>Main!H28</f>
        <v>2.4300000000000002</v>
      </c>
      <c r="BS468" s="126" t="str">
        <v>Thiago Silva</v>
      </c>
      <c r="BT468" s="126">
        <v>0</v>
      </c>
      <c r="BU468" s="126">
        <v>2.4300000000000002</v>
      </c>
      <c r="BV468" s="127" t="str">
        <f t="shared" si="67"/>
        <v>Thiago Silva</v>
      </c>
      <c r="BW468" s="127">
        <f>Main!P3218</f>
        <v>0</v>
      </c>
      <c r="BX468" s="127">
        <f t="shared" si="68"/>
        <v>2.4300000000000002</v>
      </c>
      <c r="BY468" s="127" t="str">
        <v>Akanji</v>
      </c>
      <c r="BZ468" s="127">
        <v>0</v>
      </c>
      <c r="CA468" s="127">
        <v>1.71</v>
      </c>
      <c r="CH468" s="19" t="str">
        <f t="shared" si="69"/>
        <v>Thiago Silva</v>
      </c>
      <c r="CI468" s="19">
        <f>Main!M3218-BQ468-BW468-CC468</f>
        <v>0</v>
      </c>
      <c r="CJ468" s="19">
        <f t="shared" si="70"/>
        <v>2.4300000000000002</v>
      </c>
      <c r="CK468" s="19" t="str">
        <v>Akanji</v>
      </c>
      <c r="CL468" s="19">
        <v>0</v>
      </c>
      <c r="CM468" s="19">
        <v>1.71</v>
      </c>
    </row>
    <row r="469" spans="1:91">
      <c r="A469" s="48" t="str">
        <v>Shaw</v>
      </c>
      <c r="B469" s="48">
        <v>4.8</v>
      </c>
      <c r="C469" s="48" t="str">
        <v>Man Utd</v>
      </c>
      <c r="D469" s="48">
        <v>3.54</v>
      </c>
      <c r="E469" s="48">
        <v>4.2</v>
      </c>
      <c r="F469" s="48">
        <v>1.83</v>
      </c>
      <c r="G469" s="48">
        <v>1.77</v>
      </c>
      <c r="H469" s="48">
        <v>3.5</v>
      </c>
      <c r="I469" s="48">
        <v>2.77</v>
      </c>
      <c r="J469" s="48">
        <v>3.37</v>
      </c>
      <c r="K469" s="48">
        <v>1.64</v>
      </c>
      <c r="L469" s="48">
        <v>0</v>
      </c>
      <c r="N469" s="252">
        <f t="shared" si="66"/>
        <v>3</v>
      </c>
      <c r="O469" s="49" t="str">
        <f>Main!A579</f>
        <v>Martínez</v>
      </c>
      <c r="P469" s="49">
        <f>Main!B579</f>
        <v>4.5</v>
      </c>
      <c r="Q469" s="49" t="str">
        <f>Main!C579</f>
        <v>Man Utd</v>
      </c>
      <c r="R469" s="49">
        <f>Main!D579</f>
        <v>1.68</v>
      </c>
      <c r="S469" s="49">
        <f>Main!E579</f>
        <v>3.97</v>
      </c>
      <c r="T469" s="49">
        <f>Main!F579</f>
        <v>1.83</v>
      </c>
      <c r="U469" s="49">
        <f>Main!G579</f>
        <v>1.76</v>
      </c>
      <c r="V469" s="49">
        <f>Main!H579</f>
        <v>3.42</v>
      </c>
      <c r="W469" s="49">
        <f>Main!I579</f>
        <v>2.67</v>
      </c>
      <c r="X469" s="49">
        <f>Main!J579</f>
        <v>3.49</v>
      </c>
      <c r="Y469" s="49">
        <f>Main!K579</f>
        <v>1.59</v>
      </c>
      <c r="Z469" s="49">
        <f>Main!L3219</f>
        <v>0</v>
      </c>
      <c r="AB469" s="49">
        <v>1</v>
      </c>
      <c r="AC469" s="49" t="str">
        <v>Daka</v>
      </c>
      <c r="AD469" s="49">
        <v>5.7</v>
      </c>
      <c r="AE469" s="49" t="str">
        <v>Leicester</v>
      </c>
      <c r="AF469" s="49">
        <v>2.34</v>
      </c>
      <c r="AG469" s="49">
        <v>3.19</v>
      </c>
      <c r="AH469" s="49">
        <v>2.93</v>
      </c>
      <c r="AI469" s="49">
        <v>2.73</v>
      </c>
      <c r="AJ469" s="49">
        <v>2.31</v>
      </c>
      <c r="AK469" s="49">
        <v>2.2799999999999998</v>
      </c>
      <c r="AL469" s="49">
        <v>2.1800000000000002</v>
      </c>
      <c r="AM469" s="49">
        <v>1.83</v>
      </c>
      <c r="AN469" s="49">
        <v>0</v>
      </c>
      <c r="AP469" s="50" t="str">
        <f>Main!A579</f>
        <v>Martínez</v>
      </c>
      <c r="AQ469" s="50">
        <f>Main!B579</f>
        <v>4.5</v>
      </c>
      <c r="AR469" s="50" t="str">
        <f>Main!C579</f>
        <v>Man Utd</v>
      </c>
      <c r="AS469" s="50">
        <f>Main!D579</f>
        <v>1.68</v>
      </c>
      <c r="AT469" s="50">
        <f>Main!E579</f>
        <v>3.97</v>
      </c>
      <c r="AU469" s="50">
        <f>Main!F579</f>
        <v>1.83</v>
      </c>
      <c r="AV469" s="50">
        <f>Main!G579</f>
        <v>1.76</v>
      </c>
      <c r="AW469" s="50">
        <f>Main!H579</f>
        <v>3.42</v>
      </c>
      <c r="AX469" s="50">
        <f>Main!I579</f>
        <v>2.67</v>
      </c>
      <c r="AY469" s="50">
        <f>Main!J579</f>
        <v>3.49</v>
      </c>
      <c r="AZ469" s="50">
        <f>Main!K579</f>
        <v>1.59</v>
      </c>
      <c r="BA469" s="50">
        <f>Main!L1459</f>
        <v>0</v>
      </c>
      <c r="BC469" s="50" t="str">
        <v>Thiago Silva</v>
      </c>
      <c r="BD469" s="50">
        <v>5.4</v>
      </c>
      <c r="BE469" s="50" t="str">
        <v>Chelsea</v>
      </c>
      <c r="BF469" s="50">
        <v>3.27</v>
      </c>
      <c r="BG469" s="50">
        <v>4.46</v>
      </c>
      <c r="BH469" s="50">
        <v>3.03</v>
      </c>
      <c r="BI469" s="50">
        <v>1.37</v>
      </c>
      <c r="BJ469" s="50">
        <v>2.4300000000000002</v>
      </c>
      <c r="BK469" s="50">
        <v>1.92</v>
      </c>
      <c r="BL469" s="50">
        <v>2.63</v>
      </c>
      <c r="BM469" s="50">
        <v>1.54</v>
      </c>
      <c r="BN469" s="50">
        <v>0</v>
      </c>
      <c r="BP469" s="126" t="str">
        <f>Main!A469</f>
        <v>Martínez</v>
      </c>
      <c r="BQ469" s="126">
        <f>Main!N3219</f>
        <v>0</v>
      </c>
      <c r="BR469" s="126">
        <f>Main!H29</f>
        <v>3.42</v>
      </c>
      <c r="BS469" s="126" t="str">
        <v>Martínez</v>
      </c>
      <c r="BT469" s="126">
        <v>0</v>
      </c>
      <c r="BU469" s="126">
        <v>3.42</v>
      </c>
      <c r="BV469" s="127" t="str">
        <f t="shared" si="67"/>
        <v>Martínez</v>
      </c>
      <c r="BW469" s="127">
        <f>Main!P3219</f>
        <v>0</v>
      </c>
      <c r="BX469" s="127">
        <f t="shared" si="68"/>
        <v>3.42</v>
      </c>
      <c r="BY469" s="127" t="str">
        <v>Thiago Silva</v>
      </c>
      <c r="BZ469" s="127">
        <v>0</v>
      </c>
      <c r="CA469" s="127">
        <v>2.4300000000000002</v>
      </c>
      <c r="CH469" s="19" t="str">
        <f t="shared" si="69"/>
        <v>Martínez</v>
      </c>
      <c r="CI469" s="19">
        <f>Main!M3219-BQ469-BW469-CC469</f>
        <v>0</v>
      </c>
      <c r="CJ469" s="19">
        <f t="shared" si="70"/>
        <v>3.42</v>
      </c>
      <c r="CK469" s="19" t="str">
        <v>Thiago Silva</v>
      </c>
      <c r="CL469" s="19">
        <v>0</v>
      </c>
      <c r="CM469" s="19">
        <v>2.4300000000000002</v>
      </c>
    </row>
    <row r="470" spans="1:91">
      <c r="A470" s="48" t="str">
        <v>Cucurella</v>
      </c>
      <c r="B470" s="48">
        <v>5.0999999999999996</v>
      </c>
      <c r="C470" s="48" t="str">
        <v>Chelsea</v>
      </c>
      <c r="D470" s="48">
        <v>3.86</v>
      </c>
      <c r="E470" s="48">
        <v>5.55</v>
      </c>
      <c r="F470" s="48">
        <v>3.95</v>
      </c>
      <c r="G470" s="48">
        <v>1.86</v>
      </c>
      <c r="H470" s="48">
        <v>2.25</v>
      </c>
      <c r="I470" s="48">
        <v>1.58</v>
      </c>
      <c r="J470" s="48">
        <v>2.11</v>
      </c>
      <c r="K470" s="48">
        <v>1.37</v>
      </c>
      <c r="L470" s="48">
        <v>0</v>
      </c>
      <c r="N470" s="252">
        <f t="shared" si="66"/>
        <v>3</v>
      </c>
      <c r="O470" s="49" t="str">
        <f>Main!A580</f>
        <v>Mee</v>
      </c>
      <c r="P470" s="49">
        <f>Main!B580</f>
        <v>4.5999999999999996</v>
      </c>
      <c r="Q470" s="49" t="str">
        <f>Main!C580</f>
        <v>Brentford</v>
      </c>
      <c r="R470" s="49">
        <f>Main!D580</f>
        <v>2.67</v>
      </c>
      <c r="S470" s="49">
        <f>Main!E580</f>
        <v>1.94</v>
      </c>
      <c r="T470" s="49">
        <f>Main!F580</f>
        <v>3.89</v>
      </c>
      <c r="U470" s="49">
        <f>Main!G580</f>
        <v>2.54</v>
      </c>
      <c r="V470" s="49">
        <f>Main!H580</f>
        <v>3.58</v>
      </c>
      <c r="W470" s="49">
        <f>Main!I580</f>
        <v>1.5</v>
      </c>
      <c r="X470" s="49">
        <f>Main!J580</f>
        <v>3.4</v>
      </c>
      <c r="Y470" s="49">
        <f>Main!K580</f>
        <v>0.85</v>
      </c>
      <c r="Z470" s="49">
        <f>Main!L3220</f>
        <v>0</v>
      </c>
      <c r="AB470" s="49">
        <v>1</v>
      </c>
      <c r="AC470" s="49" t="str">
        <v>Greenwood</v>
      </c>
      <c r="AD470" s="49">
        <v>4.2</v>
      </c>
      <c r="AE470" s="49" t="str">
        <v>Leeds</v>
      </c>
      <c r="AF470" s="49">
        <v>0.81</v>
      </c>
      <c r="AG470" s="49">
        <v>0.99</v>
      </c>
      <c r="AH470" s="49">
        <v>0.74</v>
      </c>
      <c r="AI470" s="49">
        <v>0.86</v>
      </c>
      <c r="AJ470" s="49">
        <v>0.69</v>
      </c>
      <c r="AK470" s="49">
        <v>0.71</v>
      </c>
      <c r="AL470" s="49">
        <v>0.79</v>
      </c>
      <c r="AM470" s="49">
        <v>0.73</v>
      </c>
      <c r="AN470" s="49">
        <v>0</v>
      </c>
      <c r="AP470" s="50" t="str">
        <f>Main!A580</f>
        <v>Mee</v>
      </c>
      <c r="AQ470" s="50">
        <f>Main!B580</f>
        <v>4.5999999999999996</v>
      </c>
      <c r="AR470" s="50" t="str">
        <f>Main!C580</f>
        <v>Brentford</v>
      </c>
      <c r="AS470" s="50">
        <f>Main!D580</f>
        <v>2.67</v>
      </c>
      <c r="AT470" s="50">
        <f>Main!E580</f>
        <v>1.94</v>
      </c>
      <c r="AU470" s="50">
        <f>Main!F580</f>
        <v>3.89</v>
      </c>
      <c r="AV470" s="50">
        <f>Main!G580</f>
        <v>2.54</v>
      </c>
      <c r="AW470" s="50">
        <f>Main!H580</f>
        <v>3.58</v>
      </c>
      <c r="AX470" s="50">
        <f>Main!I580</f>
        <v>1.5</v>
      </c>
      <c r="AY470" s="50">
        <f>Main!J580</f>
        <v>3.4</v>
      </c>
      <c r="AZ470" s="50">
        <f>Main!K580</f>
        <v>0.85</v>
      </c>
      <c r="BA470" s="50">
        <f>Main!L1460</f>
        <v>0</v>
      </c>
      <c r="BC470" s="50" t="str">
        <v>Martínez</v>
      </c>
      <c r="BD470" s="50">
        <v>4.5</v>
      </c>
      <c r="BE470" s="50" t="str">
        <v>Man Utd</v>
      </c>
      <c r="BF470" s="50">
        <v>1.68</v>
      </c>
      <c r="BG470" s="50">
        <v>3.97</v>
      </c>
      <c r="BH470" s="50">
        <v>1.83</v>
      </c>
      <c r="BI470" s="50">
        <v>1.76</v>
      </c>
      <c r="BJ470" s="50">
        <v>3.42</v>
      </c>
      <c r="BK470" s="50">
        <v>2.67</v>
      </c>
      <c r="BL470" s="50">
        <v>3.49</v>
      </c>
      <c r="BM470" s="50">
        <v>1.59</v>
      </c>
      <c r="BN470" s="50">
        <v>0</v>
      </c>
      <c r="BP470" s="126" t="str">
        <f>Main!A470</f>
        <v>Mee</v>
      </c>
      <c r="BQ470" s="126">
        <f>Main!N3220</f>
        <v>0</v>
      </c>
      <c r="BR470" s="126">
        <f>Main!H30</f>
        <v>3.58</v>
      </c>
      <c r="BS470" s="126" t="str">
        <v>Mee</v>
      </c>
      <c r="BT470" s="126">
        <v>0</v>
      </c>
      <c r="BU470" s="126">
        <v>3.58</v>
      </c>
      <c r="BV470" s="127" t="str">
        <f t="shared" si="67"/>
        <v>Mee</v>
      </c>
      <c r="BW470" s="127">
        <f>Main!P3220</f>
        <v>0</v>
      </c>
      <c r="BX470" s="127">
        <f t="shared" si="68"/>
        <v>3.58</v>
      </c>
      <c r="BY470" s="127" t="str">
        <v>Martínez</v>
      </c>
      <c r="BZ470" s="127">
        <v>0</v>
      </c>
      <c r="CA470" s="127">
        <v>3.42</v>
      </c>
      <c r="CH470" s="19" t="str">
        <f t="shared" si="69"/>
        <v>Mee</v>
      </c>
      <c r="CI470" s="19">
        <f>Main!M3220-BQ470-BW470-CC470</f>
        <v>0</v>
      </c>
      <c r="CJ470" s="19">
        <f t="shared" si="70"/>
        <v>3.58</v>
      </c>
      <c r="CK470" s="19" t="str">
        <v>Martínez</v>
      </c>
      <c r="CL470" s="19">
        <v>0</v>
      </c>
      <c r="CM470" s="19">
        <v>3.42</v>
      </c>
    </row>
    <row r="471" spans="1:91">
      <c r="A471" s="48" t="str">
        <v>Varane</v>
      </c>
      <c r="B471" s="48">
        <v>4.8</v>
      </c>
      <c r="C471" s="48" t="str">
        <v>Man Utd</v>
      </c>
      <c r="D471" s="48">
        <v>3.47</v>
      </c>
      <c r="E471" s="48">
        <v>3.84</v>
      </c>
      <c r="F471" s="48">
        <v>1.94</v>
      </c>
      <c r="G471" s="48">
        <v>1.83</v>
      </c>
      <c r="H471" s="48">
        <v>3.41</v>
      </c>
      <c r="I471" s="48">
        <v>2.6</v>
      </c>
      <c r="J471" s="48">
        <v>3.21</v>
      </c>
      <c r="K471" s="48">
        <v>1.55</v>
      </c>
      <c r="L471" s="48">
        <v>0</v>
      </c>
      <c r="N471" s="252">
        <f t="shared" si="66"/>
        <v>3</v>
      </c>
      <c r="O471" s="49" t="str">
        <f>Main!A581</f>
        <v>Cresswell</v>
      </c>
      <c r="P471" s="49">
        <f>Main!B581</f>
        <v>4.8</v>
      </c>
      <c r="Q471" s="49" t="str">
        <f>Main!C581</f>
        <v>West Ham</v>
      </c>
      <c r="R471" s="49">
        <f>Main!D581</f>
        <v>2.87</v>
      </c>
      <c r="S471" s="49">
        <f>Main!E581</f>
        <v>2.71</v>
      </c>
      <c r="T471" s="49">
        <f>Main!F581</f>
        <v>2.66</v>
      </c>
      <c r="U471" s="49">
        <f>Main!G581</f>
        <v>3.33</v>
      </c>
      <c r="V471" s="49">
        <f>Main!H581</f>
        <v>1.69</v>
      </c>
      <c r="W471" s="49">
        <f>Main!I581</f>
        <v>2.21</v>
      </c>
      <c r="X471" s="49">
        <f>Main!J581</f>
        <v>1.63</v>
      </c>
      <c r="Y471" s="49">
        <f>Main!K581</f>
        <v>2.86</v>
      </c>
      <c r="Z471" s="49">
        <f>Main!L3221</f>
        <v>0</v>
      </c>
      <c r="AB471" s="49">
        <v>2</v>
      </c>
      <c r="AC471" s="49" t="str">
        <v>De Bruyne</v>
      </c>
      <c r="AD471" s="49">
        <v>12.6</v>
      </c>
      <c r="AE471" s="49" t="str">
        <v>Man City</v>
      </c>
      <c r="AF471" s="49">
        <v>6.01</v>
      </c>
      <c r="AG471" s="49">
        <v>4.38</v>
      </c>
      <c r="AH471" s="49">
        <v>9.01</v>
      </c>
      <c r="AI471" s="49">
        <v>5.29</v>
      </c>
      <c r="AJ471" s="49">
        <v>4.18</v>
      </c>
      <c r="AK471" s="49">
        <v>9.2799999999999994</v>
      </c>
      <c r="AL471" s="49">
        <v>5.0999999999999996</v>
      </c>
      <c r="AM471" s="49">
        <v>2.2400000000000002</v>
      </c>
      <c r="AN471" s="49">
        <v>0</v>
      </c>
      <c r="AP471" s="50" t="str">
        <f>Main!A581</f>
        <v>Cresswell</v>
      </c>
      <c r="AQ471" s="50">
        <f>Main!B581</f>
        <v>4.8</v>
      </c>
      <c r="AR471" s="50" t="str">
        <f>Main!C581</f>
        <v>West Ham</v>
      </c>
      <c r="AS471" s="50">
        <f>Main!D581</f>
        <v>2.87</v>
      </c>
      <c r="AT471" s="50">
        <f>Main!E581</f>
        <v>2.71</v>
      </c>
      <c r="AU471" s="50">
        <f>Main!F581</f>
        <v>2.66</v>
      </c>
      <c r="AV471" s="50">
        <f>Main!G581</f>
        <v>3.33</v>
      </c>
      <c r="AW471" s="50">
        <f>Main!H581</f>
        <v>1.69</v>
      </c>
      <c r="AX471" s="50">
        <f>Main!I581</f>
        <v>2.21</v>
      </c>
      <c r="AY471" s="50">
        <f>Main!J581</f>
        <v>1.63</v>
      </c>
      <c r="AZ471" s="50">
        <f>Main!K581</f>
        <v>2.86</v>
      </c>
      <c r="BA471" s="50">
        <f>Main!L1461</f>
        <v>0</v>
      </c>
      <c r="BC471" s="50" t="str">
        <v>Mee</v>
      </c>
      <c r="BD471" s="50">
        <v>4.5999999999999996</v>
      </c>
      <c r="BE471" s="50" t="str">
        <v>Brentford</v>
      </c>
      <c r="BF471" s="50">
        <v>2.67</v>
      </c>
      <c r="BG471" s="50">
        <v>1.94</v>
      </c>
      <c r="BH471" s="50">
        <v>3.89</v>
      </c>
      <c r="BI471" s="50">
        <v>2.54</v>
      </c>
      <c r="BJ471" s="50">
        <v>3.58</v>
      </c>
      <c r="BK471" s="50">
        <v>1.5</v>
      </c>
      <c r="BL471" s="50">
        <v>3.4</v>
      </c>
      <c r="BM471" s="50">
        <v>0.85</v>
      </c>
      <c r="BN471" s="50">
        <v>0</v>
      </c>
      <c r="BP471" s="126" t="str">
        <f>Main!A471</f>
        <v>Cresswell</v>
      </c>
      <c r="BQ471" s="126">
        <f>Main!N3221</f>
        <v>0</v>
      </c>
      <c r="BR471" s="126">
        <f>Main!H31</f>
        <v>1.69</v>
      </c>
      <c r="BS471" s="126" t="str">
        <v>Cresswell</v>
      </c>
      <c r="BT471" s="126">
        <v>0</v>
      </c>
      <c r="BU471" s="126">
        <v>1.69</v>
      </c>
      <c r="BV471" s="127" t="str">
        <f t="shared" si="67"/>
        <v>Cresswell</v>
      </c>
      <c r="BW471" s="127">
        <f>Main!P3221</f>
        <v>0</v>
      </c>
      <c r="BX471" s="127">
        <f t="shared" si="68"/>
        <v>1.69</v>
      </c>
      <c r="BY471" s="127" t="str">
        <v>Mee</v>
      </c>
      <c r="BZ471" s="127">
        <v>0</v>
      </c>
      <c r="CA471" s="127">
        <v>3.58</v>
      </c>
      <c r="CH471" s="19" t="str">
        <f t="shared" si="69"/>
        <v>Cresswell</v>
      </c>
      <c r="CI471" s="19">
        <f>Main!M3221-BQ471-BW471-CC471</f>
        <v>0</v>
      </c>
      <c r="CJ471" s="19">
        <f t="shared" si="70"/>
        <v>1.69</v>
      </c>
      <c r="CK471" s="19" t="str">
        <v>Mee</v>
      </c>
      <c r="CL471" s="19">
        <v>0</v>
      </c>
      <c r="CM471" s="19">
        <v>3.58</v>
      </c>
    </row>
    <row r="472" spans="1:91">
      <c r="A472" s="48" t="str">
        <v>Estupiñán</v>
      </c>
      <c r="B472" s="48">
        <v>4.5</v>
      </c>
      <c r="C472" s="48" t="str">
        <v>Brighton</v>
      </c>
      <c r="D472" s="48">
        <v>2.37</v>
      </c>
      <c r="E472" s="48">
        <v>3.26</v>
      </c>
      <c r="F472" s="48">
        <v>2.17</v>
      </c>
      <c r="G472" s="48">
        <v>2.61</v>
      </c>
      <c r="H472" s="48">
        <v>3.62</v>
      </c>
      <c r="I472" s="48">
        <v>2.79</v>
      </c>
      <c r="J472" s="48">
        <v>3.17</v>
      </c>
      <c r="K472" s="48">
        <v>1.31</v>
      </c>
      <c r="L472" s="48">
        <v>0</v>
      </c>
      <c r="N472" s="252">
        <f t="shared" si="66"/>
        <v>3</v>
      </c>
      <c r="O472" s="49" t="str">
        <f>Main!A582</f>
        <v>Konsa</v>
      </c>
      <c r="P472" s="49">
        <f>Main!B582</f>
        <v>4.4000000000000004</v>
      </c>
      <c r="Q472" s="49" t="str">
        <f>Main!C582</f>
        <v>Aston Villa</v>
      </c>
      <c r="R472" s="49">
        <f>Main!D582</f>
        <v>1.95</v>
      </c>
      <c r="S472" s="49">
        <f>Main!E582</f>
        <v>3.28</v>
      </c>
      <c r="T472" s="49">
        <f>Main!F582</f>
        <v>2.93</v>
      </c>
      <c r="U472" s="49">
        <f>Main!G582</f>
        <v>2.71</v>
      </c>
      <c r="V472" s="49">
        <f>Main!H582</f>
        <v>2.98</v>
      </c>
      <c r="W472" s="49">
        <f>Main!I582</f>
        <v>1.21</v>
      </c>
      <c r="X472" s="49">
        <f>Main!J582</f>
        <v>1.9</v>
      </c>
      <c r="Y472" s="49">
        <f>Main!K582</f>
        <v>2.59</v>
      </c>
      <c r="Z472" s="49">
        <f>Main!L3222</f>
        <v>0</v>
      </c>
      <c r="AB472" s="49">
        <v>2</v>
      </c>
      <c r="AC472" s="49" t="str">
        <v>Son</v>
      </c>
      <c r="AD472" s="49">
        <v>11.6</v>
      </c>
      <c r="AE472" s="49" t="str">
        <v>Spurs</v>
      </c>
      <c r="AF472" s="49">
        <v>5.93</v>
      </c>
      <c r="AG472" s="49">
        <v>5.04</v>
      </c>
      <c r="AH472" s="49">
        <v>8.06</v>
      </c>
      <c r="AI472" s="49">
        <v>5.0999999999999996</v>
      </c>
      <c r="AJ472" s="49">
        <v>3.66</v>
      </c>
      <c r="AK472" s="49">
        <v>4.46</v>
      </c>
      <c r="AL472" s="49">
        <v>4.74</v>
      </c>
      <c r="AM472" s="49">
        <v>4.2</v>
      </c>
      <c r="AN472" s="49">
        <v>0</v>
      </c>
      <c r="AP472" s="50" t="str">
        <f>Main!A582</f>
        <v>Konsa</v>
      </c>
      <c r="AQ472" s="50">
        <f>Main!B582</f>
        <v>4.4000000000000004</v>
      </c>
      <c r="AR472" s="50" t="str">
        <f>Main!C582</f>
        <v>Aston Villa</v>
      </c>
      <c r="AS472" s="50">
        <f>Main!D582</f>
        <v>1.95</v>
      </c>
      <c r="AT472" s="50">
        <f>Main!E582</f>
        <v>3.28</v>
      </c>
      <c r="AU472" s="50">
        <f>Main!F582</f>
        <v>2.93</v>
      </c>
      <c r="AV472" s="50">
        <f>Main!G582</f>
        <v>2.71</v>
      </c>
      <c r="AW472" s="50">
        <f>Main!H582</f>
        <v>2.98</v>
      </c>
      <c r="AX472" s="50">
        <f>Main!I582</f>
        <v>1.21</v>
      </c>
      <c r="AY472" s="50">
        <f>Main!J582</f>
        <v>1.9</v>
      </c>
      <c r="AZ472" s="50">
        <f>Main!K582</f>
        <v>2.59</v>
      </c>
      <c r="BA472" s="50">
        <f>Main!L1462</f>
        <v>0</v>
      </c>
      <c r="BC472" s="50" t="str">
        <v>Cresswell</v>
      </c>
      <c r="BD472" s="50">
        <v>4.8</v>
      </c>
      <c r="BE472" s="50" t="str">
        <v>West Ham</v>
      </c>
      <c r="BF472" s="50">
        <v>2.87</v>
      </c>
      <c r="BG472" s="50">
        <v>2.71</v>
      </c>
      <c r="BH472" s="50">
        <v>2.66</v>
      </c>
      <c r="BI472" s="50">
        <v>3.33</v>
      </c>
      <c r="BJ472" s="50">
        <v>1.69</v>
      </c>
      <c r="BK472" s="50">
        <v>2.21</v>
      </c>
      <c r="BL472" s="50">
        <v>1.63</v>
      </c>
      <c r="BM472" s="50">
        <v>2.86</v>
      </c>
      <c r="BN472" s="50">
        <v>0</v>
      </c>
      <c r="BP472" s="126" t="str">
        <f>Main!A472</f>
        <v>Konsa</v>
      </c>
      <c r="BQ472" s="126">
        <f>Main!N3222</f>
        <v>0</v>
      </c>
      <c r="BR472" s="126">
        <f>Main!H32</f>
        <v>2.98</v>
      </c>
      <c r="BS472" s="126" t="str">
        <v>Konsa</v>
      </c>
      <c r="BT472" s="126">
        <v>0</v>
      </c>
      <c r="BU472" s="126">
        <v>2.98</v>
      </c>
      <c r="BV472" s="127" t="str">
        <f t="shared" si="67"/>
        <v>Konsa</v>
      </c>
      <c r="BW472" s="127">
        <f>Main!P3222</f>
        <v>0</v>
      </c>
      <c r="BX472" s="127">
        <f t="shared" si="68"/>
        <v>2.98</v>
      </c>
      <c r="BY472" s="127" t="str">
        <v>Cresswell</v>
      </c>
      <c r="BZ472" s="127">
        <v>0</v>
      </c>
      <c r="CA472" s="127">
        <v>1.69</v>
      </c>
      <c r="CH472" s="19" t="str">
        <f t="shared" si="69"/>
        <v>Konsa</v>
      </c>
      <c r="CI472" s="19">
        <f>Main!M3222-BQ472-BW472-CC472</f>
        <v>0</v>
      </c>
      <c r="CJ472" s="19">
        <f t="shared" si="70"/>
        <v>2.98</v>
      </c>
      <c r="CK472" s="19" t="str">
        <v>Cresswell</v>
      </c>
      <c r="CL472" s="19">
        <v>0</v>
      </c>
      <c r="CM472" s="19">
        <v>1.69</v>
      </c>
    </row>
    <row r="473" spans="1:91">
      <c r="A473" s="48" t="str">
        <v>Matip</v>
      </c>
      <c r="B473" s="48">
        <v>5.9</v>
      </c>
      <c r="C473" s="48" t="str">
        <v>Liverpool</v>
      </c>
      <c r="D473" s="48">
        <v>3.36</v>
      </c>
      <c r="E473" s="48">
        <v>2.5299999999999998</v>
      </c>
      <c r="F473" s="48">
        <v>2.21</v>
      </c>
      <c r="G473" s="48">
        <v>2.44</v>
      </c>
      <c r="H473" s="48">
        <v>2.91</v>
      </c>
      <c r="I473" s="48">
        <v>3.18</v>
      </c>
      <c r="J473" s="48">
        <v>1.93</v>
      </c>
      <c r="K473" s="48">
        <v>2.67</v>
      </c>
      <c r="L473" s="48">
        <v>0</v>
      </c>
      <c r="N473" s="252">
        <f t="shared" si="66"/>
        <v>3</v>
      </c>
      <c r="O473" s="49" t="str">
        <f>Main!A583</f>
        <v>Perraud</v>
      </c>
      <c r="P473" s="49">
        <f>Main!B583</f>
        <v>4.4000000000000004</v>
      </c>
      <c r="Q473" s="49" t="str">
        <f>Main!C583</f>
        <v>Southampton</v>
      </c>
      <c r="R473" s="49">
        <f>Main!D583</f>
        <v>2.5299999999999998</v>
      </c>
      <c r="S473" s="49">
        <f>Main!E583</f>
        <v>3.56</v>
      </c>
      <c r="T473" s="49">
        <f>Main!F583</f>
        <v>2.5099999999999998</v>
      </c>
      <c r="U473" s="49">
        <f>Main!G583</f>
        <v>2.67</v>
      </c>
      <c r="V473" s="49">
        <f>Main!H583</f>
        <v>2.0499999999999998</v>
      </c>
      <c r="W473" s="49">
        <f>Main!I583</f>
        <v>2.89</v>
      </c>
      <c r="X473" s="49">
        <f>Main!J583</f>
        <v>1.51</v>
      </c>
      <c r="Y473" s="49">
        <f>Main!K583</f>
        <v>1.78</v>
      </c>
      <c r="Z473" s="49">
        <f>Main!L3223</f>
        <v>0</v>
      </c>
      <c r="AB473" s="49">
        <v>2</v>
      </c>
      <c r="AC473" s="49" t="str">
        <v>Foden</v>
      </c>
      <c r="AD473" s="49">
        <v>8.3000000000000007</v>
      </c>
      <c r="AE473" s="49" t="str">
        <v>Man City</v>
      </c>
      <c r="AF473" s="49">
        <v>4.67</v>
      </c>
      <c r="AG473" s="49">
        <v>3.53</v>
      </c>
      <c r="AH473" s="49">
        <v>7.49</v>
      </c>
      <c r="AI473" s="49">
        <v>4.37</v>
      </c>
      <c r="AJ473" s="49">
        <v>3.54</v>
      </c>
      <c r="AK473" s="49">
        <v>7.78</v>
      </c>
      <c r="AL473" s="49">
        <v>4.08</v>
      </c>
      <c r="AM473" s="49">
        <v>1.88</v>
      </c>
      <c r="AN473" s="49">
        <v>0</v>
      </c>
      <c r="AP473" s="50" t="str">
        <f>Main!A583</f>
        <v>Perraud</v>
      </c>
      <c r="AQ473" s="50">
        <f>Main!B583</f>
        <v>4.4000000000000004</v>
      </c>
      <c r="AR473" s="50" t="str">
        <f>Main!C583</f>
        <v>Southampton</v>
      </c>
      <c r="AS473" s="50">
        <f>Main!D583</f>
        <v>2.5299999999999998</v>
      </c>
      <c r="AT473" s="50">
        <f>Main!E583</f>
        <v>3.56</v>
      </c>
      <c r="AU473" s="50">
        <f>Main!F583</f>
        <v>2.5099999999999998</v>
      </c>
      <c r="AV473" s="50">
        <f>Main!G583</f>
        <v>2.67</v>
      </c>
      <c r="AW473" s="50">
        <f>Main!H583</f>
        <v>2.0499999999999998</v>
      </c>
      <c r="AX473" s="50">
        <f>Main!I583</f>
        <v>2.89</v>
      </c>
      <c r="AY473" s="50">
        <f>Main!J583</f>
        <v>1.51</v>
      </c>
      <c r="AZ473" s="50">
        <f>Main!K583</f>
        <v>1.78</v>
      </c>
      <c r="BA473" s="50">
        <f>Main!L1463</f>
        <v>0</v>
      </c>
      <c r="BC473" s="50" t="str">
        <v>Konsa</v>
      </c>
      <c r="BD473" s="50">
        <v>4.4000000000000004</v>
      </c>
      <c r="BE473" s="50" t="str">
        <v>Aston Villa</v>
      </c>
      <c r="BF473" s="50">
        <v>1.95</v>
      </c>
      <c r="BG473" s="50">
        <v>3.28</v>
      </c>
      <c r="BH473" s="50">
        <v>2.93</v>
      </c>
      <c r="BI473" s="50">
        <v>2.71</v>
      </c>
      <c r="BJ473" s="50">
        <v>2.98</v>
      </c>
      <c r="BK473" s="50">
        <v>1.21</v>
      </c>
      <c r="BL473" s="50">
        <v>1.9</v>
      </c>
      <c r="BM473" s="50">
        <v>2.59</v>
      </c>
      <c r="BN473" s="50">
        <v>0</v>
      </c>
      <c r="BP473" s="126" t="str">
        <f>Main!A473</f>
        <v>Perraud</v>
      </c>
      <c r="BQ473" s="126">
        <f>Main!N3223</f>
        <v>0</v>
      </c>
      <c r="BR473" s="126">
        <f>Main!H33</f>
        <v>2.0499999999999998</v>
      </c>
      <c r="BS473" s="126" t="str">
        <v>Perraud</v>
      </c>
      <c r="BT473" s="126">
        <v>0</v>
      </c>
      <c r="BU473" s="126">
        <v>2.0499999999999998</v>
      </c>
      <c r="BV473" s="127" t="str">
        <f t="shared" si="67"/>
        <v>Perraud</v>
      </c>
      <c r="BW473" s="127">
        <f>Main!P3223</f>
        <v>0</v>
      </c>
      <c r="BX473" s="127">
        <f t="shared" si="68"/>
        <v>2.0499999999999998</v>
      </c>
      <c r="BY473" s="127" t="str">
        <v>Konsa</v>
      </c>
      <c r="BZ473" s="127">
        <v>0</v>
      </c>
      <c r="CA473" s="127">
        <v>2.98</v>
      </c>
      <c r="CH473" s="19" t="str">
        <f t="shared" si="69"/>
        <v>Perraud</v>
      </c>
      <c r="CI473" s="19">
        <f>Main!M3223-BQ473-BW473-CC473</f>
        <v>0</v>
      </c>
      <c r="CJ473" s="19">
        <f t="shared" si="70"/>
        <v>2.0499999999999998</v>
      </c>
      <c r="CK473" s="19" t="str">
        <v>Konsa</v>
      </c>
      <c r="CL473" s="19">
        <v>0</v>
      </c>
      <c r="CM473" s="19">
        <v>2.98</v>
      </c>
    </row>
    <row r="474" spans="1:91">
      <c r="A474" s="48" t="str">
        <v>Romero</v>
      </c>
      <c r="B474" s="48">
        <v>4.9000000000000004</v>
      </c>
      <c r="C474" s="48" t="str">
        <v>Spurs</v>
      </c>
      <c r="D474" s="48">
        <v>2.2200000000000002</v>
      </c>
      <c r="E474" s="48">
        <v>2.83</v>
      </c>
      <c r="F474" s="48">
        <v>3.59</v>
      </c>
      <c r="G474" s="48">
        <v>2.67</v>
      </c>
      <c r="H474" s="48">
        <v>1.63</v>
      </c>
      <c r="I474" s="48">
        <v>2.56</v>
      </c>
      <c r="J474" s="48">
        <v>3.06</v>
      </c>
      <c r="K474" s="48">
        <v>2.5</v>
      </c>
      <c r="L474" s="48">
        <v>0</v>
      </c>
      <c r="N474" s="252">
        <f t="shared" si="66"/>
        <v>3</v>
      </c>
      <c r="O474" s="49" t="str">
        <f>Main!A584</f>
        <v>Kehrer</v>
      </c>
      <c r="P474" s="49">
        <f>Main!B584</f>
        <v>4.5</v>
      </c>
      <c r="Q474" s="49" t="str">
        <f>Main!C584</f>
        <v>West Ham</v>
      </c>
      <c r="R474" s="49">
        <f>Main!D584</f>
        <v>3.05</v>
      </c>
      <c r="S474" s="49">
        <f>Main!E584</f>
        <v>2.16</v>
      </c>
      <c r="T474" s="49">
        <f>Main!F584</f>
        <v>2.38</v>
      </c>
      <c r="U474" s="49">
        <f>Main!G584</f>
        <v>3</v>
      </c>
      <c r="V474" s="49">
        <f>Main!H584</f>
        <v>1.8</v>
      </c>
      <c r="W474" s="49">
        <f>Main!I584</f>
        <v>2.35</v>
      </c>
      <c r="X474" s="49">
        <f>Main!J584</f>
        <v>1.74</v>
      </c>
      <c r="Y474" s="49">
        <f>Main!K584</f>
        <v>2.98</v>
      </c>
      <c r="Z474" s="49">
        <f>Main!L3224</f>
        <v>0</v>
      </c>
      <c r="AB474" s="49">
        <v>2</v>
      </c>
      <c r="AC474" s="49" t="str">
        <v>Sterling</v>
      </c>
      <c r="AD474" s="49">
        <v>9.6999999999999993</v>
      </c>
      <c r="AE474" s="49" t="str">
        <v>Chelsea</v>
      </c>
      <c r="AF474" s="49">
        <v>4.1500000000000004</v>
      </c>
      <c r="AG474" s="49">
        <v>6.96</v>
      </c>
      <c r="AH474" s="49">
        <v>4.25</v>
      </c>
      <c r="AI474" s="49">
        <v>2.78</v>
      </c>
      <c r="AJ474" s="49">
        <v>4.63</v>
      </c>
      <c r="AK474" s="49">
        <v>3.51</v>
      </c>
      <c r="AL474" s="49">
        <v>4.37</v>
      </c>
      <c r="AM474" s="49">
        <v>3.17</v>
      </c>
      <c r="AN474" s="49">
        <v>0</v>
      </c>
      <c r="AP474" s="50" t="str">
        <f>Main!A584</f>
        <v>Kehrer</v>
      </c>
      <c r="AQ474" s="50">
        <f>Main!B584</f>
        <v>4.5</v>
      </c>
      <c r="AR474" s="50" t="str">
        <f>Main!C584</f>
        <v>West Ham</v>
      </c>
      <c r="AS474" s="50">
        <f>Main!D584</f>
        <v>3.05</v>
      </c>
      <c r="AT474" s="50">
        <f>Main!E584</f>
        <v>2.16</v>
      </c>
      <c r="AU474" s="50">
        <f>Main!F584</f>
        <v>2.38</v>
      </c>
      <c r="AV474" s="50">
        <f>Main!G584</f>
        <v>3</v>
      </c>
      <c r="AW474" s="50">
        <f>Main!H584</f>
        <v>1.8</v>
      </c>
      <c r="AX474" s="50">
        <f>Main!I584</f>
        <v>2.35</v>
      </c>
      <c r="AY474" s="50">
        <f>Main!J584</f>
        <v>1.74</v>
      </c>
      <c r="AZ474" s="50">
        <f>Main!K584</f>
        <v>2.98</v>
      </c>
      <c r="BA474" s="50">
        <f>Main!L1464</f>
        <v>0</v>
      </c>
      <c r="BC474" s="50" t="str">
        <v>Perraud</v>
      </c>
      <c r="BD474" s="50">
        <v>4.4000000000000004</v>
      </c>
      <c r="BE474" s="50" t="str">
        <v>Southampton</v>
      </c>
      <c r="BF474" s="50">
        <v>2.5299999999999998</v>
      </c>
      <c r="BG474" s="50">
        <v>3.56</v>
      </c>
      <c r="BH474" s="50">
        <v>2.5099999999999998</v>
      </c>
      <c r="BI474" s="50">
        <v>2.67</v>
      </c>
      <c r="BJ474" s="50">
        <v>2.0499999999999998</v>
      </c>
      <c r="BK474" s="50">
        <v>2.89</v>
      </c>
      <c r="BL474" s="50">
        <v>1.51</v>
      </c>
      <c r="BM474" s="50">
        <v>1.78</v>
      </c>
      <c r="BN474" s="50">
        <v>0</v>
      </c>
      <c r="BP474" s="126" t="str">
        <f>Main!A474</f>
        <v>Kehrer</v>
      </c>
      <c r="BQ474" s="126">
        <f>Main!N3224</f>
        <v>0</v>
      </c>
      <c r="BR474" s="126">
        <f>Main!H34</f>
        <v>1.8</v>
      </c>
      <c r="BS474" s="126" t="str">
        <v>Kehrer</v>
      </c>
      <c r="BT474" s="126">
        <v>0</v>
      </c>
      <c r="BU474" s="126">
        <v>1.8</v>
      </c>
      <c r="BV474" s="127" t="str">
        <f t="shared" si="67"/>
        <v>Kehrer</v>
      </c>
      <c r="BW474" s="127">
        <f>Main!P3224</f>
        <v>0</v>
      </c>
      <c r="BX474" s="127">
        <f t="shared" si="68"/>
        <v>1.8</v>
      </c>
      <c r="BY474" s="127" t="str">
        <v>Perraud</v>
      </c>
      <c r="BZ474" s="127">
        <v>0</v>
      </c>
      <c r="CA474" s="127">
        <v>2.0499999999999998</v>
      </c>
      <c r="CH474" s="19" t="str">
        <f t="shared" si="69"/>
        <v>Kehrer</v>
      </c>
      <c r="CI474" s="19">
        <f>Main!M3224-BQ474-BW474-CC474</f>
        <v>0</v>
      </c>
      <c r="CJ474" s="19">
        <f t="shared" si="70"/>
        <v>1.8</v>
      </c>
      <c r="CK474" s="19" t="str">
        <v>Perraud</v>
      </c>
      <c r="CL474" s="19">
        <v>0</v>
      </c>
      <c r="CM474" s="19">
        <v>2.0499999999999998</v>
      </c>
    </row>
    <row r="475" spans="1:91">
      <c r="A475" s="48" t="str">
        <v>Koulibaly</v>
      </c>
      <c r="B475" s="48">
        <v>5.5</v>
      </c>
      <c r="C475" s="48" t="str">
        <v>Chelsea</v>
      </c>
      <c r="D475" s="48">
        <v>3.41</v>
      </c>
      <c r="E475" s="48">
        <v>4.5599999999999996</v>
      </c>
      <c r="F475" s="48">
        <v>3.01</v>
      </c>
      <c r="G475" s="48">
        <v>1.31</v>
      </c>
      <c r="H475" s="48">
        <v>2.6</v>
      </c>
      <c r="I475" s="48">
        <v>1.91</v>
      </c>
      <c r="J475" s="48">
        <v>2.62</v>
      </c>
      <c r="K475" s="48">
        <v>1.51</v>
      </c>
      <c r="L475" s="48">
        <v>0</v>
      </c>
      <c r="N475" s="252">
        <f t="shared" si="66"/>
        <v>3</v>
      </c>
      <c r="O475" s="49" t="str">
        <f>Main!A585</f>
        <v>Ream</v>
      </c>
      <c r="P475" s="49">
        <f>Main!B585</f>
        <v>4.5</v>
      </c>
      <c r="Q475" s="49" t="str">
        <f>Main!C585</f>
        <v>Fulham</v>
      </c>
      <c r="R475" s="49">
        <f>Main!D585</f>
        <v>3.01</v>
      </c>
      <c r="S475" s="49">
        <f>Main!E585</f>
        <v>4.28</v>
      </c>
      <c r="T475" s="49">
        <f>Main!F585</f>
        <v>1.46</v>
      </c>
      <c r="U475" s="49">
        <f>Main!G585</f>
        <v>1.91</v>
      </c>
      <c r="V475" s="49">
        <f>Main!H585</f>
        <v>1.48</v>
      </c>
      <c r="W475" s="49">
        <f>Main!I585</f>
        <v>3.12</v>
      </c>
      <c r="X475" s="49">
        <f>Main!J585</f>
        <v>1.69</v>
      </c>
      <c r="Y475" s="49">
        <f>Main!K585</f>
        <v>2.4</v>
      </c>
      <c r="Z475" s="49">
        <f>Main!L3225</f>
        <v>0</v>
      </c>
      <c r="AB475" s="49">
        <v>2</v>
      </c>
      <c r="AC475" s="49" t="str">
        <v>Fernandes</v>
      </c>
      <c r="AD475" s="49">
        <v>9.8000000000000007</v>
      </c>
      <c r="AE475" s="49" t="str">
        <v>Man Utd</v>
      </c>
      <c r="AF475" s="49">
        <v>4.3</v>
      </c>
      <c r="AG475" s="49">
        <v>5.29</v>
      </c>
      <c r="AH475" s="49">
        <v>3.31</v>
      </c>
      <c r="AI475" s="49">
        <v>3.29</v>
      </c>
      <c r="AJ475" s="49">
        <v>4.83</v>
      </c>
      <c r="AK475" s="49">
        <v>4.5</v>
      </c>
      <c r="AL475" s="49">
        <v>4.8499999999999996</v>
      </c>
      <c r="AM475" s="49">
        <v>2.36</v>
      </c>
      <c r="AN475" s="49">
        <v>0</v>
      </c>
      <c r="AP475" s="50" t="str">
        <f>Main!A585</f>
        <v>Ream</v>
      </c>
      <c r="AQ475" s="50">
        <f>Main!B585</f>
        <v>4.5</v>
      </c>
      <c r="AR475" s="50" t="str">
        <f>Main!C585</f>
        <v>Fulham</v>
      </c>
      <c r="AS475" s="50">
        <f>Main!D585</f>
        <v>3.01</v>
      </c>
      <c r="AT475" s="50">
        <f>Main!E585</f>
        <v>4.28</v>
      </c>
      <c r="AU475" s="50">
        <f>Main!F585</f>
        <v>1.46</v>
      </c>
      <c r="AV475" s="50">
        <f>Main!G585</f>
        <v>1.91</v>
      </c>
      <c r="AW475" s="50">
        <f>Main!H585</f>
        <v>1.48</v>
      </c>
      <c r="AX475" s="50">
        <f>Main!I585</f>
        <v>3.12</v>
      </c>
      <c r="AY475" s="50">
        <f>Main!J585</f>
        <v>1.69</v>
      </c>
      <c r="AZ475" s="50">
        <f>Main!K585</f>
        <v>2.4</v>
      </c>
      <c r="BA475" s="50">
        <f>Main!L1465</f>
        <v>0</v>
      </c>
      <c r="BC475" s="50" t="str">
        <v>Kehrer</v>
      </c>
      <c r="BD475" s="50">
        <v>4.5</v>
      </c>
      <c r="BE475" s="50" t="str">
        <v>West Ham</v>
      </c>
      <c r="BF475" s="50">
        <v>3.05</v>
      </c>
      <c r="BG475" s="50">
        <v>2.16</v>
      </c>
      <c r="BH475" s="50">
        <v>2.38</v>
      </c>
      <c r="BI475" s="50">
        <v>3</v>
      </c>
      <c r="BJ475" s="50">
        <v>1.8</v>
      </c>
      <c r="BK475" s="50">
        <v>2.35</v>
      </c>
      <c r="BL475" s="50">
        <v>1.74</v>
      </c>
      <c r="BM475" s="50">
        <v>2.98</v>
      </c>
      <c r="BN475" s="50">
        <v>0</v>
      </c>
      <c r="BP475" s="126" t="str">
        <f>Main!A475</f>
        <v>Ream</v>
      </c>
      <c r="BQ475" s="126">
        <f>Main!N3225</f>
        <v>0</v>
      </c>
      <c r="BR475" s="126">
        <f>Main!H35</f>
        <v>1.48</v>
      </c>
      <c r="BS475" s="126" t="str">
        <v>Ream</v>
      </c>
      <c r="BT475" s="126">
        <v>0</v>
      </c>
      <c r="BU475" s="126">
        <v>1.48</v>
      </c>
      <c r="BV475" s="127" t="str">
        <f t="shared" si="67"/>
        <v>Ream</v>
      </c>
      <c r="BW475" s="127">
        <f>Main!P3225</f>
        <v>0</v>
      </c>
      <c r="BX475" s="127">
        <f t="shared" si="68"/>
        <v>1.48</v>
      </c>
      <c r="BY475" s="127" t="str">
        <v>Kehrer</v>
      </c>
      <c r="BZ475" s="127">
        <v>0</v>
      </c>
      <c r="CA475" s="127">
        <v>1.8</v>
      </c>
      <c r="CH475" s="19" t="str">
        <f t="shared" si="69"/>
        <v>Ream</v>
      </c>
      <c r="CI475" s="19">
        <f>Main!M3225-BQ475-BW475-CC475</f>
        <v>0</v>
      </c>
      <c r="CJ475" s="19">
        <f t="shared" si="70"/>
        <v>1.48</v>
      </c>
      <c r="CK475" s="19" t="str">
        <v>Kehrer</v>
      </c>
      <c r="CL475" s="19">
        <v>0</v>
      </c>
      <c r="CM475" s="19">
        <v>1.8</v>
      </c>
    </row>
    <row r="476" spans="1:91">
      <c r="A476" s="48" t="str">
        <v>Digne</v>
      </c>
      <c r="B476" s="48">
        <v>4.5999999999999996</v>
      </c>
      <c r="C476" s="48" t="str">
        <v>Aston Villa</v>
      </c>
      <c r="D476" s="48">
        <v>2.17</v>
      </c>
      <c r="E476" s="48">
        <v>3.48</v>
      </c>
      <c r="F476" s="48">
        <v>3.26</v>
      </c>
      <c r="G476" s="48">
        <v>2.9</v>
      </c>
      <c r="H476" s="48">
        <v>3.17</v>
      </c>
      <c r="I476" s="48">
        <v>1.1499999999999999</v>
      </c>
      <c r="J476" s="48">
        <v>2.02</v>
      </c>
      <c r="K476" s="48">
        <v>2.76</v>
      </c>
      <c r="L476" s="48">
        <v>0</v>
      </c>
      <c r="N476" s="252">
        <f t="shared" si="66"/>
        <v>3</v>
      </c>
      <c r="O476" s="49" t="str">
        <f>Main!A586</f>
        <v>R.Sessegnon</v>
      </c>
      <c r="P476" s="49">
        <f>Main!B586</f>
        <v>4.5</v>
      </c>
      <c r="Q476" s="49" t="str">
        <f>Main!C586</f>
        <v>Spurs</v>
      </c>
      <c r="R476" s="49">
        <f>Main!D586</f>
        <v>1.93</v>
      </c>
      <c r="S476" s="49">
        <f>Main!E586</f>
        <v>2.33</v>
      </c>
      <c r="T476" s="49">
        <f>Main!F586</f>
        <v>3.6</v>
      </c>
      <c r="U476" s="49">
        <f>Main!G586</f>
        <v>2.44</v>
      </c>
      <c r="V476" s="49">
        <f>Main!H586</f>
        <v>1.61</v>
      </c>
      <c r="W476" s="49">
        <f>Main!I586</f>
        <v>2.38</v>
      </c>
      <c r="X476" s="49">
        <f>Main!J586</f>
        <v>2.61</v>
      </c>
      <c r="Y476" s="49">
        <f>Main!K586</f>
        <v>2.27</v>
      </c>
      <c r="Z476" s="49">
        <f>Main!L3226</f>
        <v>0</v>
      </c>
      <c r="AB476" s="49">
        <v>2</v>
      </c>
      <c r="AC476" s="49" t="str">
        <v>Ødegaard</v>
      </c>
      <c r="AD476" s="49">
        <v>6.4</v>
      </c>
      <c r="AE476" s="49" t="str">
        <v>Arsenal</v>
      </c>
      <c r="AF476" s="49">
        <v>3.72</v>
      </c>
      <c r="AG476" s="49">
        <v>3.71</v>
      </c>
      <c r="AH476" s="49">
        <v>3.41</v>
      </c>
      <c r="AI476" s="49">
        <v>3.8</v>
      </c>
      <c r="AJ476" s="49">
        <v>3.88</v>
      </c>
      <c r="AK476" s="49">
        <v>7.39</v>
      </c>
      <c r="AL476" s="49">
        <v>3.75</v>
      </c>
      <c r="AM476" s="49">
        <v>3.02</v>
      </c>
      <c r="AN476" s="49">
        <v>0</v>
      </c>
      <c r="AP476" s="50" t="str">
        <f>Main!A586</f>
        <v>R.Sessegnon</v>
      </c>
      <c r="AQ476" s="50">
        <f>Main!B586</f>
        <v>4.5</v>
      </c>
      <c r="AR476" s="50" t="str">
        <f>Main!C586</f>
        <v>Spurs</v>
      </c>
      <c r="AS476" s="50">
        <f>Main!D586</f>
        <v>1.93</v>
      </c>
      <c r="AT476" s="50">
        <f>Main!E586</f>
        <v>2.33</v>
      </c>
      <c r="AU476" s="50">
        <f>Main!F586</f>
        <v>3.6</v>
      </c>
      <c r="AV476" s="50">
        <f>Main!G586</f>
        <v>2.44</v>
      </c>
      <c r="AW476" s="50">
        <f>Main!H586</f>
        <v>1.61</v>
      </c>
      <c r="AX476" s="50">
        <f>Main!I586</f>
        <v>2.38</v>
      </c>
      <c r="AY476" s="50">
        <f>Main!J586</f>
        <v>2.61</v>
      </c>
      <c r="AZ476" s="50">
        <f>Main!K586</f>
        <v>2.27</v>
      </c>
      <c r="BA476" s="50">
        <f>Main!L1466</f>
        <v>0</v>
      </c>
      <c r="BC476" s="50" t="str">
        <v>Ream</v>
      </c>
      <c r="BD476" s="50">
        <v>4.5</v>
      </c>
      <c r="BE476" s="50" t="str">
        <v>Fulham</v>
      </c>
      <c r="BF476" s="50">
        <v>3.01</v>
      </c>
      <c r="BG476" s="50">
        <v>4.28</v>
      </c>
      <c r="BH476" s="50">
        <v>1.46</v>
      </c>
      <c r="BI476" s="50">
        <v>1.91</v>
      </c>
      <c r="BJ476" s="50">
        <v>1.48</v>
      </c>
      <c r="BK476" s="50">
        <v>3.12</v>
      </c>
      <c r="BL476" s="50">
        <v>1.69</v>
      </c>
      <c r="BM476" s="50">
        <v>2.4</v>
      </c>
      <c r="BN476" s="50">
        <v>0</v>
      </c>
      <c r="BP476" s="126" t="str">
        <f>Main!A476</f>
        <v>R.Sessegnon</v>
      </c>
      <c r="BQ476" s="126">
        <f>Main!N3226</f>
        <v>0</v>
      </c>
      <c r="BR476" s="126">
        <f>Main!H36</f>
        <v>1.61</v>
      </c>
      <c r="BS476" s="126" t="str">
        <v>R.Sessegnon</v>
      </c>
      <c r="BT476" s="126">
        <v>0</v>
      </c>
      <c r="BU476" s="126">
        <v>1.61</v>
      </c>
      <c r="BV476" s="127" t="str">
        <f t="shared" si="67"/>
        <v>R.Sessegnon</v>
      </c>
      <c r="BW476" s="127">
        <f>Main!P3226</f>
        <v>0</v>
      </c>
      <c r="BX476" s="127">
        <f t="shared" si="68"/>
        <v>1.61</v>
      </c>
      <c r="BY476" s="127" t="str">
        <v>Ream</v>
      </c>
      <c r="BZ476" s="127">
        <v>0</v>
      </c>
      <c r="CA476" s="127">
        <v>1.48</v>
      </c>
      <c r="CH476" s="19" t="str">
        <f t="shared" si="69"/>
        <v>R.Sessegnon</v>
      </c>
      <c r="CI476" s="19">
        <f>Main!M3226-BQ476-BW476-CC476</f>
        <v>0</v>
      </c>
      <c r="CJ476" s="19">
        <f t="shared" si="70"/>
        <v>1.61</v>
      </c>
      <c r="CK476" s="19" t="str">
        <v>Ream</v>
      </c>
      <c r="CL476" s="19">
        <v>0</v>
      </c>
      <c r="CM476" s="19">
        <v>1.48</v>
      </c>
    </row>
    <row r="477" spans="1:91">
      <c r="A477" s="48" t="str">
        <v>Akanji</v>
      </c>
      <c r="B477" s="48">
        <v>5</v>
      </c>
      <c r="C477" s="48" t="str">
        <v>Man City</v>
      </c>
      <c r="D477" s="48">
        <v>2.91</v>
      </c>
      <c r="E477" s="48">
        <v>2.23</v>
      </c>
      <c r="F477" s="48">
        <v>4.28</v>
      </c>
      <c r="G477" s="48">
        <v>2.83</v>
      </c>
      <c r="H477" s="48">
        <v>1.71</v>
      </c>
      <c r="I477" s="48">
        <v>3.56</v>
      </c>
      <c r="J477" s="48">
        <v>2.21</v>
      </c>
      <c r="K477" s="48">
        <v>0.95</v>
      </c>
      <c r="L477" s="48">
        <v>0</v>
      </c>
      <c r="N477" s="252">
        <f t="shared" si="66"/>
        <v>3</v>
      </c>
      <c r="O477" s="49" t="str">
        <f>Main!A587</f>
        <v>Aké</v>
      </c>
      <c r="P477" s="49">
        <f>Main!B587</f>
        <v>5</v>
      </c>
      <c r="Q477" s="49" t="str">
        <f>Main!C587</f>
        <v>Man City</v>
      </c>
      <c r="R477" s="49">
        <f>Main!D587</f>
        <v>2.61</v>
      </c>
      <c r="S477" s="49">
        <f>Main!E587</f>
        <v>1.97</v>
      </c>
      <c r="T477" s="49">
        <f>Main!F587</f>
        <v>3.9</v>
      </c>
      <c r="U477" s="49">
        <f>Main!G587</f>
        <v>2.41</v>
      </c>
      <c r="V477" s="49">
        <f>Main!H587</f>
        <v>1.73</v>
      </c>
      <c r="W477" s="49">
        <f>Main!I587</f>
        <v>3.48</v>
      </c>
      <c r="X477" s="49">
        <f>Main!J587</f>
        <v>2.06</v>
      </c>
      <c r="Y477" s="49">
        <f>Main!K587</f>
        <v>0.92</v>
      </c>
      <c r="Z477" s="49">
        <f>Main!L3227</f>
        <v>0</v>
      </c>
      <c r="AB477" s="49">
        <v>2</v>
      </c>
      <c r="AC477" s="49" t="str">
        <v>Trossard</v>
      </c>
      <c r="AD477" s="49">
        <v>7</v>
      </c>
      <c r="AE477" s="49" t="str">
        <v>Brighton</v>
      </c>
      <c r="AF477" s="49">
        <v>3.94</v>
      </c>
      <c r="AG477" s="49">
        <v>4.53</v>
      </c>
      <c r="AH477" s="49">
        <v>3.51</v>
      </c>
      <c r="AI477" s="49">
        <v>3.95</v>
      </c>
      <c r="AJ477" s="49">
        <v>4.8600000000000003</v>
      </c>
      <c r="AK477" s="49">
        <v>3.93</v>
      </c>
      <c r="AL477" s="49">
        <v>4.7300000000000004</v>
      </c>
      <c r="AM477" s="49">
        <v>2.04</v>
      </c>
      <c r="AN477" s="49">
        <v>0</v>
      </c>
      <c r="AP477" s="50" t="str">
        <f>Main!A587</f>
        <v>Aké</v>
      </c>
      <c r="AQ477" s="50">
        <f>Main!B587</f>
        <v>5</v>
      </c>
      <c r="AR477" s="50" t="str">
        <f>Main!C587</f>
        <v>Man City</v>
      </c>
      <c r="AS477" s="50">
        <f>Main!D587</f>
        <v>2.61</v>
      </c>
      <c r="AT477" s="50">
        <f>Main!E587</f>
        <v>1.97</v>
      </c>
      <c r="AU477" s="50">
        <f>Main!F587</f>
        <v>3.9</v>
      </c>
      <c r="AV477" s="50">
        <f>Main!G587</f>
        <v>2.41</v>
      </c>
      <c r="AW477" s="50">
        <f>Main!H587</f>
        <v>1.73</v>
      </c>
      <c r="AX477" s="50">
        <f>Main!I587</f>
        <v>3.48</v>
      </c>
      <c r="AY477" s="50">
        <f>Main!J587</f>
        <v>2.06</v>
      </c>
      <c r="AZ477" s="50">
        <f>Main!K587</f>
        <v>0.92</v>
      </c>
      <c r="BA477" s="50">
        <f>Main!L1467</f>
        <v>0</v>
      </c>
      <c r="BC477" s="50" t="str">
        <v>R.Sessegnon</v>
      </c>
      <c r="BD477" s="50">
        <v>4.5</v>
      </c>
      <c r="BE477" s="50" t="str">
        <v>Spurs</v>
      </c>
      <c r="BF477" s="50">
        <v>1.93</v>
      </c>
      <c r="BG477" s="50">
        <v>2.33</v>
      </c>
      <c r="BH477" s="50">
        <v>3.6</v>
      </c>
      <c r="BI477" s="50">
        <v>2.44</v>
      </c>
      <c r="BJ477" s="50">
        <v>1.61</v>
      </c>
      <c r="BK477" s="50">
        <v>2.38</v>
      </c>
      <c r="BL477" s="50">
        <v>2.61</v>
      </c>
      <c r="BM477" s="50">
        <v>2.27</v>
      </c>
      <c r="BN477" s="50">
        <v>0</v>
      </c>
      <c r="BP477" s="126" t="str">
        <f>Main!A477</f>
        <v>Aké</v>
      </c>
      <c r="BQ477" s="126">
        <f>Main!N3227</f>
        <v>0</v>
      </c>
      <c r="BR477" s="126">
        <f>Main!H37</f>
        <v>1.73</v>
      </c>
      <c r="BS477" s="126" t="str">
        <v>Aké</v>
      </c>
      <c r="BT477" s="126">
        <v>0</v>
      </c>
      <c r="BU477" s="126">
        <v>1.73</v>
      </c>
      <c r="BV477" s="127" t="str">
        <f t="shared" si="67"/>
        <v>Aké</v>
      </c>
      <c r="BW477" s="127">
        <f>Main!P3227</f>
        <v>0</v>
      </c>
      <c r="BX477" s="127">
        <f t="shared" si="68"/>
        <v>1.73</v>
      </c>
      <c r="BY477" s="127" t="str">
        <v>R.Sessegnon</v>
      </c>
      <c r="BZ477" s="127">
        <v>0</v>
      </c>
      <c r="CA477" s="127">
        <v>1.61</v>
      </c>
      <c r="CH477" s="19" t="str">
        <f t="shared" si="69"/>
        <v>Aké</v>
      </c>
      <c r="CI477" s="19">
        <f>Main!M3227-BQ477-BW477-CC477</f>
        <v>0</v>
      </c>
      <c r="CJ477" s="19">
        <f t="shared" si="70"/>
        <v>1.73</v>
      </c>
      <c r="CK477" s="19" t="str">
        <v>R.Sessegnon</v>
      </c>
      <c r="CL477" s="19">
        <v>0</v>
      </c>
      <c r="CM477" s="19">
        <v>1.61</v>
      </c>
    </row>
    <row r="478" spans="1:91">
      <c r="A478" s="48" t="str">
        <v>Thiago Silva</v>
      </c>
      <c r="B478" s="48">
        <v>5.4</v>
      </c>
      <c r="C478" s="48" t="str">
        <v>Chelsea</v>
      </c>
      <c r="D478" s="48">
        <v>3.27</v>
      </c>
      <c r="E478" s="48">
        <v>4.46</v>
      </c>
      <c r="F478" s="48">
        <v>3.03</v>
      </c>
      <c r="G478" s="48">
        <v>1.37</v>
      </c>
      <c r="H478" s="48">
        <v>2.4300000000000002</v>
      </c>
      <c r="I478" s="48">
        <v>1.92</v>
      </c>
      <c r="J478" s="48">
        <v>2.63</v>
      </c>
      <c r="K478" s="48">
        <v>1.54</v>
      </c>
      <c r="L478" s="48">
        <v>0</v>
      </c>
      <c r="N478" s="252">
        <f t="shared" si="66"/>
        <v>3</v>
      </c>
      <c r="O478" s="49" t="str">
        <f>Main!A588</f>
        <v>Azpilicueta</v>
      </c>
      <c r="P478" s="49">
        <f>Main!B588</f>
        <v>4.8</v>
      </c>
      <c r="Q478" s="49" t="str">
        <f>Main!C588</f>
        <v>Chelsea</v>
      </c>
      <c r="R478" s="49">
        <f>Main!D588</f>
        <v>3.33</v>
      </c>
      <c r="S478" s="49">
        <f>Main!E588</f>
        <v>4.82</v>
      </c>
      <c r="T478" s="49">
        <f>Main!F588</f>
        <v>3.41</v>
      </c>
      <c r="U478" s="49">
        <f>Main!G588</f>
        <v>1.62</v>
      </c>
      <c r="V478" s="49">
        <f>Main!H588</f>
        <v>2.12</v>
      </c>
      <c r="W478" s="49">
        <f>Main!I588</f>
        <v>1.27</v>
      </c>
      <c r="X478" s="49">
        <f>Main!J588</f>
        <v>1.46</v>
      </c>
      <c r="Y478" s="49">
        <f>Main!K588</f>
        <v>1.04</v>
      </c>
      <c r="Z478" s="49">
        <f>Main!L3228</f>
        <v>0</v>
      </c>
      <c r="AB478" s="49">
        <v>2</v>
      </c>
      <c r="AC478" s="49" t="str">
        <v>Grealish</v>
      </c>
      <c r="AD478" s="49">
        <v>6.8</v>
      </c>
      <c r="AE478" s="49" t="str">
        <v>Man City</v>
      </c>
      <c r="AF478" s="49">
        <v>3.91</v>
      </c>
      <c r="AG478" s="49">
        <v>3</v>
      </c>
      <c r="AH478" s="49">
        <v>6.13</v>
      </c>
      <c r="AI478" s="49">
        <v>3.71</v>
      </c>
      <c r="AJ478" s="49">
        <v>2.9</v>
      </c>
      <c r="AK478" s="49">
        <v>6.63</v>
      </c>
      <c r="AL478" s="49">
        <v>3.43</v>
      </c>
      <c r="AM478" s="49">
        <v>1.56</v>
      </c>
      <c r="AN478" s="49">
        <v>0</v>
      </c>
      <c r="AP478" s="50" t="str">
        <f>Main!A588</f>
        <v>Azpilicueta</v>
      </c>
      <c r="AQ478" s="50">
        <f>Main!B588</f>
        <v>4.8</v>
      </c>
      <c r="AR478" s="50" t="str">
        <f>Main!C588</f>
        <v>Chelsea</v>
      </c>
      <c r="AS478" s="50">
        <f>Main!D588</f>
        <v>3.33</v>
      </c>
      <c r="AT478" s="50">
        <f>Main!E588</f>
        <v>4.82</v>
      </c>
      <c r="AU478" s="50">
        <f>Main!F588</f>
        <v>3.41</v>
      </c>
      <c r="AV478" s="50">
        <f>Main!G588</f>
        <v>1.62</v>
      </c>
      <c r="AW478" s="50">
        <f>Main!H588</f>
        <v>2.12</v>
      </c>
      <c r="AX478" s="50">
        <f>Main!I588</f>
        <v>1.27</v>
      </c>
      <c r="AY478" s="50">
        <f>Main!J588</f>
        <v>1.46</v>
      </c>
      <c r="AZ478" s="50">
        <f>Main!K588</f>
        <v>1.04</v>
      </c>
      <c r="BA478" s="50">
        <f>Main!L1468</f>
        <v>0</v>
      </c>
      <c r="BC478" s="50" t="str">
        <v>Aké</v>
      </c>
      <c r="BD478" s="50">
        <v>5</v>
      </c>
      <c r="BE478" s="50" t="str">
        <v>Man City</v>
      </c>
      <c r="BF478" s="50">
        <v>2.61</v>
      </c>
      <c r="BG478" s="50">
        <v>1.97</v>
      </c>
      <c r="BH478" s="50">
        <v>3.9</v>
      </c>
      <c r="BI478" s="50">
        <v>2.41</v>
      </c>
      <c r="BJ478" s="50">
        <v>1.73</v>
      </c>
      <c r="BK478" s="50">
        <v>3.48</v>
      </c>
      <c r="BL478" s="50">
        <v>2.06</v>
      </c>
      <c r="BM478" s="50">
        <v>0.92</v>
      </c>
      <c r="BN478" s="50">
        <v>0</v>
      </c>
      <c r="BP478" s="126" t="str">
        <f>Main!A478</f>
        <v>Azpilicueta</v>
      </c>
      <c r="BQ478" s="126">
        <f>Main!N3228</f>
        <v>0</v>
      </c>
      <c r="BR478" s="126">
        <f>Main!H38</f>
        <v>2.12</v>
      </c>
      <c r="BS478" s="126" t="str">
        <v>Azpilicueta</v>
      </c>
      <c r="BT478" s="126">
        <v>0</v>
      </c>
      <c r="BU478" s="126">
        <v>2.12</v>
      </c>
      <c r="BV478" s="127" t="str">
        <f t="shared" si="67"/>
        <v>Azpilicueta</v>
      </c>
      <c r="BW478" s="127">
        <f>Main!P3228</f>
        <v>0</v>
      </c>
      <c r="BX478" s="127">
        <f t="shared" si="68"/>
        <v>2.12</v>
      </c>
      <c r="BY478" s="127" t="str">
        <v>Aké</v>
      </c>
      <c r="BZ478" s="127">
        <v>0</v>
      </c>
      <c r="CA478" s="127">
        <v>1.73</v>
      </c>
      <c r="CH478" s="19" t="str">
        <f t="shared" si="69"/>
        <v>Azpilicueta</v>
      </c>
      <c r="CI478" s="19">
        <f>Main!M3228-BQ478-BW478-CC478</f>
        <v>0</v>
      </c>
      <c r="CJ478" s="19">
        <f t="shared" si="70"/>
        <v>2.12</v>
      </c>
      <c r="CK478" s="19" t="str">
        <v>Aké</v>
      </c>
      <c r="CL478" s="19">
        <v>0</v>
      </c>
      <c r="CM478" s="19">
        <v>1.73</v>
      </c>
    </row>
    <row r="479" spans="1:91">
      <c r="A479" s="48" t="str">
        <v>Martínez</v>
      </c>
      <c r="B479" s="48">
        <v>4.5</v>
      </c>
      <c r="C479" s="48" t="str">
        <v>Man Utd</v>
      </c>
      <c r="D479" s="48">
        <v>1.68</v>
      </c>
      <c r="E479" s="48">
        <v>3.97</v>
      </c>
      <c r="F479" s="48">
        <v>1.83</v>
      </c>
      <c r="G479" s="48">
        <v>1.76</v>
      </c>
      <c r="H479" s="48">
        <v>3.42</v>
      </c>
      <c r="I479" s="48">
        <v>2.67</v>
      </c>
      <c r="J479" s="48">
        <v>3.49</v>
      </c>
      <c r="K479" s="48">
        <v>1.59</v>
      </c>
      <c r="L479" s="48">
        <v>0</v>
      </c>
      <c r="N479" s="252">
        <f t="shared" si="66"/>
        <v>3</v>
      </c>
      <c r="O479" s="49" t="str">
        <f>Main!A589</f>
        <v>Collins</v>
      </c>
      <c r="P479" s="49">
        <f>Main!B589</f>
        <v>4.4000000000000004</v>
      </c>
      <c r="Q479" s="49" t="str">
        <f>Main!C589</f>
        <v>Wolves</v>
      </c>
      <c r="R479" s="49">
        <f>Main!D589</f>
        <v>2.3199999999999998</v>
      </c>
      <c r="S479" s="49">
        <f>Main!E589</f>
        <v>2.5299999999999998</v>
      </c>
      <c r="T479" s="49">
        <f>Main!F589</f>
        <v>3.01</v>
      </c>
      <c r="U479" s="49">
        <f>Main!G589</f>
        <v>1.24</v>
      </c>
      <c r="V479" s="49">
        <f>Main!H589</f>
        <v>1.79</v>
      </c>
      <c r="W479" s="49">
        <f>Main!I589</f>
        <v>2.7</v>
      </c>
      <c r="X479" s="49">
        <f>Main!J589</f>
        <v>3.51</v>
      </c>
      <c r="Y479" s="49">
        <f>Main!K589</f>
        <v>1.96</v>
      </c>
      <c r="Z479" s="49">
        <f>Main!L3229</f>
        <v>0</v>
      </c>
      <c r="AB479" s="49">
        <v>2</v>
      </c>
      <c r="AC479" s="49" t="str">
        <v>Zaha</v>
      </c>
      <c r="AD479" s="49">
        <v>7.5</v>
      </c>
      <c r="AE479" s="49" t="str">
        <v>Crystal Palace</v>
      </c>
      <c r="AF479" s="49">
        <v>4.55</v>
      </c>
      <c r="AG479" s="49">
        <v>4.08</v>
      </c>
      <c r="AH479" s="49">
        <v>3.15</v>
      </c>
      <c r="AI479" s="49">
        <v>3.69</v>
      </c>
      <c r="AJ479" s="49">
        <v>3.27</v>
      </c>
      <c r="AK479" s="49">
        <v>4.0599999999999996</v>
      </c>
      <c r="AL479" s="49">
        <v>3.83</v>
      </c>
      <c r="AM479" s="49">
        <v>3.42</v>
      </c>
      <c r="AN479" s="49">
        <v>0</v>
      </c>
      <c r="AP479" s="50" t="str">
        <f>Main!A589</f>
        <v>Collins</v>
      </c>
      <c r="AQ479" s="50">
        <f>Main!B589</f>
        <v>4.4000000000000004</v>
      </c>
      <c r="AR479" s="50" t="str">
        <f>Main!C589</f>
        <v>Wolves</v>
      </c>
      <c r="AS479" s="50">
        <f>Main!D589</f>
        <v>2.3199999999999998</v>
      </c>
      <c r="AT479" s="50">
        <f>Main!E589</f>
        <v>2.5299999999999998</v>
      </c>
      <c r="AU479" s="50">
        <f>Main!F589</f>
        <v>3.01</v>
      </c>
      <c r="AV479" s="50">
        <f>Main!G589</f>
        <v>1.24</v>
      </c>
      <c r="AW479" s="50">
        <f>Main!H589</f>
        <v>1.79</v>
      </c>
      <c r="AX479" s="50">
        <f>Main!I589</f>
        <v>2.7</v>
      </c>
      <c r="AY479" s="50">
        <f>Main!J589</f>
        <v>3.51</v>
      </c>
      <c r="AZ479" s="50">
        <f>Main!K589</f>
        <v>1.96</v>
      </c>
      <c r="BA479" s="50">
        <f>Main!L1469</f>
        <v>0</v>
      </c>
      <c r="BC479" s="50" t="str">
        <v>Azpilicueta</v>
      </c>
      <c r="BD479" s="50">
        <v>4.8</v>
      </c>
      <c r="BE479" s="50" t="str">
        <v>Chelsea</v>
      </c>
      <c r="BF479" s="50">
        <v>3.33</v>
      </c>
      <c r="BG479" s="50">
        <v>4.82</v>
      </c>
      <c r="BH479" s="50">
        <v>3.41</v>
      </c>
      <c r="BI479" s="50">
        <v>1.62</v>
      </c>
      <c r="BJ479" s="50">
        <v>2.12</v>
      </c>
      <c r="BK479" s="50">
        <v>1.27</v>
      </c>
      <c r="BL479" s="50">
        <v>1.46</v>
      </c>
      <c r="BM479" s="50">
        <v>1.04</v>
      </c>
      <c r="BN479" s="50">
        <v>0</v>
      </c>
      <c r="BP479" s="126" t="str">
        <f>Main!A479</f>
        <v>Collins</v>
      </c>
      <c r="BQ479" s="126">
        <f>Main!N3229</f>
        <v>0</v>
      </c>
      <c r="BR479" s="126">
        <f>Main!H39</f>
        <v>1.79</v>
      </c>
      <c r="BS479" s="126" t="str">
        <v>Collins</v>
      </c>
      <c r="BT479" s="126">
        <v>0</v>
      </c>
      <c r="BU479" s="126">
        <v>1.79</v>
      </c>
      <c r="BV479" s="127" t="str">
        <f t="shared" si="67"/>
        <v>Collins</v>
      </c>
      <c r="BW479" s="127">
        <f>Main!P3229</f>
        <v>0</v>
      </c>
      <c r="BX479" s="127">
        <f t="shared" si="68"/>
        <v>1.79</v>
      </c>
      <c r="BY479" s="127" t="str">
        <v>Azpilicueta</v>
      </c>
      <c r="BZ479" s="127">
        <v>0</v>
      </c>
      <c r="CA479" s="127">
        <v>2.12</v>
      </c>
      <c r="CH479" s="19" t="str">
        <f t="shared" si="69"/>
        <v>Collins</v>
      </c>
      <c r="CI479" s="19">
        <f>Main!M3229-BQ479-BW479-CC479</f>
        <v>0</v>
      </c>
      <c r="CJ479" s="19">
        <f t="shared" si="70"/>
        <v>1.79</v>
      </c>
      <c r="CK479" s="19" t="str">
        <v>Azpilicueta</v>
      </c>
      <c r="CL479" s="19">
        <v>0</v>
      </c>
      <c r="CM479" s="19">
        <v>2.12</v>
      </c>
    </row>
    <row r="480" spans="1:91">
      <c r="A480" s="48" t="str">
        <v>Mee</v>
      </c>
      <c r="B480" s="48">
        <v>4.5999999999999996</v>
      </c>
      <c r="C480" s="48" t="str">
        <v>Brentford</v>
      </c>
      <c r="D480" s="48">
        <v>2.67</v>
      </c>
      <c r="E480" s="48">
        <v>1.94</v>
      </c>
      <c r="F480" s="48">
        <v>3.89</v>
      </c>
      <c r="G480" s="48">
        <v>2.54</v>
      </c>
      <c r="H480" s="48">
        <v>3.58</v>
      </c>
      <c r="I480" s="48">
        <v>1.5</v>
      </c>
      <c r="J480" s="48">
        <v>3.4</v>
      </c>
      <c r="K480" s="48">
        <v>0.85</v>
      </c>
      <c r="L480" s="48">
        <v>0</v>
      </c>
      <c r="N480" s="252">
        <f t="shared" si="66"/>
        <v>3</v>
      </c>
      <c r="O480" s="49" t="str">
        <f>Main!A590</f>
        <v>Chalobah</v>
      </c>
      <c r="P480" s="49">
        <f>Main!B590</f>
        <v>4.7</v>
      </c>
      <c r="Q480" s="49" t="str">
        <f>Main!C590</f>
        <v>Chelsea</v>
      </c>
      <c r="R480" s="49">
        <f>Main!D590</f>
        <v>3.15</v>
      </c>
      <c r="S480" s="49">
        <f>Main!E590</f>
        <v>4.24</v>
      </c>
      <c r="T480" s="49">
        <f>Main!F590</f>
        <v>2.86</v>
      </c>
      <c r="U480" s="49">
        <f>Main!G590</f>
        <v>1.19</v>
      </c>
      <c r="V480" s="49">
        <f>Main!H590</f>
        <v>2.04</v>
      </c>
      <c r="W480" s="49">
        <f>Main!I590</f>
        <v>1.71</v>
      </c>
      <c r="X480" s="49">
        <f>Main!J590</f>
        <v>2.14</v>
      </c>
      <c r="Y480" s="49">
        <f>Main!K590</f>
        <v>1.28</v>
      </c>
      <c r="Z480" s="49">
        <f>Main!L3230</f>
        <v>0</v>
      </c>
      <c r="AB480" s="49">
        <v>2</v>
      </c>
      <c r="AC480" s="49" t="str">
        <v>Bernardo</v>
      </c>
      <c r="AD480" s="49">
        <v>6.9</v>
      </c>
      <c r="AE480" s="49" t="str">
        <v>Man City</v>
      </c>
      <c r="AF480" s="49">
        <v>3.67</v>
      </c>
      <c r="AG480" s="49">
        <v>2.9</v>
      </c>
      <c r="AH480" s="49">
        <v>6.01</v>
      </c>
      <c r="AI480" s="49">
        <v>3.55</v>
      </c>
      <c r="AJ480" s="49">
        <v>2.84</v>
      </c>
      <c r="AK480" s="49">
        <v>6.03</v>
      </c>
      <c r="AL480" s="49">
        <v>3.31</v>
      </c>
      <c r="AM480" s="49">
        <v>1.45</v>
      </c>
      <c r="AN480" s="49">
        <v>0</v>
      </c>
      <c r="AP480" s="50" t="str">
        <f>Main!A590</f>
        <v>Chalobah</v>
      </c>
      <c r="AQ480" s="50">
        <f>Main!B590</f>
        <v>4.7</v>
      </c>
      <c r="AR480" s="50" t="str">
        <f>Main!C590</f>
        <v>Chelsea</v>
      </c>
      <c r="AS480" s="50">
        <f>Main!D590</f>
        <v>3.15</v>
      </c>
      <c r="AT480" s="50">
        <f>Main!E590</f>
        <v>4.24</v>
      </c>
      <c r="AU480" s="50">
        <f>Main!F590</f>
        <v>2.86</v>
      </c>
      <c r="AV480" s="50">
        <f>Main!G590</f>
        <v>1.19</v>
      </c>
      <c r="AW480" s="50">
        <f>Main!H590</f>
        <v>2.04</v>
      </c>
      <c r="AX480" s="50">
        <f>Main!I590</f>
        <v>1.71</v>
      </c>
      <c r="AY480" s="50">
        <f>Main!J590</f>
        <v>2.14</v>
      </c>
      <c r="AZ480" s="50">
        <f>Main!K590</f>
        <v>1.28</v>
      </c>
      <c r="BA480" s="50">
        <f>Main!L1470</f>
        <v>0</v>
      </c>
      <c r="BC480" s="50" t="str">
        <v>Collins</v>
      </c>
      <c r="BD480" s="50">
        <v>4.4000000000000004</v>
      </c>
      <c r="BE480" s="50" t="str">
        <v>Wolves</v>
      </c>
      <c r="BF480" s="50">
        <v>2.3199999999999998</v>
      </c>
      <c r="BG480" s="50">
        <v>2.5299999999999998</v>
      </c>
      <c r="BH480" s="50">
        <v>3.01</v>
      </c>
      <c r="BI480" s="50">
        <v>1.24</v>
      </c>
      <c r="BJ480" s="50">
        <v>1.79</v>
      </c>
      <c r="BK480" s="50">
        <v>2.7</v>
      </c>
      <c r="BL480" s="50">
        <v>3.51</v>
      </c>
      <c r="BM480" s="50">
        <v>1.96</v>
      </c>
      <c r="BN480" s="50">
        <v>0</v>
      </c>
      <c r="BP480" s="126" t="str">
        <f>Main!A480</f>
        <v>Chalobah</v>
      </c>
      <c r="BQ480" s="126">
        <f>Main!N3230</f>
        <v>0</v>
      </c>
      <c r="BR480" s="126">
        <f>Main!H40</f>
        <v>2.04</v>
      </c>
      <c r="BS480" s="126" t="str">
        <v>Chalobah</v>
      </c>
      <c r="BT480" s="126">
        <v>0</v>
      </c>
      <c r="BU480" s="126">
        <v>2.04</v>
      </c>
      <c r="BV480" s="127" t="str">
        <f t="shared" si="67"/>
        <v>Chalobah</v>
      </c>
      <c r="BW480" s="127">
        <f>Main!P3230</f>
        <v>0</v>
      </c>
      <c r="BX480" s="127">
        <f t="shared" si="68"/>
        <v>2.04</v>
      </c>
      <c r="BY480" s="127" t="str">
        <v>Collins</v>
      </c>
      <c r="BZ480" s="127">
        <v>0</v>
      </c>
      <c r="CA480" s="127">
        <v>1.79</v>
      </c>
      <c r="CH480" s="19" t="str">
        <f t="shared" si="69"/>
        <v>Chalobah</v>
      </c>
      <c r="CI480" s="19">
        <f>Main!M3230-BQ480-BW480-CC480</f>
        <v>0</v>
      </c>
      <c r="CJ480" s="19">
        <f t="shared" si="70"/>
        <v>2.04</v>
      </c>
      <c r="CK480" s="19" t="str">
        <v>Collins</v>
      </c>
      <c r="CL480" s="19">
        <v>0</v>
      </c>
      <c r="CM480" s="19">
        <v>1.79</v>
      </c>
    </row>
    <row r="481" spans="1:91">
      <c r="A481" s="48" t="str">
        <v>Cresswell</v>
      </c>
      <c r="B481" s="48">
        <v>4.8</v>
      </c>
      <c r="C481" s="48" t="str">
        <v>West Ham</v>
      </c>
      <c r="D481" s="48">
        <v>2.87</v>
      </c>
      <c r="E481" s="48">
        <v>2.71</v>
      </c>
      <c r="F481" s="48">
        <v>2.66</v>
      </c>
      <c r="G481" s="48">
        <v>3.33</v>
      </c>
      <c r="H481" s="48">
        <v>1.69</v>
      </c>
      <c r="I481" s="48">
        <v>2.21</v>
      </c>
      <c r="J481" s="48">
        <v>1.63</v>
      </c>
      <c r="K481" s="48">
        <v>2.86</v>
      </c>
      <c r="L481" s="48">
        <v>0</v>
      </c>
      <c r="N481" s="252">
        <f t="shared" si="66"/>
        <v>1</v>
      </c>
      <c r="O481" s="49" t="str">
        <f>Main!A591</f>
        <v>Haaland</v>
      </c>
      <c r="P481" s="49">
        <f>Main!B591</f>
        <v>11.5</v>
      </c>
      <c r="Q481" s="49" t="str">
        <f>Main!C591</f>
        <v>Man City</v>
      </c>
      <c r="R481" s="49">
        <f>Main!D591</f>
        <v>8.2100000000000009</v>
      </c>
      <c r="S481" s="49">
        <f>Main!E591</f>
        <v>5.33</v>
      </c>
      <c r="T481" s="49">
        <f>Main!F591</f>
        <v>11.86</v>
      </c>
      <c r="U481" s="49">
        <f>Main!G591</f>
        <v>6.93</v>
      </c>
      <c r="V481" s="49">
        <f>Main!H591</f>
        <v>5.23</v>
      </c>
      <c r="W481" s="49">
        <f>Main!I591</f>
        <v>11.64</v>
      </c>
      <c r="X481" s="49">
        <f>Main!J591</f>
        <v>6.28</v>
      </c>
      <c r="Y481" s="49">
        <f>Main!K591</f>
        <v>2.86</v>
      </c>
      <c r="Z481" s="49">
        <f>Main!L3231</f>
        <v>1</v>
      </c>
      <c r="AB481" s="49">
        <v>2</v>
      </c>
      <c r="AC481" s="49" t="str">
        <v>Groß</v>
      </c>
      <c r="AD481" s="49">
        <v>5.6</v>
      </c>
      <c r="AE481" s="49" t="str">
        <v>Brighton</v>
      </c>
      <c r="AF481" s="49">
        <v>3.51</v>
      </c>
      <c r="AG481" s="49">
        <v>3.83</v>
      </c>
      <c r="AH481" s="49">
        <v>3.26</v>
      </c>
      <c r="AI481" s="49">
        <v>3.5</v>
      </c>
      <c r="AJ481" s="49">
        <v>4.26</v>
      </c>
      <c r="AK481" s="49">
        <v>3.42</v>
      </c>
      <c r="AL481" s="49">
        <v>4.26</v>
      </c>
      <c r="AM481" s="49">
        <v>1.87</v>
      </c>
      <c r="AN481" s="49">
        <v>0</v>
      </c>
      <c r="AP481" s="50" t="str">
        <f>Main!A591</f>
        <v>Haaland</v>
      </c>
      <c r="AQ481" s="50">
        <f>Main!B591</f>
        <v>11.5</v>
      </c>
      <c r="AR481" s="50" t="str">
        <f>Main!C591</f>
        <v>Man City</v>
      </c>
      <c r="AS481" s="50">
        <f>Main!D591</f>
        <v>8.2100000000000009</v>
      </c>
      <c r="AT481" s="50">
        <f>Main!E591</f>
        <v>5.33</v>
      </c>
      <c r="AU481" s="50">
        <f>Main!F591</f>
        <v>11.86</v>
      </c>
      <c r="AV481" s="50">
        <f>Main!G591</f>
        <v>6.93</v>
      </c>
      <c r="AW481" s="50">
        <f>Main!H591</f>
        <v>5.23</v>
      </c>
      <c r="AX481" s="50">
        <f>Main!I591</f>
        <v>11.64</v>
      </c>
      <c r="AY481" s="50">
        <f>Main!J591</f>
        <v>6.28</v>
      </c>
      <c r="AZ481" s="50">
        <f>Main!K591</f>
        <v>2.86</v>
      </c>
      <c r="BA481" s="50">
        <f>Main!L1471</f>
        <v>0</v>
      </c>
      <c r="BC481" s="50" t="str">
        <v>Chalobah</v>
      </c>
      <c r="BD481" s="50">
        <v>4.7</v>
      </c>
      <c r="BE481" s="50" t="str">
        <v>Chelsea</v>
      </c>
      <c r="BF481" s="50">
        <v>3.15</v>
      </c>
      <c r="BG481" s="50">
        <v>4.24</v>
      </c>
      <c r="BH481" s="50">
        <v>2.86</v>
      </c>
      <c r="BI481" s="50">
        <v>1.19</v>
      </c>
      <c r="BJ481" s="50">
        <v>2.04</v>
      </c>
      <c r="BK481" s="50">
        <v>1.71</v>
      </c>
      <c r="BL481" s="50">
        <v>2.14</v>
      </c>
      <c r="BM481" s="50">
        <v>1.28</v>
      </c>
      <c r="BN481" s="50">
        <v>0</v>
      </c>
      <c r="BP481" s="126" t="str">
        <f>Main!A481</f>
        <v>Haaland</v>
      </c>
      <c r="BQ481" s="126">
        <f>Main!N3231</f>
        <v>0</v>
      </c>
      <c r="BR481" s="126">
        <f>Main!H41</f>
        <v>5.23</v>
      </c>
      <c r="BS481" s="126" t="str">
        <v>Haaland</v>
      </c>
      <c r="BT481" s="126">
        <v>0</v>
      </c>
      <c r="BU481" s="126">
        <v>5.23</v>
      </c>
      <c r="BV481" s="127" t="str">
        <f t="shared" si="67"/>
        <v>Haaland</v>
      </c>
      <c r="BW481" s="127">
        <f>Main!P3231</f>
        <v>0</v>
      </c>
      <c r="BX481" s="127">
        <f t="shared" si="68"/>
        <v>5.23</v>
      </c>
      <c r="BY481" s="127" t="str">
        <v>Chalobah</v>
      </c>
      <c r="BZ481" s="127">
        <v>0</v>
      </c>
      <c r="CA481" s="127">
        <v>2.04</v>
      </c>
      <c r="CH481" s="19" t="str">
        <f t="shared" si="69"/>
        <v>Haaland</v>
      </c>
      <c r="CI481" s="19">
        <f>Main!M3231-BQ481-BW481-CC481</f>
        <v>0</v>
      </c>
      <c r="CJ481" s="19">
        <f t="shared" si="70"/>
        <v>5.23</v>
      </c>
      <c r="CK481" s="19" t="str">
        <v>Chalobah</v>
      </c>
      <c r="CL481" s="19">
        <v>0</v>
      </c>
      <c r="CM481" s="19">
        <v>2.04</v>
      </c>
    </row>
    <row r="482" spans="1:91">
      <c r="A482" s="48" t="str">
        <v>Konsa</v>
      </c>
      <c r="B482" s="48">
        <v>4.4000000000000004</v>
      </c>
      <c r="C482" s="48" t="str">
        <v>Aston Villa</v>
      </c>
      <c r="D482" s="48">
        <v>1.95</v>
      </c>
      <c r="E482" s="48">
        <v>3.28</v>
      </c>
      <c r="F482" s="48">
        <v>2.93</v>
      </c>
      <c r="G482" s="48">
        <v>2.71</v>
      </c>
      <c r="H482" s="48">
        <v>2.98</v>
      </c>
      <c r="I482" s="48">
        <v>1.21</v>
      </c>
      <c r="J482" s="48">
        <v>1.9</v>
      </c>
      <c r="K482" s="48">
        <v>2.59</v>
      </c>
      <c r="L482" s="48">
        <v>0</v>
      </c>
      <c r="N482" s="252">
        <f t="shared" si="66"/>
        <v>1</v>
      </c>
      <c r="O482" s="49" t="str">
        <f>Main!A592</f>
        <v>Kane</v>
      </c>
      <c r="P482" s="49">
        <f>Main!B592</f>
        <v>11.6</v>
      </c>
      <c r="Q482" s="49" t="str">
        <f>Main!C592</f>
        <v>Spurs</v>
      </c>
      <c r="R482" s="49">
        <f>Main!D592</f>
        <v>6.28</v>
      </c>
      <c r="S482" s="49">
        <f>Main!E592</f>
        <v>4.4000000000000004</v>
      </c>
      <c r="T482" s="49">
        <f>Main!F592</f>
        <v>7.99</v>
      </c>
      <c r="U482" s="49">
        <f>Main!G592</f>
        <v>5.57</v>
      </c>
      <c r="V482" s="49">
        <f>Main!H592</f>
        <v>4.18</v>
      </c>
      <c r="W482" s="49">
        <f>Main!I592</f>
        <v>5.35</v>
      </c>
      <c r="X482" s="49">
        <f>Main!J592</f>
        <v>5.68</v>
      </c>
      <c r="Y482" s="49">
        <f>Main!K592</f>
        <v>4.99</v>
      </c>
      <c r="Z482" s="49">
        <f>Main!L3232</f>
        <v>0</v>
      </c>
      <c r="AB482" s="49">
        <v>2</v>
      </c>
      <c r="AC482" s="49" t="str">
        <v>Bowen</v>
      </c>
      <c r="AD482" s="49">
        <v>8</v>
      </c>
      <c r="AE482" s="49" t="str">
        <v>West Ham</v>
      </c>
      <c r="AF482" s="49">
        <v>4.2</v>
      </c>
      <c r="AG482" s="49">
        <v>3.76</v>
      </c>
      <c r="AH482" s="49">
        <v>3.46</v>
      </c>
      <c r="AI482" s="49">
        <v>3.99</v>
      </c>
      <c r="AJ482" s="49">
        <v>2.77</v>
      </c>
      <c r="AK482" s="49">
        <v>3.19</v>
      </c>
      <c r="AL482" s="49">
        <v>2.95</v>
      </c>
      <c r="AM482" s="49">
        <v>3.35</v>
      </c>
      <c r="AN482" s="49">
        <v>0</v>
      </c>
      <c r="AP482" s="50" t="str">
        <f>Main!A592</f>
        <v>Kane</v>
      </c>
      <c r="AQ482" s="50">
        <f>Main!B592</f>
        <v>11.6</v>
      </c>
      <c r="AR482" s="50" t="str">
        <f>Main!C592</f>
        <v>Spurs</v>
      </c>
      <c r="AS482" s="50">
        <f>Main!D592</f>
        <v>6.28</v>
      </c>
      <c r="AT482" s="50">
        <f>Main!E592</f>
        <v>4.4000000000000004</v>
      </c>
      <c r="AU482" s="50">
        <f>Main!F592</f>
        <v>7.99</v>
      </c>
      <c r="AV482" s="50">
        <f>Main!G592</f>
        <v>5.57</v>
      </c>
      <c r="AW482" s="50">
        <f>Main!H592</f>
        <v>4.18</v>
      </c>
      <c r="AX482" s="50">
        <f>Main!I592</f>
        <v>5.35</v>
      </c>
      <c r="AY482" s="50">
        <f>Main!J592</f>
        <v>5.68</v>
      </c>
      <c r="AZ482" s="50">
        <f>Main!K592</f>
        <v>4.99</v>
      </c>
      <c r="BA482" s="50">
        <f>Main!L1472</f>
        <v>0</v>
      </c>
      <c r="BC482" s="50" t="str">
        <v>Haaland</v>
      </c>
      <c r="BD482" s="50">
        <v>11.5</v>
      </c>
      <c r="BE482" s="50" t="str">
        <v>Man City</v>
      </c>
      <c r="BF482" s="50">
        <v>8.2100000000000009</v>
      </c>
      <c r="BG482" s="50">
        <v>5.33</v>
      </c>
      <c r="BH482" s="50">
        <v>11.86</v>
      </c>
      <c r="BI482" s="50">
        <v>6.93</v>
      </c>
      <c r="BJ482" s="50">
        <v>5.23</v>
      </c>
      <c r="BK482" s="50">
        <v>11.64</v>
      </c>
      <c r="BL482" s="50">
        <v>6.28</v>
      </c>
      <c r="BM482" s="50">
        <v>2.86</v>
      </c>
      <c r="BN482" s="50">
        <v>0</v>
      </c>
      <c r="BP482" s="126" t="str">
        <f>Main!A482</f>
        <v>Kane</v>
      </c>
      <c r="BQ482" s="126">
        <f>Main!N3232</f>
        <v>0</v>
      </c>
      <c r="BR482" s="126">
        <f>Main!H42</f>
        <v>4.18</v>
      </c>
      <c r="BS482" s="126" t="str">
        <v>Kane</v>
      </c>
      <c r="BT482" s="126">
        <v>0</v>
      </c>
      <c r="BU482" s="126">
        <v>4.18</v>
      </c>
      <c r="BV482" s="127" t="str">
        <f t="shared" si="67"/>
        <v>Kane</v>
      </c>
      <c r="BW482" s="127">
        <f>Main!P3232</f>
        <v>0</v>
      </c>
      <c r="BX482" s="127">
        <f t="shared" si="68"/>
        <v>4.18</v>
      </c>
      <c r="BY482" s="127" t="str">
        <v>Haaland</v>
      </c>
      <c r="BZ482" s="127">
        <v>0</v>
      </c>
      <c r="CA482" s="127">
        <v>5.23</v>
      </c>
      <c r="CH482" s="19" t="str">
        <f t="shared" si="69"/>
        <v>Kane</v>
      </c>
      <c r="CI482" s="19">
        <f>Main!M3232-BQ482-BW482-CC482</f>
        <v>0</v>
      </c>
      <c r="CJ482" s="19">
        <f t="shared" si="70"/>
        <v>4.18</v>
      </c>
      <c r="CK482" s="19" t="str">
        <v>Haaland</v>
      </c>
      <c r="CL482" s="19">
        <v>0</v>
      </c>
      <c r="CM482" s="19">
        <v>5.23</v>
      </c>
    </row>
    <row r="483" spans="1:91">
      <c r="A483" s="48" t="str">
        <v>Perraud</v>
      </c>
      <c r="B483" s="48">
        <v>4.4000000000000004</v>
      </c>
      <c r="C483" s="48" t="str">
        <v>Southampton</v>
      </c>
      <c r="D483" s="48">
        <v>2.5299999999999998</v>
      </c>
      <c r="E483" s="48">
        <v>3.56</v>
      </c>
      <c r="F483" s="48">
        <v>2.5099999999999998</v>
      </c>
      <c r="G483" s="48">
        <v>2.67</v>
      </c>
      <c r="H483" s="48">
        <v>2.0499999999999998</v>
      </c>
      <c r="I483" s="48">
        <v>2.89</v>
      </c>
      <c r="J483" s="48">
        <v>1.51</v>
      </c>
      <c r="K483" s="48">
        <v>1.78</v>
      </c>
      <c r="L483" s="48">
        <v>0</v>
      </c>
      <c r="N483" s="252">
        <f t="shared" si="66"/>
        <v>1</v>
      </c>
      <c r="O483" s="49" t="str">
        <f>Main!A593</f>
        <v>Darwin</v>
      </c>
      <c r="P483" s="49">
        <f>Main!B593</f>
        <v>9</v>
      </c>
      <c r="Q483" s="49" t="str">
        <f>Main!C593</f>
        <v>Liverpool</v>
      </c>
      <c r="R483" s="49">
        <f>Main!D593</f>
        <v>6.34</v>
      </c>
      <c r="S483" s="49">
        <f>Main!E593</f>
        <v>5.17</v>
      </c>
      <c r="T483" s="49">
        <f>Main!F593</f>
        <v>4.21</v>
      </c>
      <c r="U483" s="49">
        <f>Main!G593</f>
        <v>4.21</v>
      </c>
      <c r="V483" s="49">
        <f>Main!H593</f>
        <v>4.37</v>
      </c>
      <c r="W483" s="49">
        <f>Main!I593</f>
        <v>5.0999999999999996</v>
      </c>
      <c r="X483" s="49">
        <f>Main!J593</f>
        <v>3.63</v>
      </c>
      <c r="Y483" s="49">
        <f>Main!K593</f>
        <v>4.18</v>
      </c>
      <c r="Z483" s="49">
        <f>Main!L3233</f>
        <v>0</v>
      </c>
      <c r="AB483" s="49">
        <v>2</v>
      </c>
      <c r="AC483" s="49" t="str">
        <v>Andreas</v>
      </c>
      <c r="AD483" s="49">
        <v>4.5999999999999996</v>
      </c>
      <c r="AE483" s="49" t="str">
        <v>Fulham</v>
      </c>
      <c r="AF483" s="49" t="e">
        <v>#REF!</v>
      </c>
      <c r="AG483" s="49">
        <v>3.73</v>
      </c>
      <c r="AH483" s="49">
        <v>2.54</v>
      </c>
      <c r="AI483" s="49">
        <v>2.95</v>
      </c>
      <c r="AJ483" s="49">
        <v>2.5</v>
      </c>
      <c r="AK483" s="49">
        <v>3.52</v>
      </c>
      <c r="AL483" s="49">
        <v>2.62</v>
      </c>
      <c r="AM483" s="49">
        <v>2.67</v>
      </c>
      <c r="AN483" s="49">
        <v>0</v>
      </c>
      <c r="AP483" s="50" t="str">
        <f>Main!A593</f>
        <v>Darwin</v>
      </c>
      <c r="AQ483" s="50">
        <f>Main!B593</f>
        <v>9</v>
      </c>
      <c r="AR483" s="50" t="str">
        <f>Main!C593</f>
        <v>Liverpool</v>
      </c>
      <c r="AS483" s="50">
        <f>Main!D593</f>
        <v>6.34</v>
      </c>
      <c r="AT483" s="50">
        <f>Main!E593</f>
        <v>5.17</v>
      </c>
      <c r="AU483" s="50">
        <f>Main!F593</f>
        <v>4.21</v>
      </c>
      <c r="AV483" s="50">
        <f>Main!G593</f>
        <v>4.21</v>
      </c>
      <c r="AW483" s="50">
        <f>Main!H593</f>
        <v>4.37</v>
      </c>
      <c r="AX483" s="50">
        <f>Main!I593</f>
        <v>5.0999999999999996</v>
      </c>
      <c r="AY483" s="50">
        <f>Main!J593</f>
        <v>3.63</v>
      </c>
      <c r="AZ483" s="50">
        <f>Main!K593</f>
        <v>4.18</v>
      </c>
      <c r="BA483" s="50">
        <f>Main!L1473</f>
        <v>0</v>
      </c>
      <c r="BC483" s="50" t="str">
        <v>Kane</v>
      </c>
      <c r="BD483" s="50">
        <v>11.6</v>
      </c>
      <c r="BE483" s="50" t="str">
        <v>Spurs</v>
      </c>
      <c r="BF483" s="50">
        <v>6.28</v>
      </c>
      <c r="BG483" s="50">
        <v>4.4000000000000004</v>
      </c>
      <c r="BH483" s="50">
        <v>7.99</v>
      </c>
      <c r="BI483" s="50">
        <v>5.57</v>
      </c>
      <c r="BJ483" s="50">
        <v>4.18</v>
      </c>
      <c r="BK483" s="50">
        <v>5.35</v>
      </c>
      <c r="BL483" s="50">
        <v>5.68</v>
      </c>
      <c r="BM483" s="50">
        <v>4.99</v>
      </c>
      <c r="BN483" s="50">
        <v>0</v>
      </c>
      <c r="BP483" s="126" t="str">
        <f>Main!A483</f>
        <v>Darwin</v>
      </c>
      <c r="BQ483" s="126">
        <f>Main!N3233</f>
        <v>0</v>
      </c>
      <c r="BR483" s="126">
        <f>Main!H43</f>
        <v>4.37</v>
      </c>
      <c r="BS483" s="126" t="str">
        <v>Darwin</v>
      </c>
      <c r="BT483" s="126">
        <v>0</v>
      </c>
      <c r="BU483" s="126">
        <v>4.37</v>
      </c>
      <c r="BV483" s="127" t="str">
        <f t="shared" si="67"/>
        <v>Darwin</v>
      </c>
      <c r="BW483" s="127">
        <f>Main!P3233</f>
        <v>0</v>
      </c>
      <c r="BX483" s="127">
        <f t="shared" si="68"/>
        <v>4.37</v>
      </c>
      <c r="BY483" s="127" t="str">
        <v>Kane</v>
      </c>
      <c r="BZ483" s="127">
        <v>0</v>
      </c>
      <c r="CA483" s="127">
        <v>4.18</v>
      </c>
      <c r="CH483" s="19" t="str">
        <f t="shared" si="69"/>
        <v>Darwin</v>
      </c>
      <c r="CI483" s="19">
        <f>Main!M3233-BQ483-BW483-CC483</f>
        <v>0</v>
      </c>
      <c r="CJ483" s="19">
        <f t="shared" si="70"/>
        <v>4.37</v>
      </c>
      <c r="CK483" s="19" t="str">
        <v>Kane</v>
      </c>
      <c r="CL483" s="19">
        <v>0</v>
      </c>
      <c r="CM483" s="19">
        <v>4.18</v>
      </c>
    </row>
    <row r="484" spans="1:91">
      <c r="A484" s="48" t="str">
        <v>Kehrer</v>
      </c>
      <c r="B484" s="48">
        <v>4.5</v>
      </c>
      <c r="C484" s="48" t="str">
        <v>West Ham</v>
      </c>
      <c r="D484" s="48">
        <v>3.05</v>
      </c>
      <c r="E484" s="48">
        <v>2.16</v>
      </c>
      <c r="F484" s="48">
        <v>2.38</v>
      </c>
      <c r="G484" s="48">
        <v>3</v>
      </c>
      <c r="H484" s="48">
        <v>1.8</v>
      </c>
      <c r="I484" s="48">
        <v>2.35</v>
      </c>
      <c r="J484" s="48">
        <v>1.74</v>
      </c>
      <c r="K484" s="48">
        <v>2.98</v>
      </c>
      <c r="L484" s="48">
        <v>0</v>
      </c>
      <c r="N484" s="252">
        <f t="shared" si="66"/>
        <v>1</v>
      </c>
      <c r="O484" s="49" t="str">
        <f>Main!A594</f>
        <v>Mitrović</v>
      </c>
      <c r="P484" s="49">
        <f>Main!B594</f>
        <v>6.9</v>
      </c>
      <c r="Q484" s="49" t="str">
        <f>Main!C594</f>
        <v>Fulham</v>
      </c>
      <c r="R484" s="49">
        <f>Main!D594</f>
        <v>5.61</v>
      </c>
      <c r="S484" s="49">
        <f>Main!E594</f>
        <v>7.06</v>
      </c>
      <c r="T484" s="49">
        <f>Main!F594</f>
        <v>3.04</v>
      </c>
      <c r="U484" s="49">
        <f>Main!G594</f>
        <v>4.18</v>
      </c>
      <c r="V484" s="49">
        <f>Main!H594</f>
        <v>3.38</v>
      </c>
      <c r="W484" s="49">
        <f>Main!I594</f>
        <v>5.23</v>
      </c>
      <c r="X484" s="49">
        <f>Main!J594</f>
        <v>3.58</v>
      </c>
      <c r="Y484" s="49">
        <f>Main!K594</f>
        <v>3.83</v>
      </c>
      <c r="Z484" s="49">
        <f>Main!L3234</f>
        <v>0</v>
      </c>
      <c r="AB484" s="49">
        <v>2</v>
      </c>
      <c r="AC484" s="49" t="str">
        <v>Ward-Prowse</v>
      </c>
      <c r="AD484" s="49">
        <v>6.2</v>
      </c>
      <c r="AE484" s="49" t="str">
        <v>Southampton</v>
      </c>
      <c r="AF484" s="49">
        <v>3.44</v>
      </c>
      <c r="AG484" s="49">
        <v>3.87</v>
      </c>
      <c r="AH484" s="49">
        <v>3.24</v>
      </c>
      <c r="AI484" s="49">
        <v>3.57</v>
      </c>
      <c r="AJ484" s="49">
        <v>3.07</v>
      </c>
      <c r="AK484" s="49">
        <v>3.54</v>
      </c>
      <c r="AL484" s="49">
        <v>2.65</v>
      </c>
      <c r="AM484" s="49">
        <v>2.93</v>
      </c>
      <c r="AN484" s="49">
        <v>0</v>
      </c>
      <c r="AP484" s="50" t="str">
        <f>Main!A594</f>
        <v>Mitrović</v>
      </c>
      <c r="AQ484" s="50">
        <f>Main!B594</f>
        <v>6.9</v>
      </c>
      <c r="AR484" s="50" t="str">
        <f>Main!C594</f>
        <v>Fulham</v>
      </c>
      <c r="AS484" s="50">
        <f>Main!D594</f>
        <v>5.61</v>
      </c>
      <c r="AT484" s="50">
        <f>Main!E594</f>
        <v>7.06</v>
      </c>
      <c r="AU484" s="50">
        <f>Main!F594</f>
        <v>3.04</v>
      </c>
      <c r="AV484" s="50">
        <f>Main!G594</f>
        <v>4.18</v>
      </c>
      <c r="AW484" s="50">
        <f>Main!H594</f>
        <v>3.38</v>
      </c>
      <c r="AX484" s="50">
        <f>Main!I594</f>
        <v>5.23</v>
      </c>
      <c r="AY484" s="50">
        <f>Main!J594</f>
        <v>3.58</v>
      </c>
      <c r="AZ484" s="50">
        <f>Main!K594</f>
        <v>3.83</v>
      </c>
      <c r="BA484" s="50">
        <f>Main!L1474</f>
        <v>0</v>
      </c>
      <c r="BC484" s="50" t="str">
        <v>Darwin</v>
      </c>
      <c r="BD484" s="50">
        <v>9</v>
      </c>
      <c r="BE484" s="50" t="str">
        <v>Liverpool</v>
      </c>
      <c r="BF484" s="50">
        <v>6.34</v>
      </c>
      <c r="BG484" s="50">
        <v>5.17</v>
      </c>
      <c r="BH484" s="50">
        <v>4.21</v>
      </c>
      <c r="BI484" s="50">
        <v>4.21</v>
      </c>
      <c r="BJ484" s="50">
        <v>4.37</v>
      </c>
      <c r="BK484" s="50">
        <v>5.0999999999999996</v>
      </c>
      <c r="BL484" s="50">
        <v>3.63</v>
      </c>
      <c r="BM484" s="50">
        <v>4.18</v>
      </c>
      <c r="BN484" s="50">
        <v>0</v>
      </c>
      <c r="BP484" s="126" t="str">
        <f>Main!A484</f>
        <v>Mitrović</v>
      </c>
      <c r="BQ484" s="126">
        <f>Main!N3234</f>
        <v>0</v>
      </c>
      <c r="BR484" s="126">
        <f>Main!H44</f>
        <v>3.38</v>
      </c>
      <c r="BS484" s="126" t="str">
        <v>Mitrović</v>
      </c>
      <c r="BT484" s="126">
        <v>0</v>
      </c>
      <c r="BU484" s="126">
        <v>3.38</v>
      </c>
      <c r="BV484" s="127" t="str">
        <f t="shared" si="67"/>
        <v>Mitrović</v>
      </c>
      <c r="BW484" s="127">
        <f>Main!P3234</f>
        <v>1</v>
      </c>
      <c r="BX484" s="127">
        <f t="shared" si="68"/>
        <v>3.38</v>
      </c>
      <c r="BY484" s="127" t="str">
        <v>Darwin</v>
      </c>
      <c r="BZ484" s="127">
        <v>0</v>
      </c>
      <c r="CA484" s="127">
        <v>4.37</v>
      </c>
      <c r="CH484" s="19" t="str">
        <f t="shared" si="69"/>
        <v>Mitrović</v>
      </c>
      <c r="CI484" s="19">
        <f>Main!M3234-BQ484-BW484-CC484</f>
        <v>0</v>
      </c>
      <c r="CJ484" s="19">
        <f t="shared" si="70"/>
        <v>3.38</v>
      </c>
      <c r="CK484" s="19" t="str">
        <v>Darwin</v>
      </c>
      <c r="CL484" s="19">
        <v>0</v>
      </c>
      <c r="CM484" s="19">
        <v>4.37</v>
      </c>
    </row>
    <row r="485" spans="1:91">
      <c r="A485" s="48" t="str">
        <v>Ream</v>
      </c>
      <c r="B485" s="48">
        <v>4.5</v>
      </c>
      <c r="C485" s="48" t="str">
        <v>Fulham</v>
      </c>
      <c r="D485" s="48">
        <v>3.01</v>
      </c>
      <c r="E485" s="48">
        <v>4.28</v>
      </c>
      <c r="F485" s="48">
        <v>1.46</v>
      </c>
      <c r="G485" s="48">
        <v>1.91</v>
      </c>
      <c r="H485" s="48">
        <v>1.48</v>
      </c>
      <c r="I485" s="48">
        <v>3.12</v>
      </c>
      <c r="J485" s="48">
        <v>1.69</v>
      </c>
      <c r="K485" s="48">
        <v>2.4</v>
      </c>
      <c r="L485" s="48">
        <v>0</v>
      </c>
      <c r="N485" s="252">
        <f t="shared" si="66"/>
        <v>1</v>
      </c>
      <c r="O485" s="49" t="str">
        <f>Main!A595</f>
        <v>Nketiah</v>
      </c>
      <c r="P485" s="49">
        <f>Main!B595</f>
        <v>6.5</v>
      </c>
      <c r="Q485" s="49" t="str">
        <f>Main!C595</f>
        <v>Arsenal</v>
      </c>
      <c r="R485" s="49">
        <f>Main!D595</f>
        <v>4.17</v>
      </c>
      <c r="S485" s="49">
        <f>Main!E595</f>
        <v>4.2300000000000004</v>
      </c>
      <c r="T485" s="49">
        <f>Main!F595</f>
        <v>3.66</v>
      </c>
      <c r="U485" s="49">
        <f>Main!G595</f>
        <v>4.16</v>
      </c>
      <c r="V485" s="49">
        <f>Main!H595</f>
        <v>3.93</v>
      </c>
      <c r="W485" s="49">
        <f>Main!I595</f>
        <v>7.48</v>
      </c>
      <c r="X485" s="49">
        <f>Main!J595</f>
        <v>3.2</v>
      </c>
      <c r="Y485" s="49">
        <f>Main!K595</f>
        <v>2.11</v>
      </c>
      <c r="Z485" s="49">
        <f>Main!L3235</f>
        <v>0</v>
      </c>
      <c r="AB485" s="49">
        <v>2</v>
      </c>
      <c r="AC485" s="49" t="str">
        <v>Barnes</v>
      </c>
      <c r="AD485" s="49">
        <v>6.9</v>
      </c>
      <c r="AE485" s="49" t="str">
        <v>Leicester</v>
      </c>
      <c r="AF485" s="49">
        <v>3.04</v>
      </c>
      <c r="AG485" s="49">
        <v>4.3</v>
      </c>
      <c r="AH485" s="49">
        <v>3.89</v>
      </c>
      <c r="AI485" s="49">
        <v>3.68</v>
      </c>
      <c r="AJ485" s="49">
        <v>3.16</v>
      </c>
      <c r="AK485" s="49">
        <v>3.1</v>
      </c>
      <c r="AL485" s="49">
        <v>2.71</v>
      </c>
      <c r="AM485" s="49">
        <v>2.35</v>
      </c>
      <c r="AN485" s="49">
        <v>0</v>
      </c>
      <c r="AP485" s="50" t="str">
        <f>Main!A595</f>
        <v>Nketiah</v>
      </c>
      <c r="AQ485" s="50">
        <f>Main!B595</f>
        <v>6.5</v>
      </c>
      <c r="AR485" s="50" t="str">
        <f>Main!C595</f>
        <v>Arsenal</v>
      </c>
      <c r="AS485" s="50">
        <f>Main!D595</f>
        <v>4.17</v>
      </c>
      <c r="AT485" s="50">
        <f>Main!E595</f>
        <v>4.2300000000000004</v>
      </c>
      <c r="AU485" s="50">
        <f>Main!F595</f>
        <v>3.66</v>
      </c>
      <c r="AV485" s="50">
        <f>Main!G595</f>
        <v>4.16</v>
      </c>
      <c r="AW485" s="50">
        <f>Main!H595</f>
        <v>3.93</v>
      </c>
      <c r="AX485" s="50">
        <f>Main!I595</f>
        <v>7.48</v>
      </c>
      <c r="AY485" s="50">
        <f>Main!J595</f>
        <v>3.2</v>
      </c>
      <c r="AZ485" s="50">
        <f>Main!K595</f>
        <v>2.11</v>
      </c>
      <c r="BA485" s="50">
        <f>Main!L1475</f>
        <v>0</v>
      </c>
      <c r="BC485" s="50" t="str">
        <v>Mitrović</v>
      </c>
      <c r="BD485" s="50">
        <v>6.9</v>
      </c>
      <c r="BE485" s="50" t="str">
        <v>Fulham</v>
      </c>
      <c r="BF485" s="50">
        <v>5.61</v>
      </c>
      <c r="BG485" s="50">
        <v>7.06</v>
      </c>
      <c r="BH485" s="50">
        <v>3.04</v>
      </c>
      <c r="BI485" s="50">
        <v>4.18</v>
      </c>
      <c r="BJ485" s="50">
        <v>3.38</v>
      </c>
      <c r="BK485" s="50">
        <v>5.23</v>
      </c>
      <c r="BL485" s="50">
        <v>3.58</v>
      </c>
      <c r="BM485" s="50">
        <v>3.83</v>
      </c>
      <c r="BN485" s="50">
        <v>0</v>
      </c>
      <c r="BP485" s="126" t="str">
        <f>Main!A485</f>
        <v>Nketiah</v>
      </c>
      <c r="BQ485" s="126">
        <f>Main!N3235</f>
        <v>0</v>
      </c>
      <c r="BR485" s="126">
        <f>Main!H45</f>
        <v>3.93</v>
      </c>
      <c r="BS485" s="126" t="str">
        <v>Nketiah</v>
      </c>
      <c r="BT485" s="126">
        <v>0</v>
      </c>
      <c r="BU485" s="126">
        <v>3.93</v>
      </c>
      <c r="BV485" s="127" t="str">
        <f t="shared" si="67"/>
        <v>Nketiah</v>
      </c>
      <c r="BW485" s="127">
        <f>Main!P3235</f>
        <v>0</v>
      </c>
      <c r="BX485" s="127">
        <f t="shared" si="68"/>
        <v>3.93</v>
      </c>
      <c r="BY485" s="127" t="str">
        <v>Nketiah</v>
      </c>
      <c r="BZ485" s="127">
        <v>0</v>
      </c>
      <c r="CA485" s="127">
        <v>3.93</v>
      </c>
      <c r="CH485" s="19" t="str">
        <f t="shared" si="69"/>
        <v>Nketiah</v>
      </c>
      <c r="CI485" s="19">
        <f>Main!M3235-BQ485-BW485-CC485</f>
        <v>0</v>
      </c>
      <c r="CJ485" s="19">
        <f t="shared" si="70"/>
        <v>3.93</v>
      </c>
      <c r="CK485" s="19" t="str">
        <v>Mitrović</v>
      </c>
      <c r="CL485" s="19">
        <v>0</v>
      </c>
      <c r="CM485" s="19">
        <v>3.38</v>
      </c>
    </row>
    <row r="486" spans="1:91">
      <c r="A486" s="48" t="str">
        <v>R.Sessegnon</v>
      </c>
      <c r="B486" s="48">
        <v>4.5</v>
      </c>
      <c r="C486" s="48" t="str">
        <v>Spurs</v>
      </c>
      <c r="D486" s="48">
        <v>1.93</v>
      </c>
      <c r="E486" s="48">
        <v>2.33</v>
      </c>
      <c r="F486" s="48">
        <v>3.6</v>
      </c>
      <c r="G486" s="48">
        <v>2.44</v>
      </c>
      <c r="H486" s="48">
        <v>1.61</v>
      </c>
      <c r="I486" s="48">
        <v>2.38</v>
      </c>
      <c r="J486" s="48">
        <v>2.61</v>
      </c>
      <c r="K486" s="48">
        <v>2.27</v>
      </c>
      <c r="L486" s="48">
        <v>0</v>
      </c>
      <c r="N486" s="252">
        <f t="shared" si="66"/>
        <v>1</v>
      </c>
      <c r="O486" s="49" t="str">
        <f>Main!A596</f>
        <v>Wilson</v>
      </c>
      <c r="P486" s="49">
        <f>Main!B596</f>
        <v>7.4</v>
      </c>
      <c r="Q486" s="49" t="str">
        <f>Main!C596</f>
        <v>Newcastle</v>
      </c>
      <c r="R486" s="49">
        <f>Main!D596</f>
        <v>3.46</v>
      </c>
      <c r="S486" s="49">
        <f>Main!E596</f>
        <v>3.41</v>
      </c>
      <c r="T486" s="49">
        <f>Main!F596</f>
        <v>5.33</v>
      </c>
      <c r="U486" s="49">
        <f>Main!G596</f>
        <v>4</v>
      </c>
      <c r="V486" s="49">
        <f>Main!H596</f>
        <v>4.3099999999999996</v>
      </c>
      <c r="W486" s="49">
        <f>Main!I596</f>
        <v>4.16</v>
      </c>
      <c r="X486" s="49">
        <f>Main!J596</f>
        <v>3.49</v>
      </c>
      <c r="Y486" s="49">
        <f>Main!K596</f>
        <v>2.5099999999999998</v>
      </c>
      <c r="Z486" s="49">
        <f>Main!L3236</f>
        <v>0</v>
      </c>
      <c r="AB486" s="49">
        <v>2</v>
      </c>
      <c r="AC486" s="49" t="str">
        <v>Almirón</v>
      </c>
      <c r="AD486" s="49">
        <v>5.9</v>
      </c>
      <c r="AE486" s="49" t="str">
        <v>Newcastle</v>
      </c>
      <c r="AF486" s="49">
        <v>4.45</v>
      </c>
      <c r="AG486" s="49">
        <v>3.01</v>
      </c>
      <c r="AH486" s="49">
        <v>4.1500000000000004</v>
      </c>
      <c r="AI486" s="49">
        <v>3.22</v>
      </c>
      <c r="AJ486" s="49">
        <v>3.45</v>
      </c>
      <c r="AK486" s="49">
        <v>3.14</v>
      </c>
      <c r="AL486" s="49">
        <v>2.73</v>
      </c>
      <c r="AM486" s="49">
        <v>1.96</v>
      </c>
      <c r="AN486" s="49">
        <v>0</v>
      </c>
      <c r="AP486" s="50" t="str">
        <f>Main!A596</f>
        <v>Wilson</v>
      </c>
      <c r="AQ486" s="50">
        <f>Main!B596</f>
        <v>7.4</v>
      </c>
      <c r="AR486" s="50" t="str">
        <f>Main!C596</f>
        <v>Newcastle</v>
      </c>
      <c r="AS486" s="50">
        <f>Main!D596</f>
        <v>3.46</v>
      </c>
      <c r="AT486" s="50">
        <f>Main!E596</f>
        <v>3.41</v>
      </c>
      <c r="AU486" s="50">
        <f>Main!F596</f>
        <v>5.33</v>
      </c>
      <c r="AV486" s="50">
        <f>Main!G596</f>
        <v>4</v>
      </c>
      <c r="AW486" s="50">
        <f>Main!H596</f>
        <v>4.3099999999999996</v>
      </c>
      <c r="AX486" s="50">
        <f>Main!I596</f>
        <v>4.16</v>
      </c>
      <c r="AY486" s="50">
        <f>Main!J596</f>
        <v>3.49</v>
      </c>
      <c r="AZ486" s="50">
        <f>Main!K596</f>
        <v>2.5099999999999998</v>
      </c>
      <c r="BA486" s="50">
        <f>Main!L1476</f>
        <v>0</v>
      </c>
      <c r="BC486" s="50" t="str">
        <v>Nketiah</v>
      </c>
      <c r="BD486" s="50">
        <v>6.5</v>
      </c>
      <c r="BE486" s="50" t="str">
        <v>Arsenal</v>
      </c>
      <c r="BF486" s="50">
        <v>4.17</v>
      </c>
      <c r="BG486" s="50">
        <v>4.2300000000000004</v>
      </c>
      <c r="BH486" s="50">
        <v>3.66</v>
      </c>
      <c r="BI486" s="50">
        <v>4.16</v>
      </c>
      <c r="BJ486" s="50">
        <v>3.93</v>
      </c>
      <c r="BK486" s="50">
        <v>7.48</v>
      </c>
      <c r="BL486" s="50">
        <v>3.2</v>
      </c>
      <c r="BM486" s="50">
        <v>2.11</v>
      </c>
      <c r="BN486" s="50">
        <v>0</v>
      </c>
      <c r="BP486" s="126" t="str">
        <f>Main!A486</f>
        <v>Wilson</v>
      </c>
      <c r="BQ486" s="126">
        <f>Main!N3236</f>
        <v>0</v>
      </c>
      <c r="BR486" s="126">
        <f>Main!H46</f>
        <v>4.3099999999999996</v>
      </c>
      <c r="BS486" s="126" t="str">
        <v>Wilson</v>
      </c>
      <c r="BT486" s="126">
        <v>0</v>
      </c>
      <c r="BU486" s="126">
        <v>4.3099999999999996</v>
      </c>
      <c r="BV486" s="127" t="str">
        <f t="shared" si="67"/>
        <v>Wilson</v>
      </c>
      <c r="BW486" s="127">
        <f>Main!P3236</f>
        <v>0</v>
      </c>
      <c r="BX486" s="127">
        <f t="shared" si="68"/>
        <v>4.3099999999999996</v>
      </c>
      <c r="BY486" s="127" t="str">
        <v>Wilson</v>
      </c>
      <c r="BZ486" s="127">
        <v>0</v>
      </c>
      <c r="CA486" s="127">
        <v>4.3099999999999996</v>
      </c>
      <c r="CH486" s="19" t="str">
        <f t="shared" si="69"/>
        <v>Wilson</v>
      </c>
      <c r="CI486" s="19">
        <f>Main!M3236-BQ486-BW486-CC486</f>
        <v>0</v>
      </c>
      <c r="CJ486" s="19">
        <f t="shared" si="70"/>
        <v>4.3099999999999996</v>
      </c>
      <c r="CK486" s="19" t="str">
        <v>Nketiah</v>
      </c>
      <c r="CL486" s="19">
        <v>0</v>
      </c>
      <c r="CM486" s="19">
        <v>3.93</v>
      </c>
    </row>
    <row r="487" spans="1:91">
      <c r="A487" s="48" t="str">
        <v>Aké</v>
      </c>
      <c r="B487" s="48">
        <v>5</v>
      </c>
      <c r="C487" s="48" t="str">
        <v>Man City</v>
      </c>
      <c r="D487" s="48">
        <v>2.61</v>
      </c>
      <c r="E487" s="48">
        <v>1.97</v>
      </c>
      <c r="F487" s="48">
        <v>3.9</v>
      </c>
      <c r="G487" s="48">
        <v>2.41</v>
      </c>
      <c r="H487" s="48">
        <v>1.73</v>
      </c>
      <c r="I487" s="48">
        <v>3.48</v>
      </c>
      <c r="J487" s="48">
        <v>2.06</v>
      </c>
      <c r="K487" s="48">
        <v>0.92</v>
      </c>
      <c r="L487" s="48">
        <v>0</v>
      </c>
      <c r="N487" s="252">
        <f t="shared" si="66"/>
        <v>1</v>
      </c>
      <c r="O487" s="49" t="str">
        <f>Main!A597</f>
        <v>Martial</v>
      </c>
      <c r="P487" s="49">
        <f>Main!B597</f>
        <v>6.7</v>
      </c>
      <c r="Q487" s="49" t="str">
        <f>Main!C597</f>
        <v>Man Utd</v>
      </c>
      <c r="R487" s="49">
        <f>Main!D597</f>
        <v>4.17</v>
      </c>
      <c r="S487" s="49">
        <f>Main!E597</f>
        <v>4.93</v>
      </c>
      <c r="T487" s="49">
        <f>Main!F597</f>
        <v>3.2</v>
      </c>
      <c r="U487" s="49">
        <f>Main!G597</f>
        <v>3.21</v>
      </c>
      <c r="V487" s="49">
        <f>Main!H597</f>
        <v>4.25</v>
      </c>
      <c r="W487" s="49">
        <f>Main!I597</f>
        <v>4.1900000000000004</v>
      </c>
      <c r="X487" s="49">
        <f>Main!J597</f>
        <v>4.3899999999999997</v>
      </c>
      <c r="Y487" s="49">
        <f>Main!K597</f>
        <v>2.13</v>
      </c>
      <c r="Z487" s="49">
        <f>Main!L3237</f>
        <v>0</v>
      </c>
      <c r="AB487" s="49">
        <v>2</v>
      </c>
      <c r="AC487" s="49" t="str">
        <v>Willian</v>
      </c>
      <c r="AD487" s="49">
        <v>5.5</v>
      </c>
      <c r="AE487" s="49" t="str">
        <v>Fulham</v>
      </c>
      <c r="AF487" s="49">
        <v>3.72</v>
      </c>
      <c r="AG487" s="49">
        <v>5.88</v>
      </c>
      <c r="AH487" s="49">
        <v>2.52</v>
      </c>
      <c r="AI487" s="49">
        <v>2.92</v>
      </c>
      <c r="AJ487" s="49">
        <v>2.38</v>
      </c>
      <c r="AK487" s="49">
        <v>3.31</v>
      </c>
      <c r="AL487" s="49">
        <v>2.58</v>
      </c>
      <c r="AM487" s="49">
        <v>2.57</v>
      </c>
      <c r="AN487" s="49">
        <v>0</v>
      </c>
      <c r="AP487" s="50" t="str">
        <f>Main!A597</f>
        <v>Martial</v>
      </c>
      <c r="AQ487" s="50">
        <f>Main!B597</f>
        <v>6.7</v>
      </c>
      <c r="AR487" s="50" t="str">
        <f>Main!C597</f>
        <v>Man Utd</v>
      </c>
      <c r="AS487" s="50">
        <f>Main!D597</f>
        <v>4.17</v>
      </c>
      <c r="AT487" s="50">
        <f>Main!E597</f>
        <v>4.93</v>
      </c>
      <c r="AU487" s="50">
        <f>Main!F597</f>
        <v>3.2</v>
      </c>
      <c r="AV487" s="50">
        <f>Main!G597</f>
        <v>3.21</v>
      </c>
      <c r="AW487" s="50">
        <f>Main!H597</f>
        <v>4.25</v>
      </c>
      <c r="AX487" s="50">
        <f>Main!I597</f>
        <v>4.1900000000000004</v>
      </c>
      <c r="AY487" s="50">
        <f>Main!J597</f>
        <v>4.3899999999999997</v>
      </c>
      <c r="AZ487" s="50">
        <f>Main!K597</f>
        <v>2.13</v>
      </c>
      <c r="BA487" s="50">
        <f>Main!L1477</f>
        <v>0</v>
      </c>
      <c r="BC487" s="50" t="str">
        <v>Wilson</v>
      </c>
      <c r="BD487" s="50">
        <v>7.4</v>
      </c>
      <c r="BE487" s="50" t="str">
        <v>Newcastle</v>
      </c>
      <c r="BF487" s="50">
        <v>3.46</v>
      </c>
      <c r="BG487" s="50">
        <v>3.41</v>
      </c>
      <c r="BH487" s="50">
        <v>5.33</v>
      </c>
      <c r="BI487" s="50">
        <v>4</v>
      </c>
      <c r="BJ487" s="50">
        <v>4.3099999999999996</v>
      </c>
      <c r="BK487" s="50">
        <v>4.16</v>
      </c>
      <c r="BL487" s="50">
        <v>3.49</v>
      </c>
      <c r="BM487" s="50">
        <v>2.5099999999999998</v>
      </c>
      <c r="BN487" s="50">
        <v>0</v>
      </c>
      <c r="BP487" s="126" t="str">
        <f>Main!A487</f>
        <v>Martial</v>
      </c>
      <c r="BQ487" s="126">
        <f>Main!N3237</f>
        <v>0</v>
      </c>
      <c r="BR487" s="126">
        <f>Main!H47</f>
        <v>4.25</v>
      </c>
      <c r="BS487" s="126" t="str">
        <v>Martial</v>
      </c>
      <c r="BT487" s="126">
        <v>0</v>
      </c>
      <c r="BU487" s="126">
        <v>4.25</v>
      </c>
      <c r="BV487" s="127" t="str">
        <f t="shared" si="67"/>
        <v>Martial</v>
      </c>
      <c r="BW487" s="127">
        <f>Main!P3237</f>
        <v>0</v>
      </c>
      <c r="BX487" s="127">
        <f t="shared" si="68"/>
        <v>4.25</v>
      </c>
      <c r="BY487" s="127" t="str">
        <v>Martial</v>
      </c>
      <c r="BZ487" s="127">
        <v>0</v>
      </c>
      <c r="CA487" s="127">
        <v>4.25</v>
      </c>
      <c r="CH487" s="19" t="str">
        <f t="shared" si="69"/>
        <v>Martial</v>
      </c>
      <c r="CI487" s="19">
        <f>Main!M3237-BQ487-BW487-CC487</f>
        <v>0</v>
      </c>
      <c r="CJ487" s="19">
        <f t="shared" si="70"/>
        <v>4.25</v>
      </c>
      <c r="CK487" s="19" t="str">
        <v>Wilson</v>
      </c>
      <c r="CL487" s="19">
        <v>0</v>
      </c>
      <c r="CM487" s="19">
        <v>4.3099999999999996</v>
      </c>
    </row>
    <row r="488" spans="1:91">
      <c r="A488" s="48" t="str">
        <v>Azpilicueta</v>
      </c>
      <c r="B488" s="48">
        <v>4.8</v>
      </c>
      <c r="C488" s="48" t="str">
        <v>Chelsea</v>
      </c>
      <c r="D488" s="48">
        <v>3.33</v>
      </c>
      <c r="E488" s="48">
        <v>4.82</v>
      </c>
      <c r="F488" s="48">
        <v>3.41</v>
      </c>
      <c r="G488" s="48">
        <v>1.62</v>
      </c>
      <c r="H488" s="48">
        <v>2.12</v>
      </c>
      <c r="I488" s="48">
        <v>1.27</v>
      </c>
      <c r="J488" s="48">
        <v>1.46</v>
      </c>
      <c r="K488" s="48">
        <v>1.04</v>
      </c>
      <c r="L488" s="48">
        <v>0</v>
      </c>
      <c r="N488" s="252">
        <f t="shared" si="66"/>
        <v>1</v>
      </c>
      <c r="O488" s="49" t="str">
        <f>Main!A598</f>
        <v>Watkins</v>
      </c>
      <c r="P488" s="49">
        <f>Main!B598</f>
        <v>7.1</v>
      </c>
      <c r="Q488" s="49" t="str">
        <f>Main!C598</f>
        <v>Aston Villa</v>
      </c>
      <c r="R488" s="49">
        <f>Main!D598</f>
        <v>3.48</v>
      </c>
      <c r="S488" s="49">
        <f>Main!E598</f>
        <v>4.07</v>
      </c>
      <c r="T488" s="49">
        <f>Main!F598</f>
        <v>4.54</v>
      </c>
      <c r="U488" s="49">
        <f>Main!G598</f>
        <v>3.76</v>
      </c>
      <c r="V488" s="49">
        <f>Main!H598</f>
        <v>4.13</v>
      </c>
      <c r="W488" s="49">
        <f>Main!I598</f>
        <v>2.6</v>
      </c>
      <c r="X488" s="49">
        <f>Main!J598</f>
        <v>3.21</v>
      </c>
      <c r="Y488" s="49">
        <f>Main!K598</f>
        <v>3.55</v>
      </c>
      <c r="Z488" s="49">
        <f>Main!L3238</f>
        <v>0</v>
      </c>
      <c r="AB488" s="49">
        <v>2</v>
      </c>
      <c r="AC488" s="49" t="str">
        <v>Antony</v>
      </c>
      <c r="AD488" s="49">
        <v>7.5</v>
      </c>
      <c r="AE488" s="49" t="str">
        <v>Man Utd</v>
      </c>
      <c r="AF488" s="49">
        <v>3.61</v>
      </c>
      <c r="AG488" s="49">
        <v>4.17</v>
      </c>
      <c r="AH488" s="49">
        <v>2.84</v>
      </c>
      <c r="AI488" s="49">
        <v>2.7</v>
      </c>
      <c r="AJ488" s="49">
        <v>3.66</v>
      </c>
      <c r="AK488" s="49">
        <v>3.44</v>
      </c>
      <c r="AL488" s="49">
        <v>3.6</v>
      </c>
      <c r="AM488" s="49">
        <v>1.78</v>
      </c>
      <c r="AN488" s="49">
        <v>0</v>
      </c>
      <c r="AP488" s="50" t="str">
        <f>Main!A598</f>
        <v>Watkins</v>
      </c>
      <c r="AQ488" s="50">
        <f>Main!B598</f>
        <v>7.1</v>
      </c>
      <c r="AR488" s="50" t="str">
        <f>Main!C598</f>
        <v>Aston Villa</v>
      </c>
      <c r="AS488" s="50">
        <f>Main!D598</f>
        <v>3.48</v>
      </c>
      <c r="AT488" s="50">
        <f>Main!E598</f>
        <v>4.07</v>
      </c>
      <c r="AU488" s="50">
        <f>Main!F598</f>
        <v>4.54</v>
      </c>
      <c r="AV488" s="50">
        <f>Main!G598</f>
        <v>3.76</v>
      </c>
      <c r="AW488" s="50">
        <f>Main!H598</f>
        <v>4.13</v>
      </c>
      <c r="AX488" s="50">
        <f>Main!I598</f>
        <v>2.6</v>
      </c>
      <c r="AY488" s="50">
        <f>Main!J598</f>
        <v>3.21</v>
      </c>
      <c r="AZ488" s="50">
        <f>Main!K598</f>
        <v>3.55</v>
      </c>
      <c r="BA488" s="50">
        <f>Main!L1478</f>
        <v>0</v>
      </c>
      <c r="BC488" s="50" t="str">
        <v>Martial</v>
      </c>
      <c r="BD488" s="50">
        <v>6.7</v>
      </c>
      <c r="BE488" s="50" t="str">
        <v>Man Utd</v>
      </c>
      <c r="BF488" s="50">
        <v>4.17</v>
      </c>
      <c r="BG488" s="50">
        <v>4.93</v>
      </c>
      <c r="BH488" s="50">
        <v>3.2</v>
      </c>
      <c r="BI488" s="50">
        <v>3.21</v>
      </c>
      <c r="BJ488" s="50">
        <v>4.25</v>
      </c>
      <c r="BK488" s="50">
        <v>4.1900000000000004</v>
      </c>
      <c r="BL488" s="50">
        <v>4.3899999999999997</v>
      </c>
      <c r="BM488" s="50">
        <v>2.13</v>
      </c>
      <c r="BN488" s="50">
        <v>0</v>
      </c>
      <c r="BP488" s="126" t="str">
        <f>Main!A488</f>
        <v>Watkins</v>
      </c>
      <c r="BQ488" s="126">
        <f>Main!N3238</f>
        <v>0</v>
      </c>
      <c r="BR488" s="126">
        <f>Main!H48</f>
        <v>4.13</v>
      </c>
      <c r="BS488" s="126" t="str">
        <v>Watkins</v>
      </c>
      <c r="BT488" s="126">
        <v>0</v>
      </c>
      <c r="BU488" s="126">
        <v>4.13</v>
      </c>
      <c r="BV488" s="127" t="str">
        <f t="shared" si="67"/>
        <v>Watkins</v>
      </c>
      <c r="BW488" s="127">
        <f>Main!P3238</f>
        <v>0</v>
      </c>
      <c r="BX488" s="127">
        <f t="shared" si="68"/>
        <v>4.13</v>
      </c>
      <c r="BY488" s="127" t="str">
        <v>Watkins</v>
      </c>
      <c r="BZ488" s="127">
        <v>0</v>
      </c>
      <c r="CA488" s="127">
        <v>4.13</v>
      </c>
      <c r="CH488" s="19" t="str">
        <f t="shared" si="69"/>
        <v>Watkins</v>
      </c>
      <c r="CI488" s="19">
        <f>Main!M3238-BQ488-BW488-CC488</f>
        <v>0</v>
      </c>
      <c r="CJ488" s="19">
        <f t="shared" si="70"/>
        <v>4.13</v>
      </c>
      <c r="CK488" s="19" t="str">
        <v>Martial</v>
      </c>
      <c r="CL488" s="19">
        <v>0</v>
      </c>
      <c r="CM488" s="19">
        <v>4.25</v>
      </c>
    </row>
    <row r="489" spans="1:91">
      <c r="A489" s="48" t="str">
        <v>Collins</v>
      </c>
      <c r="B489" s="48">
        <v>4.4000000000000004</v>
      </c>
      <c r="C489" s="48" t="str">
        <v>Wolves</v>
      </c>
      <c r="D489" s="48">
        <v>2.3199999999999998</v>
      </c>
      <c r="E489" s="48">
        <v>2.5299999999999998</v>
      </c>
      <c r="F489" s="48">
        <v>3.01</v>
      </c>
      <c r="G489" s="48">
        <v>1.24</v>
      </c>
      <c r="H489" s="48">
        <v>1.79</v>
      </c>
      <c r="I489" s="48">
        <v>2.7</v>
      </c>
      <c r="J489" s="48">
        <v>3.51</v>
      </c>
      <c r="K489" s="48">
        <v>1.96</v>
      </c>
      <c r="L489" s="48">
        <v>0</v>
      </c>
      <c r="N489" s="252">
        <f t="shared" si="66"/>
        <v>1</v>
      </c>
      <c r="O489" s="49" t="str">
        <f>Main!A599</f>
        <v>Havertz</v>
      </c>
      <c r="P489" s="49">
        <f>Main!B599</f>
        <v>7.7</v>
      </c>
      <c r="Q489" s="49" t="str">
        <f>Main!C599</f>
        <v>Chelsea</v>
      </c>
      <c r="R489" s="49">
        <f>Main!D599</f>
        <v>3.67</v>
      </c>
      <c r="S489" s="49">
        <f>Main!E599</f>
        <v>6.18</v>
      </c>
      <c r="T489" s="49">
        <f>Main!F599</f>
        <v>3.54</v>
      </c>
      <c r="U489" s="49">
        <f>Main!G599</f>
        <v>2.58</v>
      </c>
      <c r="V489" s="49">
        <f>Main!H599</f>
        <v>3.65</v>
      </c>
      <c r="W489" s="49">
        <f>Main!I599</f>
        <v>2.9</v>
      </c>
      <c r="X489" s="49">
        <f>Main!J599</f>
        <v>3.59</v>
      </c>
      <c r="Y489" s="49">
        <f>Main!K599</f>
        <v>2.68</v>
      </c>
      <c r="Z489" s="49">
        <f>Main!L3239</f>
        <v>0</v>
      </c>
      <c r="AB489" s="49">
        <v>2</v>
      </c>
      <c r="AC489" s="49" t="str">
        <v>Saint-Maximin</v>
      </c>
      <c r="AD489" s="49">
        <v>6.2</v>
      </c>
      <c r="AE489" s="49" t="str">
        <v>Newcastle</v>
      </c>
      <c r="AF489" s="49">
        <v>3.25</v>
      </c>
      <c r="AG489" s="49">
        <v>2.4900000000000002</v>
      </c>
      <c r="AH489" s="49">
        <v>3.88</v>
      </c>
      <c r="AI489" s="49">
        <v>3.43</v>
      </c>
      <c r="AJ489" s="49">
        <v>3.59</v>
      </c>
      <c r="AK489" s="49">
        <v>3.55</v>
      </c>
      <c r="AL489" s="49">
        <v>2.99</v>
      </c>
      <c r="AM489" s="49">
        <v>2.14</v>
      </c>
      <c r="AN489" s="49">
        <v>0</v>
      </c>
      <c r="AP489" s="50" t="str">
        <f>Main!A599</f>
        <v>Havertz</v>
      </c>
      <c r="AQ489" s="50">
        <f>Main!B599</f>
        <v>7.7</v>
      </c>
      <c r="AR489" s="50" t="str">
        <f>Main!C599</f>
        <v>Chelsea</v>
      </c>
      <c r="AS489" s="50">
        <f>Main!D599</f>
        <v>3.67</v>
      </c>
      <c r="AT489" s="50">
        <f>Main!E599</f>
        <v>6.18</v>
      </c>
      <c r="AU489" s="50">
        <f>Main!F599</f>
        <v>3.54</v>
      </c>
      <c r="AV489" s="50">
        <f>Main!G599</f>
        <v>2.58</v>
      </c>
      <c r="AW489" s="50">
        <f>Main!H599</f>
        <v>3.65</v>
      </c>
      <c r="AX489" s="50">
        <f>Main!I599</f>
        <v>2.9</v>
      </c>
      <c r="AY489" s="50">
        <f>Main!J599</f>
        <v>3.59</v>
      </c>
      <c r="AZ489" s="50">
        <f>Main!K599</f>
        <v>2.68</v>
      </c>
      <c r="BA489" s="50">
        <f>Main!L1479</f>
        <v>0</v>
      </c>
      <c r="BC489" s="50" t="str">
        <v>Watkins</v>
      </c>
      <c r="BD489" s="50">
        <v>7.1</v>
      </c>
      <c r="BE489" s="50" t="str">
        <v>Aston Villa</v>
      </c>
      <c r="BF489" s="50">
        <v>3.48</v>
      </c>
      <c r="BG489" s="50">
        <v>4.07</v>
      </c>
      <c r="BH489" s="50">
        <v>4.54</v>
      </c>
      <c r="BI489" s="50">
        <v>3.76</v>
      </c>
      <c r="BJ489" s="50">
        <v>4.13</v>
      </c>
      <c r="BK489" s="50">
        <v>2.6</v>
      </c>
      <c r="BL489" s="50">
        <v>3.21</v>
      </c>
      <c r="BM489" s="50">
        <v>3.55</v>
      </c>
      <c r="BN489" s="50">
        <v>0</v>
      </c>
      <c r="BP489" s="126" t="str">
        <f>Main!A489</f>
        <v>Havertz</v>
      </c>
      <c r="BQ489" s="126">
        <f>Main!N3239</f>
        <v>0</v>
      </c>
      <c r="BR489" s="126">
        <f>Main!H49</f>
        <v>3.65</v>
      </c>
      <c r="BS489" s="126" t="str">
        <v>Havertz</v>
      </c>
      <c r="BT489" s="126">
        <v>0</v>
      </c>
      <c r="BU489" s="126">
        <v>3.65</v>
      </c>
      <c r="BV489" s="127" t="str">
        <f t="shared" si="67"/>
        <v>Havertz</v>
      </c>
      <c r="BW489" s="127">
        <f>Main!P3239</f>
        <v>0</v>
      </c>
      <c r="BX489" s="127">
        <f t="shared" si="68"/>
        <v>3.65</v>
      </c>
      <c r="BY489" s="127" t="str">
        <v>Havertz</v>
      </c>
      <c r="BZ489" s="127">
        <v>0</v>
      </c>
      <c r="CA489" s="127">
        <v>3.65</v>
      </c>
      <c r="CH489" s="19" t="str">
        <f t="shared" si="69"/>
        <v>Havertz</v>
      </c>
      <c r="CI489" s="19">
        <f>Main!M3239-BQ489-BW489-CC489</f>
        <v>0</v>
      </c>
      <c r="CJ489" s="19">
        <f t="shared" si="70"/>
        <v>3.65</v>
      </c>
      <c r="CK489" s="19" t="str">
        <v>Watkins</v>
      </c>
      <c r="CL489" s="19">
        <v>0</v>
      </c>
      <c r="CM489" s="19">
        <v>4.13</v>
      </c>
    </row>
    <row r="490" spans="1:91">
      <c r="A490" s="48" t="str">
        <v>Chalobah</v>
      </c>
      <c r="B490" s="48">
        <v>4.7</v>
      </c>
      <c r="C490" s="48" t="str">
        <v>Chelsea</v>
      </c>
      <c r="D490" s="48">
        <v>3.15</v>
      </c>
      <c r="E490" s="48">
        <v>4.24</v>
      </c>
      <c r="F490" s="48">
        <v>2.86</v>
      </c>
      <c r="G490" s="48">
        <v>1.19</v>
      </c>
      <c r="H490" s="48">
        <v>2.04</v>
      </c>
      <c r="I490" s="48">
        <v>1.71</v>
      </c>
      <c r="J490" s="48">
        <v>2.14</v>
      </c>
      <c r="K490" s="48">
        <v>1.28</v>
      </c>
      <c r="L490" s="48">
        <v>0</v>
      </c>
      <c r="N490" s="252">
        <f t="shared" si="66"/>
        <v>1</v>
      </c>
      <c r="O490" s="49" t="str">
        <f>Main!A600</f>
        <v>Aubameyang</v>
      </c>
      <c r="P490" s="49">
        <f>Main!B600</f>
        <v>8.6999999999999993</v>
      </c>
      <c r="Q490" s="49" t="str">
        <f>Main!C600</f>
        <v>Chelsea</v>
      </c>
      <c r="R490" s="49">
        <f>Main!D600</f>
        <v>3.5</v>
      </c>
      <c r="S490" s="49">
        <f>Main!E600</f>
        <v>5.86</v>
      </c>
      <c r="T490" s="49">
        <f>Main!F600</f>
        <v>3.45</v>
      </c>
      <c r="U490" s="49">
        <f>Main!G600</f>
        <v>2.48</v>
      </c>
      <c r="V490" s="49">
        <f>Main!H600</f>
        <v>3.56</v>
      </c>
      <c r="W490" s="49">
        <f>Main!I600</f>
        <v>2.83</v>
      </c>
      <c r="X490" s="49">
        <f>Main!J600</f>
        <v>3.45</v>
      </c>
      <c r="Y490" s="49">
        <f>Main!K600</f>
        <v>2.5299999999999998</v>
      </c>
      <c r="Z490" s="49">
        <f>Main!L3240</f>
        <v>0</v>
      </c>
      <c r="AB490" s="49">
        <v>2</v>
      </c>
      <c r="AC490" s="49" t="str">
        <v>Gündogan</v>
      </c>
      <c r="AD490" s="49">
        <v>7.3</v>
      </c>
      <c r="AE490" s="49" t="str">
        <v>Man City</v>
      </c>
      <c r="AF490" s="49">
        <v>3.06</v>
      </c>
      <c r="AG490" s="49">
        <v>2.4700000000000002</v>
      </c>
      <c r="AH490" s="49">
        <v>4.93</v>
      </c>
      <c r="AI490" s="49">
        <v>2.95</v>
      </c>
      <c r="AJ490" s="49">
        <v>2.4700000000000002</v>
      </c>
      <c r="AK490" s="49">
        <v>5.13</v>
      </c>
      <c r="AL490" s="49">
        <v>2.82</v>
      </c>
      <c r="AM490" s="49">
        <v>1.23</v>
      </c>
      <c r="AN490" s="49">
        <v>0</v>
      </c>
      <c r="AP490" s="50" t="str">
        <f>Main!A600</f>
        <v>Aubameyang</v>
      </c>
      <c r="AQ490" s="50">
        <f>Main!B600</f>
        <v>8.6999999999999993</v>
      </c>
      <c r="AR490" s="50" t="str">
        <f>Main!C600</f>
        <v>Chelsea</v>
      </c>
      <c r="AS490" s="50">
        <f>Main!D600</f>
        <v>3.5</v>
      </c>
      <c r="AT490" s="50">
        <f>Main!E600</f>
        <v>5.86</v>
      </c>
      <c r="AU490" s="50">
        <f>Main!F600</f>
        <v>3.45</v>
      </c>
      <c r="AV490" s="50">
        <f>Main!G600</f>
        <v>2.48</v>
      </c>
      <c r="AW490" s="50">
        <f>Main!H600</f>
        <v>3.56</v>
      </c>
      <c r="AX490" s="50">
        <f>Main!I600</f>
        <v>2.83</v>
      </c>
      <c r="AY490" s="50">
        <f>Main!J600</f>
        <v>3.45</v>
      </c>
      <c r="AZ490" s="50">
        <f>Main!K600</f>
        <v>2.5299999999999998</v>
      </c>
      <c r="BA490" s="50">
        <f>Main!L1480</f>
        <v>0</v>
      </c>
      <c r="BC490" s="50" t="str">
        <v>Havertz</v>
      </c>
      <c r="BD490" s="50">
        <v>7.7</v>
      </c>
      <c r="BE490" s="50" t="str">
        <v>Chelsea</v>
      </c>
      <c r="BF490" s="50">
        <v>3.67</v>
      </c>
      <c r="BG490" s="50">
        <v>6.18</v>
      </c>
      <c r="BH490" s="50">
        <v>3.54</v>
      </c>
      <c r="BI490" s="50">
        <v>2.58</v>
      </c>
      <c r="BJ490" s="50">
        <v>3.65</v>
      </c>
      <c r="BK490" s="50">
        <v>2.9</v>
      </c>
      <c r="BL490" s="50">
        <v>3.59</v>
      </c>
      <c r="BM490" s="50">
        <v>2.68</v>
      </c>
      <c r="BN490" s="50">
        <v>0</v>
      </c>
      <c r="BP490" s="126" t="str">
        <f>Main!A490</f>
        <v>Aubameyang</v>
      </c>
      <c r="BQ490" s="126">
        <f>Main!N3240</f>
        <v>0</v>
      </c>
      <c r="BR490" s="126">
        <f>Main!H50</f>
        <v>3.56</v>
      </c>
      <c r="BS490" s="126" t="str">
        <v>Aubameyang</v>
      </c>
      <c r="BT490" s="126">
        <v>0</v>
      </c>
      <c r="BU490" s="126">
        <v>3.56</v>
      </c>
      <c r="BV490" s="127" t="str">
        <f t="shared" si="67"/>
        <v>Aubameyang</v>
      </c>
      <c r="BW490" s="127">
        <f>Main!P3240</f>
        <v>0</v>
      </c>
      <c r="BX490" s="127">
        <f t="shared" si="68"/>
        <v>3.56</v>
      </c>
      <c r="BY490" s="127" t="str">
        <v>Aubameyang</v>
      </c>
      <c r="BZ490" s="127">
        <v>0</v>
      </c>
      <c r="CA490" s="127">
        <v>3.56</v>
      </c>
      <c r="CH490" s="19" t="str">
        <f t="shared" si="69"/>
        <v>Aubameyang</v>
      </c>
      <c r="CI490" s="19">
        <f>Main!M3240-BQ490-BW490-CC490</f>
        <v>0</v>
      </c>
      <c r="CJ490" s="19">
        <f t="shared" si="70"/>
        <v>3.56</v>
      </c>
      <c r="CK490" s="19" t="str">
        <v>Havertz</v>
      </c>
      <c r="CL490" s="19">
        <v>0</v>
      </c>
      <c r="CM490" s="19">
        <v>3.65</v>
      </c>
    </row>
    <row r="491" spans="1:91">
      <c r="A491" s="48" t="str">
        <v>Kane</v>
      </c>
      <c r="B491" s="48">
        <v>11.6</v>
      </c>
      <c r="C491" s="48" t="str">
        <v>Spurs</v>
      </c>
      <c r="D491" s="48">
        <v>6.28</v>
      </c>
      <c r="E491" s="48">
        <v>4.4000000000000004</v>
      </c>
      <c r="F491" s="48">
        <v>7.99</v>
      </c>
      <c r="G491" s="48">
        <v>5.57</v>
      </c>
      <c r="H491" s="48">
        <v>4.18</v>
      </c>
      <c r="I491" s="48">
        <v>5.35</v>
      </c>
      <c r="J491" s="48">
        <v>5.68</v>
      </c>
      <c r="K491" s="48">
        <v>4.99</v>
      </c>
      <c r="L491" s="48">
        <v>0</v>
      </c>
      <c r="N491" s="252">
        <f t="shared" si="66"/>
        <v>1</v>
      </c>
      <c r="O491" s="49" t="str">
        <f>Main!A601</f>
        <v>Solanke</v>
      </c>
      <c r="P491" s="49">
        <f>Main!B601</f>
        <v>5.8</v>
      </c>
      <c r="Q491" s="49" t="str">
        <f>Main!C601</f>
        <v>Bournemouth</v>
      </c>
      <c r="R491" s="49">
        <f>Main!D601</f>
        <v>4.43</v>
      </c>
      <c r="S491" s="49">
        <f>Main!E601</f>
        <v>3.26</v>
      </c>
      <c r="T491" s="49">
        <f>Main!F601</f>
        <v>3.55</v>
      </c>
      <c r="U491" s="49">
        <f>Main!G601</f>
        <v>4.2699999999999996</v>
      </c>
      <c r="V491" s="49">
        <f>Main!H601</f>
        <v>3.09</v>
      </c>
      <c r="W491" s="49">
        <f>Main!I601</f>
        <v>3.33</v>
      </c>
      <c r="X491" s="49">
        <f>Main!J601</f>
        <v>3.31</v>
      </c>
      <c r="Y491" s="49">
        <f>Main!K601</f>
        <v>1.24</v>
      </c>
      <c r="Z491" s="49">
        <f>Main!L3241</f>
        <v>0</v>
      </c>
      <c r="AB491" s="49">
        <v>2</v>
      </c>
      <c r="AC491" s="49" t="str">
        <v>Paquetá</v>
      </c>
      <c r="AD491" s="49">
        <v>5.9</v>
      </c>
      <c r="AE491" s="49" t="str">
        <v>West Ham</v>
      </c>
      <c r="AF491" s="49">
        <v>3.58</v>
      </c>
      <c r="AG491" s="49">
        <v>3.27</v>
      </c>
      <c r="AH491" s="49">
        <v>3.03</v>
      </c>
      <c r="AI491" s="49">
        <v>3.6</v>
      </c>
      <c r="AJ491" s="49">
        <v>2.66</v>
      </c>
      <c r="AK491" s="49">
        <v>2.95</v>
      </c>
      <c r="AL491" s="49">
        <v>2.66</v>
      </c>
      <c r="AM491" s="49">
        <v>3.12</v>
      </c>
      <c r="AN491" s="49">
        <v>0</v>
      </c>
      <c r="AP491" s="50" t="str">
        <f>Main!A601</f>
        <v>Solanke</v>
      </c>
      <c r="AQ491" s="50">
        <f>Main!B601</f>
        <v>5.8</v>
      </c>
      <c r="AR491" s="50" t="str">
        <f>Main!C601</f>
        <v>Bournemouth</v>
      </c>
      <c r="AS491" s="50">
        <f>Main!D601</f>
        <v>4.43</v>
      </c>
      <c r="AT491" s="50">
        <f>Main!E601</f>
        <v>3.26</v>
      </c>
      <c r="AU491" s="50">
        <f>Main!F601</f>
        <v>3.55</v>
      </c>
      <c r="AV491" s="50">
        <f>Main!G601</f>
        <v>4.2699999999999996</v>
      </c>
      <c r="AW491" s="50">
        <f>Main!H601</f>
        <v>3.09</v>
      </c>
      <c r="AX491" s="50">
        <f>Main!I601</f>
        <v>3.33</v>
      </c>
      <c r="AY491" s="50">
        <f>Main!J601</f>
        <v>3.31</v>
      </c>
      <c r="AZ491" s="50">
        <f>Main!K601</f>
        <v>1.24</v>
      </c>
      <c r="BA491" s="50">
        <f>Main!L1481</f>
        <v>0</v>
      </c>
      <c r="BC491" s="50" t="str">
        <v>Aubameyang</v>
      </c>
      <c r="BD491" s="50">
        <v>8.6999999999999993</v>
      </c>
      <c r="BE491" s="50" t="str">
        <v>Chelsea</v>
      </c>
      <c r="BF491" s="50">
        <v>3.5</v>
      </c>
      <c r="BG491" s="50">
        <v>5.86</v>
      </c>
      <c r="BH491" s="50">
        <v>3.45</v>
      </c>
      <c r="BI491" s="50">
        <v>2.48</v>
      </c>
      <c r="BJ491" s="50">
        <v>3.56</v>
      </c>
      <c r="BK491" s="50">
        <v>2.83</v>
      </c>
      <c r="BL491" s="50">
        <v>3.45</v>
      </c>
      <c r="BM491" s="50">
        <v>2.5299999999999998</v>
      </c>
      <c r="BN491" s="50">
        <v>0</v>
      </c>
      <c r="BP491" s="126" t="str">
        <f>Main!A491</f>
        <v>Solanke</v>
      </c>
      <c r="BQ491" s="126">
        <f>Main!N3241</f>
        <v>0</v>
      </c>
      <c r="BR491" s="126">
        <f>Main!H51</f>
        <v>3.09</v>
      </c>
      <c r="BS491" s="126" t="str">
        <v>Solanke</v>
      </c>
      <c r="BT491" s="126">
        <v>0</v>
      </c>
      <c r="BU491" s="126">
        <v>3.09</v>
      </c>
      <c r="BV491" s="127" t="str">
        <f t="shared" si="67"/>
        <v>Solanke</v>
      </c>
      <c r="BW491" s="127">
        <f>Main!P3241</f>
        <v>0</v>
      </c>
      <c r="BX491" s="127">
        <f t="shared" si="68"/>
        <v>3.09</v>
      </c>
      <c r="BY491" s="127" t="str">
        <v>Solanke</v>
      </c>
      <c r="BZ491" s="127">
        <v>0</v>
      </c>
      <c r="CA491" s="127">
        <v>3.09</v>
      </c>
      <c r="CH491" s="19" t="str">
        <f t="shared" si="69"/>
        <v>Solanke</v>
      </c>
      <c r="CI491" s="19">
        <f>Main!M3241-BQ491-BW491-CC491</f>
        <v>0</v>
      </c>
      <c r="CJ491" s="19">
        <f t="shared" si="70"/>
        <v>3.09</v>
      </c>
      <c r="CK491" s="19" t="str">
        <v>Aubameyang</v>
      </c>
      <c r="CL491" s="19">
        <v>0</v>
      </c>
      <c r="CM491" s="19">
        <v>3.56</v>
      </c>
    </row>
    <row r="492" spans="1:91">
      <c r="A492" s="48" t="str">
        <v>Darwin</v>
      </c>
      <c r="B492" s="48">
        <v>9</v>
      </c>
      <c r="C492" s="48" t="str">
        <v>Liverpool</v>
      </c>
      <c r="D492" s="48">
        <v>6.34</v>
      </c>
      <c r="E492" s="48">
        <v>5.17</v>
      </c>
      <c r="F492" s="48">
        <v>4.21</v>
      </c>
      <c r="G492" s="48">
        <v>4.21</v>
      </c>
      <c r="H492" s="48">
        <v>4.37</v>
      </c>
      <c r="I492" s="48">
        <v>5.0999999999999996</v>
      </c>
      <c r="J492" s="48">
        <v>3.63</v>
      </c>
      <c r="K492" s="48">
        <v>4.18</v>
      </c>
      <c r="L492" s="48">
        <v>0</v>
      </c>
      <c r="N492" s="252">
        <f t="shared" si="66"/>
        <v>1</v>
      </c>
      <c r="O492" s="49" t="str">
        <f>Main!A602</f>
        <v>Bamford</v>
      </c>
      <c r="P492" s="49">
        <f>Main!B602</f>
        <v>7.2</v>
      </c>
      <c r="Q492" s="49" t="str">
        <f>Main!C602</f>
        <v>Leeds</v>
      </c>
      <c r="R492" s="49">
        <f>Main!D602</f>
        <v>1.69</v>
      </c>
      <c r="S492" s="49">
        <f>Main!E602</f>
        <v>3.12</v>
      </c>
      <c r="T492" s="49">
        <f>Main!F602</f>
        <v>3.23</v>
      </c>
      <c r="U492" s="49">
        <f>Main!G602</f>
        <v>3.87</v>
      </c>
      <c r="V492" s="49">
        <f>Main!H602</f>
        <v>3.4</v>
      </c>
      <c r="W492" s="49">
        <f>Main!I602</f>
        <v>3.24</v>
      </c>
      <c r="X492" s="49">
        <f>Main!J602</f>
        <v>3.34</v>
      </c>
      <c r="Y492" s="49">
        <f>Main!K602</f>
        <v>3.43</v>
      </c>
      <c r="Z492" s="49">
        <f>Main!L3242</f>
        <v>0</v>
      </c>
      <c r="AB492" s="49">
        <v>2</v>
      </c>
      <c r="AC492" s="49" t="str">
        <v>Rodrigo</v>
      </c>
      <c r="AD492" s="49">
        <v>6.3</v>
      </c>
      <c r="AE492" s="49" t="str">
        <v>Leeds</v>
      </c>
      <c r="AF492" s="49">
        <v>3.09</v>
      </c>
      <c r="AG492" s="49">
        <v>3.69</v>
      </c>
      <c r="AH492" s="49">
        <v>2.94</v>
      </c>
      <c r="AI492" s="49">
        <v>3.13</v>
      </c>
      <c r="AJ492" s="49">
        <v>2.96</v>
      </c>
      <c r="AK492" s="49">
        <v>2.64</v>
      </c>
      <c r="AL492" s="49">
        <v>2.75</v>
      </c>
      <c r="AM492" s="49">
        <v>3.02</v>
      </c>
      <c r="AN492" s="49">
        <v>0</v>
      </c>
      <c r="AP492" s="50" t="str">
        <f>Main!A602</f>
        <v>Bamford</v>
      </c>
      <c r="AQ492" s="50">
        <f>Main!B602</f>
        <v>7.2</v>
      </c>
      <c r="AR492" s="50" t="str">
        <f>Main!C602</f>
        <v>Leeds</v>
      </c>
      <c r="AS492" s="50">
        <f>Main!D602</f>
        <v>1.69</v>
      </c>
      <c r="AT492" s="50">
        <f>Main!E602</f>
        <v>3.12</v>
      </c>
      <c r="AU492" s="50">
        <f>Main!F602</f>
        <v>3.23</v>
      </c>
      <c r="AV492" s="50">
        <f>Main!G602</f>
        <v>3.87</v>
      </c>
      <c r="AW492" s="50">
        <f>Main!H602</f>
        <v>3.4</v>
      </c>
      <c r="AX492" s="50">
        <f>Main!I602</f>
        <v>3.24</v>
      </c>
      <c r="AY492" s="50">
        <f>Main!J602</f>
        <v>3.34</v>
      </c>
      <c r="AZ492" s="50">
        <f>Main!K602</f>
        <v>3.43</v>
      </c>
      <c r="BA492" s="50">
        <f>Main!L1482</f>
        <v>0</v>
      </c>
      <c r="BC492" s="50" t="str">
        <v>Solanke</v>
      </c>
      <c r="BD492" s="50">
        <v>5.8</v>
      </c>
      <c r="BE492" s="50" t="str">
        <v>Bournemouth</v>
      </c>
      <c r="BF492" s="50">
        <v>4.43</v>
      </c>
      <c r="BG492" s="50">
        <v>3.26</v>
      </c>
      <c r="BH492" s="50">
        <v>3.55</v>
      </c>
      <c r="BI492" s="50">
        <v>4.2699999999999996</v>
      </c>
      <c r="BJ492" s="50">
        <v>3.09</v>
      </c>
      <c r="BK492" s="50">
        <v>3.33</v>
      </c>
      <c r="BL492" s="50">
        <v>3.31</v>
      </c>
      <c r="BM492" s="50">
        <v>1.24</v>
      </c>
      <c r="BN492" s="50">
        <v>0</v>
      </c>
      <c r="BP492" s="126" t="str">
        <f>Main!A492</f>
        <v>Bamford</v>
      </c>
      <c r="BQ492" s="126">
        <f>Main!N3242</f>
        <v>0</v>
      </c>
      <c r="BR492" s="126">
        <f>Main!H52</f>
        <v>3.4</v>
      </c>
      <c r="BS492" s="126" t="str">
        <v>Bamford</v>
      </c>
      <c r="BT492" s="126">
        <v>0</v>
      </c>
      <c r="BU492" s="126">
        <v>3.4</v>
      </c>
      <c r="BV492" s="127" t="str">
        <f t="shared" si="67"/>
        <v>Bamford</v>
      </c>
      <c r="BW492" s="127">
        <f>Main!P3242</f>
        <v>0</v>
      </c>
      <c r="BX492" s="127">
        <f t="shared" si="68"/>
        <v>3.4</v>
      </c>
      <c r="BY492" s="127" t="str">
        <v>Bamford</v>
      </c>
      <c r="BZ492" s="127">
        <v>0</v>
      </c>
      <c r="CA492" s="127">
        <v>3.4</v>
      </c>
      <c r="CH492" s="19" t="str">
        <f t="shared" si="69"/>
        <v>Bamford</v>
      </c>
      <c r="CI492" s="19">
        <f>Main!M3242-BQ492-BW492-CC492</f>
        <v>0</v>
      </c>
      <c r="CJ492" s="19">
        <f t="shared" si="70"/>
        <v>3.4</v>
      </c>
      <c r="CK492" s="19" t="str">
        <v>Solanke</v>
      </c>
      <c r="CL492" s="19">
        <v>0</v>
      </c>
      <c r="CM492" s="19">
        <v>3.09</v>
      </c>
    </row>
    <row r="493" spans="1:91">
      <c r="A493" s="48" t="str">
        <v>Nketiah</v>
      </c>
      <c r="B493" s="48">
        <v>6.5</v>
      </c>
      <c r="C493" s="48" t="str">
        <v>Arsenal</v>
      </c>
      <c r="D493" s="48">
        <v>4.17</v>
      </c>
      <c r="E493" s="48">
        <v>4.2300000000000004</v>
      </c>
      <c r="F493" s="48">
        <v>3.66</v>
      </c>
      <c r="G493" s="48">
        <v>4.16</v>
      </c>
      <c r="H493" s="48">
        <v>3.93</v>
      </c>
      <c r="I493" s="48">
        <v>7.48</v>
      </c>
      <c r="J493" s="48">
        <v>3.2</v>
      </c>
      <c r="K493" s="48">
        <v>2.11</v>
      </c>
      <c r="L493" s="48">
        <v>0</v>
      </c>
      <c r="N493" s="252">
        <f t="shared" si="66"/>
        <v>1</v>
      </c>
      <c r="O493" s="49" t="str">
        <f>Main!A603</f>
        <v>Mbeumo</v>
      </c>
      <c r="P493" s="49">
        <f>Main!B603</f>
        <v>5.8</v>
      </c>
      <c r="Q493" s="49" t="str">
        <f>Main!C603</f>
        <v>Brentford</v>
      </c>
      <c r="R493" s="49">
        <f>Main!D603</f>
        <v>3</v>
      </c>
      <c r="S493" s="49">
        <f>Main!E603</f>
        <v>2.62</v>
      </c>
      <c r="T493" s="49">
        <f>Main!F603</f>
        <v>3.81</v>
      </c>
      <c r="U493" s="49">
        <f>Main!G603</f>
        <v>3.38</v>
      </c>
      <c r="V493" s="49">
        <f>Main!H603</f>
        <v>4.13</v>
      </c>
      <c r="W493" s="49">
        <f>Main!I603</f>
        <v>2.81</v>
      </c>
      <c r="X493" s="49">
        <f>Main!J603</f>
        <v>3.94</v>
      </c>
      <c r="Y493" s="49">
        <f>Main!K603</f>
        <v>1.57</v>
      </c>
      <c r="Z493" s="49">
        <f>Main!L3243</f>
        <v>0</v>
      </c>
      <c r="AB493" s="49">
        <v>2</v>
      </c>
      <c r="AC493" s="49" t="str">
        <v>Aaronson</v>
      </c>
      <c r="AD493" s="49">
        <v>5.5</v>
      </c>
      <c r="AE493" s="49" t="str">
        <v>Leeds</v>
      </c>
      <c r="AF493" s="49">
        <v>2.85</v>
      </c>
      <c r="AG493" s="49">
        <v>3.25</v>
      </c>
      <c r="AH493" s="49">
        <v>2.95</v>
      </c>
      <c r="AI493" s="49">
        <v>3.25</v>
      </c>
      <c r="AJ493" s="49">
        <v>3.04</v>
      </c>
      <c r="AK493" s="49">
        <v>2.82</v>
      </c>
      <c r="AL493" s="49">
        <v>2.88</v>
      </c>
      <c r="AM493" s="49">
        <v>3</v>
      </c>
      <c r="AN493" s="49">
        <v>0</v>
      </c>
      <c r="AP493" s="50" t="str">
        <f>Main!A603</f>
        <v>Mbeumo</v>
      </c>
      <c r="AQ493" s="50">
        <f>Main!B603</f>
        <v>5.8</v>
      </c>
      <c r="AR493" s="50" t="str">
        <f>Main!C603</f>
        <v>Brentford</v>
      </c>
      <c r="AS493" s="50">
        <f>Main!D603</f>
        <v>3</v>
      </c>
      <c r="AT493" s="50">
        <f>Main!E603</f>
        <v>2.62</v>
      </c>
      <c r="AU493" s="50">
        <f>Main!F603</f>
        <v>3.81</v>
      </c>
      <c r="AV493" s="50">
        <f>Main!G603</f>
        <v>3.38</v>
      </c>
      <c r="AW493" s="50">
        <f>Main!H603</f>
        <v>4.13</v>
      </c>
      <c r="AX493" s="50">
        <f>Main!I603</f>
        <v>2.81</v>
      </c>
      <c r="AY493" s="50">
        <f>Main!J603</f>
        <v>3.94</v>
      </c>
      <c r="AZ493" s="50">
        <f>Main!K603</f>
        <v>1.57</v>
      </c>
      <c r="BA493" s="50">
        <f>Main!L1483</f>
        <v>0</v>
      </c>
      <c r="BC493" s="50" t="str">
        <v>Bamford</v>
      </c>
      <c r="BD493" s="50">
        <v>7.2</v>
      </c>
      <c r="BE493" s="50" t="str">
        <v>Leeds</v>
      </c>
      <c r="BF493" s="50">
        <v>1.69</v>
      </c>
      <c r="BG493" s="50">
        <v>3.12</v>
      </c>
      <c r="BH493" s="50">
        <v>3.23</v>
      </c>
      <c r="BI493" s="50">
        <v>3.87</v>
      </c>
      <c r="BJ493" s="50">
        <v>3.4</v>
      </c>
      <c r="BK493" s="50">
        <v>3.24</v>
      </c>
      <c r="BL493" s="50">
        <v>3.34</v>
      </c>
      <c r="BM493" s="50">
        <v>3.43</v>
      </c>
      <c r="BN493" s="50">
        <v>0</v>
      </c>
      <c r="BP493" s="126" t="str">
        <f>Main!A493</f>
        <v>Mbeumo</v>
      </c>
      <c r="BQ493" s="126">
        <f>Main!N3243</f>
        <v>0</v>
      </c>
      <c r="BR493" s="126">
        <f>Main!H53</f>
        <v>4.13</v>
      </c>
      <c r="BS493" s="126" t="str">
        <v>Mbeumo</v>
      </c>
      <c r="BT493" s="126">
        <v>0</v>
      </c>
      <c r="BU493" s="126">
        <v>4.13</v>
      </c>
      <c r="BV493" s="127" t="str">
        <f t="shared" si="67"/>
        <v>Mbeumo</v>
      </c>
      <c r="BW493" s="127">
        <f>Main!P3243</f>
        <v>0</v>
      </c>
      <c r="BX493" s="127">
        <f t="shared" si="68"/>
        <v>4.13</v>
      </c>
      <c r="BY493" s="127" t="str">
        <v>Mbeumo</v>
      </c>
      <c r="BZ493" s="127">
        <v>0</v>
      </c>
      <c r="CA493" s="127">
        <v>4.13</v>
      </c>
      <c r="CH493" s="19" t="str">
        <f t="shared" si="69"/>
        <v>Mbeumo</v>
      </c>
      <c r="CI493" s="19">
        <f>Main!M3243-BQ493-BW493-CC493</f>
        <v>0</v>
      </c>
      <c r="CJ493" s="19">
        <f t="shared" si="70"/>
        <v>4.13</v>
      </c>
      <c r="CK493" s="19" t="str">
        <v>Bamford</v>
      </c>
      <c r="CL493" s="19">
        <v>0</v>
      </c>
      <c r="CM493" s="19">
        <v>3.4</v>
      </c>
    </row>
    <row r="494" spans="1:91">
      <c r="A494" s="48" t="str">
        <v>Wilson</v>
      </c>
      <c r="B494" s="48">
        <v>7.4</v>
      </c>
      <c r="C494" s="48" t="str">
        <v>Newcastle</v>
      </c>
      <c r="D494" s="48">
        <v>3.46</v>
      </c>
      <c r="E494" s="48">
        <v>3.41</v>
      </c>
      <c r="F494" s="48">
        <v>5.33</v>
      </c>
      <c r="G494" s="48">
        <v>4</v>
      </c>
      <c r="H494" s="48">
        <v>4.3099999999999996</v>
      </c>
      <c r="I494" s="48">
        <v>4.16</v>
      </c>
      <c r="J494" s="48">
        <v>3.49</v>
      </c>
      <c r="K494" s="48">
        <v>2.5099999999999998</v>
      </c>
      <c r="L494" s="48">
        <v>0</v>
      </c>
      <c r="N494" s="252">
        <f t="shared" si="66"/>
        <v>1</v>
      </c>
      <c r="O494" s="49" t="str">
        <f>Main!A604</f>
        <v>Adams</v>
      </c>
      <c r="P494" s="49">
        <f>Main!B604</f>
        <v>6.4</v>
      </c>
      <c r="Q494" s="49" t="str">
        <f>Main!C604</f>
        <v>Southampton</v>
      </c>
      <c r="R494" s="49">
        <f>Main!D604</f>
        <v>3.47</v>
      </c>
      <c r="S494" s="49">
        <f>Main!E604</f>
        <v>3.59</v>
      </c>
      <c r="T494" s="49">
        <f>Main!F604</f>
        <v>3.03</v>
      </c>
      <c r="U494" s="49">
        <f>Main!G604</f>
        <v>3.31</v>
      </c>
      <c r="V494" s="49">
        <f>Main!H604</f>
        <v>2.9</v>
      </c>
      <c r="W494" s="49">
        <f>Main!I604</f>
        <v>3.23</v>
      </c>
      <c r="X494" s="49">
        <f>Main!J604</f>
        <v>2.41</v>
      </c>
      <c r="Y494" s="49">
        <f>Main!K604</f>
        <v>2.85</v>
      </c>
      <c r="Z494" s="49">
        <f>Main!L3244</f>
        <v>0</v>
      </c>
      <c r="AB494" s="49">
        <v>2</v>
      </c>
      <c r="AC494" s="49" t="str">
        <v>Kulusevski</v>
      </c>
      <c r="AD494" s="49">
        <v>8</v>
      </c>
      <c r="AE494" s="49" t="str">
        <v>Spurs</v>
      </c>
      <c r="AF494" s="49">
        <v>3.47</v>
      </c>
      <c r="AG494" s="49">
        <v>3.18</v>
      </c>
      <c r="AH494" s="49">
        <v>4.97</v>
      </c>
      <c r="AI494" s="49">
        <v>2.94</v>
      </c>
      <c r="AJ494" s="49">
        <v>2</v>
      </c>
      <c r="AK494" s="49">
        <v>2.39</v>
      </c>
      <c r="AL494" s="49">
        <v>2.66</v>
      </c>
      <c r="AM494" s="49">
        <v>2.2999999999999998</v>
      </c>
      <c r="AN494" s="49">
        <v>0</v>
      </c>
      <c r="AP494" s="50" t="str">
        <f>Main!A604</f>
        <v>Adams</v>
      </c>
      <c r="AQ494" s="50">
        <f>Main!B604</f>
        <v>6.4</v>
      </c>
      <c r="AR494" s="50" t="str">
        <f>Main!C604</f>
        <v>Southampton</v>
      </c>
      <c r="AS494" s="50">
        <f>Main!D604</f>
        <v>3.47</v>
      </c>
      <c r="AT494" s="50">
        <f>Main!E604</f>
        <v>3.59</v>
      </c>
      <c r="AU494" s="50">
        <f>Main!F604</f>
        <v>3.03</v>
      </c>
      <c r="AV494" s="50">
        <f>Main!G604</f>
        <v>3.31</v>
      </c>
      <c r="AW494" s="50">
        <f>Main!H604</f>
        <v>2.9</v>
      </c>
      <c r="AX494" s="50">
        <f>Main!I604</f>
        <v>3.23</v>
      </c>
      <c r="AY494" s="50">
        <f>Main!J604</f>
        <v>2.41</v>
      </c>
      <c r="AZ494" s="50">
        <f>Main!K604</f>
        <v>2.85</v>
      </c>
      <c r="BA494" s="50">
        <f>Main!L1484</f>
        <v>0</v>
      </c>
      <c r="BC494" s="50" t="str">
        <v>Mbeumo</v>
      </c>
      <c r="BD494" s="50">
        <v>5.8</v>
      </c>
      <c r="BE494" s="50" t="str">
        <v>Brentford</v>
      </c>
      <c r="BF494" s="50">
        <v>3</v>
      </c>
      <c r="BG494" s="50">
        <v>2.62</v>
      </c>
      <c r="BH494" s="50">
        <v>3.81</v>
      </c>
      <c r="BI494" s="50">
        <v>3.38</v>
      </c>
      <c r="BJ494" s="50">
        <v>4.13</v>
      </c>
      <c r="BK494" s="50">
        <v>2.81</v>
      </c>
      <c r="BL494" s="50">
        <v>3.94</v>
      </c>
      <c r="BM494" s="50">
        <v>1.57</v>
      </c>
      <c r="BN494" s="50">
        <v>0</v>
      </c>
      <c r="BP494" s="126" t="str">
        <f>Main!A494</f>
        <v>Adams</v>
      </c>
      <c r="BQ494" s="126">
        <f>Main!N3244</f>
        <v>0</v>
      </c>
      <c r="BR494" s="126">
        <f>Main!H54</f>
        <v>2.9</v>
      </c>
      <c r="BS494" s="126" t="str">
        <v>Adams</v>
      </c>
      <c r="BT494" s="126">
        <v>0</v>
      </c>
      <c r="BU494" s="126">
        <v>2.9</v>
      </c>
      <c r="BV494" s="127" t="str">
        <f t="shared" si="67"/>
        <v>Adams</v>
      </c>
      <c r="BW494" s="127">
        <f>Main!P3244</f>
        <v>0</v>
      </c>
      <c r="BX494" s="127">
        <f t="shared" si="68"/>
        <v>2.9</v>
      </c>
      <c r="BY494" s="127" t="str">
        <v>Adams</v>
      </c>
      <c r="BZ494" s="127">
        <v>0</v>
      </c>
      <c r="CA494" s="127">
        <v>2.9</v>
      </c>
      <c r="CH494" s="19" t="str">
        <f t="shared" si="69"/>
        <v>Adams</v>
      </c>
      <c r="CI494" s="19">
        <f>Main!M3244-BQ494-BW494-CC494</f>
        <v>0</v>
      </c>
      <c r="CJ494" s="19">
        <f t="shared" si="70"/>
        <v>2.9</v>
      </c>
      <c r="CK494" s="19" t="str">
        <v>Mbeumo</v>
      </c>
      <c r="CL494" s="19">
        <v>0</v>
      </c>
      <c r="CM494" s="19">
        <v>4.13</v>
      </c>
    </row>
    <row r="495" spans="1:91">
      <c r="A495" s="48" t="str">
        <v>Martial</v>
      </c>
      <c r="B495" s="48">
        <v>6.7</v>
      </c>
      <c r="C495" s="48" t="str">
        <v>Man Utd</v>
      </c>
      <c r="D495" s="48">
        <v>4.17</v>
      </c>
      <c r="E495" s="48">
        <v>4.93</v>
      </c>
      <c r="F495" s="48">
        <v>3.2</v>
      </c>
      <c r="G495" s="48">
        <v>3.21</v>
      </c>
      <c r="H495" s="48">
        <v>4.25</v>
      </c>
      <c r="I495" s="48">
        <v>4.1900000000000004</v>
      </c>
      <c r="J495" s="48">
        <v>4.3899999999999997</v>
      </c>
      <c r="K495" s="48">
        <v>2.13</v>
      </c>
      <c r="L495" s="48">
        <v>0</v>
      </c>
      <c r="N495" s="252">
        <f t="shared" si="66"/>
        <v>1</v>
      </c>
      <c r="O495" s="49" t="str">
        <f>Main!A605</f>
        <v>Calvert-Lewin</v>
      </c>
      <c r="P495" s="49">
        <f>Main!B605</f>
        <v>7.9</v>
      </c>
      <c r="Q495" s="49" t="str">
        <f>Main!C605</f>
        <v>Everton</v>
      </c>
      <c r="R495" s="49">
        <f>Main!D605</f>
        <v>0.91</v>
      </c>
      <c r="S495" s="49">
        <f>Main!E605</f>
        <v>1.89</v>
      </c>
      <c r="T495" s="49">
        <f>Main!F605</f>
        <v>4.07</v>
      </c>
      <c r="U495" s="49">
        <f>Main!G605</f>
        <v>3.19</v>
      </c>
      <c r="V495" s="49">
        <f>Main!H605</f>
        <v>3.14</v>
      </c>
      <c r="W495" s="49">
        <f>Main!I605</f>
        <v>2.79</v>
      </c>
      <c r="X495" s="49">
        <f>Main!J605</f>
        <v>4.28</v>
      </c>
      <c r="Y495" s="49">
        <f>Main!K605</f>
        <v>3.88</v>
      </c>
      <c r="Z495" s="49">
        <f>Main!L3245</f>
        <v>0</v>
      </c>
      <c r="AB495" s="49">
        <v>2</v>
      </c>
      <c r="AC495" s="49" t="str">
        <v>Bailey</v>
      </c>
      <c r="AD495" s="49">
        <v>4.5</v>
      </c>
      <c r="AE495" s="49" t="str">
        <v>Aston Villa</v>
      </c>
      <c r="AF495" s="49">
        <v>2.87</v>
      </c>
      <c r="AG495" s="49">
        <v>3.07</v>
      </c>
      <c r="AH495" s="49">
        <v>3.46</v>
      </c>
      <c r="AI495" s="49">
        <v>2.98</v>
      </c>
      <c r="AJ495" s="49">
        <v>3.47</v>
      </c>
      <c r="AK495" s="49">
        <v>2.1800000000000002</v>
      </c>
      <c r="AL495" s="49">
        <v>2.69</v>
      </c>
      <c r="AM495" s="49">
        <v>2.98</v>
      </c>
      <c r="AN495" s="49">
        <v>0</v>
      </c>
      <c r="AP495" s="50" t="str">
        <f>Main!A605</f>
        <v>Calvert-Lewin</v>
      </c>
      <c r="AQ495" s="50">
        <f>Main!B605</f>
        <v>7.9</v>
      </c>
      <c r="AR495" s="50" t="str">
        <f>Main!C605</f>
        <v>Everton</v>
      </c>
      <c r="AS495" s="50">
        <f>Main!D605</f>
        <v>0.91</v>
      </c>
      <c r="AT495" s="50">
        <f>Main!E605</f>
        <v>1.89</v>
      </c>
      <c r="AU495" s="50">
        <f>Main!F605</f>
        <v>4.07</v>
      </c>
      <c r="AV495" s="50">
        <f>Main!G605</f>
        <v>3.19</v>
      </c>
      <c r="AW495" s="50">
        <f>Main!H605</f>
        <v>3.14</v>
      </c>
      <c r="AX495" s="50">
        <f>Main!I605</f>
        <v>2.79</v>
      </c>
      <c r="AY495" s="50">
        <f>Main!J605</f>
        <v>4.28</v>
      </c>
      <c r="AZ495" s="50">
        <f>Main!K605</f>
        <v>3.88</v>
      </c>
      <c r="BA495" s="50">
        <f>Main!L1485</f>
        <v>0</v>
      </c>
      <c r="BC495" s="50" t="str">
        <v>Adams</v>
      </c>
      <c r="BD495" s="50">
        <v>6.4</v>
      </c>
      <c r="BE495" s="50" t="str">
        <v>Southampton</v>
      </c>
      <c r="BF495" s="50">
        <v>3.47</v>
      </c>
      <c r="BG495" s="50">
        <v>3.59</v>
      </c>
      <c r="BH495" s="50">
        <v>3.03</v>
      </c>
      <c r="BI495" s="50">
        <v>3.31</v>
      </c>
      <c r="BJ495" s="50">
        <v>2.9</v>
      </c>
      <c r="BK495" s="50">
        <v>3.23</v>
      </c>
      <c r="BL495" s="50">
        <v>2.41</v>
      </c>
      <c r="BM495" s="50">
        <v>2.85</v>
      </c>
      <c r="BN495" s="50">
        <v>0</v>
      </c>
      <c r="BP495" s="126" t="str">
        <f>Main!A495</f>
        <v>Calvert-Lewin</v>
      </c>
      <c r="BQ495" s="126">
        <f>Main!N3245</f>
        <v>0</v>
      </c>
      <c r="BR495" s="126">
        <f>Main!H55</f>
        <v>3.14</v>
      </c>
      <c r="BS495" s="126" t="str">
        <v>Calvert-Lewin</v>
      </c>
      <c r="BT495" s="126">
        <v>0</v>
      </c>
      <c r="BU495" s="126">
        <v>3.14</v>
      </c>
      <c r="BV495" s="127" t="str">
        <f t="shared" si="67"/>
        <v>Calvert-Lewin</v>
      </c>
      <c r="BW495" s="127">
        <f>Main!P3245</f>
        <v>0</v>
      </c>
      <c r="BX495" s="127">
        <f t="shared" si="68"/>
        <v>3.14</v>
      </c>
      <c r="BY495" s="127" t="str">
        <v>Calvert-Lewin</v>
      </c>
      <c r="BZ495" s="127">
        <v>0</v>
      </c>
      <c r="CA495" s="127">
        <v>3.14</v>
      </c>
      <c r="CH495" s="19" t="str">
        <f t="shared" si="69"/>
        <v>Calvert-Lewin</v>
      </c>
      <c r="CI495" s="19">
        <f>Main!M3245-BQ495-BW495-CC495</f>
        <v>0</v>
      </c>
      <c r="CJ495" s="19">
        <f t="shared" si="70"/>
        <v>3.14</v>
      </c>
      <c r="CK495" s="19" t="str">
        <v>Adams</v>
      </c>
      <c r="CL495" s="19">
        <v>0</v>
      </c>
      <c r="CM495" s="19">
        <v>2.9</v>
      </c>
    </row>
    <row r="496" spans="1:91">
      <c r="A496" s="48" t="str">
        <v>Watkins</v>
      </c>
      <c r="B496" s="48">
        <v>7.1</v>
      </c>
      <c r="C496" s="48" t="str">
        <v>Aston Villa</v>
      </c>
      <c r="D496" s="48">
        <v>3.48</v>
      </c>
      <c r="E496" s="48">
        <v>4.07</v>
      </c>
      <c r="F496" s="48">
        <v>4.54</v>
      </c>
      <c r="G496" s="48">
        <v>3.76</v>
      </c>
      <c r="H496" s="48">
        <v>4.13</v>
      </c>
      <c r="I496" s="48">
        <v>2.6</v>
      </c>
      <c r="J496" s="48">
        <v>3.21</v>
      </c>
      <c r="K496" s="48">
        <v>3.55</v>
      </c>
      <c r="L496" s="48">
        <v>0</v>
      </c>
      <c r="N496" s="252">
        <f t="shared" ref="N496:N559" si="71">N386</f>
        <v>1</v>
      </c>
      <c r="O496" s="49" t="str">
        <f>Main!A606</f>
        <v>Scamacca</v>
      </c>
      <c r="P496" s="49">
        <f>Main!B606</f>
        <v>6.7</v>
      </c>
      <c r="Q496" s="49" t="str">
        <f>Main!C606</f>
        <v>West Ham</v>
      </c>
      <c r="R496" s="49">
        <f>Main!D606</f>
        <v>2.15</v>
      </c>
      <c r="S496" s="49">
        <f>Main!E606</f>
        <v>2.98</v>
      </c>
      <c r="T496" s="49">
        <f>Main!F606</f>
        <v>3.06</v>
      </c>
      <c r="U496" s="49">
        <f>Main!G606</f>
        <v>3.61</v>
      </c>
      <c r="V496" s="49">
        <f>Main!H606</f>
        <v>2.67</v>
      </c>
      <c r="W496" s="49">
        <f>Main!I606</f>
        <v>2.96</v>
      </c>
      <c r="X496" s="49">
        <f>Main!J606</f>
        <v>2.72</v>
      </c>
      <c r="Y496" s="49">
        <f>Main!K606</f>
        <v>3.19</v>
      </c>
      <c r="Z496" s="49">
        <f>Main!L3246</f>
        <v>0</v>
      </c>
      <c r="AB496" s="49">
        <v>2</v>
      </c>
      <c r="AC496" s="49" t="str">
        <v>March</v>
      </c>
      <c r="AD496" s="49">
        <v>5</v>
      </c>
      <c r="AE496" s="49" t="str">
        <v>Brighton</v>
      </c>
      <c r="AF496" s="49">
        <v>3.02</v>
      </c>
      <c r="AG496" s="49">
        <v>3.21</v>
      </c>
      <c r="AH496" s="49">
        <v>2.75</v>
      </c>
      <c r="AI496" s="49">
        <v>3.04</v>
      </c>
      <c r="AJ496" s="49">
        <v>3.58</v>
      </c>
      <c r="AK496" s="49">
        <v>2.89</v>
      </c>
      <c r="AL496" s="49">
        <v>3.45</v>
      </c>
      <c r="AM496" s="49">
        <v>1.61</v>
      </c>
      <c r="AN496" s="49">
        <v>0</v>
      </c>
      <c r="AP496" s="50" t="str">
        <f>Main!A606</f>
        <v>Scamacca</v>
      </c>
      <c r="AQ496" s="50">
        <f>Main!B606</f>
        <v>6.7</v>
      </c>
      <c r="AR496" s="50" t="str">
        <f>Main!C606</f>
        <v>West Ham</v>
      </c>
      <c r="AS496" s="50">
        <f>Main!D606</f>
        <v>2.15</v>
      </c>
      <c r="AT496" s="50">
        <f>Main!E606</f>
        <v>2.98</v>
      </c>
      <c r="AU496" s="50">
        <f>Main!F606</f>
        <v>3.06</v>
      </c>
      <c r="AV496" s="50">
        <f>Main!G606</f>
        <v>3.61</v>
      </c>
      <c r="AW496" s="50">
        <f>Main!H606</f>
        <v>2.67</v>
      </c>
      <c r="AX496" s="50">
        <f>Main!I606</f>
        <v>2.96</v>
      </c>
      <c r="AY496" s="50">
        <f>Main!J606</f>
        <v>2.72</v>
      </c>
      <c r="AZ496" s="50">
        <f>Main!K606</f>
        <v>3.19</v>
      </c>
      <c r="BA496" s="50">
        <f>Main!L1486</f>
        <v>0</v>
      </c>
      <c r="BC496" s="50" t="str">
        <v>Calvert-Lewin</v>
      </c>
      <c r="BD496" s="50">
        <v>7.9</v>
      </c>
      <c r="BE496" s="50" t="str">
        <v>Everton</v>
      </c>
      <c r="BF496" s="50">
        <v>0.91</v>
      </c>
      <c r="BG496" s="50">
        <v>1.89</v>
      </c>
      <c r="BH496" s="50">
        <v>4.07</v>
      </c>
      <c r="BI496" s="50">
        <v>3.19</v>
      </c>
      <c r="BJ496" s="50">
        <v>3.14</v>
      </c>
      <c r="BK496" s="50">
        <v>2.79</v>
      </c>
      <c r="BL496" s="50">
        <v>4.28</v>
      </c>
      <c r="BM496" s="50">
        <v>3.88</v>
      </c>
      <c r="BN496" s="50">
        <v>0</v>
      </c>
      <c r="BP496" s="126" t="str">
        <f>Main!A496</f>
        <v>Scamacca</v>
      </c>
      <c r="BQ496" s="126">
        <f>Main!N3246</f>
        <v>0</v>
      </c>
      <c r="BR496" s="126">
        <f>Main!H56</f>
        <v>2.67</v>
      </c>
      <c r="BS496" s="126" t="str">
        <v>Scamacca</v>
      </c>
      <c r="BT496" s="126">
        <v>0</v>
      </c>
      <c r="BU496" s="126">
        <v>2.67</v>
      </c>
      <c r="BV496" s="127" t="str">
        <f t="shared" si="67"/>
        <v>Scamacca</v>
      </c>
      <c r="BW496" s="127">
        <f>Main!P3246</f>
        <v>0</v>
      </c>
      <c r="BX496" s="127">
        <f t="shared" si="68"/>
        <v>2.67</v>
      </c>
      <c r="BY496" s="127" t="str">
        <v>Scamacca</v>
      </c>
      <c r="BZ496" s="127">
        <v>0</v>
      </c>
      <c r="CA496" s="127">
        <v>2.67</v>
      </c>
      <c r="CH496" s="19" t="str">
        <f t="shared" si="69"/>
        <v>Scamacca</v>
      </c>
      <c r="CI496" s="19">
        <f>Main!M3246-BQ496-BW496-CC496</f>
        <v>0</v>
      </c>
      <c r="CJ496" s="19">
        <f t="shared" si="70"/>
        <v>2.67</v>
      </c>
      <c r="CK496" s="19" t="str">
        <v>Calvert-Lewin</v>
      </c>
      <c r="CL496" s="19">
        <v>0</v>
      </c>
      <c r="CM496" s="19">
        <v>3.14</v>
      </c>
    </row>
    <row r="497" spans="1:91">
      <c r="A497" s="48" t="str">
        <v>Havertz</v>
      </c>
      <c r="B497" s="48">
        <v>7.7</v>
      </c>
      <c r="C497" s="48" t="str">
        <v>Chelsea</v>
      </c>
      <c r="D497" s="48">
        <v>3.67</v>
      </c>
      <c r="E497" s="48">
        <v>6.18</v>
      </c>
      <c r="F497" s="48">
        <v>3.54</v>
      </c>
      <c r="G497" s="48">
        <v>2.58</v>
      </c>
      <c r="H497" s="48">
        <v>3.65</v>
      </c>
      <c r="I497" s="48">
        <v>2.9</v>
      </c>
      <c r="J497" s="48">
        <v>3.59</v>
      </c>
      <c r="K497" s="48">
        <v>2.68</v>
      </c>
      <c r="L497" s="48">
        <v>0</v>
      </c>
      <c r="N497" s="252">
        <f t="shared" si="71"/>
        <v>1</v>
      </c>
      <c r="O497" s="49" t="str">
        <f>Main!A607</f>
        <v>Edouard</v>
      </c>
      <c r="P497" s="49">
        <f>Main!B607</f>
        <v>5.3</v>
      </c>
      <c r="Q497" s="49" t="str">
        <f>Main!C607</f>
        <v>Crystal Palace</v>
      </c>
      <c r="R497" s="49">
        <f>Main!D607</f>
        <v>3.3</v>
      </c>
      <c r="S497" s="49">
        <f>Main!E607</f>
        <v>3.09</v>
      </c>
      <c r="T497" s="49">
        <f>Main!F607</f>
        <v>2.58</v>
      </c>
      <c r="U497" s="49">
        <f>Main!G607</f>
        <v>2.88</v>
      </c>
      <c r="V497" s="49">
        <f>Main!H607</f>
        <v>2.63</v>
      </c>
      <c r="W497" s="49">
        <f>Main!I607</f>
        <v>2.94</v>
      </c>
      <c r="X497" s="49">
        <f>Main!J607</f>
        <v>2.89</v>
      </c>
      <c r="Y497" s="49">
        <f>Main!K607</f>
        <v>2.66</v>
      </c>
      <c r="Z497" s="49">
        <f>Main!L3247</f>
        <v>0</v>
      </c>
      <c r="AB497" s="49">
        <v>2</v>
      </c>
      <c r="AC497" s="49" t="str">
        <v>Mahrez</v>
      </c>
      <c r="AD497" s="49">
        <v>7.5</v>
      </c>
      <c r="AE497" s="49" t="str">
        <v>Man City</v>
      </c>
      <c r="AF497" s="49">
        <v>3.13</v>
      </c>
      <c r="AG497" s="49">
        <v>1.98</v>
      </c>
      <c r="AH497" s="49">
        <v>4.4400000000000004</v>
      </c>
      <c r="AI497" s="49">
        <v>2.68</v>
      </c>
      <c r="AJ497" s="49">
        <v>2.23</v>
      </c>
      <c r="AK497" s="49">
        <v>4.91</v>
      </c>
      <c r="AL497" s="49">
        <v>2.65</v>
      </c>
      <c r="AM497" s="49">
        <v>1.07</v>
      </c>
      <c r="AN497" s="49">
        <v>0</v>
      </c>
      <c r="AP497" s="50" t="str">
        <f>Main!A607</f>
        <v>Edouard</v>
      </c>
      <c r="AQ497" s="50">
        <f>Main!B607</f>
        <v>5.3</v>
      </c>
      <c r="AR497" s="50" t="str">
        <f>Main!C607</f>
        <v>Crystal Palace</v>
      </c>
      <c r="AS497" s="50">
        <f>Main!D607</f>
        <v>3.3</v>
      </c>
      <c r="AT497" s="50">
        <f>Main!E607</f>
        <v>3.09</v>
      </c>
      <c r="AU497" s="50">
        <f>Main!F607</f>
        <v>2.58</v>
      </c>
      <c r="AV497" s="50">
        <f>Main!G607</f>
        <v>2.88</v>
      </c>
      <c r="AW497" s="50">
        <f>Main!H607</f>
        <v>2.63</v>
      </c>
      <c r="AX497" s="50">
        <f>Main!I607</f>
        <v>2.94</v>
      </c>
      <c r="AY497" s="50">
        <f>Main!J607</f>
        <v>2.89</v>
      </c>
      <c r="AZ497" s="50">
        <f>Main!K607</f>
        <v>2.66</v>
      </c>
      <c r="BA497" s="50">
        <f>Main!L1487</f>
        <v>0</v>
      </c>
      <c r="BC497" s="50" t="str">
        <v>Scamacca</v>
      </c>
      <c r="BD497" s="50">
        <v>6.7</v>
      </c>
      <c r="BE497" s="50" t="str">
        <v>West Ham</v>
      </c>
      <c r="BF497" s="50">
        <v>2.15</v>
      </c>
      <c r="BG497" s="50">
        <v>2.98</v>
      </c>
      <c r="BH497" s="50">
        <v>3.06</v>
      </c>
      <c r="BI497" s="50">
        <v>3.61</v>
      </c>
      <c r="BJ497" s="50">
        <v>2.67</v>
      </c>
      <c r="BK497" s="50">
        <v>2.96</v>
      </c>
      <c r="BL497" s="50">
        <v>2.72</v>
      </c>
      <c r="BM497" s="50">
        <v>3.19</v>
      </c>
      <c r="BN497" s="50">
        <v>0</v>
      </c>
      <c r="BP497" s="126" t="str">
        <f>Main!A497</f>
        <v>Edouard</v>
      </c>
      <c r="BQ497" s="126">
        <f>Main!N3247</f>
        <v>0</v>
      </c>
      <c r="BR497" s="126">
        <f>Main!H57</f>
        <v>2.63</v>
      </c>
      <c r="BS497" s="126" t="str">
        <v>Edouard</v>
      </c>
      <c r="BT497" s="126">
        <v>0</v>
      </c>
      <c r="BU497" s="126">
        <v>2.63</v>
      </c>
      <c r="BV497" s="127" t="str">
        <f t="shared" si="67"/>
        <v>Edouard</v>
      </c>
      <c r="BW497" s="127">
        <f>Main!P3247</f>
        <v>0</v>
      </c>
      <c r="BX497" s="127">
        <f t="shared" si="68"/>
        <v>2.63</v>
      </c>
      <c r="BY497" s="127" t="str">
        <v>Edouard</v>
      </c>
      <c r="BZ497" s="127">
        <v>0</v>
      </c>
      <c r="CA497" s="127">
        <v>2.63</v>
      </c>
      <c r="CH497" s="19" t="str">
        <f t="shared" si="69"/>
        <v>Edouard</v>
      </c>
      <c r="CI497" s="19">
        <f>Main!M3247-BQ497-BW497-CC497</f>
        <v>0</v>
      </c>
      <c r="CJ497" s="19">
        <f t="shared" si="70"/>
        <v>2.63</v>
      </c>
      <c r="CK497" s="19" t="str">
        <v>Scamacca</v>
      </c>
      <c r="CL497" s="19">
        <v>0</v>
      </c>
      <c r="CM497" s="19">
        <v>2.67</v>
      </c>
    </row>
    <row r="498" spans="1:91">
      <c r="A498" s="48" t="str">
        <v>Aubameyang</v>
      </c>
      <c r="B498" s="48">
        <v>8.6999999999999993</v>
      </c>
      <c r="C498" s="48" t="str">
        <v>Chelsea</v>
      </c>
      <c r="D498" s="48">
        <v>3.5</v>
      </c>
      <c r="E498" s="48">
        <v>5.86</v>
      </c>
      <c r="F498" s="48">
        <v>3.45</v>
      </c>
      <c r="G498" s="48">
        <v>2.48</v>
      </c>
      <c r="H498" s="48">
        <v>3.56</v>
      </c>
      <c r="I498" s="48">
        <v>2.83</v>
      </c>
      <c r="J498" s="48">
        <v>3.45</v>
      </c>
      <c r="K498" s="48">
        <v>2.5299999999999998</v>
      </c>
      <c r="L498" s="48">
        <v>0</v>
      </c>
      <c r="N498" s="252">
        <f t="shared" si="71"/>
        <v>1</v>
      </c>
      <c r="O498" s="49" t="str">
        <f>Main!A608</f>
        <v>Johnson</v>
      </c>
      <c r="P498" s="49">
        <f>Main!B608</f>
        <v>5.6</v>
      </c>
      <c r="Q498" s="49" t="str">
        <f>Main!C608</f>
        <v>Nott'm Forest</v>
      </c>
      <c r="R498" s="49">
        <f>Main!D608</f>
        <v>3.11</v>
      </c>
      <c r="S498" s="49">
        <f>Main!E608</f>
        <v>3.14</v>
      </c>
      <c r="T498" s="49">
        <f>Main!F608</f>
        <v>3.23</v>
      </c>
      <c r="U498" s="49">
        <f>Main!G608</f>
        <v>2.81</v>
      </c>
      <c r="V498" s="49">
        <f>Main!H608</f>
        <v>3.31</v>
      </c>
      <c r="W498" s="49">
        <f>Main!I608</f>
        <v>2.69</v>
      </c>
      <c r="X498" s="49">
        <f>Main!J608</f>
        <v>2.23</v>
      </c>
      <c r="Y498" s="49">
        <f>Main!K608</f>
        <v>2.16</v>
      </c>
      <c r="Z498" s="49">
        <f>Main!L3248</f>
        <v>0</v>
      </c>
      <c r="AB498" s="49">
        <v>2</v>
      </c>
      <c r="AC498" s="49" t="str">
        <v>Harrison</v>
      </c>
      <c r="AD498" s="49">
        <v>5.8</v>
      </c>
      <c r="AE498" s="49" t="str">
        <v>Leeds</v>
      </c>
      <c r="AF498" s="49">
        <v>2.4700000000000002</v>
      </c>
      <c r="AG498" s="49">
        <v>3.28</v>
      </c>
      <c r="AH498" s="49">
        <v>2.9</v>
      </c>
      <c r="AI498" s="49">
        <v>3.09</v>
      </c>
      <c r="AJ498" s="49">
        <v>2.92</v>
      </c>
      <c r="AK498" s="49">
        <v>2.69</v>
      </c>
      <c r="AL498" s="49">
        <v>2.62</v>
      </c>
      <c r="AM498" s="49">
        <v>2.81</v>
      </c>
      <c r="AN498" s="49">
        <v>0</v>
      </c>
      <c r="AP498" s="50" t="str">
        <f>Main!A608</f>
        <v>Johnson</v>
      </c>
      <c r="AQ498" s="50">
        <f>Main!B608</f>
        <v>5.6</v>
      </c>
      <c r="AR498" s="50" t="str">
        <f>Main!C608</f>
        <v>Nott'm Forest</v>
      </c>
      <c r="AS498" s="50">
        <f>Main!D608</f>
        <v>3.11</v>
      </c>
      <c r="AT498" s="50">
        <f>Main!E608</f>
        <v>3.14</v>
      </c>
      <c r="AU498" s="50">
        <f>Main!F608</f>
        <v>3.23</v>
      </c>
      <c r="AV498" s="50">
        <f>Main!G608</f>
        <v>2.81</v>
      </c>
      <c r="AW498" s="50">
        <f>Main!H608</f>
        <v>3.31</v>
      </c>
      <c r="AX498" s="50">
        <f>Main!I608</f>
        <v>2.69</v>
      </c>
      <c r="AY498" s="50">
        <f>Main!J608</f>
        <v>2.23</v>
      </c>
      <c r="AZ498" s="50">
        <f>Main!K608</f>
        <v>2.16</v>
      </c>
      <c r="BA498" s="50">
        <f>Main!L1488</f>
        <v>0</v>
      </c>
      <c r="BC498" s="50" t="str">
        <v>Edouard</v>
      </c>
      <c r="BD498" s="50">
        <v>5.3</v>
      </c>
      <c r="BE498" s="50" t="str">
        <v>Crystal Palace</v>
      </c>
      <c r="BF498" s="50">
        <v>3.3</v>
      </c>
      <c r="BG498" s="50">
        <v>3.09</v>
      </c>
      <c r="BH498" s="50">
        <v>2.58</v>
      </c>
      <c r="BI498" s="50">
        <v>2.88</v>
      </c>
      <c r="BJ498" s="50">
        <v>2.63</v>
      </c>
      <c r="BK498" s="50">
        <v>2.94</v>
      </c>
      <c r="BL498" s="50">
        <v>2.89</v>
      </c>
      <c r="BM498" s="50">
        <v>2.66</v>
      </c>
      <c r="BN498" s="50">
        <v>0</v>
      </c>
      <c r="BP498" s="126" t="str">
        <f>Main!A498</f>
        <v>Johnson</v>
      </c>
      <c r="BQ498" s="126">
        <f>Main!N3248</f>
        <v>0</v>
      </c>
      <c r="BR498" s="126">
        <f>Main!H58</f>
        <v>3.31</v>
      </c>
      <c r="BS498" s="126" t="str">
        <v>Johnson</v>
      </c>
      <c r="BT498" s="126">
        <v>0</v>
      </c>
      <c r="BU498" s="126">
        <v>3.31</v>
      </c>
      <c r="BV498" s="127" t="str">
        <f t="shared" si="67"/>
        <v>Johnson</v>
      </c>
      <c r="BW498" s="127">
        <f>Main!P3248</f>
        <v>0</v>
      </c>
      <c r="BX498" s="127">
        <f t="shared" si="68"/>
        <v>3.31</v>
      </c>
      <c r="BY498" s="127" t="str">
        <v>Johnson</v>
      </c>
      <c r="BZ498" s="127">
        <v>0</v>
      </c>
      <c r="CA498" s="127">
        <v>3.31</v>
      </c>
      <c r="CH498" s="19" t="str">
        <f t="shared" si="69"/>
        <v>Johnson</v>
      </c>
      <c r="CI498" s="19">
        <f>Main!M3248-BQ498-BW498-CC498</f>
        <v>0</v>
      </c>
      <c r="CJ498" s="19">
        <f t="shared" si="70"/>
        <v>3.31</v>
      </c>
      <c r="CK498" s="19" t="str">
        <v>Edouard</v>
      </c>
      <c r="CL498" s="19">
        <v>0</v>
      </c>
      <c r="CM498" s="19">
        <v>2.63</v>
      </c>
    </row>
    <row r="499" spans="1:91">
      <c r="A499" s="48" t="str">
        <v>Solanke</v>
      </c>
      <c r="B499" s="48">
        <v>5.8</v>
      </c>
      <c r="C499" s="48" t="str">
        <v>Bournemouth</v>
      </c>
      <c r="D499" s="48">
        <v>4.43</v>
      </c>
      <c r="E499" s="48">
        <v>3.26</v>
      </c>
      <c r="F499" s="48">
        <v>3.55</v>
      </c>
      <c r="G499" s="48">
        <v>4.2699999999999996</v>
      </c>
      <c r="H499" s="48">
        <v>3.09</v>
      </c>
      <c r="I499" s="48">
        <v>3.33</v>
      </c>
      <c r="J499" s="48">
        <v>3.31</v>
      </c>
      <c r="K499" s="48">
        <v>1.24</v>
      </c>
      <c r="L499" s="48">
        <v>0</v>
      </c>
      <c r="N499" s="252">
        <f t="shared" si="71"/>
        <v>1</v>
      </c>
      <c r="O499" s="49" t="str">
        <f>Main!A609</f>
        <v>Daka</v>
      </c>
      <c r="P499" s="49">
        <f>Main!B609</f>
        <v>5.7</v>
      </c>
      <c r="Q499" s="49" t="str">
        <f>Main!C609</f>
        <v>Leicester</v>
      </c>
      <c r="R499" s="49">
        <f>Main!D609</f>
        <v>2.34</v>
      </c>
      <c r="S499" s="49">
        <f>Main!E609</f>
        <v>3.19</v>
      </c>
      <c r="T499" s="49">
        <f>Main!F609</f>
        <v>2.93</v>
      </c>
      <c r="U499" s="49">
        <f>Main!G609</f>
        <v>2.73</v>
      </c>
      <c r="V499" s="49">
        <f>Main!H609</f>
        <v>2.31</v>
      </c>
      <c r="W499" s="49">
        <f>Main!I609</f>
        <v>2.2799999999999998</v>
      </c>
      <c r="X499" s="49">
        <f>Main!J609</f>
        <v>2.1800000000000002</v>
      </c>
      <c r="Y499" s="49">
        <f>Main!K609</f>
        <v>1.83</v>
      </c>
      <c r="Z499" s="49">
        <f>Main!L3249</f>
        <v>0</v>
      </c>
      <c r="AB499" s="49">
        <v>2</v>
      </c>
      <c r="AC499" s="49" t="str">
        <v>Eriksen</v>
      </c>
      <c r="AD499" s="49">
        <v>6.3</v>
      </c>
      <c r="AE499" s="49" t="str">
        <v>Man Utd</v>
      </c>
      <c r="AF499" s="49">
        <v>3.13</v>
      </c>
      <c r="AG499" s="49">
        <v>3.63</v>
      </c>
      <c r="AH499" s="49">
        <v>2.4500000000000002</v>
      </c>
      <c r="AI499" s="49">
        <v>2.4900000000000002</v>
      </c>
      <c r="AJ499" s="49">
        <v>3.24</v>
      </c>
      <c r="AK499" s="49">
        <v>2.96</v>
      </c>
      <c r="AL499" s="49">
        <v>3.24</v>
      </c>
      <c r="AM499" s="49">
        <v>1.55</v>
      </c>
      <c r="AN499" s="49">
        <v>0</v>
      </c>
      <c r="AP499" s="50" t="str">
        <f>Main!A609</f>
        <v>Daka</v>
      </c>
      <c r="AQ499" s="50">
        <f>Main!B609</f>
        <v>5.7</v>
      </c>
      <c r="AR499" s="50" t="str">
        <f>Main!C609</f>
        <v>Leicester</v>
      </c>
      <c r="AS499" s="50">
        <f>Main!D609</f>
        <v>2.34</v>
      </c>
      <c r="AT499" s="50">
        <f>Main!E609</f>
        <v>3.19</v>
      </c>
      <c r="AU499" s="50">
        <f>Main!F609</f>
        <v>2.93</v>
      </c>
      <c r="AV499" s="50">
        <f>Main!G609</f>
        <v>2.73</v>
      </c>
      <c r="AW499" s="50">
        <f>Main!H609</f>
        <v>2.31</v>
      </c>
      <c r="AX499" s="50">
        <f>Main!I609</f>
        <v>2.2799999999999998</v>
      </c>
      <c r="AY499" s="50">
        <f>Main!J609</f>
        <v>2.1800000000000002</v>
      </c>
      <c r="AZ499" s="50">
        <f>Main!K609</f>
        <v>1.83</v>
      </c>
      <c r="BA499" s="50">
        <f>Main!L1489</f>
        <v>0</v>
      </c>
      <c r="BC499" s="50" t="str">
        <v>Johnson</v>
      </c>
      <c r="BD499" s="50">
        <v>5.6</v>
      </c>
      <c r="BE499" s="50" t="str">
        <v>Nott'm Forest</v>
      </c>
      <c r="BF499" s="50">
        <v>3.11</v>
      </c>
      <c r="BG499" s="50">
        <v>3.14</v>
      </c>
      <c r="BH499" s="50">
        <v>3.23</v>
      </c>
      <c r="BI499" s="50">
        <v>2.81</v>
      </c>
      <c r="BJ499" s="50">
        <v>3.31</v>
      </c>
      <c r="BK499" s="50">
        <v>2.69</v>
      </c>
      <c r="BL499" s="50">
        <v>2.23</v>
      </c>
      <c r="BM499" s="50">
        <v>2.16</v>
      </c>
      <c r="BN499" s="50">
        <v>0</v>
      </c>
      <c r="BP499" s="126" t="str">
        <f>Main!A499</f>
        <v>Daka</v>
      </c>
      <c r="BQ499" s="126">
        <f>Main!N3249</f>
        <v>0</v>
      </c>
      <c r="BR499" s="126" t="e">
        <f>Main!#REF!</f>
        <v>#REF!</v>
      </c>
      <c r="BS499" s="126" t="str">
        <v>Daka</v>
      </c>
      <c r="BT499" s="126">
        <v>0</v>
      </c>
      <c r="BU499" s="126" t="e">
        <v>#REF!</v>
      </c>
      <c r="BV499" s="127" t="str">
        <f t="shared" si="67"/>
        <v>Daka</v>
      </c>
      <c r="BW499" s="127">
        <f>Main!P3249</f>
        <v>0</v>
      </c>
      <c r="BX499" s="127" t="e">
        <f t="shared" si="68"/>
        <v>#REF!</v>
      </c>
      <c r="BY499" s="127" t="str">
        <v>Daka</v>
      </c>
      <c r="BZ499" s="127">
        <v>0</v>
      </c>
      <c r="CA499" s="127" t="e">
        <v>#REF!</v>
      </c>
      <c r="CH499" s="19" t="str">
        <f t="shared" si="69"/>
        <v>Daka</v>
      </c>
      <c r="CI499" s="19">
        <f>Main!M3249-BQ499-BW499-CC499</f>
        <v>0</v>
      </c>
      <c r="CJ499" s="19" t="e">
        <f t="shared" si="70"/>
        <v>#REF!</v>
      </c>
      <c r="CK499" s="19" t="str">
        <v>Johnson</v>
      </c>
      <c r="CL499" s="19">
        <v>0</v>
      </c>
      <c r="CM499" s="19">
        <v>3.31</v>
      </c>
    </row>
    <row r="500" spans="1:91">
      <c r="A500" s="48" t="str">
        <v>Bamford</v>
      </c>
      <c r="B500" s="48">
        <v>7.2</v>
      </c>
      <c r="C500" s="48" t="str">
        <v>Leeds</v>
      </c>
      <c r="D500" s="48">
        <v>1.69</v>
      </c>
      <c r="E500" s="48">
        <v>3.12</v>
      </c>
      <c r="F500" s="48">
        <v>3.23</v>
      </c>
      <c r="G500" s="48">
        <v>3.87</v>
      </c>
      <c r="H500" s="48">
        <v>3.4</v>
      </c>
      <c r="I500" s="48">
        <v>3.24</v>
      </c>
      <c r="J500" s="48">
        <v>3.34</v>
      </c>
      <c r="K500" s="48">
        <v>3.43</v>
      </c>
      <c r="L500" s="48">
        <v>0</v>
      </c>
      <c r="N500" s="252">
        <f t="shared" si="71"/>
        <v>1</v>
      </c>
      <c r="O500" s="49" t="str">
        <f>Main!A610</f>
        <v>Greenwood</v>
      </c>
      <c r="P500" s="49">
        <f>Main!B610</f>
        <v>4.2</v>
      </c>
      <c r="Q500" s="49" t="str">
        <f>Main!C610</f>
        <v>Leeds</v>
      </c>
      <c r="R500" s="49">
        <f>Main!D610</f>
        <v>0.81</v>
      </c>
      <c r="S500" s="49">
        <f>Main!E610</f>
        <v>0.99</v>
      </c>
      <c r="T500" s="49">
        <f>Main!F610</f>
        <v>0.74</v>
      </c>
      <c r="U500" s="49">
        <f>Main!G610</f>
        <v>0.86</v>
      </c>
      <c r="V500" s="49">
        <f>Main!H610</f>
        <v>0.69</v>
      </c>
      <c r="W500" s="49">
        <f>Main!I610</f>
        <v>0.71</v>
      </c>
      <c r="X500" s="49">
        <f>Main!J610</f>
        <v>0.79</v>
      </c>
      <c r="Y500" s="49">
        <f>Main!K610</f>
        <v>0.73</v>
      </c>
      <c r="Z500" s="49">
        <f>Main!L3250</f>
        <v>0</v>
      </c>
      <c r="AB500" s="49">
        <v>2</v>
      </c>
      <c r="AC500" s="49" t="str">
        <v>Eze</v>
      </c>
      <c r="AD500" s="49">
        <v>5.7</v>
      </c>
      <c r="AE500" s="49" t="str">
        <v>Crystal Palace</v>
      </c>
      <c r="AF500" s="49">
        <v>3.39</v>
      </c>
      <c r="AG500" s="49">
        <v>3.07</v>
      </c>
      <c r="AH500" s="49">
        <v>2.6</v>
      </c>
      <c r="AI500" s="49">
        <v>2.76</v>
      </c>
      <c r="AJ500" s="49">
        <v>2.48</v>
      </c>
      <c r="AK500" s="49">
        <v>2.91</v>
      </c>
      <c r="AL500" s="49">
        <v>2.82</v>
      </c>
      <c r="AM500" s="49">
        <v>2.56</v>
      </c>
      <c r="AN500" s="49">
        <v>0</v>
      </c>
      <c r="AP500" s="50" t="str">
        <f>Main!A610</f>
        <v>Greenwood</v>
      </c>
      <c r="AQ500" s="50">
        <f>Main!B610</f>
        <v>4.2</v>
      </c>
      <c r="AR500" s="50" t="str">
        <f>Main!C610</f>
        <v>Leeds</v>
      </c>
      <c r="AS500" s="50">
        <f>Main!D610</f>
        <v>0.81</v>
      </c>
      <c r="AT500" s="50">
        <f>Main!E610</f>
        <v>0.99</v>
      </c>
      <c r="AU500" s="50">
        <f>Main!F610</f>
        <v>0.74</v>
      </c>
      <c r="AV500" s="50">
        <f>Main!G610</f>
        <v>0.86</v>
      </c>
      <c r="AW500" s="50">
        <f>Main!H610</f>
        <v>0.69</v>
      </c>
      <c r="AX500" s="50">
        <f>Main!I610</f>
        <v>0.71</v>
      </c>
      <c r="AY500" s="50">
        <f>Main!J610</f>
        <v>0.79</v>
      </c>
      <c r="AZ500" s="50">
        <f>Main!K610</f>
        <v>0.73</v>
      </c>
      <c r="BA500" s="50">
        <f>Main!L1490</f>
        <v>0</v>
      </c>
      <c r="BC500" s="50" t="str">
        <v>Daka</v>
      </c>
      <c r="BD500" s="50">
        <v>5.7</v>
      </c>
      <c r="BE500" s="50" t="str">
        <v>Leicester</v>
      </c>
      <c r="BF500" s="50">
        <v>2.34</v>
      </c>
      <c r="BG500" s="50">
        <v>3.19</v>
      </c>
      <c r="BH500" s="50">
        <v>2.93</v>
      </c>
      <c r="BI500" s="50">
        <v>2.73</v>
      </c>
      <c r="BJ500" s="50">
        <v>2.31</v>
      </c>
      <c r="BK500" s="50">
        <v>2.2799999999999998</v>
      </c>
      <c r="BL500" s="50">
        <v>2.1800000000000002</v>
      </c>
      <c r="BM500" s="50">
        <v>1.83</v>
      </c>
      <c r="BN500" s="50">
        <v>0</v>
      </c>
      <c r="BP500" s="126" t="str">
        <f>Main!A500</f>
        <v>Greenwood</v>
      </c>
      <c r="BQ500" s="126">
        <f>Main!N3250</f>
        <v>0</v>
      </c>
      <c r="BR500" s="126">
        <f>Main!H60</f>
        <v>0.69</v>
      </c>
      <c r="BS500" s="126" t="str">
        <v>Greenwood</v>
      </c>
      <c r="BT500" s="126">
        <v>0</v>
      </c>
      <c r="BU500" s="126">
        <v>0.69</v>
      </c>
      <c r="BV500" s="127" t="str">
        <f t="shared" si="67"/>
        <v>Greenwood</v>
      </c>
      <c r="BW500" s="127">
        <f>Main!P3250</f>
        <v>0</v>
      </c>
      <c r="BX500" s="127">
        <f t="shared" si="68"/>
        <v>0.69</v>
      </c>
      <c r="BY500" s="127" t="str">
        <v>Greenwood</v>
      </c>
      <c r="BZ500" s="127">
        <v>0</v>
      </c>
      <c r="CA500" s="127">
        <v>0.69</v>
      </c>
      <c r="CH500" s="19" t="str">
        <f t="shared" si="69"/>
        <v>Greenwood</v>
      </c>
      <c r="CI500" s="19">
        <f>Main!M3250-BQ500-BW500-CC500</f>
        <v>1</v>
      </c>
      <c r="CJ500" s="19">
        <f t="shared" si="70"/>
        <v>0.69</v>
      </c>
      <c r="CK500" s="19" t="str">
        <v>Daka</v>
      </c>
      <c r="CL500" s="19">
        <v>0</v>
      </c>
      <c r="CM500" s="19" t="e">
        <v>#REF!</v>
      </c>
    </row>
    <row r="501" spans="1:91">
      <c r="A501" s="48" t="str">
        <v>Mbeumo</v>
      </c>
      <c r="B501" s="48">
        <v>5.8</v>
      </c>
      <c r="C501" s="48" t="str">
        <v>Brentford</v>
      </c>
      <c r="D501" s="48">
        <v>3</v>
      </c>
      <c r="E501" s="48">
        <v>2.62</v>
      </c>
      <c r="F501" s="48">
        <v>3.81</v>
      </c>
      <c r="G501" s="48">
        <v>3.38</v>
      </c>
      <c r="H501" s="48">
        <v>4.13</v>
      </c>
      <c r="I501" s="48">
        <v>2.81</v>
      </c>
      <c r="J501" s="48">
        <v>3.94</v>
      </c>
      <c r="K501" s="48">
        <v>1.57</v>
      </c>
      <c r="L501" s="48">
        <v>0</v>
      </c>
      <c r="N501" s="252">
        <f t="shared" si="71"/>
        <v>4</v>
      </c>
      <c r="O501" s="49" t="str">
        <f>Main!A611</f>
        <v>Ederson</v>
      </c>
      <c r="P501" s="49">
        <f>Main!B611</f>
        <v>5.4</v>
      </c>
      <c r="Q501" s="49" t="str">
        <f>Main!C611</f>
        <v>Man City</v>
      </c>
      <c r="R501" s="49">
        <f>Main!D611</f>
        <v>4.5999999999999996</v>
      </c>
      <c r="S501" s="49">
        <f>Main!E611</f>
        <v>3.91</v>
      </c>
      <c r="T501" s="49">
        <f>Main!F611</f>
        <v>7.59</v>
      </c>
      <c r="U501" s="49">
        <f>Main!G611</f>
        <v>4.5</v>
      </c>
      <c r="V501" s="49">
        <f>Main!H611</f>
        <v>3.67</v>
      </c>
      <c r="W501" s="49">
        <f>Main!I611</f>
        <v>7.83</v>
      </c>
      <c r="X501" s="49">
        <f>Main!J611</f>
        <v>4.32</v>
      </c>
      <c r="Y501" s="49">
        <f>Main!K611</f>
        <v>1.89</v>
      </c>
      <c r="Z501" s="49">
        <f>Main!L3251</f>
        <v>1</v>
      </c>
      <c r="AB501" s="49">
        <v>3</v>
      </c>
      <c r="AC501" s="49" t="str">
        <v>Cancelo</v>
      </c>
      <c r="AD501" s="49">
        <v>7.4</v>
      </c>
      <c r="AE501" s="49" t="str">
        <v>Man City</v>
      </c>
      <c r="AF501" s="49">
        <v>4.88</v>
      </c>
      <c r="AG501" s="49">
        <v>3.74</v>
      </c>
      <c r="AH501" s="49">
        <v>6.68</v>
      </c>
      <c r="AI501" s="49">
        <v>4.47</v>
      </c>
      <c r="AJ501" s="49">
        <v>3.18</v>
      </c>
      <c r="AK501" s="49">
        <v>7.21</v>
      </c>
      <c r="AL501" s="49">
        <v>4.09</v>
      </c>
      <c r="AM501" s="49">
        <v>1.86</v>
      </c>
      <c r="AN501" s="49">
        <v>0</v>
      </c>
      <c r="AP501" s="50" t="str">
        <f>Main!A611</f>
        <v>Ederson</v>
      </c>
      <c r="AQ501" s="50">
        <f>Main!B611</f>
        <v>5.4</v>
      </c>
      <c r="AR501" s="50" t="str">
        <f>Main!C611</f>
        <v>Man City</v>
      </c>
      <c r="AS501" s="50">
        <f>Main!D611</f>
        <v>4.5999999999999996</v>
      </c>
      <c r="AT501" s="50">
        <f>Main!E611</f>
        <v>3.91</v>
      </c>
      <c r="AU501" s="50">
        <f>Main!F611</f>
        <v>7.59</v>
      </c>
      <c r="AV501" s="50">
        <f>Main!G611</f>
        <v>4.5</v>
      </c>
      <c r="AW501" s="50">
        <f>Main!H611</f>
        <v>3.67</v>
      </c>
      <c r="AX501" s="50">
        <f>Main!I611</f>
        <v>7.83</v>
      </c>
      <c r="AY501" s="50">
        <f>Main!J611</f>
        <v>4.32</v>
      </c>
      <c r="AZ501" s="50">
        <f>Main!K611</f>
        <v>1.89</v>
      </c>
      <c r="BA501" s="50">
        <f>Main!L1491</f>
        <v>0</v>
      </c>
      <c r="BC501" s="50" t="str">
        <v>Greenwood</v>
      </c>
      <c r="BD501" s="50">
        <v>4.2</v>
      </c>
      <c r="BE501" s="50" t="str">
        <v>Leeds</v>
      </c>
      <c r="BF501" s="50">
        <v>0.81</v>
      </c>
      <c r="BG501" s="50">
        <v>0.99</v>
      </c>
      <c r="BH501" s="50">
        <v>0.74</v>
      </c>
      <c r="BI501" s="50">
        <v>0.86</v>
      </c>
      <c r="BJ501" s="50">
        <v>0.69</v>
      </c>
      <c r="BK501" s="50">
        <v>0.71</v>
      </c>
      <c r="BL501" s="50">
        <v>0.79</v>
      </c>
      <c r="BM501" s="50">
        <v>0.73</v>
      </c>
      <c r="BN501" s="50">
        <v>0</v>
      </c>
      <c r="BP501" s="126" t="str">
        <f>Main!A501</f>
        <v>Ederson</v>
      </c>
      <c r="BQ501" s="126">
        <f>Main!N3251</f>
        <v>0</v>
      </c>
      <c r="BR501" s="126">
        <f>Main!H61</f>
        <v>3.67</v>
      </c>
      <c r="BS501" s="126" t="str">
        <v>Ederson</v>
      </c>
      <c r="BT501" s="126">
        <v>0</v>
      </c>
      <c r="BU501" s="126">
        <v>3.67</v>
      </c>
      <c r="BV501" s="127" t="str">
        <f t="shared" si="67"/>
        <v>Ederson</v>
      </c>
      <c r="BW501" s="127">
        <f>Main!P3251</f>
        <v>0</v>
      </c>
      <c r="BX501" s="127">
        <f t="shared" si="68"/>
        <v>3.67</v>
      </c>
      <c r="BY501" s="127" t="str">
        <v>Ederson</v>
      </c>
      <c r="BZ501" s="127">
        <v>0</v>
      </c>
      <c r="CA501" s="127">
        <v>3.67</v>
      </c>
      <c r="CB501" s="128" t="str">
        <f t="shared" ref="CB501:CB515" si="72">CB391</f>
        <v>Ederson</v>
      </c>
      <c r="CC501" s="128">
        <f>Main!M3251</f>
        <v>0</v>
      </c>
      <c r="CD501" s="128">
        <f>Main!H61</f>
        <v>3.67</v>
      </c>
      <c r="CE501" s="128" t="str" cm="1">
        <f t="array" ref="CE501:CG515">_xlfn._xlws.SORT(CB501:CD515,2,-1)</f>
        <v>Leno</v>
      </c>
      <c r="CF501" s="128">
        <v>1</v>
      </c>
      <c r="CG501" s="128">
        <v>3.12</v>
      </c>
      <c r="CH501" s="19" t="str">
        <f t="shared" si="69"/>
        <v>Ederson</v>
      </c>
      <c r="CI501" s="19">
        <f>Main!M3251-BQ501-BW501-CC501</f>
        <v>0</v>
      </c>
      <c r="CJ501" s="19">
        <f t="shared" si="70"/>
        <v>3.67</v>
      </c>
      <c r="CK501" s="19" t="str">
        <v>Ederson</v>
      </c>
      <c r="CL501" s="19">
        <v>0</v>
      </c>
      <c r="CM501" s="19">
        <v>3.67</v>
      </c>
    </row>
    <row r="502" spans="1:91">
      <c r="A502" s="48" t="str">
        <v>Adams</v>
      </c>
      <c r="B502" s="48">
        <v>6.4</v>
      </c>
      <c r="C502" s="48" t="str">
        <v>Southampton</v>
      </c>
      <c r="D502" s="48">
        <v>3.47</v>
      </c>
      <c r="E502" s="48">
        <v>3.59</v>
      </c>
      <c r="F502" s="48">
        <v>3.03</v>
      </c>
      <c r="G502" s="48">
        <v>3.31</v>
      </c>
      <c r="H502" s="48">
        <v>2.9</v>
      </c>
      <c r="I502" s="48">
        <v>3.23</v>
      </c>
      <c r="J502" s="48">
        <v>2.41</v>
      </c>
      <c r="K502" s="48">
        <v>2.85</v>
      </c>
      <c r="L502" s="48">
        <v>0</v>
      </c>
      <c r="N502" s="252">
        <f t="shared" si="71"/>
        <v>4</v>
      </c>
      <c r="O502" s="49" t="str">
        <f>Main!A612</f>
        <v>Ramsdale</v>
      </c>
      <c r="P502" s="49">
        <f>Main!B612</f>
        <v>4.9000000000000004</v>
      </c>
      <c r="Q502" s="49" t="str">
        <f>Main!C612</f>
        <v>Arsenal</v>
      </c>
      <c r="R502" s="49">
        <f>Main!D612</f>
        <v>3.74</v>
      </c>
      <c r="S502" s="49">
        <f>Main!E612</f>
        <v>3.69</v>
      </c>
      <c r="T502" s="49">
        <f>Main!F612</f>
        <v>3.38</v>
      </c>
      <c r="U502" s="49">
        <f>Main!G612</f>
        <v>3.69</v>
      </c>
      <c r="V502" s="49">
        <f>Main!H612</f>
        <v>3.94</v>
      </c>
      <c r="W502" s="49">
        <f>Main!I612</f>
        <v>7.27</v>
      </c>
      <c r="X502" s="49">
        <f>Main!J612</f>
        <v>3.69</v>
      </c>
      <c r="Y502" s="49">
        <f>Main!K612</f>
        <v>3.02</v>
      </c>
      <c r="Z502" s="49">
        <f>Main!L3252</f>
        <v>0</v>
      </c>
      <c r="AB502" s="49">
        <v>3</v>
      </c>
      <c r="AC502" s="49" t="str">
        <v>Robertson</v>
      </c>
      <c r="AD502" s="49">
        <v>6.8</v>
      </c>
      <c r="AE502" s="49" t="str">
        <v>Liverpool</v>
      </c>
      <c r="AF502" s="49">
        <v>4.58</v>
      </c>
      <c r="AG502" s="49">
        <v>3.64</v>
      </c>
      <c r="AH502" s="49">
        <v>3.23</v>
      </c>
      <c r="AI502" s="49">
        <v>3.52</v>
      </c>
      <c r="AJ502" s="49">
        <v>3.86</v>
      </c>
      <c r="AK502" s="49">
        <v>4.6900000000000004</v>
      </c>
      <c r="AL502" s="49">
        <v>2.81</v>
      </c>
      <c r="AM502" s="49">
        <v>3.76</v>
      </c>
      <c r="AN502" s="49">
        <v>0</v>
      </c>
      <c r="AP502" s="50" t="str">
        <f>Main!A612</f>
        <v>Ramsdale</v>
      </c>
      <c r="AQ502" s="50">
        <f>Main!B612</f>
        <v>4.9000000000000004</v>
      </c>
      <c r="AR502" s="50" t="str">
        <f>Main!C612</f>
        <v>Arsenal</v>
      </c>
      <c r="AS502" s="50">
        <f>Main!D612</f>
        <v>3.74</v>
      </c>
      <c r="AT502" s="50">
        <f>Main!E612</f>
        <v>3.69</v>
      </c>
      <c r="AU502" s="50">
        <f>Main!F612</f>
        <v>3.38</v>
      </c>
      <c r="AV502" s="50">
        <f>Main!G612</f>
        <v>3.69</v>
      </c>
      <c r="AW502" s="50">
        <f>Main!H612</f>
        <v>3.94</v>
      </c>
      <c r="AX502" s="50">
        <f>Main!I612</f>
        <v>7.27</v>
      </c>
      <c r="AY502" s="50">
        <f>Main!J612</f>
        <v>3.69</v>
      </c>
      <c r="AZ502" s="50">
        <f>Main!K612</f>
        <v>3.02</v>
      </c>
      <c r="BA502" s="50">
        <f>Main!L1492</f>
        <v>0</v>
      </c>
      <c r="BC502" s="50" t="str">
        <v>Ederson</v>
      </c>
      <c r="BD502" s="50">
        <v>5.4</v>
      </c>
      <c r="BE502" s="50" t="str">
        <v>Man City</v>
      </c>
      <c r="BF502" s="50">
        <v>4.5999999999999996</v>
      </c>
      <c r="BG502" s="50">
        <v>3.91</v>
      </c>
      <c r="BH502" s="50">
        <v>7.59</v>
      </c>
      <c r="BI502" s="50">
        <v>4.5</v>
      </c>
      <c r="BJ502" s="50">
        <v>3.67</v>
      </c>
      <c r="BK502" s="50">
        <v>7.83</v>
      </c>
      <c r="BL502" s="50">
        <v>4.32</v>
      </c>
      <c r="BM502" s="50">
        <v>1.89</v>
      </c>
      <c r="BN502" s="50">
        <v>0</v>
      </c>
      <c r="BP502" s="126" t="str">
        <f>Main!A502</f>
        <v>Ramsdale</v>
      </c>
      <c r="BQ502" s="126">
        <f>Main!N3252</f>
        <v>0</v>
      </c>
      <c r="BR502" s="126">
        <f>Main!H62</f>
        <v>3.94</v>
      </c>
      <c r="BS502" s="126" t="str">
        <v>Ramsdale</v>
      </c>
      <c r="BT502" s="126">
        <v>0</v>
      </c>
      <c r="BU502" s="126">
        <v>3.94</v>
      </c>
      <c r="BV502" s="127" t="str">
        <f t="shared" si="67"/>
        <v>Ramsdale</v>
      </c>
      <c r="BW502" s="127">
        <f>Main!P3252</f>
        <v>0</v>
      </c>
      <c r="BX502" s="127">
        <f t="shared" si="68"/>
        <v>3.94</v>
      </c>
      <c r="BY502" s="127" t="str">
        <v>Ramsdale</v>
      </c>
      <c r="BZ502" s="127">
        <v>0</v>
      </c>
      <c r="CA502" s="127">
        <v>3.94</v>
      </c>
      <c r="CB502" s="128" t="str">
        <f t="shared" si="72"/>
        <v>Ramsdale</v>
      </c>
      <c r="CC502" s="128">
        <f>Main!M3252</f>
        <v>0</v>
      </c>
      <c r="CD502" s="128">
        <f>Main!H62</f>
        <v>3.94</v>
      </c>
      <c r="CE502" s="128" t="str">
        <v>Ederson</v>
      </c>
      <c r="CF502" s="128">
        <v>0</v>
      </c>
      <c r="CG502" s="128">
        <v>3.67</v>
      </c>
      <c r="CH502" s="19" t="str">
        <f t="shared" si="69"/>
        <v>Ramsdale</v>
      </c>
      <c r="CI502" s="19">
        <f>Main!M3252-BQ502-BW502-CC502</f>
        <v>0</v>
      </c>
      <c r="CJ502" s="19">
        <f t="shared" si="70"/>
        <v>3.94</v>
      </c>
      <c r="CK502" s="19" t="str">
        <v>Ramsdale</v>
      </c>
      <c r="CL502" s="19">
        <v>0</v>
      </c>
      <c r="CM502" s="19">
        <v>3.94</v>
      </c>
    </row>
    <row r="503" spans="1:91">
      <c r="A503" s="48" t="str">
        <v>Calvert-Lewin</v>
      </c>
      <c r="B503" s="48">
        <v>7.9</v>
      </c>
      <c r="C503" s="48" t="str">
        <v>Everton</v>
      </c>
      <c r="D503" s="48">
        <v>0.91</v>
      </c>
      <c r="E503" s="48">
        <v>1.89</v>
      </c>
      <c r="F503" s="48">
        <v>4.07</v>
      </c>
      <c r="G503" s="48">
        <v>3.19</v>
      </c>
      <c r="H503" s="48">
        <v>3.14</v>
      </c>
      <c r="I503" s="48">
        <v>2.79</v>
      </c>
      <c r="J503" s="48">
        <v>4.28</v>
      </c>
      <c r="K503" s="48">
        <v>3.88</v>
      </c>
      <c r="L503" s="48">
        <v>0</v>
      </c>
      <c r="N503" s="252">
        <f t="shared" si="71"/>
        <v>4</v>
      </c>
      <c r="O503" s="49" t="str">
        <f>Main!A613</f>
        <v>Arrizabalaga</v>
      </c>
      <c r="P503" s="49">
        <f>Main!B613</f>
        <v>4.5</v>
      </c>
      <c r="Q503" s="49" t="str">
        <f>Main!C613</f>
        <v>Chelsea</v>
      </c>
      <c r="R503" s="49">
        <f>Main!D613</f>
        <v>3.96</v>
      </c>
      <c r="S503" s="49">
        <f>Main!E613</f>
        <v>6.8</v>
      </c>
      <c r="T503" s="49">
        <f>Main!F613</f>
        <v>3.98</v>
      </c>
      <c r="U503" s="49">
        <f>Main!G613</f>
        <v>3.04</v>
      </c>
      <c r="V503" s="49">
        <f>Main!H613</f>
        <v>3.81</v>
      </c>
      <c r="W503" s="49">
        <f>Main!I613</f>
        <v>3.52</v>
      </c>
      <c r="X503" s="49">
        <f>Main!J613</f>
        <v>4.04</v>
      </c>
      <c r="Y503" s="49">
        <f>Main!K613</f>
        <v>3.12</v>
      </c>
      <c r="Z503" s="49">
        <f>Main!L3253</f>
        <v>0</v>
      </c>
      <c r="AB503" s="49">
        <v>3</v>
      </c>
      <c r="AC503" s="49" t="str">
        <v>Van Dijk</v>
      </c>
      <c r="AD503" s="49">
        <v>6.5</v>
      </c>
      <c r="AE503" s="49" t="str">
        <v>Liverpool</v>
      </c>
      <c r="AF503" s="49">
        <v>4.2</v>
      </c>
      <c r="AG503" s="49">
        <v>3.49</v>
      </c>
      <c r="AH503" s="49">
        <v>3.03</v>
      </c>
      <c r="AI503" s="49">
        <v>3.32</v>
      </c>
      <c r="AJ503" s="49">
        <v>3.66</v>
      </c>
      <c r="AK503" s="49">
        <v>4.22</v>
      </c>
      <c r="AL503" s="49">
        <v>2.56</v>
      </c>
      <c r="AM503" s="49">
        <v>3.38</v>
      </c>
      <c r="AN503" s="49">
        <v>0</v>
      </c>
      <c r="AP503" s="50" t="str">
        <f>Main!A613</f>
        <v>Arrizabalaga</v>
      </c>
      <c r="AQ503" s="50">
        <f>Main!B613</f>
        <v>4.5</v>
      </c>
      <c r="AR503" s="50" t="str">
        <f>Main!C613</f>
        <v>Chelsea</v>
      </c>
      <c r="AS503" s="50">
        <f>Main!D613</f>
        <v>3.96</v>
      </c>
      <c r="AT503" s="50">
        <f>Main!E613</f>
        <v>6.8</v>
      </c>
      <c r="AU503" s="50">
        <f>Main!F613</f>
        <v>3.98</v>
      </c>
      <c r="AV503" s="50">
        <f>Main!G613</f>
        <v>3.04</v>
      </c>
      <c r="AW503" s="50">
        <f>Main!H613</f>
        <v>3.81</v>
      </c>
      <c r="AX503" s="50">
        <f>Main!I613</f>
        <v>3.52</v>
      </c>
      <c r="AY503" s="50">
        <f>Main!J613</f>
        <v>4.04</v>
      </c>
      <c r="AZ503" s="50">
        <f>Main!K613</f>
        <v>3.12</v>
      </c>
      <c r="BA503" s="50">
        <f>Main!L1493</f>
        <v>0</v>
      </c>
      <c r="BC503" s="50" t="str">
        <v>Ramsdale</v>
      </c>
      <c r="BD503" s="50">
        <v>4.9000000000000004</v>
      </c>
      <c r="BE503" s="50" t="str">
        <v>Arsenal</v>
      </c>
      <c r="BF503" s="50">
        <v>3.74</v>
      </c>
      <c r="BG503" s="50">
        <v>3.69</v>
      </c>
      <c r="BH503" s="50">
        <v>3.38</v>
      </c>
      <c r="BI503" s="50">
        <v>3.69</v>
      </c>
      <c r="BJ503" s="50">
        <v>3.94</v>
      </c>
      <c r="BK503" s="50">
        <v>7.27</v>
      </c>
      <c r="BL503" s="50">
        <v>3.69</v>
      </c>
      <c r="BM503" s="50">
        <v>3.02</v>
      </c>
      <c r="BN503" s="50">
        <v>0</v>
      </c>
      <c r="BP503" s="126" t="str">
        <f>Main!A503</f>
        <v>Arrizabalaga</v>
      </c>
      <c r="BQ503" s="126">
        <f>Main!N3253</f>
        <v>0</v>
      </c>
      <c r="BR503" s="126">
        <f>Main!H63</f>
        <v>3.81</v>
      </c>
      <c r="BS503" s="126" t="str">
        <v>Arrizabalaga</v>
      </c>
      <c r="BT503" s="126">
        <v>0</v>
      </c>
      <c r="BU503" s="126">
        <v>3.81</v>
      </c>
      <c r="BV503" s="127" t="str">
        <f t="shared" si="67"/>
        <v>Arrizabalaga</v>
      </c>
      <c r="BW503" s="127">
        <f>Main!P3253</f>
        <v>0</v>
      </c>
      <c r="BX503" s="127">
        <f t="shared" si="68"/>
        <v>3.81</v>
      </c>
      <c r="BY503" s="127" t="str">
        <v>Arrizabalaga</v>
      </c>
      <c r="BZ503" s="127">
        <v>0</v>
      </c>
      <c r="CA503" s="127">
        <v>3.81</v>
      </c>
      <c r="CB503" s="128" t="str">
        <f t="shared" si="72"/>
        <v>Arrizabalaga</v>
      </c>
      <c r="CC503" s="128">
        <f>Main!M3253</f>
        <v>0</v>
      </c>
      <c r="CD503" s="128">
        <f>Main!H63</f>
        <v>3.81</v>
      </c>
      <c r="CE503" s="128" t="str">
        <v>Ramsdale</v>
      </c>
      <c r="CF503" s="128">
        <v>0</v>
      </c>
      <c r="CG503" s="128">
        <v>3.94</v>
      </c>
      <c r="CH503" s="19" t="str">
        <f t="shared" si="69"/>
        <v>Arrizabalaga</v>
      </c>
      <c r="CI503" s="19">
        <f>Main!M3253-BQ503-BW503-CC503</f>
        <v>0</v>
      </c>
      <c r="CJ503" s="19">
        <f t="shared" si="70"/>
        <v>3.81</v>
      </c>
      <c r="CK503" s="19" t="str">
        <v>Arrizabalaga</v>
      </c>
      <c r="CL503" s="19">
        <v>0</v>
      </c>
      <c r="CM503" s="19">
        <v>3.81</v>
      </c>
    </row>
    <row r="504" spans="1:91">
      <c r="A504" s="48" t="str">
        <v>Scamacca</v>
      </c>
      <c r="B504" s="48">
        <v>6.7</v>
      </c>
      <c r="C504" s="48" t="str">
        <v>West Ham</v>
      </c>
      <c r="D504" s="48">
        <v>2.15</v>
      </c>
      <c r="E504" s="48">
        <v>2.98</v>
      </c>
      <c r="F504" s="48">
        <v>3.06</v>
      </c>
      <c r="G504" s="48">
        <v>3.61</v>
      </c>
      <c r="H504" s="48">
        <v>2.67</v>
      </c>
      <c r="I504" s="48">
        <v>2.96</v>
      </c>
      <c r="J504" s="48">
        <v>2.72</v>
      </c>
      <c r="K504" s="48">
        <v>3.19</v>
      </c>
      <c r="L504" s="48">
        <v>0</v>
      </c>
      <c r="N504" s="252">
        <f t="shared" si="71"/>
        <v>4</v>
      </c>
      <c r="O504" s="49" t="str">
        <f>Main!A614</f>
        <v>Alisson</v>
      </c>
      <c r="P504" s="49">
        <f>Main!B614</f>
        <v>5.5</v>
      </c>
      <c r="Q504" s="49" t="str">
        <f>Main!C614</f>
        <v>Liverpool</v>
      </c>
      <c r="R504" s="49">
        <f>Main!D614</f>
        <v>4.18</v>
      </c>
      <c r="S504" s="49">
        <f>Main!E614</f>
        <v>3.85</v>
      </c>
      <c r="T504" s="49">
        <f>Main!F614</f>
        <v>3.73</v>
      </c>
      <c r="U504" s="49">
        <f>Main!G614</f>
        <v>3.78</v>
      </c>
      <c r="V504" s="49">
        <f>Main!H614</f>
        <v>4.04</v>
      </c>
      <c r="W504" s="49">
        <f>Main!I614</f>
        <v>4.2</v>
      </c>
      <c r="X504" s="49">
        <f>Main!J614</f>
        <v>3.54</v>
      </c>
      <c r="Y504" s="49">
        <f>Main!K614</f>
        <v>3.84</v>
      </c>
      <c r="Z504" s="49">
        <f>Main!L3254</f>
        <v>0</v>
      </c>
      <c r="AB504" s="49">
        <v>3</v>
      </c>
      <c r="AC504" s="49" t="str">
        <v>White</v>
      </c>
      <c r="AD504" s="49">
        <v>4.7</v>
      </c>
      <c r="AE504" s="49" t="str">
        <v>Arsenal</v>
      </c>
      <c r="AF504" s="49">
        <v>3.1</v>
      </c>
      <c r="AG504" s="49">
        <v>3.09</v>
      </c>
      <c r="AH504" s="49">
        <v>2.35</v>
      </c>
      <c r="AI504" s="49">
        <v>2.73</v>
      </c>
      <c r="AJ504" s="49">
        <v>3.27</v>
      </c>
      <c r="AK504" s="49">
        <v>5.52</v>
      </c>
      <c r="AL504" s="49">
        <v>2.98</v>
      </c>
      <c r="AM504" s="49">
        <v>2.33</v>
      </c>
      <c r="AN504" s="49">
        <v>0</v>
      </c>
      <c r="AP504" s="50" t="str">
        <f>Main!A614</f>
        <v>Alisson</v>
      </c>
      <c r="AQ504" s="50">
        <f>Main!B614</f>
        <v>5.5</v>
      </c>
      <c r="AR504" s="50" t="str">
        <f>Main!C614</f>
        <v>Liverpool</v>
      </c>
      <c r="AS504" s="50">
        <f>Main!D614</f>
        <v>4.18</v>
      </c>
      <c r="AT504" s="50">
        <f>Main!E614</f>
        <v>3.85</v>
      </c>
      <c r="AU504" s="50">
        <f>Main!F614</f>
        <v>3.73</v>
      </c>
      <c r="AV504" s="50">
        <f>Main!G614</f>
        <v>3.78</v>
      </c>
      <c r="AW504" s="50">
        <f>Main!H614</f>
        <v>4.04</v>
      </c>
      <c r="AX504" s="50">
        <f>Main!I614</f>
        <v>4.2</v>
      </c>
      <c r="AY504" s="50">
        <f>Main!J614</f>
        <v>3.54</v>
      </c>
      <c r="AZ504" s="50">
        <f>Main!K614</f>
        <v>3.84</v>
      </c>
      <c r="BA504" s="50">
        <f>Main!L1494</f>
        <v>0</v>
      </c>
      <c r="BC504" s="50" t="str">
        <v>Arrizabalaga</v>
      </c>
      <c r="BD504" s="50">
        <v>4.5</v>
      </c>
      <c r="BE504" s="50" t="str">
        <v>Chelsea</v>
      </c>
      <c r="BF504" s="50">
        <v>3.96</v>
      </c>
      <c r="BG504" s="50">
        <v>6.8</v>
      </c>
      <c r="BH504" s="50">
        <v>3.98</v>
      </c>
      <c r="BI504" s="50">
        <v>3.04</v>
      </c>
      <c r="BJ504" s="50">
        <v>3.81</v>
      </c>
      <c r="BK504" s="50">
        <v>3.52</v>
      </c>
      <c r="BL504" s="50">
        <v>4.04</v>
      </c>
      <c r="BM504" s="50">
        <v>3.12</v>
      </c>
      <c r="BN504" s="50">
        <v>0</v>
      </c>
      <c r="BP504" s="126" t="str">
        <f>Main!A504</f>
        <v>Alisson</v>
      </c>
      <c r="BQ504" s="126">
        <f>Main!N3254</f>
        <v>0</v>
      </c>
      <c r="BR504" s="126">
        <f>Main!H64</f>
        <v>4.04</v>
      </c>
      <c r="BS504" s="126" t="str">
        <v>Alisson</v>
      </c>
      <c r="BT504" s="126">
        <v>0</v>
      </c>
      <c r="BU504" s="126">
        <v>4.04</v>
      </c>
      <c r="BV504" s="127" t="str">
        <f t="shared" si="67"/>
        <v>Alisson</v>
      </c>
      <c r="BW504" s="127">
        <f>Main!P3254</f>
        <v>0</v>
      </c>
      <c r="BX504" s="127">
        <f t="shared" si="68"/>
        <v>4.04</v>
      </c>
      <c r="BY504" s="127" t="str">
        <v>Alisson</v>
      </c>
      <c r="BZ504" s="127">
        <v>0</v>
      </c>
      <c r="CA504" s="127">
        <v>4.04</v>
      </c>
      <c r="CB504" s="128" t="str">
        <f t="shared" si="72"/>
        <v>Alisson</v>
      </c>
      <c r="CC504" s="128">
        <f>Main!M3254</f>
        <v>0</v>
      </c>
      <c r="CD504" s="128">
        <f>Main!H64</f>
        <v>4.04</v>
      </c>
      <c r="CE504" s="128" t="str">
        <v>Arrizabalaga</v>
      </c>
      <c r="CF504" s="128">
        <v>0</v>
      </c>
      <c r="CG504" s="128">
        <v>3.81</v>
      </c>
      <c r="CH504" s="19" t="str">
        <f t="shared" si="69"/>
        <v>Alisson</v>
      </c>
      <c r="CI504" s="19">
        <f>Main!M3254-BQ504-BW504-CC504</f>
        <v>0</v>
      </c>
      <c r="CJ504" s="19">
        <f t="shared" si="70"/>
        <v>4.04</v>
      </c>
      <c r="CK504" s="19" t="str">
        <v>Alisson</v>
      </c>
      <c r="CL504" s="19">
        <v>0</v>
      </c>
      <c r="CM504" s="19">
        <v>4.04</v>
      </c>
    </row>
    <row r="505" spans="1:91">
      <c r="A505" s="48" t="str">
        <v>Edouard</v>
      </c>
      <c r="B505" s="48">
        <v>5.3</v>
      </c>
      <c r="C505" s="48" t="str">
        <v>Crystal Palace</v>
      </c>
      <c r="D505" s="48">
        <v>3.3</v>
      </c>
      <c r="E505" s="48">
        <v>3.09</v>
      </c>
      <c r="F505" s="48">
        <v>2.58</v>
      </c>
      <c r="G505" s="48">
        <v>2.88</v>
      </c>
      <c r="H505" s="48">
        <v>2.63</v>
      </c>
      <c r="I505" s="48">
        <v>2.94</v>
      </c>
      <c r="J505" s="48">
        <v>2.89</v>
      </c>
      <c r="K505" s="48">
        <v>2.66</v>
      </c>
      <c r="L505" s="48">
        <v>0</v>
      </c>
      <c r="N505" s="252">
        <f t="shared" si="71"/>
        <v>4</v>
      </c>
      <c r="O505" s="49" t="str">
        <f>Main!A615</f>
        <v>Lloris</v>
      </c>
      <c r="P505" s="49">
        <f>Main!B615</f>
        <v>5.5</v>
      </c>
      <c r="Q505" s="49" t="str">
        <f>Main!C615</f>
        <v>Spurs</v>
      </c>
      <c r="R505" s="49">
        <f>Main!D615</f>
        <v>3.78</v>
      </c>
      <c r="S505" s="49">
        <f>Main!E615</f>
        <v>3.63</v>
      </c>
      <c r="T505" s="49">
        <f>Main!F615</f>
        <v>6.38</v>
      </c>
      <c r="U505" s="49">
        <f>Main!G615</f>
        <v>3.52</v>
      </c>
      <c r="V505" s="49">
        <f>Main!H615</f>
        <v>3.12</v>
      </c>
      <c r="W505" s="49">
        <f>Main!I615</f>
        <v>3.45</v>
      </c>
      <c r="X505" s="49">
        <f>Main!J615</f>
        <v>3.71</v>
      </c>
      <c r="Y505" s="49">
        <f>Main!K615</f>
        <v>3.45</v>
      </c>
      <c r="Z505" s="49">
        <f>Main!L3255</f>
        <v>0</v>
      </c>
      <c r="AB505" s="49">
        <v>3</v>
      </c>
      <c r="AC505" s="49" t="str">
        <v>Laporte</v>
      </c>
      <c r="AD505" s="49">
        <v>5.8</v>
      </c>
      <c r="AE505" s="49" t="str">
        <v>Man City</v>
      </c>
      <c r="AF505" s="49">
        <v>3.36</v>
      </c>
      <c r="AG505" s="49">
        <v>2.72</v>
      </c>
      <c r="AH505" s="49">
        <v>5.16</v>
      </c>
      <c r="AI505" s="49">
        <v>3.42</v>
      </c>
      <c r="AJ505" s="49">
        <v>2.0499999999999998</v>
      </c>
      <c r="AK505" s="49">
        <v>4.34</v>
      </c>
      <c r="AL505" s="49">
        <v>2.62</v>
      </c>
      <c r="AM505" s="49">
        <v>1.1200000000000001</v>
      </c>
      <c r="AN505" s="49">
        <v>0</v>
      </c>
      <c r="AP505" s="50" t="str">
        <f>Main!A615</f>
        <v>Lloris</v>
      </c>
      <c r="AQ505" s="50">
        <f>Main!B615</f>
        <v>5.5</v>
      </c>
      <c r="AR505" s="50" t="str">
        <f>Main!C615</f>
        <v>Spurs</v>
      </c>
      <c r="AS505" s="50">
        <f>Main!D615</f>
        <v>3.78</v>
      </c>
      <c r="AT505" s="50">
        <f>Main!E615</f>
        <v>3.63</v>
      </c>
      <c r="AU505" s="50">
        <f>Main!F615</f>
        <v>6.38</v>
      </c>
      <c r="AV505" s="50">
        <f>Main!G615</f>
        <v>3.52</v>
      </c>
      <c r="AW505" s="50">
        <f>Main!H615</f>
        <v>3.12</v>
      </c>
      <c r="AX505" s="50">
        <f>Main!I615</f>
        <v>3.45</v>
      </c>
      <c r="AY505" s="50">
        <f>Main!J615</f>
        <v>3.71</v>
      </c>
      <c r="AZ505" s="50">
        <f>Main!K615</f>
        <v>3.45</v>
      </c>
      <c r="BA505" s="50">
        <f>Main!L1495</f>
        <v>0</v>
      </c>
      <c r="BC505" s="50" t="str">
        <v>Alisson</v>
      </c>
      <c r="BD505" s="50">
        <v>5.5</v>
      </c>
      <c r="BE505" s="50" t="str">
        <v>Liverpool</v>
      </c>
      <c r="BF505" s="50">
        <v>4.18</v>
      </c>
      <c r="BG505" s="50">
        <v>3.85</v>
      </c>
      <c r="BH505" s="50">
        <v>3.73</v>
      </c>
      <c r="BI505" s="50">
        <v>3.78</v>
      </c>
      <c r="BJ505" s="50">
        <v>4.04</v>
      </c>
      <c r="BK505" s="50">
        <v>4.2</v>
      </c>
      <c r="BL505" s="50">
        <v>3.54</v>
      </c>
      <c r="BM505" s="50">
        <v>3.84</v>
      </c>
      <c r="BN505" s="50">
        <v>0</v>
      </c>
      <c r="BP505" s="126" t="str">
        <f>Main!A505</f>
        <v>Lloris</v>
      </c>
      <c r="BQ505" s="126">
        <f>Main!N3255</f>
        <v>0</v>
      </c>
      <c r="BR505" s="126">
        <f>Main!H65</f>
        <v>3.12</v>
      </c>
      <c r="BS505" s="126" t="str">
        <v>Lloris</v>
      </c>
      <c r="BT505" s="126">
        <v>0</v>
      </c>
      <c r="BU505" s="126">
        <v>3.12</v>
      </c>
      <c r="BV505" s="127" t="str">
        <f t="shared" si="67"/>
        <v>Lloris</v>
      </c>
      <c r="BW505" s="127">
        <f>Main!P3255</f>
        <v>0</v>
      </c>
      <c r="BX505" s="127">
        <f t="shared" si="68"/>
        <v>3.12</v>
      </c>
      <c r="BY505" s="127" t="str">
        <v>Lloris</v>
      </c>
      <c r="BZ505" s="127">
        <v>0</v>
      </c>
      <c r="CA505" s="127">
        <v>3.12</v>
      </c>
      <c r="CB505" s="128" t="str">
        <f t="shared" si="72"/>
        <v>Lloris</v>
      </c>
      <c r="CC505" s="128">
        <f>Main!M3255</f>
        <v>0</v>
      </c>
      <c r="CD505" s="128">
        <f>Main!H65</f>
        <v>3.12</v>
      </c>
      <c r="CE505" s="128" t="str">
        <v>Alisson</v>
      </c>
      <c r="CF505" s="128">
        <v>0</v>
      </c>
      <c r="CG505" s="128">
        <v>4.04</v>
      </c>
      <c r="CH505" s="19" t="str">
        <f t="shared" si="69"/>
        <v>Lloris</v>
      </c>
      <c r="CI505" s="19">
        <f>Main!M3255-BQ505-BW505-CC505</f>
        <v>0</v>
      </c>
      <c r="CJ505" s="19">
        <f t="shared" si="70"/>
        <v>3.12</v>
      </c>
      <c r="CK505" s="19" t="str">
        <v>Lloris</v>
      </c>
      <c r="CL505" s="19">
        <v>0</v>
      </c>
      <c r="CM505" s="19">
        <v>3.12</v>
      </c>
    </row>
    <row r="506" spans="1:91">
      <c r="A506" s="48" t="str">
        <v>Johnson</v>
      </c>
      <c r="B506" s="48">
        <v>5.6</v>
      </c>
      <c r="C506" s="48" t="str">
        <v>Nott'm Forest</v>
      </c>
      <c r="D506" s="48">
        <v>3.11</v>
      </c>
      <c r="E506" s="48">
        <v>3.14</v>
      </c>
      <c r="F506" s="48">
        <v>3.23</v>
      </c>
      <c r="G506" s="48">
        <v>2.81</v>
      </c>
      <c r="H506" s="48">
        <v>3.31</v>
      </c>
      <c r="I506" s="48">
        <v>2.69</v>
      </c>
      <c r="J506" s="48">
        <v>2.23</v>
      </c>
      <c r="K506" s="48">
        <v>2.16</v>
      </c>
      <c r="L506" s="48">
        <v>0</v>
      </c>
      <c r="N506" s="252">
        <f t="shared" si="71"/>
        <v>4</v>
      </c>
      <c r="O506" s="49" t="str">
        <f>Main!A616</f>
        <v>Leno</v>
      </c>
      <c r="P506" s="49">
        <f>Main!B616</f>
        <v>4.5</v>
      </c>
      <c r="Q506" s="49" t="str">
        <f>Main!C616</f>
        <v>Fulham</v>
      </c>
      <c r="R506" s="49">
        <f>Main!D616</f>
        <v>3.76</v>
      </c>
      <c r="S506" s="49">
        <f>Main!E616</f>
        <v>6.73</v>
      </c>
      <c r="T506" s="49">
        <f>Main!F616</f>
        <v>3.14</v>
      </c>
      <c r="U506" s="49">
        <f>Main!G616</f>
        <v>3.2</v>
      </c>
      <c r="V506" s="49">
        <f>Main!H616</f>
        <v>3.12</v>
      </c>
      <c r="W506" s="49">
        <f>Main!I616</f>
        <v>3.74</v>
      </c>
      <c r="X506" s="49">
        <f>Main!J616</f>
        <v>3.1</v>
      </c>
      <c r="Y506" s="49">
        <f>Main!K616</f>
        <v>2.96</v>
      </c>
      <c r="Z506" s="49">
        <f>Main!L3256</f>
        <v>0</v>
      </c>
      <c r="AB506" s="49">
        <v>3</v>
      </c>
      <c r="AC506" s="49" t="str">
        <v>Saliba</v>
      </c>
      <c r="AD506" s="49">
        <v>5.3</v>
      </c>
      <c r="AE506" s="49" t="str">
        <v>Arsenal</v>
      </c>
      <c r="AF506" s="49">
        <v>3.14</v>
      </c>
      <c r="AG506" s="49">
        <v>2.59</v>
      </c>
      <c r="AH506" s="49">
        <v>2.19</v>
      </c>
      <c r="AI506" s="49">
        <v>2.69</v>
      </c>
      <c r="AJ506" s="49">
        <v>3.3</v>
      </c>
      <c r="AK506" s="49">
        <v>5.45</v>
      </c>
      <c r="AL506" s="49">
        <v>2.91</v>
      </c>
      <c r="AM506" s="49">
        <v>2.34</v>
      </c>
      <c r="AN506" s="49">
        <v>0</v>
      </c>
      <c r="AP506" s="50" t="str">
        <f>Main!A616</f>
        <v>Leno</v>
      </c>
      <c r="AQ506" s="50">
        <f>Main!B616</f>
        <v>4.5</v>
      </c>
      <c r="AR506" s="50" t="str">
        <f>Main!C616</f>
        <v>Fulham</v>
      </c>
      <c r="AS506" s="50">
        <f>Main!D616</f>
        <v>3.76</v>
      </c>
      <c r="AT506" s="50">
        <f>Main!E616</f>
        <v>6.73</v>
      </c>
      <c r="AU506" s="50">
        <f>Main!F616</f>
        <v>3.14</v>
      </c>
      <c r="AV506" s="50">
        <f>Main!G616</f>
        <v>3.2</v>
      </c>
      <c r="AW506" s="50">
        <f>Main!H616</f>
        <v>3.12</v>
      </c>
      <c r="AX506" s="50">
        <f>Main!I616</f>
        <v>3.74</v>
      </c>
      <c r="AY506" s="50">
        <f>Main!J616</f>
        <v>3.1</v>
      </c>
      <c r="AZ506" s="50">
        <f>Main!K616</f>
        <v>2.96</v>
      </c>
      <c r="BA506" s="50">
        <f>Main!L1496</f>
        <v>0</v>
      </c>
      <c r="BC506" s="50" t="str">
        <v>Lloris</v>
      </c>
      <c r="BD506" s="50">
        <v>5.5</v>
      </c>
      <c r="BE506" s="50" t="str">
        <v>Spurs</v>
      </c>
      <c r="BF506" s="50">
        <v>3.78</v>
      </c>
      <c r="BG506" s="50">
        <v>3.63</v>
      </c>
      <c r="BH506" s="50">
        <v>6.38</v>
      </c>
      <c r="BI506" s="50">
        <v>3.52</v>
      </c>
      <c r="BJ506" s="50">
        <v>3.12</v>
      </c>
      <c r="BK506" s="50">
        <v>3.45</v>
      </c>
      <c r="BL506" s="50">
        <v>3.71</v>
      </c>
      <c r="BM506" s="50">
        <v>3.45</v>
      </c>
      <c r="BN506" s="50">
        <v>0</v>
      </c>
      <c r="BP506" s="126" t="str">
        <f>Main!A506</f>
        <v>Leno</v>
      </c>
      <c r="BQ506" s="126">
        <f>Main!N3256</f>
        <v>0</v>
      </c>
      <c r="BR506" s="126">
        <f>Main!H66</f>
        <v>3.12</v>
      </c>
      <c r="BS506" s="126" t="str">
        <v>Leno</v>
      </c>
      <c r="BT506" s="126">
        <v>0</v>
      </c>
      <c r="BU506" s="126">
        <v>3.12</v>
      </c>
      <c r="BV506" s="127" t="str">
        <f t="shared" si="67"/>
        <v>Leno</v>
      </c>
      <c r="BW506" s="127">
        <f>Main!P3256</f>
        <v>0</v>
      </c>
      <c r="BX506" s="127">
        <f t="shared" si="68"/>
        <v>3.12</v>
      </c>
      <c r="BY506" s="127" t="str">
        <v>Leno</v>
      </c>
      <c r="BZ506" s="127">
        <v>0</v>
      </c>
      <c r="CA506" s="127">
        <v>3.12</v>
      </c>
      <c r="CB506" s="128" t="str">
        <f t="shared" si="72"/>
        <v>Leno</v>
      </c>
      <c r="CC506" s="128">
        <f>Main!M3256</f>
        <v>1</v>
      </c>
      <c r="CD506" s="128">
        <f>Main!H66</f>
        <v>3.12</v>
      </c>
      <c r="CE506" s="128" t="str">
        <v>Lloris</v>
      </c>
      <c r="CF506" s="128">
        <v>0</v>
      </c>
      <c r="CG506" s="128">
        <v>3.12</v>
      </c>
      <c r="CH506" s="19" t="str">
        <f t="shared" si="69"/>
        <v>Leno</v>
      </c>
      <c r="CI506" s="19">
        <f>Main!M3256-BQ506-BW506-CC506</f>
        <v>0</v>
      </c>
      <c r="CJ506" s="19">
        <f t="shared" si="70"/>
        <v>3.12</v>
      </c>
      <c r="CK506" s="19" t="str">
        <v>Leno</v>
      </c>
      <c r="CL506" s="19">
        <v>0</v>
      </c>
      <c r="CM506" s="19">
        <v>3.12</v>
      </c>
    </row>
    <row r="507" spans="1:91">
      <c r="A507" s="48" t="str">
        <v>Daka</v>
      </c>
      <c r="B507" s="48">
        <v>5.7</v>
      </c>
      <c r="C507" s="48" t="str">
        <v>Leicester</v>
      </c>
      <c r="D507" s="48">
        <v>2.34</v>
      </c>
      <c r="E507" s="48">
        <v>3.19</v>
      </c>
      <c r="F507" s="48">
        <v>2.93</v>
      </c>
      <c r="G507" s="48">
        <v>2.73</v>
      </c>
      <c r="H507" s="48">
        <v>2.31</v>
      </c>
      <c r="I507" s="48">
        <v>2.2799999999999998</v>
      </c>
      <c r="J507" s="48">
        <v>2.1800000000000002</v>
      </c>
      <c r="K507" s="48">
        <v>1.83</v>
      </c>
      <c r="L507" s="48">
        <v>0</v>
      </c>
      <c r="N507" s="252">
        <f t="shared" si="71"/>
        <v>4</v>
      </c>
      <c r="O507" s="49" t="str">
        <f>Main!A617</f>
        <v>Pope</v>
      </c>
      <c r="P507" s="49">
        <f>Main!B617</f>
        <v>5.3</v>
      </c>
      <c r="Q507" s="49" t="str">
        <f>Main!C617</f>
        <v>Newcastle</v>
      </c>
      <c r="R507" s="49">
        <f>Main!D617</f>
        <v>3.98</v>
      </c>
      <c r="S507" s="49">
        <f>Main!E617</f>
        <v>3.29</v>
      </c>
      <c r="T507" s="49">
        <f>Main!F617</f>
        <v>3.99</v>
      </c>
      <c r="U507" s="49">
        <f>Main!G617</f>
        <v>3.84</v>
      </c>
      <c r="V507" s="49">
        <f>Main!H617</f>
        <v>3.96</v>
      </c>
      <c r="W507" s="49">
        <f>Main!I617</f>
        <v>4</v>
      </c>
      <c r="X507" s="49">
        <f>Main!J617</f>
        <v>3.37</v>
      </c>
      <c r="Y507" s="49">
        <f>Main!K617</f>
        <v>2.4300000000000002</v>
      </c>
      <c r="Z507" s="49">
        <f>Main!L3257</f>
        <v>0</v>
      </c>
      <c r="AB507" s="49">
        <v>3</v>
      </c>
      <c r="AC507" s="49" t="str">
        <v>Burn</v>
      </c>
      <c r="AD507" s="49">
        <v>4.5</v>
      </c>
      <c r="AE507" s="49" t="str">
        <v>Newcastle</v>
      </c>
      <c r="AF507" s="49">
        <v>3.83</v>
      </c>
      <c r="AG507" s="49">
        <v>2.08</v>
      </c>
      <c r="AH507" s="49">
        <v>3.82</v>
      </c>
      <c r="AI507" s="49">
        <v>3.19</v>
      </c>
      <c r="AJ507" s="49">
        <v>3.53</v>
      </c>
      <c r="AK507" s="49">
        <v>3.56</v>
      </c>
      <c r="AL507" s="49">
        <v>2.29</v>
      </c>
      <c r="AM507" s="49">
        <v>2.04</v>
      </c>
      <c r="AN507" s="49">
        <v>0</v>
      </c>
      <c r="AP507" s="50" t="str">
        <f>Main!A617</f>
        <v>Pope</v>
      </c>
      <c r="AQ507" s="50">
        <f>Main!B617</f>
        <v>5.3</v>
      </c>
      <c r="AR507" s="50" t="str">
        <f>Main!C617</f>
        <v>Newcastle</v>
      </c>
      <c r="AS507" s="50">
        <f>Main!D617</f>
        <v>3.98</v>
      </c>
      <c r="AT507" s="50">
        <f>Main!E617</f>
        <v>3.29</v>
      </c>
      <c r="AU507" s="50">
        <f>Main!F617</f>
        <v>3.99</v>
      </c>
      <c r="AV507" s="50">
        <f>Main!G617</f>
        <v>3.84</v>
      </c>
      <c r="AW507" s="50">
        <f>Main!H617</f>
        <v>3.96</v>
      </c>
      <c r="AX507" s="50">
        <f>Main!I617</f>
        <v>4</v>
      </c>
      <c r="AY507" s="50">
        <f>Main!J617</f>
        <v>3.37</v>
      </c>
      <c r="AZ507" s="50">
        <f>Main!K617</f>
        <v>2.4300000000000002</v>
      </c>
      <c r="BA507" s="50">
        <f>Main!L1497</f>
        <v>0</v>
      </c>
      <c r="BC507" s="50" t="str">
        <v>Leno</v>
      </c>
      <c r="BD507" s="50">
        <v>4.5</v>
      </c>
      <c r="BE507" s="50" t="str">
        <v>Fulham</v>
      </c>
      <c r="BF507" s="50">
        <v>3.76</v>
      </c>
      <c r="BG507" s="50">
        <v>6.73</v>
      </c>
      <c r="BH507" s="50">
        <v>3.14</v>
      </c>
      <c r="BI507" s="50">
        <v>3.2</v>
      </c>
      <c r="BJ507" s="50">
        <v>3.12</v>
      </c>
      <c r="BK507" s="50">
        <v>3.74</v>
      </c>
      <c r="BL507" s="50">
        <v>3.1</v>
      </c>
      <c r="BM507" s="50">
        <v>2.96</v>
      </c>
      <c r="BN507" s="50">
        <v>0</v>
      </c>
      <c r="BP507" s="126" t="str">
        <f>Main!A507</f>
        <v>Pope</v>
      </c>
      <c r="BQ507" s="126">
        <f>Main!N3257</f>
        <v>0</v>
      </c>
      <c r="BR507" s="126">
        <f>Main!H67</f>
        <v>3.96</v>
      </c>
      <c r="BS507" s="126" t="str">
        <v>Pope</v>
      </c>
      <c r="BT507" s="126">
        <v>0</v>
      </c>
      <c r="BU507" s="126">
        <v>3.96</v>
      </c>
      <c r="BV507" s="127" t="str">
        <f t="shared" si="67"/>
        <v>Pope</v>
      </c>
      <c r="BW507" s="127">
        <f>Main!P3257</f>
        <v>0</v>
      </c>
      <c r="BX507" s="127">
        <f t="shared" si="68"/>
        <v>3.96</v>
      </c>
      <c r="BY507" s="127" t="str">
        <v>Pope</v>
      </c>
      <c r="BZ507" s="127">
        <v>0</v>
      </c>
      <c r="CA507" s="127">
        <v>3.96</v>
      </c>
      <c r="CB507" s="128" t="str">
        <f t="shared" si="72"/>
        <v>Pope</v>
      </c>
      <c r="CC507" s="128">
        <f>Main!M3257</f>
        <v>0</v>
      </c>
      <c r="CD507" s="128">
        <f>Main!H67</f>
        <v>3.96</v>
      </c>
      <c r="CE507" s="128" t="str">
        <v>Pope</v>
      </c>
      <c r="CF507" s="128">
        <v>0</v>
      </c>
      <c r="CG507" s="128">
        <v>3.96</v>
      </c>
      <c r="CH507" s="19" t="str">
        <f t="shared" si="69"/>
        <v>Pope</v>
      </c>
      <c r="CI507" s="19">
        <f>Main!M3257-BQ507-BW507-CC507</f>
        <v>0</v>
      </c>
      <c r="CJ507" s="19">
        <f t="shared" si="70"/>
        <v>3.96</v>
      </c>
      <c r="CK507" s="19" t="str">
        <v>Pope</v>
      </c>
      <c r="CL507" s="19">
        <v>0</v>
      </c>
      <c r="CM507" s="19">
        <v>3.96</v>
      </c>
    </row>
    <row r="508" spans="1:91">
      <c r="A508" s="48" t="str">
        <v>Ramsdale</v>
      </c>
      <c r="B508" s="48">
        <v>4.9000000000000004</v>
      </c>
      <c r="C508" s="48" t="str">
        <v>Arsenal</v>
      </c>
      <c r="D508" s="48">
        <v>3.74</v>
      </c>
      <c r="E508" s="48">
        <v>3.69</v>
      </c>
      <c r="F508" s="48">
        <v>3.38</v>
      </c>
      <c r="G508" s="48">
        <v>3.69</v>
      </c>
      <c r="H508" s="48">
        <v>3.94</v>
      </c>
      <c r="I508" s="48">
        <v>7.27</v>
      </c>
      <c r="J508" s="48">
        <v>3.69</v>
      </c>
      <c r="K508" s="48">
        <v>3.02</v>
      </c>
      <c r="L508" s="48">
        <v>0</v>
      </c>
      <c r="N508" s="252">
        <f t="shared" si="71"/>
        <v>4</v>
      </c>
      <c r="O508" s="49" t="str">
        <f>Main!A618</f>
        <v>Fabianski</v>
      </c>
      <c r="P508" s="49">
        <f>Main!B618</f>
        <v>5</v>
      </c>
      <c r="Q508" s="49" t="str">
        <f>Main!C618</f>
        <v>West Ham</v>
      </c>
      <c r="R508" s="49">
        <f>Main!D618</f>
        <v>3.78</v>
      </c>
      <c r="S508" s="49">
        <f>Main!E618</f>
        <v>3.48</v>
      </c>
      <c r="T508" s="49">
        <f>Main!F618</f>
        <v>3.68</v>
      </c>
      <c r="U508" s="49">
        <f>Main!G618</f>
        <v>3.95</v>
      </c>
      <c r="V508" s="49">
        <f>Main!H618</f>
        <v>3.23</v>
      </c>
      <c r="W508" s="49">
        <f>Main!I618</f>
        <v>3.44</v>
      </c>
      <c r="X508" s="49">
        <f>Main!J618</f>
        <v>3.18</v>
      </c>
      <c r="Y508" s="49">
        <f>Main!K618</f>
        <v>3.51</v>
      </c>
      <c r="Z508" s="49">
        <f>Main!L3258</f>
        <v>0</v>
      </c>
      <c r="AB508" s="49">
        <v>3</v>
      </c>
      <c r="AC508" s="49" t="str">
        <v>Botman</v>
      </c>
      <c r="AD508" s="49">
        <v>4.4000000000000004</v>
      </c>
      <c r="AE508" s="49" t="str">
        <v>Newcastle</v>
      </c>
      <c r="AF508" s="49">
        <v>3.77</v>
      </c>
      <c r="AG508" s="49">
        <v>2.08</v>
      </c>
      <c r="AH508" s="49">
        <v>3.68</v>
      </c>
      <c r="AI508" s="49">
        <v>3.25</v>
      </c>
      <c r="AJ508" s="49">
        <v>3.65</v>
      </c>
      <c r="AK508" s="49">
        <v>3.46</v>
      </c>
      <c r="AL508" s="49">
        <v>2.31</v>
      </c>
      <c r="AM508" s="49">
        <v>2.04</v>
      </c>
      <c r="AN508" s="49">
        <v>0</v>
      </c>
      <c r="AP508" s="50" t="str">
        <f>Main!A618</f>
        <v>Fabianski</v>
      </c>
      <c r="AQ508" s="50">
        <f>Main!B618</f>
        <v>5</v>
      </c>
      <c r="AR508" s="50" t="str">
        <f>Main!C618</f>
        <v>West Ham</v>
      </c>
      <c r="AS508" s="50">
        <f>Main!D618</f>
        <v>3.78</v>
      </c>
      <c r="AT508" s="50">
        <f>Main!E618</f>
        <v>3.48</v>
      </c>
      <c r="AU508" s="50">
        <f>Main!F618</f>
        <v>3.68</v>
      </c>
      <c r="AV508" s="50">
        <f>Main!G618</f>
        <v>3.95</v>
      </c>
      <c r="AW508" s="50">
        <f>Main!H618</f>
        <v>3.23</v>
      </c>
      <c r="AX508" s="50">
        <f>Main!I618</f>
        <v>3.44</v>
      </c>
      <c r="AY508" s="50">
        <f>Main!J618</f>
        <v>3.18</v>
      </c>
      <c r="AZ508" s="50">
        <f>Main!K618</f>
        <v>3.51</v>
      </c>
      <c r="BA508" s="50">
        <f>Main!L1498</f>
        <v>0</v>
      </c>
      <c r="BC508" s="50" t="str">
        <v>Pope</v>
      </c>
      <c r="BD508" s="50">
        <v>5.3</v>
      </c>
      <c r="BE508" s="50" t="str">
        <v>Newcastle</v>
      </c>
      <c r="BF508" s="50">
        <v>3.98</v>
      </c>
      <c r="BG508" s="50">
        <v>3.29</v>
      </c>
      <c r="BH508" s="50">
        <v>3.99</v>
      </c>
      <c r="BI508" s="50">
        <v>3.84</v>
      </c>
      <c r="BJ508" s="50">
        <v>3.96</v>
      </c>
      <c r="BK508" s="50">
        <v>4</v>
      </c>
      <c r="BL508" s="50">
        <v>3.37</v>
      </c>
      <c r="BM508" s="50">
        <v>2.4300000000000002</v>
      </c>
      <c r="BN508" s="50">
        <v>0</v>
      </c>
      <c r="BP508" s="126" t="str">
        <f>Main!A508</f>
        <v>Fabianski</v>
      </c>
      <c r="BQ508" s="126">
        <f>Main!N3258</f>
        <v>0</v>
      </c>
      <c r="BR508" s="126">
        <f>Main!H68</f>
        <v>3.23</v>
      </c>
      <c r="BS508" s="126" t="str">
        <v>Fabianski</v>
      </c>
      <c r="BT508" s="126">
        <v>0</v>
      </c>
      <c r="BU508" s="126">
        <v>3.23</v>
      </c>
      <c r="BV508" s="127" t="str">
        <f t="shared" si="67"/>
        <v>Fabianski</v>
      </c>
      <c r="BW508" s="127">
        <f>Main!P3258</f>
        <v>0</v>
      </c>
      <c r="BX508" s="127">
        <f t="shared" si="68"/>
        <v>3.23</v>
      </c>
      <c r="BY508" s="127" t="str">
        <v>Fabianski</v>
      </c>
      <c r="BZ508" s="127">
        <v>0</v>
      </c>
      <c r="CA508" s="127">
        <v>3.23</v>
      </c>
      <c r="CB508" s="128" t="str">
        <f t="shared" si="72"/>
        <v>Fabianski</v>
      </c>
      <c r="CC508" s="128">
        <f>Main!M3258</f>
        <v>0</v>
      </c>
      <c r="CD508" s="128">
        <f>Main!H68</f>
        <v>3.23</v>
      </c>
      <c r="CE508" s="128" t="str">
        <v>Fabianski</v>
      </c>
      <c r="CF508" s="128">
        <v>0</v>
      </c>
      <c r="CG508" s="128">
        <v>3.23</v>
      </c>
      <c r="CH508" s="19" t="str">
        <f t="shared" si="69"/>
        <v>Fabianski</v>
      </c>
      <c r="CI508" s="19">
        <f>Main!M3258-BQ508-BW508-CC508</f>
        <v>0</v>
      </c>
      <c r="CJ508" s="19">
        <f t="shared" si="70"/>
        <v>3.23</v>
      </c>
      <c r="CK508" s="19" t="str">
        <v>Fabianski</v>
      </c>
      <c r="CL508" s="19">
        <v>0</v>
      </c>
      <c r="CM508" s="19">
        <v>3.23</v>
      </c>
    </row>
    <row r="509" spans="1:91">
      <c r="A509" s="48" t="str">
        <v>Arrizabalaga</v>
      </c>
      <c r="B509" s="48">
        <v>4.5</v>
      </c>
      <c r="C509" s="48" t="str">
        <v>Chelsea</v>
      </c>
      <c r="D509" s="48">
        <v>3.96</v>
      </c>
      <c r="E509" s="48">
        <v>6.8</v>
      </c>
      <c r="F509" s="48">
        <v>3.98</v>
      </c>
      <c r="G509" s="48">
        <v>3.04</v>
      </c>
      <c r="H509" s="48">
        <v>3.81</v>
      </c>
      <c r="I509" s="48">
        <v>3.52</v>
      </c>
      <c r="J509" s="48">
        <v>4.04</v>
      </c>
      <c r="K509" s="48">
        <v>3.12</v>
      </c>
      <c r="L509" s="48">
        <v>0</v>
      </c>
      <c r="N509" s="252">
        <f t="shared" si="71"/>
        <v>4</v>
      </c>
      <c r="O509" s="49" t="str">
        <f>Main!A619</f>
        <v>Sánchez</v>
      </c>
      <c r="P509" s="49">
        <f>Main!B619</f>
        <v>4.5999999999999996</v>
      </c>
      <c r="Q509" s="49" t="str">
        <f>Main!C619</f>
        <v>Brighton</v>
      </c>
      <c r="R509" s="49">
        <f>Main!D619</f>
        <v>3.34</v>
      </c>
      <c r="S509" s="49">
        <f>Main!E619</f>
        <v>3.74</v>
      </c>
      <c r="T509" s="49">
        <f>Main!F619</f>
        <v>3.23</v>
      </c>
      <c r="U509" s="49">
        <f>Main!G619</f>
        <v>3.6</v>
      </c>
      <c r="V509" s="49">
        <f>Main!H619</f>
        <v>4.09</v>
      </c>
      <c r="W509" s="49">
        <f>Main!I619</f>
        <v>3.68</v>
      </c>
      <c r="X509" s="49">
        <f>Main!J619</f>
        <v>3.82</v>
      </c>
      <c r="Y509" s="49">
        <f>Main!K619</f>
        <v>2.09</v>
      </c>
      <c r="Z509" s="49">
        <f>Main!L3259</f>
        <v>0</v>
      </c>
      <c r="AB509" s="49">
        <v>3</v>
      </c>
      <c r="AC509" s="49" t="str">
        <v>Dier</v>
      </c>
      <c r="AD509" s="49">
        <v>5.2</v>
      </c>
      <c r="AE509" s="49" t="str">
        <v>Spurs</v>
      </c>
      <c r="AF509" s="49">
        <v>3.49</v>
      </c>
      <c r="AG509" s="49">
        <v>2.98</v>
      </c>
      <c r="AH509" s="49">
        <v>3.82</v>
      </c>
      <c r="AI509" s="49">
        <v>2.9</v>
      </c>
      <c r="AJ509" s="49">
        <v>1.85</v>
      </c>
      <c r="AK509" s="49">
        <v>2.8</v>
      </c>
      <c r="AL509" s="49">
        <v>3.19</v>
      </c>
      <c r="AM509" s="49">
        <v>2.67</v>
      </c>
      <c r="AN509" s="49">
        <v>0</v>
      </c>
      <c r="AP509" s="50" t="str">
        <f>Main!A619</f>
        <v>Sánchez</v>
      </c>
      <c r="AQ509" s="50">
        <f>Main!B619</f>
        <v>4.5999999999999996</v>
      </c>
      <c r="AR509" s="50" t="str">
        <f>Main!C619</f>
        <v>Brighton</v>
      </c>
      <c r="AS509" s="50">
        <f>Main!D619</f>
        <v>3.34</v>
      </c>
      <c r="AT509" s="50">
        <f>Main!E619</f>
        <v>3.74</v>
      </c>
      <c r="AU509" s="50">
        <f>Main!F619</f>
        <v>3.23</v>
      </c>
      <c r="AV509" s="50">
        <f>Main!G619</f>
        <v>3.6</v>
      </c>
      <c r="AW509" s="50">
        <f>Main!H619</f>
        <v>4.09</v>
      </c>
      <c r="AX509" s="50">
        <f>Main!I619</f>
        <v>3.68</v>
      </c>
      <c r="AY509" s="50">
        <f>Main!J619</f>
        <v>3.82</v>
      </c>
      <c r="AZ509" s="50">
        <f>Main!K619</f>
        <v>2.09</v>
      </c>
      <c r="BA509" s="50">
        <f>Main!L1499</f>
        <v>0</v>
      </c>
      <c r="BC509" s="50" t="str">
        <v>Fabianski</v>
      </c>
      <c r="BD509" s="50">
        <v>5</v>
      </c>
      <c r="BE509" s="50" t="str">
        <v>West Ham</v>
      </c>
      <c r="BF509" s="50">
        <v>3.78</v>
      </c>
      <c r="BG509" s="50">
        <v>3.48</v>
      </c>
      <c r="BH509" s="50">
        <v>3.68</v>
      </c>
      <c r="BI509" s="50">
        <v>3.95</v>
      </c>
      <c r="BJ509" s="50">
        <v>3.23</v>
      </c>
      <c r="BK509" s="50">
        <v>3.44</v>
      </c>
      <c r="BL509" s="50">
        <v>3.18</v>
      </c>
      <c r="BM509" s="50">
        <v>3.51</v>
      </c>
      <c r="BN509" s="50">
        <v>0</v>
      </c>
      <c r="BP509" s="126" t="str">
        <f>Main!A509</f>
        <v>Sánchez</v>
      </c>
      <c r="BQ509" s="126">
        <f>Main!N3259</f>
        <v>0</v>
      </c>
      <c r="BR509" s="126">
        <f>Main!H69</f>
        <v>4.09</v>
      </c>
      <c r="BS509" s="126" t="str">
        <v>Sánchez</v>
      </c>
      <c r="BT509" s="126">
        <v>0</v>
      </c>
      <c r="BU509" s="126">
        <v>4.09</v>
      </c>
      <c r="BV509" s="127" t="str">
        <f t="shared" si="67"/>
        <v>Sánchez</v>
      </c>
      <c r="BW509" s="127">
        <f>Main!P3259</f>
        <v>0</v>
      </c>
      <c r="BX509" s="127">
        <f t="shared" si="68"/>
        <v>4.09</v>
      </c>
      <c r="BY509" s="127" t="str">
        <v>Sánchez</v>
      </c>
      <c r="BZ509" s="127">
        <v>0</v>
      </c>
      <c r="CA509" s="127">
        <v>4.09</v>
      </c>
      <c r="CB509" s="128" t="str">
        <f t="shared" si="72"/>
        <v>Sánchez</v>
      </c>
      <c r="CC509" s="128">
        <f>Main!M3259</f>
        <v>0</v>
      </c>
      <c r="CD509" s="128">
        <f>Main!H69</f>
        <v>4.09</v>
      </c>
      <c r="CE509" s="128" t="str">
        <v>Sánchez</v>
      </c>
      <c r="CF509" s="128">
        <v>0</v>
      </c>
      <c r="CG509" s="128">
        <v>4.09</v>
      </c>
      <c r="CH509" s="19" t="str">
        <f t="shared" si="69"/>
        <v>Sánchez</v>
      </c>
      <c r="CI509" s="19">
        <f>Main!M3259-BQ509-BW509-CC509</f>
        <v>0</v>
      </c>
      <c r="CJ509" s="19">
        <f t="shared" si="70"/>
        <v>4.09</v>
      </c>
      <c r="CK509" s="19" t="str">
        <v>Sánchez</v>
      </c>
      <c r="CL509" s="19">
        <v>0</v>
      </c>
      <c r="CM509" s="19">
        <v>4.09</v>
      </c>
    </row>
    <row r="510" spans="1:91">
      <c r="A510" s="48" t="str">
        <v>Alisson</v>
      </c>
      <c r="B510" s="48">
        <v>5.5</v>
      </c>
      <c r="C510" s="48" t="str">
        <v>Liverpool</v>
      </c>
      <c r="D510" s="48">
        <v>4.18</v>
      </c>
      <c r="E510" s="48">
        <v>3.85</v>
      </c>
      <c r="F510" s="48">
        <v>3.73</v>
      </c>
      <c r="G510" s="48">
        <v>3.78</v>
      </c>
      <c r="H510" s="48">
        <v>4.04</v>
      </c>
      <c r="I510" s="48">
        <v>4.2</v>
      </c>
      <c r="J510" s="48">
        <v>3.54</v>
      </c>
      <c r="K510" s="48">
        <v>3.84</v>
      </c>
      <c r="L510" s="48">
        <v>0</v>
      </c>
      <c r="N510" s="252">
        <f t="shared" si="71"/>
        <v>4</v>
      </c>
      <c r="O510" s="49" t="str">
        <f>Main!A620</f>
        <v>Sá</v>
      </c>
      <c r="P510" s="49">
        <f>Main!B620</f>
        <v>5</v>
      </c>
      <c r="Q510" s="49" t="str">
        <f>Main!C620</f>
        <v>Wolves</v>
      </c>
      <c r="R510" s="49">
        <f>Main!D620</f>
        <v>3.42</v>
      </c>
      <c r="S510" s="49">
        <f>Main!E620</f>
        <v>3.48</v>
      </c>
      <c r="T510" s="49">
        <f>Main!F620</f>
        <v>3.79</v>
      </c>
      <c r="U510" s="49">
        <f>Main!G620</f>
        <v>3.14</v>
      </c>
      <c r="V510" s="49">
        <f>Main!H620</f>
        <v>3.24</v>
      </c>
      <c r="W510" s="49">
        <f>Main!I620</f>
        <v>3.63</v>
      </c>
      <c r="X510" s="49">
        <f>Main!J620</f>
        <v>4.04</v>
      </c>
      <c r="Y510" s="49">
        <f>Main!K620</f>
        <v>2.83</v>
      </c>
      <c r="Z510" s="49">
        <f>Main!L3260</f>
        <v>0</v>
      </c>
      <c r="AB510" s="49">
        <v>3</v>
      </c>
      <c r="AC510" s="49" t="str">
        <v>Schär</v>
      </c>
      <c r="AD510" s="49">
        <v>4.9000000000000004</v>
      </c>
      <c r="AE510" s="49" t="str">
        <v>Newcastle</v>
      </c>
      <c r="AF510" s="49">
        <v>4.0599999999999996</v>
      </c>
      <c r="AG510" s="49">
        <v>1.69</v>
      </c>
      <c r="AH510" s="49">
        <v>3.37</v>
      </c>
      <c r="AI510" s="49">
        <v>2.85</v>
      </c>
      <c r="AJ510" s="49">
        <v>3.68</v>
      </c>
      <c r="AK510" s="49">
        <v>3.69</v>
      </c>
      <c r="AL510" s="49">
        <v>2.3199999999999998</v>
      </c>
      <c r="AM510" s="49">
        <v>2.0299999999999998</v>
      </c>
      <c r="AN510" s="49">
        <v>0</v>
      </c>
      <c r="AP510" s="50" t="str">
        <f>Main!A620</f>
        <v>Sá</v>
      </c>
      <c r="AQ510" s="50">
        <f>Main!B620</f>
        <v>5</v>
      </c>
      <c r="AR510" s="50" t="str">
        <f>Main!C620</f>
        <v>Wolves</v>
      </c>
      <c r="AS510" s="50">
        <f>Main!D620</f>
        <v>3.42</v>
      </c>
      <c r="AT510" s="50">
        <f>Main!E620</f>
        <v>3.48</v>
      </c>
      <c r="AU510" s="50">
        <f>Main!F620</f>
        <v>3.79</v>
      </c>
      <c r="AV510" s="50">
        <f>Main!G620</f>
        <v>3.14</v>
      </c>
      <c r="AW510" s="50">
        <f>Main!H620</f>
        <v>3.24</v>
      </c>
      <c r="AX510" s="50">
        <f>Main!I620</f>
        <v>3.63</v>
      </c>
      <c r="AY510" s="50">
        <f>Main!J620</f>
        <v>4.04</v>
      </c>
      <c r="AZ510" s="50">
        <f>Main!K620</f>
        <v>2.83</v>
      </c>
      <c r="BA510" s="50">
        <f>Main!L1500</f>
        <v>0</v>
      </c>
      <c r="BC510" s="50" t="str">
        <v>Sánchez</v>
      </c>
      <c r="BD510" s="50">
        <v>4.5999999999999996</v>
      </c>
      <c r="BE510" s="50" t="str">
        <v>Brighton</v>
      </c>
      <c r="BF510" s="50">
        <v>3.34</v>
      </c>
      <c r="BG510" s="50">
        <v>3.74</v>
      </c>
      <c r="BH510" s="50">
        <v>3.23</v>
      </c>
      <c r="BI510" s="50">
        <v>3.6</v>
      </c>
      <c r="BJ510" s="50">
        <v>4.09</v>
      </c>
      <c r="BK510" s="50">
        <v>3.68</v>
      </c>
      <c r="BL510" s="50">
        <v>3.82</v>
      </c>
      <c r="BM510" s="50">
        <v>2.09</v>
      </c>
      <c r="BN510" s="50">
        <v>0</v>
      </c>
      <c r="BP510" s="126" t="str">
        <f>Main!A510</f>
        <v>Sá</v>
      </c>
      <c r="BQ510" s="126">
        <f>Main!N3260</f>
        <v>0</v>
      </c>
      <c r="BR510" s="126">
        <f>Main!H70</f>
        <v>3.24</v>
      </c>
      <c r="BS510" s="126" t="str">
        <v>Sá</v>
      </c>
      <c r="BT510" s="126">
        <v>0</v>
      </c>
      <c r="BU510" s="126">
        <v>3.24</v>
      </c>
      <c r="BV510" s="127" t="str">
        <f t="shared" si="67"/>
        <v>Sá</v>
      </c>
      <c r="BW510" s="127">
        <f>Main!P3260</f>
        <v>0</v>
      </c>
      <c r="BX510" s="127">
        <f t="shared" si="68"/>
        <v>3.24</v>
      </c>
      <c r="BY510" s="127" t="str">
        <v>Sá</v>
      </c>
      <c r="BZ510" s="127">
        <v>0</v>
      </c>
      <c r="CA510" s="127">
        <v>3.24</v>
      </c>
      <c r="CB510" s="128" t="str">
        <f t="shared" si="72"/>
        <v>Sá</v>
      </c>
      <c r="CC510" s="128">
        <f>Main!M3260</f>
        <v>0</v>
      </c>
      <c r="CD510" s="128">
        <f>Main!H70</f>
        <v>3.24</v>
      </c>
      <c r="CE510" s="128" t="str">
        <v>Sá</v>
      </c>
      <c r="CF510" s="128">
        <v>0</v>
      </c>
      <c r="CG510" s="128">
        <v>3.24</v>
      </c>
      <c r="CH510" s="19" t="str">
        <f t="shared" si="69"/>
        <v>Sá</v>
      </c>
      <c r="CI510" s="19">
        <f>Main!M3260-BQ510-BW510-CC510</f>
        <v>0</v>
      </c>
      <c r="CJ510" s="19">
        <f t="shared" si="70"/>
        <v>3.24</v>
      </c>
      <c r="CK510" s="19" t="str">
        <v>Sá</v>
      </c>
      <c r="CL510" s="19">
        <v>0</v>
      </c>
      <c r="CM510" s="19">
        <v>3.24</v>
      </c>
    </row>
    <row r="511" spans="1:91">
      <c r="A511" s="48" t="str">
        <v>Lloris</v>
      </c>
      <c r="B511" s="48">
        <v>5.5</v>
      </c>
      <c r="C511" s="48" t="str">
        <v>Spurs</v>
      </c>
      <c r="D511" s="48">
        <v>3.78</v>
      </c>
      <c r="E511" s="48">
        <v>3.63</v>
      </c>
      <c r="F511" s="48">
        <v>6.38</v>
      </c>
      <c r="G511" s="48">
        <v>3.52</v>
      </c>
      <c r="H511" s="48">
        <v>3.12</v>
      </c>
      <c r="I511" s="48">
        <v>3.45</v>
      </c>
      <c r="J511" s="48">
        <v>3.71</v>
      </c>
      <c r="K511" s="48">
        <v>3.45</v>
      </c>
      <c r="L511" s="48">
        <v>0</v>
      </c>
      <c r="N511" s="252">
        <f t="shared" si="71"/>
        <v>4</v>
      </c>
      <c r="O511" s="49" t="str">
        <f>Main!A621</f>
        <v>De Gea</v>
      </c>
      <c r="P511" s="49">
        <f>Main!B621</f>
        <v>4.9000000000000004</v>
      </c>
      <c r="Q511" s="49" t="str">
        <f>Main!C621</f>
        <v>Man Utd</v>
      </c>
      <c r="R511" s="49">
        <f>Main!D621</f>
        <v>3.92</v>
      </c>
      <c r="S511" s="49">
        <f>Main!E621</f>
        <v>4.1399999999999997</v>
      </c>
      <c r="T511" s="49">
        <f>Main!F621</f>
        <v>3.16</v>
      </c>
      <c r="U511" s="49">
        <f>Main!G621</f>
        <v>3.15</v>
      </c>
      <c r="V511" s="49">
        <f>Main!H621</f>
        <v>3.92</v>
      </c>
      <c r="W511" s="49">
        <f>Main!I621</f>
        <v>3.46</v>
      </c>
      <c r="X511" s="49">
        <f>Main!J621</f>
        <v>3.85</v>
      </c>
      <c r="Y511" s="49">
        <f>Main!K621</f>
        <v>1.85</v>
      </c>
      <c r="Z511" s="49">
        <f>Main!L3261</f>
        <v>0</v>
      </c>
      <c r="AB511" s="49">
        <v>3</v>
      </c>
      <c r="AC511" s="49" t="str">
        <v>Zinchenko</v>
      </c>
      <c r="AD511" s="49">
        <v>5</v>
      </c>
      <c r="AE511" s="49" t="str">
        <v>Arsenal</v>
      </c>
      <c r="AF511" s="49">
        <v>2.52</v>
      </c>
      <c r="AG511" s="49">
        <v>2.68</v>
      </c>
      <c r="AH511" s="49">
        <v>2.23</v>
      </c>
      <c r="AI511" s="49">
        <v>2.7</v>
      </c>
      <c r="AJ511" s="49">
        <v>3.15</v>
      </c>
      <c r="AK511" s="49">
        <v>5.31</v>
      </c>
      <c r="AL511" s="49">
        <v>2.75</v>
      </c>
      <c r="AM511" s="49">
        <v>2.25</v>
      </c>
      <c r="AN511" s="49">
        <v>0</v>
      </c>
      <c r="AP511" s="50" t="str">
        <f>Main!A621</f>
        <v>De Gea</v>
      </c>
      <c r="AQ511" s="50">
        <f>Main!B621</f>
        <v>4.9000000000000004</v>
      </c>
      <c r="AR511" s="50" t="str">
        <f>Main!C621</f>
        <v>Man Utd</v>
      </c>
      <c r="AS511" s="50">
        <f>Main!D621</f>
        <v>3.92</v>
      </c>
      <c r="AT511" s="50">
        <f>Main!E621</f>
        <v>4.1399999999999997</v>
      </c>
      <c r="AU511" s="50">
        <f>Main!F621</f>
        <v>3.16</v>
      </c>
      <c r="AV511" s="50">
        <f>Main!G621</f>
        <v>3.15</v>
      </c>
      <c r="AW511" s="50">
        <f>Main!H621</f>
        <v>3.92</v>
      </c>
      <c r="AX511" s="50">
        <f>Main!I621</f>
        <v>3.46</v>
      </c>
      <c r="AY511" s="50">
        <f>Main!J621</f>
        <v>3.85</v>
      </c>
      <c r="AZ511" s="50">
        <f>Main!K621</f>
        <v>1.85</v>
      </c>
      <c r="BA511" s="50">
        <f>Main!L1501</f>
        <v>0</v>
      </c>
      <c r="BC511" s="50" t="str">
        <v>Sá</v>
      </c>
      <c r="BD511" s="50">
        <v>5</v>
      </c>
      <c r="BE511" s="50" t="str">
        <v>Wolves</v>
      </c>
      <c r="BF511" s="50">
        <v>3.42</v>
      </c>
      <c r="BG511" s="50">
        <v>3.48</v>
      </c>
      <c r="BH511" s="50">
        <v>3.79</v>
      </c>
      <c r="BI511" s="50">
        <v>3.14</v>
      </c>
      <c r="BJ511" s="50">
        <v>3.24</v>
      </c>
      <c r="BK511" s="50">
        <v>3.63</v>
      </c>
      <c r="BL511" s="50">
        <v>4.04</v>
      </c>
      <c r="BM511" s="50">
        <v>2.83</v>
      </c>
      <c r="BN511" s="50">
        <v>0</v>
      </c>
      <c r="BP511" s="126" t="str">
        <f>Main!A511</f>
        <v>De Gea</v>
      </c>
      <c r="BQ511" s="126">
        <f>Main!N3261</f>
        <v>0</v>
      </c>
      <c r="BR511" s="126">
        <f>Main!H71</f>
        <v>3.92</v>
      </c>
      <c r="BS511" s="126" t="str">
        <v>De Gea</v>
      </c>
      <c r="BT511" s="126">
        <v>0</v>
      </c>
      <c r="BU511" s="126">
        <v>3.92</v>
      </c>
      <c r="BV511" s="127" t="str">
        <f t="shared" si="67"/>
        <v>De Gea</v>
      </c>
      <c r="BW511" s="127">
        <f>Main!P3261</f>
        <v>0</v>
      </c>
      <c r="BX511" s="127">
        <f t="shared" si="68"/>
        <v>3.92</v>
      </c>
      <c r="BY511" s="127" t="str">
        <v>De Gea</v>
      </c>
      <c r="BZ511" s="127">
        <v>0</v>
      </c>
      <c r="CA511" s="127">
        <v>3.92</v>
      </c>
      <c r="CB511" s="128" t="str">
        <f t="shared" si="72"/>
        <v>De Gea</v>
      </c>
      <c r="CC511" s="128">
        <f>Main!M3261</f>
        <v>0</v>
      </c>
      <c r="CD511" s="128">
        <f>Main!H71</f>
        <v>3.92</v>
      </c>
      <c r="CE511" s="128" t="str">
        <v>De Gea</v>
      </c>
      <c r="CF511" s="128">
        <v>0</v>
      </c>
      <c r="CG511" s="128">
        <v>3.92</v>
      </c>
      <c r="CH511" s="19" t="str">
        <f t="shared" si="69"/>
        <v>De Gea</v>
      </c>
      <c r="CI511" s="19">
        <f>Main!M3261-BQ511-BW511-CC511</f>
        <v>0</v>
      </c>
      <c r="CJ511" s="19">
        <f t="shared" si="70"/>
        <v>3.92</v>
      </c>
      <c r="CK511" s="19" t="str">
        <v>De Gea</v>
      </c>
      <c r="CL511" s="19">
        <v>0</v>
      </c>
      <c r="CM511" s="19">
        <v>3.92</v>
      </c>
    </row>
    <row r="512" spans="1:91">
      <c r="A512" s="48" t="str">
        <v>Pope</v>
      </c>
      <c r="B512" s="48">
        <v>5.3</v>
      </c>
      <c r="C512" s="48" t="str">
        <v>Newcastle</v>
      </c>
      <c r="D512" s="48">
        <v>3.98</v>
      </c>
      <c r="E512" s="48">
        <v>3.29</v>
      </c>
      <c r="F512" s="48">
        <v>3.99</v>
      </c>
      <c r="G512" s="48">
        <v>3.84</v>
      </c>
      <c r="H512" s="48">
        <v>3.96</v>
      </c>
      <c r="I512" s="48">
        <v>4</v>
      </c>
      <c r="J512" s="48">
        <v>3.37</v>
      </c>
      <c r="K512" s="48">
        <v>2.4300000000000002</v>
      </c>
      <c r="L512" s="48">
        <v>0</v>
      </c>
      <c r="N512" s="252">
        <f t="shared" si="71"/>
        <v>4</v>
      </c>
      <c r="O512" s="49" t="str">
        <f>Main!A622</f>
        <v>Pickford</v>
      </c>
      <c r="P512" s="49">
        <f>Main!B622</f>
        <v>4.5</v>
      </c>
      <c r="Q512" s="49" t="str">
        <f>Main!C622</f>
        <v>Everton</v>
      </c>
      <c r="R512" s="49">
        <f>Main!D622</f>
        <v>3.29</v>
      </c>
      <c r="S512" s="49">
        <f>Main!E622</f>
        <v>3.46</v>
      </c>
      <c r="T512" s="49">
        <f>Main!F622</f>
        <v>3.86</v>
      </c>
      <c r="U512" s="49">
        <f>Main!G622</f>
        <v>3.34</v>
      </c>
      <c r="V512" s="49">
        <f>Main!H622</f>
        <v>3.2</v>
      </c>
      <c r="W512" s="49">
        <f>Main!I622</f>
        <v>3.09</v>
      </c>
      <c r="X512" s="49">
        <f>Main!J622</f>
        <v>3.58</v>
      </c>
      <c r="Y512" s="49">
        <f>Main!K622</f>
        <v>3.56</v>
      </c>
      <c r="Z512" s="49">
        <f>Main!L3262</f>
        <v>0</v>
      </c>
      <c r="AB512" s="49">
        <v>3</v>
      </c>
      <c r="AC512" s="49" t="str">
        <v>Walker</v>
      </c>
      <c r="AD512" s="49">
        <v>4.8</v>
      </c>
      <c r="AE512" s="49" t="str">
        <v>Man City</v>
      </c>
      <c r="AF512" s="49">
        <v>3.17</v>
      </c>
      <c r="AG512" s="49">
        <v>2.37</v>
      </c>
      <c r="AH512" s="49">
        <v>4.68</v>
      </c>
      <c r="AI512" s="49">
        <v>3.05</v>
      </c>
      <c r="AJ512" s="49">
        <v>2.04</v>
      </c>
      <c r="AK512" s="49">
        <v>4.25</v>
      </c>
      <c r="AL512" s="49">
        <v>2.4500000000000002</v>
      </c>
      <c r="AM512" s="49">
        <v>1.1399999999999999</v>
      </c>
      <c r="AN512" s="49">
        <v>0</v>
      </c>
      <c r="AP512" s="50" t="str">
        <f>Main!A622</f>
        <v>Pickford</v>
      </c>
      <c r="AQ512" s="50">
        <f>Main!B622</f>
        <v>4.5</v>
      </c>
      <c r="AR512" s="50" t="str">
        <f>Main!C622</f>
        <v>Everton</v>
      </c>
      <c r="AS512" s="50">
        <f>Main!D622</f>
        <v>3.29</v>
      </c>
      <c r="AT512" s="50">
        <f>Main!E622</f>
        <v>3.46</v>
      </c>
      <c r="AU512" s="50">
        <f>Main!F622</f>
        <v>3.86</v>
      </c>
      <c r="AV512" s="50">
        <f>Main!G622</f>
        <v>3.34</v>
      </c>
      <c r="AW512" s="50">
        <f>Main!H622</f>
        <v>3.2</v>
      </c>
      <c r="AX512" s="50">
        <f>Main!I622</f>
        <v>3.09</v>
      </c>
      <c r="AY512" s="50">
        <f>Main!J622</f>
        <v>3.58</v>
      </c>
      <c r="AZ512" s="50">
        <f>Main!K622</f>
        <v>3.56</v>
      </c>
      <c r="BA512" s="50">
        <f>Main!L1502</f>
        <v>0</v>
      </c>
      <c r="BC512" s="50" t="str">
        <v>De Gea</v>
      </c>
      <c r="BD512" s="50">
        <v>4.9000000000000004</v>
      </c>
      <c r="BE512" s="50" t="str">
        <v>Man Utd</v>
      </c>
      <c r="BF512" s="50">
        <v>3.92</v>
      </c>
      <c r="BG512" s="50">
        <v>4.1399999999999997</v>
      </c>
      <c r="BH512" s="50">
        <v>3.16</v>
      </c>
      <c r="BI512" s="50">
        <v>3.15</v>
      </c>
      <c r="BJ512" s="50">
        <v>3.92</v>
      </c>
      <c r="BK512" s="50">
        <v>3.46</v>
      </c>
      <c r="BL512" s="50">
        <v>3.85</v>
      </c>
      <c r="BM512" s="50">
        <v>1.85</v>
      </c>
      <c r="BN512" s="50">
        <v>0</v>
      </c>
      <c r="BP512" s="126" t="str">
        <f>Main!A512</f>
        <v>Pickford</v>
      </c>
      <c r="BQ512" s="126">
        <f>Main!N3262</f>
        <v>0</v>
      </c>
      <c r="BR512" s="126">
        <f>Main!H72</f>
        <v>3.2</v>
      </c>
      <c r="BS512" s="126" t="str">
        <v>Pickford</v>
      </c>
      <c r="BT512" s="126">
        <v>0</v>
      </c>
      <c r="BU512" s="126">
        <v>3.2</v>
      </c>
      <c r="BV512" s="127" t="str">
        <f t="shared" si="67"/>
        <v>Pickford</v>
      </c>
      <c r="BW512" s="127">
        <f>Main!P3262</f>
        <v>0</v>
      </c>
      <c r="BX512" s="127">
        <f t="shared" si="68"/>
        <v>3.2</v>
      </c>
      <c r="BY512" s="127" t="str">
        <v>Pickford</v>
      </c>
      <c r="BZ512" s="127">
        <v>0</v>
      </c>
      <c r="CA512" s="127">
        <v>3.2</v>
      </c>
      <c r="CB512" s="128" t="str">
        <f t="shared" si="72"/>
        <v>Pickford</v>
      </c>
      <c r="CC512" s="128">
        <f>Main!M3262</f>
        <v>0</v>
      </c>
      <c r="CD512" s="128">
        <f>Main!H72</f>
        <v>3.2</v>
      </c>
      <c r="CE512" s="128" t="str">
        <v>Pickford</v>
      </c>
      <c r="CF512" s="128">
        <v>0</v>
      </c>
      <c r="CG512" s="128">
        <v>3.2</v>
      </c>
      <c r="CH512" s="19" t="str">
        <f t="shared" si="69"/>
        <v>Pickford</v>
      </c>
      <c r="CI512" s="19">
        <f>Main!M3262-BQ512-BW512-CC512</f>
        <v>0</v>
      </c>
      <c r="CJ512" s="19">
        <f t="shared" si="70"/>
        <v>3.2</v>
      </c>
      <c r="CK512" s="19" t="str">
        <v>Pickford</v>
      </c>
      <c r="CL512" s="19">
        <v>0</v>
      </c>
      <c r="CM512" s="19">
        <v>3.2</v>
      </c>
    </row>
    <row r="513" spans="1:91">
      <c r="A513" s="48" t="str">
        <v>Fabianski</v>
      </c>
      <c r="B513" s="48">
        <v>5</v>
      </c>
      <c r="C513" s="48" t="str">
        <v>West Ham</v>
      </c>
      <c r="D513" s="48">
        <v>3.78</v>
      </c>
      <c r="E513" s="48">
        <v>3.48</v>
      </c>
      <c r="F513" s="48">
        <v>3.68</v>
      </c>
      <c r="G513" s="48">
        <v>3.95</v>
      </c>
      <c r="H513" s="48">
        <v>3.23</v>
      </c>
      <c r="I513" s="48">
        <v>3.44</v>
      </c>
      <c r="J513" s="48">
        <v>3.18</v>
      </c>
      <c r="K513" s="48">
        <v>3.51</v>
      </c>
      <c r="L513" s="48">
        <v>0</v>
      </c>
      <c r="N513" s="252">
        <f t="shared" si="71"/>
        <v>4</v>
      </c>
      <c r="O513" s="49" t="str">
        <f>Main!A623</f>
        <v>Henderson</v>
      </c>
      <c r="P513" s="49">
        <f>Main!B623</f>
        <v>4.7</v>
      </c>
      <c r="Q513" s="49" t="str">
        <f>Main!C623</f>
        <v>Nott'm Forest</v>
      </c>
      <c r="R513" s="49">
        <f>Main!D623</f>
        <v>3.35</v>
      </c>
      <c r="S513" s="49">
        <f>Main!E623</f>
        <v>3.43</v>
      </c>
      <c r="T513" s="49">
        <f>Main!F623</f>
        <v>3.62</v>
      </c>
      <c r="U513" s="49">
        <f>Main!G623</f>
        <v>3.47</v>
      </c>
      <c r="V513" s="49">
        <f>Main!H623</f>
        <v>3.49</v>
      </c>
      <c r="W513" s="49">
        <f>Main!I623</f>
        <v>3.24</v>
      </c>
      <c r="X513" s="49">
        <f>Main!J623</f>
        <v>3.06</v>
      </c>
      <c r="Y513" s="49">
        <f>Main!K623</f>
        <v>2.78</v>
      </c>
      <c r="Z513" s="49">
        <f>Main!L3263</f>
        <v>0</v>
      </c>
      <c r="AB513" s="49">
        <v>3</v>
      </c>
      <c r="AC513" s="49" t="str">
        <v>Perišić</v>
      </c>
      <c r="AD513" s="49">
        <v>5.8</v>
      </c>
      <c r="AE513" s="49" t="str">
        <v>Spurs</v>
      </c>
      <c r="AF513" s="49">
        <v>0</v>
      </c>
      <c r="AG513" s="49">
        <v>0</v>
      </c>
      <c r="AH513" s="49">
        <v>0</v>
      </c>
      <c r="AI513" s="49">
        <v>0</v>
      </c>
      <c r="AJ513" s="49">
        <v>0</v>
      </c>
      <c r="AK513" s="49">
        <v>2.56</v>
      </c>
      <c r="AL513" s="49">
        <v>2.94</v>
      </c>
      <c r="AM513" s="49">
        <v>2.4700000000000002</v>
      </c>
      <c r="AN513" s="49">
        <v>0</v>
      </c>
      <c r="AP513" s="50" t="str">
        <f>Main!A623</f>
        <v>Henderson</v>
      </c>
      <c r="AQ513" s="50">
        <f>Main!B623</f>
        <v>4.7</v>
      </c>
      <c r="AR513" s="50" t="str">
        <f>Main!C623</f>
        <v>Nott'm Forest</v>
      </c>
      <c r="AS513" s="50">
        <f>Main!D623</f>
        <v>3.35</v>
      </c>
      <c r="AT513" s="50">
        <f>Main!E623</f>
        <v>3.43</v>
      </c>
      <c r="AU513" s="50">
        <f>Main!F623</f>
        <v>3.62</v>
      </c>
      <c r="AV513" s="50">
        <f>Main!G623</f>
        <v>3.47</v>
      </c>
      <c r="AW513" s="50">
        <f>Main!H623</f>
        <v>3.49</v>
      </c>
      <c r="AX513" s="50">
        <f>Main!I623</f>
        <v>3.24</v>
      </c>
      <c r="AY513" s="50">
        <f>Main!J623</f>
        <v>3.06</v>
      </c>
      <c r="AZ513" s="50">
        <f>Main!K623</f>
        <v>2.78</v>
      </c>
      <c r="BA513" s="50">
        <f>Main!L1503</f>
        <v>0</v>
      </c>
      <c r="BC513" s="50" t="str">
        <v>Pickford</v>
      </c>
      <c r="BD513" s="50">
        <v>4.5</v>
      </c>
      <c r="BE513" s="50" t="str">
        <v>Everton</v>
      </c>
      <c r="BF513" s="50">
        <v>3.29</v>
      </c>
      <c r="BG513" s="50">
        <v>3.46</v>
      </c>
      <c r="BH513" s="50">
        <v>3.86</v>
      </c>
      <c r="BI513" s="50">
        <v>3.34</v>
      </c>
      <c r="BJ513" s="50">
        <v>3.2</v>
      </c>
      <c r="BK513" s="50">
        <v>3.09</v>
      </c>
      <c r="BL513" s="50">
        <v>3.58</v>
      </c>
      <c r="BM513" s="50">
        <v>3.56</v>
      </c>
      <c r="BN513" s="50">
        <v>0</v>
      </c>
      <c r="BP513" s="126" t="str">
        <f>Main!A513</f>
        <v>Henderson</v>
      </c>
      <c r="BQ513" s="126">
        <f>Main!N3263</f>
        <v>0</v>
      </c>
      <c r="BR513" s="126">
        <f>Main!H73</f>
        <v>3.49</v>
      </c>
      <c r="BS513" s="126" t="str">
        <v>Henderson</v>
      </c>
      <c r="BT513" s="126">
        <v>0</v>
      </c>
      <c r="BU513" s="126">
        <v>3.49</v>
      </c>
      <c r="BV513" s="127" t="str">
        <f t="shared" si="67"/>
        <v>Henderson</v>
      </c>
      <c r="BW513" s="127">
        <f>Main!P3263</f>
        <v>0</v>
      </c>
      <c r="BX513" s="127">
        <f t="shared" si="68"/>
        <v>3.49</v>
      </c>
      <c r="BY513" s="127" t="str">
        <v>Henderson</v>
      </c>
      <c r="BZ513" s="127">
        <v>0</v>
      </c>
      <c r="CA513" s="127">
        <v>3.49</v>
      </c>
      <c r="CB513" s="128" t="str">
        <f t="shared" si="72"/>
        <v>Henderson</v>
      </c>
      <c r="CC513" s="128">
        <f>Main!M3263</f>
        <v>0</v>
      </c>
      <c r="CD513" s="128">
        <f>Main!H73</f>
        <v>3.49</v>
      </c>
      <c r="CE513" s="128" t="str">
        <v>Henderson</v>
      </c>
      <c r="CF513" s="128">
        <v>0</v>
      </c>
      <c r="CG513" s="128">
        <v>3.49</v>
      </c>
      <c r="CH513" s="19" t="str">
        <f t="shared" si="69"/>
        <v>Henderson</v>
      </c>
      <c r="CI513" s="19">
        <f>Main!M3263-BQ513-BW513-CC513</f>
        <v>0</v>
      </c>
      <c r="CJ513" s="19">
        <f t="shared" si="70"/>
        <v>3.49</v>
      </c>
      <c r="CK513" s="19" t="str">
        <v>Henderson</v>
      </c>
      <c r="CL513" s="19">
        <v>0</v>
      </c>
      <c r="CM513" s="19">
        <v>3.49</v>
      </c>
    </row>
    <row r="514" spans="1:91">
      <c r="A514" s="48" t="str">
        <v>Sánchez</v>
      </c>
      <c r="B514" s="48">
        <v>4.5999999999999996</v>
      </c>
      <c r="C514" s="48" t="str">
        <v>Brighton</v>
      </c>
      <c r="D514" s="48">
        <v>3.34</v>
      </c>
      <c r="E514" s="48">
        <v>3.74</v>
      </c>
      <c r="F514" s="48">
        <v>3.23</v>
      </c>
      <c r="G514" s="48">
        <v>3.6</v>
      </c>
      <c r="H514" s="48">
        <v>4.09</v>
      </c>
      <c r="I514" s="48">
        <v>3.68</v>
      </c>
      <c r="J514" s="48">
        <v>3.82</v>
      </c>
      <c r="K514" s="48">
        <v>2.09</v>
      </c>
      <c r="L514" s="48">
        <v>0</v>
      </c>
      <c r="N514" s="252">
        <f t="shared" si="71"/>
        <v>4</v>
      </c>
      <c r="O514" s="49" t="str">
        <f>Main!A624</f>
        <v>Meslier</v>
      </c>
      <c r="P514" s="49">
        <f>Main!B624</f>
        <v>4.5</v>
      </c>
      <c r="Q514" s="49" t="str">
        <f>Main!C624</f>
        <v>Leeds</v>
      </c>
      <c r="R514" s="49">
        <f>Main!D624</f>
        <v>3.13</v>
      </c>
      <c r="S514" s="49">
        <f>Main!E624</f>
        <v>3.36</v>
      </c>
      <c r="T514" s="49">
        <f>Main!F624</f>
        <v>3.2</v>
      </c>
      <c r="U514" s="49">
        <f>Main!G624</f>
        <v>3.41</v>
      </c>
      <c r="V514" s="49">
        <f>Main!H624</f>
        <v>3.43</v>
      </c>
      <c r="W514" s="49">
        <f>Main!I624</f>
        <v>3.18</v>
      </c>
      <c r="X514" s="49">
        <f>Main!J624</f>
        <v>3.38</v>
      </c>
      <c r="Y514" s="49">
        <f>Main!K624</f>
        <v>3.24</v>
      </c>
      <c r="Z514" s="49">
        <f>Main!L3264</f>
        <v>0</v>
      </c>
      <c r="AB514" s="49">
        <v>3</v>
      </c>
      <c r="AC514" s="49" t="str">
        <v>Stones</v>
      </c>
      <c r="AD514" s="49">
        <v>5.4</v>
      </c>
      <c r="AE514" s="49" t="str">
        <v>Man City</v>
      </c>
      <c r="AF514" s="49">
        <v>3.18</v>
      </c>
      <c r="AG514" s="49">
        <v>2.4700000000000002</v>
      </c>
      <c r="AH514" s="49">
        <v>4.68</v>
      </c>
      <c r="AI514" s="49">
        <v>3.03</v>
      </c>
      <c r="AJ514" s="49">
        <v>1.96</v>
      </c>
      <c r="AK514" s="49">
        <v>3.99</v>
      </c>
      <c r="AL514" s="49">
        <v>2.36</v>
      </c>
      <c r="AM514" s="49">
        <v>1.05</v>
      </c>
      <c r="AN514" s="49">
        <v>0</v>
      </c>
      <c r="AP514" s="50" t="str">
        <f>Main!A624</f>
        <v>Meslier</v>
      </c>
      <c r="AQ514" s="50">
        <f>Main!B624</f>
        <v>4.5</v>
      </c>
      <c r="AR514" s="50" t="str">
        <f>Main!C624</f>
        <v>Leeds</v>
      </c>
      <c r="AS514" s="50">
        <f>Main!D624</f>
        <v>3.13</v>
      </c>
      <c r="AT514" s="50">
        <f>Main!E624</f>
        <v>3.36</v>
      </c>
      <c r="AU514" s="50">
        <f>Main!F624</f>
        <v>3.2</v>
      </c>
      <c r="AV514" s="50">
        <f>Main!G624</f>
        <v>3.41</v>
      </c>
      <c r="AW514" s="50">
        <f>Main!H624</f>
        <v>3.43</v>
      </c>
      <c r="AX514" s="50">
        <f>Main!I624</f>
        <v>3.18</v>
      </c>
      <c r="AY514" s="50">
        <f>Main!J624</f>
        <v>3.38</v>
      </c>
      <c r="AZ514" s="50">
        <f>Main!K624</f>
        <v>3.24</v>
      </c>
      <c r="BA514" s="50">
        <f>Main!L1504</f>
        <v>0</v>
      </c>
      <c r="BC514" s="50" t="str">
        <v>Henderson</v>
      </c>
      <c r="BD514" s="50">
        <v>4.7</v>
      </c>
      <c r="BE514" s="50" t="str">
        <v>Nott'm Forest</v>
      </c>
      <c r="BF514" s="50">
        <v>3.35</v>
      </c>
      <c r="BG514" s="50">
        <v>3.43</v>
      </c>
      <c r="BH514" s="50">
        <v>3.62</v>
      </c>
      <c r="BI514" s="50">
        <v>3.47</v>
      </c>
      <c r="BJ514" s="50">
        <v>3.49</v>
      </c>
      <c r="BK514" s="50">
        <v>3.24</v>
      </c>
      <c r="BL514" s="50">
        <v>3.06</v>
      </c>
      <c r="BM514" s="50">
        <v>2.78</v>
      </c>
      <c r="BN514" s="50">
        <v>0</v>
      </c>
      <c r="BP514" s="126" t="str">
        <f>Main!A514</f>
        <v>Meslier</v>
      </c>
      <c r="BQ514" s="126">
        <f>Main!N3264</f>
        <v>0</v>
      </c>
      <c r="BR514" s="126">
        <f>Main!H74</f>
        <v>3.43</v>
      </c>
      <c r="BS514" s="126" t="str">
        <v>Meslier</v>
      </c>
      <c r="BT514" s="126">
        <v>0</v>
      </c>
      <c r="BU514" s="126">
        <v>3.43</v>
      </c>
      <c r="BV514" s="127" t="str">
        <f t="shared" ref="BV514:BV577" si="73">BP514</f>
        <v>Meslier</v>
      </c>
      <c r="BW514" s="127">
        <f>Main!P3264</f>
        <v>0</v>
      </c>
      <c r="BX514" s="127">
        <f t="shared" ref="BX514:BX577" si="74">BR514</f>
        <v>3.43</v>
      </c>
      <c r="BY514" s="127" t="str">
        <v>Meslier</v>
      </c>
      <c r="BZ514" s="127">
        <v>0</v>
      </c>
      <c r="CA514" s="127">
        <v>3.43</v>
      </c>
      <c r="CB514" s="128" t="str">
        <f t="shared" si="72"/>
        <v>Meslier</v>
      </c>
      <c r="CC514" s="128">
        <f>Main!M3264</f>
        <v>0</v>
      </c>
      <c r="CD514" s="128">
        <f>Main!H74</f>
        <v>3.43</v>
      </c>
      <c r="CE514" s="128" t="str">
        <v>Meslier</v>
      </c>
      <c r="CF514" s="128">
        <v>0</v>
      </c>
      <c r="CG514" s="128">
        <v>3.43</v>
      </c>
      <c r="CH514" s="19" t="str">
        <f t="shared" ref="CH514:CH577" si="75">BP514</f>
        <v>Meslier</v>
      </c>
      <c r="CI514" s="19">
        <f>Main!M3264-BQ514-BW514-CC514</f>
        <v>0</v>
      </c>
      <c r="CJ514" s="19">
        <f t="shared" ref="CJ514:CJ577" si="76">BR514</f>
        <v>3.43</v>
      </c>
      <c r="CK514" s="19" t="str">
        <v>Meslier</v>
      </c>
      <c r="CL514" s="19">
        <v>0</v>
      </c>
      <c r="CM514" s="19">
        <v>3.43</v>
      </c>
    </row>
    <row r="515" spans="1:91">
      <c r="A515" s="48" t="str">
        <v>Sá</v>
      </c>
      <c r="B515" s="48">
        <v>5</v>
      </c>
      <c r="C515" s="48" t="str">
        <v>Wolves</v>
      </c>
      <c r="D515" s="48">
        <v>3.42</v>
      </c>
      <c r="E515" s="48">
        <v>3.48</v>
      </c>
      <c r="F515" s="48">
        <v>3.79</v>
      </c>
      <c r="G515" s="48">
        <v>3.14</v>
      </c>
      <c r="H515" s="48">
        <v>3.24</v>
      </c>
      <c r="I515" s="48">
        <v>3.63</v>
      </c>
      <c r="J515" s="48">
        <v>4.04</v>
      </c>
      <c r="K515" s="48">
        <v>2.83</v>
      </c>
      <c r="L515" s="48">
        <v>0</v>
      </c>
      <c r="N515" s="252">
        <f t="shared" si="71"/>
        <v>4</v>
      </c>
      <c r="O515" s="49" t="str">
        <f>Main!A625</f>
        <v>Guaita</v>
      </c>
      <c r="P515" s="49">
        <f>Main!B625</f>
        <v>4.5</v>
      </c>
      <c r="Q515" s="49" t="str">
        <f>Main!C625</f>
        <v>Crystal Palace</v>
      </c>
      <c r="R515" s="49">
        <f>Main!D625</f>
        <v>3.71</v>
      </c>
      <c r="S515" s="49">
        <f>Main!E625</f>
        <v>3.38</v>
      </c>
      <c r="T515" s="49">
        <f>Main!F625</f>
        <v>3.17</v>
      </c>
      <c r="U515" s="49">
        <f>Main!G625</f>
        <v>3.31</v>
      </c>
      <c r="V515" s="49">
        <f>Main!H625</f>
        <v>3.06</v>
      </c>
      <c r="W515" s="49">
        <f>Main!I625</f>
        <v>3.35</v>
      </c>
      <c r="X515" s="49">
        <f>Main!J625</f>
        <v>3.24</v>
      </c>
      <c r="Y515" s="49">
        <f>Main!K625</f>
        <v>3.06</v>
      </c>
      <c r="Z515" s="49">
        <f>Main!L3265</f>
        <v>0</v>
      </c>
      <c r="AB515" s="49">
        <v>3</v>
      </c>
      <c r="AC515" s="49" t="str">
        <v>Shaw</v>
      </c>
      <c r="AD515" s="49">
        <v>4.8</v>
      </c>
      <c r="AE515" s="49" t="str">
        <v>Man Utd</v>
      </c>
      <c r="AF515" s="49">
        <v>3.54</v>
      </c>
      <c r="AG515" s="49">
        <v>4.2</v>
      </c>
      <c r="AH515" s="49">
        <v>1.83</v>
      </c>
      <c r="AI515" s="49">
        <v>1.77</v>
      </c>
      <c r="AJ515" s="49">
        <v>3.5</v>
      </c>
      <c r="AK515" s="49">
        <v>2.77</v>
      </c>
      <c r="AL515" s="49">
        <v>3.37</v>
      </c>
      <c r="AM515" s="49">
        <v>1.64</v>
      </c>
      <c r="AN515" s="49">
        <v>0</v>
      </c>
      <c r="AP515" s="50" t="str">
        <f>Main!A625</f>
        <v>Guaita</v>
      </c>
      <c r="AQ515" s="50">
        <f>Main!B625</f>
        <v>4.5</v>
      </c>
      <c r="AR515" s="50" t="str">
        <f>Main!C625</f>
        <v>Crystal Palace</v>
      </c>
      <c r="AS515" s="50">
        <f>Main!D625</f>
        <v>3.71</v>
      </c>
      <c r="AT515" s="50">
        <f>Main!E625</f>
        <v>3.38</v>
      </c>
      <c r="AU515" s="50">
        <f>Main!F625</f>
        <v>3.17</v>
      </c>
      <c r="AV515" s="50">
        <f>Main!G625</f>
        <v>3.31</v>
      </c>
      <c r="AW515" s="50">
        <f>Main!H625</f>
        <v>3.06</v>
      </c>
      <c r="AX515" s="50">
        <f>Main!I625</f>
        <v>3.35</v>
      </c>
      <c r="AY515" s="50">
        <f>Main!J625</f>
        <v>3.24</v>
      </c>
      <c r="AZ515" s="50">
        <f>Main!K625</f>
        <v>3.06</v>
      </c>
      <c r="BA515" s="50">
        <f>Main!L1505</f>
        <v>0</v>
      </c>
      <c r="BC515" s="50" t="str">
        <v>Meslier</v>
      </c>
      <c r="BD515" s="50">
        <v>4.5</v>
      </c>
      <c r="BE515" s="50" t="str">
        <v>Leeds</v>
      </c>
      <c r="BF515" s="50">
        <v>3.13</v>
      </c>
      <c r="BG515" s="50">
        <v>3.36</v>
      </c>
      <c r="BH515" s="50">
        <v>3.2</v>
      </c>
      <c r="BI515" s="50">
        <v>3.41</v>
      </c>
      <c r="BJ515" s="50">
        <v>3.43</v>
      </c>
      <c r="BK515" s="50">
        <v>3.18</v>
      </c>
      <c r="BL515" s="50">
        <v>3.38</v>
      </c>
      <c r="BM515" s="50">
        <v>3.24</v>
      </c>
      <c r="BN515" s="50">
        <v>0</v>
      </c>
      <c r="BP515" s="126" t="str">
        <f>Main!A515</f>
        <v>Guaita</v>
      </c>
      <c r="BQ515" s="126">
        <f>Main!N3265</f>
        <v>0</v>
      </c>
      <c r="BR515" s="126">
        <f>Main!H75</f>
        <v>3.06</v>
      </c>
      <c r="BS515" s="126" t="str">
        <v>Guaita</v>
      </c>
      <c r="BT515" s="126">
        <v>0</v>
      </c>
      <c r="BU515" s="126">
        <v>3.06</v>
      </c>
      <c r="BV515" s="127" t="str">
        <f t="shared" si="73"/>
        <v>Guaita</v>
      </c>
      <c r="BW515" s="127">
        <f>Main!P3265</f>
        <v>0</v>
      </c>
      <c r="BX515" s="127">
        <f t="shared" si="74"/>
        <v>3.06</v>
      </c>
      <c r="BY515" s="127" t="str">
        <v>Guaita</v>
      </c>
      <c r="BZ515" s="127">
        <v>0</v>
      </c>
      <c r="CA515" s="127">
        <v>3.06</v>
      </c>
      <c r="CB515" s="128" t="str">
        <f t="shared" si="72"/>
        <v>Guaita</v>
      </c>
      <c r="CC515" s="128">
        <f>Main!M3265</f>
        <v>0</v>
      </c>
      <c r="CD515" s="128">
        <f>Main!H75</f>
        <v>3.06</v>
      </c>
      <c r="CE515" s="128" t="str">
        <v>Guaita</v>
      </c>
      <c r="CF515" s="128">
        <v>0</v>
      </c>
      <c r="CG515" s="128">
        <v>3.06</v>
      </c>
      <c r="CH515" s="19" t="str">
        <f t="shared" si="75"/>
        <v>Guaita</v>
      </c>
      <c r="CI515" s="19">
        <f>Main!M3265-BQ515-BW515-CC515</f>
        <v>0</v>
      </c>
      <c r="CJ515" s="19">
        <f t="shared" si="76"/>
        <v>3.06</v>
      </c>
      <c r="CK515" s="19" t="str">
        <v>Guaita</v>
      </c>
      <c r="CL515" s="19">
        <v>0</v>
      </c>
      <c r="CM515" s="19">
        <v>3.06</v>
      </c>
    </row>
    <row r="516" spans="1:91">
      <c r="A516" s="48" t="str">
        <v>De Gea</v>
      </c>
      <c r="B516" s="48">
        <v>4.9000000000000004</v>
      </c>
      <c r="C516" s="48" t="str">
        <v>Man Utd</v>
      </c>
      <c r="D516" s="48">
        <v>3.92</v>
      </c>
      <c r="E516" s="48">
        <v>4.1399999999999997</v>
      </c>
      <c r="F516" s="48">
        <v>3.16</v>
      </c>
      <c r="G516" s="48">
        <v>3.15</v>
      </c>
      <c r="H516" s="48">
        <v>3.92</v>
      </c>
      <c r="I516" s="48">
        <v>3.46</v>
      </c>
      <c r="J516" s="48">
        <v>3.85</v>
      </c>
      <c r="K516" s="48">
        <v>1.85</v>
      </c>
      <c r="L516" s="48">
        <v>0</v>
      </c>
      <c r="N516" s="252">
        <f t="shared" si="71"/>
        <v>2</v>
      </c>
      <c r="O516" s="49" t="str">
        <f>Main!A626</f>
        <v>Salah</v>
      </c>
      <c r="P516" s="49">
        <f>Main!B626</f>
        <v>12.8</v>
      </c>
      <c r="Q516" s="49" t="str">
        <f>Main!C626</f>
        <v>Liverpool</v>
      </c>
      <c r="R516" s="49">
        <f>Main!D626</f>
        <v>8.14</v>
      </c>
      <c r="S516" s="49">
        <f>Main!E626</f>
        <v>6.7</v>
      </c>
      <c r="T516" s="49">
        <f>Main!F626</f>
        <v>5.55</v>
      </c>
      <c r="U516" s="49">
        <f>Main!G626</f>
        <v>5.82</v>
      </c>
      <c r="V516" s="49">
        <f>Main!H626</f>
        <v>5.69</v>
      </c>
      <c r="W516" s="49">
        <f>Main!I626</f>
        <v>7.04</v>
      </c>
      <c r="X516" s="49">
        <f>Main!J626</f>
        <v>4.66</v>
      </c>
      <c r="Y516" s="49">
        <f>Main!K626</f>
        <v>5.59</v>
      </c>
      <c r="Z516" s="49">
        <f>Main!L3266</f>
        <v>1</v>
      </c>
      <c r="AB516" s="49">
        <v>3</v>
      </c>
      <c r="AC516" s="49" t="str">
        <v>Cucurella</v>
      </c>
      <c r="AD516" s="49">
        <v>5.0999999999999996</v>
      </c>
      <c r="AE516" s="49" t="str">
        <v>Chelsea</v>
      </c>
      <c r="AF516" s="49">
        <v>3.86</v>
      </c>
      <c r="AG516" s="49">
        <v>5.55</v>
      </c>
      <c r="AH516" s="49">
        <v>3.95</v>
      </c>
      <c r="AI516" s="49">
        <v>1.86</v>
      </c>
      <c r="AJ516" s="49">
        <v>2.25</v>
      </c>
      <c r="AK516" s="49">
        <v>1.58</v>
      </c>
      <c r="AL516" s="49">
        <v>2.11</v>
      </c>
      <c r="AM516" s="49">
        <v>1.37</v>
      </c>
      <c r="AN516" s="49">
        <v>0</v>
      </c>
      <c r="AP516" s="50" t="str">
        <f>Main!A626</f>
        <v>Salah</v>
      </c>
      <c r="AQ516" s="50">
        <f>Main!B626</f>
        <v>12.8</v>
      </c>
      <c r="AR516" s="50" t="str">
        <f>Main!C626</f>
        <v>Liverpool</v>
      </c>
      <c r="AS516" s="50">
        <f>Main!D626</f>
        <v>8.14</v>
      </c>
      <c r="AT516" s="50">
        <f>Main!E626</f>
        <v>6.7</v>
      </c>
      <c r="AU516" s="50">
        <f>Main!F626</f>
        <v>5.55</v>
      </c>
      <c r="AV516" s="50">
        <f>Main!G626</f>
        <v>5.82</v>
      </c>
      <c r="AW516" s="50">
        <f>Main!H626</f>
        <v>5.69</v>
      </c>
      <c r="AX516" s="50">
        <f>Main!I626</f>
        <v>7.04</v>
      </c>
      <c r="AY516" s="50">
        <f>Main!J626</f>
        <v>4.66</v>
      </c>
      <c r="AZ516" s="50">
        <f>Main!K626</f>
        <v>5.59</v>
      </c>
      <c r="BA516" s="50">
        <f>Main!L1506</f>
        <v>1</v>
      </c>
      <c r="BC516" s="50" t="str">
        <v>Guaita</v>
      </c>
      <c r="BD516" s="50">
        <v>4.5</v>
      </c>
      <c r="BE516" s="50" t="str">
        <v>Crystal Palace</v>
      </c>
      <c r="BF516" s="50">
        <v>3.71</v>
      </c>
      <c r="BG516" s="50">
        <v>3.38</v>
      </c>
      <c r="BH516" s="50">
        <v>3.17</v>
      </c>
      <c r="BI516" s="50">
        <v>3.31</v>
      </c>
      <c r="BJ516" s="50">
        <v>3.06</v>
      </c>
      <c r="BK516" s="50">
        <v>3.35</v>
      </c>
      <c r="BL516" s="50">
        <v>3.24</v>
      </c>
      <c r="BM516" s="50">
        <v>3.06</v>
      </c>
      <c r="BN516" s="50">
        <v>0</v>
      </c>
      <c r="BP516" s="126" t="str">
        <f>Main!A516</f>
        <v>Salah</v>
      </c>
      <c r="BQ516" s="126">
        <f>Main!N3266</f>
        <v>0</v>
      </c>
      <c r="BR516" s="126">
        <f>Main!H76</f>
        <v>5.69</v>
      </c>
      <c r="BS516" s="126" t="str">
        <v>Salah</v>
      </c>
      <c r="BT516" s="126">
        <v>0</v>
      </c>
      <c r="BU516" s="126">
        <v>5.69</v>
      </c>
      <c r="BV516" s="127" t="str">
        <f t="shared" si="73"/>
        <v>Salah</v>
      </c>
      <c r="BW516" s="127">
        <f>Main!P3266</f>
        <v>0</v>
      </c>
      <c r="BX516" s="127">
        <f t="shared" si="74"/>
        <v>5.69</v>
      </c>
      <c r="BY516" s="127" t="str">
        <v>Salah</v>
      </c>
      <c r="BZ516" s="127">
        <v>0</v>
      </c>
      <c r="CA516" s="127">
        <v>5.69</v>
      </c>
      <c r="CH516" s="19" t="str">
        <f t="shared" si="75"/>
        <v>Salah</v>
      </c>
      <c r="CI516" s="19">
        <f>Main!M3266-BQ516-BW516-CC516</f>
        <v>0</v>
      </c>
      <c r="CJ516" s="19">
        <f t="shared" si="76"/>
        <v>5.69</v>
      </c>
      <c r="CK516" s="19" t="str">
        <v>Salah</v>
      </c>
      <c r="CL516" s="19">
        <v>0</v>
      </c>
      <c r="CM516" s="19">
        <v>5.69</v>
      </c>
    </row>
    <row r="517" spans="1:91">
      <c r="A517" s="48" t="str">
        <v>Pickford</v>
      </c>
      <c r="B517" s="48">
        <v>4.5</v>
      </c>
      <c r="C517" s="48" t="str">
        <v>Everton</v>
      </c>
      <c r="D517" s="48">
        <v>3.29</v>
      </c>
      <c r="E517" s="48">
        <v>3.46</v>
      </c>
      <c r="F517" s="48">
        <v>3.86</v>
      </c>
      <c r="G517" s="48">
        <v>3.34</v>
      </c>
      <c r="H517" s="48">
        <v>3.2</v>
      </c>
      <c r="I517" s="48">
        <v>3.09</v>
      </c>
      <c r="J517" s="48">
        <v>3.58</v>
      </c>
      <c r="K517" s="48">
        <v>3.56</v>
      </c>
      <c r="L517" s="48">
        <v>0</v>
      </c>
      <c r="N517" s="252">
        <f t="shared" si="71"/>
        <v>2</v>
      </c>
      <c r="O517" s="49" t="str">
        <f>Main!A627</f>
        <v>De Bruyne</v>
      </c>
      <c r="P517" s="49">
        <f>Main!B627</f>
        <v>12.6</v>
      </c>
      <c r="Q517" s="49" t="str">
        <f>Main!C627</f>
        <v>Man City</v>
      </c>
      <c r="R517" s="49">
        <f>Main!D627</f>
        <v>6.01</v>
      </c>
      <c r="S517" s="49">
        <f>Main!E627</f>
        <v>4.38</v>
      </c>
      <c r="T517" s="49">
        <f>Main!F627</f>
        <v>9.01</v>
      </c>
      <c r="U517" s="49">
        <f>Main!G627</f>
        <v>5.29</v>
      </c>
      <c r="V517" s="49">
        <f>Main!H627</f>
        <v>4.18</v>
      </c>
      <c r="W517" s="49">
        <f>Main!I627</f>
        <v>9.2799999999999994</v>
      </c>
      <c r="X517" s="49">
        <f>Main!J627</f>
        <v>5.0999999999999996</v>
      </c>
      <c r="Y517" s="49">
        <f>Main!K627</f>
        <v>2.2400000000000002</v>
      </c>
      <c r="Z517" s="49">
        <f>Main!L3267</f>
        <v>0</v>
      </c>
      <c r="AB517" s="49">
        <v>3</v>
      </c>
      <c r="AC517" s="49" t="str">
        <v>Varane</v>
      </c>
      <c r="AD517" s="49">
        <v>4.8</v>
      </c>
      <c r="AE517" s="49" t="str">
        <v>Man Utd</v>
      </c>
      <c r="AF517" s="49">
        <v>3.47</v>
      </c>
      <c r="AG517" s="49">
        <v>3.84</v>
      </c>
      <c r="AH517" s="49">
        <v>1.94</v>
      </c>
      <c r="AI517" s="49">
        <v>1.83</v>
      </c>
      <c r="AJ517" s="49">
        <v>3.41</v>
      </c>
      <c r="AK517" s="49">
        <v>2.6</v>
      </c>
      <c r="AL517" s="49">
        <v>3.21</v>
      </c>
      <c r="AM517" s="49">
        <v>1.55</v>
      </c>
      <c r="AN517" s="49">
        <v>0</v>
      </c>
      <c r="AP517" s="50" t="str">
        <f>Main!A627</f>
        <v>De Bruyne</v>
      </c>
      <c r="AQ517" s="50">
        <f>Main!B627</f>
        <v>12.6</v>
      </c>
      <c r="AR517" s="50" t="str">
        <f>Main!C627</f>
        <v>Man City</v>
      </c>
      <c r="AS517" s="50">
        <f>Main!D627</f>
        <v>6.01</v>
      </c>
      <c r="AT517" s="50">
        <f>Main!E627</f>
        <v>4.38</v>
      </c>
      <c r="AU517" s="50">
        <f>Main!F627</f>
        <v>9.01</v>
      </c>
      <c r="AV517" s="50">
        <f>Main!G627</f>
        <v>5.29</v>
      </c>
      <c r="AW517" s="50">
        <f>Main!H627</f>
        <v>4.18</v>
      </c>
      <c r="AX517" s="50">
        <f>Main!I627</f>
        <v>9.2799999999999994</v>
      </c>
      <c r="AY517" s="50">
        <f>Main!J627</f>
        <v>5.0999999999999996</v>
      </c>
      <c r="AZ517" s="50">
        <f>Main!K627</f>
        <v>2.2400000000000002</v>
      </c>
      <c r="BA517" s="50">
        <f>Main!L1507</f>
        <v>0</v>
      </c>
      <c r="BC517" s="50" t="str">
        <v>De Bruyne</v>
      </c>
      <c r="BD517" s="50">
        <v>12.6</v>
      </c>
      <c r="BE517" s="50" t="str">
        <v>Man City</v>
      </c>
      <c r="BF517" s="50">
        <v>6.01</v>
      </c>
      <c r="BG517" s="50">
        <v>4.38</v>
      </c>
      <c r="BH517" s="50">
        <v>9.01</v>
      </c>
      <c r="BI517" s="50">
        <v>5.29</v>
      </c>
      <c r="BJ517" s="50">
        <v>4.18</v>
      </c>
      <c r="BK517" s="50">
        <v>9.2799999999999994</v>
      </c>
      <c r="BL517" s="50">
        <v>5.0999999999999996</v>
      </c>
      <c r="BM517" s="50">
        <v>2.2400000000000002</v>
      </c>
      <c r="BN517" s="50">
        <v>0</v>
      </c>
      <c r="BP517" s="126" t="str">
        <f>Main!A517</f>
        <v>De Bruyne</v>
      </c>
      <c r="BQ517" s="126">
        <f>Main!N3267</f>
        <v>0</v>
      </c>
      <c r="BR517" s="126">
        <f>Main!H77</f>
        <v>4.18</v>
      </c>
      <c r="BS517" s="126" t="str">
        <v>De Bruyne</v>
      </c>
      <c r="BT517" s="126">
        <v>0</v>
      </c>
      <c r="BU517" s="126">
        <v>4.18</v>
      </c>
      <c r="BV517" s="127" t="str">
        <f t="shared" si="73"/>
        <v>De Bruyne</v>
      </c>
      <c r="BW517" s="127">
        <f>Main!P3267</f>
        <v>0</v>
      </c>
      <c r="BX517" s="127">
        <f t="shared" si="74"/>
        <v>4.18</v>
      </c>
      <c r="BY517" s="127" t="str">
        <v>De Bruyne</v>
      </c>
      <c r="BZ517" s="127">
        <v>0</v>
      </c>
      <c r="CA517" s="127">
        <v>4.18</v>
      </c>
      <c r="CH517" s="19" t="str">
        <f t="shared" si="75"/>
        <v>De Bruyne</v>
      </c>
      <c r="CI517" s="19">
        <f>Main!M3267-BQ517-BW517-CC517</f>
        <v>0</v>
      </c>
      <c r="CJ517" s="19">
        <f t="shared" si="76"/>
        <v>4.18</v>
      </c>
      <c r="CK517" s="19" t="str">
        <v>De Bruyne</v>
      </c>
      <c r="CL517" s="19">
        <v>0</v>
      </c>
      <c r="CM517" s="19">
        <v>4.18</v>
      </c>
    </row>
    <row r="518" spans="1:91">
      <c r="A518" s="48" t="str">
        <v>Henderson</v>
      </c>
      <c r="B518" s="48">
        <v>4.7</v>
      </c>
      <c r="C518" s="48" t="str">
        <v>Nott'm Forest</v>
      </c>
      <c r="D518" s="48">
        <v>3.35</v>
      </c>
      <c r="E518" s="48">
        <v>3.43</v>
      </c>
      <c r="F518" s="48">
        <v>3.62</v>
      </c>
      <c r="G518" s="48">
        <v>3.47</v>
      </c>
      <c r="H518" s="48">
        <v>3.49</v>
      </c>
      <c r="I518" s="48">
        <v>3.24</v>
      </c>
      <c r="J518" s="48">
        <v>3.06</v>
      </c>
      <c r="K518" s="48">
        <v>2.78</v>
      </c>
      <c r="L518" s="48">
        <v>0</v>
      </c>
      <c r="N518" s="252">
        <f t="shared" si="71"/>
        <v>2</v>
      </c>
      <c r="O518" s="49" t="str">
        <f>Main!A628</f>
        <v>Saka</v>
      </c>
      <c r="P518" s="49">
        <f>Main!B628</f>
        <v>8</v>
      </c>
      <c r="Q518" s="49" t="str">
        <f>Main!C628</f>
        <v>Arsenal</v>
      </c>
      <c r="R518" s="49">
        <f>Main!D628</f>
        <v>4.79</v>
      </c>
      <c r="S518" s="49">
        <f>Main!E628</f>
        <v>4.96</v>
      </c>
      <c r="T518" s="49">
        <f>Main!F628</f>
        <v>4.45</v>
      </c>
      <c r="U518" s="49">
        <f>Main!G628</f>
        <v>4.71</v>
      </c>
      <c r="V518" s="49">
        <f>Main!H628</f>
        <v>5.0199999999999996</v>
      </c>
      <c r="W518" s="49">
        <f>Main!I628</f>
        <v>9.41</v>
      </c>
      <c r="X518" s="49">
        <f>Main!J628</f>
        <v>4.7699999999999996</v>
      </c>
      <c r="Y518" s="49">
        <f>Main!K628</f>
        <v>3.88</v>
      </c>
      <c r="Z518" s="49">
        <f>Main!L3268</f>
        <v>1</v>
      </c>
      <c r="AB518" s="49">
        <v>3</v>
      </c>
      <c r="AC518" s="49" t="str">
        <v>Estupiñán</v>
      </c>
      <c r="AD518" s="49">
        <v>4.5</v>
      </c>
      <c r="AE518" s="49" t="str">
        <v>Brighton</v>
      </c>
      <c r="AF518" s="49">
        <v>2.37</v>
      </c>
      <c r="AG518" s="49">
        <v>3.26</v>
      </c>
      <c r="AH518" s="49">
        <v>2.17</v>
      </c>
      <c r="AI518" s="49">
        <v>2.61</v>
      </c>
      <c r="AJ518" s="49">
        <v>3.62</v>
      </c>
      <c r="AK518" s="49">
        <v>2.79</v>
      </c>
      <c r="AL518" s="49">
        <v>3.17</v>
      </c>
      <c r="AM518" s="49">
        <v>1.31</v>
      </c>
      <c r="AN518" s="49">
        <v>0</v>
      </c>
      <c r="AP518" s="50" t="str">
        <f>Main!A628</f>
        <v>Saka</v>
      </c>
      <c r="AQ518" s="50">
        <f>Main!B628</f>
        <v>8</v>
      </c>
      <c r="AR518" s="50" t="str">
        <f>Main!C628</f>
        <v>Arsenal</v>
      </c>
      <c r="AS518" s="50">
        <f>Main!D628</f>
        <v>4.79</v>
      </c>
      <c r="AT518" s="50">
        <f>Main!E628</f>
        <v>4.96</v>
      </c>
      <c r="AU518" s="50">
        <f>Main!F628</f>
        <v>4.45</v>
      </c>
      <c r="AV518" s="50">
        <f>Main!G628</f>
        <v>4.71</v>
      </c>
      <c r="AW518" s="50">
        <f>Main!H628</f>
        <v>5.0199999999999996</v>
      </c>
      <c r="AX518" s="50">
        <f>Main!I628</f>
        <v>9.41</v>
      </c>
      <c r="AY518" s="50">
        <f>Main!J628</f>
        <v>4.7699999999999996</v>
      </c>
      <c r="AZ518" s="50">
        <f>Main!K628</f>
        <v>3.88</v>
      </c>
      <c r="BA518" s="50">
        <f>Main!L1508</f>
        <v>0</v>
      </c>
      <c r="BC518" s="50" t="str">
        <v>Saka</v>
      </c>
      <c r="BD518" s="50">
        <v>8</v>
      </c>
      <c r="BE518" s="50" t="str">
        <v>Arsenal</v>
      </c>
      <c r="BF518" s="50">
        <v>4.79</v>
      </c>
      <c r="BG518" s="50">
        <v>4.96</v>
      </c>
      <c r="BH518" s="50">
        <v>4.45</v>
      </c>
      <c r="BI518" s="50">
        <v>4.71</v>
      </c>
      <c r="BJ518" s="50">
        <v>5.0199999999999996</v>
      </c>
      <c r="BK518" s="50">
        <v>9.41</v>
      </c>
      <c r="BL518" s="50">
        <v>4.7699999999999996</v>
      </c>
      <c r="BM518" s="50">
        <v>3.88</v>
      </c>
      <c r="BN518" s="50">
        <v>0</v>
      </c>
      <c r="BP518" s="126" t="str">
        <f>Main!A518</f>
        <v>Saka</v>
      </c>
      <c r="BQ518" s="126">
        <f>Main!N3268</f>
        <v>0</v>
      </c>
      <c r="BR518" s="126">
        <f>Main!H78</f>
        <v>5.0199999999999996</v>
      </c>
      <c r="BS518" s="126" t="str">
        <v>Saka</v>
      </c>
      <c r="BT518" s="126">
        <v>0</v>
      </c>
      <c r="BU518" s="126">
        <v>5.0199999999999996</v>
      </c>
      <c r="BV518" s="127" t="str">
        <f t="shared" si="73"/>
        <v>Saka</v>
      </c>
      <c r="BW518" s="127">
        <f>Main!P3268</f>
        <v>0</v>
      </c>
      <c r="BX518" s="127">
        <f t="shared" si="74"/>
        <v>5.0199999999999996</v>
      </c>
      <c r="BY518" s="127" t="str">
        <v>Saka</v>
      </c>
      <c r="BZ518" s="127">
        <v>0</v>
      </c>
      <c r="CA518" s="127">
        <v>5.0199999999999996</v>
      </c>
      <c r="CH518" s="19" t="str">
        <f t="shared" si="75"/>
        <v>Saka</v>
      </c>
      <c r="CI518" s="19">
        <f>Main!M3268-BQ518-BW518-CC518</f>
        <v>0</v>
      </c>
      <c r="CJ518" s="19">
        <f t="shared" si="76"/>
        <v>5.0199999999999996</v>
      </c>
      <c r="CK518" s="19" t="str">
        <v>Saka</v>
      </c>
      <c r="CL518" s="19">
        <v>0</v>
      </c>
      <c r="CM518" s="19">
        <v>5.0199999999999996</v>
      </c>
    </row>
    <row r="519" spans="1:91">
      <c r="A519" s="48" t="str">
        <v>Meslier</v>
      </c>
      <c r="B519" s="48">
        <v>4.5</v>
      </c>
      <c r="C519" s="48" t="str">
        <v>Leeds</v>
      </c>
      <c r="D519" s="48">
        <v>3.13</v>
      </c>
      <c r="E519" s="48">
        <v>3.36</v>
      </c>
      <c r="F519" s="48">
        <v>3.2</v>
      </c>
      <c r="G519" s="48">
        <v>3.41</v>
      </c>
      <c r="H519" s="48">
        <v>3.43</v>
      </c>
      <c r="I519" s="48">
        <v>3.18</v>
      </c>
      <c r="J519" s="48">
        <v>3.38</v>
      </c>
      <c r="K519" s="48">
        <v>3.24</v>
      </c>
      <c r="L519" s="48">
        <v>0</v>
      </c>
      <c r="N519" s="252">
        <f t="shared" si="71"/>
        <v>2</v>
      </c>
      <c r="O519" s="49" t="str">
        <f>Main!A629</f>
        <v>Son</v>
      </c>
      <c r="P519" s="49">
        <f>Main!B629</f>
        <v>11.6</v>
      </c>
      <c r="Q519" s="49" t="str">
        <f>Main!C629</f>
        <v>Spurs</v>
      </c>
      <c r="R519" s="49">
        <f>Main!D629</f>
        <v>5.93</v>
      </c>
      <c r="S519" s="49">
        <f>Main!E629</f>
        <v>5.04</v>
      </c>
      <c r="T519" s="49">
        <f>Main!F629</f>
        <v>8.06</v>
      </c>
      <c r="U519" s="49">
        <f>Main!G629</f>
        <v>5.0999999999999996</v>
      </c>
      <c r="V519" s="49">
        <f>Main!H629</f>
        <v>3.66</v>
      </c>
      <c r="W519" s="49">
        <f>Main!I629</f>
        <v>4.46</v>
      </c>
      <c r="X519" s="49">
        <f>Main!J629</f>
        <v>4.74</v>
      </c>
      <c r="Y519" s="49">
        <f>Main!K629</f>
        <v>4.2</v>
      </c>
      <c r="Z519" s="49">
        <f>Main!L3269</f>
        <v>0</v>
      </c>
      <c r="AB519" s="49">
        <v>3</v>
      </c>
      <c r="AC519" s="49" t="str">
        <v>Matip</v>
      </c>
      <c r="AD519" s="49">
        <v>5.9</v>
      </c>
      <c r="AE519" s="49" t="str">
        <v>Liverpool</v>
      </c>
      <c r="AF519" s="49">
        <v>3.36</v>
      </c>
      <c r="AG519" s="49">
        <v>2.5299999999999998</v>
      </c>
      <c r="AH519" s="49">
        <v>2.21</v>
      </c>
      <c r="AI519" s="49">
        <v>2.44</v>
      </c>
      <c r="AJ519" s="49">
        <v>2.91</v>
      </c>
      <c r="AK519" s="49">
        <v>3.18</v>
      </c>
      <c r="AL519" s="49">
        <v>1.93</v>
      </c>
      <c r="AM519" s="49">
        <v>2.67</v>
      </c>
      <c r="AN519" s="49">
        <v>0</v>
      </c>
      <c r="AP519" s="50" t="str">
        <f>Main!A629</f>
        <v>Son</v>
      </c>
      <c r="AQ519" s="50">
        <f>Main!B629</f>
        <v>11.6</v>
      </c>
      <c r="AR519" s="50" t="str">
        <f>Main!C629</f>
        <v>Spurs</v>
      </c>
      <c r="AS519" s="50">
        <f>Main!D629</f>
        <v>5.93</v>
      </c>
      <c r="AT519" s="50">
        <f>Main!E629</f>
        <v>5.04</v>
      </c>
      <c r="AU519" s="50">
        <f>Main!F629</f>
        <v>8.06</v>
      </c>
      <c r="AV519" s="50">
        <f>Main!G629</f>
        <v>5.0999999999999996</v>
      </c>
      <c r="AW519" s="50">
        <f>Main!H629</f>
        <v>3.66</v>
      </c>
      <c r="AX519" s="50">
        <f>Main!I629</f>
        <v>4.46</v>
      </c>
      <c r="AY519" s="50">
        <f>Main!J629</f>
        <v>4.74</v>
      </c>
      <c r="AZ519" s="50">
        <f>Main!K629</f>
        <v>4.2</v>
      </c>
      <c r="BA519" s="50">
        <f>Main!L1509</f>
        <v>0</v>
      </c>
      <c r="BC519" s="50" t="str">
        <v>Son</v>
      </c>
      <c r="BD519" s="50">
        <v>11.6</v>
      </c>
      <c r="BE519" s="50" t="str">
        <v>Spurs</v>
      </c>
      <c r="BF519" s="50">
        <v>5.93</v>
      </c>
      <c r="BG519" s="50">
        <v>5.04</v>
      </c>
      <c r="BH519" s="50">
        <v>8.06</v>
      </c>
      <c r="BI519" s="50">
        <v>5.0999999999999996</v>
      </c>
      <c r="BJ519" s="50">
        <v>3.66</v>
      </c>
      <c r="BK519" s="50">
        <v>4.46</v>
      </c>
      <c r="BL519" s="50">
        <v>4.74</v>
      </c>
      <c r="BM519" s="50">
        <v>4.2</v>
      </c>
      <c r="BN519" s="50">
        <v>0</v>
      </c>
      <c r="BP519" s="126" t="str">
        <f>Main!A519</f>
        <v>Son</v>
      </c>
      <c r="BQ519" s="126">
        <f>Main!N3269</f>
        <v>0</v>
      </c>
      <c r="BR519" s="126">
        <f>Main!H79</f>
        <v>3.66</v>
      </c>
      <c r="BS519" s="126" t="str">
        <v>Son</v>
      </c>
      <c r="BT519" s="126">
        <v>0</v>
      </c>
      <c r="BU519" s="126">
        <v>3.66</v>
      </c>
      <c r="BV519" s="127" t="str">
        <f t="shared" si="73"/>
        <v>Son</v>
      </c>
      <c r="BW519" s="127">
        <f>Main!P3269</f>
        <v>0</v>
      </c>
      <c r="BX519" s="127">
        <f t="shared" si="74"/>
        <v>3.66</v>
      </c>
      <c r="BY519" s="127" t="str">
        <v>Son</v>
      </c>
      <c r="BZ519" s="127">
        <v>0</v>
      </c>
      <c r="CA519" s="127">
        <v>3.66</v>
      </c>
      <c r="CH519" s="19" t="str">
        <f t="shared" si="75"/>
        <v>Son</v>
      </c>
      <c r="CI519" s="19">
        <f>Main!M3269-BQ519-BW519-CC519</f>
        <v>0</v>
      </c>
      <c r="CJ519" s="19">
        <f t="shared" si="76"/>
        <v>3.66</v>
      </c>
      <c r="CK519" s="19" t="str">
        <v>Son</v>
      </c>
      <c r="CL519" s="19">
        <v>0</v>
      </c>
      <c r="CM519" s="19">
        <v>3.66</v>
      </c>
    </row>
    <row r="520" spans="1:91">
      <c r="A520" s="48" t="str">
        <v>Guaita</v>
      </c>
      <c r="B520" s="48">
        <v>4.5</v>
      </c>
      <c r="C520" s="48" t="str">
        <v>Crystal Palace</v>
      </c>
      <c r="D520" s="48">
        <v>3.71</v>
      </c>
      <c r="E520" s="48">
        <v>3.38</v>
      </c>
      <c r="F520" s="48">
        <v>3.17</v>
      </c>
      <c r="G520" s="48">
        <v>3.31</v>
      </c>
      <c r="H520" s="48">
        <v>3.06</v>
      </c>
      <c r="I520" s="48">
        <v>3.35</v>
      </c>
      <c r="J520" s="48">
        <v>3.24</v>
      </c>
      <c r="K520" s="48">
        <v>3.06</v>
      </c>
      <c r="L520" s="48">
        <v>0</v>
      </c>
      <c r="N520" s="252">
        <f t="shared" si="71"/>
        <v>2</v>
      </c>
      <c r="O520" s="49" t="str">
        <f>Main!A630</f>
        <v>Martinelli</v>
      </c>
      <c r="P520" s="49">
        <f>Main!B630</f>
        <v>6.8</v>
      </c>
      <c r="Q520" s="49" t="str">
        <f>Main!C630</f>
        <v>Arsenal</v>
      </c>
      <c r="R520" s="49">
        <f>Main!D630</f>
        <v>4.3499999999999996</v>
      </c>
      <c r="S520" s="49">
        <f>Main!E630</f>
        <v>4.3600000000000003</v>
      </c>
      <c r="T520" s="49">
        <f>Main!F630</f>
        <v>3.96</v>
      </c>
      <c r="U520" s="49">
        <f>Main!G630</f>
        <v>4.4000000000000004</v>
      </c>
      <c r="V520" s="49">
        <f>Main!H630</f>
        <v>4.43</v>
      </c>
      <c r="W520" s="49">
        <f>Main!I630</f>
        <v>8.3800000000000008</v>
      </c>
      <c r="X520" s="49">
        <f>Main!J630</f>
        <v>4.2</v>
      </c>
      <c r="Y520" s="49">
        <f>Main!K630</f>
        <v>3.31</v>
      </c>
      <c r="Z520" s="49">
        <f>Main!L3270</f>
        <v>1</v>
      </c>
      <c r="AB520" s="49">
        <v>3</v>
      </c>
      <c r="AC520" s="49" t="str">
        <v>Romero</v>
      </c>
      <c r="AD520" s="49">
        <v>4.9000000000000004</v>
      </c>
      <c r="AE520" s="49" t="str">
        <v>Spurs</v>
      </c>
      <c r="AF520" s="49">
        <v>2.2200000000000002</v>
      </c>
      <c r="AG520" s="49">
        <v>2.83</v>
      </c>
      <c r="AH520" s="49">
        <v>3.59</v>
      </c>
      <c r="AI520" s="49">
        <v>2.67</v>
      </c>
      <c r="AJ520" s="49">
        <v>1.63</v>
      </c>
      <c r="AK520" s="49">
        <v>2.56</v>
      </c>
      <c r="AL520" s="49">
        <v>3.06</v>
      </c>
      <c r="AM520" s="49">
        <v>2.5</v>
      </c>
      <c r="AN520" s="49">
        <v>0</v>
      </c>
      <c r="AP520" s="50" t="str">
        <f>Main!A630</f>
        <v>Martinelli</v>
      </c>
      <c r="AQ520" s="50">
        <f>Main!B630</f>
        <v>6.8</v>
      </c>
      <c r="AR520" s="50" t="str">
        <f>Main!C630</f>
        <v>Arsenal</v>
      </c>
      <c r="AS520" s="50">
        <f>Main!D630</f>
        <v>4.3499999999999996</v>
      </c>
      <c r="AT520" s="50">
        <f>Main!E630</f>
        <v>4.3600000000000003</v>
      </c>
      <c r="AU520" s="50">
        <f>Main!F630</f>
        <v>3.96</v>
      </c>
      <c r="AV520" s="50">
        <f>Main!G630</f>
        <v>4.4000000000000004</v>
      </c>
      <c r="AW520" s="50">
        <f>Main!H630</f>
        <v>4.43</v>
      </c>
      <c r="AX520" s="50">
        <f>Main!I630</f>
        <v>8.3800000000000008</v>
      </c>
      <c r="AY520" s="50">
        <f>Main!J630</f>
        <v>4.2</v>
      </c>
      <c r="AZ520" s="50">
        <f>Main!K630</f>
        <v>3.31</v>
      </c>
      <c r="BA520" s="50">
        <f>Main!L1510</f>
        <v>0</v>
      </c>
      <c r="BC520" s="50" t="str">
        <v>Martinelli</v>
      </c>
      <c r="BD520" s="50">
        <v>6.8</v>
      </c>
      <c r="BE520" s="50" t="str">
        <v>Arsenal</v>
      </c>
      <c r="BF520" s="50">
        <v>4.3499999999999996</v>
      </c>
      <c r="BG520" s="50">
        <v>4.3600000000000003</v>
      </c>
      <c r="BH520" s="50">
        <v>3.96</v>
      </c>
      <c r="BI520" s="50">
        <v>4.4000000000000004</v>
      </c>
      <c r="BJ520" s="50">
        <v>4.43</v>
      </c>
      <c r="BK520" s="50">
        <v>8.3800000000000008</v>
      </c>
      <c r="BL520" s="50">
        <v>4.2</v>
      </c>
      <c r="BM520" s="50">
        <v>3.31</v>
      </c>
      <c r="BN520" s="50">
        <v>0</v>
      </c>
      <c r="BP520" s="126" t="str">
        <f>Main!A520</f>
        <v>Martinelli</v>
      </c>
      <c r="BQ520" s="126">
        <f>Main!N3270</f>
        <v>0</v>
      </c>
      <c r="BR520" s="126">
        <f>Main!H80</f>
        <v>4.43</v>
      </c>
      <c r="BS520" s="126" t="str">
        <v>Martinelli</v>
      </c>
      <c r="BT520" s="126">
        <v>0</v>
      </c>
      <c r="BU520" s="126">
        <v>4.43</v>
      </c>
      <c r="BV520" s="127" t="str">
        <f t="shared" si="73"/>
        <v>Martinelli</v>
      </c>
      <c r="BW520" s="127">
        <f>Main!P3270</f>
        <v>0</v>
      </c>
      <c r="BX520" s="127">
        <f t="shared" si="74"/>
        <v>4.43</v>
      </c>
      <c r="BY520" s="127" t="str">
        <v>Martinelli</v>
      </c>
      <c r="BZ520" s="127">
        <v>0</v>
      </c>
      <c r="CA520" s="127">
        <v>4.43</v>
      </c>
      <c r="CH520" s="19" t="str">
        <f t="shared" si="75"/>
        <v>Martinelli</v>
      </c>
      <c r="CI520" s="19">
        <f>Main!M3270-BQ520-BW520-CC520</f>
        <v>0</v>
      </c>
      <c r="CJ520" s="19">
        <f t="shared" si="76"/>
        <v>4.43</v>
      </c>
      <c r="CK520" s="19" t="str">
        <v>Martinelli</v>
      </c>
      <c r="CL520" s="19">
        <v>0</v>
      </c>
      <c r="CM520" s="19">
        <v>4.43</v>
      </c>
    </row>
    <row r="521" spans="1:91">
      <c r="A521" s="48" t="str">
        <v>De Bruyne</v>
      </c>
      <c r="B521" s="48">
        <v>12.6</v>
      </c>
      <c r="C521" s="48" t="str">
        <v>Man City</v>
      </c>
      <c r="D521" s="48">
        <v>6.01</v>
      </c>
      <c r="E521" s="48">
        <v>4.38</v>
      </c>
      <c r="F521" s="48">
        <v>9.01</v>
      </c>
      <c r="G521" s="48">
        <v>5.29</v>
      </c>
      <c r="H521" s="48">
        <v>4.18</v>
      </c>
      <c r="I521" s="48">
        <v>9.2799999999999994</v>
      </c>
      <c r="J521" s="48">
        <v>5.0999999999999996</v>
      </c>
      <c r="K521" s="48">
        <v>2.2400000000000002</v>
      </c>
      <c r="L521" s="48">
        <v>0</v>
      </c>
      <c r="N521" s="252">
        <f t="shared" si="71"/>
        <v>2</v>
      </c>
      <c r="O521" s="49" t="str">
        <f>Main!A631</f>
        <v>Foden</v>
      </c>
      <c r="P521" s="49">
        <f>Main!B631</f>
        <v>8.3000000000000007</v>
      </c>
      <c r="Q521" s="49" t="str">
        <f>Main!C631</f>
        <v>Man City</v>
      </c>
      <c r="R521" s="49">
        <f>Main!D631</f>
        <v>4.67</v>
      </c>
      <c r="S521" s="49">
        <f>Main!E631</f>
        <v>3.53</v>
      </c>
      <c r="T521" s="49">
        <f>Main!F631</f>
        <v>7.49</v>
      </c>
      <c r="U521" s="49">
        <f>Main!G631</f>
        <v>4.37</v>
      </c>
      <c r="V521" s="49">
        <f>Main!H631</f>
        <v>3.54</v>
      </c>
      <c r="W521" s="49">
        <f>Main!I631</f>
        <v>7.78</v>
      </c>
      <c r="X521" s="49">
        <f>Main!J631</f>
        <v>4.08</v>
      </c>
      <c r="Y521" s="49">
        <f>Main!K631</f>
        <v>1.88</v>
      </c>
      <c r="Z521" s="49">
        <f>Main!L3271</f>
        <v>0</v>
      </c>
      <c r="AB521" s="49">
        <v>3</v>
      </c>
      <c r="AC521" s="49" t="str">
        <v>Koulibaly</v>
      </c>
      <c r="AD521" s="49">
        <v>5.5</v>
      </c>
      <c r="AE521" s="49" t="str">
        <v>Chelsea</v>
      </c>
      <c r="AF521" s="49">
        <v>3.41</v>
      </c>
      <c r="AG521" s="49">
        <v>4.5599999999999996</v>
      </c>
      <c r="AH521" s="49">
        <v>3.01</v>
      </c>
      <c r="AI521" s="49">
        <v>1.31</v>
      </c>
      <c r="AJ521" s="49">
        <v>2.6</v>
      </c>
      <c r="AK521" s="49">
        <v>1.91</v>
      </c>
      <c r="AL521" s="49">
        <v>2.62</v>
      </c>
      <c r="AM521" s="49">
        <v>1.51</v>
      </c>
      <c r="AN521" s="49">
        <v>0</v>
      </c>
      <c r="AP521" s="50" t="str">
        <f>Main!A631</f>
        <v>Foden</v>
      </c>
      <c r="AQ521" s="50">
        <f>Main!B631</f>
        <v>8.3000000000000007</v>
      </c>
      <c r="AR521" s="50" t="str">
        <f>Main!C631</f>
        <v>Man City</v>
      </c>
      <c r="AS521" s="50">
        <f>Main!D631</f>
        <v>4.67</v>
      </c>
      <c r="AT521" s="50">
        <f>Main!E631</f>
        <v>3.53</v>
      </c>
      <c r="AU521" s="50">
        <f>Main!F631</f>
        <v>7.49</v>
      </c>
      <c r="AV521" s="50">
        <f>Main!G631</f>
        <v>4.37</v>
      </c>
      <c r="AW521" s="50">
        <f>Main!H631</f>
        <v>3.54</v>
      </c>
      <c r="AX521" s="50">
        <f>Main!I631</f>
        <v>7.78</v>
      </c>
      <c r="AY521" s="50">
        <f>Main!J631</f>
        <v>4.08</v>
      </c>
      <c r="AZ521" s="50">
        <f>Main!K631</f>
        <v>1.88</v>
      </c>
      <c r="BA521" s="50">
        <f>Main!L1511</f>
        <v>0</v>
      </c>
      <c r="BC521" s="50" t="str">
        <v>Foden</v>
      </c>
      <c r="BD521" s="50">
        <v>8.3000000000000007</v>
      </c>
      <c r="BE521" s="50" t="str">
        <v>Man City</v>
      </c>
      <c r="BF521" s="50">
        <v>4.67</v>
      </c>
      <c r="BG521" s="50">
        <v>3.53</v>
      </c>
      <c r="BH521" s="50">
        <v>7.49</v>
      </c>
      <c r="BI521" s="50">
        <v>4.37</v>
      </c>
      <c r="BJ521" s="50">
        <v>3.54</v>
      </c>
      <c r="BK521" s="50">
        <v>7.78</v>
      </c>
      <c r="BL521" s="50">
        <v>4.08</v>
      </c>
      <c r="BM521" s="50">
        <v>1.88</v>
      </c>
      <c r="BN521" s="50">
        <v>0</v>
      </c>
      <c r="BP521" s="126" t="str">
        <f>Main!A521</f>
        <v>Foden</v>
      </c>
      <c r="BQ521" s="126">
        <f>Main!N3271</f>
        <v>0</v>
      </c>
      <c r="BR521" s="126">
        <f>Main!H81</f>
        <v>3.54</v>
      </c>
      <c r="BS521" s="126" t="str">
        <v>Foden</v>
      </c>
      <c r="BT521" s="126">
        <v>0</v>
      </c>
      <c r="BU521" s="126">
        <v>3.54</v>
      </c>
      <c r="BV521" s="127" t="str">
        <f t="shared" si="73"/>
        <v>Foden</v>
      </c>
      <c r="BW521" s="127">
        <f>Main!P3271</f>
        <v>0</v>
      </c>
      <c r="BX521" s="127">
        <f t="shared" si="74"/>
        <v>3.54</v>
      </c>
      <c r="BY521" s="127" t="str">
        <v>Foden</v>
      </c>
      <c r="BZ521" s="127">
        <v>0</v>
      </c>
      <c r="CA521" s="127">
        <v>3.54</v>
      </c>
      <c r="CH521" s="19" t="str">
        <f t="shared" si="75"/>
        <v>Foden</v>
      </c>
      <c r="CI521" s="19">
        <f>Main!M3271-BQ521-BW521-CC521</f>
        <v>0</v>
      </c>
      <c r="CJ521" s="19">
        <f t="shared" si="76"/>
        <v>3.54</v>
      </c>
      <c r="CK521" s="19" t="str">
        <v>Foden</v>
      </c>
      <c r="CL521" s="19">
        <v>0</v>
      </c>
      <c r="CM521" s="19">
        <v>3.54</v>
      </c>
    </row>
    <row r="522" spans="1:91">
      <c r="A522" s="48" t="str">
        <v>Son</v>
      </c>
      <c r="B522" s="48">
        <v>11.6</v>
      </c>
      <c r="C522" s="48" t="str">
        <v>Spurs</v>
      </c>
      <c r="D522" s="48">
        <v>5.93</v>
      </c>
      <c r="E522" s="48">
        <v>5.04</v>
      </c>
      <c r="F522" s="48">
        <v>8.06</v>
      </c>
      <c r="G522" s="48">
        <v>5.0999999999999996</v>
      </c>
      <c r="H522" s="48">
        <v>3.66</v>
      </c>
      <c r="I522" s="48">
        <v>4.46</v>
      </c>
      <c r="J522" s="48">
        <v>4.74</v>
      </c>
      <c r="K522" s="48">
        <v>4.2</v>
      </c>
      <c r="L522" s="48">
        <v>0</v>
      </c>
      <c r="N522" s="252">
        <f t="shared" si="71"/>
        <v>2</v>
      </c>
      <c r="O522" s="49" t="str">
        <f>Main!A632</f>
        <v>Mount</v>
      </c>
      <c r="P522" s="49">
        <f>Main!B632</f>
        <v>7.5</v>
      </c>
      <c r="Q522" s="49" t="str">
        <f>Main!C632</f>
        <v>Chelsea</v>
      </c>
      <c r="R522" s="49">
        <f>Main!D632</f>
        <v>4.3099999999999996</v>
      </c>
      <c r="S522" s="49">
        <f>Main!E632</f>
        <v>7.12</v>
      </c>
      <c r="T522" s="49">
        <f>Main!F632</f>
        <v>4.3</v>
      </c>
      <c r="U522" s="49">
        <f>Main!G632</f>
        <v>3.08</v>
      </c>
      <c r="V522" s="49">
        <f>Main!H632</f>
        <v>4.5</v>
      </c>
      <c r="W522" s="49">
        <f>Main!I632</f>
        <v>3.52</v>
      </c>
      <c r="X522" s="49">
        <f>Main!J632</f>
        <v>4.62</v>
      </c>
      <c r="Y522" s="49">
        <f>Main!K632</f>
        <v>3.34</v>
      </c>
      <c r="Z522" s="49">
        <f>Main!L3272</f>
        <v>1</v>
      </c>
      <c r="AB522" s="49">
        <v>3</v>
      </c>
      <c r="AC522" s="49" t="str">
        <v>Digne</v>
      </c>
      <c r="AD522" s="49">
        <v>4.5999999999999996</v>
      </c>
      <c r="AE522" s="49" t="str">
        <v>Aston Villa</v>
      </c>
      <c r="AF522" s="49">
        <v>2.17</v>
      </c>
      <c r="AG522" s="49">
        <v>3.48</v>
      </c>
      <c r="AH522" s="49">
        <v>3.26</v>
      </c>
      <c r="AI522" s="49">
        <v>2.9</v>
      </c>
      <c r="AJ522" s="49">
        <v>3.17</v>
      </c>
      <c r="AK522" s="49">
        <v>1.1499999999999999</v>
      </c>
      <c r="AL522" s="49">
        <v>2.02</v>
      </c>
      <c r="AM522" s="49">
        <v>2.76</v>
      </c>
      <c r="AN522" s="49">
        <v>0</v>
      </c>
      <c r="AP522" s="50" t="str">
        <f>Main!A632</f>
        <v>Mount</v>
      </c>
      <c r="AQ522" s="50">
        <f>Main!B632</f>
        <v>7.5</v>
      </c>
      <c r="AR522" s="50" t="str">
        <f>Main!C632</f>
        <v>Chelsea</v>
      </c>
      <c r="AS522" s="50">
        <f>Main!D632</f>
        <v>4.3099999999999996</v>
      </c>
      <c r="AT522" s="50">
        <f>Main!E632</f>
        <v>7.12</v>
      </c>
      <c r="AU522" s="50">
        <f>Main!F632</f>
        <v>4.3</v>
      </c>
      <c r="AV522" s="50">
        <f>Main!G632</f>
        <v>3.08</v>
      </c>
      <c r="AW522" s="50">
        <f>Main!H632</f>
        <v>4.5</v>
      </c>
      <c r="AX522" s="50">
        <f>Main!I632</f>
        <v>3.52</v>
      </c>
      <c r="AY522" s="50">
        <f>Main!J632</f>
        <v>4.62</v>
      </c>
      <c r="AZ522" s="50">
        <f>Main!K632</f>
        <v>3.34</v>
      </c>
      <c r="BA522" s="50">
        <f>Main!L1512</f>
        <v>0</v>
      </c>
      <c r="BC522" s="50" t="str">
        <v>Mount</v>
      </c>
      <c r="BD522" s="50">
        <v>7.5</v>
      </c>
      <c r="BE522" s="50" t="str">
        <v>Chelsea</v>
      </c>
      <c r="BF522" s="50">
        <v>4.3099999999999996</v>
      </c>
      <c r="BG522" s="50">
        <v>7.12</v>
      </c>
      <c r="BH522" s="50">
        <v>4.3</v>
      </c>
      <c r="BI522" s="50">
        <v>3.08</v>
      </c>
      <c r="BJ522" s="50">
        <v>4.5</v>
      </c>
      <c r="BK522" s="50">
        <v>3.52</v>
      </c>
      <c r="BL522" s="50">
        <v>4.62</v>
      </c>
      <c r="BM522" s="50">
        <v>3.34</v>
      </c>
      <c r="BN522" s="50">
        <v>0</v>
      </c>
      <c r="BP522" s="126" t="str">
        <f>Main!A522</f>
        <v>Mount</v>
      </c>
      <c r="BQ522" s="126">
        <f>Main!N3272</f>
        <v>0</v>
      </c>
      <c r="BR522" s="126">
        <f>Main!H82</f>
        <v>4.5</v>
      </c>
      <c r="BS522" s="126" t="str">
        <v>Mount</v>
      </c>
      <c r="BT522" s="126">
        <v>0</v>
      </c>
      <c r="BU522" s="126">
        <v>4.5</v>
      </c>
      <c r="BV522" s="127" t="str">
        <f t="shared" si="73"/>
        <v>Mount</v>
      </c>
      <c r="BW522" s="127">
        <f>Main!P3272</f>
        <v>0</v>
      </c>
      <c r="BX522" s="127">
        <f t="shared" si="74"/>
        <v>4.5</v>
      </c>
      <c r="BY522" s="127" t="str">
        <v>Mount</v>
      </c>
      <c r="BZ522" s="127">
        <v>0</v>
      </c>
      <c r="CA522" s="127">
        <v>4.5</v>
      </c>
      <c r="CH522" s="19" t="str">
        <f t="shared" si="75"/>
        <v>Mount</v>
      </c>
      <c r="CI522" s="19">
        <f>Main!M3272-BQ522-BW522-CC522</f>
        <v>0</v>
      </c>
      <c r="CJ522" s="19">
        <f t="shared" si="76"/>
        <v>4.5</v>
      </c>
      <c r="CK522" s="19" t="str">
        <v>Mount</v>
      </c>
      <c r="CL522" s="19">
        <v>0</v>
      </c>
      <c r="CM522" s="19">
        <v>4.5</v>
      </c>
    </row>
    <row r="523" spans="1:91">
      <c r="A523" s="48" t="str">
        <v>Foden</v>
      </c>
      <c r="B523" s="48">
        <v>8.3000000000000007</v>
      </c>
      <c r="C523" s="48" t="str">
        <v>Man City</v>
      </c>
      <c r="D523" s="48">
        <v>4.67</v>
      </c>
      <c r="E523" s="48">
        <v>3.53</v>
      </c>
      <c r="F523" s="48">
        <v>7.49</v>
      </c>
      <c r="G523" s="48">
        <v>4.37</v>
      </c>
      <c r="H523" s="48">
        <v>3.54</v>
      </c>
      <c r="I523" s="48">
        <v>7.78</v>
      </c>
      <c r="J523" s="48">
        <v>4.08</v>
      </c>
      <c r="K523" s="48">
        <v>1.88</v>
      </c>
      <c r="L523" s="48">
        <v>0</v>
      </c>
      <c r="N523" s="252">
        <f t="shared" si="71"/>
        <v>2</v>
      </c>
      <c r="O523" s="49" t="str">
        <f>Main!A633</f>
        <v>Sterling</v>
      </c>
      <c r="P523" s="49">
        <f>Main!B633</f>
        <v>9.6999999999999993</v>
      </c>
      <c r="Q523" s="49" t="str">
        <f>Main!C633</f>
        <v>Chelsea</v>
      </c>
      <c r="R523" s="49">
        <f>Main!D633</f>
        <v>4.1500000000000004</v>
      </c>
      <c r="S523" s="49">
        <f>Main!E633</f>
        <v>6.96</v>
      </c>
      <c r="T523" s="49">
        <f>Main!F633</f>
        <v>4.25</v>
      </c>
      <c r="U523" s="49">
        <f>Main!G633</f>
        <v>2.78</v>
      </c>
      <c r="V523" s="49">
        <f>Main!H633</f>
        <v>4.63</v>
      </c>
      <c r="W523" s="49">
        <f>Main!I633</f>
        <v>3.51</v>
      </c>
      <c r="X523" s="49">
        <f>Main!J633</f>
        <v>4.37</v>
      </c>
      <c r="Y523" s="49">
        <f>Main!K633</f>
        <v>3.17</v>
      </c>
      <c r="Z523" s="49">
        <f>Main!L3273</f>
        <v>0</v>
      </c>
      <c r="AB523" s="49">
        <v>3</v>
      </c>
      <c r="AC523" s="49" t="str">
        <v>Akanji</v>
      </c>
      <c r="AD523" s="49">
        <v>5</v>
      </c>
      <c r="AE523" s="49" t="str">
        <v>Man City</v>
      </c>
      <c r="AF523" s="49">
        <v>2.91</v>
      </c>
      <c r="AG523" s="49">
        <v>2.23</v>
      </c>
      <c r="AH523" s="49">
        <v>4.28</v>
      </c>
      <c r="AI523" s="49">
        <v>2.83</v>
      </c>
      <c r="AJ523" s="49">
        <v>1.71</v>
      </c>
      <c r="AK523" s="49">
        <v>3.56</v>
      </c>
      <c r="AL523" s="49">
        <v>2.21</v>
      </c>
      <c r="AM523" s="49">
        <v>0.95</v>
      </c>
      <c r="AN523" s="49">
        <v>0</v>
      </c>
      <c r="AP523" s="50" t="str">
        <f>Main!A633</f>
        <v>Sterling</v>
      </c>
      <c r="AQ523" s="50">
        <f>Main!B633</f>
        <v>9.6999999999999993</v>
      </c>
      <c r="AR523" s="50" t="str">
        <f>Main!C633</f>
        <v>Chelsea</v>
      </c>
      <c r="AS523" s="50">
        <f>Main!D633</f>
        <v>4.1500000000000004</v>
      </c>
      <c r="AT523" s="50">
        <f>Main!E633</f>
        <v>6.96</v>
      </c>
      <c r="AU523" s="50">
        <f>Main!F633</f>
        <v>4.25</v>
      </c>
      <c r="AV523" s="50">
        <f>Main!G633</f>
        <v>2.78</v>
      </c>
      <c r="AW523" s="50">
        <f>Main!H633</f>
        <v>4.63</v>
      </c>
      <c r="AX523" s="50">
        <f>Main!I633</f>
        <v>3.51</v>
      </c>
      <c r="AY523" s="50">
        <f>Main!J633</f>
        <v>4.37</v>
      </c>
      <c r="AZ523" s="50">
        <f>Main!K633</f>
        <v>3.17</v>
      </c>
      <c r="BA523" s="50">
        <f>Main!L1513</f>
        <v>0</v>
      </c>
      <c r="BC523" s="50" t="str">
        <v>Sterling</v>
      </c>
      <c r="BD523" s="50">
        <v>9.6999999999999993</v>
      </c>
      <c r="BE523" s="50" t="str">
        <v>Chelsea</v>
      </c>
      <c r="BF523" s="50">
        <v>4.1500000000000004</v>
      </c>
      <c r="BG523" s="50">
        <v>6.96</v>
      </c>
      <c r="BH523" s="50">
        <v>4.25</v>
      </c>
      <c r="BI523" s="50">
        <v>2.78</v>
      </c>
      <c r="BJ523" s="50">
        <v>4.63</v>
      </c>
      <c r="BK523" s="50">
        <v>3.51</v>
      </c>
      <c r="BL523" s="50">
        <v>4.37</v>
      </c>
      <c r="BM523" s="50">
        <v>3.17</v>
      </c>
      <c r="BN523" s="50">
        <v>0</v>
      </c>
      <c r="BP523" s="126" t="str">
        <f>Main!A523</f>
        <v>Sterling</v>
      </c>
      <c r="BQ523" s="126">
        <f>Main!N3273</f>
        <v>0</v>
      </c>
      <c r="BR523" s="126">
        <f>Main!H83</f>
        <v>4.63</v>
      </c>
      <c r="BS523" s="126" t="str">
        <v>Sterling</v>
      </c>
      <c r="BT523" s="126">
        <v>0</v>
      </c>
      <c r="BU523" s="126">
        <v>4.63</v>
      </c>
      <c r="BV523" s="127" t="str">
        <f t="shared" si="73"/>
        <v>Sterling</v>
      </c>
      <c r="BW523" s="127">
        <f>Main!P3273</f>
        <v>0</v>
      </c>
      <c r="BX523" s="127">
        <f t="shared" si="74"/>
        <v>4.63</v>
      </c>
      <c r="BY523" s="127" t="str">
        <v>Sterling</v>
      </c>
      <c r="BZ523" s="127">
        <v>0</v>
      </c>
      <c r="CA523" s="127">
        <v>4.63</v>
      </c>
      <c r="CH523" s="19" t="str">
        <f t="shared" si="75"/>
        <v>Sterling</v>
      </c>
      <c r="CI523" s="19">
        <f>Main!M3273-BQ523-BW523-CC523</f>
        <v>0</v>
      </c>
      <c r="CJ523" s="19">
        <f t="shared" si="76"/>
        <v>4.63</v>
      </c>
      <c r="CK523" s="19" t="str">
        <v>Sterling</v>
      </c>
      <c r="CL523" s="19">
        <v>0</v>
      </c>
      <c r="CM523" s="19">
        <v>4.63</v>
      </c>
    </row>
    <row r="524" spans="1:91">
      <c r="A524" s="48" t="str">
        <v>Sterling</v>
      </c>
      <c r="B524" s="48">
        <v>9.6999999999999993</v>
      </c>
      <c r="C524" s="48" t="str">
        <v>Chelsea</v>
      </c>
      <c r="D524" s="48">
        <v>4.1500000000000004</v>
      </c>
      <c r="E524" s="48">
        <v>6.96</v>
      </c>
      <c r="F524" s="48">
        <v>4.25</v>
      </c>
      <c r="G524" s="48">
        <v>2.78</v>
      </c>
      <c r="H524" s="48">
        <v>4.63</v>
      </c>
      <c r="I524" s="48">
        <v>3.51</v>
      </c>
      <c r="J524" s="48">
        <v>4.37</v>
      </c>
      <c r="K524" s="48">
        <v>3.17</v>
      </c>
      <c r="L524" s="48">
        <v>0</v>
      </c>
      <c r="N524" s="252">
        <f t="shared" si="71"/>
        <v>2</v>
      </c>
      <c r="O524" s="49" t="str">
        <f>Main!A634</f>
        <v>Fernandes</v>
      </c>
      <c r="P524" s="49">
        <f>Main!B634</f>
        <v>9.8000000000000007</v>
      </c>
      <c r="Q524" s="49" t="str">
        <f>Main!C634</f>
        <v>Man Utd</v>
      </c>
      <c r="R524" s="49">
        <f>Main!D634</f>
        <v>4.3</v>
      </c>
      <c r="S524" s="49">
        <f>Main!E634</f>
        <v>5.29</v>
      </c>
      <c r="T524" s="49">
        <f>Main!F634</f>
        <v>3.31</v>
      </c>
      <c r="U524" s="49">
        <f>Main!G634</f>
        <v>3.29</v>
      </c>
      <c r="V524" s="49">
        <f>Main!H634</f>
        <v>4.83</v>
      </c>
      <c r="W524" s="49">
        <f>Main!I634</f>
        <v>4.5</v>
      </c>
      <c r="X524" s="49">
        <f>Main!J634</f>
        <v>4.8499999999999996</v>
      </c>
      <c r="Y524" s="49">
        <f>Main!K634</f>
        <v>2.36</v>
      </c>
      <c r="Z524" s="49">
        <f>Main!L3274</f>
        <v>0</v>
      </c>
      <c r="AB524" s="49">
        <v>3</v>
      </c>
      <c r="AC524" s="49" t="str">
        <v>Thiago Silva</v>
      </c>
      <c r="AD524" s="49">
        <v>5.4</v>
      </c>
      <c r="AE524" s="49" t="str">
        <v>Chelsea</v>
      </c>
      <c r="AF524" s="49">
        <v>3.27</v>
      </c>
      <c r="AG524" s="49">
        <v>4.46</v>
      </c>
      <c r="AH524" s="49">
        <v>3.03</v>
      </c>
      <c r="AI524" s="49">
        <v>1.37</v>
      </c>
      <c r="AJ524" s="49">
        <v>2.4300000000000002</v>
      </c>
      <c r="AK524" s="49">
        <v>1.92</v>
      </c>
      <c r="AL524" s="49">
        <v>2.63</v>
      </c>
      <c r="AM524" s="49">
        <v>1.54</v>
      </c>
      <c r="AN524" s="49">
        <v>0</v>
      </c>
      <c r="AP524" s="50" t="str">
        <f>Main!A634</f>
        <v>Fernandes</v>
      </c>
      <c r="AQ524" s="50">
        <f>Main!B634</f>
        <v>9.8000000000000007</v>
      </c>
      <c r="AR524" s="50" t="str">
        <f>Main!C634</f>
        <v>Man Utd</v>
      </c>
      <c r="AS524" s="50">
        <f>Main!D634</f>
        <v>4.3</v>
      </c>
      <c r="AT524" s="50">
        <f>Main!E634</f>
        <v>5.29</v>
      </c>
      <c r="AU524" s="50">
        <f>Main!F634</f>
        <v>3.31</v>
      </c>
      <c r="AV524" s="50">
        <f>Main!G634</f>
        <v>3.29</v>
      </c>
      <c r="AW524" s="50">
        <f>Main!H634</f>
        <v>4.83</v>
      </c>
      <c r="AX524" s="50">
        <f>Main!I634</f>
        <v>4.5</v>
      </c>
      <c r="AY524" s="50">
        <f>Main!J634</f>
        <v>4.8499999999999996</v>
      </c>
      <c r="AZ524" s="50">
        <f>Main!K634</f>
        <v>2.36</v>
      </c>
      <c r="BA524" s="50">
        <f>Main!L1514</f>
        <v>0</v>
      </c>
      <c r="BC524" s="50" t="str">
        <v>Fernandes</v>
      </c>
      <c r="BD524" s="50">
        <v>9.8000000000000007</v>
      </c>
      <c r="BE524" s="50" t="str">
        <v>Man Utd</v>
      </c>
      <c r="BF524" s="50">
        <v>4.3</v>
      </c>
      <c r="BG524" s="50">
        <v>5.29</v>
      </c>
      <c r="BH524" s="50">
        <v>3.31</v>
      </c>
      <c r="BI524" s="50">
        <v>3.29</v>
      </c>
      <c r="BJ524" s="50">
        <v>4.83</v>
      </c>
      <c r="BK524" s="50">
        <v>4.5</v>
      </c>
      <c r="BL524" s="50">
        <v>4.8499999999999996</v>
      </c>
      <c r="BM524" s="50">
        <v>2.36</v>
      </c>
      <c r="BN524" s="50">
        <v>0</v>
      </c>
      <c r="BP524" s="126" t="str">
        <f>Main!A524</f>
        <v>Fernandes</v>
      </c>
      <c r="BQ524" s="126">
        <f>Main!N3274</f>
        <v>0</v>
      </c>
      <c r="BR524" s="126">
        <f>Main!H84</f>
        <v>4.83</v>
      </c>
      <c r="BS524" s="126" t="str">
        <v>Fernandes</v>
      </c>
      <c r="BT524" s="126">
        <v>0</v>
      </c>
      <c r="BU524" s="126">
        <v>4.83</v>
      </c>
      <c r="BV524" s="127" t="str">
        <f t="shared" si="73"/>
        <v>Fernandes</v>
      </c>
      <c r="BW524" s="127">
        <f>Main!P3274</f>
        <v>0</v>
      </c>
      <c r="BX524" s="127">
        <f t="shared" si="74"/>
        <v>4.83</v>
      </c>
      <c r="BY524" s="127" t="str">
        <v>Fernandes</v>
      </c>
      <c r="BZ524" s="127">
        <v>0</v>
      </c>
      <c r="CA524" s="127">
        <v>4.83</v>
      </c>
      <c r="CH524" s="19" t="str">
        <f t="shared" si="75"/>
        <v>Fernandes</v>
      </c>
      <c r="CI524" s="19">
        <f>Main!M3274-BQ524-BW524-CC524</f>
        <v>0</v>
      </c>
      <c r="CJ524" s="19">
        <f t="shared" si="76"/>
        <v>4.83</v>
      </c>
      <c r="CK524" s="19" t="str">
        <v>Fernandes</v>
      </c>
      <c r="CL524" s="19">
        <v>0</v>
      </c>
      <c r="CM524" s="19">
        <v>4.83</v>
      </c>
    </row>
    <row r="525" spans="1:91">
      <c r="A525" s="48" t="str">
        <v>Fernandes</v>
      </c>
      <c r="B525" s="48">
        <v>9.8000000000000007</v>
      </c>
      <c r="C525" s="48" t="str">
        <v>Man Utd</v>
      </c>
      <c r="D525" s="48">
        <v>4.3</v>
      </c>
      <c r="E525" s="48">
        <v>5.29</v>
      </c>
      <c r="F525" s="48">
        <v>3.31</v>
      </c>
      <c r="G525" s="48">
        <v>3.29</v>
      </c>
      <c r="H525" s="48">
        <v>4.83</v>
      </c>
      <c r="I525" s="48">
        <v>4.5</v>
      </c>
      <c r="J525" s="48">
        <v>4.8499999999999996</v>
      </c>
      <c r="K525" s="48">
        <v>2.36</v>
      </c>
      <c r="L525" s="48">
        <v>0</v>
      </c>
      <c r="N525" s="252">
        <f t="shared" si="71"/>
        <v>2</v>
      </c>
      <c r="O525" s="49" t="str">
        <f>Main!A635</f>
        <v>Ødegaard</v>
      </c>
      <c r="P525" s="49">
        <f>Main!B635</f>
        <v>6.4</v>
      </c>
      <c r="Q525" s="49" t="str">
        <f>Main!C635</f>
        <v>Arsenal</v>
      </c>
      <c r="R525" s="49">
        <f>Main!D635</f>
        <v>3.72</v>
      </c>
      <c r="S525" s="49">
        <f>Main!E635</f>
        <v>3.71</v>
      </c>
      <c r="T525" s="49">
        <f>Main!F635</f>
        <v>3.41</v>
      </c>
      <c r="U525" s="49">
        <f>Main!G635</f>
        <v>3.8</v>
      </c>
      <c r="V525" s="49">
        <f>Main!H635</f>
        <v>3.88</v>
      </c>
      <c r="W525" s="49">
        <f>Main!I635</f>
        <v>7.39</v>
      </c>
      <c r="X525" s="49">
        <f>Main!J635</f>
        <v>3.75</v>
      </c>
      <c r="Y525" s="49">
        <f>Main!K635</f>
        <v>3.02</v>
      </c>
      <c r="Z525" s="49">
        <f>Main!L3275</f>
        <v>0</v>
      </c>
      <c r="AB525" s="49">
        <v>3</v>
      </c>
      <c r="AC525" s="49" t="str">
        <v>Martínez</v>
      </c>
      <c r="AD525" s="49">
        <v>4.5</v>
      </c>
      <c r="AE525" s="49" t="str">
        <v>Man Utd</v>
      </c>
      <c r="AF525" s="49">
        <v>1.68</v>
      </c>
      <c r="AG525" s="49">
        <v>3.97</v>
      </c>
      <c r="AH525" s="49">
        <v>1.83</v>
      </c>
      <c r="AI525" s="49">
        <v>1.76</v>
      </c>
      <c r="AJ525" s="49">
        <v>3.42</v>
      </c>
      <c r="AK525" s="49">
        <v>2.67</v>
      </c>
      <c r="AL525" s="49">
        <v>3.49</v>
      </c>
      <c r="AM525" s="49">
        <v>1.59</v>
      </c>
      <c r="AN525" s="49">
        <v>0</v>
      </c>
      <c r="AP525" s="50" t="str">
        <f>Main!A635</f>
        <v>Ødegaard</v>
      </c>
      <c r="AQ525" s="50">
        <f>Main!B635</f>
        <v>6.4</v>
      </c>
      <c r="AR525" s="50" t="str">
        <f>Main!C635</f>
        <v>Arsenal</v>
      </c>
      <c r="AS525" s="50">
        <f>Main!D635</f>
        <v>3.72</v>
      </c>
      <c r="AT525" s="50">
        <f>Main!E635</f>
        <v>3.71</v>
      </c>
      <c r="AU525" s="50">
        <f>Main!F635</f>
        <v>3.41</v>
      </c>
      <c r="AV525" s="50">
        <f>Main!G635</f>
        <v>3.8</v>
      </c>
      <c r="AW525" s="50">
        <f>Main!H635</f>
        <v>3.88</v>
      </c>
      <c r="AX525" s="50">
        <f>Main!I635</f>
        <v>7.39</v>
      </c>
      <c r="AY525" s="50">
        <f>Main!J635</f>
        <v>3.75</v>
      </c>
      <c r="AZ525" s="50">
        <f>Main!K635</f>
        <v>3.02</v>
      </c>
      <c r="BA525" s="50">
        <f>Main!L1515</f>
        <v>0</v>
      </c>
      <c r="BC525" s="50" t="str">
        <v>Ødegaard</v>
      </c>
      <c r="BD525" s="50">
        <v>6.4</v>
      </c>
      <c r="BE525" s="50" t="str">
        <v>Arsenal</v>
      </c>
      <c r="BF525" s="50">
        <v>3.72</v>
      </c>
      <c r="BG525" s="50">
        <v>3.71</v>
      </c>
      <c r="BH525" s="50">
        <v>3.41</v>
      </c>
      <c r="BI525" s="50">
        <v>3.8</v>
      </c>
      <c r="BJ525" s="50">
        <v>3.88</v>
      </c>
      <c r="BK525" s="50">
        <v>7.39</v>
      </c>
      <c r="BL525" s="50">
        <v>3.75</v>
      </c>
      <c r="BM525" s="50">
        <v>3.02</v>
      </c>
      <c r="BN525" s="50">
        <v>0</v>
      </c>
      <c r="BP525" s="126" t="str">
        <f>Main!A525</f>
        <v>Ødegaard</v>
      </c>
      <c r="BQ525" s="126">
        <f>Main!N3275</f>
        <v>0</v>
      </c>
      <c r="BR525" s="126">
        <f>Main!H85</f>
        <v>3.88</v>
      </c>
      <c r="BS525" s="126" t="str">
        <v>Ødegaard</v>
      </c>
      <c r="BT525" s="126">
        <v>0</v>
      </c>
      <c r="BU525" s="126">
        <v>3.88</v>
      </c>
      <c r="BV525" s="127" t="str">
        <f t="shared" si="73"/>
        <v>Ødegaard</v>
      </c>
      <c r="BW525" s="127">
        <f>Main!P3275</f>
        <v>0</v>
      </c>
      <c r="BX525" s="127">
        <f t="shared" si="74"/>
        <v>3.88</v>
      </c>
      <c r="BY525" s="127" t="str">
        <v>Ødegaard</v>
      </c>
      <c r="BZ525" s="127">
        <v>0</v>
      </c>
      <c r="CA525" s="127">
        <v>3.88</v>
      </c>
      <c r="CH525" s="19" t="str">
        <f t="shared" si="75"/>
        <v>Ødegaard</v>
      </c>
      <c r="CI525" s="19">
        <f>Main!M3275-BQ525-BW525-CC525</f>
        <v>0</v>
      </c>
      <c r="CJ525" s="19">
        <f t="shared" si="76"/>
        <v>3.88</v>
      </c>
      <c r="CK525" s="19" t="str">
        <v>Ødegaard</v>
      </c>
      <c r="CL525" s="19">
        <v>0</v>
      </c>
      <c r="CM525" s="19">
        <v>3.88</v>
      </c>
    </row>
    <row r="526" spans="1:91">
      <c r="A526" s="48" t="str">
        <v>Ødegaard</v>
      </c>
      <c r="B526" s="48">
        <v>6.4</v>
      </c>
      <c r="C526" s="48" t="str">
        <v>Arsenal</v>
      </c>
      <c r="D526" s="48">
        <v>3.72</v>
      </c>
      <c r="E526" s="48">
        <v>3.71</v>
      </c>
      <c r="F526" s="48">
        <v>3.41</v>
      </c>
      <c r="G526" s="48">
        <v>3.8</v>
      </c>
      <c r="H526" s="48">
        <v>3.88</v>
      </c>
      <c r="I526" s="48">
        <v>7.39</v>
      </c>
      <c r="J526" s="48">
        <v>3.75</v>
      </c>
      <c r="K526" s="48">
        <v>3.02</v>
      </c>
      <c r="L526" s="48">
        <v>0</v>
      </c>
      <c r="N526" s="252">
        <f t="shared" si="71"/>
        <v>2</v>
      </c>
      <c r="O526" s="49" t="str">
        <f>Main!A636</f>
        <v>Trossard</v>
      </c>
      <c r="P526" s="49">
        <f>Main!B636</f>
        <v>7</v>
      </c>
      <c r="Q526" s="49" t="str">
        <f>Main!C636</f>
        <v>Brighton</v>
      </c>
      <c r="R526" s="49">
        <f>Main!D636</f>
        <v>3.94</v>
      </c>
      <c r="S526" s="49">
        <f>Main!E636</f>
        <v>4.53</v>
      </c>
      <c r="T526" s="49">
        <f>Main!F636</f>
        <v>3.51</v>
      </c>
      <c r="U526" s="49">
        <f>Main!G636</f>
        <v>3.95</v>
      </c>
      <c r="V526" s="49">
        <f>Main!H636</f>
        <v>4.8600000000000003</v>
      </c>
      <c r="W526" s="49">
        <f>Main!I636</f>
        <v>3.93</v>
      </c>
      <c r="X526" s="49">
        <f>Main!J636</f>
        <v>4.7300000000000004</v>
      </c>
      <c r="Y526" s="49">
        <f>Main!K636</f>
        <v>2.04</v>
      </c>
      <c r="Z526" s="49">
        <f>Main!L3276</f>
        <v>0</v>
      </c>
      <c r="AB526" s="49">
        <v>3</v>
      </c>
      <c r="AC526" s="49" t="str">
        <v>Mee</v>
      </c>
      <c r="AD526" s="49">
        <v>4.5999999999999996</v>
      </c>
      <c r="AE526" s="49" t="str">
        <v>Brentford</v>
      </c>
      <c r="AF526" s="49">
        <v>2.67</v>
      </c>
      <c r="AG526" s="49">
        <v>1.94</v>
      </c>
      <c r="AH526" s="49">
        <v>3.89</v>
      </c>
      <c r="AI526" s="49">
        <v>2.54</v>
      </c>
      <c r="AJ526" s="49">
        <v>3.58</v>
      </c>
      <c r="AK526" s="49">
        <v>1.5</v>
      </c>
      <c r="AL526" s="49">
        <v>3.4</v>
      </c>
      <c r="AM526" s="49">
        <v>0.85</v>
      </c>
      <c r="AN526" s="49">
        <v>0</v>
      </c>
      <c r="AP526" s="50" t="str">
        <f>Main!A636</f>
        <v>Trossard</v>
      </c>
      <c r="AQ526" s="50">
        <f>Main!B636</f>
        <v>7</v>
      </c>
      <c r="AR526" s="50" t="str">
        <f>Main!C636</f>
        <v>Brighton</v>
      </c>
      <c r="AS526" s="50">
        <f>Main!D636</f>
        <v>3.94</v>
      </c>
      <c r="AT526" s="50">
        <f>Main!E636</f>
        <v>4.53</v>
      </c>
      <c r="AU526" s="50">
        <f>Main!F636</f>
        <v>3.51</v>
      </c>
      <c r="AV526" s="50">
        <f>Main!G636</f>
        <v>3.95</v>
      </c>
      <c r="AW526" s="50">
        <f>Main!H636</f>
        <v>4.8600000000000003</v>
      </c>
      <c r="AX526" s="50">
        <f>Main!I636</f>
        <v>3.93</v>
      </c>
      <c r="AY526" s="50">
        <f>Main!J636</f>
        <v>4.7300000000000004</v>
      </c>
      <c r="AZ526" s="50">
        <f>Main!K636</f>
        <v>2.04</v>
      </c>
      <c r="BA526" s="50">
        <f>Main!L1516</f>
        <v>0</v>
      </c>
      <c r="BC526" s="50" t="str">
        <v>Trossard</v>
      </c>
      <c r="BD526" s="50">
        <v>7</v>
      </c>
      <c r="BE526" s="50" t="str">
        <v>Brighton</v>
      </c>
      <c r="BF526" s="50">
        <v>3.94</v>
      </c>
      <c r="BG526" s="50">
        <v>4.53</v>
      </c>
      <c r="BH526" s="50">
        <v>3.51</v>
      </c>
      <c r="BI526" s="50">
        <v>3.95</v>
      </c>
      <c r="BJ526" s="50">
        <v>4.8600000000000003</v>
      </c>
      <c r="BK526" s="50">
        <v>3.93</v>
      </c>
      <c r="BL526" s="50">
        <v>4.7300000000000004</v>
      </c>
      <c r="BM526" s="50">
        <v>2.04</v>
      </c>
      <c r="BN526" s="50">
        <v>0</v>
      </c>
      <c r="BP526" s="126" t="str">
        <f>Main!A526</f>
        <v>Trossard</v>
      </c>
      <c r="BQ526" s="126">
        <f>Main!N3276</f>
        <v>0</v>
      </c>
      <c r="BR526" s="126">
        <f>Main!H86</f>
        <v>4.8600000000000003</v>
      </c>
      <c r="BS526" s="126" t="str">
        <v>Trossard</v>
      </c>
      <c r="BT526" s="126">
        <v>0</v>
      </c>
      <c r="BU526" s="126">
        <v>4.8600000000000003</v>
      </c>
      <c r="BV526" s="127" t="str">
        <f t="shared" si="73"/>
        <v>Trossard</v>
      </c>
      <c r="BW526" s="127">
        <f>Main!P3276</f>
        <v>0</v>
      </c>
      <c r="BX526" s="127">
        <f t="shared" si="74"/>
        <v>4.8600000000000003</v>
      </c>
      <c r="BY526" s="127" t="str">
        <v>Trossard</v>
      </c>
      <c r="BZ526" s="127">
        <v>0</v>
      </c>
      <c r="CA526" s="127">
        <v>4.8600000000000003</v>
      </c>
      <c r="CH526" s="19" t="str">
        <f t="shared" si="75"/>
        <v>Trossard</v>
      </c>
      <c r="CI526" s="19">
        <f>Main!M3276-BQ526-BW526-CC526</f>
        <v>0</v>
      </c>
      <c r="CJ526" s="19">
        <f t="shared" si="76"/>
        <v>4.8600000000000003</v>
      </c>
      <c r="CK526" s="19" t="str">
        <v>Trossard</v>
      </c>
      <c r="CL526" s="19">
        <v>0</v>
      </c>
      <c r="CM526" s="19">
        <v>4.8600000000000003</v>
      </c>
    </row>
    <row r="527" spans="1:91">
      <c r="A527" s="48" t="str">
        <v>Trossard</v>
      </c>
      <c r="B527" s="48">
        <v>7</v>
      </c>
      <c r="C527" s="48" t="str">
        <v>Brighton</v>
      </c>
      <c r="D527" s="48">
        <v>3.94</v>
      </c>
      <c r="E527" s="48">
        <v>4.53</v>
      </c>
      <c r="F527" s="48">
        <v>3.51</v>
      </c>
      <c r="G527" s="48">
        <v>3.95</v>
      </c>
      <c r="H527" s="48">
        <v>4.8600000000000003</v>
      </c>
      <c r="I527" s="48">
        <v>3.93</v>
      </c>
      <c r="J527" s="48">
        <v>4.7300000000000004</v>
      </c>
      <c r="K527" s="48">
        <v>2.04</v>
      </c>
      <c r="L527" s="48">
        <v>0</v>
      </c>
      <c r="N527" s="252">
        <f t="shared" si="71"/>
        <v>2</v>
      </c>
      <c r="O527" s="49" t="str">
        <f>Main!A637</f>
        <v>Grealish</v>
      </c>
      <c r="P527" s="49">
        <f>Main!B637</f>
        <v>6.8</v>
      </c>
      <c r="Q527" s="49" t="str">
        <f>Main!C637</f>
        <v>Man City</v>
      </c>
      <c r="R527" s="49">
        <f>Main!D637</f>
        <v>3.91</v>
      </c>
      <c r="S527" s="49">
        <f>Main!E637</f>
        <v>3</v>
      </c>
      <c r="T527" s="49">
        <f>Main!F637</f>
        <v>6.13</v>
      </c>
      <c r="U527" s="49">
        <f>Main!G637</f>
        <v>3.71</v>
      </c>
      <c r="V527" s="49">
        <f>Main!H637</f>
        <v>2.9</v>
      </c>
      <c r="W527" s="49">
        <f>Main!I637</f>
        <v>6.63</v>
      </c>
      <c r="X527" s="49">
        <f>Main!J637</f>
        <v>3.43</v>
      </c>
      <c r="Y527" s="49">
        <f>Main!K637</f>
        <v>1.56</v>
      </c>
      <c r="Z527" s="49">
        <f>Main!L3277</f>
        <v>0</v>
      </c>
      <c r="AB527" s="49">
        <v>3</v>
      </c>
      <c r="AC527" s="49" t="str">
        <v>Cresswell</v>
      </c>
      <c r="AD527" s="49">
        <v>4.8</v>
      </c>
      <c r="AE527" s="49" t="str">
        <v>West Ham</v>
      </c>
      <c r="AF527" s="49">
        <v>2.87</v>
      </c>
      <c r="AG527" s="49">
        <v>2.71</v>
      </c>
      <c r="AH527" s="49">
        <v>2.66</v>
      </c>
      <c r="AI527" s="49">
        <v>3.33</v>
      </c>
      <c r="AJ527" s="49">
        <v>1.69</v>
      </c>
      <c r="AK527" s="49">
        <v>2.21</v>
      </c>
      <c r="AL527" s="49">
        <v>1.63</v>
      </c>
      <c r="AM527" s="49">
        <v>2.86</v>
      </c>
      <c r="AN527" s="49">
        <v>0</v>
      </c>
      <c r="AP527" s="50" t="str">
        <f>Main!A637</f>
        <v>Grealish</v>
      </c>
      <c r="AQ527" s="50">
        <f>Main!B637</f>
        <v>6.8</v>
      </c>
      <c r="AR527" s="50" t="str">
        <f>Main!C637</f>
        <v>Man City</v>
      </c>
      <c r="AS527" s="50">
        <f>Main!D637</f>
        <v>3.91</v>
      </c>
      <c r="AT527" s="50">
        <f>Main!E637</f>
        <v>3</v>
      </c>
      <c r="AU527" s="50">
        <f>Main!F637</f>
        <v>6.13</v>
      </c>
      <c r="AV527" s="50">
        <f>Main!G637</f>
        <v>3.71</v>
      </c>
      <c r="AW527" s="50">
        <f>Main!H637</f>
        <v>2.9</v>
      </c>
      <c r="AX527" s="50">
        <f>Main!I637</f>
        <v>6.63</v>
      </c>
      <c r="AY527" s="50">
        <f>Main!J637</f>
        <v>3.43</v>
      </c>
      <c r="AZ527" s="50">
        <f>Main!K637</f>
        <v>1.56</v>
      </c>
      <c r="BA527" s="50">
        <f>Main!L1517</f>
        <v>0</v>
      </c>
      <c r="BC527" s="50" t="str">
        <v>Grealish</v>
      </c>
      <c r="BD527" s="50">
        <v>6.8</v>
      </c>
      <c r="BE527" s="50" t="str">
        <v>Man City</v>
      </c>
      <c r="BF527" s="50">
        <v>3.91</v>
      </c>
      <c r="BG527" s="50">
        <v>3</v>
      </c>
      <c r="BH527" s="50">
        <v>6.13</v>
      </c>
      <c r="BI527" s="50">
        <v>3.71</v>
      </c>
      <c r="BJ527" s="50">
        <v>2.9</v>
      </c>
      <c r="BK527" s="50">
        <v>6.63</v>
      </c>
      <c r="BL527" s="50">
        <v>3.43</v>
      </c>
      <c r="BM527" s="50">
        <v>1.56</v>
      </c>
      <c r="BN527" s="50">
        <v>0</v>
      </c>
      <c r="BP527" s="126" t="str">
        <f>Main!A527</f>
        <v>Grealish</v>
      </c>
      <c r="BQ527" s="126">
        <f>Main!N3277</f>
        <v>0</v>
      </c>
      <c r="BR527" s="126">
        <f>Main!H87</f>
        <v>2.9</v>
      </c>
      <c r="BS527" s="126" t="str">
        <v>Grealish</v>
      </c>
      <c r="BT527" s="126">
        <v>0</v>
      </c>
      <c r="BU527" s="126">
        <v>2.9</v>
      </c>
      <c r="BV527" s="127" t="str">
        <f t="shared" si="73"/>
        <v>Grealish</v>
      </c>
      <c r="BW527" s="127">
        <f>Main!P3277</f>
        <v>0</v>
      </c>
      <c r="BX527" s="127">
        <f t="shared" si="74"/>
        <v>2.9</v>
      </c>
      <c r="BY527" s="127" t="str">
        <v>Grealish</v>
      </c>
      <c r="BZ527" s="127">
        <v>0</v>
      </c>
      <c r="CA527" s="127">
        <v>2.9</v>
      </c>
      <c r="CH527" s="19" t="str">
        <f t="shared" si="75"/>
        <v>Grealish</v>
      </c>
      <c r="CI527" s="19">
        <f>Main!M3277-BQ527-BW527-CC527</f>
        <v>0</v>
      </c>
      <c r="CJ527" s="19">
        <f t="shared" si="76"/>
        <v>2.9</v>
      </c>
      <c r="CK527" s="19" t="str">
        <v>Grealish</v>
      </c>
      <c r="CL527" s="19">
        <v>0</v>
      </c>
      <c r="CM527" s="19">
        <v>2.9</v>
      </c>
    </row>
    <row r="528" spans="1:91">
      <c r="A528" s="48" t="str">
        <v>Grealish</v>
      </c>
      <c r="B528" s="48">
        <v>6.8</v>
      </c>
      <c r="C528" s="48" t="str">
        <v>Man City</v>
      </c>
      <c r="D528" s="48">
        <v>3.91</v>
      </c>
      <c r="E528" s="48">
        <v>3</v>
      </c>
      <c r="F528" s="48">
        <v>6.13</v>
      </c>
      <c r="G528" s="48">
        <v>3.71</v>
      </c>
      <c r="H528" s="48">
        <v>2.9</v>
      </c>
      <c r="I528" s="48">
        <v>6.63</v>
      </c>
      <c r="J528" s="48">
        <v>3.43</v>
      </c>
      <c r="K528" s="48">
        <v>1.56</v>
      </c>
      <c r="L528" s="48">
        <v>0</v>
      </c>
      <c r="N528" s="252">
        <f t="shared" si="71"/>
        <v>2</v>
      </c>
      <c r="O528" s="49" t="str">
        <f>Main!A638</f>
        <v>Rashford</v>
      </c>
      <c r="P528" s="49">
        <f>Main!B638</f>
        <v>6.8</v>
      </c>
      <c r="Q528" s="49" t="str">
        <f>Main!C638</f>
        <v>Man Utd</v>
      </c>
      <c r="R528" s="49">
        <f>Main!D638</f>
        <v>4.4400000000000004</v>
      </c>
      <c r="S528" s="49">
        <f>Main!E638</f>
        <v>5.14</v>
      </c>
      <c r="T528" s="49">
        <f>Main!F638</f>
        <v>3.14</v>
      </c>
      <c r="U528" s="49">
        <f>Main!G638</f>
        <v>2.98</v>
      </c>
      <c r="V528" s="49">
        <f>Main!H638</f>
        <v>4.33</v>
      </c>
      <c r="W528" s="49">
        <f>Main!I638</f>
        <v>4.12</v>
      </c>
      <c r="X528" s="49">
        <f>Main!J638</f>
        <v>4.43</v>
      </c>
      <c r="Y528" s="49">
        <f>Main!K638</f>
        <v>2.1</v>
      </c>
      <c r="Z528" s="49">
        <f>Main!L3278</f>
        <v>1</v>
      </c>
      <c r="AB528" s="49">
        <v>3</v>
      </c>
      <c r="AC528" s="49" t="str">
        <v>Konsa</v>
      </c>
      <c r="AD528" s="49">
        <v>4.4000000000000004</v>
      </c>
      <c r="AE528" s="49" t="str">
        <v>Aston Villa</v>
      </c>
      <c r="AF528" s="49">
        <v>1.95</v>
      </c>
      <c r="AG528" s="49">
        <v>3.28</v>
      </c>
      <c r="AH528" s="49">
        <v>2.93</v>
      </c>
      <c r="AI528" s="49">
        <v>2.71</v>
      </c>
      <c r="AJ528" s="49">
        <v>2.98</v>
      </c>
      <c r="AK528" s="49">
        <v>1.21</v>
      </c>
      <c r="AL528" s="49">
        <v>1.9</v>
      </c>
      <c r="AM528" s="49">
        <v>2.59</v>
      </c>
      <c r="AN528" s="49">
        <v>0</v>
      </c>
      <c r="AP528" s="50" t="str">
        <f>Main!A638</f>
        <v>Rashford</v>
      </c>
      <c r="AQ528" s="50">
        <f>Main!B638</f>
        <v>6.8</v>
      </c>
      <c r="AR528" s="50" t="str">
        <f>Main!C638</f>
        <v>Man Utd</v>
      </c>
      <c r="AS528" s="50">
        <f>Main!D638</f>
        <v>4.4400000000000004</v>
      </c>
      <c r="AT528" s="50">
        <f>Main!E638</f>
        <v>5.14</v>
      </c>
      <c r="AU528" s="50">
        <f>Main!F638</f>
        <v>3.14</v>
      </c>
      <c r="AV528" s="50">
        <f>Main!G638</f>
        <v>2.98</v>
      </c>
      <c r="AW528" s="50">
        <f>Main!H638</f>
        <v>4.33</v>
      </c>
      <c r="AX528" s="50">
        <f>Main!I638</f>
        <v>4.12</v>
      </c>
      <c r="AY528" s="50">
        <f>Main!J638</f>
        <v>4.43</v>
      </c>
      <c r="AZ528" s="50">
        <f>Main!K638</f>
        <v>2.1</v>
      </c>
      <c r="BA528" s="50">
        <f>Main!L1518</f>
        <v>0</v>
      </c>
      <c r="BC528" s="50" t="str">
        <v>Rashford</v>
      </c>
      <c r="BD528" s="50">
        <v>6.8</v>
      </c>
      <c r="BE528" s="50" t="str">
        <v>Man Utd</v>
      </c>
      <c r="BF528" s="50">
        <v>4.4400000000000004</v>
      </c>
      <c r="BG528" s="50">
        <v>5.14</v>
      </c>
      <c r="BH528" s="50">
        <v>3.14</v>
      </c>
      <c r="BI528" s="50">
        <v>2.98</v>
      </c>
      <c r="BJ528" s="50">
        <v>4.33</v>
      </c>
      <c r="BK528" s="50">
        <v>4.12</v>
      </c>
      <c r="BL528" s="50">
        <v>4.43</v>
      </c>
      <c r="BM528" s="50">
        <v>2.1</v>
      </c>
      <c r="BN528" s="50">
        <v>0</v>
      </c>
      <c r="BP528" s="126" t="str">
        <f>Main!A528</f>
        <v>Rashford</v>
      </c>
      <c r="BQ528" s="126">
        <f>Main!N3278</f>
        <v>0</v>
      </c>
      <c r="BR528" s="126">
        <f>Main!H88</f>
        <v>4.33</v>
      </c>
      <c r="BS528" s="126" t="str">
        <v>Rashford</v>
      </c>
      <c r="BT528" s="126">
        <v>0</v>
      </c>
      <c r="BU528" s="126">
        <v>4.33</v>
      </c>
      <c r="BV528" s="127" t="str">
        <f t="shared" si="73"/>
        <v>Rashford</v>
      </c>
      <c r="BW528" s="127">
        <f>Main!P3278</f>
        <v>0</v>
      </c>
      <c r="BX528" s="127">
        <f t="shared" si="74"/>
        <v>4.33</v>
      </c>
      <c r="BY528" s="127" t="str">
        <v>Rashford</v>
      </c>
      <c r="BZ528" s="127">
        <v>0</v>
      </c>
      <c r="CA528" s="127">
        <v>4.33</v>
      </c>
      <c r="CH528" s="19" t="str">
        <f t="shared" si="75"/>
        <v>Rashford</v>
      </c>
      <c r="CI528" s="19">
        <f>Main!M3278-BQ528-BW528-CC528</f>
        <v>0</v>
      </c>
      <c r="CJ528" s="19">
        <f t="shared" si="76"/>
        <v>4.33</v>
      </c>
      <c r="CK528" s="19" t="str">
        <v>Rashford</v>
      </c>
      <c r="CL528" s="19">
        <v>0</v>
      </c>
      <c r="CM528" s="19">
        <v>4.33</v>
      </c>
    </row>
    <row r="529" spans="1:91">
      <c r="A529" s="48" t="str">
        <v>Zaha</v>
      </c>
      <c r="B529" s="48">
        <v>7.5</v>
      </c>
      <c r="C529" s="48" t="str">
        <v>Crystal Palace</v>
      </c>
      <c r="D529" s="48">
        <v>4.55</v>
      </c>
      <c r="E529" s="48">
        <v>4.08</v>
      </c>
      <c r="F529" s="48">
        <v>3.15</v>
      </c>
      <c r="G529" s="48">
        <v>3.69</v>
      </c>
      <c r="H529" s="48">
        <v>3.27</v>
      </c>
      <c r="I529" s="48">
        <v>4.0599999999999996</v>
      </c>
      <c r="J529" s="48">
        <v>3.83</v>
      </c>
      <c r="K529" s="48">
        <v>3.42</v>
      </c>
      <c r="L529" s="48">
        <v>0</v>
      </c>
      <c r="N529" s="252">
        <f t="shared" si="71"/>
        <v>2</v>
      </c>
      <c r="O529" s="49" t="str">
        <f>Main!A639</f>
        <v>Zaha</v>
      </c>
      <c r="P529" s="49">
        <f>Main!B639</f>
        <v>7.5</v>
      </c>
      <c r="Q529" s="49" t="str">
        <f>Main!C639</f>
        <v>Crystal Palace</v>
      </c>
      <c r="R529" s="49">
        <f>Main!D639</f>
        <v>4.55</v>
      </c>
      <c r="S529" s="49">
        <f>Main!E639</f>
        <v>4.08</v>
      </c>
      <c r="T529" s="49">
        <f>Main!F639</f>
        <v>3.15</v>
      </c>
      <c r="U529" s="49">
        <f>Main!G639</f>
        <v>3.69</v>
      </c>
      <c r="V529" s="49">
        <f>Main!H639</f>
        <v>3.27</v>
      </c>
      <c r="W529" s="49">
        <f>Main!I639</f>
        <v>4.0599999999999996</v>
      </c>
      <c r="X529" s="49">
        <f>Main!J639</f>
        <v>3.83</v>
      </c>
      <c r="Y529" s="49">
        <f>Main!K639</f>
        <v>3.42</v>
      </c>
      <c r="Z529" s="49">
        <f>Main!L3279</f>
        <v>0</v>
      </c>
      <c r="AB529" s="49">
        <v>3</v>
      </c>
      <c r="AC529" s="49" t="str">
        <v>Perraud</v>
      </c>
      <c r="AD529" s="49">
        <v>4.4000000000000004</v>
      </c>
      <c r="AE529" s="49" t="str">
        <v>Southampton</v>
      </c>
      <c r="AF529" s="49">
        <v>2.5299999999999998</v>
      </c>
      <c r="AG529" s="49">
        <v>3.56</v>
      </c>
      <c r="AH529" s="49">
        <v>2.5099999999999998</v>
      </c>
      <c r="AI529" s="49">
        <v>2.67</v>
      </c>
      <c r="AJ529" s="49">
        <v>2.0499999999999998</v>
      </c>
      <c r="AK529" s="49">
        <v>2.89</v>
      </c>
      <c r="AL529" s="49">
        <v>1.51</v>
      </c>
      <c r="AM529" s="49">
        <v>1.78</v>
      </c>
      <c r="AN529" s="49">
        <v>0</v>
      </c>
      <c r="AP529" s="50" t="str">
        <f>Main!A639</f>
        <v>Zaha</v>
      </c>
      <c r="AQ529" s="50">
        <f>Main!B639</f>
        <v>7.5</v>
      </c>
      <c r="AR529" s="50" t="str">
        <f>Main!C639</f>
        <v>Crystal Palace</v>
      </c>
      <c r="AS529" s="50">
        <f>Main!D639</f>
        <v>4.55</v>
      </c>
      <c r="AT529" s="50">
        <f>Main!E639</f>
        <v>4.08</v>
      </c>
      <c r="AU529" s="50">
        <f>Main!F639</f>
        <v>3.15</v>
      </c>
      <c r="AV529" s="50">
        <f>Main!G639</f>
        <v>3.69</v>
      </c>
      <c r="AW529" s="50">
        <f>Main!H639</f>
        <v>3.27</v>
      </c>
      <c r="AX529" s="50">
        <f>Main!I639</f>
        <v>4.0599999999999996</v>
      </c>
      <c r="AY529" s="50">
        <f>Main!J639</f>
        <v>3.83</v>
      </c>
      <c r="AZ529" s="50">
        <f>Main!K639</f>
        <v>3.42</v>
      </c>
      <c r="BA529" s="50">
        <f>Main!L1519</f>
        <v>0</v>
      </c>
      <c r="BC529" s="50" t="str">
        <v>Zaha</v>
      </c>
      <c r="BD529" s="50">
        <v>7.5</v>
      </c>
      <c r="BE529" s="50" t="str">
        <v>Crystal Palace</v>
      </c>
      <c r="BF529" s="50">
        <v>4.55</v>
      </c>
      <c r="BG529" s="50">
        <v>4.08</v>
      </c>
      <c r="BH529" s="50">
        <v>3.15</v>
      </c>
      <c r="BI529" s="50">
        <v>3.69</v>
      </c>
      <c r="BJ529" s="50">
        <v>3.27</v>
      </c>
      <c r="BK529" s="50">
        <v>4.0599999999999996</v>
      </c>
      <c r="BL529" s="50">
        <v>3.83</v>
      </c>
      <c r="BM529" s="50">
        <v>3.42</v>
      </c>
      <c r="BN529" s="50">
        <v>0</v>
      </c>
      <c r="BP529" s="126" t="str">
        <f>Main!A529</f>
        <v>Zaha</v>
      </c>
      <c r="BQ529" s="126">
        <f>Main!N3279</f>
        <v>0</v>
      </c>
      <c r="BR529" s="126">
        <f>Main!H89</f>
        <v>3.27</v>
      </c>
      <c r="BS529" s="126" t="str">
        <v>Zaha</v>
      </c>
      <c r="BT529" s="126">
        <v>0</v>
      </c>
      <c r="BU529" s="126">
        <v>3.27</v>
      </c>
      <c r="BV529" s="127" t="str">
        <f t="shared" si="73"/>
        <v>Zaha</v>
      </c>
      <c r="BW529" s="127">
        <f>Main!P3279</f>
        <v>0</v>
      </c>
      <c r="BX529" s="127">
        <f t="shared" si="74"/>
        <v>3.27</v>
      </c>
      <c r="BY529" s="127" t="str">
        <v>Zaha</v>
      </c>
      <c r="BZ529" s="127">
        <v>0</v>
      </c>
      <c r="CA529" s="127">
        <v>3.27</v>
      </c>
      <c r="CH529" s="19" t="str">
        <f t="shared" si="75"/>
        <v>Zaha</v>
      </c>
      <c r="CI529" s="19">
        <f>Main!M3279-BQ529-BW529-CC529</f>
        <v>0</v>
      </c>
      <c r="CJ529" s="19">
        <f t="shared" si="76"/>
        <v>3.27</v>
      </c>
      <c r="CK529" s="19" t="str">
        <v>Zaha</v>
      </c>
      <c r="CL529" s="19">
        <v>0</v>
      </c>
      <c r="CM529" s="19">
        <v>3.27</v>
      </c>
    </row>
    <row r="530" spans="1:91">
      <c r="A530" s="48" t="str">
        <v>Bernardo</v>
      </c>
      <c r="B530" s="48">
        <v>6.9</v>
      </c>
      <c r="C530" s="48" t="str">
        <v>Man City</v>
      </c>
      <c r="D530" s="48">
        <v>3.67</v>
      </c>
      <c r="E530" s="48">
        <v>2.9</v>
      </c>
      <c r="F530" s="48">
        <v>6.01</v>
      </c>
      <c r="G530" s="48">
        <v>3.55</v>
      </c>
      <c r="H530" s="48">
        <v>2.84</v>
      </c>
      <c r="I530" s="48">
        <v>6.03</v>
      </c>
      <c r="J530" s="48">
        <v>3.31</v>
      </c>
      <c r="K530" s="48">
        <v>1.45</v>
      </c>
      <c r="L530" s="48">
        <v>0</v>
      </c>
      <c r="N530" s="252">
        <f t="shared" si="71"/>
        <v>2</v>
      </c>
      <c r="O530" s="49" t="str">
        <f>Main!A640</f>
        <v>Bernardo</v>
      </c>
      <c r="P530" s="49">
        <f>Main!B640</f>
        <v>6.9</v>
      </c>
      <c r="Q530" s="49" t="str">
        <f>Main!C640</f>
        <v>Man City</v>
      </c>
      <c r="R530" s="49">
        <f>Main!D640</f>
        <v>3.67</v>
      </c>
      <c r="S530" s="49">
        <f>Main!E640</f>
        <v>2.9</v>
      </c>
      <c r="T530" s="49">
        <f>Main!F640</f>
        <v>6.01</v>
      </c>
      <c r="U530" s="49">
        <f>Main!G640</f>
        <v>3.55</v>
      </c>
      <c r="V530" s="49">
        <f>Main!H640</f>
        <v>2.84</v>
      </c>
      <c r="W530" s="49">
        <f>Main!I640</f>
        <v>6.03</v>
      </c>
      <c r="X530" s="49">
        <f>Main!J640</f>
        <v>3.31</v>
      </c>
      <c r="Y530" s="49">
        <f>Main!K640</f>
        <v>1.45</v>
      </c>
      <c r="Z530" s="49">
        <f>Main!L3280</f>
        <v>0</v>
      </c>
      <c r="AB530" s="49">
        <v>3</v>
      </c>
      <c r="AC530" s="49" t="str">
        <v>Kehrer</v>
      </c>
      <c r="AD530" s="49">
        <v>4.5</v>
      </c>
      <c r="AE530" s="49" t="str">
        <v>West Ham</v>
      </c>
      <c r="AF530" s="49">
        <v>3.05</v>
      </c>
      <c r="AG530" s="49">
        <v>2.16</v>
      </c>
      <c r="AH530" s="49">
        <v>2.38</v>
      </c>
      <c r="AI530" s="49">
        <v>3</v>
      </c>
      <c r="AJ530" s="49">
        <v>1.8</v>
      </c>
      <c r="AK530" s="49">
        <v>2.35</v>
      </c>
      <c r="AL530" s="49">
        <v>1.74</v>
      </c>
      <c r="AM530" s="49">
        <v>2.98</v>
      </c>
      <c r="AN530" s="49">
        <v>0</v>
      </c>
      <c r="AP530" s="50" t="str">
        <f>Main!A640</f>
        <v>Bernardo</v>
      </c>
      <c r="AQ530" s="50">
        <f>Main!B640</f>
        <v>6.9</v>
      </c>
      <c r="AR530" s="50" t="str">
        <f>Main!C640</f>
        <v>Man City</v>
      </c>
      <c r="AS530" s="50">
        <f>Main!D640</f>
        <v>3.67</v>
      </c>
      <c r="AT530" s="50">
        <f>Main!E640</f>
        <v>2.9</v>
      </c>
      <c r="AU530" s="50">
        <f>Main!F640</f>
        <v>6.01</v>
      </c>
      <c r="AV530" s="50">
        <f>Main!G640</f>
        <v>3.55</v>
      </c>
      <c r="AW530" s="50">
        <f>Main!H640</f>
        <v>2.84</v>
      </c>
      <c r="AX530" s="50">
        <f>Main!I640</f>
        <v>6.03</v>
      </c>
      <c r="AY530" s="50">
        <f>Main!J640</f>
        <v>3.31</v>
      </c>
      <c r="AZ530" s="50">
        <f>Main!K640</f>
        <v>1.45</v>
      </c>
      <c r="BA530" s="50">
        <f>Main!L1520</f>
        <v>0</v>
      </c>
      <c r="BC530" s="50" t="str">
        <v>Bernardo</v>
      </c>
      <c r="BD530" s="50">
        <v>6.9</v>
      </c>
      <c r="BE530" s="50" t="str">
        <v>Man City</v>
      </c>
      <c r="BF530" s="50">
        <v>3.67</v>
      </c>
      <c r="BG530" s="50">
        <v>2.9</v>
      </c>
      <c r="BH530" s="50">
        <v>6.01</v>
      </c>
      <c r="BI530" s="50">
        <v>3.55</v>
      </c>
      <c r="BJ530" s="50">
        <v>2.84</v>
      </c>
      <c r="BK530" s="50">
        <v>6.03</v>
      </c>
      <c r="BL530" s="50">
        <v>3.31</v>
      </c>
      <c r="BM530" s="50">
        <v>1.45</v>
      </c>
      <c r="BN530" s="50">
        <v>0</v>
      </c>
      <c r="BP530" s="126" t="str">
        <f>Main!A530</f>
        <v>Bernardo</v>
      </c>
      <c r="BQ530" s="126">
        <f>Main!N3280</f>
        <v>0</v>
      </c>
      <c r="BR530" s="126">
        <f>Main!H90</f>
        <v>2.84</v>
      </c>
      <c r="BS530" s="126" t="str">
        <v>Bernardo</v>
      </c>
      <c r="BT530" s="126">
        <v>0</v>
      </c>
      <c r="BU530" s="126">
        <v>2.84</v>
      </c>
      <c r="BV530" s="127" t="str">
        <f t="shared" si="73"/>
        <v>Bernardo</v>
      </c>
      <c r="BW530" s="127">
        <f>Main!P3280</f>
        <v>0</v>
      </c>
      <c r="BX530" s="127">
        <f t="shared" si="74"/>
        <v>2.84</v>
      </c>
      <c r="BY530" s="127" t="str">
        <v>Bernardo</v>
      </c>
      <c r="BZ530" s="127">
        <v>0</v>
      </c>
      <c r="CA530" s="127">
        <v>2.84</v>
      </c>
      <c r="CH530" s="19" t="str">
        <f t="shared" si="75"/>
        <v>Bernardo</v>
      </c>
      <c r="CI530" s="19">
        <f>Main!M3280-BQ530-BW530-CC530</f>
        <v>0</v>
      </c>
      <c r="CJ530" s="19">
        <f t="shared" si="76"/>
        <v>2.84</v>
      </c>
      <c r="CK530" s="19" t="str">
        <v>Bernardo</v>
      </c>
      <c r="CL530" s="19">
        <v>0</v>
      </c>
      <c r="CM530" s="19">
        <v>2.84</v>
      </c>
    </row>
    <row r="531" spans="1:91">
      <c r="A531" s="48" t="str">
        <v>Groß</v>
      </c>
      <c r="B531" s="48">
        <v>5.6</v>
      </c>
      <c r="C531" s="48" t="str">
        <v>Brighton</v>
      </c>
      <c r="D531" s="48">
        <v>3.51</v>
      </c>
      <c r="E531" s="48">
        <v>3.83</v>
      </c>
      <c r="F531" s="48">
        <v>3.26</v>
      </c>
      <c r="G531" s="48">
        <v>3.5</v>
      </c>
      <c r="H531" s="48">
        <v>4.26</v>
      </c>
      <c r="I531" s="48">
        <v>3.42</v>
      </c>
      <c r="J531" s="48">
        <v>4.26</v>
      </c>
      <c r="K531" s="48">
        <v>1.87</v>
      </c>
      <c r="L531" s="48">
        <v>0</v>
      </c>
      <c r="N531" s="252">
        <f t="shared" si="71"/>
        <v>2</v>
      </c>
      <c r="O531" s="49" t="str">
        <f>Main!A641</f>
        <v>Groß</v>
      </c>
      <c r="P531" s="49">
        <f>Main!B641</f>
        <v>5.6</v>
      </c>
      <c r="Q531" s="49" t="str">
        <f>Main!C641</f>
        <v>Brighton</v>
      </c>
      <c r="R531" s="49">
        <f>Main!D641</f>
        <v>3.51</v>
      </c>
      <c r="S531" s="49">
        <f>Main!E641</f>
        <v>3.83</v>
      </c>
      <c r="T531" s="49">
        <f>Main!F641</f>
        <v>3.26</v>
      </c>
      <c r="U531" s="49">
        <f>Main!G641</f>
        <v>3.5</v>
      </c>
      <c r="V531" s="49">
        <f>Main!H641</f>
        <v>4.26</v>
      </c>
      <c r="W531" s="49">
        <f>Main!I641</f>
        <v>3.42</v>
      </c>
      <c r="X531" s="49">
        <f>Main!J641</f>
        <v>4.26</v>
      </c>
      <c r="Y531" s="49">
        <f>Main!K641</f>
        <v>1.87</v>
      </c>
      <c r="Z531" s="49">
        <f>Main!L3281</f>
        <v>0</v>
      </c>
      <c r="AB531" s="49">
        <v>3</v>
      </c>
      <c r="AC531" s="49" t="str">
        <v>Ream</v>
      </c>
      <c r="AD531" s="49">
        <v>4.5</v>
      </c>
      <c r="AE531" s="49" t="str">
        <v>Fulham</v>
      </c>
      <c r="AF531" s="49">
        <v>3.01</v>
      </c>
      <c r="AG531" s="49">
        <v>4.28</v>
      </c>
      <c r="AH531" s="49">
        <v>1.46</v>
      </c>
      <c r="AI531" s="49">
        <v>1.91</v>
      </c>
      <c r="AJ531" s="49">
        <v>1.48</v>
      </c>
      <c r="AK531" s="49">
        <v>3.12</v>
      </c>
      <c r="AL531" s="49">
        <v>1.69</v>
      </c>
      <c r="AM531" s="49">
        <v>2.4</v>
      </c>
      <c r="AN531" s="49">
        <v>0</v>
      </c>
      <c r="AP531" s="50" t="str">
        <f>Main!A641</f>
        <v>Groß</v>
      </c>
      <c r="AQ531" s="50">
        <f>Main!B641</f>
        <v>5.6</v>
      </c>
      <c r="AR531" s="50" t="str">
        <f>Main!C641</f>
        <v>Brighton</v>
      </c>
      <c r="AS531" s="50">
        <f>Main!D641</f>
        <v>3.51</v>
      </c>
      <c r="AT531" s="50">
        <f>Main!E641</f>
        <v>3.83</v>
      </c>
      <c r="AU531" s="50">
        <f>Main!F641</f>
        <v>3.26</v>
      </c>
      <c r="AV531" s="50">
        <f>Main!G641</f>
        <v>3.5</v>
      </c>
      <c r="AW531" s="50">
        <f>Main!H641</f>
        <v>4.26</v>
      </c>
      <c r="AX531" s="50">
        <f>Main!I641</f>
        <v>3.42</v>
      </c>
      <c r="AY531" s="50">
        <f>Main!J641</f>
        <v>4.26</v>
      </c>
      <c r="AZ531" s="50">
        <f>Main!K641</f>
        <v>1.87</v>
      </c>
      <c r="BA531" s="50">
        <f>Main!L1521</f>
        <v>0</v>
      </c>
      <c r="BC531" s="50" t="str">
        <v>Groß</v>
      </c>
      <c r="BD531" s="50">
        <v>5.6</v>
      </c>
      <c r="BE531" s="50" t="str">
        <v>Brighton</v>
      </c>
      <c r="BF531" s="50">
        <v>3.51</v>
      </c>
      <c r="BG531" s="50">
        <v>3.83</v>
      </c>
      <c r="BH531" s="50">
        <v>3.26</v>
      </c>
      <c r="BI531" s="50">
        <v>3.5</v>
      </c>
      <c r="BJ531" s="50">
        <v>4.26</v>
      </c>
      <c r="BK531" s="50">
        <v>3.42</v>
      </c>
      <c r="BL531" s="50">
        <v>4.26</v>
      </c>
      <c r="BM531" s="50">
        <v>1.87</v>
      </c>
      <c r="BN531" s="50">
        <v>0</v>
      </c>
      <c r="BP531" s="126" t="str">
        <f>Main!A531</f>
        <v>Groß</v>
      </c>
      <c r="BQ531" s="126">
        <f>Main!N3281</f>
        <v>0</v>
      </c>
      <c r="BR531" s="126">
        <f>Main!H91</f>
        <v>4.26</v>
      </c>
      <c r="BS531" s="126" t="str">
        <v>Groß</v>
      </c>
      <c r="BT531" s="126">
        <v>0</v>
      </c>
      <c r="BU531" s="126">
        <v>4.26</v>
      </c>
      <c r="BV531" s="127" t="str">
        <f t="shared" si="73"/>
        <v>Groß</v>
      </c>
      <c r="BW531" s="127">
        <f>Main!P3281</f>
        <v>0</v>
      </c>
      <c r="BX531" s="127">
        <f t="shared" si="74"/>
        <v>4.26</v>
      </c>
      <c r="BY531" s="127" t="str">
        <v>Groß</v>
      </c>
      <c r="BZ531" s="127">
        <v>0</v>
      </c>
      <c r="CA531" s="127">
        <v>4.26</v>
      </c>
      <c r="CH531" s="19" t="str">
        <f t="shared" si="75"/>
        <v>Groß</v>
      </c>
      <c r="CI531" s="19">
        <f>Main!M3281-BQ531-BW531-CC531</f>
        <v>0</v>
      </c>
      <c r="CJ531" s="19">
        <f t="shared" si="76"/>
        <v>4.26</v>
      </c>
      <c r="CK531" s="19" t="str">
        <v>Groß</v>
      </c>
      <c r="CL531" s="19">
        <v>0</v>
      </c>
      <c r="CM531" s="19">
        <v>4.26</v>
      </c>
    </row>
    <row r="532" spans="1:91">
      <c r="A532" s="48" t="str">
        <v>Bowen</v>
      </c>
      <c r="B532" s="48">
        <v>8</v>
      </c>
      <c r="C532" s="48" t="str">
        <v>West Ham</v>
      </c>
      <c r="D532" s="48">
        <v>4.2</v>
      </c>
      <c r="E532" s="48">
        <v>3.76</v>
      </c>
      <c r="F532" s="48">
        <v>3.46</v>
      </c>
      <c r="G532" s="48">
        <v>3.99</v>
      </c>
      <c r="H532" s="48">
        <v>2.77</v>
      </c>
      <c r="I532" s="48">
        <v>3.19</v>
      </c>
      <c r="J532" s="48">
        <v>2.95</v>
      </c>
      <c r="K532" s="48">
        <v>3.35</v>
      </c>
      <c r="L532" s="48">
        <v>0</v>
      </c>
      <c r="N532" s="252">
        <f t="shared" si="71"/>
        <v>2</v>
      </c>
      <c r="O532" s="49" t="str">
        <f>Main!A642</f>
        <v>Bowen</v>
      </c>
      <c r="P532" s="49">
        <f>Main!B642</f>
        <v>8</v>
      </c>
      <c r="Q532" s="49" t="str">
        <f>Main!C642</f>
        <v>West Ham</v>
      </c>
      <c r="R532" s="49">
        <f>Main!D642</f>
        <v>4.2</v>
      </c>
      <c r="S532" s="49">
        <f>Main!E642</f>
        <v>3.76</v>
      </c>
      <c r="T532" s="49">
        <f>Main!F642</f>
        <v>3.46</v>
      </c>
      <c r="U532" s="49">
        <f>Main!G642</f>
        <v>3.99</v>
      </c>
      <c r="V532" s="49">
        <f>Main!H642</f>
        <v>2.77</v>
      </c>
      <c r="W532" s="49">
        <f>Main!I642</f>
        <v>3.19</v>
      </c>
      <c r="X532" s="49">
        <f>Main!J642</f>
        <v>2.95</v>
      </c>
      <c r="Y532" s="49">
        <f>Main!K642</f>
        <v>3.35</v>
      </c>
      <c r="Z532" s="49">
        <f>Main!L3282</f>
        <v>0</v>
      </c>
      <c r="AB532" s="49">
        <v>3</v>
      </c>
      <c r="AC532" s="49" t="str">
        <v>R.Sessegnon</v>
      </c>
      <c r="AD532" s="49">
        <v>4.5</v>
      </c>
      <c r="AE532" s="49" t="str">
        <v>Spurs</v>
      </c>
      <c r="AF532" s="49">
        <v>1.93</v>
      </c>
      <c r="AG532" s="49">
        <v>2.33</v>
      </c>
      <c r="AH532" s="49">
        <v>3.6</v>
      </c>
      <c r="AI532" s="49">
        <v>2.44</v>
      </c>
      <c r="AJ532" s="49">
        <v>1.61</v>
      </c>
      <c r="AK532" s="49">
        <v>2.38</v>
      </c>
      <c r="AL532" s="49">
        <v>2.61</v>
      </c>
      <c r="AM532" s="49">
        <v>2.27</v>
      </c>
      <c r="AN532" s="49">
        <v>0</v>
      </c>
      <c r="AP532" s="50" t="str">
        <f>Main!A642</f>
        <v>Bowen</v>
      </c>
      <c r="AQ532" s="50">
        <f>Main!B642</f>
        <v>8</v>
      </c>
      <c r="AR532" s="50" t="str">
        <f>Main!C642</f>
        <v>West Ham</v>
      </c>
      <c r="AS532" s="50">
        <f>Main!D642</f>
        <v>4.2</v>
      </c>
      <c r="AT532" s="50">
        <f>Main!E642</f>
        <v>3.76</v>
      </c>
      <c r="AU532" s="50">
        <f>Main!F642</f>
        <v>3.46</v>
      </c>
      <c r="AV532" s="50">
        <f>Main!G642</f>
        <v>3.99</v>
      </c>
      <c r="AW532" s="50">
        <f>Main!H642</f>
        <v>2.77</v>
      </c>
      <c r="AX532" s="50">
        <f>Main!I642</f>
        <v>3.19</v>
      </c>
      <c r="AY532" s="50">
        <f>Main!J642</f>
        <v>2.95</v>
      </c>
      <c r="AZ532" s="50">
        <f>Main!K642</f>
        <v>3.35</v>
      </c>
      <c r="BA532" s="50">
        <f>Main!L1522</f>
        <v>0</v>
      </c>
      <c r="BC532" s="50" t="str">
        <v>Bowen</v>
      </c>
      <c r="BD532" s="50">
        <v>8</v>
      </c>
      <c r="BE532" s="50" t="str">
        <v>West Ham</v>
      </c>
      <c r="BF532" s="50">
        <v>4.2</v>
      </c>
      <c r="BG532" s="50">
        <v>3.76</v>
      </c>
      <c r="BH532" s="50">
        <v>3.46</v>
      </c>
      <c r="BI532" s="50">
        <v>3.99</v>
      </c>
      <c r="BJ532" s="50">
        <v>2.77</v>
      </c>
      <c r="BK532" s="50">
        <v>3.19</v>
      </c>
      <c r="BL532" s="50">
        <v>2.95</v>
      </c>
      <c r="BM532" s="50">
        <v>3.35</v>
      </c>
      <c r="BN532" s="50">
        <v>0</v>
      </c>
      <c r="BP532" s="126" t="str">
        <f>Main!A532</f>
        <v>Bowen</v>
      </c>
      <c r="BQ532" s="126">
        <f>Main!N3282</f>
        <v>0</v>
      </c>
      <c r="BR532" s="126">
        <f>Main!H92</f>
        <v>2.77</v>
      </c>
      <c r="BS532" s="126" t="str">
        <v>Bowen</v>
      </c>
      <c r="BT532" s="126">
        <v>0</v>
      </c>
      <c r="BU532" s="126">
        <v>2.77</v>
      </c>
      <c r="BV532" s="127" t="str">
        <f t="shared" si="73"/>
        <v>Bowen</v>
      </c>
      <c r="BW532" s="127">
        <f>Main!P3282</f>
        <v>0</v>
      </c>
      <c r="BX532" s="127">
        <f t="shared" si="74"/>
        <v>2.77</v>
      </c>
      <c r="BY532" s="127" t="str">
        <v>Bowen</v>
      </c>
      <c r="BZ532" s="127">
        <v>0</v>
      </c>
      <c r="CA532" s="127">
        <v>2.77</v>
      </c>
      <c r="CH532" s="19" t="str">
        <f t="shared" si="75"/>
        <v>Bowen</v>
      </c>
      <c r="CI532" s="19">
        <f>Main!M3282-BQ532-BW532-CC532</f>
        <v>0</v>
      </c>
      <c r="CJ532" s="19">
        <f t="shared" si="76"/>
        <v>2.77</v>
      </c>
      <c r="CK532" s="19" t="str">
        <v>Bowen</v>
      </c>
      <c r="CL532" s="19">
        <v>0</v>
      </c>
      <c r="CM532" s="19">
        <v>2.77</v>
      </c>
    </row>
    <row r="533" spans="1:91">
      <c r="A533" s="48" t="str">
        <v>Andreas</v>
      </c>
      <c r="B533" s="48">
        <v>4.5999999999999996</v>
      </c>
      <c r="C533" s="48" t="str">
        <v>Fulham</v>
      </c>
      <c r="D533" s="48" t="e">
        <v>#REF!</v>
      </c>
      <c r="E533" s="48">
        <v>3.73</v>
      </c>
      <c r="F533" s="48">
        <v>2.54</v>
      </c>
      <c r="G533" s="48">
        <v>2.95</v>
      </c>
      <c r="H533" s="48">
        <v>2.5</v>
      </c>
      <c r="I533" s="48">
        <v>3.52</v>
      </c>
      <c r="J533" s="48">
        <v>2.62</v>
      </c>
      <c r="K533" s="48">
        <v>2.67</v>
      </c>
      <c r="L533" s="48">
        <v>0</v>
      </c>
      <c r="N533" s="252">
        <f t="shared" si="71"/>
        <v>2</v>
      </c>
      <c r="O533" s="49" t="str">
        <f>Main!A643</f>
        <v>Andreas</v>
      </c>
      <c r="P533" s="49">
        <f>Main!B643</f>
        <v>4.5999999999999996</v>
      </c>
      <c r="Q533" s="49" t="str">
        <f>Main!C643</f>
        <v>Fulham</v>
      </c>
      <c r="R533" s="49" t="e">
        <f>Main!D643</f>
        <v>#REF!</v>
      </c>
      <c r="S533" s="49">
        <f>Main!E643</f>
        <v>3.73</v>
      </c>
      <c r="T533" s="49">
        <f>Main!F643</f>
        <v>2.54</v>
      </c>
      <c r="U533" s="49">
        <f>Main!G643</f>
        <v>2.95</v>
      </c>
      <c r="V533" s="49">
        <f>Main!H643</f>
        <v>2.5</v>
      </c>
      <c r="W533" s="49">
        <f>Main!I643</f>
        <v>3.52</v>
      </c>
      <c r="X533" s="49">
        <f>Main!J643</f>
        <v>2.62</v>
      </c>
      <c r="Y533" s="49">
        <f>Main!K643</f>
        <v>2.67</v>
      </c>
      <c r="Z533" s="49">
        <f>Main!L3283</f>
        <v>0</v>
      </c>
      <c r="AB533" s="49">
        <v>3</v>
      </c>
      <c r="AC533" s="49" t="str">
        <v>Aké</v>
      </c>
      <c r="AD533" s="49">
        <v>5</v>
      </c>
      <c r="AE533" s="49" t="str">
        <v>Man City</v>
      </c>
      <c r="AF533" s="49">
        <v>2.61</v>
      </c>
      <c r="AG533" s="49">
        <v>1.97</v>
      </c>
      <c r="AH533" s="49">
        <v>3.9</v>
      </c>
      <c r="AI533" s="49">
        <v>2.41</v>
      </c>
      <c r="AJ533" s="49">
        <v>1.73</v>
      </c>
      <c r="AK533" s="49">
        <v>3.48</v>
      </c>
      <c r="AL533" s="49">
        <v>2.06</v>
      </c>
      <c r="AM533" s="49">
        <v>0.92</v>
      </c>
      <c r="AN533" s="49">
        <v>0</v>
      </c>
      <c r="AP533" s="50" t="str">
        <f>Main!A643</f>
        <v>Andreas</v>
      </c>
      <c r="AQ533" s="50">
        <f>Main!B643</f>
        <v>4.5999999999999996</v>
      </c>
      <c r="AR533" s="50" t="str">
        <f>Main!C643</f>
        <v>Fulham</v>
      </c>
      <c r="AS533" s="50" t="e">
        <f>Main!D643</f>
        <v>#REF!</v>
      </c>
      <c r="AT533" s="50">
        <f>Main!E643</f>
        <v>3.73</v>
      </c>
      <c r="AU533" s="50">
        <f>Main!F643</f>
        <v>2.54</v>
      </c>
      <c r="AV533" s="50">
        <f>Main!G643</f>
        <v>2.95</v>
      </c>
      <c r="AW533" s="50">
        <f>Main!H643</f>
        <v>2.5</v>
      </c>
      <c r="AX533" s="50">
        <f>Main!I643</f>
        <v>3.52</v>
      </c>
      <c r="AY533" s="50">
        <f>Main!J643</f>
        <v>2.62</v>
      </c>
      <c r="AZ533" s="50">
        <f>Main!K643</f>
        <v>2.67</v>
      </c>
      <c r="BA533" s="50">
        <f>Main!L1523</f>
        <v>0</v>
      </c>
      <c r="BC533" s="50" t="str">
        <v>Andreas</v>
      </c>
      <c r="BD533" s="50">
        <v>4.5999999999999996</v>
      </c>
      <c r="BE533" s="50" t="str">
        <v>Fulham</v>
      </c>
      <c r="BF533" s="50" t="e">
        <v>#REF!</v>
      </c>
      <c r="BG533" s="50">
        <v>3.73</v>
      </c>
      <c r="BH533" s="50">
        <v>2.54</v>
      </c>
      <c r="BI533" s="50">
        <v>2.95</v>
      </c>
      <c r="BJ533" s="50">
        <v>2.5</v>
      </c>
      <c r="BK533" s="50">
        <v>3.52</v>
      </c>
      <c r="BL533" s="50">
        <v>2.62</v>
      </c>
      <c r="BM533" s="50">
        <v>2.67</v>
      </c>
      <c r="BN533" s="50">
        <v>0</v>
      </c>
      <c r="BP533" s="126" t="str">
        <f>Main!A533</f>
        <v>Andreas</v>
      </c>
      <c r="BQ533" s="126">
        <f>Main!N3283</f>
        <v>0</v>
      </c>
      <c r="BR533" s="126">
        <f>Main!H93</f>
        <v>2.5</v>
      </c>
      <c r="BS533" s="126" t="str">
        <v>Andreas</v>
      </c>
      <c r="BT533" s="126">
        <v>0</v>
      </c>
      <c r="BU533" s="126">
        <v>2.5</v>
      </c>
      <c r="BV533" s="127" t="str">
        <f t="shared" si="73"/>
        <v>Andreas</v>
      </c>
      <c r="BW533" s="127">
        <f>Main!P3283</f>
        <v>0</v>
      </c>
      <c r="BX533" s="127">
        <f t="shared" si="74"/>
        <v>2.5</v>
      </c>
      <c r="BY533" s="127" t="str">
        <v>Andreas</v>
      </c>
      <c r="BZ533" s="127">
        <v>0</v>
      </c>
      <c r="CA533" s="127">
        <v>2.5</v>
      </c>
      <c r="CH533" s="19" t="str">
        <f t="shared" si="75"/>
        <v>Andreas</v>
      </c>
      <c r="CI533" s="19">
        <f>Main!M3283-BQ533-BW533-CC533</f>
        <v>0</v>
      </c>
      <c r="CJ533" s="19">
        <f t="shared" si="76"/>
        <v>2.5</v>
      </c>
      <c r="CK533" s="19" t="str">
        <v>Andreas</v>
      </c>
      <c r="CL533" s="19">
        <v>0</v>
      </c>
      <c r="CM533" s="19">
        <v>2.5</v>
      </c>
    </row>
    <row r="534" spans="1:91">
      <c r="A534" s="48" t="str">
        <v>Ward-Prowse</v>
      </c>
      <c r="B534" s="48">
        <v>6.2</v>
      </c>
      <c r="C534" s="48" t="str">
        <v>Southampton</v>
      </c>
      <c r="D534" s="48">
        <v>3.44</v>
      </c>
      <c r="E534" s="48">
        <v>3.87</v>
      </c>
      <c r="F534" s="48">
        <v>3.24</v>
      </c>
      <c r="G534" s="48">
        <v>3.57</v>
      </c>
      <c r="H534" s="48">
        <v>3.07</v>
      </c>
      <c r="I534" s="48">
        <v>3.54</v>
      </c>
      <c r="J534" s="48">
        <v>2.65</v>
      </c>
      <c r="K534" s="48">
        <v>2.93</v>
      </c>
      <c r="L534" s="48">
        <v>0</v>
      </c>
      <c r="N534" s="252">
        <f t="shared" si="71"/>
        <v>2</v>
      </c>
      <c r="O534" s="49" t="str">
        <f>Main!A644</f>
        <v>Ward-Prowse</v>
      </c>
      <c r="P534" s="49">
        <f>Main!B644</f>
        <v>6.2</v>
      </c>
      <c r="Q534" s="49" t="str">
        <f>Main!C644</f>
        <v>Southampton</v>
      </c>
      <c r="R534" s="49">
        <f>Main!D644</f>
        <v>3.44</v>
      </c>
      <c r="S534" s="49">
        <f>Main!E644</f>
        <v>3.87</v>
      </c>
      <c r="T534" s="49">
        <f>Main!F644</f>
        <v>3.24</v>
      </c>
      <c r="U534" s="49">
        <f>Main!G644</f>
        <v>3.57</v>
      </c>
      <c r="V534" s="49">
        <f>Main!H644</f>
        <v>3.07</v>
      </c>
      <c r="W534" s="49">
        <f>Main!I644</f>
        <v>3.54</v>
      </c>
      <c r="X534" s="49">
        <f>Main!J644</f>
        <v>2.65</v>
      </c>
      <c r="Y534" s="49">
        <f>Main!K644</f>
        <v>2.93</v>
      </c>
      <c r="Z534" s="49">
        <f>Main!L3284</f>
        <v>0</v>
      </c>
      <c r="AB534" s="49">
        <v>3</v>
      </c>
      <c r="AC534" s="49" t="str">
        <v>Azpilicueta</v>
      </c>
      <c r="AD534" s="49">
        <v>4.8</v>
      </c>
      <c r="AE534" s="49" t="str">
        <v>Chelsea</v>
      </c>
      <c r="AF534" s="49">
        <v>3.33</v>
      </c>
      <c r="AG534" s="49">
        <v>4.82</v>
      </c>
      <c r="AH534" s="49">
        <v>3.41</v>
      </c>
      <c r="AI534" s="49">
        <v>1.62</v>
      </c>
      <c r="AJ534" s="49">
        <v>2.12</v>
      </c>
      <c r="AK534" s="49">
        <v>1.27</v>
      </c>
      <c r="AL534" s="49">
        <v>1.46</v>
      </c>
      <c r="AM534" s="49">
        <v>1.04</v>
      </c>
      <c r="AN534" s="49">
        <v>0</v>
      </c>
      <c r="AP534" s="50" t="str">
        <f>Main!A644</f>
        <v>Ward-Prowse</v>
      </c>
      <c r="AQ534" s="50">
        <f>Main!B644</f>
        <v>6.2</v>
      </c>
      <c r="AR534" s="50" t="str">
        <f>Main!C644</f>
        <v>Southampton</v>
      </c>
      <c r="AS534" s="50">
        <f>Main!D644</f>
        <v>3.44</v>
      </c>
      <c r="AT534" s="50">
        <f>Main!E644</f>
        <v>3.87</v>
      </c>
      <c r="AU534" s="50">
        <f>Main!F644</f>
        <v>3.24</v>
      </c>
      <c r="AV534" s="50">
        <f>Main!G644</f>
        <v>3.57</v>
      </c>
      <c r="AW534" s="50">
        <f>Main!H644</f>
        <v>3.07</v>
      </c>
      <c r="AX534" s="50">
        <f>Main!I644</f>
        <v>3.54</v>
      </c>
      <c r="AY534" s="50">
        <f>Main!J644</f>
        <v>2.65</v>
      </c>
      <c r="AZ534" s="50">
        <f>Main!K644</f>
        <v>2.93</v>
      </c>
      <c r="BA534" s="50">
        <f>Main!L1524</f>
        <v>0</v>
      </c>
      <c r="BC534" s="50" t="str">
        <v>Ward-Prowse</v>
      </c>
      <c r="BD534" s="50">
        <v>6.2</v>
      </c>
      <c r="BE534" s="50" t="str">
        <v>Southampton</v>
      </c>
      <c r="BF534" s="50">
        <v>3.44</v>
      </c>
      <c r="BG534" s="50">
        <v>3.87</v>
      </c>
      <c r="BH534" s="50">
        <v>3.24</v>
      </c>
      <c r="BI534" s="50">
        <v>3.57</v>
      </c>
      <c r="BJ534" s="50">
        <v>3.07</v>
      </c>
      <c r="BK534" s="50">
        <v>3.54</v>
      </c>
      <c r="BL534" s="50">
        <v>2.65</v>
      </c>
      <c r="BM534" s="50">
        <v>2.93</v>
      </c>
      <c r="BN534" s="50">
        <v>0</v>
      </c>
      <c r="BP534" s="126" t="str">
        <f>Main!A534</f>
        <v>Ward-Prowse</v>
      </c>
      <c r="BQ534" s="126">
        <f>Main!N3284</f>
        <v>0</v>
      </c>
      <c r="BR534" s="126">
        <f>Main!H94</f>
        <v>3.07</v>
      </c>
      <c r="BS534" s="126" t="str">
        <v>Ward-Prowse</v>
      </c>
      <c r="BT534" s="126">
        <v>0</v>
      </c>
      <c r="BU534" s="126">
        <v>3.07</v>
      </c>
      <c r="BV534" s="127" t="str">
        <f t="shared" si="73"/>
        <v>Ward-Prowse</v>
      </c>
      <c r="BW534" s="127">
        <f>Main!P3284</f>
        <v>0</v>
      </c>
      <c r="BX534" s="127">
        <f t="shared" si="74"/>
        <v>3.07</v>
      </c>
      <c r="BY534" s="127" t="str">
        <v>Ward-Prowse</v>
      </c>
      <c r="BZ534" s="127">
        <v>0</v>
      </c>
      <c r="CA534" s="127">
        <v>3.07</v>
      </c>
      <c r="CH534" s="19" t="str">
        <f t="shared" si="75"/>
        <v>Ward-Prowse</v>
      </c>
      <c r="CI534" s="19">
        <f>Main!M3284-BQ534-BW534-CC534</f>
        <v>0</v>
      </c>
      <c r="CJ534" s="19">
        <f t="shared" si="76"/>
        <v>3.07</v>
      </c>
      <c r="CK534" s="19" t="str">
        <v>Ward-Prowse</v>
      </c>
      <c r="CL534" s="19">
        <v>0</v>
      </c>
      <c r="CM534" s="19">
        <v>3.07</v>
      </c>
    </row>
    <row r="535" spans="1:91">
      <c r="A535" s="48" t="str">
        <v>Barnes</v>
      </c>
      <c r="B535" s="48">
        <v>6.9</v>
      </c>
      <c r="C535" s="48" t="str">
        <v>Leicester</v>
      </c>
      <c r="D535" s="48">
        <v>3.04</v>
      </c>
      <c r="E535" s="48">
        <v>4.3</v>
      </c>
      <c r="F535" s="48">
        <v>3.89</v>
      </c>
      <c r="G535" s="48">
        <v>3.68</v>
      </c>
      <c r="H535" s="48">
        <v>3.16</v>
      </c>
      <c r="I535" s="48">
        <v>3.1</v>
      </c>
      <c r="J535" s="48">
        <v>2.71</v>
      </c>
      <c r="K535" s="48">
        <v>2.35</v>
      </c>
      <c r="L535" s="48">
        <v>0</v>
      </c>
      <c r="N535" s="252">
        <f t="shared" si="71"/>
        <v>2</v>
      </c>
      <c r="O535" s="49" t="str">
        <f>Main!A645</f>
        <v>Barnes</v>
      </c>
      <c r="P535" s="49">
        <f>Main!B645</f>
        <v>6.9</v>
      </c>
      <c r="Q535" s="49" t="str">
        <f>Main!C645</f>
        <v>Leicester</v>
      </c>
      <c r="R535" s="49">
        <f>Main!D645</f>
        <v>3.04</v>
      </c>
      <c r="S535" s="49">
        <f>Main!E645</f>
        <v>4.3</v>
      </c>
      <c r="T535" s="49">
        <f>Main!F645</f>
        <v>3.89</v>
      </c>
      <c r="U535" s="49">
        <f>Main!G645</f>
        <v>3.68</v>
      </c>
      <c r="V535" s="49">
        <f>Main!H645</f>
        <v>3.16</v>
      </c>
      <c r="W535" s="49">
        <f>Main!I645</f>
        <v>3.1</v>
      </c>
      <c r="X535" s="49">
        <f>Main!J645</f>
        <v>2.71</v>
      </c>
      <c r="Y535" s="49">
        <f>Main!K645</f>
        <v>2.35</v>
      </c>
      <c r="Z535" s="49">
        <f>Main!L3285</f>
        <v>0</v>
      </c>
      <c r="AB535" s="49">
        <v>3</v>
      </c>
      <c r="AC535" s="49" t="str">
        <v>Collins</v>
      </c>
      <c r="AD535" s="49">
        <v>4.4000000000000004</v>
      </c>
      <c r="AE535" s="49" t="str">
        <v>Wolves</v>
      </c>
      <c r="AF535" s="49">
        <v>2.3199999999999998</v>
      </c>
      <c r="AG535" s="49">
        <v>2.5299999999999998</v>
      </c>
      <c r="AH535" s="49">
        <v>3.01</v>
      </c>
      <c r="AI535" s="49">
        <v>1.24</v>
      </c>
      <c r="AJ535" s="49">
        <v>1.79</v>
      </c>
      <c r="AK535" s="49">
        <v>2.7</v>
      </c>
      <c r="AL535" s="49">
        <v>3.51</v>
      </c>
      <c r="AM535" s="49">
        <v>1.96</v>
      </c>
      <c r="AN535" s="49">
        <v>0</v>
      </c>
      <c r="AP535" s="50" t="str">
        <f>Main!A645</f>
        <v>Barnes</v>
      </c>
      <c r="AQ535" s="50">
        <f>Main!B645</f>
        <v>6.9</v>
      </c>
      <c r="AR535" s="50" t="str">
        <f>Main!C645</f>
        <v>Leicester</v>
      </c>
      <c r="AS535" s="50">
        <f>Main!D645</f>
        <v>3.04</v>
      </c>
      <c r="AT535" s="50">
        <f>Main!E645</f>
        <v>4.3</v>
      </c>
      <c r="AU535" s="50">
        <f>Main!F645</f>
        <v>3.89</v>
      </c>
      <c r="AV535" s="50">
        <f>Main!G645</f>
        <v>3.68</v>
      </c>
      <c r="AW535" s="50">
        <f>Main!H645</f>
        <v>3.16</v>
      </c>
      <c r="AX535" s="50">
        <f>Main!I645</f>
        <v>3.1</v>
      </c>
      <c r="AY535" s="50">
        <f>Main!J645</f>
        <v>2.71</v>
      </c>
      <c r="AZ535" s="50">
        <f>Main!K645</f>
        <v>2.35</v>
      </c>
      <c r="BA535" s="50">
        <f>Main!L1525</f>
        <v>0</v>
      </c>
      <c r="BC535" s="50" t="str">
        <v>Barnes</v>
      </c>
      <c r="BD535" s="50">
        <v>6.9</v>
      </c>
      <c r="BE535" s="50" t="str">
        <v>Leicester</v>
      </c>
      <c r="BF535" s="50">
        <v>3.04</v>
      </c>
      <c r="BG535" s="50">
        <v>4.3</v>
      </c>
      <c r="BH535" s="50">
        <v>3.89</v>
      </c>
      <c r="BI535" s="50">
        <v>3.68</v>
      </c>
      <c r="BJ535" s="50">
        <v>3.16</v>
      </c>
      <c r="BK535" s="50">
        <v>3.1</v>
      </c>
      <c r="BL535" s="50">
        <v>2.71</v>
      </c>
      <c r="BM535" s="50">
        <v>2.35</v>
      </c>
      <c r="BN535" s="50">
        <v>0</v>
      </c>
      <c r="BP535" s="126" t="str">
        <f>Main!A535</f>
        <v>Barnes</v>
      </c>
      <c r="BQ535" s="126">
        <f>Main!N3285</f>
        <v>0</v>
      </c>
      <c r="BR535" s="126">
        <f>Main!H95</f>
        <v>3.16</v>
      </c>
      <c r="BS535" s="126" t="str">
        <v>Barnes</v>
      </c>
      <c r="BT535" s="126">
        <v>0</v>
      </c>
      <c r="BU535" s="126">
        <v>3.16</v>
      </c>
      <c r="BV535" s="127" t="str">
        <f t="shared" si="73"/>
        <v>Barnes</v>
      </c>
      <c r="BW535" s="127">
        <f>Main!P3285</f>
        <v>0</v>
      </c>
      <c r="BX535" s="127">
        <f t="shared" si="74"/>
        <v>3.16</v>
      </c>
      <c r="BY535" s="127" t="str">
        <v>Barnes</v>
      </c>
      <c r="BZ535" s="127">
        <v>0</v>
      </c>
      <c r="CA535" s="127">
        <v>3.16</v>
      </c>
      <c r="CH535" s="19" t="str">
        <f t="shared" si="75"/>
        <v>Barnes</v>
      </c>
      <c r="CI535" s="19">
        <f>Main!M3285-BQ535-BW535-CC535</f>
        <v>0</v>
      </c>
      <c r="CJ535" s="19">
        <f t="shared" si="76"/>
        <v>3.16</v>
      </c>
      <c r="CK535" s="19" t="str">
        <v>Barnes</v>
      </c>
      <c r="CL535" s="19">
        <v>0</v>
      </c>
      <c r="CM535" s="19">
        <v>3.16</v>
      </c>
    </row>
    <row r="536" spans="1:91">
      <c r="A536" s="48" t="str">
        <v>Almirón</v>
      </c>
      <c r="B536" s="48">
        <v>5.9</v>
      </c>
      <c r="C536" s="48" t="str">
        <v>Newcastle</v>
      </c>
      <c r="D536" s="48">
        <v>4.45</v>
      </c>
      <c r="E536" s="48">
        <v>3.01</v>
      </c>
      <c r="F536" s="48">
        <v>4.1500000000000004</v>
      </c>
      <c r="G536" s="48">
        <v>3.22</v>
      </c>
      <c r="H536" s="48">
        <v>3.45</v>
      </c>
      <c r="I536" s="48">
        <v>3.14</v>
      </c>
      <c r="J536" s="48">
        <v>2.73</v>
      </c>
      <c r="K536" s="48">
        <v>1.96</v>
      </c>
      <c r="L536" s="48">
        <v>0</v>
      </c>
      <c r="N536" s="252">
        <f t="shared" si="71"/>
        <v>2</v>
      </c>
      <c r="O536" s="49" t="str">
        <f>Main!A646</f>
        <v>Almirón</v>
      </c>
      <c r="P536" s="49">
        <f>Main!B646</f>
        <v>5.9</v>
      </c>
      <c r="Q536" s="49" t="str">
        <f>Main!C646</f>
        <v>Newcastle</v>
      </c>
      <c r="R536" s="49">
        <f>Main!D646</f>
        <v>4.45</v>
      </c>
      <c r="S536" s="49">
        <f>Main!E646</f>
        <v>3.01</v>
      </c>
      <c r="T536" s="49">
        <f>Main!F646</f>
        <v>4.1500000000000004</v>
      </c>
      <c r="U536" s="49">
        <f>Main!G646</f>
        <v>3.22</v>
      </c>
      <c r="V536" s="49">
        <f>Main!H646</f>
        <v>3.45</v>
      </c>
      <c r="W536" s="49">
        <f>Main!I646</f>
        <v>3.14</v>
      </c>
      <c r="X536" s="49">
        <f>Main!J646</f>
        <v>2.73</v>
      </c>
      <c r="Y536" s="49">
        <f>Main!K646</f>
        <v>1.96</v>
      </c>
      <c r="Z536" s="49">
        <f>Main!L3286</f>
        <v>0</v>
      </c>
      <c r="AB536" s="49">
        <v>3</v>
      </c>
      <c r="AC536" s="49" t="str">
        <v>Chalobah</v>
      </c>
      <c r="AD536" s="49">
        <v>4.7</v>
      </c>
      <c r="AE536" s="49" t="str">
        <v>Chelsea</v>
      </c>
      <c r="AF536" s="49">
        <v>3.15</v>
      </c>
      <c r="AG536" s="49">
        <v>4.24</v>
      </c>
      <c r="AH536" s="49">
        <v>2.86</v>
      </c>
      <c r="AI536" s="49">
        <v>1.19</v>
      </c>
      <c r="AJ536" s="49">
        <v>2.04</v>
      </c>
      <c r="AK536" s="49">
        <v>1.71</v>
      </c>
      <c r="AL536" s="49">
        <v>2.14</v>
      </c>
      <c r="AM536" s="49">
        <v>1.28</v>
      </c>
      <c r="AN536" s="49">
        <v>0</v>
      </c>
      <c r="AP536" s="50" t="str">
        <f>Main!A646</f>
        <v>Almirón</v>
      </c>
      <c r="AQ536" s="50">
        <f>Main!B646</f>
        <v>5.9</v>
      </c>
      <c r="AR536" s="50" t="str">
        <f>Main!C646</f>
        <v>Newcastle</v>
      </c>
      <c r="AS536" s="50">
        <f>Main!D646</f>
        <v>4.45</v>
      </c>
      <c r="AT536" s="50">
        <f>Main!E646</f>
        <v>3.01</v>
      </c>
      <c r="AU536" s="50">
        <f>Main!F646</f>
        <v>4.1500000000000004</v>
      </c>
      <c r="AV536" s="50">
        <f>Main!G646</f>
        <v>3.22</v>
      </c>
      <c r="AW536" s="50">
        <f>Main!H646</f>
        <v>3.45</v>
      </c>
      <c r="AX536" s="50">
        <f>Main!I646</f>
        <v>3.14</v>
      </c>
      <c r="AY536" s="50">
        <f>Main!J646</f>
        <v>2.73</v>
      </c>
      <c r="AZ536" s="50">
        <f>Main!K646</f>
        <v>1.96</v>
      </c>
      <c r="BA536" s="50">
        <f>Main!L1526</f>
        <v>0</v>
      </c>
      <c r="BC536" s="50" t="str">
        <v>Almirón</v>
      </c>
      <c r="BD536" s="50">
        <v>5.9</v>
      </c>
      <c r="BE536" s="50" t="str">
        <v>Newcastle</v>
      </c>
      <c r="BF536" s="50">
        <v>4.45</v>
      </c>
      <c r="BG536" s="50">
        <v>3.01</v>
      </c>
      <c r="BH536" s="50">
        <v>4.1500000000000004</v>
      </c>
      <c r="BI536" s="50">
        <v>3.22</v>
      </c>
      <c r="BJ536" s="50">
        <v>3.45</v>
      </c>
      <c r="BK536" s="50">
        <v>3.14</v>
      </c>
      <c r="BL536" s="50">
        <v>2.73</v>
      </c>
      <c r="BM536" s="50">
        <v>1.96</v>
      </c>
      <c r="BN536" s="50">
        <v>0</v>
      </c>
      <c r="BP536" s="126" t="str">
        <f>Main!A536</f>
        <v>Almirón</v>
      </c>
      <c r="BQ536" s="126">
        <f>Main!N3286</f>
        <v>0</v>
      </c>
      <c r="BR536" s="126">
        <f>Main!H96</f>
        <v>3.45</v>
      </c>
      <c r="BS536" s="126" t="str">
        <v>Almirón</v>
      </c>
      <c r="BT536" s="126">
        <v>0</v>
      </c>
      <c r="BU536" s="126">
        <v>3.45</v>
      </c>
      <c r="BV536" s="127" t="str">
        <f t="shared" si="73"/>
        <v>Almirón</v>
      </c>
      <c r="BW536" s="127">
        <f>Main!P3286</f>
        <v>0</v>
      </c>
      <c r="BX536" s="127">
        <f t="shared" si="74"/>
        <v>3.45</v>
      </c>
      <c r="BY536" s="127" t="str">
        <v>Almirón</v>
      </c>
      <c r="BZ536" s="127">
        <v>0</v>
      </c>
      <c r="CA536" s="127">
        <v>3.45</v>
      </c>
      <c r="CH536" s="19" t="str">
        <f t="shared" si="75"/>
        <v>Almirón</v>
      </c>
      <c r="CI536" s="19">
        <f>Main!M3286-BQ536-BW536-CC536</f>
        <v>0</v>
      </c>
      <c r="CJ536" s="19">
        <f t="shared" si="76"/>
        <v>3.45</v>
      </c>
      <c r="CK536" s="19" t="str">
        <v>Almirón</v>
      </c>
      <c r="CL536" s="19">
        <v>0</v>
      </c>
      <c r="CM536" s="19">
        <v>3.45</v>
      </c>
    </row>
    <row r="537" spans="1:91">
      <c r="A537" s="48" t="str">
        <v>Willian</v>
      </c>
      <c r="B537" s="48">
        <v>5.5</v>
      </c>
      <c r="C537" s="48" t="str">
        <v>Fulham</v>
      </c>
      <c r="D537" s="48">
        <v>3.72</v>
      </c>
      <c r="E537" s="48">
        <v>5.88</v>
      </c>
      <c r="F537" s="48">
        <v>2.52</v>
      </c>
      <c r="G537" s="48">
        <v>2.92</v>
      </c>
      <c r="H537" s="48">
        <v>2.38</v>
      </c>
      <c r="I537" s="48">
        <v>3.31</v>
      </c>
      <c r="J537" s="48">
        <v>2.58</v>
      </c>
      <c r="K537" s="48">
        <v>2.57</v>
      </c>
      <c r="L537" s="48">
        <v>0</v>
      </c>
      <c r="N537" s="252">
        <f t="shared" si="71"/>
        <v>2</v>
      </c>
      <c r="O537" s="49" t="str">
        <f>Main!A647</f>
        <v>Willian</v>
      </c>
      <c r="P537" s="49">
        <f>Main!B647</f>
        <v>5.5</v>
      </c>
      <c r="Q537" s="49" t="str">
        <f>Main!C647</f>
        <v>Fulham</v>
      </c>
      <c r="R537" s="49">
        <f>Main!D647</f>
        <v>3.72</v>
      </c>
      <c r="S537" s="49">
        <f>Main!E647</f>
        <v>5.88</v>
      </c>
      <c r="T537" s="49">
        <f>Main!F647</f>
        <v>2.52</v>
      </c>
      <c r="U537" s="49">
        <f>Main!G647</f>
        <v>2.92</v>
      </c>
      <c r="V537" s="49">
        <f>Main!H647</f>
        <v>2.38</v>
      </c>
      <c r="W537" s="49">
        <f>Main!I647</f>
        <v>3.31</v>
      </c>
      <c r="X537" s="49">
        <f>Main!J647</f>
        <v>2.58</v>
      </c>
      <c r="Y537" s="49">
        <f>Main!K647</f>
        <v>2.57</v>
      </c>
      <c r="Z537" s="49">
        <f>Main!L3287</f>
        <v>0</v>
      </c>
      <c r="AB537" s="49">
        <v>4</v>
      </c>
      <c r="AC537" s="49" t="str">
        <v>Ramsdale</v>
      </c>
      <c r="AD537" s="49">
        <v>4.9000000000000004</v>
      </c>
      <c r="AE537" s="49" t="str">
        <v>Arsenal</v>
      </c>
      <c r="AF537" s="49">
        <v>3.74</v>
      </c>
      <c r="AG537" s="49">
        <v>3.69</v>
      </c>
      <c r="AH537" s="49">
        <v>3.38</v>
      </c>
      <c r="AI537" s="49">
        <v>3.69</v>
      </c>
      <c r="AJ537" s="49">
        <v>3.94</v>
      </c>
      <c r="AK537" s="49">
        <v>7.27</v>
      </c>
      <c r="AL537" s="49">
        <v>3.69</v>
      </c>
      <c r="AM537" s="49">
        <v>3.02</v>
      </c>
      <c r="AN537" s="49">
        <v>0</v>
      </c>
      <c r="AP537" s="50" t="str">
        <f>Main!A647</f>
        <v>Willian</v>
      </c>
      <c r="AQ537" s="50">
        <f>Main!B647</f>
        <v>5.5</v>
      </c>
      <c r="AR537" s="50" t="str">
        <f>Main!C647</f>
        <v>Fulham</v>
      </c>
      <c r="AS537" s="50">
        <f>Main!D647</f>
        <v>3.72</v>
      </c>
      <c r="AT537" s="50">
        <f>Main!E647</f>
        <v>5.88</v>
      </c>
      <c r="AU537" s="50">
        <f>Main!F647</f>
        <v>2.52</v>
      </c>
      <c r="AV537" s="50">
        <f>Main!G647</f>
        <v>2.92</v>
      </c>
      <c r="AW537" s="50">
        <f>Main!H647</f>
        <v>2.38</v>
      </c>
      <c r="AX537" s="50">
        <f>Main!I647</f>
        <v>3.31</v>
      </c>
      <c r="AY537" s="50">
        <f>Main!J647</f>
        <v>2.58</v>
      </c>
      <c r="AZ537" s="50">
        <f>Main!K647</f>
        <v>2.57</v>
      </c>
      <c r="BA537" s="50">
        <f>Main!L1527</f>
        <v>0</v>
      </c>
      <c r="BC537" s="50" t="str">
        <v>Willian</v>
      </c>
      <c r="BD537" s="50">
        <v>5.5</v>
      </c>
      <c r="BE537" s="50" t="str">
        <v>Fulham</v>
      </c>
      <c r="BF537" s="50">
        <v>3.72</v>
      </c>
      <c r="BG537" s="50">
        <v>5.88</v>
      </c>
      <c r="BH537" s="50">
        <v>2.52</v>
      </c>
      <c r="BI537" s="50">
        <v>2.92</v>
      </c>
      <c r="BJ537" s="50">
        <v>2.38</v>
      </c>
      <c r="BK537" s="50">
        <v>3.31</v>
      </c>
      <c r="BL537" s="50">
        <v>2.58</v>
      </c>
      <c r="BM537" s="50">
        <v>2.57</v>
      </c>
      <c r="BN537" s="50">
        <v>0</v>
      </c>
      <c r="BP537" s="126" t="str">
        <f>Main!A537</f>
        <v>Willian</v>
      </c>
      <c r="BQ537" s="126">
        <f>Main!N3287</f>
        <v>0</v>
      </c>
      <c r="BR537" s="126">
        <f>Main!H97</f>
        <v>2.38</v>
      </c>
      <c r="BS537" s="126" t="str">
        <v>Willian</v>
      </c>
      <c r="BT537" s="126">
        <v>0</v>
      </c>
      <c r="BU537" s="126">
        <v>2.38</v>
      </c>
      <c r="BV537" s="127" t="str">
        <f t="shared" si="73"/>
        <v>Willian</v>
      </c>
      <c r="BW537" s="127">
        <f>Main!P3287</f>
        <v>0</v>
      </c>
      <c r="BX537" s="127">
        <f t="shared" si="74"/>
        <v>2.38</v>
      </c>
      <c r="BY537" s="127" t="str">
        <v>Willian</v>
      </c>
      <c r="BZ537" s="127">
        <v>0</v>
      </c>
      <c r="CA537" s="127">
        <v>2.38</v>
      </c>
      <c r="CH537" s="19" t="str">
        <f t="shared" si="75"/>
        <v>Willian</v>
      </c>
      <c r="CI537" s="19">
        <f>Main!M3287-BQ537-BW537-CC537</f>
        <v>0</v>
      </c>
      <c r="CJ537" s="19">
        <f t="shared" si="76"/>
        <v>2.38</v>
      </c>
      <c r="CK537" s="19" t="str">
        <v>Willian</v>
      </c>
      <c r="CL537" s="19">
        <v>0</v>
      </c>
      <c r="CM537" s="19">
        <v>2.38</v>
      </c>
    </row>
    <row r="538" spans="1:91">
      <c r="A538" s="48" t="str">
        <v>Antony</v>
      </c>
      <c r="B538" s="48">
        <v>7.5</v>
      </c>
      <c r="C538" s="48" t="str">
        <v>Man Utd</v>
      </c>
      <c r="D538" s="48">
        <v>3.61</v>
      </c>
      <c r="E538" s="48">
        <v>4.17</v>
      </c>
      <c r="F538" s="48">
        <v>2.84</v>
      </c>
      <c r="G538" s="48">
        <v>2.7</v>
      </c>
      <c r="H538" s="48">
        <v>3.66</v>
      </c>
      <c r="I538" s="48">
        <v>3.44</v>
      </c>
      <c r="J538" s="48">
        <v>3.6</v>
      </c>
      <c r="K538" s="48">
        <v>1.78</v>
      </c>
      <c r="L538" s="48">
        <v>0</v>
      </c>
      <c r="N538" s="252">
        <f t="shared" si="71"/>
        <v>2</v>
      </c>
      <c r="O538" s="49" t="str">
        <f>Main!A648</f>
        <v>Antony</v>
      </c>
      <c r="P538" s="49">
        <f>Main!B648</f>
        <v>7.5</v>
      </c>
      <c r="Q538" s="49" t="str">
        <f>Main!C648</f>
        <v>Man Utd</v>
      </c>
      <c r="R538" s="49">
        <f>Main!D648</f>
        <v>3.61</v>
      </c>
      <c r="S538" s="49">
        <f>Main!E648</f>
        <v>4.17</v>
      </c>
      <c r="T538" s="49">
        <f>Main!F648</f>
        <v>2.84</v>
      </c>
      <c r="U538" s="49">
        <f>Main!G648</f>
        <v>2.7</v>
      </c>
      <c r="V538" s="49">
        <f>Main!H648</f>
        <v>3.66</v>
      </c>
      <c r="W538" s="49">
        <f>Main!I648</f>
        <v>3.44</v>
      </c>
      <c r="X538" s="49">
        <f>Main!J648</f>
        <v>3.6</v>
      </c>
      <c r="Y538" s="49">
        <f>Main!K648</f>
        <v>1.78</v>
      </c>
      <c r="Z538" s="49">
        <f>Main!L3288</f>
        <v>0</v>
      </c>
      <c r="AB538" s="49">
        <v>4</v>
      </c>
      <c r="AC538" s="49" t="str">
        <v>Arrizabalaga</v>
      </c>
      <c r="AD538" s="49">
        <v>4.5</v>
      </c>
      <c r="AE538" s="49" t="str">
        <v>Chelsea</v>
      </c>
      <c r="AF538" s="49">
        <v>3.96</v>
      </c>
      <c r="AG538" s="49">
        <v>6.8</v>
      </c>
      <c r="AH538" s="49">
        <v>3.98</v>
      </c>
      <c r="AI538" s="49">
        <v>3.04</v>
      </c>
      <c r="AJ538" s="49">
        <v>3.81</v>
      </c>
      <c r="AK538" s="49">
        <v>3.52</v>
      </c>
      <c r="AL538" s="49">
        <v>4.04</v>
      </c>
      <c r="AM538" s="49">
        <v>3.12</v>
      </c>
      <c r="AN538" s="49">
        <v>0</v>
      </c>
      <c r="AP538" s="50" t="str">
        <f>Main!A648</f>
        <v>Antony</v>
      </c>
      <c r="AQ538" s="50">
        <f>Main!B648</f>
        <v>7.5</v>
      </c>
      <c r="AR538" s="50" t="str">
        <f>Main!C648</f>
        <v>Man Utd</v>
      </c>
      <c r="AS538" s="50">
        <f>Main!D648</f>
        <v>3.61</v>
      </c>
      <c r="AT538" s="50">
        <f>Main!E648</f>
        <v>4.17</v>
      </c>
      <c r="AU538" s="50">
        <f>Main!F648</f>
        <v>2.84</v>
      </c>
      <c r="AV538" s="50">
        <f>Main!G648</f>
        <v>2.7</v>
      </c>
      <c r="AW538" s="50">
        <f>Main!H648</f>
        <v>3.66</v>
      </c>
      <c r="AX538" s="50">
        <f>Main!I648</f>
        <v>3.44</v>
      </c>
      <c r="AY538" s="50">
        <f>Main!J648</f>
        <v>3.6</v>
      </c>
      <c r="AZ538" s="50">
        <f>Main!K648</f>
        <v>1.78</v>
      </c>
      <c r="BA538" s="50">
        <f>Main!L1528</f>
        <v>0</v>
      </c>
      <c r="BC538" s="50" t="str">
        <v>Antony</v>
      </c>
      <c r="BD538" s="50">
        <v>7.5</v>
      </c>
      <c r="BE538" s="50" t="str">
        <v>Man Utd</v>
      </c>
      <c r="BF538" s="50">
        <v>3.61</v>
      </c>
      <c r="BG538" s="50">
        <v>4.17</v>
      </c>
      <c r="BH538" s="50">
        <v>2.84</v>
      </c>
      <c r="BI538" s="50">
        <v>2.7</v>
      </c>
      <c r="BJ538" s="50">
        <v>3.66</v>
      </c>
      <c r="BK538" s="50">
        <v>3.44</v>
      </c>
      <c r="BL538" s="50">
        <v>3.6</v>
      </c>
      <c r="BM538" s="50">
        <v>1.78</v>
      </c>
      <c r="BN538" s="50">
        <v>0</v>
      </c>
      <c r="BP538" s="126" t="str">
        <f>Main!A538</f>
        <v>Antony</v>
      </c>
      <c r="BQ538" s="126">
        <f>Main!N3288</f>
        <v>0</v>
      </c>
      <c r="BR538" s="126">
        <f>Main!H98</f>
        <v>3.66</v>
      </c>
      <c r="BS538" s="126" t="str">
        <v>Antony</v>
      </c>
      <c r="BT538" s="126">
        <v>0</v>
      </c>
      <c r="BU538" s="126">
        <v>3.66</v>
      </c>
      <c r="BV538" s="127" t="str">
        <f t="shared" si="73"/>
        <v>Antony</v>
      </c>
      <c r="BW538" s="127">
        <f>Main!P3288</f>
        <v>0</v>
      </c>
      <c r="BX538" s="127">
        <f t="shared" si="74"/>
        <v>3.66</v>
      </c>
      <c r="BY538" s="127" t="str">
        <v>Antony</v>
      </c>
      <c r="BZ538" s="127">
        <v>0</v>
      </c>
      <c r="CA538" s="127">
        <v>3.66</v>
      </c>
      <c r="CH538" s="19" t="str">
        <f t="shared" si="75"/>
        <v>Antony</v>
      </c>
      <c r="CI538" s="19">
        <f>Main!M3288-BQ538-BW538-CC538</f>
        <v>0</v>
      </c>
      <c r="CJ538" s="19">
        <f t="shared" si="76"/>
        <v>3.66</v>
      </c>
      <c r="CK538" s="19" t="str">
        <v>Antony</v>
      </c>
      <c r="CL538" s="19">
        <v>0</v>
      </c>
      <c r="CM538" s="19">
        <v>3.66</v>
      </c>
    </row>
    <row r="539" spans="1:91">
      <c r="A539" s="48" t="str">
        <v>Saint-Maximin</v>
      </c>
      <c r="B539" s="48">
        <v>6.2</v>
      </c>
      <c r="C539" s="48" t="str">
        <v>Newcastle</v>
      </c>
      <c r="D539" s="48">
        <v>3.25</v>
      </c>
      <c r="E539" s="48">
        <v>2.4900000000000002</v>
      </c>
      <c r="F539" s="48">
        <v>3.88</v>
      </c>
      <c r="G539" s="48">
        <v>3.43</v>
      </c>
      <c r="H539" s="48">
        <v>3.59</v>
      </c>
      <c r="I539" s="48">
        <v>3.55</v>
      </c>
      <c r="J539" s="48">
        <v>2.99</v>
      </c>
      <c r="K539" s="48">
        <v>2.14</v>
      </c>
      <c r="L539" s="48">
        <v>0</v>
      </c>
      <c r="N539" s="252">
        <f t="shared" si="71"/>
        <v>2</v>
      </c>
      <c r="O539" s="49" t="str">
        <f>Main!A649</f>
        <v>Saint-Maximin</v>
      </c>
      <c r="P539" s="49">
        <f>Main!B649</f>
        <v>6.2</v>
      </c>
      <c r="Q539" s="49" t="str">
        <f>Main!C649</f>
        <v>Newcastle</v>
      </c>
      <c r="R539" s="49">
        <f>Main!D649</f>
        <v>3.25</v>
      </c>
      <c r="S539" s="49">
        <f>Main!E649</f>
        <v>2.4900000000000002</v>
      </c>
      <c r="T539" s="49">
        <f>Main!F649</f>
        <v>3.88</v>
      </c>
      <c r="U539" s="49">
        <f>Main!G649</f>
        <v>3.43</v>
      </c>
      <c r="V539" s="49">
        <f>Main!H649</f>
        <v>3.59</v>
      </c>
      <c r="W539" s="49">
        <f>Main!I649</f>
        <v>3.55</v>
      </c>
      <c r="X539" s="49">
        <f>Main!J649</f>
        <v>2.99</v>
      </c>
      <c r="Y539" s="49">
        <f>Main!K649</f>
        <v>2.14</v>
      </c>
      <c r="Z539" s="49">
        <f>Main!L3289</f>
        <v>0</v>
      </c>
      <c r="AB539" s="49">
        <v>4</v>
      </c>
      <c r="AC539" s="49" t="str">
        <v>Alisson</v>
      </c>
      <c r="AD539" s="49">
        <v>5.5</v>
      </c>
      <c r="AE539" s="49" t="str">
        <v>Liverpool</v>
      </c>
      <c r="AF539" s="49">
        <v>4.18</v>
      </c>
      <c r="AG539" s="49">
        <v>3.85</v>
      </c>
      <c r="AH539" s="49">
        <v>3.73</v>
      </c>
      <c r="AI539" s="49">
        <v>3.78</v>
      </c>
      <c r="AJ539" s="49">
        <v>4.04</v>
      </c>
      <c r="AK539" s="49">
        <v>4.2</v>
      </c>
      <c r="AL539" s="49">
        <v>3.54</v>
      </c>
      <c r="AM539" s="49">
        <v>3.84</v>
      </c>
      <c r="AN539" s="49">
        <v>0</v>
      </c>
      <c r="AP539" s="50" t="str">
        <f>Main!A649</f>
        <v>Saint-Maximin</v>
      </c>
      <c r="AQ539" s="50">
        <f>Main!B649</f>
        <v>6.2</v>
      </c>
      <c r="AR539" s="50" t="str">
        <f>Main!C649</f>
        <v>Newcastle</v>
      </c>
      <c r="AS539" s="50">
        <f>Main!D649</f>
        <v>3.25</v>
      </c>
      <c r="AT539" s="50">
        <f>Main!E649</f>
        <v>2.4900000000000002</v>
      </c>
      <c r="AU539" s="50">
        <f>Main!F649</f>
        <v>3.88</v>
      </c>
      <c r="AV539" s="50">
        <f>Main!G649</f>
        <v>3.43</v>
      </c>
      <c r="AW539" s="50">
        <f>Main!H649</f>
        <v>3.59</v>
      </c>
      <c r="AX539" s="50">
        <f>Main!I649</f>
        <v>3.55</v>
      </c>
      <c r="AY539" s="50">
        <f>Main!J649</f>
        <v>2.99</v>
      </c>
      <c r="AZ539" s="50">
        <f>Main!K649</f>
        <v>2.14</v>
      </c>
      <c r="BA539" s="50">
        <f>Main!L1529</f>
        <v>0</v>
      </c>
      <c r="BC539" s="50" t="str">
        <v>Saint-Maximin</v>
      </c>
      <c r="BD539" s="50">
        <v>6.2</v>
      </c>
      <c r="BE539" s="50" t="str">
        <v>Newcastle</v>
      </c>
      <c r="BF539" s="50">
        <v>3.25</v>
      </c>
      <c r="BG539" s="50">
        <v>2.4900000000000002</v>
      </c>
      <c r="BH539" s="50">
        <v>3.88</v>
      </c>
      <c r="BI539" s="50">
        <v>3.43</v>
      </c>
      <c r="BJ539" s="50">
        <v>3.59</v>
      </c>
      <c r="BK539" s="50">
        <v>3.55</v>
      </c>
      <c r="BL539" s="50">
        <v>2.99</v>
      </c>
      <c r="BM539" s="50">
        <v>2.14</v>
      </c>
      <c r="BN539" s="50">
        <v>0</v>
      </c>
      <c r="BP539" s="126" t="str">
        <f>Main!A539</f>
        <v>Saint-Maximin</v>
      </c>
      <c r="BQ539" s="126">
        <f>Main!N3289</f>
        <v>0</v>
      </c>
      <c r="BR539" s="126">
        <f>Main!H99</f>
        <v>3.59</v>
      </c>
      <c r="BS539" s="126" t="str">
        <v>Saint-Maximin</v>
      </c>
      <c r="BT539" s="126">
        <v>0</v>
      </c>
      <c r="BU539" s="126">
        <v>3.59</v>
      </c>
      <c r="BV539" s="127" t="str">
        <f t="shared" si="73"/>
        <v>Saint-Maximin</v>
      </c>
      <c r="BW539" s="127">
        <f>Main!P3289</f>
        <v>0</v>
      </c>
      <c r="BX539" s="127">
        <f t="shared" si="74"/>
        <v>3.59</v>
      </c>
      <c r="BY539" s="127" t="str">
        <v>Saint-Maximin</v>
      </c>
      <c r="BZ539" s="127">
        <v>0</v>
      </c>
      <c r="CA539" s="127">
        <v>3.59</v>
      </c>
      <c r="CH539" s="19" t="str">
        <f t="shared" si="75"/>
        <v>Saint-Maximin</v>
      </c>
      <c r="CI539" s="19">
        <f>Main!M3289-BQ539-BW539-CC539</f>
        <v>0</v>
      </c>
      <c r="CJ539" s="19">
        <f t="shared" si="76"/>
        <v>3.59</v>
      </c>
      <c r="CK539" s="19" t="str">
        <v>Saint-Maximin</v>
      </c>
      <c r="CL539" s="19">
        <v>0</v>
      </c>
      <c r="CM539" s="19">
        <v>3.59</v>
      </c>
    </row>
    <row r="540" spans="1:91">
      <c r="A540" s="48" t="str">
        <v>Gündogan</v>
      </c>
      <c r="B540" s="48">
        <v>7.3</v>
      </c>
      <c r="C540" s="48" t="str">
        <v>Man City</v>
      </c>
      <c r="D540" s="48">
        <v>3.06</v>
      </c>
      <c r="E540" s="48">
        <v>2.4700000000000002</v>
      </c>
      <c r="F540" s="48">
        <v>4.93</v>
      </c>
      <c r="G540" s="48">
        <v>2.95</v>
      </c>
      <c r="H540" s="48">
        <v>2.4700000000000002</v>
      </c>
      <c r="I540" s="48">
        <v>5.13</v>
      </c>
      <c r="J540" s="48">
        <v>2.82</v>
      </c>
      <c r="K540" s="48">
        <v>1.23</v>
      </c>
      <c r="L540" s="48">
        <v>0</v>
      </c>
      <c r="N540" s="252">
        <f t="shared" si="71"/>
        <v>2</v>
      </c>
      <c r="O540" s="49" t="str">
        <f>Main!A650</f>
        <v>Gündogan</v>
      </c>
      <c r="P540" s="49">
        <f>Main!B650</f>
        <v>7.3</v>
      </c>
      <c r="Q540" s="49" t="str">
        <f>Main!C650</f>
        <v>Man City</v>
      </c>
      <c r="R540" s="49">
        <f>Main!D650</f>
        <v>3.06</v>
      </c>
      <c r="S540" s="49">
        <f>Main!E650</f>
        <v>2.4700000000000002</v>
      </c>
      <c r="T540" s="49">
        <f>Main!F650</f>
        <v>4.93</v>
      </c>
      <c r="U540" s="49">
        <f>Main!G650</f>
        <v>2.95</v>
      </c>
      <c r="V540" s="49">
        <f>Main!H650</f>
        <v>2.4700000000000002</v>
      </c>
      <c r="W540" s="49">
        <f>Main!I650</f>
        <v>5.13</v>
      </c>
      <c r="X540" s="49">
        <f>Main!J650</f>
        <v>2.82</v>
      </c>
      <c r="Y540" s="49">
        <f>Main!K650</f>
        <v>1.23</v>
      </c>
      <c r="Z540" s="49">
        <f>Main!L3290</f>
        <v>0</v>
      </c>
      <c r="AB540" s="49">
        <v>4</v>
      </c>
      <c r="AC540" s="49" t="str">
        <v>Lloris</v>
      </c>
      <c r="AD540" s="49">
        <v>5.5</v>
      </c>
      <c r="AE540" s="49" t="str">
        <v>Spurs</v>
      </c>
      <c r="AF540" s="49">
        <v>3.78</v>
      </c>
      <c r="AG540" s="49">
        <v>3.63</v>
      </c>
      <c r="AH540" s="49">
        <v>6.38</v>
      </c>
      <c r="AI540" s="49">
        <v>3.52</v>
      </c>
      <c r="AJ540" s="49">
        <v>3.12</v>
      </c>
      <c r="AK540" s="49">
        <v>3.45</v>
      </c>
      <c r="AL540" s="49">
        <v>3.71</v>
      </c>
      <c r="AM540" s="49">
        <v>3.45</v>
      </c>
      <c r="AN540" s="49">
        <v>0</v>
      </c>
      <c r="AP540" s="50" t="str">
        <f>Main!A650</f>
        <v>Gündogan</v>
      </c>
      <c r="AQ540" s="50">
        <f>Main!B650</f>
        <v>7.3</v>
      </c>
      <c r="AR540" s="50" t="str">
        <f>Main!C650</f>
        <v>Man City</v>
      </c>
      <c r="AS540" s="50">
        <f>Main!D650</f>
        <v>3.06</v>
      </c>
      <c r="AT540" s="50">
        <f>Main!E650</f>
        <v>2.4700000000000002</v>
      </c>
      <c r="AU540" s="50">
        <f>Main!F650</f>
        <v>4.93</v>
      </c>
      <c r="AV540" s="50">
        <f>Main!G650</f>
        <v>2.95</v>
      </c>
      <c r="AW540" s="50">
        <f>Main!H650</f>
        <v>2.4700000000000002</v>
      </c>
      <c r="AX540" s="50">
        <f>Main!I650</f>
        <v>5.13</v>
      </c>
      <c r="AY540" s="50">
        <f>Main!J650</f>
        <v>2.82</v>
      </c>
      <c r="AZ540" s="50">
        <f>Main!K650</f>
        <v>1.23</v>
      </c>
      <c r="BA540" s="50">
        <f>Main!L1530</f>
        <v>0</v>
      </c>
      <c r="BC540" s="50" t="str">
        <v>Gündogan</v>
      </c>
      <c r="BD540" s="50">
        <v>7.3</v>
      </c>
      <c r="BE540" s="50" t="str">
        <v>Man City</v>
      </c>
      <c r="BF540" s="50">
        <v>3.06</v>
      </c>
      <c r="BG540" s="50">
        <v>2.4700000000000002</v>
      </c>
      <c r="BH540" s="50">
        <v>4.93</v>
      </c>
      <c r="BI540" s="50">
        <v>2.95</v>
      </c>
      <c r="BJ540" s="50">
        <v>2.4700000000000002</v>
      </c>
      <c r="BK540" s="50">
        <v>5.13</v>
      </c>
      <c r="BL540" s="50">
        <v>2.82</v>
      </c>
      <c r="BM540" s="50">
        <v>1.23</v>
      </c>
      <c r="BN540" s="50">
        <v>0</v>
      </c>
      <c r="BP540" s="126" t="str">
        <f>Main!A540</f>
        <v>Gündogan</v>
      </c>
      <c r="BQ540" s="126">
        <f>Main!N3290</f>
        <v>0</v>
      </c>
      <c r="BR540" s="126">
        <f>Main!H100</f>
        <v>2.4700000000000002</v>
      </c>
      <c r="BS540" s="126" t="str">
        <v>Gündogan</v>
      </c>
      <c r="BT540" s="126">
        <v>0</v>
      </c>
      <c r="BU540" s="126">
        <v>2.4700000000000002</v>
      </c>
      <c r="BV540" s="127" t="str">
        <f t="shared" si="73"/>
        <v>Gündogan</v>
      </c>
      <c r="BW540" s="127">
        <f>Main!P3290</f>
        <v>0</v>
      </c>
      <c r="BX540" s="127">
        <f t="shared" si="74"/>
        <v>2.4700000000000002</v>
      </c>
      <c r="BY540" s="127" t="str">
        <v>Gündogan</v>
      </c>
      <c r="BZ540" s="127">
        <v>0</v>
      </c>
      <c r="CA540" s="127">
        <v>2.4700000000000002</v>
      </c>
      <c r="CH540" s="19" t="str">
        <f t="shared" si="75"/>
        <v>Gündogan</v>
      </c>
      <c r="CI540" s="19">
        <f>Main!M3290-BQ540-BW540-CC540</f>
        <v>0</v>
      </c>
      <c r="CJ540" s="19">
        <f t="shared" si="76"/>
        <v>2.4700000000000002</v>
      </c>
      <c r="CK540" s="19" t="str">
        <v>Gündogan</v>
      </c>
      <c r="CL540" s="19">
        <v>0</v>
      </c>
      <c r="CM540" s="19">
        <v>2.4700000000000002</v>
      </c>
    </row>
    <row r="541" spans="1:91">
      <c r="A541" s="48" t="str">
        <v>Paquetá</v>
      </c>
      <c r="B541" s="48">
        <v>5.9</v>
      </c>
      <c r="C541" s="48" t="str">
        <v>West Ham</v>
      </c>
      <c r="D541" s="48">
        <v>3.58</v>
      </c>
      <c r="E541" s="48">
        <v>3.27</v>
      </c>
      <c r="F541" s="48">
        <v>3.03</v>
      </c>
      <c r="G541" s="48">
        <v>3.6</v>
      </c>
      <c r="H541" s="48">
        <v>2.66</v>
      </c>
      <c r="I541" s="48">
        <v>2.95</v>
      </c>
      <c r="J541" s="48">
        <v>2.66</v>
      </c>
      <c r="K541" s="48">
        <v>3.12</v>
      </c>
      <c r="L541" s="48">
        <v>0</v>
      </c>
      <c r="N541" s="252">
        <f t="shared" si="71"/>
        <v>2</v>
      </c>
      <c r="O541" s="49" t="str">
        <f>Main!A651</f>
        <v>Paquetá</v>
      </c>
      <c r="P541" s="49">
        <f>Main!B651</f>
        <v>5.9</v>
      </c>
      <c r="Q541" s="49" t="str">
        <f>Main!C651</f>
        <v>West Ham</v>
      </c>
      <c r="R541" s="49">
        <f>Main!D651</f>
        <v>3.58</v>
      </c>
      <c r="S541" s="49">
        <f>Main!E651</f>
        <v>3.27</v>
      </c>
      <c r="T541" s="49">
        <f>Main!F651</f>
        <v>3.03</v>
      </c>
      <c r="U541" s="49">
        <f>Main!G651</f>
        <v>3.6</v>
      </c>
      <c r="V541" s="49">
        <f>Main!H651</f>
        <v>2.66</v>
      </c>
      <c r="W541" s="49">
        <f>Main!I651</f>
        <v>2.95</v>
      </c>
      <c r="X541" s="49">
        <f>Main!J651</f>
        <v>2.66</v>
      </c>
      <c r="Y541" s="49">
        <f>Main!K651</f>
        <v>3.12</v>
      </c>
      <c r="Z541" s="49">
        <f>Main!L3291</f>
        <v>0</v>
      </c>
      <c r="AB541" s="49">
        <v>4</v>
      </c>
      <c r="AC541" s="49" t="str">
        <v>Leno</v>
      </c>
      <c r="AD541" s="49">
        <v>4.5</v>
      </c>
      <c r="AE541" s="49" t="str">
        <v>Fulham</v>
      </c>
      <c r="AF541" s="49">
        <v>3.76</v>
      </c>
      <c r="AG541" s="49">
        <v>6.73</v>
      </c>
      <c r="AH541" s="49">
        <v>3.14</v>
      </c>
      <c r="AI541" s="49">
        <v>3.2</v>
      </c>
      <c r="AJ541" s="49">
        <v>3.12</v>
      </c>
      <c r="AK541" s="49">
        <v>3.74</v>
      </c>
      <c r="AL541" s="49">
        <v>3.1</v>
      </c>
      <c r="AM541" s="49">
        <v>2.96</v>
      </c>
      <c r="AN541" s="49">
        <v>0</v>
      </c>
      <c r="AP541" s="50" t="str">
        <f>Main!A651</f>
        <v>Paquetá</v>
      </c>
      <c r="AQ541" s="50">
        <f>Main!B651</f>
        <v>5.9</v>
      </c>
      <c r="AR541" s="50" t="str">
        <f>Main!C651</f>
        <v>West Ham</v>
      </c>
      <c r="AS541" s="50">
        <f>Main!D651</f>
        <v>3.58</v>
      </c>
      <c r="AT541" s="50">
        <f>Main!E651</f>
        <v>3.27</v>
      </c>
      <c r="AU541" s="50">
        <f>Main!F651</f>
        <v>3.03</v>
      </c>
      <c r="AV541" s="50">
        <f>Main!G651</f>
        <v>3.6</v>
      </c>
      <c r="AW541" s="50">
        <f>Main!H651</f>
        <v>2.66</v>
      </c>
      <c r="AX541" s="50">
        <f>Main!I651</f>
        <v>2.95</v>
      </c>
      <c r="AY541" s="50">
        <f>Main!J651</f>
        <v>2.66</v>
      </c>
      <c r="AZ541" s="50">
        <f>Main!K651</f>
        <v>3.12</v>
      </c>
      <c r="BA541" s="50">
        <f>Main!L1531</f>
        <v>0</v>
      </c>
      <c r="BC541" s="50" t="str">
        <v>Paquetá</v>
      </c>
      <c r="BD541" s="50">
        <v>5.9</v>
      </c>
      <c r="BE541" s="50" t="str">
        <v>West Ham</v>
      </c>
      <c r="BF541" s="50">
        <v>3.58</v>
      </c>
      <c r="BG541" s="50">
        <v>3.27</v>
      </c>
      <c r="BH541" s="50">
        <v>3.03</v>
      </c>
      <c r="BI541" s="50">
        <v>3.6</v>
      </c>
      <c r="BJ541" s="50">
        <v>2.66</v>
      </c>
      <c r="BK541" s="50">
        <v>2.95</v>
      </c>
      <c r="BL541" s="50">
        <v>2.66</v>
      </c>
      <c r="BM541" s="50">
        <v>3.12</v>
      </c>
      <c r="BN541" s="50">
        <v>0</v>
      </c>
      <c r="BP541" s="126" t="str">
        <f>Main!A541</f>
        <v>Paquetá</v>
      </c>
      <c r="BQ541" s="126">
        <f>Main!N3291</f>
        <v>0</v>
      </c>
      <c r="BR541" s="126">
        <f>Main!H101</f>
        <v>2.66</v>
      </c>
      <c r="BS541" s="126" t="str">
        <v>Paquetá</v>
      </c>
      <c r="BT541" s="126">
        <v>0</v>
      </c>
      <c r="BU541" s="126">
        <v>2.66</v>
      </c>
      <c r="BV541" s="127" t="str">
        <f t="shared" si="73"/>
        <v>Paquetá</v>
      </c>
      <c r="BW541" s="127">
        <f>Main!P3291</f>
        <v>0</v>
      </c>
      <c r="BX541" s="127">
        <f t="shared" si="74"/>
        <v>2.66</v>
      </c>
      <c r="BY541" s="127" t="str">
        <v>Paquetá</v>
      </c>
      <c r="BZ541" s="127">
        <v>0</v>
      </c>
      <c r="CA541" s="127">
        <v>2.66</v>
      </c>
      <c r="CH541" s="19" t="str">
        <f t="shared" si="75"/>
        <v>Paquetá</v>
      </c>
      <c r="CI541" s="19">
        <f>Main!M3291-BQ541-BW541-CC541</f>
        <v>0</v>
      </c>
      <c r="CJ541" s="19">
        <f t="shared" si="76"/>
        <v>2.66</v>
      </c>
      <c r="CK541" s="19" t="str">
        <v>Paquetá</v>
      </c>
      <c r="CL541" s="19">
        <v>0</v>
      </c>
      <c r="CM541" s="19">
        <v>2.66</v>
      </c>
    </row>
    <row r="542" spans="1:91">
      <c r="A542" s="48" t="str">
        <v>Rodrigo</v>
      </c>
      <c r="B542" s="48">
        <v>6.3</v>
      </c>
      <c r="C542" s="48" t="str">
        <v>Leeds</v>
      </c>
      <c r="D542" s="48">
        <v>3.09</v>
      </c>
      <c r="E542" s="48">
        <v>3.69</v>
      </c>
      <c r="F542" s="48">
        <v>2.94</v>
      </c>
      <c r="G542" s="48">
        <v>3.13</v>
      </c>
      <c r="H542" s="48">
        <v>2.96</v>
      </c>
      <c r="I542" s="48">
        <v>2.64</v>
      </c>
      <c r="J542" s="48">
        <v>2.75</v>
      </c>
      <c r="K542" s="48">
        <v>3.02</v>
      </c>
      <c r="L542" s="48">
        <v>0</v>
      </c>
      <c r="N542" s="252">
        <f t="shared" si="71"/>
        <v>2</v>
      </c>
      <c r="O542" s="49" t="str">
        <f>Main!A652</f>
        <v>Rodrigo</v>
      </c>
      <c r="P542" s="49">
        <f>Main!B652</f>
        <v>6.3</v>
      </c>
      <c r="Q542" s="49" t="str">
        <f>Main!C652</f>
        <v>Leeds</v>
      </c>
      <c r="R542" s="49">
        <f>Main!D652</f>
        <v>3.09</v>
      </c>
      <c r="S542" s="49">
        <f>Main!E652</f>
        <v>3.69</v>
      </c>
      <c r="T542" s="49">
        <f>Main!F652</f>
        <v>2.94</v>
      </c>
      <c r="U542" s="49">
        <f>Main!G652</f>
        <v>3.13</v>
      </c>
      <c r="V542" s="49">
        <f>Main!H652</f>
        <v>2.96</v>
      </c>
      <c r="W542" s="49">
        <f>Main!I652</f>
        <v>2.64</v>
      </c>
      <c r="X542" s="49">
        <f>Main!J652</f>
        <v>2.75</v>
      </c>
      <c r="Y542" s="49">
        <f>Main!K652</f>
        <v>3.02</v>
      </c>
      <c r="Z542" s="49">
        <f>Main!L3292</f>
        <v>0</v>
      </c>
      <c r="AB542" s="49">
        <v>4</v>
      </c>
      <c r="AC542" s="49" t="str">
        <v>Pope</v>
      </c>
      <c r="AD542" s="49">
        <v>5.3</v>
      </c>
      <c r="AE542" s="49" t="str">
        <v>Newcastle</v>
      </c>
      <c r="AF542" s="49">
        <v>3.98</v>
      </c>
      <c r="AG542" s="49">
        <v>3.29</v>
      </c>
      <c r="AH542" s="49">
        <v>3.99</v>
      </c>
      <c r="AI542" s="49">
        <v>3.84</v>
      </c>
      <c r="AJ542" s="49">
        <v>3.96</v>
      </c>
      <c r="AK542" s="49">
        <v>4</v>
      </c>
      <c r="AL542" s="49">
        <v>3.37</v>
      </c>
      <c r="AM542" s="49">
        <v>2.4300000000000002</v>
      </c>
      <c r="AN542" s="49">
        <v>0</v>
      </c>
      <c r="AP542" s="50" t="str">
        <f>Main!A652</f>
        <v>Rodrigo</v>
      </c>
      <c r="AQ542" s="50">
        <f>Main!B652</f>
        <v>6.3</v>
      </c>
      <c r="AR542" s="50" t="str">
        <f>Main!C652</f>
        <v>Leeds</v>
      </c>
      <c r="AS542" s="50">
        <f>Main!D652</f>
        <v>3.09</v>
      </c>
      <c r="AT542" s="50">
        <f>Main!E652</f>
        <v>3.69</v>
      </c>
      <c r="AU542" s="50">
        <f>Main!F652</f>
        <v>2.94</v>
      </c>
      <c r="AV542" s="50">
        <f>Main!G652</f>
        <v>3.13</v>
      </c>
      <c r="AW542" s="50">
        <f>Main!H652</f>
        <v>2.96</v>
      </c>
      <c r="AX542" s="50">
        <f>Main!I652</f>
        <v>2.64</v>
      </c>
      <c r="AY542" s="50">
        <f>Main!J652</f>
        <v>2.75</v>
      </c>
      <c r="AZ542" s="50">
        <f>Main!K652</f>
        <v>3.02</v>
      </c>
      <c r="BA542" s="50">
        <f>Main!L1532</f>
        <v>0</v>
      </c>
      <c r="BC542" s="50" t="str">
        <v>Rodrigo</v>
      </c>
      <c r="BD542" s="50">
        <v>6.3</v>
      </c>
      <c r="BE542" s="50" t="str">
        <v>Leeds</v>
      </c>
      <c r="BF542" s="50">
        <v>3.09</v>
      </c>
      <c r="BG542" s="50">
        <v>3.69</v>
      </c>
      <c r="BH542" s="50">
        <v>2.94</v>
      </c>
      <c r="BI542" s="50">
        <v>3.13</v>
      </c>
      <c r="BJ542" s="50">
        <v>2.96</v>
      </c>
      <c r="BK542" s="50">
        <v>2.64</v>
      </c>
      <c r="BL542" s="50">
        <v>2.75</v>
      </c>
      <c r="BM542" s="50">
        <v>3.02</v>
      </c>
      <c r="BN542" s="50">
        <v>0</v>
      </c>
      <c r="BP542" s="126" t="str">
        <f>Main!A542</f>
        <v>Rodrigo</v>
      </c>
      <c r="BQ542" s="126">
        <f>Main!N3292</f>
        <v>0</v>
      </c>
      <c r="BR542" s="126">
        <f>Main!H102</f>
        <v>2.96</v>
      </c>
      <c r="BS542" s="126" t="str">
        <v>Rodrigo</v>
      </c>
      <c r="BT542" s="126">
        <v>0</v>
      </c>
      <c r="BU542" s="126">
        <v>2.96</v>
      </c>
      <c r="BV542" s="127" t="str">
        <f t="shared" si="73"/>
        <v>Rodrigo</v>
      </c>
      <c r="BW542" s="127">
        <f>Main!P3292</f>
        <v>0</v>
      </c>
      <c r="BX542" s="127">
        <f t="shared" si="74"/>
        <v>2.96</v>
      </c>
      <c r="BY542" s="127" t="str">
        <v>Rodrigo</v>
      </c>
      <c r="BZ542" s="127">
        <v>0</v>
      </c>
      <c r="CA542" s="127">
        <v>2.96</v>
      </c>
      <c r="CH542" s="19" t="str">
        <f t="shared" si="75"/>
        <v>Rodrigo</v>
      </c>
      <c r="CI542" s="19">
        <f>Main!M3292-BQ542-BW542-CC542</f>
        <v>0</v>
      </c>
      <c r="CJ542" s="19">
        <f t="shared" si="76"/>
        <v>2.96</v>
      </c>
      <c r="CK542" s="19" t="str">
        <v>Rodrigo</v>
      </c>
      <c r="CL542" s="19">
        <v>0</v>
      </c>
      <c r="CM542" s="19">
        <v>2.96</v>
      </c>
    </row>
    <row r="543" spans="1:91">
      <c r="A543" s="48" t="str">
        <v>Aaronson</v>
      </c>
      <c r="B543" s="48">
        <v>5.5</v>
      </c>
      <c r="C543" s="48" t="str">
        <v>Leeds</v>
      </c>
      <c r="D543" s="48">
        <v>2.85</v>
      </c>
      <c r="E543" s="48">
        <v>3.25</v>
      </c>
      <c r="F543" s="48">
        <v>2.95</v>
      </c>
      <c r="G543" s="48">
        <v>3.25</v>
      </c>
      <c r="H543" s="48">
        <v>3.04</v>
      </c>
      <c r="I543" s="48">
        <v>2.82</v>
      </c>
      <c r="J543" s="48">
        <v>2.88</v>
      </c>
      <c r="K543" s="48">
        <v>3</v>
      </c>
      <c r="L543" s="48">
        <v>0</v>
      </c>
      <c r="N543" s="252">
        <f t="shared" si="71"/>
        <v>2</v>
      </c>
      <c r="O543" s="49" t="str">
        <f>Main!A653</f>
        <v>Aaronson</v>
      </c>
      <c r="P543" s="49">
        <f>Main!B653</f>
        <v>5.5</v>
      </c>
      <c r="Q543" s="49" t="str">
        <f>Main!C653</f>
        <v>Leeds</v>
      </c>
      <c r="R543" s="49">
        <f>Main!D653</f>
        <v>2.85</v>
      </c>
      <c r="S543" s="49">
        <f>Main!E653</f>
        <v>3.25</v>
      </c>
      <c r="T543" s="49">
        <f>Main!F653</f>
        <v>2.95</v>
      </c>
      <c r="U543" s="49">
        <f>Main!G653</f>
        <v>3.25</v>
      </c>
      <c r="V543" s="49">
        <f>Main!H653</f>
        <v>3.04</v>
      </c>
      <c r="W543" s="49">
        <f>Main!I653</f>
        <v>2.82</v>
      </c>
      <c r="X543" s="49">
        <f>Main!J653</f>
        <v>2.88</v>
      </c>
      <c r="Y543" s="49">
        <f>Main!K653</f>
        <v>3</v>
      </c>
      <c r="Z543" s="49">
        <f>Main!L3293</f>
        <v>0</v>
      </c>
      <c r="AB543" s="49">
        <v>4</v>
      </c>
      <c r="AC543" s="49" t="str">
        <v>Fabianski</v>
      </c>
      <c r="AD543" s="49">
        <v>5</v>
      </c>
      <c r="AE543" s="49" t="str">
        <v>West Ham</v>
      </c>
      <c r="AF543" s="49">
        <v>3.78</v>
      </c>
      <c r="AG543" s="49">
        <v>3.48</v>
      </c>
      <c r="AH543" s="49">
        <v>3.68</v>
      </c>
      <c r="AI543" s="49">
        <v>3.95</v>
      </c>
      <c r="AJ543" s="49">
        <v>3.23</v>
      </c>
      <c r="AK543" s="49">
        <v>3.44</v>
      </c>
      <c r="AL543" s="49">
        <v>3.18</v>
      </c>
      <c r="AM543" s="49">
        <v>3.51</v>
      </c>
      <c r="AN543" s="49">
        <v>0</v>
      </c>
      <c r="AP543" s="50" t="str">
        <f>Main!A653</f>
        <v>Aaronson</v>
      </c>
      <c r="AQ543" s="50">
        <f>Main!B653</f>
        <v>5.5</v>
      </c>
      <c r="AR543" s="50" t="str">
        <f>Main!C653</f>
        <v>Leeds</v>
      </c>
      <c r="AS543" s="50">
        <f>Main!D653</f>
        <v>2.85</v>
      </c>
      <c r="AT543" s="50">
        <f>Main!E653</f>
        <v>3.25</v>
      </c>
      <c r="AU543" s="50">
        <f>Main!F653</f>
        <v>2.95</v>
      </c>
      <c r="AV543" s="50">
        <f>Main!G653</f>
        <v>3.25</v>
      </c>
      <c r="AW543" s="50">
        <f>Main!H653</f>
        <v>3.04</v>
      </c>
      <c r="AX543" s="50">
        <f>Main!I653</f>
        <v>2.82</v>
      </c>
      <c r="AY543" s="50">
        <f>Main!J653</f>
        <v>2.88</v>
      </c>
      <c r="AZ543" s="50">
        <f>Main!K653</f>
        <v>3</v>
      </c>
      <c r="BA543" s="50">
        <f>Main!L1533</f>
        <v>0</v>
      </c>
      <c r="BC543" s="50" t="str">
        <v>Aaronson</v>
      </c>
      <c r="BD543" s="50">
        <v>5.5</v>
      </c>
      <c r="BE543" s="50" t="str">
        <v>Leeds</v>
      </c>
      <c r="BF543" s="50">
        <v>2.85</v>
      </c>
      <c r="BG543" s="50">
        <v>3.25</v>
      </c>
      <c r="BH543" s="50">
        <v>2.95</v>
      </c>
      <c r="BI543" s="50">
        <v>3.25</v>
      </c>
      <c r="BJ543" s="50">
        <v>3.04</v>
      </c>
      <c r="BK543" s="50">
        <v>2.82</v>
      </c>
      <c r="BL543" s="50">
        <v>2.88</v>
      </c>
      <c r="BM543" s="50">
        <v>3</v>
      </c>
      <c r="BN543" s="50">
        <v>0</v>
      </c>
      <c r="BP543" s="126" t="str">
        <f>Main!A543</f>
        <v>Aaronson</v>
      </c>
      <c r="BQ543" s="126">
        <f>Main!N3293</f>
        <v>0</v>
      </c>
      <c r="BR543" s="126">
        <f>Main!H103</f>
        <v>3.04</v>
      </c>
      <c r="BS543" s="126" t="str">
        <v>Aaronson</v>
      </c>
      <c r="BT543" s="126">
        <v>0</v>
      </c>
      <c r="BU543" s="126">
        <v>3.04</v>
      </c>
      <c r="BV543" s="127" t="str">
        <f t="shared" si="73"/>
        <v>Aaronson</v>
      </c>
      <c r="BW543" s="127">
        <f>Main!P3293</f>
        <v>0</v>
      </c>
      <c r="BX543" s="127">
        <f t="shared" si="74"/>
        <v>3.04</v>
      </c>
      <c r="BY543" s="127" t="str">
        <v>Aaronson</v>
      </c>
      <c r="BZ543" s="127">
        <v>0</v>
      </c>
      <c r="CA543" s="127">
        <v>3.04</v>
      </c>
      <c r="CH543" s="19" t="str">
        <f t="shared" si="75"/>
        <v>Aaronson</v>
      </c>
      <c r="CI543" s="19">
        <f>Main!M3293-BQ543-BW543-CC543</f>
        <v>0</v>
      </c>
      <c r="CJ543" s="19">
        <f t="shared" si="76"/>
        <v>3.04</v>
      </c>
      <c r="CK543" s="19" t="str">
        <v>Aaronson</v>
      </c>
      <c r="CL543" s="19">
        <v>0</v>
      </c>
      <c r="CM543" s="19">
        <v>3.04</v>
      </c>
    </row>
    <row r="544" spans="1:91">
      <c r="A544" s="48" t="str">
        <v>Kulusevski</v>
      </c>
      <c r="B544" s="48">
        <v>8</v>
      </c>
      <c r="C544" s="48" t="str">
        <v>Spurs</v>
      </c>
      <c r="D544" s="48">
        <v>3.47</v>
      </c>
      <c r="E544" s="48">
        <v>3.18</v>
      </c>
      <c r="F544" s="48">
        <v>4.97</v>
      </c>
      <c r="G544" s="48">
        <v>2.94</v>
      </c>
      <c r="H544" s="48">
        <v>2</v>
      </c>
      <c r="I544" s="48">
        <v>2.39</v>
      </c>
      <c r="J544" s="48">
        <v>2.66</v>
      </c>
      <c r="K544" s="48">
        <v>2.2999999999999998</v>
      </c>
      <c r="L544" s="48">
        <v>0</v>
      </c>
      <c r="N544" s="252">
        <f t="shared" si="71"/>
        <v>2</v>
      </c>
      <c r="O544" s="49" t="str">
        <f>Main!A654</f>
        <v>Kulusevski</v>
      </c>
      <c r="P544" s="49">
        <f>Main!B654</f>
        <v>8</v>
      </c>
      <c r="Q544" s="49" t="str">
        <f>Main!C654</f>
        <v>Spurs</v>
      </c>
      <c r="R544" s="49">
        <f>Main!D654</f>
        <v>3.47</v>
      </c>
      <c r="S544" s="49">
        <f>Main!E654</f>
        <v>3.18</v>
      </c>
      <c r="T544" s="49">
        <f>Main!F654</f>
        <v>4.97</v>
      </c>
      <c r="U544" s="49">
        <f>Main!G654</f>
        <v>2.94</v>
      </c>
      <c r="V544" s="49">
        <f>Main!H654</f>
        <v>2</v>
      </c>
      <c r="W544" s="49">
        <f>Main!I654</f>
        <v>2.39</v>
      </c>
      <c r="X544" s="49">
        <f>Main!J654</f>
        <v>2.66</v>
      </c>
      <c r="Y544" s="49">
        <f>Main!K654</f>
        <v>2.2999999999999998</v>
      </c>
      <c r="Z544" s="49">
        <f>Main!L3294</f>
        <v>0</v>
      </c>
      <c r="AB544" s="49">
        <v>4</v>
      </c>
      <c r="AC544" s="49" t="str">
        <v>Sánchez</v>
      </c>
      <c r="AD544" s="49">
        <v>4.5999999999999996</v>
      </c>
      <c r="AE544" s="49" t="str">
        <v>Brighton</v>
      </c>
      <c r="AF544" s="49">
        <v>3.34</v>
      </c>
      <c r="AG544" s="49">
        <v>3.74</v>
      </c>
      <c r="AH544" s="49">
        <v>3.23</v>
      </c>
      <c r="AI544" s="49">
        <v>3.6</v>
      </c>
      <c r="AJ544" s="49">
        <v>4.09</v>
      </c>
      <c r="AK544" s="49">
        <v>3.68</v>
      </c>
      <c r="AL544" s="49">
        <v>3.82</v>
      </c>
      <c r="AM544" s="49">
        <v>2.09</v>
      </c>
      <c r="AN544" s="49">
        <v>0</v>
      </c>
      <c r="AP544" s="50" t="str">
        <f>Main!A654</f>
        <v>Kulusevski</v>
      </c>
      <c r="AQ544" s="50">
        <f>Main!B654</f>
        <v>8</v>
      </c>
      <c r="AR544" s="50" t="str">
        <f>Main!C654</f>
        <v>Spurs</v>
      </c>
      <c r="AS544" s="50">
        <f>Main!D654</f>
        <v>3.47</v>
      </c>
      <c r="AT544" s="50">
        <f>Main!E654</f>
        <v>3.18</v>
      </c>
      <c r="AU544" s="50">
        <f>Main!F654</f>
        <v>4.97</v>
      </c>
      <c r="AV544" s="50">
        <f>Main!G654</f>
        <v>2.94</v>
      </c>
      <c r="AW544" s="50">
        <f>Main!H654</f>
        <v>2</v>
      </c>
      <c r="AX544" s="50">
        <f>Main!I654</f>
        <v>2.39</v>
      </c>
      <c r="AY544" s="50">
        <f>Main!J654</f>
        <v>2.66</v>
      </c>
      <c r="AZ544" s="50">
        <f>Main!K654</f>
        <v>2.2999999999999998</v>
      </c>
      <c r="BA544" s="50">
        <f>Main!L1534</f>
        <v>0</v>
      </c>
      <c r="BC544" s="50" t="str">
        <v>Kulusevski</v>
      </c>
      <c r="BD544" s="50">
        <v>8</v>
      </c>
      <c r="BE544" s="50" t="str">
        <v>Spurs</v>
      </c>
      <c r="BF544" s="50">
        <v>3.47</v>
      </c>
      <c r="BG544" s="50">
        <v>3.18</v>
      </c>
      <c r="BH544" s="50">
        <v>4.97</v>
      </c>
      <c r="BI544" s="50">
        <v>2.94</v>
      </c>
      <c r="BJ544" s="50">
        <v>2</v>
      </c>
      <c r="BK544" s="50">
        <v>2.39</v>
      </c>
      <c r="BL544" s="50">
        <v>2.66</v>
      </c>
      <c r="BM544" s="50">
        <v>2.2999999999999998</v>
      </c>
      <c r="BN544" s="50">
        <v>0</v>
      </c>
      <c r="BP544" s="126" t="str">
        <f>Main!A544</f>
        <v>Kulusevski</v>
      </c>
      <c r="BQ544" s="126">
        <f>Main!N3294</f>
        <v>0</v>
      </c>
      <c r="BR544" s="126">
        <f>Main!H104</f>
        <v>2</v>
      </c>
      <c r="BS544" s="126" t="str">
        <v>Kulusevski</v>
      </c>
      <c r="BT544" s="126">
        <v>0</v>
      </c>
      <c r="BU544" s="126">
        <v>2</v>
      </c>
      <c r="BV544" s="127" t="str">
        <f t="shared" si="73"/>
        <v>Kulusevski</v>
      </c>
      <c r="BW544" s="127">
        <f>Main!P3294</f>
        <v>0</v>
      </c>
      <c r="BX544" s="127">
        <f t="shared" si="74"/>
        <v>2</v>
      </c>
      <c r="BY544" s="127" t="str">
        <v>Kulusevski</v>
      </c>
      <c r="BZ544" s="127">
        <v>0</v>
      </c>
      <c r="CA544" s="127">
        <v>2</v>
      </c>
      <c r="CH544" s="19" t="str">
        <f t="shared" si="75"/>
        <v>Kulusevski</v>
      </c>
      <c r="CI544" s="19">
        <f>Main!M3294-BQ544-BW544-CC544</f>
        <v>0</v>
      </c>
      <c r="CJ544" s="19">
        <f t="shared" si="76"/>
        <v>2</v>
      </c>
      <c r="CK544" s="19" t="str">
        <v>Kulusevski</v>
      </c>
      <c r="CL544" s="19">
        <v>0</v>
      </c>
      <c r="CM544" s="19">
        <v>2</v>
      </c>
    </row>
    <row r="545" spans="1:91">
      <c r="A545" s="48" t="str">
        <v>Bailey</v>
      </c>
      <c r="B545" s="48">
        <v>4.5</v>
      </c>
      <c r="C545" s="48" t="str">
        <v>Aston Villa</v>
      </c>
      <c r="D545" s="48">
        <v>2.87</v>
      </c>
      <c r="E545" s="48">
        <v>3.07</v>
      </c>
      <c r="F545" s="48">
        <v>3.46</v>
      </c>
      <c r="G545" s="48">
        <v>2.98</v>
      </c>
      <c r="H545" s="48">
        <v>3.47</v>
      </c>
      <c r="I545" s="48">
        <v>2.1800000000000002</v>
      </c>
      <c r="J545" s="48">
        <v>2.69</v>
      </c>
      <c r="K545" s="48">
        <v>2.98</v>
      </c>
      <c r="L545" s="48">
        <v>0</v>
      </c>
      <c r="N545" s="252">
        <f t="shared" si="71"/>
        <v>2</v>
      </c>
      <c r="O545" s="49" t="str">
        <f>Main!A655</f>
        <v>Bailey</v>
      </c>
      <c r="P545" s="49">
        <f>Main!B655</f>
        <v>4.5</v>
      </c>
      <c r="Q545" s="49" t="str">
        <f>Main!C655</f>
        <v>Aston Villa</v>
      </c>
      <c r="R545" s="49">
        <f>Main!D655</f>
        <v>2.87</v>
      </c>
      <c r="S545" s="49">
        <f>Main!E655</f>
        <v>3.07</v>
      </c>
      <c r="T545" s="49">
        <f>Main!F655</f>
        <v>3.46</v>
      </c>
      <c r="U545" s="49">
        <f>Main!G655</f>
        <v>2.98</v>
      </c>
      <c r="V545" s="49">
        <f>Main!H655</f>
        <v>3.47</v>
      </c>
      <c r="W545" s="49">
        <f>Main!I655</f>
        <v>2.1800000000000002</v>
      </c>
      <c r="X545" s="49">
        <f>Main!J655</f>
        <v>2.69</v>
      </c>
      <c r="Y545" s="49">
        <f>Main!K655</f>
        <v>2.98</v>
      </c>
      <c r="Z545" s="49">
        <f>Main!L3295</f>
        <v>0</v>
      </c>
      <c r="AB545" s="49">
        <v>4</v>
      </c>
      <c r="AC545" s="49" t="str">
        <v>Sá</v>
      </c>
      <c r="AD545" s="49">
        <v>5</v>
      </c>
      <c r="AE545" s="49" t="str">
        <v>Wolves</v>
      </c>
      <c r="AF545" s="49">
        <v>3.42</v>
      </c>
      <c r="AG545" s="49">
        <v>3.48</v>
      </c>
      <c r="AH545" s="49">
        <v>3.79</v>
      </c>
      <c r="AI545" s="49">
        <v>3.14</v>
      </c>
      <c r="AJ545" s="49">
        <v>3.24</v>
      </c>
      <c r="AK545" s="49">
        <v>3.63</v>
      </c>
      <c r="AL545" s="49">
        <v>4.04</v>
      </c>
      <c r="AM545" s="49">
        <v>2.83</v>
      </c>
      <c r="AN545" s="49">
        <v>0</v>
      </c>
      <c r="AP545" s="50" t="str">
        <f>Main!A655</f>
        <v>Bailey</v>
      </c>
      <c r="AQ545" s="50">
        <f>Main!B655</f>
        <v>4.5</v>
      </c>
      <c r="AR545" s="50" t="str">
        <f>Main!C655</f>
        <v>Aston Villa</v>
      </c>
      <c r="AS545" s="50">
        <f>Main!D655</f>
        <v>2.87</v>
      </c>
      <c r="AT545" s="50">
        <f>Main!E655</f>
        <v>3.07</v>
      </c>
      <c r="AU545" s="50">
        <f>Main!F655</f>
        <v>3.46</v>
      </c>
      <c r="AV545" s="50">
        <f>Main!G655</f>
        <v>2.98</v>
      </c>
      <c r="AW545" s="50">
        <f>Main!H655</f>
        <v>3.47</v>
      </c>
      <c r="AX545" s="50">
        <f>Main!I655</f>
        <v>2.1800000000000002</v>
      </c>
      <c r="AY545" s="50">
        <f>Main!J655</f>
        <v>2.69</v>
      </c>
      <c r="AZ545" s="50">
        <f>Main!K655</f>
        <v>2.98</v>
      </c>
      <c r="BA545" s="50">
        <f>Main!L1535</f>
        <v>0</v>
      </c>
      <c r="BC545" s="50" t="str">
        <v>Bailey</v>
      </c>
      <c r="BD545" s="50">
        <v>4.5</v>
      </c>
      <c r="BE545" s="50" t="str">
        <v>Aston Villa</v>
      </c>
      <c r="BF545" s="50">
        <v>2.87</v>
      </c>
      <c r="BG545" s="50">
        <v>3.07</v>
      </c>
      <c r="BH545" s="50">
        <v>3.46</v>
      </c>
      <c r="BI545" s="50">
        <v>2.98</v>
      </c>
      <c r="BJ545" s="50">
        <v>3.47</v>
      </c>
      <c r="BK545" s="50">
        <v>2.1800000000000002</v>
      </c>
      <c r="BL545" s="50">
        <v>2.69</v>
      </c>
      <c r="BM545" s="50">
        <v>2.98</v>
      </c>
      <c r="BN545" s="50">
        <v>0</v>
      </c>
      <c r="BP545" s="126" t="str">
        <f>Main!A545</f>
        <v>Bailey</v>
      </c>
      <c r="BQ545" s="126">
        <f>Main!N3295</f>
        <v>0</v>
      </c>
      <c r="BR545" s="126">
        <f>Main!H105</f>
        <v>3.47</v>
      </c>
      <c r="BS545" s="126" t="str">
        <v>Bailey</v>
      </c>
      <c r="BT545" s="126">
        <v>0</v>
      </c>
      <c r="BU545" s="126">
        <v>3.47</v>
      </c>
      <c r="BV545" s="127" t="str">
        <f t="shared" si="73"/>
        <v>Bailey</v>
      </c>
      <c r="BW545" s="127">
        <f>Main!P3295</f>
        <v>0</v>
      </c>
      <c r="BX545" s="127">
        <f t="shared" si="74"/>
        <v>3.47</v>
      </c>
      <c r="BY545" s="127" t="str">
        <v>Bailey</v>
      </c>
      <c r="BZ545" s="127">
        <v>0</v>
      </c>
      <c r="CA545" s="127">
        <v>3.47</v>
      </c>
      <c r="CH545" s="19" t="str">
        <f t="shared" si="75"/>
        <v>Bailey</v>
      </c>
      <c r="CI545" s="19">
        <f>Main!M3295-BQ545-BW545-CC545</f>
        <v>0</v>
      </c>
      <c r="CJ545" s="19">
        <f t="shared" si="76"/>
        <v>3.47</v>
      </c>
      <c r="CK545" s="19" t="str">
        <v>Bailey</v>
      </c>
      <c r="CL545" s="19">
        <v>0</v>
      </c>
      <c r="CM545" s="19">
        <v>3.47</v>
      </c>
    </row>
    <row r="546" spans="1:91">
      <c r="A546" s="48" t="str">
        <v>March</v>
      </c>
      <c r="B546" s="48">
        <v>5</v>
      </c>
      <c r="C546" s="48" t="str">
        <v>Brighton</v>
      </c>
      <c r="D546" s="48">
        <v>3.02</v>
      </c>
      <c r="E546" s="48">
        <v>3.21</v>
      </c>
      <c r="F546" s="48">
        <v>2.75</v>
      </c>
      <c r="G546" s="48">
        <v>3.04</v>
      </c>
      <c r="H546" s="48">
        <v>3.58</v>
      </c>
      <c r="I546" s="48">
        <v>2.89</v>
      </c>
      <c r="J546" s="48">
        <v>3.45</v>
      </c>
      <c r="K546" s="48">
        <v>1.61</v>
      </c>
      <c r="L546" s="48">
        <v>0</v>
      </c>
      <c r="N546" s="252">
        <f t="shared" si="71"/>
        <v>2</v>
      </c>
      <c r="O546" s="49" t="str">
        <f>Main!A656</f>
        <v>March</v>
      </c>
      <c r="P546" s="49">
        <f>Main!B656</f>
        <v>5</v>
      </c>
      <c r="Q546" s="49" t="str">
        <f>Main!C656</f>
        <v>Brighton</v>
      </c>
      <c r="R546" s="49">
        <f>Main!D656</f>
        <v>3.02</v>
      </c>
      <c r="S546" s="49">
        <f>Main!E656</f>
        <v>3.21</v>
      </c>
      <c r="T546" s="49">
        <f>Main!F656</f>
        <v>2.75</v>
      </c>
      <c r="U546" s="49">
        <f>Main!G656</f>
        <v>3.04</v>
      </c>
      <c r="V546" s="49">
        <f>Main!H656</f>
        <v>3.58</v>
      </c>
      <c r="W546" s="49">
        <f>Main!I656</f>
        <v>2.89</v>
      </c>
      <c r="X546" s="49">
        <f>Main!J656</f>
        <v>3.45</v>
      </c>
      <c r="Y546" s="49">
        <f>Main!K656</f>
        <v>1.61</v>
      </c>
      <c r="Z546" s="49">
        <f>Main!L3296</f>
        <v>0</v>
      </c>
      <c r="AB546" s="49">
        <v>4</v>
      </c>
      <c r="AC546" s="49" t="str">
        <v>De Gea</v>
      </c>
      <c r="AD546" s="49">
        <v>4.9000000000000004</v>
      </c>
      <c r="AE546" s="49" t="str">
        <v>Man Utd</v>
      </c>
      <c r="AF546" s="49">
        <v>3.92</v>
      </c>
      <c r="AG546" s="49">
        <v>4.1399999999999997</v>
      </c>
      <c r="AH546" s="49">
        <v>3.16</v>
      </c>
      <c r="AI546" s="49">
        <v>3.15</v>
      </c>
      <c r="AJ546" s="49">
        <v>3.92</v>
      </c>
      <c r="AK546" s="49">
        <v>3.46</v>
      </c>
      <c r="AL546" s="49">
        <v>3.85</v>
      </c>
      <c r="AM546" s="49">
        <v>1.85</v>
      </c>
      <c r="AN546" s="49">
        <v>0</v>
      </c>
      <c r="AP546" s="50" t="str">
        <f>Main!A656</f>
        <v>March</v>
      </c>
      <c r="AQ546" s="50">
        <f>Main!B656</f>
        <v>5</v>
      </c>
      <c r="AR546" s="50" t="str">
        <f>Main!C656</f>
        <v>Brighton</v>
      </c>
      <c r="AS546" s="50">
        <f>Main!D656</f>
        <v>3.02</v>
      </c>
      <c r="AT546" s="50">
        <f>Main!E656</f>
        <v>3.21</v>
      </c>
      <c r="AU546" s="50">
        <f>Main!F656</f>
        <v>2.75</v>
      </c>
      <c r="AV546" s="50">
        <f>Main!G656</f>
        <v>3.04</v>
      </c>
      <c r="AW546" s="50">
        <f>Main!H656</f>
        <v>3.58</v>
      </c>
      <c r="AX546" s="50">
        <f>Main!I656</f>
        <v>2.89</v>
      </c>
      <c r="AY546" s="50">
        <f>Main!J656</f>
        <v>3.45</v>
      </c>
      <c r="AZ546" s="50">
        <f>Main!K656</f>
        <v>1.61</v>
      </c>
      <c r="BA546" s="50">
        <f>Main!L1536</f>
        <v>0</v>
      </c>
      <c r="BC546" s="50" t="str">
        <v>March</v>
      </c>
      <c r="BD546" s="50">
        <v>5</v>
      </c>
      <c r="BE546" s="50" t="str">
        <v>Brighton</v>
      </c>
      <c r="BF546" s="50">
        <v>3.02</v>
      </c>
      <c r="BG546" s="50">
        <v>3.21</v>
      </c>
      <c r="BH546" s="50">
        <v>2.75</v>
      </c>
      <c r="BI546" s="50">
        <v>3.04</v>
      </c>
      <c r="BJ546" s="50">
        <v>3.58</v>
      </c>
      <c r="BK546" s="50">
        <v>2.89</v>
      </c>
      <c r="BL546" s="50">
        <v>3.45</v>
      </c>
      <c r="BM546" s="50">
        <v>1.61</v>
      </c>
      <c r="BN546" s="50">
        <v>0</v>
      </c>
      <c r="BP546" s="126" t="str">
        <f>Main!A546</f>
        <v>March</v>
      </c>
      <c r="BQ546" s="126">
        <f>Main!N3296</f>
        <v>0</v>
      </c>
      <c r="BR546" s="126">
        <f>Main!H106</f>
        <v>3.58</v>
      </c>
      <c r="BS546" s="126" t="str">
        <v>March</v>
      </c>
      <c r="BT546" s="126">
        <v>0</v>
      </c>
      <c r="BU546" s="126">
        <v>3.58</v>
      </c>
      <c r="BV546" s="127" t="str">
        <f t="shared" si="73"/>
        <v>March</v>
      </c>
      <c r="BW546" s="127">
        <f>Main!P3296</f>
        <v>0</v>
      </c>
      <c r="BX546" s="127">
        <f t="shared" si="74"/>
        <v>3.58</v>
      </c>
      <c r="BY546" s="127" t="str">
        <v>March</v>
      </c>
      <c r="BZ546" s="127">
        <v>0</v>
      </c>
      <c r="CA546" s="127">
        <v>3.58</v>
      </c>
      <c r="CH546" s="19" t="str">
        <f t="shared" si="75"/>
        <v>March</v>
      </c>
      <c r="CI546" s="19">
        <f>Main!M3296-BQ546-BW546-CC546</f>
        <v>0</v>
      </c>
      <c r="CJ546" s="19">
        <f t="shared" si="76"/>
        <v>3.58</v>
      </c>
      <c r="CK546" s="19" t="str">
        <v>March</v>
      </c>
      <c r="CL546" s="19">
        <v>0</v>
      </c>
      <c r="CM546" s="19">
        <v>3.58</v>
      </c>
    </row>
    <row r="547" spans="1:91">
      <c r="A547" s="48" t="str">
        <v>Mahrez</v>
      </c>
      <c r="B547" s="48">
        <v>7.5</v>
      </c>
      <c r="C547" s="48" t="str">
        <v>Man City</v>
      </c>
      <c r="D547" s="48">
        <v>3.13</v>
      </c>
      <c r="E547" s="48">
        <v>1.98</v>
      </c>
      <c r="F547" s="48">
        <v>4.4400000000000004</v>
      </c>
      <c r="G547" s="48">
        <v>2.68</v>
      </c>
      <c r="H547" s="48">
        <v>2.23</v>
      </c>
      <c r="I547" s="48">
        <v>4.91</v>
      </c>
      <c r="J547" s="48">
        <v>2.65</v>
      </c>
      <c r="K547" s="48">
        <v>1.07</v>
      </c>
      <c r="L547" s="48">
        <v>0</v>
      </c>
      <c r="N547" s="252">
        <f t="shared" si="71"/>
        <v>2</v>
      </c>
      <c r="O547" s="49" t="str">
        <f>Main!A657</f>
        <v>Mahrez</v>
      </c>
      <c r="P547" s="49">
        <f>Main!B657</f>
        <v>7.5</v>
      </c>
      <c r="Q547" s="49" t="str">
        <f>Main!C657</f>
        <v>Man City</v>
      </c>
      <c r="R547" s="49">
        <f>Main!D657</f>
        <v>3.13</v>
      </c>
      <c r="S547" s="49">
        <f>Main!E657</f>
        <v>1.98</v>
      </c>
      <c r="T547" s="49">
        <f>Main!F657</f>
        <v>4.4400000000000004</v>
      </c>
      <c r="U547" s="49">
        <f>Main!G657</f>
        <v>2.68</v>
      </c>
      <c r="V547" s="49">
        <f>Main!H657</f>
        <v>2.23</v>
      </c>
      <c r="W547" s="49">
        <f>Main!I657</f>
        <v>4.91</v>
      </c>
      <c r="X547" s="49">
        <f>Main!J657</f>
        <v>2.65</v>
      </c>
      <c r="Y547" s="49">
        <f>Main!K657</f>
        <v>1.07</v>
      </c>
      <c r="Z547" s="49">
        <f>Main!L3297</f>
        <v>0</v>
      </c>
      <c r="AB547" s="49">
        <v>4</v>
      </c>
      <c r="AC547" s="49" t="str">
        <v>Pickford</v>
      </c>
      <c r="AD547" s="49">
        <v>4.5</v>
      </c>
      <c r="AE547" s="49" t="str">
        <v>Everton</v>
      </c>
      <c r="AF547" s="49">
        <v>3.29</v>
      </c>
      <c r="AG547" s="49">
        <v>3.46</v>
      </c>
      <c r="AH547" s="49">
        <v>3.86</v>
      </c>
      <c r="AI547" s="49">
        <v>3.34</v>
      </c>
      <c r="AJ547" s="49">
        <v>3.2</v>
      </c>
      <c r="AK547" s="49">
        <v>3.09</v>
      </c>
      <c r="AL547" s="49">
        <v>3.58</v>
      </c>
      <c r="AM547" s="49">
        <v>3.56</v>
      </c>
      <c r="AN547" s="49">
        <v>0</v>
      </c>
      <c r="AP547" s="50" t="str">
        <f>Main!A657</f>
        <v>Mahrez</v>
      </c>
      <c r="AQ547" s="50">
        <f>Main!B657</f>
        <v>7.5</v>
      </c>
      <c r="AR547" s="50" t="str">
        <f>Main!C657</f>
        <v>Man City</v>
      </c>
      <c r="AS547" s="50">
        <f>Main!D657</f>
        <v>3.13</v>
      </c>
      <c r="AT547" s="50">
        <f>Main!E657</f>
        <v>1.98</v>
      </c>
      <c r="AU547" s="50">
        <f>Main!F657</f>
        <v>4.4400000000000004</v>
      </c>
      <c r="AV547" s="50">
        <f>Main!G657</f>
        <v>2.68</v>
      </c>
      <c r="AW547" s="50">
        <f>Main!H657</f>
        <v>2.23</v>
      </c>
      <c r="AX547" s="50">
        <f>Main!I657</f>
        <v>4.91</v>
      </c>
      <c r="AY547" s="50">
        <f>Main!J657</f>
        <v>2.65</v>
      </c>
      <c r="AZ547" s="50">
        <f>Main!K657</f>
        <v>1.07</v>
      </c>
      <c r="BA547" s="50">
        <f>Main!L1537</f>
        <v>0</v>
      </c>
      <c r="BC547" s="50" t="str">
        <v>Mahrez</v>
      </c>
      <c r="BD547" s="50">
        <v>7.5</v>
      </c>
      <c r="BE547" s="50" t="str">
        <v>Man City</v>
      </c>
      <c r="BF547" s="50">
        <v>3.13</v>
      </c>
      <c r="BG547" s="50">
        <v>1.98</v>
      </c>
      <c r="BH547" s="50">
        <v>4.4400000000000004</v>
      </c>
      <c r="BI547" s="50">
        <v>2.68</v>
      </c>
      <c r="BJ547" s="50">
        <v>2.23</v>
      </c>
      <c r="BK547" s="50">
        <v>4.91</v>
      </c>
      <c r="BL547" s="50">
        <v>2.65</v>
      </c>
      <c r="BM547" s="50">
        <v>1.07</v>
      </c>
      <c r="BN547" s="50">
        <v>0</v>
      </c>
      <c r="BP547" s="126" t="str">
        <f>Main!A547</f>
        <v>Mahrez</v>
      </c>
      <c r="BQ547" s="126">
        <f>Main!N3297</f>
        <v>0</v>
      </c>
      <c r="BR547" s="126">
        <f>Main!H107</f>
        <v>2.23</v>
      </c>
      <c r="BS547" s="126" t="str">
        <v>Mahrez</v>
      </c>
      <c r="BT547" s="126">
        <v>0</v>
      </c>
      <c r="BU547" s="126">
        <v>2.23</v>
      </c>
      <c r="BV547" s="127" t="str">
        <f t="shared" si="73"/>
        <v>Mahrez</v>
      </c>
      <c r="BW547" s="127">
        <f>Main!P3297</f>
        <v>0</v>
      </c>
      <c r="BX547" s="127">
        <f t="shared" si="74"/>
        <v>2.23</v>
      </c>
      <c r="BY547" s="127" t="str">
        <v>Mahrez</v>
      </c>
      <c r="BZ547" s="127">
        <v>0</v>
      </c>
      <c r="CA547" s="127">
        <v>2.23</v>
      </c>
      <c r="CH547" s="19" t="str">
        <f t="shared" si="75"/>
        <v>Mahrez</v>
      </c>
      <c r="CI547" s="19">
        <f>Main!M3297-BQ547-BW547-CC547</f>
        <v>0</v>
      </c>
      <c r="CJ547" s="19">
        <f t="shared" si="76"/>
        <v>2.23</v>
      </c>
      <c r="CK547" s="19" t="str">
        <v>Mahrez</v>
      </c>
      <c r="CL547" s="19">
        <v>0</v>
      </c>
      <c r="CM547" s="19">
        <v>2.23</v>
      </c>
    </row>
    <row r="548" spans="1:91">
      <c r="A548" s="48" t="str">
        <v>Harrison</v>
      </c>
      <c r="B548" s="48">
        <v>5.8</v>
      </c>
      <c r="C548" s="48" t="str">
        <v>Leeds</v>
      </c>
      <c r="D548" s="48">
        <v>2.4700000000000002</v>
      </c>
      <c r="E548" s="48">
        <v>3.28</v>
      </c>
      <c r="F548" s="48">
        <v>2.9</v>
      </c>
      <c r="G548" s="48">
        <v>3.09</v>
      </c>
      <c r="H548" s="48">
        <v>2.92</v>
      </c>
      <c r="I548" s="48">
        <v>2.69</v>
      </c>
      <c r="J548" s="48">
        <v>2.62</v>
      </c>
      <c r="K548" s="48">
        <v>2.81</v>
      </c>
      <c r="L548" s="48">
        <v>0</v>
      </c>
      <c r="N548" s="252">
        <f t="shared" si="71"/>
        <v>2</v>
      </c>
      <c r="O548" s="49" t="str">
        <f>Main!A658</f>
        <v>Harrison</v>
      </c>
      <c r="P548" s="49">
        <f>Main!B658</f>
        <v>5.8</v>
      </c>
      <c r="Q548" s="49" t="str">
        <f>Main!C658</f>
        <v>Leeds</v>
      </c>
      <c r="R548" s="49">
        <f>Main!D658</f>
        <v>2.4700000000000002</v>
      </c>
      <c r="S548" s="49">
        <f>Main!E658</f>
        <v>3.28</v>
      </c>
      <c r="T548" s="49">
        <f>Main!F658</f>
        <v>2.9</v>
      </c>
      <c r="U548" s="49">
        <f>Main!G658</f>
        <v>3.09</v>
      </c>
      <c r="V548" s="49">
        <f>Main!H658</f>
        <v>2.92</v>
      </c>
      <c r="W548" s="49">
        <f>Main!I658</f>
        <v>2.69</v>
      </c>
      <c r="X548" s="49">
        <f>Main!J658</f>
        <v>2.62</v>
      </c>
      <c r="Y548" s="49">
        <f>Main!K658</f>
        <v>2.81</v>
      </c>
      <c r="Z548" s="49">
        <f>Main!L3298</f>
        <v>0</v>
      </c>
      <c r="AB548" s="49">
        <v>4</v>
      </c>
      <c r="AC548" s="49" t="str">
        <v>Henderson</v>
      </c>
      <c r="AD548" s="49">
        <v>4.7</v>
      </c>
      <c r="AE548" s="49" t="str">
        <v>Nott'm Forest</v>
      </c>
      <c r="AF548" s="49">
        <v>3.35</v>
      </c>
      <c r="AG548" s="49">
        <v>3.43</v>
      </c>
      <c r="AH548" s="49">
        <v>3.62</v>
      </c>
      <c r="AI548" s="49">
        <v>3.47</v>
      </c>
      <c r="AJ548" s="49">
        <v>3.49</v>
      </c>
      <c r="AK548" s="49">
        <v>3.24</v>
      </c>
      <c r="AL548" s="49">
        <v>3.06</v>
      </c>
      <c r="AM548" s="49">
        <v>2.78</v>
      </c>
      <c r="AN548" s="49">
        <v>0</v>
      </c>
      <c r="AP548" s="50" t="str">
        <f>Main!A658</f>
        <v>Harrison</v>
      </c>
      <c r="AQ548" s="50">
        <f>Main!B658</f>
        <v>5.8</v>
      </c>
      <c r="AR548" s="50" t="str">
        <f>Main!C658</f>
        <v>Leeds</v>
      </c>
      <c r="AS548" s="50">
        <f>Main!D658</f>
        <v>2.4700000000000002</v>
      </c>
      <c r="AT548" s="50">
        <f>Main!E658</f>
        <v>3.28</v>
      </c>
      <c r="AU548" s="50">
        <f>Main!F658</f>
        <v>2.9</v>
      </c>
      <c r="AV548" s="50">
        <f>Main!G658</f>
        <v>3.09</v>
      </c>
      <c r="AW548" s="50">
        <f>Main!H658</f>
        <v>2.92</v>
      </c>
      <c r="AX548" s="50">
        <f>Main!I658</f>
        <v>2.69</v>
      </c>
      <c r="AY548" s="50">
        <f>Main!J658</f>
        <v>2.62</v>
      </c>
      <c r="AZ548" s="50">
        <f>Main!K658</f>
        <v>2.81</v>
      </c>
      <c r="BA548" s="50">
        <f>Main!L1538</f>
        <v>0</v>
      </c>
      <c r="BC548" s="50" t="str">
        <v>Harrison</v>
      </c>
      <c r="BD548" s="50">
        <v>5.8</v>
      </c>
      <c r="BE548" s="50" t="str">
        <v>Leeds</v>
      </c>
      <c r="BF548" s="50">
        <v>2.4700000000000002</v>
      </c>
      <c r="BG548" s="50">
        <v>3.28</v>
      </c>
      <c r="BH548" s="50">
        <v>2.9</v>
      </c>
      <c r="BI548" s="50">
        <v>3.09</v>
      </c>
      <c r="BJ548" s="50">
        <v>2.92</v>
      </c>
      <c r="BK548" s="50">
        <v>2.69</v>
      </c>
      <c r="BL548" s="50">
        <v>2.62</v>
      </c>
      <c r="BM548" s="50">
        <v>2.81</v>
      </c>
      <c r="BN548" s="50">
        <v>0</v>
      </c>
      <c r="BP548" s="126" t="str">
        <f>Main!A548</f>
        <v>Harrison</v>
      </c>
      <c r="BQ548" s="126">
        <f>Main!N3298</f>
        <v>0</v>
      </c>
      <c r="BR548" s="126">
        <f>Main!H108</f>
        <v>2.92</v>
      </c>
      <c r="BS548" s="126" t="str">
        <v>Harrison</v>
      </c>
      <c r="BT548" s="126">
        <v>0</v>
      </c>
      <c r="BU548" s="126">
        <v>2.92</v>
      </c>
      <c r="BV548" s="127" t="str">
        <f t="shared" si="73"/>
        <v>Harrison</v>
      </c>
      <c r="BW548" s="127">
        <f>Main!P3298</f>
        <v>0</v>
      </c>
      <c r="BX548" s="127">
        <f t="shared" si="74"/>
        <v>2.92</v>
      </c>
      <c r="BY548" s="127" t="str">
        <v>Harrison</v>
      </c>
      <c r="BZ548" s="127">
        <v>0</v>
      </c>
      <c r="CA548" s="127">
        <v>2.92</v>
      </c>
      <c r="CH548" s="19" t="str">
        <f t="shared" si="75"/>
        <v>Harrison</v>
      </c>
      <c r="CI548" s="19">
        <f>Main!M3298-BQ548-BW548-CC548</f>
        <v>0</v>
      </c>
      <c r="CJ548" s="19">
        <f t="shared" si="76"/>
        <v>2.92</v>
      </c>
      <c r="CK548" s="19" t="str">
        <v>Harrison</v>
      </c>
      <c r="CL548" s="19">
        <v>0</v>
      </c>
      <c r="CM548" s="19">
        <v>2.92</v>
      </c>
    </row>
    <row r="549" spans="1:91">
      <c r="A549" s="48" t="str">
        <v>Eriksen</v>
      </c>
      <c r="B549" s="48">
        <v>6.3</v>
      </c>
      <c r="C549" s="48" t="str">
        <v>Man Utd</v>
      </c>
      <c r="D549" s="48">
        <v>3.13</v>
      </c>
      <c r="E549" s="48">
        <v>3.63</v>
      </c>
      <c r="F549" s="48">
        <v>2.4500000000000002</v>
      </c>
      <c r="G549" s="48">
        <v>2.4900000000000002</v>
      </c>
      <c r="H549" s="48">
        <v>3.24</v>
      </c>
      <c r="I549" s="48">
        <v>2.96</v>
      </c>
      <c r="J549" s="48">
        <v>3.24</v>
      </c>
      <c r="K549" s="48">
        <v>1.55</v>
      </c>
      <c r="L549" s="48">
        <v>0</v>
      </c>
      <c r="N549" s="252">
        <f t="shared" si="71"/>
        <v>2</v>
      </c>
      <c r="O549" s="49" t="str">
        <f>Main!A659</f>
        <v>Eriksen</v>
      </c>
      <c r="P549" s="49">
        <f>Main!B659</f>
        <v>6.3</v>
      </c>
      <c r="Q549" s="49" t="str">
        <f>Main!C659</f>
        <v>Man Utd</v>
      </c>
      <c r="R549" s="49">
        <f>Main!D659</f>
        <v>3.13</v>
      </c>
      <c r="S549" s="49">
        <f>Main!E659</f>
        <v>3.63</v>
      </c>
      <c r="T549" s="49">
        <f>Main!F659</f>
        <v>2.4500000000000002</v>
      </c>
      <c r="U549" s="49">
        <f>Main!G659</f>
        <v>2.4900000000000002</v>
      </c>
      <c r="V549" s="49">
        <f>Main!H659</f>
        <v>3.24</v>
      </c>
      <c r="W549" s="49">
        <f>Main!I659</f>
        <v>2.96</v>
      </c>
      <c r="X549" s="49">
        <f>Main!J659</f>
        <v>3.24</v>
      </c>
      <c r="Y549" s="49">
        <f>Main!K659</f>
        <v>1.55</v>
      </c>
      <c r="Z549" s="49">
        <f>Main!L3299</f>
        <v>0</v>
      </c>
      <c r="AB549" s="49">
        <v>4</v>
      </c>
      <c r="AC549" s="49" t="str">
        <v>Meslier</v>
      </c>
      <c r="AD549" s="49">
        <v>4.5</v>
      </c>
      <c r="AE549" s="49" t="str">
        <v>Leeds</v>
      </c>
      <c r="AF549" s="49">
        <v>3.13</v>
      </c>
      <c r="AG549" s="49">
        <v>3.36</v>
      </c>
      <c r="AH549" s="49">
        <v>3.2</v>
      </c>
      <c r="AI549" s="49">
        <v>3.41</v>
      </c>
      <c r="AJ549" s="49">
        <v>3.43</v>
      </c>
      <c r="AK549" s="49">
        <v>3.18</v>
      </c>
      <c r="AL549" s="49">
        <v>3.38</v>
      </c>
      <c r="AM549" s="49">
        <v>3.24</v>
      </c>
      <c r="AN549" s="49">
        <v>0</v>
      </c>
      <c r="AP549" s="50" t="str">
        <f>Main!A659</f>
        <v>Eriksen</v>
      </c>
      <c r="AQ549" s="50">
        <f>Main!B659</f>
        <v>6.3</v>
      </c>
      <c r="AR549" s="50" t="str">
        <f>Main!C659</f>
        <v>Man Utd</v>
      </c>
      <c r="AS549" s="50">
        <f>Main!D659</f>
        <v>3.13</v>
      </c>
      <c r="AT549" s="50">
        <f>Main!E659</f>
        <v>3.63</v>
      </c>
      <c r="AU549" s="50">
        <f>Main!F659</f>
        <v>2.4500000000000002</v>
      </c>
      <c r="AV549" s="50">
        <f>Main!G659</f>
        <v>2.4900000000000002</v>
      </c>
      <c r="AW549" s="50">
        <f>Main!H659</f>
        <v>3.24</v>
      </c>
      <c r="AX549" s="50">
        <f>Main!I659</f>
        <v>2.96</v>
      </c>
      <c r="AY549" s="50">
        <f>Main!J659</f>
        <v>3.24</v>
      </c>
      <c r="AZ549" s="50">
        <f>Main!K659</f>
        <v>1.55</v>
      </c>
      <c r="BA549" s="50">
        <f>Main!L1539</f>
        <v>0</v>
      </c>
      <c r="BC549" s="50" t="str">
        <v>Eriksen</v>
      </c>
      <c r="BD549" s="50">
        <v>6.3</v>
      </c>
      <c r="BE549" s="50" t="str">
        <v>Man Utd</v>
      </c>
      <c r="BF549" s="50">
        <v>3.13</v>
      </c>
      <c r="BG549" s="50">
        <v>3.63</v>
      </c>
      <c r="BH549" s="50">
        <v>2.4500000000000002</v>
      </c>
      <c r="BI549" s="50">
        <v>2.4900000000000002</v>
      </c>
      <c r="BJ549" s="50">
        <v>3.24</v>
      </c>
      <c r="BK549" s="50">
        <v>2.96</v>
      </c>
      <c r="BL549" s="50">
        <v>3.24</v>
      </c>
      <c r="BM549" s="50">
        <v>1.55</v>
      </c>
      <c r="BN549" s="50">
        <v>0</v>
      </c>
      <c r="BP549" s="126" t="str">
        <f>Main!A549</f>
        <v>Eriksen</v>
      </c>
      <c r="BQ549" s="126">
        <f>Main!N3299</f>
        <v>0</v>
      </c>
      <c r="BR549" s="126">
        <f>Main!H109</f>
        <v>3.24</v>
      </c>
      <c r="BS549" s="126" t="str">
        <v>Eriksen</v>
      </c>
      <c r="BT549" s="126">
        <v>0</v>
      </c>
      <c r="BU549" s="126">
        <v>3.24</v>
      </c>
      <c r="BV549" s="127" t="str">
        <f t="shared" si="73"/>
        <v>Eriksen</v>
      </c>
      <c r="BW549" s="127">
        <f>Main!P3299</f>
        <v>0</v>
      </c>
      <c r="BX549" s="127">
        <f t="shared" si="74"/>
        <v>3.24</v>
      </c>
      <c r="BY549" s="127" t="str">
        <v>Eriksen</v>
      </c>
      <c r="BZ549" s="127">
        <v>0</v>
      </c>
      <c r="CA549" s="127">
        <v>3.24</v>
      </c>
      <c r="CH549" s="19" t="str">
        <f t="shared" si="75"/>
        <v>Eriksen</v>
      </c>
      <c r="CI549" s="19">
        <f>Main!M3299-BQ549-BW549-CC549</f>
        <v>0</v>
      </c>
      <c r="CJ549" s="19">
        <f t="shared" si="76"/>
        <v>3.24</v>
      </c>
      <c r="CK549" s="19" t="str">
        <v>Eriksen</v>
      </c>
      <c r="CL549" s="19">
        <v>0</v>
      </c>
      <c r="CM549" s="19">
        <v>3.24</v>
      </c>
    </row>
    <row r="550" spans="1:91">
      <c r="A550" s="48" t="str">
        <v>Eze</v>
      </c>
      <c r="B550" s="48">
        <v>5.7</v>
      </c>
      <c r="C550" s="48" t="str">
        <v>Crystal Palace</v>
      </c>
      <c r="D550" s="48">
        <v>3.39</v>
      </c>
      <c r="E550" s="48">
        <v>3.07</v>
      </c>
      <c r="F550" s="48">
        <v>2.6</v>
      </c>
      <c r="G550" s="48">
        <v>2.76</v>
      </c>
      <c r="H550" s="48">
        <v>2.48</v>
      </c>
      <c r="I550" s="48">
        <v>2.91</v>
      </c>
      <c r="J550" s="48">
        <v>2.82</v>
      </c>
      <c r="K550" s="48">
        <v>2.56</v>
      </c>
      <c r="L550" s="48">
        <v>0</v>
      </c>
      <c r="N550" s="252">
        <f t="shared" si="71"/>
        <v>2</v>
      </c>
      <c r="O550" s="49" t="str">
        <f>Main!A660</f>
        <v>Eze</v>
      </c>
      <c r="P550" s="49">
        <f>Main!B660</f>
        <v>5.7</v>
      </c>
      <c r="Q550" s="49" t="str">
        <f>Main!C660</f>
        <v>Crystal Palace</v>
      </c>
      <c r="R550" s="49">
        <f>Main!D660</f>
        <v>3.39</v>
      </c>
      <c r="S550" s="49">
        <f>Main!E660</f>
        <v>3.07</v>
      </c>
      <c r="T550" s="49">
        <f>Main!F660</f>
        <v>2.6</v>
      </c>
      <c r="U550" s="49">
        <f>Main!G660</f>
        <v>2.76</v>
      </c>
      <c r="V550" s="49">
        <f>Main!H660</f>
        <v>2.48</v>
      </c>
      <c r="W550" s="49">
        <f>Main!I660</f>
        <v>2.91</v>
      </c>
      <c r="X550" s="49">
        <f>Main!J660</f>
        <v>2.82</v>
      </c>
      <c r="Y550" s="49">
        <f>Main!K660</f>
        <v>2.56</v>
      </c>
      <c r="Z550" s="49">
        <f>Main!L3300</f>
        <v>0</v>
      </c>
      <c r="AB550" s="49">
        <v>4</v>
      </c>
      <c r="AC550" s="49" t="str">
        <v>Guaita</v>
      </c>
      <c r="AD550" s="49">
        <v>4.5</v>
      </c>
      <c r="AE550" s="49" t="str">
        <v>Crystal Palace</v>
      </c>
      <c r="AF550" s="49">
        <v>3.71</v>
      </c>
      <c r="AG550" s="49">
        <v>3.38</v>
      </c>
      <c r="AH550" s="49">
        <v>3.17</v>
      </c>
      <c r="AI550" s="49">
        <v>3.31</v>
      </c>
      <c r="AJ550" s="49">
        <v>3.06</v>
      </c>
      <c r="AK550" s="49">
        <v>3.35</v>
      </c>
      <c r="AL550" s="49">
        <v>3.24</v>
      </c>
      <c r="AM550" s="49">
        <v>3.06</v>
      </c>
      <c r="AN550" s="49">
        <v>0</v>
      </c>
      <c r="AP550" s="50" t="str">
        <f>Main!A660</f>
        <v>Eze</v>
      </c>
      <c r="AQ550" s="50">
        <f>Main!B660</f>
        <v>5.7</v>
      </c>
      <c r="AR550" s="50" t="str">
        <f>Main!C660</f>
        <v>Crystal Palace</v>
      </c>
      <c r="AS550" s="50">
        <f>Main!D660</f>
        <v>3.39</v>
      </c>
      <c r="AT550" s="50">
        <f>Main!E660</f>
        <v>3.07</v>
      </c>
      <c r="AU550" s="50">
        <f>Main!F660</f>
        <v>2.6</v>
      </c>
      <c r="AV550" s="50">
        <f>Main!G660</f>
        <v>2.76</v>
      </c>
      <c r="AW550" s="50">
        <f>Main!H660</f>
        <v>2.48</v>
      </c>
      <c r="AX550" s="50">
        <f>Main!I660</f>
        <v>2.91</v>
      </c>
      <c r="AY550" s="50">
        <f>Main!J660</f>
        <v>2.82</v>
      </c>
      <c r="AZ550" s="50">
        <f>Main!K660</f>
        <v>2.56</v>
      </c>
      <c r="BA550" s="50">
        <f>Main!L1540</f>
        <v>0</v>
      </c>
      <c r="BC550" s="50" t="str">
        <v>Eze</v>
      </c>
      <c r="BD550" s="50">
        <v>5.7</v>
      </c>
      <c r="BE550" s="50" t="str">
        <v>Crystal Palace</v>
      </c>
      <c r="BF550" s="50">
        <v>3.39</v>
      </c>
      <c r="BG550" s="50">
        <v>3.07</v>
      </c>
      <c r="BH550" s="50">
        <v>2.6</v>
      </c>
      <c r="BI550" s="50">
        <v>2.76</v>
      </c>
      <c r="BJ550" s="50">
        <v>2.48</v>
      </c>
      <c r="BK550" s="50">
        <v>2.91</v>
      </c>
      <c r="BL550" s="50">
        <v>2.82</v>
      </c>
      <c r="BM550" s="50">
        <v>2.56</v>
      </c>
      <c r="BN550" s="50">
        <v>0</v>
      </c>
      <c r="BP550" s="126" t="str">
        <f>Main!A550</f>
        <v>Eze</v>
      </c>
      <c r="BQ550" s="126">
        <f>Main!N3300</f>
        <v>0</v>
      </c>
      <c r="BR550" s="126">
        <f>Main!H110</f>
        <v>2.48</v>
      </c>
      <c r="BS550" s="126" t="str">
        <v>Eze</v>
      </c>
      <c r="BT550" s="126">
        <v>0</v>
      </c>
      <c r="BU550" s="126">
        <v>2.48</v>
      </c>
      <c r="BV550" s="127" t="str">
        <f t="shared" si="73"/>
        <v>Eze</v>
      </c>
      <c r="BW550" s="127">
        <f>Main!P3300</f>
        <v>0</v>
      </c>
      <c r="BX550" s="127">
        <f t="shared" si="74"/>
        <v>2.48</v>
      </c>
      <c r="BY550" s="127" t="str">
        <v>Eze</v>
      </c>
      <c r="BZ550" s="127">
        <v>0</v>
      </c>
      <c r="CA550" s="127">
        <v>2.48</v>
      </c>
      <c r="CH550" s="19" t="str">
        <f t="shared" si="75"/>
        <v>Eze</v>
      </c>
      <c r="CI550" s="19">
        <f>Main!M3300-BQ550-BW550-CC550</f>
        <v>0</v>
      </c>
      <c r="CJ550" s="19">
        <f t="shared" si="76"/>
        <v>2.48</v>
      </c>
      <c r="CK550" s="19" t="str">
        <v>Eze</v>
      </c>
      <c r="CL550" s="19">
        <v>0</v>
      </c>
      <c r="CM550" s="19">
        <v>2.48</v>
      </c>
    </row>
    <row r="551" spans="1:91">
      <c r="A551" s="48" t="str" cm="1">
        <f t="array" ref="A551:L660">_xlfn._xlws.SORT(Main!A551:L660,12,-1)</f>
        <v>Alexander-Arnold</v>
      </c>
      <c r="B551" s="48">
        <v>7.2</v>
      </c>
      <c r="C551" s="48" t="str">
        <v>Liverpool</v>
      </c>
      <c r="D551" s="48">
        <v>5.47</v>
      </c>
      <c r="E551" s="48">
        <v>4.5599999999999996</v>
      </c>
      <c r="F551" s="48">
        <v>3.88</v>
      </c>
      <c r="G551" s="48">
        <v>4.2300000000000004</v>
      </c>
      <c r="H551" s="48">
        <v>4.62</v>
      </c>
      <c r="I551" s="48">
        <v>5.53</v>
      </c>
      <c r="J551" s="48">
        <v>3.38</v>
      </c>
      <c r="K551" s="48">
        <v>4.43</v>
      </c>
      <c r="L551" s="48">
        <v>1</v>
      </c>
      <c r="N551" s="252">
        <f t="shared" si="71"/>
        <v>3</v>
      </c>
      <c r="O551" s="49" t="str">
        <f>Main!A661</f>
        <v>Cancelo</v>
      </c>
      <c r="P551" s="49">
        <f>Main!B661</f>
        <v>7.4</v>
      </c>
      <c r="Q551" s="49" t="str">
        <f>Main!C661</f>
        <v>Man City</v>
      </c>
      <c r="R551" s="49">
        <f>Main!D661</f>
        <v>4.88</v>
      </c>
      <c r="S551" s="49">
        <f>Main!E661</f>
        <v>3.74</v>
      </c>
      <c r="T551" s="49">
        <f>Main!F661</f>
        <v>6.68</v>
      </c>
      <c r="U551" s="49">
        <f>Main!G661</f>
        <v>4.47</v>
      </c>
      <c r="V551" s="49">
        <f>Main!H661</f>
        <v>3.18</v>
      </c>
      <c r="W551" s="49">
        <f>Main!I661</f>
        <v>7.21</v>
      </c>
      <c r="X551" s="49">
        <f>Main!J661</f>
        <v>4.09</v>
      </c>
      <c r="Y551" s="49">
        <f>Main!K661</f>
        <v>1.86</v>
      </c>
      <c r="Z551" s="49">
        <f>Main!L3301</f>
        <v>0</v>
      </c>
      <c r="AB551" s="49" cm="1">
        <f t="array" ref="AB551:AN660">_xlfn._xlws.SORT(N551:Z660,{13,1},{-1,1})</f>
        <v>1</v>
      </c>
      <c r="AC551" s="49" t="str">
        <v>Haaland</v>
      </c>
      <c r="AD551" s="49">
        <v>11.5</v>
      </c>
      <c r="AE551" s="49" t="str">
        <v>Man City</v>
      </c>
      <c r="AF551" s="49">
        <v>8.2100000000000009</v>
      </c>
      <c r="AG551" s="49">
        <v>5.33</v>
      </c>
      <c r="AH551" s="49">
        <v>11.86</v>
      </c>
      <c r="AI551" s="49">
        <v>6.93</v>
      </c>
      <c r="AJ551" s="49">
        <v>5.23</v>
      </c>
      <c r="AK551" s="49">
        <v>11.64</v>
      </c>
      <c r="AL551" s="49">
        <v>6.28</v>
      </c>
      <c r="AM551" s="49">
        <v>2.86</v>
      </c>
      <c r="AN551" s="49">
        <v>1</v>
      </c>
      <c r="AP551" s="50" t="str">
        <f>Main!A661</f>
        <v>Cancelo</v>
      </c>
      <c r="AQ551" s="50">
        <f>Main!B661</f>
        <v>7.4</v>
      </c>
      <c r="AR551" s="50" t="str">
        <f>Main!C661</f>
        <v>Man City</v>
      </c>
      <c r="AS551" s="50">
        <f>Main!D661</f>
        <v>4.88</v>
      </c>
      <c r="AT551" s="50">
        <f>Main!E661</f>
        <v>3.74</v>
      </c>
      <c r="AU551" s="50">
        <f>Main!F661</f>
        <v>6.68</v>
      </c>
      <c r="AV551" s="50">
        <f>Main!G661</f>
        <v>4.47</v>
      </c>
      <c r="AW551" s="50">
        <f>Main!H661</f>
        <v>3.18</v>
      </c>
      <c r="AX551" s="50">
        <f>Main!I661</f>
        <v>7.21</v>
      </c>
      <c r="AY551" s="50">
        <f>Main!J661</f>
        <v>4.09</v>
      </c>
      <c r="AZ551" s="50">
        <f>Main!K661</f>
        <v>1.86</v>
      </c>
      <c r="BA551" s="50">
        <f>Main!L1541</f>
        <v>0</v>
      </c>
      <c r="BC551" s="50" t="str" cm="1">
        <f t="array" ref="BC551:BN660">_xlfn._xlws.SORT(AP551:BA660,12,-1)</f>
        <v>Haaland</v>
      </c>
      <c r="BD551" s="50">
        <v>11.5</v>
      </c>
      <c r="BE551" s="50" t="str">
        <v>Man City</v>
      </c>
      <c r="BF551" s="50">
        <v>8.2100000000000009</v>
      </c>
      <c r="BG551" s="50">
        <v>5.33</v>
      </c>
      <c r="BH551" s="50">
        <v>11.86</v>
      </c>
      <c r="BI551" s="50">
        <v>6.93</v>
      </c>
      <c r="BJ551" s="50">
        <v>5.23</v>
      </c>
      <c r="BK551" s="50">
        <v>11.64</v>
      </c>
      <c r="BL551" s="50">
        <v>6.28</v>
      </c>
      <c r="BM551" s="50">
        <v>2.86</v>
      </c>
      <c r="BN551" s="50">
        <v>1</v>
      </c>
      <c r="BP551" s="126" t="str">
        <f>Main!A551</f>
        <v>Cancelo</v>
      </c>
      <c r="BQ551" s="126">
        <f>Main!N3301</f>
        <v>0</v>
      </c>
      <c r="BR551" s="126">
        <f>Main!I1</f>
        <v>7.21</v>
      </c>
      <c r="BS551" s="126" t="str" cm="1">
        <f t="array" ref="BS551:BU660">_xlfn._xlws.SORT(BP551:BR660,2,-1)</f>
        <v>Botman</v>
      </c>
      <c r="BT551" s="126">
        <v>1</v>
      </c>
      <c r="BU551" s="126">
        <v>3.46</v>
      </c>
      <c r="BV551" s="127" t="str">
        <f t="shared" si="73"/>
        <v>Cancelo</v>
      </c>
      <c r="BW551" s="127">
        <f>Main!P3301</f>
        <v>0</v>
      </c>
      <c r="BX551" s="127">
        <f t="shared" si="74"/>
        <v>7.21</v>
      </c>
      <c r="BY551" s="127" t="str" cm="1">
        <f t="array" ref="BY551:CA660">_xlfn._xlws.SORT(BV551:BX660,2,-1)</f>
        <v>Dunk</v>
      </c>
      <c r="BZ551" s="127">
        <v>1</v>
      </c>
      <c r="CA551" s="127">
        <v>3.27</v>
      </c>
      <c r="CH551" s="19" t="str">
        <f t="shared" si="75"/>
        <v>Cancelo</v>
      </c>
      <c r="CI551" s="19">
        <f>Main!M3301-BQ551-BW551-CC551</f>
        <v>0</v>
      </c>
      <c r="CJ551" s="19">
        <f t="shared" si="76"/>
        <v>7.21</v>
      </c>
      <c r="CK551" s="19" t="str" cm="1">
        <f t="array" ref="CK551:CM660">_xlfn._xlws.SORT(CH551:CJ660,2,-1)</f>
        <v>Greenwood</v>
      </c>
      <c r="CL551" s="19">
        <v>1</v>
      </c>
      <c r="CM551" s="19">
        <v>0.71</v>
      </c>
    </row>
    <row r="552" spans="1:91">
      <c r="A552" s="48" t="str">
        <v>Gabriel</v>
      </c>
      <c r="B552" s="48">
        <v>5.0999999999999996</v>
      </c>
      <c r="C552" s="48" t="str">
        <v>Arsenal</v>
      </c>
      <c r="D552" s="48">
        <v>3.64</v>
      </c>
      <c r="E552" s="48">
        <v>3.66</v>
      </c>
      <c r="F552" s="48">
        <v>2.86</v>
      </c>
      <c r="G552" s="48">
        <v>3.48</v>
      </c>
      <c r="H552" s="48">
        <v>3.85</v>
      </c>
      <c r="I552" s="48">
        <v>6.47</v>
      </c>
      <c r="J552" s="48">
        <v>3.41</v>
      </c>
      <c r="K552" s="48">
        <v>2.75</v>
      </c>
      <c r="L552" s="48">
        <v>1</v>
      </c>
      <c r="N552" s="252">
        <f t="shared" si="71"/>
        <v>3</v>
      </c>
      <c r="O552" s="49" t="str">
        <f>Main!A662</f>
        <v>Alexander-Arnold</v>
      </c>
      <c r="P552" s="49">
        <f>Main!B662</f>
        <v>7.2</v>
      </c>
      <c r="Q552" s="49" t="str">
        <f>Main!C662</f>
        <v>Liverpool</v>
      </c>
      <c r="R552" s="49">
        <f>Main!D662</f>
        <v>5.47</v>
      </c>
      <c r="S552" s="49">
        <f>Main!E662</f>
        <v>4.5599999999999996</v>
      </c>
      <c r="T552" s="49">
        <f>Main!F662</f>
        <v>3.88</v>
      </c>
      <c r="U552" s="49">
        <f>Main!G662</f>
        <v>4.2300000000000004</v>
      </c>
      <c r="V552" s="49">
        <f>Main!H662</f>
        <v>4.62</v>
      </c>
      <c r="W552" s="49">
        <f>Main!I662</f>
        <v>5.53</v>
      </c>
      <c r="X552" s="49">
        <f>Main!J662</f>
        <v>3.38</v>
      </c>
      <c r="Y552" s="49">
        <f>Main!K662</f>
        <v>4.43</v>
      </c>
      <c r="Z552" s="49">
        <f>Main!L3302</f>
        <v>1</v>
      </c>
      <c r="AB552" s="49">
        <v>1</v>
      </c>
      <c r="AC552" s="49" t="str">
        <v>Mitrović</v>
      </c>
      <c r="AD552" s="49">
        <v>6.9</v>
      </c>
      <c r="AE552" s="49" t="str">
        <v>Fulham</v>
      </c>
      <c r="AF552" s="49">
        <v>5.61</v>
      </c>
      <c r="AG552" s="49">
        <v>7.06</v>
      </c>
      <c r="AH552" s="49">
        <v>3.04</v>
      </c>
      <c r="AI552" s="49">
        <v>4.18</v>
      </c>
      <c r="AJ552" s="49">
        <v>3.38</v>
      </c>
      <c r="AK552" s="49">
        <v>5.23</v>
      </c>
      <c r="AL552" s="49">
        <v>3.58</v>
      </c>
      <c r="AM552" s="49">
        <v>3.83</v>
      </c>
      <c r="AN552" s="49">
        <v>1</v>
      </c>
      <c r="AP552" s="50" t="str">
        <f>Main!A662</f>
        <v>Alexander-Arnold</v>
      </c>
      <c r="AQ552" s="50">
        <f>Main!B662</f>
        <v>7.2</v>
      </c>
      <c r="AR552" s="50" t="str">
        <f>Main!C662</f>
        <v>Liverpool</v>
      </c>
      <c r="AS552" s="50">
        <f>Main!D662</f>
        <v>5.47</v>
      </c>
      <c r="AT552" s="50">
        <f>Main!E662</f>
        <v>4.5599999999999996</v>
      </c>
      <c r="AU552" s="50">
        <f>Main!F662</f>
        <v>3.88</v>
      </c>
      <c r="AV552" s="50">
        <f>Main!G662</f>
        <v>4.2300000000000004</v>
      </c>
      <c r="AW552" s="50">
        <f>Main!H662</f>
        <v>4.62</v>
      </c>
      <c r="AX552" s="50">
        <f>Main!I662</f>
        <v>5.53</v>
      </c>
      <c r="AY552" s="50">
        <f>Main!J662</f>
        <v>3.38</v>
      </c>
      <c r="AZ552" s="50">
        <f>Main!K662</f>
        <v>4.43</v>
      </c>
      <c r="BA552" s="50">
        <f>Main!L1542</f>
        <v>0</v>
      </c>
      <c r="BC552" s="50" t="str">
        <v>Cancelo</v>
      </c>
      <c r="BD552" s="50">
        <v>7.4</v>
      </c>
      <c r="BE552" s="50" t="str">
        <v>Man City</v>
      </c>
      <c r="BF552" s="50">
        <v>4.88</v>
      </c>
      <c r="BG552" s="50">
        <v>3.74</v>
      </c>
      <c r="BH552" s="50">
        <v>6.68</v>
      </c>
      <c r="BI552" s="50">
        <v>4.47</v>
      </c>
      <c r="BJ552" s="50">
        <v>3.18</v>
      </c>
      <c r="BK552" s="50">
        <v>7.21</v>
      </c>
      <c r="BL552" s="50">
        <v>4.09</v>
      </c>
      <c r="BM552" s="50">
        <v>1.86</v>
      </c>
      <c r="BN552" s="50">
        <v>0</v>
      </c>
      <c r="BP552" s="126" t="str">
        <f>Main!A552</f>
        <v>Alexander-Arnold</v>
      </c>
      <c r="BQ552" s="126">
        <f>Main!N3302</f>
        <v>0</v>
      </c>
      <c r="BR552" s="126">
        <f>Main!I2</f>
        <v>5.53</v>
      </c>
      <c r="BS552" s="126" t="str">
        <v>Cancelo</v>
      </c>
      <c r="BT552" s="126">
        <v>0</v>
      </c>
      <c r="BU552" s="126">
        <v>7.21</v>
      </c>
      <c r="BV552" s="127" t="str">
        <f t="shared" si="73"/>
        <v>Alexander-Arnold</v>
      </c>
      <c r="BW552" s="127">
        <f>Main!P3302</f>
        <v>0</v>
      </c>
      <c r="BX552" s="127">
        <f t="shared" si="74"/>
        <v>5.53</v>
      </c>
      <c r="BY552" s="127" t="str">
        <v>Cancelo</v>
      </c>
      <c r="BZ552" s="127">
        <v>0</v>
      </c>
      <c r="CA552" s="127">
        <v>7.21</v>
      </c>
      <c r="CH552" s="19" t="str">
        <f t="shared" si="75"/>
        <v>Alexander-Arnold</v>
      </c>
      <c r="CI552" s="19">
        <f>Main!M3302-BQ552-BW552-CC552</f>
        <v>0</v>
      </c>
      <c r="CJ552" s="19">
        <f t="shared" si="76"/>
        <v>5.53</v>
      </c>
      <c r="CK552" s="19" t="str">
        <v>Cancelo</v>
      </c>
      <c r="CL552" s="19">
        <v>0</v>
      </c>
      <c r="CM552" s="19">
        <v>7.21</v>
      </c>
    </row>
    <row r="553" spans="1:91">
      <c r="A553" s="48" t="str">
        <v>Trippier</v>
      </c>
      <c r="B553" s="48">
        <v>5.2</v>
      </c>
      <c r="C553" s="48" t="str">
        <v>Newcastle</v>
      </c>
      <c r="D553" s="48">
        <v>4.8</v>
      </c>
      <c r="E553" s="48">
        <v>2.5</v>
      </c>
      <c r="F553" s="48">
        <v>4.55</v>
      </c>
      <c r="G553" s="48">
        <v>3.76</v>
      </c>
      <c r="H553" s="48">
        <v>4.28</v>
      </c>
      <c r="I553" s="48">
        <v>4.3099999999999996</v>
      </c>
      <c r="J553" s="48">
        <v>2.85</v>
      </c>
      <c r="K553" s="48">
        <v>2.5499999999999998</v>
      </c>
      <c r="L553" s="48">
        <v>1</v>
      </c>
      <c r="N553" s="252">
        <f t="shared" si="71"/>
        <v>3</v>
      </c>
      <c r="O553" s="49" t="str">
        <f>Main!A663</f>
        <v>Gabriel</v>
      </c>
      <c r="P553" s="49">
        <f>Main!B663</f>
        <v>5.0999999999999996</v>
      </c>
      <c r="Q553" s="49" t="str">
        <f>Main!C663</f>
        <v>Arsenal</v>
      </c>
      <c r="R553" s="49">
        <f>Main!D663</f>
        <v>3.64</v>
      </c>
      <c r="S553" s="49">
        <f>Main!E663</f>
        <v>3.66</v>
      </c>
      <c r="T553" s="49">
        <f>Main!F663</f>
        <v>2.86</v>
      </c>
      <c r="U553" s="49">
        <f>Main!G663</f>
        <v>3.48</v>
      </c>
      <c r="V553" s="49">
        <f>Main!H663</f>
        <v>3.85</v>
      </c>
      <c r="W553" s="49">
        <f>Main!I663</f>
        <v>6.47</v>
      </c>
      <c r="X553" s="49">
        <f>Main!J663</f>
        <v>3.41</v>
      </c>
      <c r="Y553" s="49">
        <f>Main!K663</f>
        <v>2.75</v>
      </c>
      <c r="Z553" s="49">
        <f>Main!L3303</f>
        <v>1</v>
      </c>
      <c r="AB553" s="49">
        <v>2</v>
      </c>
      <c r="AC553" s="49" t="str">
        <v>Salah</v>
      </c>
      <c r="AD553" s="49">
        <v>12.8</v>
      </c>
      <c r="AE553" s="49" t="str">
        <v>Liverpool</v>
      </c>
      <c r="AF553" s="49">
        <v>8.14</v>
      </c>
      <c r="AG553" s="49">
        <v>6.7</v>
      </c>
      <c r="AH553" s="49">
        <v>5.55</v>
      </c>
      <c r="AI553" s="49">
        <v>5.82</v>
      </c>
      <c r="AJ553" s="49">
        <v>5.69</v>
      </c>
      <c r="AK553" s="49">
        <v>7.04</v>
      </c>
      <c r="AL553" s="49">
        <v>4.66</v>
      </c>
      <c r="AM553" s="49">
        <v>5.59</v>
      </c>
      <c r="AN553" s="49">
        <v>1</v>
      </c>
      <c r="AP553" s="50" t="str">
        <f>Main!A663</f>
        <v>Gabriel</v>
      </c>
      <c r="AQ553" s="50">
        <f>Main!B663</f>
        <v>5.0999999999999996</v>
      </c>
      <c r="AR553" s="50" t="str">
        <f>Main!C663</f>
        <v>Arsenal</v>
      </c>
      <c r="AS553" s="50">
        <f>Main!D663</f>
        <v>3.64</v>
      </c>
      <c r="AT553" s="50">
        <f>Main!E663</f>
        <v>3.66</v>
      </c>
      <c r="AU553" s="50">
        <f>Main!F663</f>
        <v>2.86</v>
      </c>
      <c r="AV553" s="50">
        <f>Main!G663</f>
        <v>3.48</v>
      </c>
      <c r="AW553" s="50">
        <f>Main!H663</f>
        <v>3.85</v>
      </c>
      <c r="AX553" s="50">
        <f>Main!I663</f>
        <v>6.47</v>
      </c>
      <c r="AY553" s="50">
        <f>Main!J663</f>
        <v>3.41</v>
      </c>
      <c r="AZ553" s="50">
        <f>Main!K663</f>
        <v>2.75</v>
      </c>
      <c r="BA553" s="50">
        <f>Main!L1543</f>
        <v>0</v>
      </c>
      <c r="BC553" s="50" t="str">
        <v>Alexander-Arnold</v>
      </c>
      <c r="BD553" s="50">
        <v>7.2</v>
      </c>
      <c r="BE553" s="50" t="str">
        <v>Liverpool</v>
      </c>
      <c r="BF553" s="50">
        <v>5.47</v>
      </c>
      <c r="BG553" s="50">
        <v>4.5599999999999996</v>
      </c>
      <c r="BH553" s="50">
        <v>3.88</v>
      </c>
      <c r="BI553" s="50">
        <v>4.2300000000000004</v>
      </c>
      <c r="BJ553" s="50">
        <v>4.62</v>
      </c>
      <c r="BK553" s="50">
        <v>5.53</v>
      </c>
      <c r="BL553" s="50">
        <v>3.38</v>
      </c>
      <c r="BM553" s="50">
        <v>4.43</v>
      </c>
      <c r="BN553" s="50">
        <v>0</v>
      </c>
      <c r="BP553" s="126" t="str">
        <f>Main!A553</f>
        <v>Gabriel</v>
      </c>
      <c r="BQ553" s="126">
        <f>Main!N3303</f>
        <v>0</v>
      </c>
      <c r="BR553" s="126">
        <f>Main!I3</f>
        <v>6.47</v>
      </c>
      <c r="BS553" s="126" t="str">
        <v>Alexander-Arnold</v>
      </c>
      <c r="BT553" s="126">
        <v>0</v>
      </c>
      <c r="BU553" s="126">
        <v>5.53</v>
      </c>
      <c r="BV553" s="127" t="str">
        <f t="shared" si="73"/>
        <v>Gabriel</v>
      </c>
      <c r="BW553" s="127">
        <f>Main!P3303</f>
        <v>0</v>
      </c>
      <c r="BX553" s="127">
        <f t="shared" si="74"/>
        <v>6.47</v>
      </c>
      <c r="BY553" s="127" t="str">
        <v>Alexander-Arnold</v>
      </c>
      <c r="BZ553" s="127">
        <v>0</v>
      </c>
      <c r="CA553" s="127">
        <v>5.53</v>
      </c>
      <c r="CH553" s="19" t="str">
        <f t="shared" si="75"/>
        <v>Gabriel</v>
      </c>
      <c r="CI553" s="19">
        <f>Main!M3303-BQ553-BW553-CC553</f>
        <v>0</v>
      </c>
      <c r="CJ553" s="19">
        <f t="shared" si="76"/>
        <v>6.47</v>
      </c>
      <c r="CK553" s="19" t="str">
        <v>Alexander-Arnold</v>
      </c>
      <c r="CL553" s="19">
        <v>0</v>
      </c>
      <c r="CM553" s="19">
        <v>5.53</v>
      </c>
    </row>
    <row r="554" spans="1:91">
      <c r="A554" s="48" t="str">
        <v>Dunk</v>
      </c>
      <c r="B554" s="48">
        <v>4.7</v>
      </c>
      <c r="C554" s="48" t="str">
        <v>Brighton</v>
      </c>
      <c r="D554" s="48">
        <v>2.59</v>
      </c>
      <c r="E554" s="48">
        <v>3.62</v>
      </c>
      <c r="F554" s="48">
        <v>2.42</v>
      </c>
      <c r="G554" s="48">
        <v>3.12</v>
      </c>
      <c r="H554" s="48">
        <v>4.3899999999999997</v>
      </c>
      <c r="I554" s="48">
        <v>3.27</v>
      </c>
      <c r="J554" s="48">
        <v>3.92</v>
      </c>
      <c r="K554" s="48">
        <v>1.45</v>
      </c>
      <c r="L554" s="48">
        <v>1</v>
      </c>
      <c r="N554" s="252">
        <f t="shared" si="71"/>
        <v>3</v>
      </c>
      <c r="O554" s="49" t="str">
        <f>Main!A664</f>
        <v>Robertson</v>
      </c>
      <c r="P554" s="49">
        <f>Main!B664</f>
        <v>6.8</v>
      </c>
      <c r="Q554" s="49" t="str">
        <f>Main!C664</f>
        <v>Liverpool</v>
      </c>
      <c r="R554" s="49">
        <f>Main!D664</f>
        <v>4.58</v>
      </c>
      <c r="S554" s="49">
        <f>Main!E664</f>
        <v>3.64</v>
      </c>
      <c r="T554" s="49">
        <f>Main!F664</f>
        <v>3.23</v>
      </c>
      <c r="U554" s="49">
        <f>Main!G664</f>
        <v>3.52</v>
      </c>
      <c r="V554" s="49">
        <f>Main!H664</f>
        <v>3.86</v>
      </c>
      <c r="W554" s="49">
        <f>Main!I664</f>
        <v>4.6900000000000004</v>
      </c>
      <c r="X554" s="49">
        <f>Main!J664</f>
        <v>2.81</v>
      </c>
      <c r="Y554" s="49">
        <f>Main!K664</f>
        <v>3.76</v>
      </c>
      <c r="Z554" s="49">
        <f>Main!L3304</f>
        <v>0</v>
      </c>
      <c r="AB554" s="49">
        <v>2</v>
      </c>
      <c r="AC554" s="49" t="str">
        <v>Saka</v>
      </c>
      <c r="AD554" s="49">
        <v>8</v>
      </c>
      <c r="AE554" s="49" t="str">
        <v>Arsenal</v>
      </c>
      <c r="AF554" s="49">
        <v>4.79</v>
      </c>
      <c r="AG554" s="49">
        <v>4.96</v>
      </c>
      <c r="AH554" s="49">
        <v>4.45</v>
      </c>
      <c r="AI554" s="49">
        <v>4.71</v>
      </c>
      <c r="AJ554" s="49">
        <v>5.0199999999999996</v>
      </c>
      <c r="AK554" s="49">
        <v>9.41</v>
      </c>
      <c r="AL554" s="49">
        <v>4.7699999999999996</v>
      </c>
      <c r="AM554" s="49">
        <v>3.88</v>
      </c>
      <c r="AN554" s="49">
        <v>1</v>
      </c>
      <c r="AP554" s="50" t="str">
        <f>Main!A664</f>
        <v>Robertson</v>
      </c>
      <c r="AQ554" s="50">
        <f>Main!B664</f>
        <v>6.8</v>
      </c>
      <c r="AR554" s="50" t="str">
        <f>Main!C664</f>
        <v>Liverpool</v>
      </c>
      <c r="AS554" s="50">
        <f>Main!D664</f>
        <v>4.58</v>
      </c>
      <c r="AT554" s="50">
        <f>Main!E664</f>
        <v>3.64</v>
      </c>
      <c r="AU554" s="50">
        <f>Main!F664</f>
        <v>3.23</v>
      </c>
      <c r="AV554" s="50">
        <f>Main!G664</f>
        <v>3.52</v>
      </c>
      <c r="AW554" s="50">
        <f>Main!H664</f>
        <v>3.86</v>
      </c>
      <c r="AX554" s="50">
        <f>Main!I664</f>
        <v>4.6900000000000004</v>
      </c>
      <c r="AY554" s="50">
        <f>Main!J664</f>
        <v>2.81</v>
      </c>
      <c r="AZ554" s="50">
        <f>Main!K664</f>
        <v>3.76</v>
      </c>
      <c r="BA554" s="50">
        <f>Main!L1544</f>
        <v>0</v>
      </c>
      <c r="BC554" s="50" t="str">
        <v>Gabriel</v>
      </c>
      <c r="BD554" s="50">
        <v>5.0999999999999996</v>
      </c>
      <c r="BE554" s="50" t="str">
        <v>Arsenal</v>
      </c>
      <c r="BF554" s="50">
        <v>3.64</v>
      </c>
      <c r="BG554" s="50">
        <v>3.66</v>
      </c>
      <c r="BH554" s="50">
        <v>2.86</v>
      </c>
      <c r="BI554" s="50">
        <v>3.48</v>
      </c>
      <c r="BJ554" s="50">
        <v>3.85</v>
      </c>
      <c r="BK554" s="50">
        <v>6.47</v>
      </c>
      <c r="BL554" s="50">
        <v>3.41</v>
      </c>
      <c r="BM554" s="50">
        <v>2.75</v>
      </c>
      <c r="BN554" s="50">
        <v>0</v>
      </c>
      <c r="BP554" s="126" t="str">
        <f>Main!A554</f>
        <v>Robertson</v>
      </c>
      <c r="BQ554" s="126">
        <f>Main!N3304</f>
        <v>0</v>
      </c>
      <c r="BR554" s="126">
        <f>Main!I4</f>
        <v>4.6900000000000004</v>
      </c>
      <c r="BS554" s="126" t="str">
        <v>Gabriel</v>
      </c>
      <c r="BT554" s="126">
        <v>0</v>
      </c>
      <c r="BU554" s="126">
        <v>6.47</v>
      </c>
      <c r="BV554" s="127" t="str">
        <f t="shared" si="73"/>
        <v>Robertson</v>
      </c>
      <c r="BW554" s="127">
        <f>Main!P3304</f>
        <v>0</v>
      </c>
      <c r="BX554" s="127">
        <f t="shared" si="74"/>
        <v>4.6900000000000004</v>
      </c>
      <c r="BY554" s="127" t="str">
        <v>Gabriel</v>
      </c>
      <c r="BZ554" s="127">
        <v>0</v>
      </c>
      <c r="CA554" s="127">
        <v>6.47</v>
      </c>
      <c r="CH554" s="19" t="str">
        <f t="shared" si="75"/>
        <v>Robertson</v>
      </c>
      <c r="CI554" s="19">
        <f>Main!M3304-BQ554-BW554-CC554</f>
        <v>0</v>
      </c>
      <c r="CJ554" s="19">
        <f t="shared" si="76"/>
        <v>4.6900000000000004</v>
      </c>
      <c r="CK554" s="19" t="str">
        <v>Gabriel</v>
      </c>
      <c r="CL554" s="19">
        <v>0</v>
      </c>
      <c r="CM554" s="19">
        <v>6.47</v>
      </c>
    </row>
    <row r="555" spans="1:91">
      <c r="A555" s="48" t="str">
        <v>Botman</v>
      </c>
      <c r="B555" s="48">
        <v>4.4000000000000004</v>
      </c>
      <c r="C555" s="48" t="str">
        <v>Newcastle</v>
      </c>
      <c r="D555" s="48">
        <v>3.77</v>
      </c>
      <c r="E555" s="48">
        <v>2.08</v>
      </c>
      <c r="F555" s="48">
        <v>3.68</v>
      </c>
      <c r="G555" s="48">
        <v>3.25</v>
      </c>
      <c r="H555" s="48">
        <v>3.65</v>
      </c>
      <c r="I555" s="48">
        <v>3.46</v>
      </c>
      <c r="J555" s="48">
        <v>2.31</v>
      </c>
      <c r="K555" s="48">
        <v>2.04</v>
      </c>
      <c r="L555" s="48">
        <v>1</v>
      </c>
      <c r="N555" s="252">
        <f t="shared" si="71"/>
        <v>3</v>
      </c>
      <c r="O555" s="49" t="str">
        <f>Main!A665</f>
        <v>Trippier</v>
      </c>
      <c r="P555" s="49">
        <f>Main!B665</f>
        <v>5.2</v>
      </c>
      <c r="Q555" s="49" t="str">
        <f>Main!C665</f>
        <v>Newcastle</v>
      </c>
      <c r="R555" s="49">
        <f>Main!D665</f>
        <v>4.8</v>
      </c>
      <c r="S555" s="49">
        <f>Main!E665</f>
        <v>2.5</v>
      </c>
      <c r="T555" s="49">
        <f>Main!F665</f>
        <v>4.55</v>
      </c>
      <c r="U555" s="49">
        <f>Main!G665</f>
        <v>3.76</v>
      </c>
      <c r="V555" s="49">
        <f>Main!H665</f>
        <v>4.28</v>
      </c>
      <c r="W555" s="49">
        <f>Main!I665</f>
        <v>4.3099999999999996</v>
      </c>
      <c r="X555" s="49">
        <f>Main!J665</f>
        <v>2.85</v>
      </c>
      <c r="Y555" s="49">
        <f>Main!K665</f>
        <v>2.5499999999999998</v>
      </c>
      <c r="Z555" s="49">
        <f>Main!L3305</f>
        <v>1</v>
      </c>
      <c r="AB555" s="49">
        <v>2</v>
      </c>
      <c r="AC555" s="49" t="str">
        <v>Martinelli</v>
      </c>
      <c r="AD555" s="49">
        <v>6.8</v>
      </c>
      <c r="AE555" s="49" t="str">
        <v>Arsenal</v>
      </c>
      <c r="AF555" s="49">
        <v>4.3499999999999996</v>
      </c>
      <c r="AG555" s="49">
        <v>4.3600000000000003</v>
      </c>
      <c r="AH555" s="49">
        <v>3.96</v>
      </c>
      <c r="AI555" s="49">
        <v>4.4000000000000004</v>
      </c>
      <c r="AJ555" s="49">
        <v>4.43</v>
      </c>
      <c r="AK555" s="49">
        <v>8.3800000000000008</v>
      </c>
      <c r="AL555" s="49">
        <v>4.2</v>
      </c>
      <c r="AM555" s="49">
        <v>3.31</v>
      </c>
      <c r="AN555" s="49">
        <v>1</v>
      </c>
      <c r="AP555" s="50" t="str">
        <f>Main!A665</f>
        <v>Trippier</v>
      </c>
      <c r="AQ555" s="50">
        <f>Main!B665</f>
        <v>5.2</v>
      </c>
      <c r="AR555" s="50" t="str">
        <f>Main!C665</f>
        <v>Newcastle</v>
      </c>
      <c r="AS555" s="50">
        <f>Main!D665</f>
        <v>4.8</v>
      </c>
      <c r="AT555" s="50">
        <f>Main!E665</f>
        <v>2.5</v>
      </c>
      <c r="AU555" s="50">
        <f>Main!F665</f>
        <v>4.55</v>
      </c>
      <c r="AV555" s="50">
        <f>Main!G665</f>
        <v>3.76</v>
      </c>
      <c r="AW555" s="50">
        <f>Main!H665</f>
        <v>4.28</v>
      </c>
      <c r="AX555" s="50">
        <f>Main!I665</f>
        <v>4.3099999999999996</v>
      </c>
      <c r="AY555" s="50">
        <f>Main!J665</f>
        <v>2.85</v>
      </c>
      <c r="AZ555" s="50">
        <f>Main!K665</f>
        <v>2.5499999999999998</v>
      </c>
      <c r="BA555" s="50">
        <f>Main!L1545</f>
        <v>0</v>
      </c>
      <c r="BC555" s="50" t="str">
        <v>Robertson</v>
      </c>
      <c r="BD555" s="50">
        <v>6.8</v>
      </c>
      <c r="BE555" s="50" t="str">
        <v>Liverpool</v>
      </c>
      <c r="BF555" s="50">
        <v>4.58</v>
      </c>
      <c r="BG555" s="50">
        <v>3.64</v>
      </c>
      <c r="BH555" s="50">
        <v>3.23</v>
      </c>
      <c r="BI555" s="50">
        <v>3.52</v>
      </c>
      <c r="BJ555" s="50">
        <v>3.86</v>
      </c>
      <c r="BK555" s="50">
        <v>4.6900000000000004</v>
      </c>
      <c r="BL555" s="50">
        <v>2.81</v>
      </c>
      <c r="BM555" s="50">
        <v>3.76</v>
      </c>
      <c r="BN555" s="50">
        <v>0</v>
      </c>
      <c r="BP555" s="126" t="str">
        <f>Main!A555</f>
        <v>Trippier</v>
      </c>
      <c r="BQ555" s="126">
        <f>Main!N3305</f>
        <v>0</v>
      </c>
      <c r="BR555" s="126">
        <f>Main!I5</f>
        <v>4.3099999999999996</v>
      </c>
      <c r="BS555" s="126" t="str">
        <v>Robertson</v>
      </c>
      <c r="BT555" s="126">
        <v>0</v>
      </c>
      <c r="BU555" s="126">
        <v>4.6900000000000004</v>
      </c>
      <c r="BV555" s="127" t="str">
        <f t="shared" si="73"/>
        <v>Trippier</v>
      </c>
      <c r="BW555" s="127">
        <f>Main!P3305</f>
        <v>0</v>
      </c>
      <c r="BX555" s="127">
        <f t="shared" si="74"/>
        <v>4.3099999999999996</v>
      </c>
      <c r="BY555" s="127" t="str">
        <v>Robertson</v>
      </c>
      <c r="BZ555" s="127">
        <v>0</v>
      </c>
      <c r="CA555" s="127">
        <v>4.6900000000000004</v>
      </c>
      <c r="CH555" s="19" t="str">
        <f t="shared" si="75"/>
        <v>Trippier</v>
      </c>
      <c r="CI555" s="19">
        <f>Main!M3305-BQ555-BW555-CC555</f>
        <v>0</v>
      </c>
      <c r="CJ555" s="19">
        <f t="shared" si="76"/>
        <v>4.3099999999999996</v>
      </c>
      <c r="CK555" s="19" t="str">
        <v>Robertson</v>
      </c>
      <c r="CL555" s="19">
        <v>0</v>
      </c>
      <c r="CM555" s="19">
        <v>4.6900000000000004</v>
      </c>
    </row>
    <row r="556" spans="1:91">
      <c r="A556" s="48" t="str">
        <v>Haaland</v>
      </c>
      <c r="B556" s="48">
        <v>11.5</v>
      </c>
      <c r="C556" s="48" t="str">
        <v>Man City</v>
      </c>
      <c r="D556" s="48">
        <v>8.2100000000000009</v>
      </c>
      <c r="E556" s="48">
        <v>5.33</v>
      </c>
      <c r="F556" s="48">
        <v>11.86</v>
      </c>
      <c r="G556" s="48">
        <v>6.93</v>
      </c>
      <c r="H556" s="48">
        <v>5.23</v>
      </c>
      <c r="I556" s="48">
        <v>11.64</v>
      </c>
      <c r="J556" s="48">
        <v>6.28</v>
      </c>
      <c r="K556" s="48">
        <v>2.86</v>
      </c>
      <c r="L556" s="48">
        <v>1</v>
      </c>
      <c r="N556" s="252">
        <f t="shared" si="71"/>
        <v>3</v>
      </c>
      <c r="O556" s="49" t="str">
        <f>Main!A666</f>
        <v>Van Dijk</v>
      </c>
      <c r="P556" s="49">
        <f>Main!B666</f>
        <v>6.5</v>
      </c>
      <c r="Q556" s="49" t="str">
        <f>Main!C666</f>
        <v>Liverpool</v>
      </c>
      <c r="R556" s="49">
        <f>Main!D666</f>
        <v>4.2</v>
      </c>
      <c r="S556" s="49">
        <f>Main!E666</f>
        <v>3.49</v>
      </c>
      <c r="T556" s="49">
        <f>Main!F666</f>
        <v>3.03</v>
      </c>
      <c r="U556" s="49">
        <f>Main!G666</f>
        <v>3.32</v>
      </c>
      <c r="V556" s="49">
        <f>Main!H666</f>
        <v>3.66</v>
      </c>
      <c r="W556" s="49">
        <f>Main!I666</f>
        <v>4.22</v>
      </c>
      <c r="X556" s="49">
        <f>Main!J666</f>
        <v>2.56</v>
      </c>
      <c r="Y556" s="49">
        <f>Main!K666</f>
        <v>3.38</v>
      </c>
      <c r="Z556" s="49">
        <f>Main!L3306</f>
        <v>0</v>
      </c>
      <c r="AB556" s="49">
        <v>2</v>
      </c>
      <c r="AC556" s="49" t="str">
        <v>Mount</v>
      </c>
      <c r="AD556" s="49">
        <v>7.5</v>
      </c>
      <c r="AE556" s="49" t="str">
        <v>Chelsea</v>
      </c>
      <c r="AF556" s="49">
        <v>4.3099999999999996</v>
      </c>
      <c r="AG556" s="49">
        <v>7.12</v>
      </c>
      <c r="AH556" s="49">
        <v>4.3</v>
      </c>
      <c r="AI556" s="49">
        <v>3.08</v>
      </c>
      <c r="AJ556" s="49">
        <v>4.5</v>
      </c>
      <c r="AK556" s="49">
        <v>3.52</v>
      </c>
      <c r="AL556" s="49">
        <v>4.62</v>
      </c>
      <c r="AM556" s="49">
        <v>3.34</v>
      </c>
      <c r="AN556" s="49">
        <v>1</v>
      </c>
      <c r="AP556" s="50" t="str">
        <f>Main!A666</f>
        <v>Van Dijk</v>
      </c>
      <c r="AQ556" s="50">
        <f>Main!B666</f>
        <v>6.5</v>
      </c>
      <c r="AR556" s="50" t="str">
        <f>Main!C666</f>
        <v>Liverpool</v>
      </c>
      <c r="AS556" s="50">
        <f>Main!D666</f>
        <v>4.2</v>
      </c>
      <c r="AT556" s="50">
        <f>Main!E666</f>
        <v>3.49</v>
      </c>
      <c r="AU556" s="50">
        <f>Main!F666</f>
        <v>3.03</v>
      </c>
      <c r="AV556" s="50">
        <f>Main!G666</f>
        <v>3.32</v>
      </c>
      <c r="AW556" s="50">
        <f>Main!H666</f>
        <v>3.66</v>
      </c>
      <c r="AX556" s="50">
        <f>Main!I666</f>
        <v>4.22</v>
      </c>
      <c r="AY556" s="50">
        <f>Main!J666</f>
        <v>2.56</v>
      </c>
      <c r="AZ556" s="50">
        <f>Main!K666</f>
        <v>3.38</v>
      </c>
      <c r="BA556" s="50">
        <f>Main!L1546</f>
        <v>0</v>
      </c>
      <c r="BC556" s="50" t="str">
        <v>Trippier</v>
      </c>
      <c r="BD556" s="50">
        <v>5.2</v>
      </c>
      <c r="BE556" s="50" t="str">
        <v>Newcastle</v>
      </c>
      <c r="BF556" s="50">
        <v>4.8</v>
      </c>
      <c r="BG556" s="50">
        <v>2.5</v>
      </c>
      <c r="BH556" s="50">
        <v>4.55</v>
      </c>
      <c r="BI556" s="50">
        <v>3.76</v>
      </c>
      <c r="BJ556" s="50">
        <v>4.28</v>
      </c>
      <c r="BK556" s="50">
        <v>4.3099999999999996</v>
      </c>
      <c r="BL556" s="50">
        <v>2.85</v>
      </c>
      <c r="BM556" s="50">
        <v>2.5499999999999998</v>
      </c>
      <c r="BN556" s="50">
        <v>0</v>
      </c>
      <c r="BP556" s="126" t="str">
        <f>Main!A556</f>
        <v>Van Dijk</v>
      </c>
      <c r="BQ556" s="126">
        <f>Main!N3306</f>
        <v>0</v>
      </c>
      <c r="BR556" s="126">
        <f>Main!I6</f>
        <v>4.22</v>
      </c>
      <c r="BS556" s="126" t="str">
        <v>Trippier</v>
      </c>
      <c r="BT556" s="126">
        <v>0</v>
      </c>
      <c r="BU556" s="126">
        <v>4.3099999999999996</v>
      </c>
      <c r="BV556" s="127" t="str">
        <f t="shared" si="73"/>
        <v>Van Dijk</v>
      </c>
      <c r="BW556" s="127">
        <f>Main!P3306</f>
        <v>0</v>
      </c>
      <c r="BX556" s="127">
        <f t="shared" si="74"/>
        <v>4.22</v>
      </c>
      <c r="BY556" s="127" t="str">
        <v>Trippier</v>
      </c>
      <c r="BZ556" s="127">
        <v>0</v>
      </c>
      <c r="CA556" s="127">
        <v>4.3099999999999996</v>
      </c>
      <c r="CH556" s="19" t="str">
        <f t="shared" si="75"/>
        <v>Van Dijk</v>
      </c>
      <c r="CI556" s="19">
        <f>Main!M3306-BQ556-BW556-CC556</f>
        <v>0</v>
      </c>
      <c r="CJ556" s="19">
        <f t="shared" si="76"/>
        <v>4.22</v>
      </c>
      <c r="CK556" s="19" t="str">
        <v>Trippier</v>
      </c>
      <c r="CL556" s="19">
        <v>0</v>
      </c>
      <c r="CM556" s="19">
        <v>4.3099999999999996</v>
      </c>
    </row>
    <row r="557" spans="1:91">
      <c r="A557" s="48" t="str">
        <v>Mitrović</v>
      </c>
      <c r="B557" s="48">
        <v>6.9</v>
      </c>
      <c r="C557" s="48" t="str">
        <v>Fulham</v>
      </c>
      <c r="D557" s="48">
        <v>5.61</v>
      </c>
      <c r="E557" s="48">
        <v>7.06</v>
      </c>
      <c r="F557" s="48">
        <v>3.04</v>
      </c>
      <c r="G557" s="48">
        <v>4.18</v>
      </c>
      <c r="H557" s="48">
        <v>3.38</v>
      </c>
      <c r="I557" s="48">
        <v>5.23</v>
      </c>
      <c r="J557" s="48">
        <v>3.58</v>
      </c>
      <c r="K557" s="48">
        <v>3.83</v>
      </c>
      <c r="L557" s="48">
        <v>1</v>
      </c>
      <c r="N557" s="252">
        <f t="shared" si="71"/>
        <v>3</v>
      </c>
      <c r="O557" s="49" t="str">
        <f>Main!A667</f>
        <v>White</v>
      </c>
      <c r="P557" s="49">
        <f>Main!B667</f>
        <v>4.7</v>
      </c>
      <c r="Q557" s="49" t="str">
        <f>Main!C667</f>
        <v>Arsenal</v>
      </c>
      <c r="R557" s="49">
        <f>Main!D667</f>
        <v>3.1</v>
      </c>
      <c r="S557" s="49">
        <f>Main!E667</f>
        <v>3.09</v>
      </c>
      <c r="T557" s="49">
        <f>Main!F667</f>
        <v>2.35</v>
      </c>
      <c r="U557" s="49">
        <f>Main!G667</f>
        <v>2.73</v>
      </c>
      <c r="V557" s="49">
        <f>Main!H667</f>
        <v>3.27</v>
      </c>
      <c r="W557" s="49">
        <f>Main!I667</f>
        <v>5.52</v>
      </c>
      <c r="X557" s="49">
        <f>Main!J667</f>
        <v>2.98</v>
      </c>
      <c r="Y557" s="49">
        <f>Main!K667</f>
        <v>2.33</v>
      </c>
      <c r="Z557" s="49">
        <f>Main!L3307</f>
        <v>0</v>
      </c>
      <c r="AB557" s="49">
        <v>2</v>
      </c>
      <c r="AC557" s="49" t="str">
        <v>Rashford</v>
      </c>
      <c r="AD557" s="49">
        <v>6.8</v>
      </c>
      <c r="AE557" s="49" t="str">
        <v>Man Utd</v>
      </c>
      <c r="AF557" s="49">
        <v>4.4400000000000004</v>
      </c>
      <c r="AG557" s="49">
        <v>5.14</v>
      </c>
      <c r="AH557" s="49">
        <v>3.14</v>
      </c>
      <c r="AI557" s="49">
        <v>2.98</v>
      </c>
      <c r="AJ557" s="49">
        <v>4.33</v>
      </c>
      <c r="AK557" s="49">
        <v>4.12</v>
      </c>
      <c r="AL557" s="49">
        <v>4.43</v>
      </c>
      <c r="AM557" s="49">
        <v>2.1</v>
      </c>
      <c r="AN557" s="49">
        <v>1</v>
      </c>
      <c r="AP557" s="50" t="str">
        <f>Main!A667</f>
        <v>White</v>
      </c>
      <c r="AQ557" s="50">
        <f>Main!B667</f>
        <v>4.7</v>
      </c>
      <c r="AR557" s="50" t="str">
        <f>Main!C667</f>
        <v>Arsenal</v>
      </c>
      <c r="AS557" s="50">
        <f>Main!D667</f>
        <v>3.1</v>
      </c>
      <c r="AT557" s="50">
        <f>Main!E667</f>
        <v>3.09</v>
      </c>
      <c r="AU557" s="50">
        <f>Main!F667</f>
        <v>2.35</v>
      </c>
      <c r="AV557" s="50">
        <f>Main!G667</f>
        <v>2.73</v>
      </c>
      <c r="AW557" s="50">
        <f>Main!H667</f>
        <v>3.27</v>
      </c>
      <c r="AX557" s="50">
        <f>Main!I667</f>
        <v>5.52</v>
      </c>
      <c r="AY557" s="50">
        <f>Main!J667</f>
        <v>2.98</v>
      </c>
      <c r="AZ557" s="50">
        <f>Main!K667</f>
        <v>2.33</v>
      </c>
      <c r="BA557" s="50">
        <f>Main!L1547</f>
        <v>0</v>
      </c>
      <c r="BC557" s="50" t="str">
        <v>Van Dijk</v>
      </c>
      <c r="BD557" s="50">
        <v>6.5</v>
      </c>
      <c r="BE557" s="50" t="str">
        <v>Liverpool</v>
      </c>
      <c r="BF557" s="50">
        <v>4.2</v>
      </c>
      <c r="BG557" s="50">
        <v>3.49</v>
      </c>
      <c r="BH557" s="50">
        <v>3.03</v>
      </c>
      <c r="BI557" s="50">
        <v>3.32</v>
      </c>
      <c r="BJ557" s="50">
        <v>3.66</v>
      </c>
      <c r="BK557" s="50">
        <v>4.22</v>
      </c>
      <c r="BL557" s="50">
        <v>2.56</v>
      </c>
      <c r="BM557" s="50">
        <v>3.38</v>
      </c>
      <c r="BN557" s="50">
        <v>0</v>
      </c>
      <c r="BP557" s="126" t="str">
        <f>Main!A557</f>
        <v>White</v>
      </c>
      <c r="BQ557" s="126">
        <f>Main!N3307</f>
        <v>0</v>
      </c>
      <c r="BR557" s="126">
        <f>Main!I7</f>
        <v>5.52</v>
      </c>
      <c r="BS557" s="126" t="str">
        <v>Van Dijk</v>
      </c>
      <c r="BT557" s="126">
        <v>0</v>
      </c>
      <c r="BU557" s="126">
        <v>4.22</v>
      </c>
      <c r="BV557" s="127" t="str">
        <f t="shared" si="73"/>
        <v>White</v>
      </c>
      <c r="BW557" s="127">
        <f>Main!P3307</f>
        <v>0</v>
      </c>
      <c r="BX557" s="127">
        <f t="shared" si="74"/>
        <v>5.52</v>
      </c>
      <c r="BY557" s="127" t="str">
        <v>Van Dijk</v>
      </c>
      <c r="BZ557" s="127">
        <v>0</v>
      </c>
      <c r="CA557" s="127">
        <v>4.22</v>
      </c>
      <c r="CH557" s="19" t="str">
        <f t="shared" si="75"/>
        <v>White</v>
      </c>
      <c r="CI557" s="19">
        <f>Main!M3307-BQ557-BW557-CC557</f>
        <v>0</v>
      </c>
      <c r="CJ557" s="19">
        <f t="shared" si="76"/>
        <v>5.52</v>
      </c>
      <c r="CK557" s="19" t="str">
        <v>Van Dijk</v>
      </c>
      <c r="CL557" s="19">
        <v>0</v>
      </c>
      <c r="CM557" s="19">
        <v>4.22</v>
      </c>
    </row>
    <row r="558" spans="1:91">
      <c r="A558" s="48" t="str">
        <v>Greenwood</v>
      </c>
      <c r="B558" s="48">
        <v>4.2</v>
      </c>
      <c r="C558" s="48" t="str">
        <v>Leeds</v>
      </c>
      <c r="D558" s="48">
        <v>0.81</v>
      </c>
      <c r="E558" s="48">
        <v>0.99</v>
      </c>
      <c r="F558" s="48">
        <v>0.74</v>
      </c>
      <c r="G558" s="48">
        <v>0.86</v>
      </c>
      <c r="H558" s="48">
        <v>0.69</v>
      </c>
      <c r="I558" s="48">
        <v>0.71</v>
      </c>
      <c r="J558" s="48">
        <v>0.79</v>
      </c>
      <c r="K558" s="48">
        <v>0.73</v>
      </c>
      <c r="L558" s="48">
        <v>1</v>
      </c>
      <c r="N558" s="252">
        <f t="shared" si="71"/>
        <v>3</v>
      </c>
      <c r="O558" s="49" t="str">
        <f>Main!A668</f>
        <v>Laporte</v>
      </c>
      <c r="P558" s="49">
        <f>Main!B668</f>
        <v>5.8</v>
      </c>
      <c r="Q558" s="49" t="str">
        <f>Main!C668</f>
        <v>Man City</v>
      </c>
      <c r="R558" s="49">
        <f>Main!D668</f>
        <v>3.36</v>
      </c>
      <c r="S558" s="49">
        <f>Main!E668</f>
        <v>2.72</v>
      </c>
      <c r="T558" s="49">
        <f>Main!F668</f>
        <v>5.16</v>
      </c>
      <c r="U558" s="49">
        <f>Main!G668</f>
        <v>3.42</v>
      </c>
      <c r="V558" s="49">
        <f>Main!H668</f>
        <v>2.0499999999999998</v>
      </c>
      <c r="W558" s="49">
        <f>Main!I668</f>
        <v>4.34</v>
      </c>
      <c r="X558" s="49">
        <f>Main!J668</f>
        <v>2.62</v>
      </c>
      <c r="Y558" s="49">
        <f>Main!K668</f>
        <v>1.1200000000000001</v>
      </c>
      <c r="Z558" s="49">
        <f>Main!L3308</f>
        <v>0</v>
      </c>
      <c r="AB558" s="49">
        <v>3</v>
      </c>
      <c r="AC558" s="49" t="str">
        <v>Alexander-Arnold</v>
      </c>
      <c r="AD558" s="49">
        <v>7.2</v>
      </c>
      <c r="AE558" s="49" t="str">
        <v>Liverpool</v>
      </c>
      <c r="AF558" s="49">
        <v>5.47</v>
      </c>
      <c r="AG558" s="49">
        <v>4.5599999999999996</v>
      </c>
      <c r="AH558" s="49">
        <v>3.88</v>
      </c>
      <c r="AI558" s="49">
        <v>4.2300000000000004</v>
      </c>
      <c r="AJ558" s="49">
        <v>4.62</v>
      </c>
      <c r="AK558" s="49">
        <v>5.53</v>
      </c>
      <c r="AL558" s="49">
        <v>3.38</v>
      </c>
      <c r="AM558" s="49">
        <v>4.43</v>
      </c>
      <c r="AN558" s="49">
        <v>1</v>
      </c>
      <c r="AP558" s="50" t="str">
        <f>Main!A668</f>
        <v>Laporte</v>
      </c>
      <c r="AQ558" s="50">
        <f>Main!B668</f>
        <v>5.8</v>
      </c>
      <c r="AR558" s="50" t="str">
        <f>Main!C668</f>
        <v>Man City</v>
      </c>
      <c r="AS558" s="50">
        <f>Main!D668</f>
        <v>3.36</v>
      </c>
      <c r="AT558" s="50">
        <f>Main!E668</f>
        <v>2.72</v>
      </c>
      <c r="AU558" s="50">
        <f>Main!F668</f>
        <v>5.16</v>
      </c>
      <c r="AV558" s="50">
        <f>Main!G668</f>
        <v>3.42</v>
      </c>
      <c r="AW558" s="50">
        <f>Main!H668</f>
        <v>2.0499999999999998</v>
      </c>
      <c r="AX558" s="50">
        <f>Main!I668</f>
        <v>4.34</v>
      </c>
      <c r="AY558" s="50">
        <f>Main!J668</f>
        <v>2.62</v>
      </c>
      <c r="AZ558" s="50">
        <f>Main!K668</f>
        <v>1.1200000000000001</v>
      </c>
      <c r="BA558" s="50">
        <f>Main!L1548</f>
        <v>0</v>
      </c>
      <c r="BC558" s="50" t="str">
        <v>White</v>
      </c>
      <c r="BD558" s="50">
        <v>4.7</v>
      </c>
      <c r="BE558" s="50" t="str">
        <v>Arsenal</v>
      </c>
      <c r="BF558" s="50">
        <v>3.1</v>
      </c>
      <c r="BG558" s="50">
        <v>3.09</v>
      </c>
      <c r="BH558" s="50">
        <v>2.35</v>
      </c>
      <c r="BI558" s="50">
        <v>2.73</v>
      </c>
      <c r="BJ558" s="50">
        <v>3.27</v>
      </c>
      <c r="BK558" s="50">
        <v>5.52</v>
      </c>
      <c r="BL558" s="50">
        <v>2.98</v>
      </c>
      <c r="BM558" s="50">
        <v>2.33</v>
      </c>
      <c r="BN558" s="50">
        <v>0</v>
      </c>
      <c r="BP558" s="126" t="str">
        <f>Main!A558</f>
        <v>Laporte</v>
      </c>
      <c r="BQ558" s="126">
        <f>Main!N3308</f>
        <v>0</v>
      </c>
      <c r="BR558" s="126">
        <f>Main!I8</f>
        <v>4.34</v>
      </c>
      <c r="BS558" s="126" t="str">
        <v>White</v>
      </c>
      <c r="BT558" s="126">
        <v>0</v>
      </c>
      <c r="BU558" s="126">
        <v>5.52</v>
      </c>
      <c r="BV558" s="127" t="str">
        <f t="shared" si="73"/>
        <v>Laporte</v>
      </c>
      <c r="BW558" s="127">
        <f>Main!P3308</f>
        <v>0</v>
      </c>
      <c r="BX558" s="127">
        <f t="shared" si="74"/>
        <v>4.34</v>
      </c>
      <c r="BY558" s="127" t="str">
        <v>White</v>
      </c>
      <c r="BZ558" s="127">
        <v>0</v>
      </c>
      <c r="CA558" s="127">
        <v>5.52</v>
      </c>
      <c r="CH558" s="19" t="str">
        <f t="shared" si="75"/>
        <v>Laporte</v>
      </c>
      <c r="CI558" s="19">
        <f>Main!M3308-BQ558-BW558-CC558</f>
        <v>0</v>
      </c>
      <c r="CJ558" s="19">
        <f t="shared" si="76"/>
        <v>4.34</v>
      </c>
      <c r="CK558" s="19" t="str">
        <v>White</v>
      </c>
      <c r="CL558" s="19">
        <v>0</v>
      </c>
      <c r="CM558" s="19">
        <v>5.52</v>
      </c>
    </row>
    <row r="559" spans="1:91">
      <c r="A559" s="48" t="str">
        <v>Ederson</v>
      </c>
      <c r="B559" s="48">
        <v>5.4</v>
      </c>
      <c r="C559" s="48" t="str">
        <v>Man City</v>
      </c>
      <c r="D559" s="48">
        <v>4.5999999999999996</v>
      </c>
      <c r="E559" s="48">
        <v>3.91</v>
      </c>
      <c r="F559" s="48">
        <v>7.59</v>
      </c>
      <c r="G559" s="48">
        <v>4.5</v>
      </c>
      <c r="H559" s="48">
        <v>3.67</v>
      </c>
      <c r="I559" s="48">
        <v>7.83</v>
      </c>
      <c r="J559" s="48">
        <v>4.32</v>
      </c>
      <c r="K559" s="48">
        <v>1.89</v>
      </c>
      <c r="L559" s="48">
        <v>1</v>
      </c>
      <c r="N559" s="252">
        <f t="shared" si="71"/>
        <v>3</v>
      </c>
      <c r="O559" s="49" t="str">
        <f>Main!A669</f>
        <v>Dunk</v>
      </c>
      <c r="P559" s="49">
        <f>Main!B669</f>
        <v>4.7</v>
      </c>
      <c r="Q559" s="49" t="str">
        <f>Main!C669</f>
        <v>Brighton</v>
      </c>
      <c r="R559" s="49">
        <f>Main!D669</f>
        <v>2.59</v>
      </c>
      <c r="S559" s="49">
        <f>Main!E669</f>
        <v>3.62</v>
      </c>
      <c r="T559" s="49">
        <f>Main!F669</f>
        <v>2.42</v>
      </c>
      <c r="U559" s="49">
        <f>Main!G669</f>
        <v>3.12</v>
      </c>
      <c r="V559" s="49">
        <f>Main!H669</f>
        <v>4.3899999999999997</v>
      </c>
      <c r="W559" s="49">
        <f>Main!I669</f>
        <v>3.27</v>
      </c>
      <c r="X559" s="49">
        <f>Main!J669</f>
        <v>3.92</v>
      </c>
      <c r="Y559" s="49">
        <f>Main!K669</f>
        <v>1.45</v>
      </c>
      <c r="Z559" s="49">
        <f>Main!L3309</f>
        <v>0</v>
      </c>
      <c r="AB559" s="49">
        <v>3</v>
      </c>
      <c r="AC559" s="49" t="str">
        <v>Gabriel</v>
      </c>
      <c r="AD559" s="49">
        <v>5.0999999999999996</v>
      </c>
      <c r="AE559" s="49" t="str">
        <v>Arsenal</v>
      </c>
      <c r="AF559" s="49">
        <v>3.64</v>
      </c>
      <c r="AG559" s="49">
        <v>3.66</v>
      </c>
      <c r="AH559" s="49">
        <v>2.86</v>
      </c>
      <c r="AI559" s="49">
        <v>3.48</v>
      </c>
      <c r="AJ559" s="49">
        <v>3.85</v>
      </c>
      <c r="AK559" s="49">
        <v>6.47</v>
      </c>
      <c r="AL559" s="49">
        <v>3.41</v>
      </c>
      <c r="AM559" s="49">
        <v>2.75</v>
      </c>
      <c r="AN559" s="49">
        <v>1</v>
      </c>
      <c r="AP559" s="50" t="str">
        <f>Main!A669</f>
        <v>Dunk</v>
      </c>
      <c r="AQ559" s="50">
        <f>Main!B669</f>
        <v>4.7</v>
      </c>
      <c r="AR559" s="50" t="str">
        <f>Main!C669</f>
        <v>Brighton</v>
      </c>
      <c r="AS559" s="50">
        <f>Main!D669</f>
        <v>2.59</v>
      </c>
      <c r="AT559" s="50">
        <f>Main!E669</f>
        <v>3.62</v>
      </c>
      <c r="AU559" s="50">
        <f>Main!F669</f>
        <v>2.42</v>
      </c>
      <c r="AV559" s="50">
        <f>Main!G669</f>
        <v>3.12</v>
      </c>
      <c r="AW559" s="50">
        <f>Main!H669</f>
        <v>4.3899999999999997</v>
      </c>
      <c r="AX559" s="50">
        <f>Main!I669</f>
        <v>3.27</v>
      </c>
      <c r="AY559" s="50">
        <f>Main!J669</f>
        <v>3.92</v>
      </c>
      <c r="AZ559" s="50">
        <f>Main!K669</f>
        <v>1.45</v>
      </c>
      <c r="BA559" s="50">
        <f>Main!L1549</f>
        <v>0</v>
      </c>
      <c r="BC559" s="50" t="str">
        <v>Laporte</v>
      </c>
      <c r="BD559" s="50">
        <v>5.8</v>
      </c>
      <c r="BE559" s="50" t="str">
        <v>Man City</v>
      </c>
      <c r="BF559" s="50">
        <v>3.36</v>
      </c>
      <c r="BG559" s="50">
        <v>2.72</v>
      </c>
      <c r="BH559" s="50">
        <v>5.16</v>
      </c>
      <c r="BI559" s="50">
        <v>3.42</v>
      </c>
      <c r="BJ559" s="50">
        <v>2.0499999999999998</v>
      </c>
      <c r="BK559" s="50">
        <v>4.34</v>
      </c>
      <c r="BL559" s="50">
        <v>2.62</v>
      </c>
      <c r="BM559" s="50">
        <v>1.1200000000000001</v>
      </c>
      <c r="BN559" s="50">
        <v>0</v>
      </c>
      <c r="BP559" s="126" t="str">
        <f>Main!A559</f>
        <v>Dunk</v>
      </c>
      <c r="BQ559" s="126">
        <f>Main!N3309</f>
        <v>0</v>
      </c>
      <c r="BR559" s="126">
        <f>Main!I9</f>
        <v>3.27</v>
      </c>
      <c r="BS559" s="126" t="str">
        <v>Laporte</v>
      </c>
      <c r="BT559" s="126">
        <v>0</v>
      </c>
      <c r="BU559" s="126">
        <v>4.34</v>
      </c>
      <c r="BV559" s="127" t="str">
        <f t="shared" si="73"/>
        <v>Dunk</v>
      </c>
      <c r="BW559" s="127">
        <f>Main!P3309</f>
        <v>1</v>
      </c>
      <c r="BX559" s="127">
        <f t="shared" si="74"/>
        <v>3.27</v>
      </c>
      <c r="BY559" s="127" t="str">
        <v>Laporte</v>
      </c>
      <c r="BZ559" s="127">
        <v>0</v>
      </c>
      <c r="CA559" s="127">
        <v>4.34</v>
      </c>
      <c r="CH559" s="19" t="str">
        <f t="shared" si="75"/>
        <v>Dunk</v>
      </c>
      <c r="CI559" s="19">
        <f>Main!M3309-BQ559-BW559-CC559</f>
        <v>0</v>
      </c>
      <c r="CJ559" s="19">
        <f t="shared" si="76"/>
        <v>3.27</v>
      </c>
      <c r="CK559" s="19" t="str">
        <v>Laporte</v>
      </c>
      <c r="CL559" s="19">
        <v>0</v>
      </c>
      <c r="CM559" s="19">
        <v>4.34</v>
      </c>
    </row>
    <row r="560" spans="1:91">
      <c r="A560" s="48" t="str">
        <v>Leno</v>
      </c>
      <c r="B560" s="48">
        <v>4.5</v>
      </c>
      <c r="C560" s="48" t="str">
        <v>Fulham</v>
      </c>
      <c r="D560" s="48">
        <v>3.76</v>
      </c>
      <c r="E560" s="48">
        <v>6.73</v>
      </c>
      <c r="F560" s="48">
        <v>3.14</v>
      </c>
      <c r="G560" s="48">
        <v>3.2</v>
      </c>
      <c r="H560" s="48">
        <v>3.12</v>
      </c>
      <c r="I560" s="48">
        <v>3.74</v>
      </c>
      <c r="J560" s="48">
        <v>3.1</v>
      </c>
      <c r="K560" s="48">
        <v>2.96</v>
      </c>
      <c r="L560" s="48">
        <v>1</v>
      </c>
      <c r="N560" s="252">
        <f t="shared" ref="N560:N623" si="77">N450</f>
        <v>3</v>
      </c>
      <c r="O560" s="49" t="str">
        <f>Main!A670</f>
        <v>Saliba</v>
      </c>
      <c r="P560" s="49">
        <f>Main!B670</f>
        <v>5.3</v>
      </c>
      <c r="Q560" s="49" t="str">
        <f>Main!C670</f>
        <v>Arsenal</v>
      </c>
      <c r="R560" s="49">
        <f>Main!D670</f>
        <v>3.14</v>
      </c>
      <c r="S560" s="49">
        <f>Main!E670</f>
        <v>2.59</v>
      </c>
      <c r="T560" s="49">
        <f>Main!F670</f>
        <v>2.19</v>
      </c>
      <c r="U560" s="49">
        <f>Main!G670</f>
        <v>2.69</v>
      </c>
      <c r="V560" s="49">
        <f>Main!H670</f>
        <v>3.3</v>
      </c>
      <c r="W560" s="49">
        <f>Main!I670</f>
        <v>5.45</v>
      </c>
      <c r="X560" s="49">
        <f>Main!J670</f>
        <v>2.91</v>
      </c>
      <c r="Y560" s="49">
        <f>Main!K670</f>
        <v>2.34</v>
      </c>
      <c r="Z560" s="49">
        <f>Main!L3310</f>
        <v>0</v>
      </c>
      <c r="AB560" s="49">
        <v>3</v>
      </c>
      <c r="AC560" s="49" t="str">
        <v>Trippier</v>
      </c>
      <c r="AD560" s="49">
        <v>5.2</v>
      </c>
      <c r="AE560" s="49" t="str">
        <v>Newcastle</v>
      </c>
      <c r="AF560" s="49">
        <v>4.8</v>
      </c>
      <c r="AG560" s="49">
        <v>2.5</v>
      </c>
      <c r="AH560" s="49">
        <v>4.55</v>
      </c>
      <c r="AI560" s="49">
        <v>3.76</v>
      </c>
      <c r="AJ560" s="49">
        <v>4.28</v>
      </c>
      <c r="AK560" s="49">
        <v>4.3099999999999996</v>
      </c>
      <c r="AL560" s="49">
        <v>2.85</v>
      </c>
      <c r="AM560" s="49">
        <v>2.5499999999999998</v>
      </c>
      <c r="AN560" s="49">
        <v>1</v>
      </c>
      <c r="AP560" s="50" t="str">
        <f>Main!A670</f>
        <v>Saliba</v>
      </c>
      <c r="AQ560" s="50">
        <f>Main!B670</f>
        <v>5.3</v>
      </c>
      <c r="AR560" s="50" t="str">
        <f>Main!C670</f>
        <v>Arsenal</v>
      </c>
      <c r="AS560" s="50">
        <f>Main!D670</f>
        <v>3.14</v>
      </c>
      <c r="AT560" s="50">
        <f>Main!E670</f>
        <v>2.59</v>
      </c>
      <c r="AU560" s="50">
        <f>Main!F670</f>
        <v>2.19</v>
      </c>
      <c r="AV560" s="50">
        <f>Main!G670</f>
        <v>2.69</v>
      </c>
      <c r="AW560" s="50">
        <f>Main!H670</f>
        <v>3.3</v>
      </c>
      <c r="AX560" s="50">
        <f>Main!I670</f>
        <v>5.45</v>
      </c>
      <c r="AY560" s="50">
        <f>Main!J670</f>
        <v>2.91</v>
      </c>
      <c r="AZ560" s="50">
        <f>Main!K670</f>
        <v>2.34</v>
      </c>
      <c r="BA560" s="50">
        <f>Main!L1550</f>
        <v>0</v>
      </c>
      <c r="BC560" s="50" t="str">
        <v>Dunk</v>
      </c>
      <c r="BD560" s="50">
        <v>4.7</v>
      </c>
      <c r="BE560" s="50" t="str">
        <v>Brighton</v>
      </c>
      <c r="BF560" s="50">
        <v>2.59</v>
      </c>
      <c r="BG560" s="50">
        <v>3.62</v>
      </c>
      <c r="BH560" s="50">
        <v>2.42</v>
      </c>
      <c r="BI560" s="50">
        <v>3.12</v>
      </c>
      <c r="BJ560" s="50">
        <v>4.3899999999999997</v>
      </c>
      <c r="BK560" s="50">
        <v>3.27</v>
      </c>
      <c r="BL560" s="50">
        <v>3.92</v>
      </c>
      <c r="BM560" s="50">
        <v>1.45</v>
      </c>
      <c r="BN560" s="50">
        <v>0</v>
      </c>
      <c r="BP560" s="126" t="str">
        <f>Main!A560</f>
        <v>Saliba</v>
      </c>
      <c r="BQ560" s="126">
        <f>Main!N3310</f>
        <v>0</v>
      </c>
      <c r="BR560" s="126">
        <f>Main!I10</f>
        <v>5.45</v>
      </c>
      <c r="BS560" s="126" t="str">
        <v>Dunk</v>
      </c>
      <c r="BT560" s="126">
        <v>0</v>
      </c>
      <c r="BU560" s="126">
        <v>3.27</v>
      </c>
      <c r="BV560" s="127" t="str">
        <f t="shared" si="73"/>
        <v>Saliba</v>
      </c>
      <c r="BW560" s="127">
        <f>Main!P3310</f>
        <v>0</v>
      </c>
      <c r="BX560" s="127">
        <f t="shared" si="74"/>
        <v>5.45</v>
      </c>
      <c r="BY560" s="127" t="str">
        <v>Saliba</v>
      </c>
      <c r="BZ560" s="127">
        <v>0</v>
      </c>
      <c r="CA560" s="127">
        <v>5.45</v>
      </c>
      <c r="CH560" s="19" t="str">
        <f t="shared" si="75"/>
        <v>Saliba</v>
      </c>
      <c r="CI560" s="19">
        <f>Main!M3310-BQ560-BW560-CC560</f>
        <v>0</v>
      </c>
      <c r="CJ560" s="19">
        <f t="shared" si="76"/>
        <v>5.45</v>
      </c>
      <c r="CK560" s="19" t="str">
        <v>Dunk</v>
      </c>
      <c r="CL560" s="19">
        <v>0</v>
      </c>
      <c r="CM560" s="19">
        <v>3.27</v>
      </c>
    </row>
    <row r="561" spans="1:91">
      <c r="A561" s="48" t="str">
        <v>Salah</v>
      </c>
      <c r="B561" s="48">
        <v>12.8</v>
      </c>
      <c r="C561" s="48" t="str">
        <v>Liverpool</v>
      </c>
      <c r="D561" s="48">
        <v>8.14</v>
      </c>
      <c r="E561" s="48">
        <v>6.7</v>
      </c>
      <c r="F561" s="48">
        <v>5.55</v>
      </c>
      <c r="G561" s="48">
        <v>5.82</v>
      </c>
      <c r="H561" s="48">
        <v>5.69</v>
      </c>
      <c r="I561" s="48">
        <v>7.04</v>
      </c>
      <c r="J561" s="48">
        <v>4.66</v>
      </c>
      <c r="K561" s="48">
        <v>5.59</v>
      </c>
      <c r="L561" s="48">
        <v>1</v>
      </c>
      <c r="N561" s="252">
        <f t="shared" si="77"/>
        <v>3</v>
      </c>
      <c r="O561" s="49" t="str">
        <f>Main!A671</f>
        <v>Burn</v>
      </c>
      <c r="P561" s="49">
        <f>Main!B671</f>
        <v>4.5</v>
      </c>
      <c r="Q561" s="49" t="str">
        <f>Main!C671</f>
        <v>Newcastle</v>
      </c>
      <c r="R561" s="49">
        <f>Main!D671</f>
        <v>3.83</v>
      </c>
      <c r="S561" s="49">
        <f>Main!E671</f>
        <v>2.08</v>
      </c>
      <c r="T561" s="49">
        <f>Main!F671</f>
        <v>3.82</v>
      </c>
      <c r="U561" s="49">
        <f>Main!G671</f>
        <v>3.19</v>
      </c>
      <c r="V561" s="49">
        <f>Main!H671</f>
        <v>3.53</v>
      </c>
      <c r="W561" s="49">
        <f>Main!I671</f>
        <v>3.56</v>
      </c>
      <c r="X561" s="49">
        <f>Main!J671</f>
        <v>2.29</v>
      </c>
      <c r="Y561" s="49">
        <f>Main!K671</f>
        <v>2.04</v>
      </c>
      <c r="Z561" s="49">
        <f>Main!L3311</f>
        <v>0</v>
      </c>
      <c r="AB561" s="49">
        <v>4</v>
      </c>
      <c r="AC561" s="49" t="str">
        <v>Ederson</v>
      </c>
      <c r="AD561" s="49">
        <v>5.4</v>
      </c>
      <c r="AE561" s="49" t="str">
        <v>Man City</v>
      </c>
      <c r="AF561" s="49">
        <v>4.5999999999999996</v>
      </c>
      <c r="AG561" s="49">
        <v>3.91</v>
      </c>
      <c r="AH561" s="49">
        <v>7.59</v>
      </c>
      <c r="AI561" s="49">
        <v>4.5</v>
      </c>
      <c r="AJ561" s="49">
        <v>3.67</v>
      </c>
      <c r="AK561" s="49">
        <v>7.83</v>
      </c>
      <c r="AL561" s="49">
        <v>4.32</v>
      </c>
      <c r="AM561" s="49">
        <v>1.89</v>
      </c>
      <c r="AN561" s="49">
        <v>1</v>
      </c>
      <c r="AP561" s="50" t="str">
        <f>Main!A671</f>
        <v>Burn</v>
      </c>
      <c r="AQ561" s="50">
        <f>Main!B671</f>
        <v>4.5</v>
      </c>
      <c r="AR561" s="50" t="str">
        <f>Main!C671</f>
        <v>Newcastle</v>
      </c>
      <c r="AS561" s="50">
        <f>Main!D671</f>
        <v>3.83</v>
      </c>
      <c r="AT561" s="50">
        <f>Main!E671</f>
        <v>2.08</v>
      </c>
      <c r="AU561" s="50">
        <f>Main!F671</f>
        <v>3.82</v>
      </c>
      <c r="AV561" s="50">
        <f>Main!G671</f>
        <v>3.19</v>
      </c>
      <c r="AW561" s="50">
        <f>Main!H671</f>
        <v>3.53</v>
      </c>
      <c r="AX561" s="50">
        <f>Main!I671</f>
        <v>3.56</v>
      </c>
      <c r="AY561" s="50">
        <f>Main!J671</f>
        <v>2.29</v>
      </c>
      <c r="AZ561" s="50">
        <f>Main!K671</f>
        <v>2.04</v>
      </c>
      <c r="BA561" s="50">
        <f>Main!L1551</f>
        <v>0</v>
      </c>
      <c r="BC561" s="50" t="str">
        <v>Saliba</v>
      </c>
      <c r="BD561" s="50">
        <v>5.3</v>
      </c>
      <c r="BE561" s="50" t="str">
        <v>Arsenal</v>
      </c>
      <c r="BF561" s="50">
        <v>3.14</v>
      </c>
      <c r="BG561" s="50">
        <v>2.59</v>
      </c>
      <c r="BH561" s="50">
        <v>2.19</v>
      </c>
      <c r="BI561" s="50">
        <v>2.69</v>
      </c>
      <c r="BJ561" s="50">
        <v>3.3</v>
      </c>
      <c r="BK561" s="50">
        <v>5.45</v>
      </c>
      <c r="BL561" s="50">
        <v>2.91</v>
      </c>
      <c r="BM561" s="50">
        <v>2.34</v>
      </c>
      <c r="BN561" s="50">
        <v>0</v>
      </c>
      <c r="BP561" s="126" t="str">
        <f>Main!A561</f>
        <v>Burn</v>
      </c>
      <c r="BQ561" s="126">
        <f>Main!N3311</f>
        <v>0</v>
      </c>
      <c r="BR561" s="126">
        <f>Main!I11</f>
        <v>3.56</v>
      </c>
      <c r="BS561" s="126" t="str">
        <v>Saliba</v>
      </c>
      <c r="BT561" s="126">
        <v>0</v>
      </c>
      <c r="BU561" s="126">
        <v>5.45</v>
      </c>
      <c r="BV561" s="127" t="str">
        <f t="shared" si="73"/>
        <v>Burn</v>
      </c>
      <c r="BW561" s="127">
        <f>Main!P3311</f>
        <v>0</v>
      </c>
      <c r="BX561" s="127">
        <f t="shared" si="74"/>
        <v>3.56</v>
      </c>
      <c r="BY561" s="127" t="str">
        <v>Burn</v>
      </c>
      <c r="BZ561" s="127">
        <v>0</v>
      </c>
      <c r="CA561" s="127">
        <v>3.56</v>
      </c>
      <c r="CH561" s="19" t="str">
        <f t="shared" si="75"/>
        <v>Burn</v>
      </c>
      <c r="CI561" s="19">
        <f>Main!M3311-BQ561-BW561-CC561</f>
        <v>0</v>
      </c>
      <c r="CJ561" s="19">
        <f t="shared" si="76"/>
        <v>3.56</v>
      </c>
      <c r="CK561" s="19" t="str">
        <v>Saliba</v>
      </c>
      <c r="CL561" s="19">
        <v>0</v>
      </c>
      <c r="CM561" s="19">
        <v>5.45</v>
      </c>
    </row>
    <row r="562" spans="1:91">
      <c r="A562" s="48" t="str">
        <v>Saka</v>
      </c>
      <c r="B562" s="48">
        <v>8</v>
      </c>
      <c r="C562" s="48" t="str">
        <v>Arsenal</v>
      </c>
      <c r="D562" s="48">
        <v>4.79</v>
      </c>
      <c r="E562" s="48">
        <v>4.96</v>
      </c>
      <c r="F562" s="48">
        <v>4.45</v>
      </c>
      <c r="G562" s="48">
        <v>4.71</v>
      </c>
      <c r="H562" s="48">
        <v>5.0199999999999996</v>
      </c>
      <c r="I562" s="48">
        <v>9.41</v>
      </c>
      <c r="J562" s="48">
        <v>4.7699999999999996</v>
      </c>
      <c r="K562" s="48">
        <v>3.88</v>
      </c>
      <c r="L562" s="48">
        <v>1</v>
      </c>
      <c r="N562" s="252">
        <f t="shared" si="77"/>
        <v>3</v>
      </c>
      <c r="O562" s="49" t="str">
        <f>Main!A672</f>
        <v>Botman</v>
      </c>
      <c r="P562" s="49">
        <f>Main!B672</f>
        <v>4.4000000000000004</v>
      </c>
      <c r="Q562" s="49" t="str">
        <f>Main!C672</f>
        <v>Newcastle</v>
      </c>
      <c r="R562" s="49">
        <f>Main!D672</f>
        <v>3.77</v>
      </c>
      <c r="S562" s="49">
        <f>Main!E672</f>
        <v>2.08</v>
      </c>
      <c r="T562" s="49">
        <f>Main!F672</f>
        <v>3.68</v>
      </c>
      <c r="U562" s="49">
        <f>Main!G672</f>
        <v>3.25</v>
      </c>
      <c r="V562" s="49">
        <f>Main!H672</f>
        <v>3.65</v>
      </c>
      <c r="W562" s="49">
        <f>Main!I672</f>
        <v>3.46</v>
      </c>
      <c r="X562" s="49">
        <f>Main!J672</f>
        <v>2.31</v>
      </c>
      <c r="Y562" s="49">
        <f>Main!K672</f>
        <v>2.04</v>
      </c>
      <c r="Z562" s="49">
        <f>Main!L3312</f>
        <v>0</v>
      </c>
      <c r="AB562" s="49">
        <v>1</v>
      </c>
      <c r="AC562" s="49" t="str">
        <v>Kane</v>
      </c>
      <c r="AD562" s="49">
        <v>11.6</v>
      </c>
      <c r="AE562" s="49" t="str">
        <v>Spurs</v>
      </c>
      <c r="AF562" s="49">
        <v>6.28</v>
      </c>
      <c r="AG562" s="49">
        <v>4.4000000000000004</v>
      </c>
      <c r="AH562" s="49">
        <v>7.99</v>
      </c>
      <c r="AI562" s="49">
        <v>5.57</v>
      </c>
      <c r="AJ562" s="49">
        <v>4.18</v>
      </c>
      <c r="AK562" s="49">
        <v>5.35</v>
      </c>
      <c r="AL562" s="49">
        <v>5.68</v>
      </c>
      <c r="AM562" s="49">
        <v>4.99</v>
      </c>
      <c r="AN562" s="49">
        <v>0</v>
      </c>
      <c r="AP562" s="50" t="str">
        <f>Main!A672</f>
        <v>Botman</v>
      </c>
      <c r="AQ562" s="50">
        <f>Main!B672</f>
        <v>4.4000000000000004</v>
      </c>
      <c r="AR562" s="50" t="str">
        <f>Main!C672</f>
        <v>Newcastle</v>
      </c>
      <c r="AS562" s="50">
        <f>Main!D672</f>
        <v>3.77</v>
      </c>
      <c r="AT562" s="50">
        <f>Main!E672</f>
        <v>2.08</v>
      </c>
      <c r="AU562" s="50">
        <f>Main!F672</f>
        <v>3.68</v>
      </c>
      <c r="AV562" s="50">
        <f>Main!G672</f>
        <v>3.25</v>
      </c>
      <c r="AW562" s="50">
        <f>Main!H672</f>
        <v>3.65</v>
      </c>
      <c r="AX562" s="50">
        <f>Main!I672</f>
        <v>3.46</v>
      </c>
      <c r="AY562" s="50">
        <f>Main!J672</f>
        <v>2.31</v>
      </c>
      <c r="AZ562" s="50">
        <f>Main!K672</f>
        <v>2.04</v>
      </c>
      <c r="BA562" s="50">
        <f>Main!L1552</f>
        <v>0</v>
      </c>
      <c r="BC562" s="50" t="str">
        <v>Burn</v>
      </c>
      <c r="BD562" s="50">
        <v>4.5</v>
      </c>
      <c r="BE562" s="50" t="str">
        <v>Newcastle</v>
      </c>
      <c r="BF562" s="50">
        <v>3.83</v>
      </c>
      <c r="BG562" s="50">
        <v>2.08</v>
      </c>
      <c r="BH562" s="50">
        <v>3.82</v>
      </c>
      <c r="BI562" s="50">
        <v>3.19</v>
      </c>
      <c r="BJ562" s="50">
        <v>3.53</v>
      </c>
      <c r="BK562" s="50">
        <v>3.56</v>
      </c>
      <c r="BL562" s="50">
        <v>2.29</v>
      </c>
      <c r="BM562" s="50">
        <v>2.04</v>
      </c>
      <c r="BN562" s="50">
        <v>0</v>
      </c>
      <c r="BP562" s="126" t="str">
        <f>Main!A562</f>
        <v>Botman</v>
      </c>
      <c r="BQ562" s="126">
        <f>Main!N3312</f>
        <v>1</v>
      </c>
      <c r="BR562" s="126">
        <f>Main!I12</f>
        <v>3.46</v>
      </c>
      <c r="BS562" s="126" t="str">
        <v>Burn</v>
      </c>
      <c r="BT562" s="126">
        <v>0</v>
      </c>
      <c r="BU562" s="126">
        <v>3.56</v>
      </c>
      <c r="BV562" s="127" t="str">
        <f t="shared" si="73"/>
        <v>Botman</v>
      </c>
      <c r="BW562" s="127">
        <f>Main!P3312</f>
        <v>0</v>
      </c>
      <c r="BX562" s="127">
        <f t="shared" si="74"/>
        <v>3.46</v>
      </c>
      <c r="BY562" s="127" t="str">
        <v>Botman</v>
      </c>
      <c r="BZ562" s="127">
        <v>0</v>
      </c>
      <c r="CA562" s="127">
        <v>3.46</v>
      </c>
      <c r="CH562" s="19" t="str">
        <f t="shared" si="75"/>
        <v>Botman</v>
      </c>
      <c r="CI562" s="19">
        <f>Main!M3312-BQ562-BW562-CC562</f>
        <v>0</v>
      </c>
      <c r="CJ562" s="19">
        <f t="shared" si="76"/>
        <v>3.46</v>
      </c>
      <c r="CK562" s="19" t="str">
        <v>Burn</v>
      </c>
      <c r="CL562" s="19">
        <v>0</v>
      </c>
      <c r="CM562" s="19">
        <v>3.56</v>
      </c>
    </row>
    <row r="563" spans="1:91">
      <c r="A563" s="48" t="str">
        <v>Martinelli</v>
      </c>
      <c r="B563" s="48">
        <v>6.8</v>
      </c>
      <c r="C563" s="48" t="str">
        <v>Arsenal</v>
      </c>
      <c r="D563" s="48">
        <v>4.3499999999999996</v>
      </c>
      <c r="E563" s="48">
        <v>4.3600000000000003</v>
      </c>
      <c r="F563" s="48">
        <v>3.96</v>
      </c>
      <c r="G563" s="48">
        <v>4.4000000000000004</v>
      </c>
      <c r="H563" s="48">
        <v>4.43</v>
      </c>
      <c r="I563" s="48">
        <v>8.3800000000000008</v>
      </c>
      <c r="J563" s="48">
        <v>4.2</v>
      </c>
      <c r="K563" s="48">
        <v>3.31</v>
      </c>
      <c r="L563" s="48">
        <v>1</v>
      </c>
      <c r="N563" s="252">
        <f t="shared" si="77"/>
        <v>3</v>
      </c>
      <c r="O563" s="49" t="str">
        <f>Main!A673</f>
        <v>Dier</v>
      </c>
      <c r="P563" s="49">
        <f>Main!B673</f>
        <v>5.2</v>
      </c>
      <c r="Q563" s="49" t="str">
        <f>Main!C673</f>
        <v>Spurs</v>
      </c>
      <c r="R563" s="49">
        <f>Main!D673</f>
        <v>3.49</v>
      </c>
      <c r="S563" s="49">
        <f>Main!E673</f>
        <v>2.98</v>
      </c>
      <c r="T563" s="49">
        <f>Main!F673</f>
        <v>3.82</v>
      </c>
      <c r="U563" s="49">
        <f>Main!G673</f>
        <v>2.9</v>
      </c>
      <c r="V563" s="49">
        <f>Main!H673</f>
        <v>1.85</v>
      </c>
      <c r="W563" s="49">
        <f>Main!I673</f>
        <v>2.8</v>
      </c>
      <c r="X563" s="49">
        <f>Main!J673</f>
        <v>3.19</v>
      </c>
      <c r="Y563" s="49">
        <f>Main!K673</f>
        <v>2.67</v>
      </c>
      <c r="Z563" s="49">
        <f>Main!L3313</f>
        <v>0</v>
      </c>
      <c r="AB563" s="49">
        <v>1</v>
      </c>
      <c r="AC563" s="49" t="str">
        <v>Darwin</v>
      </c>
      <c r="AD563" s="49">
        <v>9</v>
      </c>
      <c r="AE563" s="49" t="str">
        <v>Liverpool</v>
      </c>
      <c r="AF563" s="49">
        <v>6.34</v>
      </c>
      <c r="AG563" s="49">
        <v>5.17</v>
      </c>
      <c r="AH563" s="49">
        <v>4.21</v>
      </c>
      <c r="AI563" s="49">
        <v>4.21</v>
      </c>
      <c r="AJ563" s="49">
        <v>4.37</v>
      </c>
      <c r="AK563" s="49">
        <v>5.0999999999999996</v>
      </c>
      <c r="AL563" s="49">
        <v>3.63</v>
      </c>
      <c r="AM563" s="49">
        <v>4.18</v>
      </c>
      <c r="AN563" s="49">
        <v>0</v>
      </c>
      <c r="AP563" s="50" t="str">
        <f>Main!A673</f>
        <v>Dier</v>
      </c>
      <c r="AQ563" s="50">
        <f>Main!B673</f>
        <v>5.2</v>
      </c>
      <c r="AR563" s="50" t="str">
        <f>Main!C673</f>
        <v>Spurs</v>
      </c>
      <c r="AS563" s="50">
        <f>Main!D673</f>
        <v>3.49</v>
      </c>
      <c r="AT563" s="50">
        <f>Main!E673</f>
        <v>2.98</v>
      </c>
      <c r="AU563" s="50">
        <f>Main!F673</f>
        <v>3.82</v>
      </c>
      <c r="AV563" s="50">
        <f>Main!G673</f>
        <v>2.9</v>
      </c>
      <c r="AW563" s="50">
        <f>Main!H673</f>
        <v>1.85</v>
      </c>
      <c r="AX563" s="50">
        <f>Main!I673</f>
        <v>2.8</v>
      </c>
      <c r="AY563" s="50">
        <f>Main!J673</f>
        <v>3.19</v>
      </c>
      <c r="AZ563" s="50">
        <f>Main!K673</f>
        <v>2.67</v>
      </c>
      <c r="BA563" s="50">
        <f>Main!L1553</f>
        <v>0</v>
      </c>
      <c r="BC563" s="50" t="str">
        <v>Botman</v>
      </c>
      <c r="BD563" s="50">
        <v>4.4000000000000004</v>
      </c>
      <c r="BE563" s="50" t="str">
        <v>Newcastle</v>
      </c>
      <c r="BF563" s="50">
        <v>3.77</v>
      </c>
      <c r="BG563" s="50">
        <v>2.08</v>
      </c>
      <c r="BH563" s="50">
        <v>3.68</v>
      </c>
      <c r="BI563" s="50">
        <v>3.25</v>
      </c>
      <c r="BJ563" s="50">
        <v>3.65</v>
      </c>
      <c r="BK563" s="50">
        <v>3.46</v>
      </c>
      <c r="BL563" s="50">
        <v>2.31</v>
      </c>
      <c r="BM563" s="50">
        <v>2.04</v>
      </c>
      <c r="BN563" s="50">
        <v>0</v>
      </c>
      <c r="BP563" s="126" t="str">
        <f>Main!A563</f>
        <v>Dier</v>
      </c>
      <c r="BQ563" s="126">
        <f>Main!N3313</f>
        <v>0</v>
      </c>
      <c r="BR563" s="126">
        <f>Main!I13</f>
        <v>2.8</v>
      </c>
      <c r="BS563" s="126" t="str">
        <v>Dier</v>
      </c>
      <c r="BT563" s="126">
        <v>0</v>
      </c>
      <c r="BU563" s="126">
        <v>2.8</v>
      </c>
      <c r="BV563" s="127" t="str">
        <f t="shared" si="73"/>
        <v>Dier</v>
      </c>
      <c r="BW563" s="127">
        <f>Main!P3313</f>
        <v>0</v>
      </c>
      <c r="BX563" s="127">
        <f t="shared" si="74"/>
        <v>2.8</v>
      </c>
      <c r="BY563" s="127" t="str">
        <v>Dier</v>
      </c>
      <c r="BZ563" s="127">
        <v>0</v>
      </c>
      <c r="CA563" s="127">
        <v>2.8</v>
      </c>
      <c r="CH563" s="19" t="str">
        <f t="shared" si="75"/>
        <v>Dier</v>
      </c>
      <c r="CI563" s="19">
        <f>Main!M3313-BQ563-BW563-CC563</f>
        <v>0</v>
      </c>
      <c r="CJ563" s="19">
        <f t="shared" si="76"/>
        <v>2.8</v>
      </c>
      <c r="CK563" s="19" t="str">
        <v>Botman</v>
      </c>
      <c r="CL563" s="19">
        <v>0</v>
      </c>
      <c r="CM563" s="19">
        <v>3.46</v>
      </c>
    </row>
    <row r="564" spans="1:91">
      <c r="A564" s="48" t="str">
        <v>Mount</v>
      </c>
      <c r="B564" s="48">
        <v>7.5</v>
      </c>
      <c r="C564" s="48" t="str">
        <v>Chelsea</v>
      </c>
      <c r="D564" s="48">
        <v>4.3099999999999996</v>
      </c>
      <c r="E564" s="48">
        <v>7.12</v>
      </c>
      <c r="F564" s="48">
        <v>4.3</v>
      </c>
      <c r="G564" s="48">
        <v>3.08</v>
      </c>
      <c r="H564" s="48">
        <v>4.5</v>
      </c>
      <c r="I564" s="48">
        <v>3.52</v>
      </c>
      <c r="J564" s="48">
        <v>4.62</v>
      </c>
      <c r="K564" s="48">
        <v>3.34</v>
      </c>
      <c r="L564" s="48">
        <v>1</v>
      </c>
      <c r="N564" s="252">
        <f t="shared" si="77"/>
        <v>3</v>
      </c>
      <c r="O564" s="49" t="str">
        <f>Main!A674</f>
        <v>Schär</v>
      </c>
      <c r="P564" s="49">
        <f>Main!B674</f>
        <v>4.9000000000000004</v>
      </c>
      <c r="Q564" s="49" t="str">
        <f>Main!C674</f>
        <v>Newcastle</v>
      </c>
      <c r="R564" s="49">
        <f>Main!D674</f>
        <v>4.0599999999999996</v>
      </c>
      <c r="S564" s="49">
        <f>Main!E674</f>
        <v>1.69</v>
      </c>
      <c r="T564" s="49">
        <f>Main!F674</f>
        <v>3.37</v>
      </c>
      <c r="U564" s="49">
        <f>Main!G674</f>
        <v>2.85</v>
      </c>
      <c r="V564" s="49">
        <f>Main!H674</f>
        <v>3.68</v>
      </c>
      <c r="W564" s="49">
        <f>Main!I674</f>
        <v>3.69</v>
      </c>
      <c r="X564" s="49">
        <f>Main!J674</f>
        <v>2.3199999999999998</v>
      </c>
      <c r="Y564" s="49">
        <f>Main!K674</f>
        <v>2.0299999999999998</v>
      </c>
      <c r="Z564" s="49">
        <f>Main!L3314</f>
        <v>0</v>
      </c>
      <c r="AB564" s="49">
        <v>1</v>
      </c>
      <c r="AC564" s="49" t="str">
        <v>Nketiah</v>
      </c>
      <c r="AD564" s="49">
        <v>6.5</v>
      </c>
      <c r="AE564" s="49" t="str">
        <v>Arsenal</v>
      </c>
      <c r="AF564" s="49">
        <v>4.17</v>
      </c>
      <c r="AG564" s="49">
        <v>4.2300000000000004</v>
      </c>
      <c r="AH564" s="49">
        <v>3.66</v>
      </c>
      <c r="AI564" s="49">
        <v>4.16</v>
      </c>
      <c r="AJ564" s="49">
        <v>3.93</v>
      </c>
      <c r="AK564" s="49">
        <v>7.48</v>
      </c>
      <c r="AL564" s="49">
        <v>3.2</v>
      </c>
      <c r="AM564" s="49">
        <v>2.11</v>
      </c>
      <c r="AN564" s="49">
        <v>0</v>
      </c>
      <c r="AP564" s="50" t="str">
        <f>Main!A674</f>
        <v>Schär</v>
      </c>
      <c r="AQ564" s="50">
        <f>Main!B674</f>
        <v>4.9000000000000004</v>
      </c>
      <c r="AR564" s="50" t="str">
        <f>Main!C674</f>
        <v>Newcastle</v>
      </c>
      <c r="AS564" s="50">
        <f>Main!D674</f>
        <v>4.0599999999999996</v>
      </c>
      <c r="AT564" s="50">
        <f>Main!E674</f>
        <v>1.69</v>
      </c>
      <c r="AU564" s="50">
        <f>Main!F674</f>
        <v>3.37</v>
      </c>
      <c r="AV564" s="50">
        <f>Main!G674</f>
        <v>2.85</v>
      </c>
      <c r="AW564" s="50">
        <f>Main!H674</f>
        <v>3.68</v>
      </c>
      <c r="AX564" s="50">
        <f>Main!I674</f>
        <v>3.69</v>
      </c>
      <c r="AY564" s="50">
        <f>Main!J674</f>
        <v>2.3199999999999998</v>
      </c>
      <c r="AZ564" s="50">
        <f>Main!K674</f>
        <v>2.0299999999999998</v>
      </c>
      <c r="BA564" s="50">
        <f>Main!L1554</f>
        <v>0</v>
      </c>
      <c r="BC564" s="50" t="str">
        <v>Dier</v>
      </c>
      <c r="BD564" s="50">
        <v>5.2</v>
      </c>
      <c r="BE564" s="50" t="str">
        <v>Spurs</v>
      </c>
      <c r="BF564" s="50">
        <v>3.49</v>
      </c>
      <c r="BG564" s="50">
        <v>2.98</v>
      </c>
      <c r="BH564" s="50">
        <v>3.82</v>
      </c>
      <c r="BI564" s="50">
        <v>2.9</v>
      </c>
      <c r="BJ564" s="50">
        <v>1.85</v>
      </c>
      <c r="BK564" s="50">
        <v>2.8</v>
      </c>
      <c r="BL564" s="50">
        <v>3.19</v>
      </c>
      <c r="BM564" s="50">
        <v>2.67</v>
      </c>
      <c r="BN564" s="50">
        <v>0</v>
      </c>
      <c r="BP564" s="126" t="str">
        <f>Main!A564</f>
        <v>Schär</v>
      </c>
      <c r="BQ564" s="126">
        <f>Main!N3314</f>
        <v>0</v>
      </c>
      <c r="BR564" s="126">
        <f>Main!I14</f>
        <v>3.69</v>
      </c>
      <c r="BS564" s="126" t="str">
        <v>Schär</v>
      </c>
      <c r="BT564" s="126">
        <v>0</v>
      </c>
      <c r="BU564" s="126">
        <v>3.69</v>
      </c>
      <c r="BV564" s="127" t="str">
        <f t="shared" si="73"/>
        <v>Schär</v>
      </c>
      <c r="BW564" s="127">
        <f>Main!P3314</f>
        <v>0</v>
      </c>
      <c r="BX564" s="127">
        <f t="shared" si="74"/>
        <v>3.69</v>
      </c>
      <c r="BY564" s="127" t="str">
        <v>Schär</v>
      </c>
      <c r="BZ564" s="127">
        <v>0</v>
      </c>
      <c r="CA564" s="127">
        <v>3.69</v>
      </c>
      <c r="CH564" s="19" t="str">
        <f t="shared" si="75"/>
        <v>Schär</v>
      </c>
      <c r="CI564" s="19">
        <f>Main!M3314-BQ564-BW564-CC564</f>
        <v>0</v>
      </c>
      <c r="CJ564" s="19">
        <f t="shared" si="76"/>
        <v>3.69</v>
      </c>
      <c r="CK564" s="19" t="str">
        <v>Dier</v>
      </c>
      <c r="CL564" s="19">
        <v>0</v>
      </c>
      <c r="CM564" s="19">
        <v>2.8</v>
      </c>
    </row>
    <row r="565" spans="1:91">
      <c r="A565" s="48" t="str">
        <v>Rashford</v>
      </c>
      <c r="B565" s="48">
        <v>6.8</v>
      </c>
      <c r="C565" s="48" t="str">
        <v>Man Utd</v>
      </c>
      <c r="D565" s="48">
        <v>4.4400000000000004</v>
      </c>
      <c r="E565" s="48">
        <v>5.14</v>
      </c>
      <c r="F565" s="48">
        <v>3.14</v>
      </c>
      <c r="G565" s="48">
        <v>2.98</v>
      </c>
      <c r="H565" s="48">
        <v>4.33</v>
      </c>
      <c r="I565" s="48">
        <v>4.12</v>
      </c>
      <c r="J565" s="48">
        <v>4.43</v>
      </c>
      <c r="K565" s="48">
        <v>2.1</v>
      </c>
      <c r="L565" s="48">
        <v>1</v>
      </c>
      <c r="N565" s="252">
        <f t="shared" si="77"/>
        <v>3</v>
      </c>
      <c r="O565" s="49" t="str">
        <f>Main!A675</f>
        <v>Zinchenko</v>
      </c>
      <c r="P565" s="49">
        <f>Main!B675</f>
        <v>5</v>
      </c>
      <c r="Q565" s="49" t="str">
        <f>Main!C675</f>
        <v>Arsenal</v>
      </c>
      <c r="R565" s="49">
        <f>Main!D675</f>
        <v>2.52</v>
      </c>
      <c r="S565" s="49">
        <f>Main!E675</f>
        <v>2.68</v>
      </c>
      <c r="T565" s="49">
        <f>Main!F675</f>
        <v>2.23</v>
      </c>
      <c r="U565" s="49">
        <f>Main!G675</f>
        <v>2.7</v>
      </c>
      <c r="V565" s="49">
        <f>Main!H675</f>
        <v>3.15</v>
      </c>
      <c r="W565" s="49">
        <f>Main!I675</f>
        <v>5.31</v>
      </c>
      <c r="X565" s="49">
        <f>Main!J675</f>
        <v>2.75</v>
      </c>
      <c r="Y565" s="49">
        <f>Main!K675</f>
        <v>2.25</v>
      </c>
      <c r="Z565" s="49">
        <f>Main!L3315</f>
        <v>0</v>
      </c>
      <c r="AB565" s="49">
        <v>1</v>
      </c>
      <c r="AC565" s="49" t="str">
        <v>Wilson</v>
      </c>
      <c r="AD565" s="49">
        <v>7.4</v>
      </c>
      <c r="AE565" s="49" t="str">
        <v>Newcastle</v>
      </c>
      <c r="AF565" s="49">
        <v>3.46</v>
      </c>
      <c r="AG565" s="49">
        <v>3.41</v>
      </c>
      <c r="AH565" s="49">
        <v>5.33</v>
      </c>
      <c r="AI565" s="49">
        <v>4</v>
      </c>
      <c r="AJ565" s="49">
        <v>4.3099999999999996</v>
      </c>
      <c r="AK565" s="49">
        <v>4.16</v>
      </c>
      <c r="AL565" s="49">
        <v>3.49</v>
      </c>
      <c r="AM565" s="49">
        <v>2.5099999999999998</v>
      </c>
      <c r="AN565" s="49">
        <v>0</v>
      </c>
      <c r="AP565" s="50" t="str">
        <f>Main!A675</f>
        <v>Zinchenko</v>
      </c>
      <c r="AQ565" s="50">
        <f>Main!B675</f>
        <v>5</v>
      </c>
      <c r="AR565" s="50" t="str">
        <f>Main!C675</f>
        <v>Arsenal</v>
      </c>
      <c r="AS565" s="50">
        <f>Main!D675</f>
        <v>2.52</v>
      </c>
      <c r="AT565" s="50">
        <f>Main!E675</f>
        <v>2.68</v>
      </c>
      <c r="AU565" s="50">
        <f>Main!F675</f>
        <v>2.23</v>
      </c>
      <c r="AV565" s="50">
        <f>Main!G675</f>
        <v>2.7</v>
      </c>
      <c r="AW565" s="50">
        <f>Main!H675</f>
        <v>3.15</v>
      </c>
      <c r="AX565" s="50">
        <f>Main!I675</f>
        <v>5.31</v>
      </c>
      <c r="AY565" s="50">
        <f>Main!J675</f>
        <v>2.75</v>
      </c>
      <c r="AZ565" s="50">
        <f>Main!K675</f>
        <v>2.25</v>
      </c>
      <c r="BA565" s="50">
        <f>Main!L1555</f>
        <v>0</v>
      </c>
      <c r="BC565" s="50" t="str">
        <v>Schär</v>
      </c>
      <c r="BD565" s="50">
        <v>4.9000000000000004</v>
      </c>
      <c r="BE565" s="50" t="str">
        <v>Newcastle</v>
      </c>
      <c r="BF565" s="50">
        <v>4.0599999999999996</v>
      </c>
      <c r="BG565" s="50">
        <v>1.69</v>
      </c>
      <c r="BH565" s="50">
        <v>3.37</v>
      </c>
      <c r="BI565" s="50">
        <v>2.85</v>
      </c>
      <c r="BJ565" s="50">
        <v>3.68</v>
      </c>
      <c r="BK565" s="50">
        <v>3.69</v>
      </c>
      <c r="BL565" s="50">
        <v>2.3199999999999998</v>
      </c>
      <c r="BM565" s="50">
        <v>2.0299999999999998</v>
      </c>
      <c r="BN565" s="50">
        <v>0</v>
      </c>
      <c r="BP565" s="126" t="str">
        <f>Main!A565</f>
        <v>Zinchenko</v>
      </c>
      <c r="BQ565" s="126">
        <f>Main!N3315</f>
        <v>0</v>
      </c>
      <c r="BR565" s="126">
        <f>Main!I15</f>
        <v>5.31</v>
      </c>
      <c r="BS565" s="126" t="str">
        <v>Zinchenko</v>
      </c>
      <c r="BT565" s="126">
        <v>0</v>
      </c>
      <c r="BU565" s="126">
        <v>5.31</v>
      </c>
      <c r="BV565" s="127" t="str">
        <f t="shared" si="73"/>
        <v>Zinchenko</v>
      </c>
      <c r="BW565" s="127">
        <f>Main!P3315</f>
        <v>0</v>
      </c>
      <c r="BX565" s="127">
        <f t="shared" si="74"/>
        <v>5.31</v>
      </c>
      <c r="BY565" s="127" t="str">
        <v>Zinchenko</v>
      </c>
      <c r="BZ565" s="127">
        <v>0</v>
      </c>
      <c r="CA565" s="127">
        <v>5.31</v>
      </c>
      <c r="CH565" s="19" t="str">
        <f t="shared" si="75"/>
        <v>Zinchenko</v>
      </c>
      <c r="CI565" s="19">
        <f>Main!M3315-BQ565-BW565-CC565</f>
        <v>0</v>
      </c>
      <c r="CJ565" s="19">
        <f t="shared" si="76"/>
        <v>5.31</v>
      </c>
      <c r="CK565" s="19" t="str">
        <v>Schär</v>
      </c>
      <c r="CL565" s="19">
        <v>0</v>
      </c>
      <c r="CM565" s="19">
        <v>3.69</v>
      </c>
    </row>
    <row r="566" spans="1:91">
      <c r="A566" s="48" t="str">
        <v>Cancelo</v>
      </c>
      <c r="B566" s="48">
        <v>7.4</v>
      </c>
      <c r="C566" s="48" t="str">
        <v>Man City</v>
      </c>
      <c r="D566" s="48">
        <v>4.88</v>
      </c>
      <c r="E566" s="48">
        <v>3.74</v>
      </c>
      <c r="F566" s="48">
        <v>6.68</v>
      </c>
      <c r="G566" s="48">
        <v>4.47</v>
      </c>
      <c r="H566" s="48">
        <v>3.18</v>
      </c>
      <c r="I566" s="48">
        <v>7.21</v>
      </c>
      <c r="J566" s="48">
        <v>4.09</v>
      </c>
      <c r="K566" s="48">
        <v>1.86</v>
      </c>
      <c r="L566" s="48">
        <v>0</v>
      </c>
      <c r="N566" s="252">
        <f t="shared" si="77"/>
        <v>3</v>
      </c>
      <c r="O566" s="49" t="str">
        <f>Main!A676</f>
        <v>Walker</v>
      </c>
      <c r="P566" s="49">
        <f>Main!B676</f>
        <v>4.8</v>
      </c>
      <c r="Q566" s="49" t="str">
        <f>Main!C676</f>
        <v>Man City</v>
      </c>
      <c r="R566" s="49">
        <f>Main!D676</f>
        <v>3.17</v>
      </c>
      <c r="S566" s="49">
        <f>Main!E676</f>
        <v>2.37</v>
      </c>
      <c r="T566" s="49">
        <f>Main!F676</f>
        <v>4.68</v>
      </c>
      <c r="U566" s="49">
        <f>Main!G676</f>
        <v>3.05</v>
      </c>
      <c r="V566" s="49">
        <f>Main!H676</f>
        <v>2.04</v>
      </c>
      <c r="W566" s="49">
        <f>Main!I676</f>
        <v>4.25</v>
      </c>
      <c r="X566" s="49">
        <f>Main!J676</f>
        <v>2.4500000000000002</v>
      </c>
      <c r="Y566" s="49">
        <f>Main!K676</f>
        <v>1.1399999999999999</v>
      </c>
      <c r="Z566" s="49">
        <f>Main!L3316</f>
        <v>0</v>
      </c>
      <c r="AB566" s="49">
        <v>1</v>
      </c>
      <c r="AC566" s="49" t="str">
        <v>Martial</v>
      </c>
      <c r="AD566" s="49">
        <v>6.7</v>
      </c>
      <c r="AE566" s="49" t="str">
        <v>Man Utd</v>
      </c>
      <c r="AF566" s="49">
        <v>4.17</v>
      </c>
      <c r="AG566" s="49">
        <v>4.93</v>
      </c>
      <c r="AH566" s="49">
        <v>3.2</v>
      </c>
      <c r="AI566" s="49">
        <v>3.21</v>
      </c>
      <c r="AJ566" s="49">
        <v>4.25</v>
      </c>
      <c r="AK566" s="49">
        <v>4.1900000000000004</v>
      </c>
      <c r="AL566" s="49">
        <v>4.3899999999999997</v>
      </c>
      <c r="AM566" s="49">
        <v>2.13</v>
      </c>
      <c r="AN566" s="49">
        <v>0</v>
      </c>
      <c r="AP566" s="50" t="str">
        <f>Main!A676</f>
        <v>Walker</v>
      </c>
      <c r="AQ566" s="50">
        <f>Main!B676</f>
        <v>4.8</v>
      </c>
      <c r="AR566" s="50" t="str">
        <f>Main!C676</f>
        <v>Man City</v>
      </c>
      <c r="AS566" s="50">
        <f>Main!D676</f>
        <v>3.17</v>
      </c>
      <c r="AT566" s="50">
        <f>Main!E676</f>
        <v>2.37</v>
      </c>
      <c r="AU566" s="50">
        <f>Main!F676</f>
        <v>4.68</v>
      </c>
      <c r="AV566" s="50">
        <f>Main!G676</f>
        <v>3.05</v>
      </c>
      <c r="AW566" s="50">
        <f>Main!H676</f>
        <v>2.04</v>
      </c>
      <c r="AX566" s="50">
        <f>Main!I676</f>
        <v>4.25</v>
      </c>
      <c r="AY566" s="50">
        <f>Main!J676</f>
        <v>2.4500000000000002</v>
      </c>
      <c r="AZ566" s="50">
        <f>Main!K676</f>
        <v>1.1399999999999999</v>
      </c>
      <c r="BA566" s="50">
        <f>Main!L1556</f>
        <v>0</v>
      </c>
      <c r="BC566" s="50" t="str">
        <v>Zinchenko</v>
      </c>
      <c r="BD566" s="50">
        <v>5</v>
      </c>
      <c r="BE566" s="50" t="str">
        <v>Arsenal</v>
      </c>
      <c r="BF566" s="50">
        <v>2.52</v>
      </c>
      <c r="BG566" s="50">
        <v>2.68</v>
      </c>
      <c r="BH566" s="50">
        <v>2.23</v>
      </c>
      <c r="BI566" s="50">
        <v>2.7</v>
      </c>
      <c r="BJ566" s="50">
        <v>3.15</v>
      </c>
      <c r="BK566" s="50">
        <v>5.31</v>
      </c>
      <c r="BL566" s="50">
        <v>2.75</v>
      </c>
      <c r="BM566" s="50">
        <v>2.25</v>
      </c>
      <c r="BN566" s="50">
        <v>0</v>
      </c>
      <c r="BP566" s="126" t="str">
        <f>Main!A566</f>
        <v>Walker</v>
      </c>
      <c r="BQ566" s="126">
        <f>Main!N3316</f>
        <v>0</v>
      </c>
      <c r="BR566" s="126">
        <f>Main!I16</f>
        <v>4.25</v>
      </c>
      <c r="BS566" s="126" t="str">
        <v>Walker</v>
      </c>
      <c r="BT566" s="126">
        <v>0</v>
      </c>
      <c r="BU566" s="126">
        <v>4.25</v>
      </c>
      <c r="BV566" s="127" t="str">
        <f t="shared" si="73"/>
        <v>Walker</v>
      </c>
      <c r="BW566" s="127">
        <f>Main!P3316</f>
        <v>0</v>
      </c>
      <c r="BX566" s="127">
        <f t="shared" si="74"/>
        <v>4.25</v>
      </c>
      <c r="BY566" s="127" t="str">
        <v>Walker</v>
      </c>
      <c r="BZ566" s="127">
        <v>0</v>
      </c>
      <c r="CA566" s="127">
        <v>4.25</v>
      </c>
      <c r="CH566" s="19" t="str">
        <f t="shared" si="75"/>
        <v>Walker</v>
      </c>
      <c r="CI566" s="19">
        <f>Main!M3316-BQ566-BW566-CC566</f>
        <v>0</v>
      </c>
      <c r="CJ566" s="19">
        <f t="shared" si="76"/>
        <v>4.25</v>
      </c>
      <c r="CK566" s="19" t="str">
        <v>Zinchenko</v>
      </c>
      <c r="CL566" s="19">
        <v>0</v>
      </c>
      <c r="CM566" s="19">
        <v>5.31</v>
      </c>
    </row>
    <row r="567" spans="1:91">
      <c r="A567" s="48" t="str">
        <v>Robertson</v>
      </c>
      <c r="B567" s="48">
        <v>6.8</v>
      </c>
      <c r="C567" s="48" t="str">
        <v>Liverpool</v>
      </c>
      <c r="D567" s="48">
        <v>4.58</v>
      </c>
      <c r="E567" s="48">
        <v>3.64</v>
      </c>
      <c r="F567" s="48">
        <v>3.23</v>
      </c>
      <c r="G567" s="48">
        <v>3.52</v>
      </c>
      <c r="H567" s="48">
        <v>3.86</v>
      </c>
      <c r="I567" s="48">
        <v>4.6900000000000004</v>
      </c>
      <c r="J567" s="48">
        <v>2.81</v>
      </c>
      <c r="K567" s="48">
        <v>3.76</v>
      </c>
      <c r="L567" s="48">
        <v>0</v>
      </c>
      <c r="N567" s="252">
        <f t="shared" si="77"/>
        <v>3</v>
      </c>
      <c r="O567" s="49" t="str">
        <f>Main!A677</f>
        <v>Perišić</v>
      </c>
      <c r="P567" s="49">
        <f>Main!B677</f>
        <v>5.8</v>
      </c>
      <c r="Q567" s="49" t="str">
        <f>Main!C677</f>
        <v>Spurs</v>
      </c>
      <c r="R567" s="49">
        <f>Main!D677</f>
        <v>0</v>
      </c>
      <c r="S567" s="49">
        <f>Main!E677</f>
        <v>0</v>
      </c>
      <c r="T567" s="49">
        <f>Main!F677</f>
        <v>0</v>
      </c>
      <c r="U567" s="49">
        <f>Main!G677</f>
        <v>0</v>
      </c>
      <c r="V567" s="49">
        <f>Main!H677</f>
        <v>0</v>
      </c>
      <c r="W567" s="49">
        <f>Main!I677</f>
        <v>2.56</v>
      </c>
      <c r="X567" s="49">
        <f>Main!J677</f>
        <v>2.94</v>
      </c>
      <c r="Y567" s="49">
        <f>Main!K677</f>
        <v>2.4700000000000002</v>
      </c>
      <c r="Z567" s="49">
        <f>Main!L3317</f>
        <v>0</v>
      </c>
      <c r="AB567" s="49">
        <v>1</v>
      </c>
      <c r="AC567" s="49" t="str">
        <v>Watkins</v>
      </c>
      <c r="AD567" s="49">
        <v>7.1</v>
      </c>
      <c r="AE567" s="49" t="str">
        <v>Aston Villa</v>
      </c>
      <c r="AF567" s="49">
        <v>3.48</v>
      </c>
      <c r="AG567" s="49">
        <v>4.07</v>
      </c>
      <c r="AH567" s="49">
        <v>4.54</v>
      </c>
      <c r="AI567" s="49">
        <v>3.76</v>
      </c>
      <c r="AJ567" s="49">
        <v>4.13</v>
      </c>
      <c r="AK567" s="49">
        <v>2.6</v>
      </c>
      <c r="AL567" s="49">
        <v>3.21</v>
      </c>
      <c r="AM567" s="49">
        <v>3.55</v>
      </c>
      <c r="AN567" s="49">
        <v>0</v>
      </c>
      <c r="AP567" s="50" t="str">
        <f>Main!A677</f>
        <v>Perišić</v>
      </c>
      <c r="AQ567" s="50">
        <f>Main!B677</f>
        <v>5.8</v>
      </c>
      <c r="AR567" s="50" t="str">
        <f>Main!C677</f>
        <v>Spurs</v>
      </c>
      <c r="AS567" s="50">
        <f>Main!D677</f>
        <v>0</v>
      </c>
      <c r="AT567" s="50">
        <f>Main!E677</f>
        <v>0</v>
      </c>
      <c r="AU567" s="50">
        <f>Main!F677</f>
        <v>0</v>
      </c>
      <c r="AV567" s="50">
        <f>Main!G677</f>
        <v>0</v>
      </c>
      <c r="AW567" s="50">
        <f>Main!H677</f>
        <v>0</v>
      </c>
      <c r="AX567" s="50">
        <f>Main!I677</f>
        <v>2.56</v>
      </c>
      <c r="AY567" s="50">
        <f>Main!J677</f>
        <v>2.94</v>
      </c>
      <c r="AZ567" s="50">
        <f>Main!K677</f>
        <v>2.4700000000000002</v>
      </c>
      <c r="BA567" s="50">
        <f>Main!L1557</f>
        <v>0</v>
      </c>
      <c r="BC567" s="50" t="str">
        <v>Walker</v>
      </c>
      <c r="BD567" s="50">
        <v>4.8</v>
      </c>
      <c r="BE567" s="50" t="str">
        <v>Man City</v>
      </c>
      <c r="BF567" s="50">
        <v>3.17</v>
      </c>
      <c r="BG567" s="50">
        <v>2.37</v>
      </c>
      <c r="BH567" s="50">
        <v>4.68</v>
      </c>
      <c r="BI567" s="50">
        <v>3.05</v>
      </c>
      <c r="BJ567" s="50">
        <v>2.04</v>
      </c>
      <c r="BK567" s="50">
        <v>4.25</v>
      </c>
      <c r="BL567" s="50">
        <v>2.4500000000000002</v>
      </c>
      <c r="BM567" s="50">
        <v>1.1399999999999999</v>
      </c>
      <c r="BN567" s="50">
        <v>0</v>
      </c>
      <c r="BP567" s="126" t="str">
        <f>Main!A567</f>
        <v>Perišić</v>
      </c>
      <c r="BQ567" s="126">
        <f>Main!N3317</f>
        <v>0</v>
      </c>
      <c r="BR567" s="126">
        <f>Main!I17</f>
        <v>2.56</v>
      </c>
      <c r="BS567" s="126" t="str">
        <v>Perišić</v>
      </c>
      <c r="BT567" s="126">
        <v>0</v>
      </c>
      <c r="BU567" s="126">
        <v>2.56</v>
      </c>
      <c r="BV567" s="127" t="str">
        <f t="shared" si="73"/>
        <v>Perišić</v>
      </c>
      <c r="BW567" s="127">
        <f>Main!P3317</f>
        <v>0</v>
      </c>
      <c r="BX567" s="127">
        <f t="shared" si="74"/>
        <v>2.56</v>
      </c>
      <c r="BY567" s="127" t="str">
        <v>Perišić</v>
      </c>
      <c r="BZ567" s="127">
        <v>0</v>
      </c>
      <c r="CA567" s="127">
        <v>2.56</v>
      </c>
      <c r="CH567" s="19" t="str">
        <f t="shared" si="75"/>
        <v>Perišić</v>
      </c>
      <c r="CI567" s="19">
        <f>Main!M3317-BQ567-BW567-CC567</f>
        <v>0</v>
      </c>
      <c r="CJ567" s="19">
        <f t="shared" si="76"/>
        <v>2.56</v>
      </c>
      <c r="CK567" s="19" t="str">
        <v>Walker</v>
      </c>
      <c r="CL567" s="19">
        <v>0</v>
      </c>
      <c r="CM567" s="19">
        <v>4.25</v>
      </c>
    </row>
    <row r="568" spans="1:91">
      <c r="A568" s="48" t="str">
        <v>Van Dijk</v>
      </c>
      <c r="B568" s="48">
        <v>6.5</v>
      </c>
      <c r="C568" s="48" t="str">
        <v>Liverpool</v>
      </c>
      <c r="D568" s="48">
        <v>4.2</v>
      </c>
      <c r="E568" s="48">
        <v>3.49</v>
      </c>
      <c r="F568" s="48">
        <v>3.03</v>
      </c>
      <c r="G568" s="48">
        <v>3.32</v>
      </c>
      <c r="H568" s="48">
        <v>3.66</v>
      </c>
      <c r="I568" s="48">
        <v>4.22</v>
      </c>
      <c r="J568" s="48">
        <v>2.56</v>
      </c>
      <c r="K568" s="48">
        <v>3.38</v>
      </c>
      <c r="L568" s="48">
        <v>0</v>
      </c>
      <c r="N568" s="252">
        <f t="shared" si="77"/>
        <v>3</v>
      </c>
      <c r="O568" s="49" t="str">
        <f>Main!A678</f>
        <v>Stones</v>
      </c>
      <c r="P568" s="49">
        <f>Main!B678</f>
        <v>5.4</v>
      </c>
      <c r="Q568" s="49" t="str">
        <f>Main!C678</f>
        <v>Man City</v>
      </c>
      <c r="R568" s="49">
        <f>Main!D678</f>
        <v>3.18</v>
      </c>
      <c r="S568" s="49">
        <f>Main!E678</f>
        <v>2.4700000000000002</v>
      </c>
      <c r="T568" s="49">
        <f>Main!F678</f>
        <v>4.68</v>
      </c>
      <c r="U568" s="49">
        <f>Main!G678</f>
        <v>3.03</v>
      </c>
      <c r="V568" s="49">
        <f>Main!H678</f>
        <v>1.96</v>
      </c>
      <c r="W568" s="49">
        <f>Main!I678</f>
        <v>3.99</v>
      </c>
      <c r="X568" s="49">
        <f>Main!J678</f>
        <v>2.36</v>
      </c>
      <c r="Y568" s="49">
        <f>Main!K678</f>
        <v>1.05</v>
      </c>
      <c r="Z568" s="49">
        <f>Main!L3318</f>
        <v>0</v>
      </c>
      <c r="AB568" s="49">
        <v>1</v>
      </c>
      <c r="AC568" s="49" t="str">
        <v>Havertz</v>
      </c>
      <c r="AD568" s="49">
        <v>7.7</v>
      </c>
      <c r="AE568" s="49" t="str">
        <v>Chelsea</v>
      </c>
      <c r="AF568" s="49">
        <v>3.67</v>
      </c>
      <c r="AG568" s="49">
        <v>6.18</v>
      </c>
      <c r="AH568" s="49">
        <v>3.54</v>
      </c>
      <c r="AI568" s="49">
        <v>2.58</v>
      </c>
      <c r="AJ568" s="49">
        <v>3.65</v>
      </c>
      <c r="AK568" s="49">
        <v>2.9</v>
      </c>
      <c r="AL568" s="49">
        <v>3.59</v>
      </c>
      <c r="AM568" s="49">
        <v>2.68</v>
      </c>
      <c r="AN568" s="49">
        <v>0</v>
      </c>
      <c r="AP568" s="50" t="str">
        <f>Main!A678</f>
        <v>Stones</v>
      </c>
      <c r="AQ568" s="50">
        <f>Main!B678</f>
        <v>5.4</v>
      </c>
      <c r="AR568" s="50" t="str">
        <f>Main!C678</f>
        <v>Man City</v>
      </c>
      <c r="AS568" s="50">
        <f>Main!D678</f>
        <v>3.18</v>
      </c>
      <c r="AT568" s="50">
        <f>Main!E678</f>
        <v>2.4700000000000002</v>
      </c>
      <c r="AU568" s="50">
        <f>Main!F678</f>
        <v>4.68</v>
      </c>
      <c r="AV568" s="50">
        <f>Main!G678</f>
        <v>3.03</v>
      </c>
      <c r="AW568" s="50">
        <f>Main!H678</f>
        <v>1.96</v>
      </c>
      <c r="AX568" s="50">
        <f>Main!I678</f>
        <v>3.99</v>
      </c>
      <c r="AY568" s="50">
        <f>Main!J678</f>
        <v>2.36</v>
      </c>
      <c r="AZ568" s="50">
        <f>Main!K678</f>
        <v>1.05</v>
      </c>
      <c r="BA568" s="50">
        <f>Main!L1558</f>
        <v>0</v>
      </c>
      <c r="BC568" s="50" t="str">
        <v>Perišić</v>
      </c>
      <c r="BD568" s="50">
        <v>5.8</v>
      </c>
      <c r="BE568" s="50" t="str">
        <v>Spurs</v>
      </c>
      <c r="BF568" s="50">
        <v>0</v>
      </c>
      <c r="BG568" s="50">
        <v>0</v>
      </c>
      <c r="BH568" s="50">
        <v>0</v>
      </c>
      <c r="BI568" s="50">
        <v>0</v>
      </c>
      <c r="BJ568" s="50">
        <v>0</v>
      </c>
      <c r="BK568" s="50">
        <v>2.56</v>
      </c>
      <c r="BL568" s="50">
        <v>2.94</v>
      </c>
      <c r="BM568" s="50">
        <v>2.4700000000000002</v>
      </c>
      <c r="BN568" s="50">
        <v>0</v>
      </c>
      <c r="BP568" s="126" t="str">
        <f>Main!A568</f>
        <v>Stones</v>
      </c>
      <c r="BQ568" s="126">
        <f>Main!N3318</f>
        <v>0</v>
      </c>
      <c r="BR568" s="126">
        <f>Main!I18</f>
        <v>3.99</v>
      </c>
      <c r="BS568" s="126" t="str">
        <v>Stones</v>
      </c>
      <c r="BT568" s="126">
        <v>0</v>
      </c>
      <c r="BU568" s="126">
        <v>3.99</v>
      </c>
      <c r="BV568" s="127" t="str">
        <f t="shared" si="73"/>
        <v>Stones</v>
      </c>
      <c r="BW568" s="127">
        <f>Main!P3318</f>
        <v>0</v>
      </c>
      <c r="BX568" s="127">
        <f t="shared" si="74"/>
        <v>3.99</v>
      </c>
      <c r="BY568" s="127" t="str">
        <v>Stones</v>
      </c>
      <c r="BZ568" s="127">
        <v>0</v>
      </c>
      <c r="CA568" s="127">
        <v>3.99</v>
      </c>
      <c r="CH568" s="19" t="str">
        <f t="shared" si="75"/>
        <v>Stones</v>
      </c>
      <c r="CI568" s="19">
        <f>Main!M3318-BQ568-BW568-CC568</f>
        <v>0</v>
      </c>
      <c r="CJ568" s="19">
        <f t="shared" si="76"/>
        <v>3.99</v>
      </c>
      <c r="CK568" s="19" t="str">
        <v>Perišić</v>
      </c>
      <c r="CL568" s="19">
        <v>0</v>
      </c>
      <c r="CM568" s="19">
        <v>2.56</v>
      </c>
    </row>
    <row r="569" spans="1:91">
      <c r="A569" s="48" t="str">
        <v>White</v>
      </c>
      <c r="B569" s="48">
        <v>4.7</v>
      </c>
      <c r="C569" s="48" t="str">
        <v>Arsenal</v>
      </c>
      <c r="D569" s="48">
        <v>3.1</v>
      </c>
      <c r="E569" s="48">
        <v>3.09</v>
      </c>
      <c r="F569" s="48">
        <v>2.35</v>
      </c>
      <c r="G569" s="48">
        <v>2.73</v>
      </c>
      <c r="H569" s="48">
        <v>3.27</v>
      </c>
      <c r="I569" s="48">
        <v>5.52</v>
      </c>
      <c r="J569" s="48">
        <v>2.98</v>
      </c>
      <c r="K569" s="48">
        <v>2.33</v>
      </c>
      <c r="L569" s="48">
        <v>0</v>
      </c>
      <c r="N569" s="252">
        <f t="shared" si="77"/>
        <v>3</v>
      </c>
      <c r="O569" s="49" t="str">
        <f>Main!A679</f>
        <v>Shaw</v>
      </c>
      <c r="P569" s="49">
        <f>Main!B679</f>
        <v>4.8</v>
      </c>
      <c r="Q569" s="49" t="str">
        <f>Main!C679</f>
        <v>Man Utd</v>
      </c>
      <c r="R569" s="49">
        <f>Main!D679</f>
        <v>3.54</v>
      </c>
      <c r="S569" s="49">
        <f>Main!E679</f>
        <v>4.2</v>
      </c>
      <c r="T569" s="49">
        <f>Main!F679</f>
        <v>1.83</v>
      </c>
      <c r="U569" s="49">
        <f>Main!G679</f>
        <v>1.77</v>
      </c>
      <c r="V569" s="49">
        <f>Main!H679</f>
        <v>3.5</v>
      </c>
      <c r="W569" s="49">
        <f>Main!I679</f>
        <v>2.77</v>
      </c>
      <c r="X569" s="49">
        <f>Main!J679</f>
        <v>3.37</v>
      </c>
      <c r="Y569" s="49">
        <f>Main!K679</f>
        <v>1.64</v>
      </c>
      <c r="Z569" s="49">
        <f>Main!L3319</f>
        <v>0</v>
      </c>
      <c r="AB569" s="49">
        <v>1</v>
      </c>
      <c r="AC569" s="49" t="str">
        <v>Aubameyang</v>
      </c>
      <c r="AD569" s="49">
        <v>8.6999999999999993</v>
      </c>
      <c r="AE569" s="49" t="str">
        <v>Chelsea</v>
      </c>
      <c r="AF569" s="49">
        <v>3.5</v>
      </c>
      <c r="AG569" s="49">
        <v>5.86</v>
      </c>
      <c r="AH569" s="49">
        <v>3.45</v>
      </c>
      <c r="AI569" s="49">
        <v>2.48</v>
      </c>
      <c r="AJ569" s="49">
        <v>3.56</v>
      </c>
      <c r="AK569" s="49">
        <v>2.83</v>
      </c>
      <c r="AL569" s="49">
        <v>3.45</v>
      </c>
      <c r="AM569" s="49">
        <v>2.5299999999999998</v>
      </c>
      <c r="AN569" s="49">
        <v>0</v>
      </c>
      <c r="AP569" s="50" t="str">
        <f>Main!A679</f>
        <v>Shaw</v>
      </c>
      <c r="AQ569" s="50">
        <f>Main!B679</f>
        <v>4.8</v>
      </c>
      <c r="AR569" s="50" t="str">
        <f>Main!C679</f>
        <v>Man Utd</v>
      </c>
      <c r="AS569" s="50">
        <f>Main!D679</f>
        <v>3.54</v>
      </c>
      <c r="AT569" s="50">
        <f>Main!E679</f>
        <v>4.2</v>
      </c>
      <c r="AU569" s="50">
        <f>Main!F679</f>
        <v>1.83</v>
      </c>
      <c r="AV569" s="50">
        <f>Main!G679</f>
        <v>1.77</v>
      </c>
      <c r="AW569" s="50">
        <f>Main!H679</f>
        <v>3.5</v>
      </c>
      <c r="AX569" s="50">
        <f>Main!I679</f>
        <v>2.77</v>
      </c>
      <c r="AY569" s="50">
        <f>Main!J679</f>
        <v>3.37</v>
      </c>
      <c r="AZ569" s="50">
        <f>Main!K679</f>
        <v>1.64</v>
      </c>
      <c r="BA569" s="50">
        <f>Main!L1559</f>
        <v>0</v>
      </c>
      <c r="BC569" s="50" t="str">
        <v>Stones</v>
      </c>
      <c r="BD569" s="50">
        <v>5.4</v>
      </c>
      <c r="BE569" s="50" t="str">
        <v>Man City</v>
      </c>
      <c r="BF569" s="50">
        <v>3.18</v>
      </c>
      <c r="BG569" s="50">
        <v>2.4700000000000002</v>
      </c>
      <c r="BH569" s="50">
        <v>4.68</v>
      </c>
      <c r="BI569" s="50">
        <v>3.03</v>
      </c>
      <c r="BJ569" s="50">
        <v>1.96</v>
      </c>
      <c r="BK569" s="50">
        <v>3.99</v>
      </c>
      <c r="BL569" s="50">
        <v>2.36</v>
      </c>
      <c r="BM569" s="50">
        <v>1.05</v>
      </c>
      <c r="BN569" s="50">
        <v>0</v>
      </c>
      <c r="BP569" s="126" t="str">
        <f>Main!A569</f>
        <v>Shaw</v>
      </c>
      <c r="BQ569" s="126">
        <f>Main!N3319</f>
        <v>0</v>
      </c>
      <c r="BR569" s="126">
        <f>Main!I19</f>
        <v>2.77</v>
      </c>
      <c r="BS569" s="126" t="str">
        <v>Shaw</v>
      </c>
      <c r="BT569" s="126">
        <v>0</v>
      </c>
      <c r="BU569" s="126">
        <v>2.77</v>
      </c>
      <c r="BV569" s="127" t="str">
        <f t="shared" si="73"/>
        <v>Shaw</v>
      </c>
      <c r="BW569" s="127">
        <f>Main!P3319</f>
        <v>0</v>
      </c>
      <c r="BX569" s="127">
        <f t="shared" si="74"/>
        <v>2.77</v>
      </c>
      <c r="BY569" s="127" t="str">
        <v>Shaw</v>
      </c>
      <c r="BZ569" s="127">
        <v>0</v>
      </c>
      <c r="CA569" s="127">
        <v>2.77</v>
      </c>
      <c r="CH569" s="19" t="str">
        <f t="shared" si="75"/>
        <v>Shaw</v>
      </c>
      <c r="CI569" s="19">
        <f>Main!M3319-BQ569-BW569-CC569</f>
        <v>0</v>
      </c>
      <c r="CJ569" s="19">
        <f t="shared" si="76"/>
        <v>2.77</v>
      </c>
      <c r="CK569" s="19" t="str">
        <v>Stones</v>
      </c>
      <c r="CL569" s="19">
        <v>0</v>
      </c>
      <c r="CM569" s="19">
        <v>3.99</v>
      </c>
    </row>
    <row r="570" spans="1:91">
      <c r="A570" s="48" t="str">
        <v>Laporte</v>
      </c>
      <c r="B570" s="48">
        <v>5.8</v>
      </c>
      <c r="C570" s="48" t="str">
        <v>Man City</v>
      </c>
      <c r="D570" s="48">
        <v>3.36</v>
      </c>
      <c r="E570" s="48">
        <v>2.72</v>
      </c>
      <c r="F570" s="48">
        <v>5.16</v>
      </c>
      <c r="G570" s="48">
        <v>3.42</v>
      </c>
      <c r="H570" s="48">
        <v>2.0499999999999998</v>
      </c>
      <c r="I570" s="48">
        <v>4.34</v>
      </c>
      <c r="J570" s="48">
        <v>2.62</v>
      </c>
      <c r="K570" s="48">
        <v>1.1200000000000001</v>
      </c>
      <c r="L570" s="48">
        <v>0</v>
      </c>
      <c r="N570" s="252">
        <f t="shared" si="77"/>
        <v>3</v>
      </c>
      <c r="O570" s="49" t="str">
        <f>Main!A680</f>
        <v>Cucurella</v>
      </c>
      <c r="P570" s="49">
        <f>Main!B680</f>
        <v>5.0999999999999996</v>
      </c>
      <c r="Q570" s="49" t="str">
        <f>Main!C680</f>
        <v>Chelsea</v>
      </c>
      <c r="R570" s="49">
        <f>Main!D680</f>
        <v>3.86</v>
      </c>
      <c r="S570" s="49">
        <f>Main!E680</f>
        <v>5.55</v>
      </c>
      <c r="T570" s="49">
        <f>Main!F680</f>
        <v>3.95</v>
      </c>
      <c r="U570" s="49">
        <f>Main!G680</f>
        <v>1.86</v>
      </c>
      <c r="V570" s="49">
        <f>Main!H680</f>
        <v>2.25</v>
      </c>
      <c r="W570" s="49">
        <f>Main!I680</f>
        <v>1.58</v>
      </c>
      <c r="X570" s="49">
        <f>Main!J680</f>
        <v>2.11</v>
      </c>
      <c r="Y570" s="49">
        <f>Main!K680</f>
        <v>1.37</v>
      </c>
      <c r="Z570" s="49">
        <f>Main!L3320</f>
        <v>0</v>
      </c>
      <c r="AB570" s="49">
        <v>1</v>
      </c>
      <c r="AC570" s="49" t="str">
        <v>Solanke</v>
      </c>
      <c r="AD570" s="49">
        <v>5.8</v>
      </c>
      <c r="AE570" s="49" t="str">
        <v>Bournemouth</v>
      </c>
      <c r="AF570" s="49">
        <v>4.43</v>
      </c>
      <c r="AG570" s="49">
        <v>3.26</v>
      </c>
      <c r="AH570" s="49">
        <v>3.55</v>
      </c>
      <c r="AI570" s="49">
        <v>4.2699999999999996</v>
      </c>
      <c r="AJ570" s="49">
        <v>3.09</v>
      </c>
      <c r="AK570" s="49">
        <v>3.33</v>
      </c>
      <c r="AL570" s="49">
        <v>3.31</v>
      </c>
      <c r="AM570" s="49">
        <v>1.24</v>
      </c>
      <c r="AN570" s="49">
        <v>0</v>
      </c>
      <c r="AP570" s="50" t="str">
        <f>Main!A680</f>
        <v>Cucurella</v>
      </c>
      <c r="AQ570" s="50">
        <f>Main!B680</f>
        <v>5.0999999999999996</v>
      </c>
      <c r="AR570" s="50" t="str">
        <f>Main!C680</f>
        <v>Chelsea</v>
      </c>
      <c r="AS570" s="50">
        <f>Main!D680</f>
        <v>3.86</v>
      </c>
      <c r="AT570" s="50">
        <f>Main!E680</f>
        <v>5.55</v>
      </c>
      <c r="AU570" s="50">
        <f>Main!F680</f>
        <v>3.95</v>
      </c>
      <c r="AV570" s="50">
        <f>Main!G680</f>
        <v>1.86</v>
      </c>
      <c r="AW570" s="50">
        <f>Main!H680</f>
        <v>2.25</v>
      </c>
      <c r="AX570" s="50">
        <f>Main!I680</f>
        <v>1.58</v>
      </c>
      <c r="AY570" s="50">
        <f>Main!J680</f>
        <v>2.11</v>
      </c>
      <c r="AZ570" s="50">
        <f>Main!K680</f>
        <v>1.37</v>
      </c>
      <c r="BA570" s="50">
        <f>Main!L1560</f>
        <v>0</v>
      </c>
      <c r="BC570" s="50" t="str">
        <v>Shaw</v>
      </c>
      <c r="BD570" s="50">
        <v>4.8</v>
      </c>
      <c r="BE570" s="50" t="str">
        <v>Man Utd</v>
      </c>
      <c r="BF570" s="50">
        <v>3.54</v>
      </c>
      <c r="BG570" s="50">
        <v>4.2</v>
      </c>
      <c r="BH570" s="50">
        <v>1.83</v>
      </c>
      <c r="BI570" s="50">
        <v>1.77</v>
      </c>
      <c r="BJ570" s="50">
        <v>3.5</v>
      </c>
      <c r="BK570" s="50">
        <v>2.77</v>
      </c>
      <c r="BL570" s="50">
        <v>3.37</v>
      </c>
      <c r="BM570" s="50">
        <v>1.64</v>
      </c>
      <c r="BN570" s="50">
        <v>0</v>
      </c>
      <c r="BP570" s="126" t="str">
        <f>Main!A570</f>
        <v>Cucurella</v>
      </c>
      <c r="BQ570" s="126">
        <f>Main!N3320</f>
        <v>0</v>
      </c>
      <c r="BR570" s="126">
        <f>Main!I20</f>
        <v>1.58</v>
      </c>
      <c r="BS570" s="126" t="str">
        <v>Cucurella</v>
      </c>
      <c r="BT570" s="126">
        <v>0</v>
      </c>
      <c r="BU570" s="126">
        <v>1.58</v>
      </c>
      <c r="BV570" s="127" t="str">
        <f t="shared" si="73"/>
        <v>Cucurella</v>
      </c>
      <c r="BW570" s="127">
        <f>Main!P3320</f>
        <v>0</v>
      </c>
      <c r="BX570" s="127">
        <f t="shared" si="74"/>
        <v>1.58</v>
      </c>
      <c r="BY570" s="127" t="str">
        <v>Cucurella</v>
      </c>
      <c r="BZ570" s="127">
        <v>0</v>
      </c>
      <c r="CA570" s="127">
        <v>1.58</v>
      </c>
      <c r="CH570" s="19" t="str">
        <f t="shared" si="75"/>
        <v>Cucurella</v>
      </c>
      <c r="CI570" s="19">
        <f>Main!M3320-BQ570-BW570-CC570</f>
        <v>0</v>
      </c>
      <c r="CJ570" s="19">
        <f t="shared" si="76"/>
        <v>1.58</v>
      </c>
      <c r="CK570" s="19" t="str">
        <v>Shaw</v>
      </c>
      <c r="CL570" s="19">
        <v>0</v>
      </c>
      <c r="CM570" s="19">
        <v>2.77</v>
      </c>
    </row>
    <row r="571" spans="1:91">
      <c r="A571" s="48" t="str">
        <v>Saliba</v>
      </c>
      <c r="B571" s="48">
        <v>5.3</v>
      </c>
      <c r="C571" s="48" t="str">
        <v>Arsenal</v>
      </c>
      <c r="D571" s="48">
        <v>3.14</v>
      </c>
      <c r="E571" s="48">
        <v>2.59</v>
      </c>
      <c r="F571" s="48">
        <v>2.19</v>
      </c>
      <c r="G571" s="48">
        <v>2.69</v>
      </c>
      <c r="H571" s="48">
        <v>3.3</v>
      </c>
      <c r="I571" s="48">
        <v>5.45</v>
      </c>
      <c r="J571" s="48">
        <v>2.91</v>
      </c>
      <c r="K571" s="48">
        <v>2.34</v>
      </c>
      <c r="L571" s="48">
        <v>0</v>
      </c>
      <c r="N571" s="252">
        <f t="shared" si="77"/>
        <v>3</v>
      </c>
      <c r="O571" s="49" t="str">
        <f>Main!A681</f>
        <v>Varane</v>
      </c>
      <c r="P571" s="49">
        <f>Main!B681</f>
        <v>4.8</v>
      </c>
      <c r="Q571" s="49" t="str">
        <f>Main!C681</f>
        <v>Man Utd</v>
      </c>
      <c r="R571" s="49">
        <f>Main!D681</f>
        <v>3.47</v>
      </c>
      <c r="S571" s="49">
        <f>Main!E681</f>
        <v>3.84</v>
      </c>
      <c r="T571" s="49">
        <f>Main!F681</f>
        <v>1.94</v>
      </c>
      <c r="U571" s="49">
        <f>Main!G681</f>
        <v>1.83</v>
      </c>
      <c r="V571" s="49">
        <f>Main!H681</f>
        <v>3.41</v>
      </c>
      <c r="W571" s="49">
        <f>Main!I681</f>
        <v>2.6</v>
      </c>
      <c r="X571" s="49">
        <f>Main!J681</f>
        <v>3.21</v>
      </c>
      <c r="Y571" s="49">
        <f>Main!K681</f>
        <v>1.55</v>
      </c>
      <c r="Z571" s="49">
        <f>Main!L3321</f>
        <v>0</v>
      </c>
      <c r="AB571" s="49">
        <v>1</v>
      </c>
      <c r="AC571" s="49" t="str">
        <v>Bamford</v>
      </c>
      <c r="AD571" s="49">
        <v>7.2</v>
      </c>
      <c r="AE571" s="49" t="str">
        <v>Leeds</v>
      </c>
      <c r="AF571" s="49">
        <v>1.69</v>
      </c>
      <c r="AG571" s="49">
        <v>3.12</v>
      </c>
      <c r="AH571" s="49">
        <v>3.23</v>
      </c>
      <c r="AI571" s="49">
        <v>3.87</v>
      </c>
      <c r="AJ571" s="49">
        <v>3.4</v>
      </c>
      <c r="AK571" s="49">
        <v>3.24</v>
      </c>
      <c r="AL571" s="49">
        <v>3.34</v>
      </c>
      <c r="AM571" s="49">
        <v>3.43</v>
      </c>
      <c r="AN571" s="49">
        <v>0</v>
      </c>
      <c r="AP571" s="50" t="str">
        <f>Main!A681</f>
        <v>Varane</v>
      </c>
      <c r="AQ571" s="50">
        <f>Main!B681</f>
        <v>4.8</v>
      </c>
      <c r="AR571" s="50" t="str">
        <f>Main!C681</f>
        <v>Man Utd</v>
      </c>
      <c r="AS571" s="50">
        <f>Main!D681</f>
        <v>3.47</v>
      </c>
      <c r="AT571" s="50">
        <f>Main!E681</f>
        <v>3.84</v>
      </c>
      <c r="AU571" s="50">
        <f>Main!F681</f>
        <v>1.94</v>
      </c>
      <c r="AV571" s="50">
        <f>Main!G681</f>
        <v>1.83</v>
      </c>
      <c r="AW571" s="50">
        <f>Main!H681</f>
        <v>3.41</v>
      </c>
      <c r="AX571" s="50">
        <f>Main!I681</f>
        <v>2.6</v>
      </c>
      <c r="AY571" s="50">
        <f>Main!J681</f>
        <v>3.21</v>
      </c>
      <c r="AZ571" s="50">
        <f>Main!K681</f>
        <v>1.55</v>
      </c>
      <c r="BA571" s="50">
        <f>Main!L1561</f>
        <v>0</v>
      </c>
      <c r="BC571" s="50" t="str">
        <v>Cucurella</v>
      </c>
      <c r="BD571" s="50">
        <v>5.0999999999999996</v>
      </c>
      <c r="BE571" s="50" t="str">
        <v>Chelsea</v>
      </c>
      <c r="BF571" s="50">
        <v>3.86</v>
      </c>
      <c r="BG571" s="50">
        <v>5.55</v>
      </c>
      <c r="BH571" s="50">
        <v>3.95</v>
      </c>
      <c r="BI571" s="50">
        <v>1.86</v>
      </c>
      <c r="BJ571" s="50">
        <v>2.25</v>
      </c>
      <c r="BK571" s="50">
        <v>1.58</v>
      </c>
      <c r="BL571" s="50">
        <v>2.11</v>
      </c>
      <c r="BM571" s="50">
        <v>1.37</v>
      </c>
      <c r="BN571" s="50">
        <v>0</v>
      </c>
      <c r="BP571" s="126" t="str">
        <f>Main!A571</f>
        <v>Varane</v>
      </c>
      <c r="BQ571" s="126">
        <f>Main!N3321</f>
        <v>0</v>
      </c>
      <c r="BR571" s="126">
        <f>Main!I21</f>
        <v>2.6</v>
      </c>
      <c r="BS571" s="126" t="str">
        <v>Varane</v>
      </c>
      <c r="BT571" s="126">
        <v>0</v>
      </c>
      <c r="BU571" s="126">
        <v>2.6</v>
      </c>
      <c r="BV571" s="127" t="str">
        <f t="shared" si="73"/>
        <v>Varane</v>
      </c>
      <c r="BW571" s="127">
        <f>Main!P3321</f>
        <v>0</v>
      </c>
      <c r="BX571" s="127">
        <f t="shared" si="74"/>
        <v>2.6</v>
      </c>
      <c r="BY571" s="127" t="str">
        <v>Varane</v>
      </c>
      <c r="BZ571" s="127">
        <v>0</v>
      </c>
      <c r="CA571" s="127">
        <v>2.6</v>
      </c>
      <c r="CH571" s="19" t="str">
        <f t="shared" si="75"/>
        <v>Varane</v>
      </c>
      <c r="CI571" s="19">
        <f>Main!M3321-BQ571-BW571-CC571</f>
        <v>0</v>
      </c>
      <c r="CJ571" s="19">
        <f t="shared" si="76"/>
        <v>2.6</v>
      </c>
      <c r="CK571" s="19" t="str">
        <v>Cucurella</v>
      </c>
      <c r="CL571" s="19">
        <v>0</v>
      </c>
      <c r="CM571" s="19">
        <v>1.58</v>
      </c>
    </row>
    <row r="572" spans="1:91">
      <c r="A572" s="48" t="str">
        <v>Burn</v>
      </c>
      <c r="B572" s="48">
        <v>4.5</v>
      </c>
      <c r="C572" s="48" t="str">
        <v>Newcastle</v>
      </c>
      <c r="D572" s="48">
        <v>3.83</v>
      </c>
      <c r="E572" s="48">
        <v>2.08</v>
      </c>
      <c r="F572" s="48">
        <v>3.82</v>
      </c>
      <c r="G572" s="48">
        <v>3.19</v>
      </c>
      <c r="H572" s="48">
        <v>3.53</v>
      </c>
      <c r="I572" s="48">
        <v>3.56</v>
      </c>
      <c r="J572" s="48">
        <v>2.29</v>
      </c>
      <c r="K572" s="48">
        <v>2.04</v>
      </c>
      <c r="L572" s="48">
        <v>0</v>
      </c>
      <c r="N572" s="252">
        <f t="shared" si="77"/>
        <v>3</v>
      </c>
      <c r="O572" s="49" t="str">
        <f>Main!A682</f>
        <v>Estupiñán</v>
      </c>
      <c r="P572" s="49">
        <f>Main!B682</f>
        <v>4.5</v>
      </c>
      <c r="Q572" s="49" t="str">
        <f>Main!C682</f>
        <v>Brighton</v>
      </c>
      <c r="R572" s="49">
        <f>Main!D682</f>
        <v>2.37</v>
      </c>
      <c r="S572" s="49">
        <f>Main!E682</f>
        <v>3.26</v>
      </c>
      <c r="T572" s="49">
        <f>Main!F682</f>
        <v>2.17</v>
      </c>
      <c r="U572" s="49">
        <f>Main!G682</f>
        <v>2.61</v>
      </c>
      <c r="V572" s="49">
        <f>Main!H682</f>
        <v>3.62</v>
      </c>
      <c r="W572" s="49">
        <f>Main!I682</f>
        <v>2.79</v>
      </c>
      <c r="X572" s="49">
        <f>Main!J682</f>
        <v>3.17</v>
      </c>
      <c r="Y572" s="49">
        <f>Main!K682</f>
        <v>1.31</v>
      </c>
      <c r="Z572" s="49">
        <f>Main!L3322</f>
        <v>0</v>
      </c>
      <c r="AB572" s="49">
        <v>1</v>
      </c>
      <c r="AC572" s="49" t="str">
        <v>Mbeumo</v>
      </c>
      <c r="AD572" s="49">
        <v>5.8</v>
      </c>
      <c r="AE572" s="49" t="str">
        <v>Brentford</v>
      </c>
      <c r="AF572" s="49">
        <v>3</v>
      </c>
      <c r="AG572" s="49">
        <v>2.62</v>
      </c>
      <c r="AH572" s="49">
        <v>3.81</v>
      </c>
      <c r="AI572" s="49">
        <v>3.38</v>
      </c>
      <c r="AJ572" s="49">
        <v>4.13</v>
      </c>
      <c r="AK572" s="49">
        <v>2.81</v>
      </c>
      <c r="AL572" s="49">
        <v>3.94</v>
      </c>
      <c r="AM572" s="49">
        <v>1.57</v>
      </c>
      <c r="AN572" s="49">
        <v>0</v>
      </c>
      <c r="AP572" s="50" t="str">
        <f>Main!A682</f>
        <v>Estupiñán</v>
      </c>
      <c r="AQ572" s="50">
        <f>Main!B682</f>
        <v>4.5</v>
      </c>
      <c r="AR572" s="50" t="str">
        <f>Main!C682</f>
        <v>Brighton</v>
      </c>
      <c r="AS572" s="50">
        <f>Main!D682</f>
        <v>2.37</v>
      </c>
      <c r="AT572" s="50">
        <f>Main!E682</f>
        <v>3.26</v>
      </c>
      <c r="AU572" s="50">
        <f>Main!F682</f>
        <v>2.17</v>
      </c>
      <c r="AV572" s="50">
        <f>Main!G682</f>
        <v>2.61</v>
      </c>
      <c r="AW572" s="50">
        <f>Main!H682</f>
        <v>3.62</v>
      </c>
      <c r="AX572" s="50">
        <f>Main!I682</f>
        <v>2.79</v>
      </c>
      <c r="AY572" s="50">
        <f>Main!J682</f>
        <v>3.17</v>
      </c>
      <c r="AZ572" s="50">
        <f>Main!K682</f>
        <v>1.31</v>
      </c>
      <c r="BA572" s="50">
        <f>Main!L1562</f>
        <v>0</v>
      </c>
      <c r="BC572" s="50" t="str">
        <v>Varane</v>
      </c>
      <c r="BD572" s="50">
        <v>4.8</v>
      </c>
      <c r="BE572" s="50" t="str">
        <v>Man Utd</v>
      </c>
      <c r="BF572" s="50">
        <v>3.47</v>
      </c>
      <c r="BG572" s="50">
        <v>3.84</v>
      </c>
      <c r="BH572" s="50">
        <v>1.94</v>
      </c>
      <c r="BI572" s="50">
        <v>1.83</v>
      </c>
      <c r="BJ572" s="50">
        <v>3.41</v>
      </c>
      <c r="BK572" s="50">
        <v>2.6</v>
      </c>
      <c r="BL572" s="50">
        <v>3.21</v>
      </c>
      <c r="BM572" s="50">
        <v>1.55</v>
      </c>
      <c r="BN572" s="50">
        <v>0</v>
      </c>
      <c r="BP572" s="126" t="str">
        <f>Main!A572</f>
        <v>Estupiñán</v>
      </c>
      <c r="BQ572" s="126">
        <f>Main!N3322</f>
        <v>0</v>
      </c>
      <c r="BR572" s="126">
        <f>Main!I22</f>
        <v>2.79</v>
      </c>
      <c r="BS572" s="126" t="str">
        <v>Estupiñán</v>
      </c>
      <c r="BT572" s="126">
        <v>0</v>
      </c>
      <c r="BU572" s="126">
        <v>2.79</v>
      </c>
      <c r="BV572" s="127" t="str">
        <f t="shared" si="73"/>
        <v>Estupiñán</v>
      </c>
      <c r="BW572" s="127">
        <f>Main!P3322</f>
        <v>0</v>
      </c>
      <c r="BX572" s="127">
        <f t="shared" si="74"/>
        <v>2.79</v>
      </c>
      <c r="BY572" s="127" t="str">
        <v>Estupiñán</v>
      </c>
      <c r="BZ572" s="127">
        <v>0</v>
      </c>
      <c r="CA572" s="127">
        <v>2.79</v>
      </c>
      <c r="CH572" s="19" t="str">
        <f t="shared" si="75"/>
        <v>Estupiñán</v>
      </c>
      <c r="CI572" s="19">
        <f>Main!M3322-BQ572-BW572-CC572</f>
        <v>0</v>
      </c>
      <c r="CJ572" s="19">
        <f t="shared" si="76"/>
        <v>2.79</v>
      </c>
      <c r="CK572" s="19" t="str">
        <v>Varane</v>
      </c>
      <c r="CL572" s="19">
        <v>0</v>
      </c>
      <c r="CM572" s="19">
        <v>2.6</v>
      </c>
    </row>
    <row r="573" spans="1:91">
      <c r="A573" s="48" t="str">
        <v>Dier</v>
      </c>
      <c r="B573" s="48">
        <v>5.2</v>
      </c>
      <c r="C573" s="48" t="str">
        <v>Spurs</v>
      </c>
      <c r="D573" s="48">
        <v>3.49</v>
      </c>
      <c r="E573" s="48">
        <v>2.98</v>
      </c>
      <c r="F573" s="48">
        <v>3.82</v>
      </c>
      <c r="G573" s="48">
        <v>2.9</v>
      </c>
      <c r="H573" s="48">
        <v>1.85</v>
      </c>
      <c r="I573" s="48">
        <v>2.8</v>
      </c>
      <c r="J573" s="48">
        <v>3.19</v>
      </c>
      <c r="K573" s="48">
        <v>2.67</v>
      </c>
      <c r="L573" s="48">
        <v>0</v>
      </c>
      <c r="N573" s="252">
        <f t="shared" si="77"/>
        <v>3</v>
      </c>
      <c r="O573" s="49" t="str">
        <f>Main!A683</f>
        <v>Matip</v>
      </c>
      <c r="P573" s="49">
        <f>Main!B683</f>
        <v>5.9</v>
      </c>
      <c r="Q573" s="49" t="str">
        <f>Main!C683</f>
        <v>Liverpool</v>
      </c>
      <c r="R573" s="49">
        <f>Main!D683</f>
        <v>3.36</v>
      </c>
      <c r="S573" s="49">
        <f>Main!E683</f>
        <v>2.5299999999999998</v>
      </c>
      <c r="T573" s="49">
        <f>Main!F683</f>
        <v>2.21</v>
      </c>
      <c r="U573" s="49">
        <f>Main!G683</f>
        <v>2.44</v>
      </c>
      <c r="V573" s="49">
        <f>Main!H683</f>
        <v>2.91</v>
      </c>
      <c r="W573" s="49">
        <f>Main!I683</f>
        <v>3.18</v>
      </c>
      <c r="X573" s="49">
        <f>Main!J683</f>
        <v>1.93</v>
      </c>
      <c r="Y573" s="49">
        <f>Main!K683</f>
        <v>2.67</v>
      </c>
      <c r="Z573" s="49">
        <f>Main!L3323</f>
        <v>0</v>
      </c>
      <c r="AB573" s="49">
        <v>1</v>
      </c>
      <c r="AC573" s="49" t="str">
        <v>Adams</v>
      </c>
      <c r="AD573" s="49">
        <v>6.4</v>
      </c>
      <c r="AE573" s="49" t="str">
        <v>Southampton</v>
      </c>
      <c r="AF573" s="49">
        <v>3.47</v>
      </c>
      <c r="AG573" s="49">
        <v>3.59</v>
      </c>
      <c r="AH573" s="49">
        <v>3.03</v>
      </c>
      <c r="AI573" s="49">
        <v>3.31</v>
      </c>
      <c r="AJ573" s="49">
        <v>2.9</v>
      </c>
      <c r="AK573" s="49">
        <v>3.23</v>
      </c>
      <c r="AL573" s="49">
        <v>2.41</v>
      </c>
      <c r="AM573" s="49">
        <v>2.85</v>
      </c>
      <c r="AN573" s="49">
        <v>0</v>
      </c>
      <c r="AP573" s="50" t="str">
        <f>Main!A683</f>
        <v>Matip</v>
      </c>
      <c r="AQ573" s="50">
        <f>Main!B683</f>
        <v>5.9</v>
      </c>
      <c r="AR573" s="50" t="str">
        <f>Main!C683</f>
        <v>Liverpool</v>
      </c>
      <c r="AS573" s="50">
        <f>Main!D683</f>
        <v>3.36</v>
      </c>
      <c r="AT573" s="50">
        <f>Main!E683</f>
        <v>2.5299999999999998</v>
      </c>
      <c r="AU573" s="50">
        <f>Main!F683</f>
        <v>2.21</v>
      </c>
      <c r="AV573" s="50">
        <f>Main!G683</f>
        <v>2.44</v>
      </c>
      <c r="AW573" s="50">
        <f>Main!H683</f>
        <v>2.91</v>
      </c>
      <c r="AX573" s="50">
        <f>Main!I683</f>
        <v>3.18</v>
      </c>
      <c r="AY573" s="50">
        <f>Main!J683</f>
        <v>1.93</v>
      </c>
      <c r="AZ573" s="50">
        <f>Main!K683</f>
        <v>2.67</v>
      </c>
      <c r="BA573" s="50">
        <f>Main!L1563</f>
        <v>0</v>
      </c>
      <c r="BC573" s="50" t="str">
        <v>Estupiñán</v>
      </c>
      <c r="BD573" s="50">
        <v>4.5</v>
      </c>
      <c r="BE573" s="50" t="str">
        <v>Brighton</v>
      </c>
      <c r="BF573" s="50">
        <v>2.37</v>
      </c>
      <c r="BG573" s="50">
        <v>3.26</v>
      </c>
      <c r="BH573" s="50">
        <v>2.17</v>
      </c>
      <c r="BI573" s="50">
        <v>2.61</v>
      </c>
      <c r="BJ573" s="50">
        <v>3.62</v>
      </c>
      <c r="BK573" s="50">
        <v>2.79</v>
      </c>
      <c r="BL573" s="50">
        <v>3.17</v>
      </c>
      <c r="BM573" s="50">
        <v>1.31</v>
      </c>
      <c r="BN573" s="50">
        <v>0</v>
      </c>
      <c r="BP573" s="126" t="str">
        <f>Main!A573</f>
        <v>Matip</v>
      </c>
      <c r="BQ573" s="126">
        <f>Main!N3323</f>
        <v>0</v>
      </c>
      <c r="BR573" s="126">
        <f>Main!I23</f>
        <v>3.18</v>
      </c>
      <c r="BS573" s="126" t="str">
        <v>Matip</v>
      </c>
      <c r="BT573" s="126">
        <v>0</v>
      </c>
      <c r="BU573" s="126">
        <v>3.18</v>
      </c>
      <c r="BV573" s="127" t="str">
        <f t="shared" si="73"/>
        <v>Matip</v>
      </c>
      <c r="BW573" s="127">
        <f>Main!P3323</f>
        <v>0</v>
      </c>
      <c r="BX573" s="127">
        <f t="shared" si="74"/>
        <v>3.18</v>
      </c>
      <c r="BY573" s="127" t="str">
        <v>Matip</v>
      </c>
      <c r="BZ573" s="127">
        <v>0</v>
      </c>
      <c r="CA573" s="127">
        <v>3.18</v>
      </c>
      <c r="CH573" s="19" t="str">
        <f t="shared" si="75"/>
        <v>Matip</v>
      </c>
      <c r="CI573" s="19">
        <f>Main!M3323-BQ573-BW573-CC573</f>
        <v>0</v>
      </c>
      <c r="CJ573" s="19">
        <f t="shared" si="76"/>
        <v>3.18</v>
      </c>
      <c r="CK573" s="19" t="str">
        <v>Estupiñán</v>
      </c>
      <c r="CL573" s="19">
        <v>0</v>
      </c>
      <c r="CM573" s="19">
        <v>2.79</v>
      </c>
    </row>
    <row r="574" spans="1:91">
      <c r="A574" s="48" t="str">
        <v>Schär</v>
      </c>
      <c r="B574" s="48">
        <v>4.9000000000000004</v>
      </c>
      <c r="C574" s="48" t="str">
        <v>Newcastle</v>
      </c>
      <c r="D574" s="48">
        <v>4.0599999999999996</v>
      </c>
      <c r="E574" s="48">
        <v>1.69</v>
      </c>
      <c r="F574" s="48">
        <v>3.37</v>
      </c>
      <c r="G574" s="48">
        <v>2.85</v>
      </c>
      <c r="H574" s="48">
        <v>3.68</v>
      </c>
      <c r="I574" s="48">
        <v>3.69</v>
      </c>
      <c r="J574" s="48">
        <v>2.3199999999999998</v>
      </c>
      <c r="K574" s="48">
        <v>2.0299999999999998</v>
      </c>
      <c r="L574" s="48">
        <v>0</v>
      </c>
      <c r="N574" s="252">
        <f t="shared" si="77"/>
        <v>3</v>
      </c>
      <c r="O574" s="49" t="str">
        <f>Main!A684</f>
        <v>Romero</v>
      </c>
      <c r="P574" s="49">
        <f>Main!B684</f>
        <v>4.9000000000000004</v>
      </c>
      <c r="Q574" s="49" t="str">
        <f>Main!C684</f>
        <v>Spurs</v>
      </c>
      <c r="R574" s="49">
        <f>Main!D684</f>
        <v>2.2200000000000002</v>
      </c>
      <c r="S574" s="49">
        <f>Main!E684</f>
        <v>2.83</v>
      </c>
      <c r="T574" s="49">
        <f>Main!F684</f>
        <v>3.59</v>
      </c>
      <c r="U574" s="49">
        <f>Main!G684</f>
        <v>2.67</v>
      </c>
      <c r="V574" s="49">
        <f>Main!H684</f>
        <v>1.63</v>
      </c>
      <c r="W574" s="49">
        <f>Main!I684</f>
        <v>2.56</v>
      </c>
      <c r="X574" s="49">
        <f>Main!J684</f>
        <v>3.06</v>
      </c>
      <c r="Y574" s="49">
        <f>Main!K684</f>
        <v>2.5</v>
      </c>
      <c r="Z574" s="49">
        <f>Main!L3324</f>
        <v>0</v>
      </c>
      <c r="AB574" s="49">
        <v>1</v>
      </c>
      <c r="AC574" s="49" t="str">
        <v>Calvert-Lewin</v>
      </c>
      <c r="AD574" s="49">
        <v>7.9</v>
      </c>
      <c r="AE574" s="49" t="str">
        <v>Everton</v>
      </c>
      <c r="AF574" s="49">
        <v>0.91</v>
      </c>
      <c r="AG574" s="49">
        <v>1.89</v>
      </c>
      <c r="AH574" s="49">
        <v>4.07</v>
      </c>
      <c r="AI574" s="49">
        <v>3.19</v>
      </c>
      <c r="AJ574" s="49">
        <v>3.14</v>
      </c>
      <c r="AK574" s="49">
        <v>2.79</v>
      </c>
      <c r="AL574" s="49">
        <v>4.28</v>
      </c>
      <c r="AM574" s="49">
        <v>3.88</v>
      </c>
      <c r="AN574" s="49">
        <v>0</v>
      </c>
      <c r="AP574" s="50" t="str">
        <f>Main!A684</f>
        <v>Romero</v>
      </c>
      <c r="AQ574" s="50">
        <f>Main!B684</f>
        <v>4.9000000000000004</v>
      </c>
      <c r="AR574" s="50" t="str">
        <f>Main!C684</f>
        <v>Spurs</v>
      </c>
      <c r="AS574" s="50">
        <f>Main!D684</f>
        <v>2.2200000000000002</v>
      </c>
      <c r="AT574" s="50">
        <f>Main!E684</f>
        <v>2.83</v>
      </c>
      <c r="AU574" s="50">
        <f>Main!F684</f>
        <v>3.59</v>
      </c>
      <c r="AV574" s="50">
        <f>Main!G684</f>
        <v>2.67</v>
      </c>
      <c r="AW574" s="50">
        <f>Main!H684</f>
        <v>1.63</v>
      </c>
      <c r="AX574" s="50">
        <f>Main!I684</f>
        <v>2.56</v>
      </c>
      <c r="AY574" s="50">
        <f>Main!J684</f>
        <v>3.06</v>
      </c>
      <c r="AZ574" s="50">
        <f>Main!K684</f>
        <v>2.5</v>
      </c>
      <c r="BA574" s="50">
        <f>Main!L1564</f>
        <v>0</v>
      </c>
      <c r="BC574" s="50" t="str">
        <v>Matip</v>
      </c>
      <c r="BD574" s="50">
        <v>5.9</v>
      </c>
      <c r="BE574" s="50" t="str">
        <v>Liverpool</v>
      </c>
      <c r="BF574" s="50">
        <v>3.36</v>
      </c>
      <c r="BG574" s="50">
        <v>2.5299999999999998</v>
      </c>
      <c r="BH574" s="50">
        <v>2.21</v>
      </c>
      <c r="BI574" s="50">
        <v>2.44</v>
      </c>
      <c r="BJ574" s="50">
        <v>2.91</v>
      </c>
      <c r="BK574" s="50">
        <v>3.18</v>
      </c>
      <c r="BL574" s="50">
        <v>1.93</v>
      </c>
      <c r="BM574" s="50">
        <v>2.67</v>
      </c>
      <c r="BN574" s="50">
        <v>0</v>
      </c>
      <c r="BP574" s="126" t="str">
        <f>Main!A574</f>
        <v>Romero</v>
      </c>
      <c r="BQ574" s="126">
        <f>Main!N3324</f>
        <v>0</v>
      </c>
      <c r="BR574" s="126">
        <f>Main!I24</f>
        <v>2.56</v>
      </c>
      <c r="BS574" s="126" t="str">
        <v>Romero</v>
      </c>
      <c r="BT574" s="126">
        <v>0</v>
      </c>
      <c r="BU574" s="126">
        <v>2.56</v>
      </c>
      <c r="BV574" s="127" t="str">
        <f t="shared" si="73"/>
        <v>Romero</v>
      </c>
      <c r="BW574" s="127">
        <f>Main!P3324</f>
        <v>0</v>
      </c>
      <c r="BX574" s="127">
        <f t="shared" si="74"/>
        <v>2.56</v>
      </c>
      <c r="BY574" s="127" t="str">
        <v>Romero</v>
      </c>
      <c r="BZ574" s="127">
        <v>0</v>
      </c>
      <c r="CA574" s="127">
        <v>2.56</v>
      </c>
      <c r="CH574" s="19" t="str">
        <f t="shared" si="75"/>
        <v>Romero</v>
      </c>
      <c r="CI574" s="19">
        <f>Main!M3324-BQ574-BW574-CC574</f>
        <v>0</v>
      </c>
      <c r="CJ574" s="19">
        <f t="shared" si="76"/>
        <v>2.56</v>
      </c>
      <c r="CK574" s="19" t="str">
        <v>Matip</v>
      </c>
      <c r="CL574" s="19">
        <v>0</v>
      </c>
      <c r="CM574" s="19">
        <v>3.18</v>
      </c>
    </row>
    <row r="575" spans="1:91">
      <c r="A575" s="48" t="str">
        <v>Zinchenko</v>
      </c>
      <c r="B575" s="48">
        <v>5</v>
      </c>
      <c r="C575" s="48" t="str">
        <v>Arsenal</v>
      </c>
      <c r="D575" s="48">
        <v>2.52</v>
      </c>
      <c r="E575" s="48">
        <v>2.68</v>
      </c>
      <c r="F575" s="48">
        <v>2.23</v>
      </c>
      <c r="G575" s="48">
        <v>2.7</v>
      </c>
      <c r="H575" s="48">
        <v>3.15</v>
      </c>
      <c r="I575" s="48">
        <v>5.31</v>
      </c>
      <c r="J575" s="48">
        <v>2.75</v>
      </c>
      <c r="K575" s="48">
        <v>2.25</v>
      </c>
      <c r="L575" s="48">
        <v>0</v>
      </c>
      <c r="N575" s="252">
        <f t="shared" si="77"/>
        <v>3</v>
      </c>
      <c r="O575" s="49" t="str">
        <f>Main!A685</f>
        <v>Koulibaly</v>
      </c>
      <c r="P575" s="49">
        <f>Main!B685</f>
        <v>5.5</v>
      </c>
      <c r="Q575" s="49" t="str">
        <f>Main!C685</f>
        <v>Chelsea</v>
      </c>
      <c r="R575" s="49">
        <f>Main!D685</f>
        <v>3.41</v>
      </c>
      <c r="S575" s="49">
        <f>Main!E685</f>
        <v>4.5599999999999996</v>
      </c>
      <c r="T575" s="49">
        <f>Main!F685</f>
        <v>3.01</v>
      </c>
      <c r="U575" s="49">
        <f>Main!G685</f>
        <v>1.31</v>
      </c>
      <c r="V575" s="49">
        <f>Main!H685</f>
        <v>2.6</v>
      </c>
      <c r="W575" s="49">
        <f>Main!I685</f>
        <v>1.91</v>
      </c>
      <c r="X575" s="49">
        <f>Main!J685</f>
        <v>2.62</v>
      </c>
      <c r="Y575" s="49">
        <f>Main!K685</f>
        <v>1.51</v>
      </c>
      <c r="Z575" s="49">
        <f>Main!L3325</f>
        <v>0</v>
      </c>
      <c r="AB575" s="49">
        <v>1</v>
      </c>
      <c r="AC575" s="49" t="str">
        <v>Scamacca</v>
      </c>
      <c r="AD575" s="49">
        <v>6.7</v>
      </c>
      <c r="AE575" s="49" t="str">
        <v>West Ham</v>
      </c>
      <c r="AF575" s="49">
        <v>2.15</v>
      </c>
      <c r="AG575" s="49">
        <v>2.98</v>
      </c>
      <c r="AH575" s="49">
        <v>3.06</v>
      </c>
      <c r="AI575" s="49">
        <v>3.61</v>
      </c>
      <c r="AJ575" s="49">
        <v>2.67</v>
      </c>
      <c r="AK575" s="49">
        <v>2.96</v>
      </c>
      <c r="AL575" s="49">
        <v>2.72</v>
      </c>
      <c r="AM575" s="49">
        <v>3.19</v>
      </c>
      <c r="AN575" s="49">
        <v>0</v>
      </c>
      <c r="AP575" s="50" t="str">
        <f>Main!A685</f>
        <v>Koulibaly</v>
      </c>
      <c r="AQ575" s="50">
        <f>Main!B685</f>
        <v>5.5</v>
      </c>
      <c r="AR575" s="50" t="str">
        <f>Main!C685</f>
        <v>Chelsea</v>
      </c>
      <c r="AS575" s="50">
        <f>Main!D685</f>
        <v>3.41</v>
      </c>
      <c r="AT575" s="50">
        <f>Main!E685</f>
        <v>4.5599999999999996</v>
      </c>
      <c r="AU575" s="50">
        <f>Main!F685</f>
        <v>3.01</v>
      </c>
      <c r="AV575" s="50">
        <f>Main!G685</f>
        <v>1.31</v>
      </c>
      <c r="AW575" s="50">
        <f>Main!H685</f>
        <v>2.6</v>
      </c>
      <c r="AX575" s="50">
        <f>Main!I685</f>
        <v>1.91</v>
      </c>
      <c r="AY575" s="50">
        <f>Main!J685</f>
        <v>2.62</v>
      </c>
      <c r="AZ575" s="50">
        <f>Main!K685</f>
        <v>1.51</v>
      </c>
      <c r="BA575" s="50">
        <f>Main!L1565</f>
        <v>0</v>
      </c>
      <c r="BC575" s="50" t="str">
        <v>Romero</v>
      </c>
      <c r="BD575" s="50">
        <v>4.9000000000000004</v>
      </c>
      <c r="BE575" s="50" t="str">
        <v>Spurs</v>
      </c>
      <c r="BF575" s="50">
        <v>2.2200000000000002</v>
      </c>
      <c r="BG575" s="50">
        <v>2.83</v>
      </c>
      <c r="BH575" s="50">
        <v>3.59</v>
      </c>
      <c r="BI575" s="50">
        <v>2.67</v>
      </c>
      <c r="BJ575" s="50">
        <v>1.63</v>
      </c>
      <c r="BK575" s="50">
        <v>2.56</v>
      </c>
      <c r="BL575" s="50">
        <v>3.06</v>
      </c>
      <c r="BM575" s="50">
        <v>2.5</v>
      </c>
      <c r="BN575" s="50">
        <v>0</v>
      </c>
      <c r="BP575" s="126" t="str">
        <f>Main!A575</f>
        <v>Koulibaly</v>
      </c>
      <c r="BQ575" s="126">
        <f>Main!N3325</f>
        <v>0</v>
      </c>
      <c r="BR575" s="126">
        <f>Main!I25</f>
        <v>1.91</v>
      </c>
      <c r="BS575" s="126" t="str">
        <v>Koulibaly</v>
      </c>
      <c r="BT575" s="126">
        <v>0</v>
      </c>
      <c r="BU575" s="126">
        <v>1.91</v>
      </c>
      <c r="BV575" s="127" t="str">
        <f t="shared" si="73"/>
        <v>Koulibaly</v>
      </c>
      <c r="BW575" s="127">
        <f>Main!P3325</f>
        <v>0</v>
      </c>
      <c r="BX575" s="127">
        <f t="shared" si="74"/>
        <v>1.91</v>
      </c>
      <c r="BY575" s="127" t="str">
        <v>Koulibaly</v>
      </c>
      <c r="BZ575" s="127">
        <v>0</v>
      </c>
      <c r="CA575" s="127">
        <v>1.91</v>
      </c>
      <c r="CH575" s="19" t="str">
        <f t="shared" si="75"/>
        <v>Koulibaly</v>
      </c>
      <c r="CI575" s="19">
        <f>Main!M3325-BQ575-BW575-CC575</f>
        <v>0</v>
      </c>
      <c r="CJ575" s="19">
        <f t="shared" si="76"/>
        <v>1.91</v>
      </c>
      <c r="CK575" s="19" t="str">
        <v>Romero</v>
      </c>
      <c r="CL575" s="19">
        <v>0</v>
      </c>
      <c r="CM575" s="19">
        <v>2.56</v>
      </c>
    </row>
    <row r="576" spans="1:91">
      <c r="A576" s="48" t="str">
        <v>Walker</v>
      </c>
      <c r="B576" s="48">
        <v>4.8</v>
      </c>
      <c r="C576" s="48" t="str">
        <v>Man City</v>
      </c>
      <c r="D576" s="48">
        <v>3.17</v>
      </c>
      <c r="E576" s="48">
        <v>2.37</v>
      </c>
      <c r="F576" s="48">
        <v>4.68</v>
      </c>
      <c r="G576" s="48">
        <v>3.05</v>
      </c>
      <c r="H576" s="48">
        <v>2.04</v>
      </c>
      <c r="I576" s="48">
        <v>4.25</v>
      </c>
      <c r="J576" s="48">
        <v>2.4500000000000002</v>
      </c>
      <c r="K576" s="48">
        <v>1.1399999999999999</v>
      </c>
      <c r="L576" s="48">
        <v>0</v>
      </c>
      <c r="N576" s="252">
        <f t="shared" si="77"/>
        <v>3</v>
      </c>
      <c r="O576" s="49" t="str">
        <f>Main!A686</f>
        <v>Digne</v>
      </c>
      <c r="P576" s="49">
        <f>Main!B686</f>
        <v>4.5999999999999996</v>
      </c>
      <c r="Q576" s="49" t="str">
        <f>Main!C686</f>
        <v>Aston Villa</v>
      </c>
      <c r="R576" s="49">
        <f>Main!D686</f>
        <v>2.17</v>
      </c>
      <c r="S576" s="49">
        <f>Main!E686</f>
        <v>3.48</v>
      </c>
      <c r="T576" s="49">
        <f>Main!F686</f>
        <v>3.26</v>
      </c>
      <c r="U576" s="49">
        <f>Main!G686</f>
        <v>2.9</v>
      </c>
      <c r="V576" s="49">
        <f>Main!H686</f>
        <v>3.17</v>
      </c>
      <c r="W576" s="49">
        <f>Main!I686</f>
        <v>1.1499999999999999</v>
      </c>
      <c r="X576" s="49">
        <f>Main!J686</f>
        <v>2.02</v>
      </c>
      <c r="Y576" s="49">
        <f>Main!K686</f>
        <v>2.76</v>
      </c>
      <c r="Z576" s="49">
        <f>Main!L3326</f>
        <v>0</v>
      </c>
      <c r="AB576" s="49">
        <v>1</v>
      </c>
      <c r="AC576" s="49" t="str">
        <v>Edouard</v>
      </c>
      <c r="AD576" s="49">
        <v>5.3</v>
      </c>
      <c r="AE576" s="49" t="str">
        <v>Crystal Palace</v>
      </c>
      <c r="AF576" s="49">
        <v>3.3</v>
      </c>
      <c r="AG576" s="49">
        <v>3.09</v>
      </c>
      <c r="AH576" s="49">
        <v>2.58</v>
      </c>
      <c r="AI576" s="49">
        <v>2.88</v>
      </c>
      <c r="AJ576" s="49">
        <v>2.63</v>
      </c>
      <c r="AK576" s="49">
        <v>2.94</v>
      </c>
      <c r="AL576" s="49">
        <v>2.89</v>
      </c>
      <c r="AM576" s="49">
        <v>2.66</v>
      </c>
      <c r="AN576" s="49">
        <v>0</v>
      </c>
      <c r="AP576" s="50" t="str">
        <f>Main!A686</f>
        <v>Digne</v>
      </c>
      <c r="AQ576" s="50">
        <f>Main!B686</f>
        <v>4.5999999999999996</v>
      </c>
      <c r="AR576" s="50" t="str">
        <f>Main!C686</f>
        <v>Aston Villa</v>
      </c>
      <c r="AS576" s="50">
        <f>Main!D686</f>
        <v>2.17</v>
      </c>
      <c r="AT576" s="50">
        <f>Main!E686</f>
        <v>3.48</v>
      </c>
      <c r="AU576" s="50">
        <f>Main!F686</f>
        <v>3.26</v>
      </c>
      <c r="AV576" s="50">
        <f>Main!G686</f>
        <v>2.9</v>
      </c>
      <c r="AW576" s="50">
        <f>Main!H686</f>
        <v>3.17</v>
      </c>
      <c r="AX576" s="50">
        <f>Main!I686</f>
        <v>1.1499999999999999</v>
      </c>
      <c r="AY576" s="50">
        <f>Main!J686</f>
        <v>2.02</v>
      </c>
      <c r="AZ576" s="50">
        <f>Main!K686</f>
        <v>2.76</v>
      </c>
      <c r="BA576" s="50">
        <f>Main!L1566</f>
        <v>0</v>
      </c>
      <c r="BC576" s="50" t="str">
        <v>Koulibaly</v>
      </c>
      <c r="BD576" s="50">
        <v>5.5</v>
      </c>
      <c r="BE576" s="50" t="str">
        <v>Chelsea</v>
      </c>
      <c r="BF576" s="50">
        <v>3.41</v>
      </c>
      <c r="BG576" s="50">
        <v>4.5599999999999996</v>
      </c>
      <c r="BH576" s="50">
        <v>3.01</v>
      </c>
      <c r="BI576" s="50">
        <v>1.31</v>
      </c>
      <c r="BJ576" s="50">
        <v>2.6</v>
      </c>
      <c r="BK576" s="50">
        <v>1.91</v>
      </c>
      <c r="BL576" s="50">
        <v>2.62</v>
      </c>
      <c r="BM576" s="50">
        <v>1.51</v>
      </c>
      <c r="BN576" s="50">
        <v>0</v>
      </c>
      <c r="BP576" s="126" t="str">
        <f>Main!A576</f>
        <v>Digne</v>
      </c>
      <c r="BQ576" s="126">
        <f>Main!N3326</f>
        <v>0</v>
      </c>
      <c r="BR576" s="126">
        <f>Main!I26</f>
        <v>1.1499999999999999</v>
      </c>
      <c r="BS576" s="126" t="str">
        <v>Digne</v>
      </c>
      <c r="BT576" s="126">
        <v>0</v>
      </c>
      <c r="BU576" s="126">
        <v>1.1499999999999999</v>
      </c>
      <c r="BV576" s="127" t="str">
        <f t="shared" si="73"/>
        <v>Digne</v>
      </c>
      <c r="BW576" s="127">
        <f>Main!P3326</f>
        <v>0</v>
      </c>
      <c r="BX576" s="127">
        <f t="shared" si="74"/>
        <v>1.1499999999999999</v>
      </c>
      <c r="BY576" s="127" t="str">
        <v>Digne</v>
      </c>
      <c r="BZ576" s="127">
        <v>0</v>
      </c>
      <c r="CA576" s="127">
        <v>1.1499999999999999</v>
      </c>
      <c r="CH576" s="19" t="str">
        <f t="shared" si="75"/>
        <v>Digne</v>
      </c>
      <c r="CI576" s="19">
        <f>Main!M3326-BQ576-BW576-CC576</f>
        <v>0</v>
      </c>
      <c r="CJ576" s="19">
        <f t="shared" si="76"/>
        <v>1.1499999999999999</v>
      </c>
      <c r="CK576" s="19" t="str">
        <v>Koulibaly</v>
      </c>
      <c r="CL576" s="19">
        <v>0</v>
      </c>
      <c r="CM576" s="19">
        <v>1.91</v>
      </c>
    </row>
    <row r="577" spans="1:91">
      <c r="A577" s="48" t="str">
        <v>Perišić</v>
      </c>
      <c r="B577" s="48">
        <v>5.8</v>
      </c>
      <c r="C577" s="48" t="str">
        <v>Spurs</v>
      </c>
      <c r="D577" s="48">
        <v>0</v>
      </c>
      <c r="E577" s="48">
        <v>0</v>
      </c>
      <c r="F577" s="48">
        <v>0</v>
      </c>
      <c r="G577" s="48">
        <v>0</v>
      </c>
      <c r="H577" s="48">
        <v>0</v>
      </c>
      <c r="I577" s="48">
        <v>2.56</v>
      </c>
      <c r="J577" s="48">
        <v>2.94</v>
      </c>
      <c r="K577" s="48">
        <v>2.4700000000000002</v>
      </c>
      <c r="L577" s="48">
        <v>0</v>
      </c>
      <c r="N577" s="252">
        <f t="shared" si="77"/>
        <v>3</v>
      </c>
      <c r="O577" s="49" t="str">
        <f>Main!A687</f>
        <v>Akanji</v>
      </c>
      <c r="P577" s="49">
        <f>Main!B687</f>
        <v>5</v>
      </c>
      <c r="Q577" s="49" t="str">
        <f>Main!C687</f>
        <v>Man City</v>
      </c>
      <c r="R577" s="49">
        <f>Main!D687</f>
        <v>2.91</v>
      </c>
      <c r="S577" s="49">
        <f>Main!E687</f>
        <v>2.23</v>
      </c>
      <c r="T577" s="49">
        <f>Main!F687</f>
        <v>4.28</v>
      </c>
      <c r="U577" s="49">
        <f>Main!G687</f>
        <v>2.83</v>
      </c>
      <c r="V577" s="49">
        <f>Main!H687</f>
        <v>1.71</v>
      </c>
      <c r="W577" s="49">
        <f>Main!I687</f>
        <v>3.56</v>
      </c>
      <c r="X577" s="49">
        <f>Main!J687</f>
        <v>2.21</v>
      </c>
      <c r="Y577" s="49">
        <f>Main!K687</f>
        <v>0.95</v>
      </c>
      <c r="Z577" s="49">
        <f>Main!L3327</f>
        <v>0</v>
      </c>
      <c r="AB577" s="49">
        <v>1</v>
      </c>
      <c r="AC577" s="49" t="str">
        <v>Johnson</v>
      </c>
      <c r="AD577" s="49">
        <v>5.6</v>
      </c>
      <c r="AE577" s="49" t="str">
        <v>Nott'm Forest</v>
      </c>
      <c r="AF577" s="49">
        <v>3.11</v>
      </c>
      <c r="AG577" s="49">
        <v>3.14</v>
      </c>
      <c r="AH577" s="49">
        <v>3.23</v>
      </c>
      <c r="AI577" s="49">
        <v>2.81</v>
      </c>
      <c r="AJ577" s="49">
        <v>3.31</v>
      </c>
      <c r="AK577" s="49">
        <v>2.69</v>
      </c>
      <c r="AL577" s="49">
        <v>2.23</v>
      </c>
      <c r="AM577" s="49">
        <v>2.16</v>
      </c>
      <c r="AN577" s="49">
        <v>0</v>
      </c>
      <c r="AP577" s="50" t="str">
        <f>Main!A687</f>
        <v>Akanji</v>
      </c>
      <c r="AQ577" s="50">
        <f>Main!B687</f>
        <v>5</v>
      </c>
      <c r="AR577" s="50" t="str">
        <f>Main!C687</f>
        <v>Man City</v>
      </c>
      <c r="AS577" s="50">
        <f>Main!D687</f>
        <v>2.91</v>
      </c>
      <c r="AT577" s="50">
        <f>Main!E687</f>
        <v>2.23</v>
      </c>
      <c r="AU577" s="50">
        <f>Main!F687</f>
        <v>4.28</v>
      </c>
      <c r="AV577" s="50">
        <f>Main!G687</f>
        <v>2.83</v>
      </c>
      <c r="AW577" s="50">
        <f>Main!H687</f>
        <v>1.71</v>
      </c>
      <c r="AX577" s="50">
        <f>Main!I687</f>
        <v>3.56</v>
      </c>
      <c r="AY577" s="50">
        <f>Main!J687</f>
        <v>2.21</v>
      </c>
      <c r="AZ577" s="50">
        <f>Main!K687</f>
        <v>0.95</v>
      </c>
      <c r="BA577" s="50">
        <f>Main!L1567</f>
        <v>0</v>
      </c>
      <c r="BC577" s="50" t="str">
        <v>Digne</v>
      </c>
      <c r="BD577" s="50">
        <v>4.5999999999999996</v>
      </c>
      <c r="BE577" s="50" t="str">
        <v>Aston Villa</v>
      </c>
      <c r="BF577" s="50">
        <v>2.17</v>
      </c>
      <c r="BG577" s="50">
        <v>3.48</v>
      </c>
      <c r="BH577" s="50">
        <v>3.26</v>
      </c>
      <c r="BI577" s="50">
        <v>2.9</v>
      </c>
      <c r="BJ577" s="50">
        <v>3.17</v>
      </c>
      <c r="BK577" s="50">
        <v>1.1499999999999999</v>
      </c>
      <c r="BL577" s="50">
        <v>2.02</v>
      </c>
      <c r="BM577" s="50">
        <v>2.76</v>
      </c>
      <c r="BN577" s="50">
        <v>0</v>
      </c>
      <c r="BP577" s="126" t="str">
        <f>Main!A577</f>
        <v>Akanji</v>
      </c>
      <c r="BQ577" s="126">
        <f>Main!N3327</f>
        <v>0</v>
      </c>
      <c r="BR577" s="126">
        <f>Main!I27</f>
        <v>3.56</v>
      </c>
      <c r="BS577" s="126" t="str">
        <v>Akanji</v>
      </c>
      <c r="BT577" s="126">
        <v>0</v>
      </c>
      <c r="BU577" s="126">
        <v>3.56</v>
      </c>
      <c r="BV577" s="127" t="str">
        <f t="shared" si="73"/>
        <v>Akanji</v>
      </c>
      <c r="BW577" s="127">
        <f>Main!P3327</f>
        <v>0</v>
      </c>
      <c r="BX577" s="127">
        <f t="shared" si="74"/>
        <v>3.56</v>
      </c>
      <c r="BY577" s="127" t="str">
        <v>Akanji</v>
      </c>
      <c r="BZ577" s="127">
        <v>0</v>
      </c>
      <c r="CA577" s="127">
        <v>3.56</v>
      </c>
      <c r="CH577" s="19" t="str">
        <f t="shared" si="75"/>
        <v>Akanji</v>
      </c>
      <c r="CI577" s="19">
        <f>Main!M3327-BQ577-BW577-CC577</f>
        <v>0</v>
      </c>
      <c r="CJ577" s="19">
        <f t="shared" si="76"/>
        <v>3.56</v>
      </c>
      <c r="CK577" s="19" t="str">
        <v>Digne</v>
      </c>
      <c r="CL577" s="19">
        <v>0</v>
      </c>
      <c r="CM577" s="19">
        <v>1.1499999999999999</v>
      </c>
    </row>
    <row r="578" spans="1:91">
      <c r="A578" s="48" t="str">
        <v>Stones</v>
      </c>
      <c r="B578" s="48">
        <v>5.4</v>
      </c>
      <c r="C578" s="48" t="str">
        <v>Man City</v>
      </c>
      <c r="D578" s="48">
        <v>3.18</v>
      </c>
      <c r="E578" s="48">
        <v>2.4700000000000002</v>
      </c>
      <c r="F578" s="48">
        <v>4.68</v>
      </c>
      <c r="G578" s="48">
        <v>3.03</v>
      </c>
      <c r="H578" s="48">
        <v>1.96</v>
      </c>
      <c r="I578" s="48">
        <v>3.99</v>
      </c>
      <c r="J578" s="48">
        <v>2.36</v>
      </c>
      <c r="K578" s="48">
        <v>1.05</v>
      </c>
      <c r="L578" s="48">
        <v>0</v>
      </c>
      <c r="N578" s="252">
        <f t="shared" si="77"/>
        <v>3</v>
      </c>
      <c r="O578" s="49" t="str">
        <f>Main!A688</f>
        <v>Thiago Silva</v>
      </c>
      <c r="P578" s="49">
        <f>Main!B688</f>
        <v>5.4</v>
      </c>
      <c r="Q578" s="49" t="str">
        <f>Main!C688</f>
        <v>Chelsea</v>
      </c>
      <c r="R578" s="49">
        <f>Main!D688</f>
        <v>3.27</v>
      </c>
      <c r="S578" s="49">
        <f>Main!E688</f>
        <v>4.46</v>
      </c>
      <c r="T578" s="49">
        <f>Main!F688</f>
        <v>3.03</v>
      </c>
      <c r="U578" s="49">
        <f>Main!G688</f>
        <v>1.37</v>
      </c>
      <c r="V578" s="49">
        <f>Main!H688</f>
        <v>2.4300000000000002</v>
      </c>
      <c r="W578" s="49">
        <f>Main!I688</f>
        <v>1.92</v>
      </c>
      <c r="X578" s="49">
        <f>Main!J688</f>
        <v>2.63</v>
      </c>
      <c r="Y578" s="49">
        <f>Main!K688</f>
        <v>1.54</v>
      </c>
      <c r="Z578" s="49">
        <f>Main!L3328</f>
        <v>0</v>
      </c>
      <c r="AB578" s="49">
        <v>1</v>
      </c>
      <c r="AC578" s="49" t="str">
        <v>Daka</v>
      </c>
      <c r="AD578" s="49">
        <v>5.7</v>
      </c>
      <c r="AE578" s="49" t="str">
        <v>Leicester</v>
      </c>
      <c r="AF578" s="49">
        <v>2.34</v>
      </c>
      <c r="AG578" s="49">
        <v>3.19</v>
      </c>
      <c r="AH578" s="49">
        <v>2.93</v>
      </c>
      <c r="AI578" s="49">
        <v>2.73</v>
      </c>
      <c r="AJ578" s="49">
        <v>2.31</v>
      </c>
      <c r="AK578" s="49">
        <v>2.2799999999999998</v>
      </c>
      <c r="AL578" s="49">
        <v>2.1800000000000002</v>
      </c>
      <c r="AM578" s="49">
        <v>1.83</v>
      </c>
      <c r="AN578" s="49">
        <v>0</v>
      </c>
      <c r="AP578" s="50" t="str">
        <f>Main!A688</f>
        <v>Thiago Silva</v>
      </c>
      <c r="AQ578" s="50">
        <f>Main!B688</f>
        <v>5.4</v>
      </c>
      <c r="AR578" s="50" t="str">
        <f>Main!C688</f>
        <v>Chelsea</v>
      </c>
      <c r="AS578" s="50">
        <f>Main!D688</f>
        <v>3.27</v>
      </c>
      <c r="AT578" s="50">
        <f>Main!E688</f>
        <v>4.46</v>
      </c>
      <c r="AU578" s="50">
        <f>Main!F688</f>
        <v>3.03</v>
      </c>
      <c r="AV578" s="50">
        <f>Main!G688</f>
        <v>1.37</v>
      </c>
      <c r="AW578" s="50">
        <f>Main!H688</f>
        <v>2.4300000000000002</v>
      </c>
      <c r="AX578" s="50">
        <f>Main!I688</f>
        <v>1.92</v>
      </c>
      <c r="AY578" s="50">
        <f>Main!J688</f>
        <v>2.63</v>
      </c>
      <c r="AZ578" s="50">
        <f>Main!K688</f>
        <v>1.54</v>
      </c>
      <c r="BA578" s="50">
        <f>Main!L1568</f>
        <v>0</v>
      </c>
      <c r="BC578" s="50" t="str">
        <v>Akanji</v>
      </c>
      <c r="BD578" s="50">
        <v>5</v>
      </c>
      <c r="BE578" s="50" t="str">
        <v>Man City</v>
      </c>
      <c r="BF578" s="50">
        <v>2.91</v>
      </c>
      <c r="BG578" s="50">
        <v>2.23</v>
      </c>
      <c r="BH578" s="50">
        <v>4.28</v>
      </c>
      <c r="BI578" s="50">
        <v>2.83</v>
      </c>
      <c r="BJ578" s="50">
        <v>1.71</v>
      </c>
      <c r="BK578" s="50">
        <v>3.56</v>
      </c>
      <c r="BL578" s="50">
        <v>2.21</v>
      </c>
      <c r="BM578" s="50">
        <v>0.95</v>
      </c>
      <c r="BN578" s="50">
        <v>0</v>
      </c>
      <c r="BP578" s="126" t="str">
        <f>Main!A578</f>
        <v>Thiago Silva</v>
      </c>
      <c r="BQ578" s="126">
        <f>Main!N3328</f>
        <v>0</v>
      </c>
      <c r="BR578" s="126">
        <f>Main!I28</f>
        <v>1.92</v>
      </c>
      <c r="BS578" s="126" t="str">
        <v>Thiago Silva</v>
      </c>
      <c r="BT578" s="126">
        <v>0</v>
      </c>
      <c r="BU578" s="126">
        <v>1.92</v>
      </c>
      <c r="BV578" s="127" t="str">
        <f t="shared" ref="BV578:BV641" si="78">BP578</f>
        <v>Thiago Silva</v>
      </c>
      <c r="BW578" s="127">
        <f>Main!P3328</f>
        <v>0</v>
      </c>
      <c r="BX578" s="127">
        <f t="shared" ref="BX578:BX641" si="79">BR578</f>
        <v>1.92</v>
      </c>
      <c r="BY578" s="127" t="str">
        <v>Thiago Silva</v>
      </c>
      <c r="BZ578" s="127">
        <v>0</v>
      </c>
      <c r="CA578" s="127">
        <v>1.92</v>
      </c>
      <c r="CH578" s="19" t="str">
        <f t="shared" ref="CH578:CH641" si="80">BP578</f>
        <v>Thiago Silva</v>
      </c>
      <c r="CI578" s="19">
        <f>Main!M3328-BQ578-BW578-CC578</f>
        <v>0</v>
      </c>
      <c r="CJ578" s="19">
        <f t="shared" ref="CJ578:CJ641" si="81">BR578</f>
        <v>1.92</v>
      </c>
      <c r="CK578" s="19" t="str">
        <v>Akanji</v>
      </c>
      <c r="CL578" s="19">
        <v>0</v>
      </c>
      <c r="CM578" s="19">
        <v>3.56</v>
      </c>
    </row>
    <row r="579" spans="1:91">
      <c r="A579" s="48" t="str">
        <v>Shaw</v>
      </c>
      <c r="B579" s="48">
        <v>4.8</v>
      </c>
      <c r="C579" s="48" t="str">
        <v>Man Utd</v>
      </c>
      <c r="D579" s="48">
        <v>3.54</v>
      </c>
      <c r="E579" s="48">
        <v>4.2</v>
      </c>
      <c r="F579" s="48">
        <v>1.83</v>
      </c>
      <c r="G579" s="48">
        <v>1.77</v>
      </c>
      <c r="H579" s="48">
        <v>3.5</v>
      </c>
      <c r="I579" s="48">
        <v>2.77</v>
      </c>
      <c r="J579" s="48">
        <v>3.37</v>
      </c>
      <c r="K579" s="48">
        <v>1.64</v>
      </c>
      <c r="L579" s="48">
        <v>0</v>
      </c>
      <c r="N579" s="252">
        <f t="shared" si="77"/>
        <v>3</v>
      </c>
      <c r="O579" s="49" t="str">
        <f>Main!A689</f>
        <v>Martínez</v>
      </c>
      <c r="P579" s="49">
        <f>Main!B689</f>
        <v>4.5</v>
      </c>
      <c r="Q579" s="49" t="str">
        <f>Main!C689</f>
        <v>Man Utd</v>
      </c>
      <c r="R579" s="49">
        <f>Main!D689</f>
        <v>1.68</v>
      </c>
      <c r="S579" s="49">
        <f>Main!E689</f>
        <v>3.97</v>
      </c>
      <c r="T579" s="49">
        <f>Main!F689</f>
        <v>1.83</v>
      </c>
      <c r="U579" s="49">
        <f>Main!G689</f>
        <v>1.76</v>
      </c>
      <c r="V579" s="49">
        <f>Main!H689</f>
        <v>3.42</v>
      </c>
      <c r="W579" s="49">
        <f>Main!I689</f>
        <v>2.67</v>
      </c>
      <c r="X579" s="49">
        <f>Main!J689</f>
        <v>3.49</v>
      </c>
      <c r="Y579" s="49">
        <f>Main!K689</f>
        <v>1.59</v>
      </c>
      <c r="Z579" s="49">
        <f>Main!L3329</f>
        <v>0</v>
      </c>
      <c r="AB579" s="49">
        <v>1</v>
      </c>
      <c r="AC579" s="49" t="str">
        <v>Greenwood</v>
      </c>
      <c r="AD579" s="49">
        <v>4.2</v>
      </c>
      <c r="AE579" s="49" t="str">
        <v>Leeds</v>
      </c>
      <c r="AF579" s="49">
        <v>0.81</v>
      </c>
      <c r="AG579" s="49">
        <v>0.99</v>
      </c>
      <c r="AH579" s="49">
        <v>0.74</v>
      </c>
      <c r="AI579" s="49">
        <v>0.86</v>
      </c>
      <c r="AJ579" s="49">
        <v>0.69</v>
      </c>
      <c r="AK579" s="49">
        <v>0.71</v>
      </c>
      <c r="AL579" s="49">
        <v>0.79</v>
      </c>
      <c r="AM579" s="49">
        <v>0.73</v>
      </c>
      <c r="AN579" s="49">
        <v>0</v>
      </c>
      <c r="AP579" s="50" t="str">
        <f>Main!A689</f>
        <v>Martínez</v>
      </c>
      <c r="AQ579" s="50">
        <f>Main!B689</f>
        <v>4.5</v>
      </c>
      <c r="AR579" s="50" t="str">
        <f>Main!C689</f>
        <v>Man Utd</v>
      </c>
      <c r="AS579" s="50">
        <f>Main!D689</f>
        <v>1.68</v>
      </c>
      <c r="AT579" s="50">
        <f>Main!E689</f>
        <v>3.97</v>
      </c>
      <c r="AU579" s="50">
        <f>Main!F689</f>
        <v>1.83</v>
      </c>
      <c r="AV579" s="50">
        <f>Main!G689</f>
        <v>1.76</v>
      </c>
      <c r="AW579" s="50">
        <f>Main!H689</f>
        <v>3.42</v>
      </c>
      <c r="AX579" s="50">
        <f>Main!I689</f>
        <v>2.67</v>
      </c>
      <c r="AY579" s="50">
        <f>Main!J689</f>
        <v>3.49</v>
      </c>
      <c r="AZ579" s="50">
        <f>Main!K689</f>
        <v>1.59</v>
      </c>
      <c r="BA579" s="50">
        <f>Main!L1569</f>
        <v>0</v>
      </c>
      <c r="BC579" s="50" t="str">
        <v>Thiago Silva</v>
      </c>
      <c r="BD579" s="50">
        <v>5.4</v>
      </c>
      <c r="BE579" s="50" t="str">
        <v>Chelsea</v>
      </c>
      <c r="BF579" s="50">
        <v>3.27</v>
      </c>
      <c r="BG579" s="50">
        <v>4.46</v>
      </c>
      <c r="BH579" s="50">
        <v>3.03</v>
      </c>
      <c r="BI579" s="50">
        <v>1.37</v>
      </c>
      <c r="BJ579" s="50">
        <v>2.4300000000000002</v>
      </c>
      <c r="BK579" s="50">
        <v>1.92</v>
      </c>
      <c r="BL579" s="50">
        <v>2.63</v>
      </c>
      <c r="BM579" s="50">
        <v>1.54</v>
      </c>
      <c r="BN579" s="50">
        <v>0</v>
      </c>
      <c r="BP579" s="126" t="str">
        <f>Main!A579</f>
        <v>Martínez</v>
      </c>
      <c r="BQ579" s="126">
        <f>Main!N3329</f>
        <v>0</v>
      </c>
      <c r="BR579" s="126">
        <f>Main!I29</f>
        <v>2.67</v>
      </c>
      <c r="BS579" s="126" t="str">
        <v>Martínez</v>
      </c>
      <c r="BT579" s="126">
        <v>0</v>
      </c>
      <c r="BU579" s="126">
        <v>2.67</v>
      </c>
      <c r="BV579" s="127" t="str">
        <f t="shared" si="78"/>
        <v>Martínez</v>
      </c>
      <c r="BW579" s="127">
        <f>Main!P3329</f>
        <v>0</v>
      </c>
      <c r="BX579" s="127">
        <f t="shared" si="79"/>
        <v>2.67</v>
      </c>
      <c r="BY579" s="127" t="str">
        <v>Martínez</v>
      </c>
      <c r="BZ579" s="127">
        <v>0</v>
      </c>
      <c r="CA579" s="127">
        <v>2.67</v>
      </c>
      <c r="CH579" s="19" t="str">
        <f t="shared" si="80"/>
        <v>Martínez</v>
      </c>
      <c r="CI579" s="19">
        <f>Main!M3329-BQ579-BW579-CC579</f>
        <v>0</v>
      </c>
      <c r="CJ579" s="19">
        <f t="shared" si="81"/>
        <v>2.67</v>
      </c>
      <c r="CK579" s="19" t="str">
        <v>Thiago Silva</v>
      </c>
      <c r="CL579" s="19">
        <v>0</v>
      </c>
      <c r="CM579" s="19">
        <v>1.92</v>
      </c>
    </row>
    <row r="580" spans="1:91">
      <c r="A580" s="48" t="str">
        <v>Cucurella</v>
      </c>
      <c r="B580" s="48">
        <v>5.0999999999999996</v>
      </c>
      <c r="C580" s="48" t="str">
        <v>Chelsea</v>
      </c>
      <c r="D580" s="48">
        <v>3.86</v>
      </c>
      <c r="E580" s="48">
        <v>5.55</v>
      </c>
      <c r="F580" s="48">
        <v>3.95</v>
      </c>
      <c r="G580" s="48">
        <v>1.86</v>
      </c>
      <c r="H580" s="48">
        <v>2.25</v>
      </c>
      <c r="I580" s="48">
        <v>1.58</v>
      </c>
      <c r="J580" s="48">
        <v>2.11</v>
      </c>
      <c r="K580" s="48">
        <v>1.37</v>
      </c>
      <c r="L580" s="48">
        <v>0</v>
      </c>
      <c r="N580" s="252">
        <f t="shared" si="77"/>
        <v>3</v>
      </c>
      <c r="O580" s="49" t="str">
        <f>Main!A690</f>
        <v>Mee</v>
      </c>
      <c r="P580" s="49">
        <f>Main!B690</f>
        <v>4.5999999999999996</v>
      </c>
      <c r="Q580" s="49" t="str">
        <f>Main!C690</f>
        <v>Brentford</v>
      </c>
      <c r="R580" s="49">
        <f>Main!D690</f>
        <v>2.67</v>
      </c>
      <c r="S580" s="49">
        <f>Main!E690</f>
        <v>1.94</v>
      </c>
      <c r="T580" s="49">
        <f>Main!F690</f>
        <v>3.89</v>
      </c>
      <c r="U580" s="49">
        <f>Main!G690</f>
        <v>2.54</v>
      </c>
      <c r="V580" s="49">
        <f>Main!H690</f>
        <v>3.58</v>
      </c>
      <c r="W580" s="49">
        <f>Main!I690</f>
        <v>1.5</v>
      </c>
      <c r="X580" s="49">
        <f>Main!J690</f>
        <v>3.4</v>
      </c>
      <c r="Y580" s="49">
        <f>Main!K690</f>
        <v>0.85</v>
      </c>
      <c r="Z580" s="49">
        <f>Main!L3330</f>
        <v>0</v>
      </c>
      <c r="AB580" s="49">
        <v>2</v>
      </c>
      <c r="AC580" s="49" t="str">
        <v>De Bruyne</v>
      </c>
      <c r="AD580" s="49">
        <v>12.6</v>
      </c>
      <c r="AE580" s="49" t="str">
        <v>Man City</v>
      </c>
      <c r="AF580" s="49">
        <v>6.01</v>
      </c>
      <c r="AG580" s="49">
        <v>4.38</v>
      </c>
      <c r="AH580" s="49">
        <v>9.01</v>
      </c>
      <c r="AI580" s="49">
        <v>5.29</v>
      </c>
      <c r="AJ580" s="49">
        <v>4.18</v>
      </c>
      <c r="AK580" s="49">
        <v>9.2799999999999994</v>
      </c>
      <c r="AL580" s="49">
        <v>5.0999999999999996</v>
      </c>
      <c r="AM580" s="49">
        <v>2.2400000000000002</v>
      </c>
      <c r="AN580" s="49">
        <v>0</v>
      </c>
      <c r="AP580" s="50" t="str">
        <f>Main!A690</f>
        <v>Mee</v>
      </c>
      <c r="AQ580" s="50">
        <f>Main!B690</f>
        <v>4.5999999999999996</v>
      </c>
      <c r="AR580" s="50" t="str">
        <f>Main!C690</f>
        <v>Brentford</v>
      </c>
      <c r="AS580" s="50">
        <f>Main!D690</f>
        <v>2.67</v>
      </c>
      <c r="AT580" s="50">
        <f>Main!E690</f>
        <v>1.94</v>
      </c>
      <c r="AU580" s="50">
        <f>Main!F690</f>
        <v>3.89</v>
      </c>
      <c r="AV580" s="50">
        <f>Main!G690</f>
        <v>2.54</v>
      </c>
      <c r="AW580" s="50">
        <f>Main!H690</f>
        <v>3.58</v>
      </c>
      <c r="AX580" s="50">
        <f>Main!I690</f>
        <v>1.5</v>
      </c>
      <c r="AY580" s="50">
        <f>Main!J690</f>
        <v>3.4</v>
      </c>
      <c r="AZ580" s="50">
        <f>Main!K690</f>
        <v>0.85</v>
      </c>
      <c r="BA580" s="50">
        <f>Main!L1570</f>
        <v>0</v>
      </c>
      <c r="BC580" s="50" t="str">
        <v>Martínez</v>
      </c>
      <c r="BD580" s="50">
        <v>4.5</v>
      </c>
      <c r="BE580" s="50" t="str">
        <v>Man Utd</v>
      </c>
      <c r="BF580" s="50">
        <v>1.68</v>
      </c>
      <c r="BG580" s="50">
        <v>3.97</v>
      </c>
      <c r="BH580" s="50">
        <v>1.83</v>
      </c>
      <c r="BI580" s="50">
        <v>1.76</v>
      </c>
      <c r="BJ580" s="50">
        <v>3.42</v>
      </c>
      <c r="BK580" s="50">
        <v>2.67</v>
      </c>
      <c r="BL580" s="50">
        <v>3.49</v>
      </c>
      <c r="BM580" s="50">
        <v>1.59</v>
      </c>
      <c r="BN580" s="50">
        <v>0</v>
      </c>
      <c r="BP580" s="126" t="str">
        <f>Main!A580</f>
        <v>Mee</v>
      </c>
      <c r="BQ580" s="126">
        <f>Main!N3330</f>
        <v>0</v>
      </c>
      <c r="BR580" s="126">
        <f>Main!I30</f>
        <v>1.5</v>
      </c>
      <c r="BS580" s="126" t="str">
        <v>Mee</v>
      </c>
      <c r="BT580" s="126">
        <v>0</v>
      </c>
      <c r="BU580" s="126">
        <v>1.5</v>
      </c>
      <c r="BV580" s="127" t="str">
        <f t="shared" si="78"/>
        <v>Mee</v>
      </c>
      <c r="BW580" s="127">
        <f>Main!P3330</f>
        <v>0</v>
      </c>
      <c r="BX580" s="127">
        <f t="shared" si="79"/>
        <v>1.5</v>
      </c>
      <c r="BY580" s="127" t="str">
        <v>Mee</v>
      </c>
      <c r="BZ580" s="127">
        <v>0</v>
      </c>
      <c r="CA580" s="127">
        <v>1.5</v>
      </c>
      <c r="CH580" s="19" t="str">
        <f t="shared" si="80"/>
        <v>Mee</v>
      </c>
      <c r="CI580" s="19">
        <f>Main!M3330-BQ580-BW580-CC580</f>
        <v>0</v>
      </c>
      <c r="CJ580" s="19">
        <f t="shared" si="81"/>
        <v>1.5</v>
      </c>
      <c r="CK580" s="19" t="str">
        <v>Martínez</v>
      </c>
      <c r="CL580" s="19">
        <v>0</v>
      </c>
      <c r="CM580" s="19">
        <v>2.67</v>
      </c>
    </row>
    <row r="581" spans="1:91">
      <c r="A581" s="48" t="str">
        <v>Varane</v>
      </c>
      <c r="B581" s="48">
        <v>4.8</v>
      </c>
      <c r="C581" s="48" t="str">
        <v>Man Utd</v>
      </c>
      <c r="D581" s="48">
        <v>3.47</v>
      </c>
      <c r="E581" s="48">
        <v>3.84</v>
      </c>
      <c r="F581" s="48">
        <v>1.94</v>
      </c>
      <c r="G581" s="48">
        <v>1.83</v>
      </c>
      <c r="H581" s="48">
        <v>3.41</v>
      </c>
      <c r="I581" s="48">
        <v>2.6</v>
      </c>
      <c r="J581" s="48">
        <v>3.21</v>
      </c>
      <c r="K581" s="48">
        <v>1.55</v>
      </c>
      <c r="L581" s="48">
        <v>0</v>
      </c>
      <c r="N581" s="252">
        <f t="shared" si="77"/>
        <v>3</v>
      </c>
      <c r="O581" s="49" t="str">
        <f>Main!A691</f>
        <v>Cresswell</v>
      </c>
      <c r="P581" s="49">
        <f>Main!B691</f>
        <v>4.8</v>
      </c>
      <c r="Q581" s="49" t="str">
        <f>Main!C691</f>
        <v>West Ham</v>
      </c>
      <c r="R581" s="49">
        <f>Main!D691</f>
        <v>2.87</v>
      </c>
      <c r="S581" s="49">
        <f>Main!E691</f>
        <v>2.71</v>
      </c>
      <c r="T581" s="49">
        <f>Main!F691</f>
        <v>2.66</v>
      </c>
      <c r="U581" s="49">
        <f>Main!G691</f>
        <v>3.33</v>
      </c>
      <c r="V581" s="49">
        <f>Main!H691</f>
        <v>1.69</v>
      </c>
      <c r="W581" s="49">
        <f>Main!I691</f>
        <v>2.21</v>
      </c>
      <c r="X581" s="49">
        <f>Main!J691</f>
        <v>1.63</v>
      </c>
      <c r="Y581" s="49">
        <f>Main!K691</f>
        <v>2.86</v>
      </c>
      <c r="Z581" s="49">
        <f>Main!L3331</f>
        <v>0</v>
      </c>
      <c r="AB581" s="49">
        <v>2</v>
      </c>
      <c r="AC581" s="49" t="str">
        <v>Son</v>
      </c>
      <c r="AD581" s="49">
        <v>11.6</v>
      </c>
      <c r="AE581" s="49" t="str">
        <v>Spurs</v>
      </c>
      <c r="AF581" s="49">
        <v>5.93</v>
      </c>
      <c r="AG581" s="49">
        <v>5.04</v>
      </c>
      <c r="AH581" s="49">
        <v>8.06</v>
      </c>
      <c r="AI581" s="49">
        <v>5.0999999999999996</v>
      </c>
      <c r="AJ581" s="49">
        <v>3.66</v>
      </c>
      <c r="AK581" s="49">
        <v>4.46</v>
      </c>
      <c r="AL581" s="49">
        <v>4.74</v>
      </c>
      <c r="AM581" s="49">
        <v>4.2</v>
      </c>
      <c r="AN581" s="49">
        <v>0</v>
      </c>
      <c r="AP581" s="50" t="str">
        <f>Main!A691</f>
        <v>Cresswell</v>
      </c>
      <c r="AQ581" s="50">
        <f>Main!B691</f>
        <v>4.8</v>
      </c>
      <c r="AR581" s="50" t="str">
        <f>Main!C691</f>
        <v>West Ham</v>
      </c>
      <c r="AS581" s="50">
        <f>Main!D691</f>
        <v>2.87</v>
      </c>
      <c r="AT581" s="50">
        <f>Main!E691</f>
        <v>2.71</v>
      </c>
      <c r="AU581" s="50">
        <f>Main!F691</f>
        <v>2.66</v>
      </c>
      <c r="AV581" s="50">
        <f>Main!G691</f>
        <v>3.33</v>
      </c>
      <c r="AW581" s="50">
        <f>Main!H691</f>
        <v>1.69</v>
      </c>
      <c r="AX581" s="50">
        <f>Main!I691</f>
        <v>2.21</v>
      </c>
      <c r="AY581" s="50">
        <f>Main!J691</f>
        <v>1.63</v>
      </c>
      <c r="AZ581" s="50">
        <f>Main!K691</f>
        <v>2.86</v>
      </c>
      <c r="BA581" s="50">
        <f>Main!L1571</f>
        <v>0</v>
      </c>
      <c r="BC581" s="50" t="str">
        <v>Mee</v>
      </c>
      <c r="BD581" s="50">
        <v>4.5999999999999996</v>
      </c>
      <c r="BE581" s="50" t="str">
        <v>Brentford</v>
      </c>
      <c r="BF581" s="50">
        <v>2.67</v>
      </c>
      <c r="BG581" s="50">
        <v>1.94</v>
      </c>
      <c r="BH581" s="50">
        <v>3.89</v>
      </c>
      <c r="BI581" s="50">
        <v>2.54</v>
      </c>
      <c r="BJ581" s="50">
        <v>3.58</v>
      </c>
      <c r="BK581" s="50">
        <v>1.5</v>
      </c>
      <c r="BL581" s="50">
        <v>3.4</v>
      </c>
      <c r="BM581" s="50">
        <v>0.85</v>
      </c>
      <c r="BN581" s="50">
        <v>0</v>
      </c>
      <c r="BP581" s="126" t="str">
        <f>Main!A581</f>
        <v>Cresswell</v>
      </c>
      <c r="BQ581" s="126">
        <f>Main!N3331</f>
        <v>0</v>
      </c>
      <c r="BR581" s="126">
        <f>Main!I31</f>
        <v>2.21</v>
      </c>
      <c r="BS581" s="126" t="str">
        <v>Cresswell</v>
      </c>
      <c r="BT581" s="126">
        <v>0</v>
      </c>
      <c r="BU581" s="126">
        <v>2.21</v>
      </c>
      <c r="BV581" s="127" t="str">
        <f t="shared" si="78"/>
        <v>Cresswell</v>
      </c>
      <c r="BW581" s="127">
        <f>Main!P3331</f>
        <v>0</v>
      </c>
      <c r="BX581" s="127">
        <f t="shared" si="79"/>
        <v>2.21</v>
      </c>
      <c r="BY581" s="127" t="str">
        <v>Cresswell</v>
      </c>
      <c r="BZ581" s="127">
        <v>0</v>
      </c>
      <c r="CA581" s="127">
        <v>2.21</v>
      </c>
      <c r="CH581" s="19" t="str">
        <f t="shared" si="80"/>
        <v>Cresswell</v>
      </c>
      <c r="CI581" s="19">
        <f>Main!M3331-BQ581-BW581-CC581</f>
        <v>0</v>
      </c>
      <c r="CJ581" s="19">
        <f t="shared" si="81"/>
        <v>2.21</v>
      </c>
      <c r="CK581" s="19" t="str">
        <v>Mee</v>
      </c>
      <c r="CL581" s="19">
        <v>0</v>
      </c>
      <c r="CM581" s="19">
        <v>1.5</v>
      </c>
    </row>
    <row r="582" spans="1:91">
      <c r="A582" s="48" t="str">
        <v>Estupiñán</v>
      </c>
      <c r="B582" s="48">
        <v>4.5</v>
      </c>
      <c r="C582" s="48" t="str">
        <v>Brighton</v>
      </c>
      <c r="D582" s="48">
        <v>2.37</v>
      </c>
      <c r="E582" s="48">
        <v>3.26</v>
      </c>
      <c r="F582" s="48">
        <v>2.17</v>
      </c>
      <c r="G582" s="48">
        <v>2.61</v>
      </c>
      <c r="H582" s="48">
        <v>3.62</v>
      </c>
      <c r="I582" s="48">
        <v>2.79</v>
      </c>
      <c r="J582" s="48">
        <v>3.17</v>
      </c>
      <c r="K582" s="48">
        <v>1.31</v>
      </c>
      <c r="L582" s="48">
        <v>0</v>
      </c>
      <c r="N582" s="252">
        <f t="shared" si="77"/>
        <v>3</v>
      </c>
      <c r="O582" s="49" t="str">
        <f>Main!A692</f>
        <v>Konsa</v>
      </c>
      <c r="P582" s="49">
        <f>Main!B692</f>
        <v>4.4000000000000004</v>
      </c>
      <c r="Q582" s="49" t="str">
        <f>Main!C692</f>
        <v>Aston Villa</v>
      </c>
      <c r="R582" s="49">
        <f>Main!D692</f>
        <v>1.95</v>
      </c>
      <c r="S582" s="49">
        <f>Main!E692</f>
        <v>3.28</v>
      </c>
      <c r="T582" s="49">
        <f>Main!F692</f>
        <v>2.93</v>
      </c>
      <c r="U582" s="49">
        <f>Main!G692</f>
        <v>2.71</v>
      </c>
      <c r="V582" s="49">
        <f>Main!H692</f>
        <v>2.98</v>
      </c>
      <c r="W582" s="49">
        <f>Main!I692</f>
        <v>1.21</v>
      </c>
      <c r="X582" s="49">
        <f>Main!J692</f>
        <v>1.9</v>
      </c>
      <c r="Y582" s="49">
        <f>Main!K692</f>
        <v>2.59</v>
      </c>
      <c r="Z582" s="49">
        <f>Main!L3332</f>
        <v>0</v>
      </c>
      <c r="AB582" s="49">
        <v>2</v>
      </c>
      <c r="AC582" s="49" t="str">
        <v>Foden</v>
      </c>
      <c r="AD582" s="49">
        <v>8.3000000000000007</v>
      </c>
      <c r="AE582" s="49" t="str">
        <v>Man City</v>
      </c>
      <c r="AF582" s="49">
        <v>4.67</v>
      </c>
      <c r="AG582" s="49">
        <v>3.53</v>
      </c>
      <c r="AH582" s="49">
        <v>7.49</v>
      </c>
      <c r="AI582" s="49">
        <v>4.37</v>
      </c>
      <c r="AJ582" s="49">
        <v>3.54</v>
      </c>
      <c r="AK582" s="49">
        <v>7.78</v>
      </c>
      <c r="AL582" s="49">
        <v>4.08</v>
      </c>
      <c r="AM582" s="49">
        <v>1.88</v>
      </c>
      <c r="AN582" s="49">
        <v>0</v>
      </c>
      <c r="AP582" s="50" t="str">
        <f>Main!A692</f>
        <v>Konsa</v>
      </c>
      <c r="AQ582" s="50">
        <f>Main!B692</f>
        <v>4.4000000000000004</v>
      </c>
      <c r="AR582" s="50" t="str">
        <f>Main!C692</f>
        <v>Aston Villa</v>
      </c>
      <c r="AS582" s="50">
        <f>Main!D692</f>
        <v>1.95</v>
      </c>
      <c r="AT582" s="50">
        <f>Main!E692</f>
        <v>3.28</v>
      </c>
      <c r="AU582" s="50">
        <f>Main!F692</f>
        <v>2.93</v>
      </c>
      <c r="AV582" s="50">
        <f>Main!G692</f>
        <v>2.71</v>
      </c>
      <c r="AW582" s="50">
        <f>Main!H692</f>
        <v>2.98</v>
      </c>
      <c r="AX582" s="50">
        <f>Main!I692</f>
        <v>1.21</v>
      </c>
      <c r="AY582" s="50">
        <f>Main!J692</f>
        <v>1.9</v>
      </c>
      <c r="AZ582" s="50">
        <f>Main!K692</f>
        <v>2.59</v>
      </c>
      <c r="BA582" s="50">
        <f>Main!L1572</f>
        <v>0</v>
      </c>
      <c r="BC582" s="50" t="str">
        <v>Cresswell</v>
      </c>
      <c r="BD582" s="50">
        <v>4.8</v>
      </c>
      <c r="BE582" s="50" t="str">
        <v>West Ham</v>
      </c>
      <c r="BF582" s="50">
        <v>2.87</v>
      </c>
      <c r="BG582" s="50">
        <v>2.71</v>
      </c>
      <c r="BH582" s="50">
        <v>2.66</v>
      </c>
      <c r="BI582" s="50">
        <v>3.33</v>
      </c>
      <c r="BJ582" s="50">
        <v>1.69</v>
      </c>
      <c r="BK582" s="50">
        <v>2.21</v>
      </c>
      <c r="BL582" s="50">
        <v>1.63</v>
      </c>
      <c r="BM582" s="50">
        <v>2.86</v>
      </c>
      <c r="BN582" s="50">
        <v>0</v>
      </c>
      <c r="BP582" s="126" t="str">
        <f>Main!A582</f>
        <v>Konsa</v>
      </c>
      <c r="BQ582" s="126">
        <f>Main!N3332</f>
        <v>0</v>
      </c>
      <c r="BR582" s="126">
        <f>Main!I32</f>
        <v>1.21</v>
      </c>
      <c r="BS582" s="126" t="str">
        <v>Konsa</v>
      </c>
      <c r="BT582" s="126">
        <v>0</v>
      </c>
      <c r="BU582" s="126">
        <v>1.21</v>
      </c>
      <c r="BV582" s="127" t="str">
        <f t="shared" si="78"/>
        <v>Konsa</v>
      </c>
      <c r="BW582" s="127">
        <f>Main!P3332</f>
        <v>0</v>
      </c>
      <c r="BX582" s="127">
        <f t="shared" si="79"/>
        <v>1.21</v>
      </c>
      <c r="BY582" s="127" t="str">
        <v>Konsa</v>
      </c>
      <c r="BZ582" s="127">
        <v>0</v>
      </c>
      <c r="CA582" s="127">
        <v>1.21</v>
      </c>
      <c r="CH582" s="19" t="str">
        <f t="shared" si="80"/>
        <v>Konsa</v>
      </c>
      <c r="CI582" s="19">
        <f>Main!M3332-BQ582-BW582-CC582</f>
        <v>0</v>
      </c>
      <c r="CJ582" s="19">
        <f t="shared" si="81"/>
        <v>1.21</v>
      </c>
      <c r="CK582" s="19" t="str">
        <v>Cresswell</v>
      </c>
      <c r="CL582" s="19">
        <v>0</v>
      </c>
      <c r="CM582" s="19">
        <v>2.21</v>
      </c>
    </row>
    <row r="583" spans="1:91">
      <c r="A583" s="48" t="str">
        <v>Matip</v>
      </c>
      <c r="B583" s="48">
        <v>5.9</v>
      </c>
      <c r="C583" s="48" t="str">
        <v>Liverpool</v>
      </c>
      <c r="D583" s="48">
        <v>3.36</v>
      </c>
      <c r="E583" s="48">
        <v>2.5299999999999998</v>
      </c>
      <c r="F583" s="48">
        <v>2.21</v>
      </c>
      <c r="G583" s="48">
        <v>2.44</v>
      </c>
      <c r="H583" s="48">
        <v>2.91</v>
      </c>
      <c r="I583" s="48">
        <v>3.18</v>
      </c>
      <c r="J583" s="48">
        <v>1.93</v>
      </c>
      <c r="K583" s="48">
        <v>2.67</v>
      </c>
      <c r="L583" s="48">
        <v>0</v>
      </c>
      <c r="N583" s="252">
        <f t="shared" si="77"/>
        <v>3</v>
      </c>
      <c r="O583" s="49" t="str">
        <f>Main!A693</f>
        <v>Perraud</v>
      </c>
      <c r="P583" s="49">
        <f>Main!B693</f>
        <v>4.4000000000000004</v>
      </c>
      <c r="Q583" s="49" t="str">
        <f>Main!C693</f>
        <v>Southampton</v>
      </c>
      <c r="R583" s="49">
        <f>Main!D693</f>
        <v>2.5299999999999998</v>
      </c>
      <c r="S583" s="49">
        <f>Main!E693</f>
        <v>3.56</v>
      </c>
      <c r="T583" s="49">
        <f>Main!F693</f>
        <v>2.5099999999999998</v>
      </c>
      <c r="U583" s="49">
        <f>Main!G693</f>
        <v>2.67</v>
      </c>
      <c r="V583" s="49">
        <f>Main!H693</f>
        <v>2.0499999999999998</v>
      </c>
      <c r="W583" s="49">
        <f>Main!I693</f>
        <v>2.89</v>
      </c>
      <c r="X583" s="49">
        <f>Main!J693</f>
        <v>1.51</v>
      </c>
      <c r="Y583" s="49">
        <f>Main!K693</f>
        <v>1.78</v>
      </c>
      <c r="Z583" s="49">
        <f>Main!L3333</f>
        <v>0</v>
      </c>
      <c r="AB583" s="49">
        <v>2</v>
      </c>
      <c r="AC583" s="49" t="str">
        <v>Sterling</v>
      </c>
      <c r="AD583" s="49">
        <v>9.6999999999999993</v>
      </c>
      <c r="AE583" s="49" t="str">
        <v>Chelsea</v>
      </c>
      <c r="AF583" s="49">
        <v>4.1500000000000004</v>
      </c>
      <c r="AG583" s="49">
        <v>6.96</v>
      </c>
      <c r="AH583" s="49">
        <v>4.25</v>
      </c>
      <c r="AI583" s="49">
        <v>2.78</v>
      </c>
      <c r="AJ583" s="49">
        <v>4.63</v>
      </c>
      <c r="AK583" s="49">
        <v>3.51</v>
      </c>
      <c r="AL583" s="49">
        <v>4.37</v>
      </c>
      <c r="AM583" s="49">
        <v>3.17</v>
      </c>
      <c r="AN583" s="49">
        <v>0</v>
      </c>
      <c r="AP583" s="50" t="str">
        <f>Main!A693</f>
        <v>Perraud</v>
      </c>
      <c r="AQ583" s="50">
        <f>Main!B693</f>
        <v>4.4000000000000004</v>
      </c>
      <c r="AR583" s="50" t="str">
        <f>Main!C693</f>
        <v>Southampton</v>
      </c>
      <c r="AS583" s="50">
        <f>Main!D693</f>
        <v>2.5299999999999998</v>
      </c>
      <c r="AT583" s="50">
        <f>Main!E693</f>
        <v>3.56</v>
      </c>
      <c r="AU583" s="50">
        <f>Main!F693</f>
        <v>2.5099999999999998</v>
      </c>
      <c r="AV583" s="50">
        <f>Main!G693</f>
        <v>2.67</v>
      </c>
      <c r="AW583" s="50">
        <f>Main!H693</f>
        <v>2.0499999999999998</v>
      </c>
      <c r="AX583" s="50">
        <f>Main!I693</f>
        <v>2.89</v>
      </c>
      <c r="AY583" s="50">
        <f>Main!J693</f>
        <v>1.51</v>
      </c>
      <c r="AZ583" s="50">
        <f>Main!K693</f>
        <v>1.78</v>
      </c>
      <c r="BA583" s="50">
        <f>Main!L1573</f>
        <v>0</v>
      </c>
      <c r="BC583" s="50" t="str">
        <v>Konsa</v>
      </c>
      <c r="BD583" s="50">
        <v>4.4000000000000004</v>
      </c>
      <c r="BE583" s="50" t="str">
        <v>Aston Villa</v>
      </c>
      <c r="BF583" s="50">
        <v>1.95</v>
      </c>
      <c r="BG583" s="50">
        <v>3.28</v>
      </c>
      <c r="BH583" s="50">
        <v>2.93</v>
      </c>
      <c r="BI583" s="50">
        <v>2.71</v>
      </c>
      <c r="BJ583" s="50">
        <v>2.98</v>
      </c>
      <c r="BK583" s="50">
        <v>1.21</v>
      </c>
      <c r="BL583" s="50">
        <v>1.9</v>
      </c>
      <c r="BM583" s="50">
        <v>2.59</v>
      </c>
      <c r="BN583" s="50">
        <v>0</v>
      </c>
      <c r="BP583" s="126" t="str">
        <f>Main!A583</f>
        <v>Perraud</v>
      </c>
      <c r="BQ583" s="126">
        <f>Main!N3333</f>
        <v>0</v>
      </c>
      <c r="BR583" s="126">
        <f>Main!I33</f>
        <v>2.89</v>
      </c>
      <c r="BS583" s="126" t="str">
        <v>Perraud</v>
      </c>
      <c r="BT583" s="126">
        <v>0</v>
      </c>
      <c r="BU583" s="126">
        <v>2.89</v>
      </c>
      <c r="BV583" s="127" t="str">
        <f t="shared" si="78"/>
        <v>Perraud</v>
      </c>
      <c r="BW583" s="127">
        <f>Main!P3333</f>
        <v>0</v>
      </c>
      <c r="BX583" s="127">
        <f t="shared" si="79"/>
        <v>2.89</v>
      </c>
      <c r="BY583" s="127" t="str">
        <v>Perraud</v>
      </c>
      <c r="BZ583" s="127">
        <v>0</v>
      </c>
      <c r="CA583" s="127">
        <v>2.89</v>
      </c>
      <c r="CH583" s="19" t="str">
        <f t="shared" si="80"/>
        <v>Perraud</v>
      </c>
      <c r="CI583" s="19">
        <f>Main!M3333-BQ583-BW583-CC583</f>
        <v>0</v>
      </c>
      <c r="CJ583" s="19">
        <f t="shared" si="81"/>
        <v>2.89</v>
      </c>
      <c r="CK583" s="19" t="str">
        <v>Konsa</v>
      </c>
      <c r="CL583" s="19">
        <v>0</v>
      </c>
      <c r="CM583" s="19">
        <v>1.21</v>
      </c>
    </row>
    <row r="584" spans="1:91">
      <c r="A584" s="48" t="str">
        <v>Romero</v>
      </c>
      <c r="B584" s="48">
        <v>4.9000000000000004</v>
      </c>
      <c r="C584" s="48" t="str">
        <v>Spurs</v>
      </c>
      <c r="D584" s="48">
        <v>2.2200000000000002</v>
      </c>
      <c r="E584" s="48">
        <v>2.83</v>
      </c>
      <c r="F584" s="48">
        <v>3.59</v>
      </c>
      <c r="G584" s="48">
        <v>2.67</v>
      </c>
      <c r="H584" s="48">
        <v>1.63</v>
      </c>
      <c r="I584" s="48">
        <v>2.56</v>
      </c>
      <c r="J584" s="48">
        <v>3.06</v>
      </c>
      <c r="K584" s="48">
        <v>2.5</v>
      </c>
      <c r="L584" s="48">
        <v>0</v>
      </c>
      <c r="N584" s="252">
        <f t="shared" si="77"/>
        <v>3</v>
      </c>
      <c r="O584" s="49" t="str">
        <f>Main!A694</f>
        <v>Kehrer</v>
      </c>
      <c r="P584" s="49">
        <f>Main!B694</f>
        <v>4.5</v>
      </c>
      <c r="Q584" s="49" t="str">
        <f>Main!C694</f>
        <v>West Ham</v>
      </c>
      <c r="R584" s="49">
        <f>Main!D694</f>
        <v>3.05</v>
      </c>
      <c r="S584" s="49">
        <f>Main!E694</f>
        <v>2.16</v>
      </c>
      <c r="T584" s="49">
        <f>Main!F694</f>
        <v>2.38</v>
      </c>
      <c r="U584" s="49">
        <f>Main!G694</f>
        <v>3</v>
      </c>
      <c r="V584" s="49">
        <f>Main!H694</f>
        <v>1.8</v>
      </c>
      <c r="W584" s="49">
        <f>Main!I694</f>
        <v>2.35</v>
      </c>
      <c r="X584" s="49">
        <f>Main!J694</f>
        <v>1.74</v>
      </c>
      <c r="Y584" s="49">
        <f>Main!K694</f>
        <v>2.98</v>
      </c>
      <c r="Z584" s="49">
        <f>Main!L3334</f>
        <v>0</v>
      </c>
      <c r="AB584" s="49">
        <v>2</v>
      </c>
      <c r="AC584" s="49" t="str">
        <v>Fernandes</v>
      </c>
      <c r="AD584" s="49">
        <v>9.8000000000000007</v>
      </c>
      <c r="AE584" s="49" t="str">
        <v>Man Utd</v>
      </c>
      <c r="AF584" s="49">
        <v>4.3</v>
      </c>
      <c r="AG584" s="49">
        <v>5.29</v>
      </c>
      <c r="AH584" s="49">
        <v>3.31</v>
      </c>
      <c r="AI584" s="49">
        <v>3.29</v>
      </c>
      <c r="AJ584" s="49">
        <v>4.83</v>
      </c>
      <c r="AK584" s="49">
        <v>4.5</v>
      </c>
      <c r="AL584" s="49">
        <v>4.8499999999999996</v>
      </c>
      <c r="AM584" s="49">
        <v>2.36</v>
      </c>
      <c r="AN584" s="49">
        <v>0</v>
      </c>
      <c r="AP584" s="50" t="str">
        <f>Main!A694</f>
        <v>Kehrer</v>
      </c>
      <c r="AQ584" s="50">
        <f>Main!B694</f>
        <v>4.5</v>
      </c>
      <c r="AR584" s="50" t="str">
        <f>Main!C694</f>
        <v>West Ham</v>
      </c>
      <c r="AS584" s="50">
        <f>Main!D694</f>
        <v>3.05</v>
      </c>
      <c r="AT584" s="50">
        <f>Main!E694</f>
        <v>2.16</v>
      </c>
      <c r="AU584" s="50">
        <f>Main!F694</f>
        <v>2.38</v>
      </c>
      <c r="AV584" s="50">
        <f>Main!G694</f>
        <v>3</v>
      </c>
      <c r="AW584" s="50">
        <f>Main!H694</f>
        <v>1.8</v>
      </c>
      <c r="AX584" s="50">
        <f>Main!I694</f>
        <v>2.35</v>
      </c>
      <c r="AY584" s="50">
        <f>Main!J694</f>
        <v>1.74</v>
      </c>
      <c r="AZ584" s="50">
        <f>Main!K694</f>
        <v>2.98</v>
      </c>
      <c r="BA584" s="50">
        <f>Main!L1574</f>
        <v>0</v>
      </c>
      <c r="BC584" s="50" t="str">
        <v>Perraud</v>
      </c>
      <c r="BD584" s="50">
        <v>4.4000000000000004</v>
      </c>
      <c r="BE584" s="50" t="str">
        <v>Southampton</v>
      </c>
      <c r="BF584" s="50">
        <v>2.5299999999999998</v>
      </c>
      <c r="BG584" s="50">
        <v>3.56</v>
      </c>
      <c r="BH584" s="50">
        <v>2.5099999999999998</v>
      </c>
      <c r="BI584" s="50">
        <v>2.67</v>
      </c>
      <c r="BJ584" s="50">
        <v>2.0499999999999998</v>
      </c>
      <c r="BK584" s="50">
        <v>2.89</v>
      </c>
      <c r="BL584" s="50">
        <v>1.51</v>
      </c>
      <c r="BM584" s="50">
        <v>1.78</v>
      </c>
      <c r="BN584" s="50">
        <v>0</v>
      </c>
      <c r="BP584" s="126" t="str">
        <f>Main!A584</f>
        <v>Kehrer</v>
      </c>
      <c r="BQ584" s="126">
        <f>Main!N3334</f>
        <v>0</v>
      </c>
      <c r="BR584" s="126">
        <f>Main!I34</f>
        <v>2.35</v>
      </c>
      <c r="BS584" s="126" t="str">
        <v>Kehrer</v>
      </c>
      <c r="BT584" s="126">
        <v>0</v>
      </c>
      <c r="BU584" s="126">
        <v>2.35</v>
      </c>
      <c r="BV584" s="127" t="str">
        <f t="shared" si="78"/>
        <v>Kehrer</v>
      </c>
      <c r="BW584" s="127">
        <f>Main!P3334</f>
        <v>0</v>
      </c>
      <c r="BX584" s="127">
        <f t="shared" si="79"/>
        <v>2.35</v>
      </c>
      <c r="BY584" s="127" t="str">
        <v>Kehrer</v>
      </c>
      <c r="BZ584" s="127">
        <v>0</v>
      </c>
      <c r="CA584" s="127">
        <v>2.35</v>
      </c>
      <c r="CH584" s="19" t="str">
        <f t="shared" si="80"/>
        <v>Kehrer</v>
      </c>
      <c r="CI584" s="19">
        <f>Main!M3334-BQ584-BW584-CC584</f>
        <v>0</v>
      </c>
      <c r="CJ584" s="19">
        <f t="shared" si="81"/>
        <v>2.35</v>
      </c>
      <c r="CK584" s="19" t="str">
        <v>Perraud</v>
      </c>
      <c r="CL584" s="19">
        <v>0</v>
      </c>
      <c r="CM584" s="19">
        <v>2.89</v>
      </c>
    </row>
    <row r="585" spans="1:91">
      <c r="A585" s="48" t="str">
        <v>Koulibaly</v>
      </c>
      <c r="B585" s="48">
        <v>5.5</v>
      </c>
      <c r="C585" s="48" t="str">
        <v>Chelsea</v>
      </c>
      <c r="D585" s="48">
        <v>3.41</v>
      </c>
      <c r="E585" s="48">
        <v>4.5599999999999996</v>
      </c>
      <c r="F585" s="48">
        <v>3.01</v>
      </c>
      <c r="G585" s="48">
        <v>1.31</v>
      </c>
      <c r="H585" s="48">
        <v>2.6</v>
      </c>
      <c r="I585" s="48">
        <v>1.91</v>
      </c>
      <c r="J585" s="48">
        <v>2.62</v>
      </c>
      <c r="K585" s="48">
        <v>1.51</v>
      </c>
      <c r="L585" s="48">
        <v>0</v>
      </c>
      <c r="N585" s="252">
        <f t="shared" si="77"/>
        <v>3</v>
      </c>
      <c r="O585" s="49" t="str">
        <f>Main!A695</f>
        <v>Ream</v>
      </c>
      <c r="P585" s="49">
        <f>Main!B695</f>
        <v>4.5</v>
      </c>
      <c r="Q585" s="49" t="str">
        <f>Main!C695</f>
        <v>Fulham</v>
      </c>
      <c r="R585" s="49">
        <f>Main!D695</f>
        <v>3.01</v>
      </c>
      <c r="S585" s="49">
        <f>Main!E695</f>
        <v>4.28</v>
      </c>
      <c r="T585" s="49">
        <f>Main!F695</f>
        <v>1.46</v>
      </c>
      <c r="U585" s="49">
        <f>Main!G695</f>
        <v>1.91</v>
      </c>
      <c r="V585" s="49">
        <f>Main!H695</f>
        <v>1.48</v>
      </c>
      <c r="W585" s="49">
        <f>Main!I695</f>
        <v>3.12</v>
      </c>
      <c r="X585" s="49">
        <f>Main!J695</f>
        <v>1.69</v>
      </c>
      <c r="Y585" s="49">
        <f>Main!K695</f>
        <v>2.4</v>
      </c>
      <c r="Z585" s="49">
        <f>Main!L3335</f>
        <v>0</v>
      </c>
      <c r="AB585" s="49">
        <v>2</v>
      </c>
      <c r="AC585" s="49" t="str">
        <v>Ødegaard</v>
      </c>
      <c r="AD585" s="49">
        <v>6.4</v>
      </c>
      <c r="AE585" s="49" t="str">
        <v>Arsenal</v>
      </c>
      <c r="AF585" s="49">
        <v>3.72</v>
      </c>
      <c r="AG585" s="49">
        <v>3.71</v>
      </c>
      <c r="AH585" s="49">
        <v>3.41</v>
      </c>
      <c r="AI585" s="49">
        <v>3.8</v>
      </c>
      <c r="AJ585" s="49">
        <v>3.88</v>
      </c>
      <c r="AK585" s="49">
        <v>7.39</v>
      </c>
      <c r="AL585" s="49">
        <v>3.75</v>
      </c>
      <c r="AM585" s="49">
        <v>3.02</v>
      </c>
      <c r="AN585" s="49">
        <v>0</v>
      </c>
      <c r="AP585" s="50" t="str">
        <f>Main!A695</f>
        <v>Ream</v>
      </c>
      <c r="AQ585" s="50">
        <f>Main!B695</f>
        <v>4.5</v>
      </c>
      <c r="AR585" s="50" t="str">
        <f>Main!C695</f>
        <v>Fulham</v>
      </c>
      <c r="AS585" s="50">
        <f>Main!D695</f>
        <v>3.01</v>
      </c>
      <c r="AT585" s="50">
        <f>Main!E695</f>
        <v>4.28</v>
      </c>
      <c r="AU585" s="50">
        <f>Main!F695</f>
        <v>1.46</v>
      </c>
      <c r="AV585" s="50">
        <f>Main!G695</f>
        <v>1.91</v>
      </c>
      <c r="AW585" s="50">
        <f>Main!H695</f>
        <v>1.48</v>
      </c>
      <c r="AX585" s="50">
        <f>Main!I695</f>
        <v>3.12</v>
      </c>
      <c r="AY585" s="50">
        <f>Main!J695</f>
        <v>1.69</v>
      </c>
      <c r="AZ585" s="50">
        <f>Main!K695</f>
        <v>2.4</v>
      </c>
      <c r="BA585" s="50">
        <f>Main!L1575</f>
        <v>0</v>
      </c>
      <c r="BC585" s="50" t="str">
        <v>Kehrer</v>
      </c>
      <c r="BD585" s="50">
        <v>4.5</v>
      </c>
      <c r="BE585" s="50" t="str">
        <v>West Ham</v>
      </c>
      <c r="BF585" s="50">
        <v>3.05</v>
      </c>
      <c r="BG585" s="50">
        <v>2.16</v>
      </c>
      <c r="BH585" s="50">
        <v>2.38</v>
      </c>
      <c r="BI585" s="50">
        <v>3</v>
      </c>
      <c r="BJ585" s="50">
        <v>1.8</v>
      </c>
      <c r="BK585" s="50">
        <v>2.35</v>
      </c>
      <c r="BL585" s="50">
        <v>1.74</v>
      </c>
      <c r="BM585" s="50">
        <v>2.98</v>
      </c>
      <c r="BN585" s="50">
        <v>0</v>
      </c>
      <c r="BP585" s="126" t="str">
        <f>Main!A585</f>
        <v>Ream</v>
      </c>
      <c r="BQ585" s="126">
        <f>Main!N3335</f>
        <v>0</v>
      </c>
      <c r="BR585" s="126">
        <f>Main!I35</f>
        <v>3.12</v>
      </c>
      <c r="BS585" s="126" t="str">
        <v>Ream</v>
      </c>
      <c r="BT585" s="126">
        <v>0</v>
      </c>
      <c r="BU585" s="126">
        <v>3.12</v>
      </c>
      <c r="BV585" s="127" t="str">
        <f t="shared" si="78"/>
        <v>Ream</v>
      </c>
      <c r="BW585" s="127">
        <f>Main!P3335</f>
        <v>0</v>
      </c>
      <c r="BX585" s="127">
        <f t="shared" si="79"/>
        <v>3.12</v>
      </c>
      <c r="BY585" s="127" t="str">
        <v>Ream</v>
      </c>
      <c r="BZ585" s="127">
        <v>0</v>
      </c>
      <c r="CA585" s="127">
        <v>3.12</v>
      </c>
      <c r="CH585" s="19" t="str">
        <f t="shared" si="80"/>
        <v>Ream</v>
      </c>
      <c r="CI585" s="19">
        <f>Main!M3335-BQ585-BW585-CC585</f>
        <v>0</v>
      </c>
      <c r="CJ585" s="19">
        <f t="shared" si="81"/>
        <v>3.12</v>
      </c>
      <c r="CK585" s="19" t="str">
        <v>Kehrer</v>
      </c>
      <c r="CL585" s="19">
        <v>0</v>
      </c>
      <c r="CM585" s="19">
        <v>2.35</v>
      </c>
    </row>
    <row r="586" spans="1:91">
      <c r="A586" s="48" t="str">
        <v>Digne</v>
      </c>
      <c r="B586" s="48">
        <v>4.5999999999999996</v>
      </c>
      <c r="C586" s="48" t="str">
        <v>Aston Villa</v>
      </c>
      <c r="D586" s="48">
        <v>2.17</v>
      </c>
      <c r="E586" s="48">
        <v>3.48</v>
      </c>
      <c r="F586" s="48">
        <v>3.26</v>
      </c>
      <c r="G586" s="48">
        <v>2.9</v>
      </c>
      <c r="H586" s="48">
        <v>3.17</v>
      </c>
      <c r="I586" s="48">
        <v>1.1499999999999999</v>
      </c>
      <c r="J586" s="48">
        <v>2.02</v>
      </c>
      <c r="K586" s="48">
        <v>2.76</v>
      </c>
      <c r="L586" s="48">
        <v>0</v>
      </c>
      <c r="N586" s="252">
        <f t="shared" si="77"/>
        <v>3</v>
      </c>
      <c r="O586" s="49" t="str">
        <f>Main!A696</f>
        <v>R.Sessegnon</v>
      </c>
      <c r="P586" s="49">
        <f>Main!B696</f>
        <v>4.5</v>
      </c>
      <c r="Q586" s="49" t="str">
        <f>Main!C696</f>
        <v>Spurs</v>
      </c>
      <c r="R586" s="49">
        <f>Main!D696</f>
        <v>1.93</v>
      </c>
      <c r="S586" s="49">
        <f>Main!E696</f>
        <v>2.33</v>
      </c>
      <c r="T586" s="49">
        <f>Main!F696</f>
        <v>3.6</v>
      </c>
      <c r="U586" s="49">
        <f>Main!G696</f>
        <v>2.44</v>
      </c>
      <c r="V586" s="49">
        <f>Main!H696</f>
        <v>1.61</v>
      </c>
      <c r="W586" s="49">
        <f>Main!I696</f>
        <v>2.38</v>
      </c>
      <c r="X586" s="49">
        <f>Main!J696</f>
        <v>2.61</v>
      </c>
      <c r="Y586" s="49">
        <f>Main!K696</f>
        <v>2.27</v>
      </c>
      <c r="Z586" s="49">
        <f>Main!L3336</f>
        <v>0</v>
      </c>
      <c r="AB586" s="49">
        <v>2</v>
      </c>
      <c r="AC586" s="49" t="str">
        <v>Trossard</v>
      </c>
      <c r="AD586" s="49">
        <v>7</v>
      </c>
      <c r="AE586" s="49" t="str">
        <v>Brighton</v>
      </c>
      <c r="AF586" s="49">
        <v>3.94</v>
      </c>
      <c r="AG586" s="49">
        <v>4.53</v>
      </c>
      <c r="AH586" s="49">
        <v>3.51</v>
      </c>
      <c r="AI586" s="49">
        <v>3.95</v>
      </c>
      <c r="AJ586" s="49">
        <v>4.8600000000000003</v>
      </c>
      <c r="AK586" s="49">
        <v>3.93</v>
      </c>
      <c r="AL586" s="49">
        <v>4.7300000000000004</v>
      </c>
      <c r="AM586" s="49">
        <v>2.04</v>
      </c>
      <c r="AN586" s="49">
        <v>0</v>
      </c>
      <c r="AP586" s="50" t="str">
        <f>Main!A696</f>
        <v>R.Sessegnon</v>
      </c>
      <c r="AQ586" s="50">
        <f>Main!B696</f>
        <v>4.5</v>
      </c>
      <c r="AR586" s="50" t="str">
        <f>Main!C696</f>
        <v>Spurs</v>
      </c>
      <c r="AS586" s="50">
        <f>Main!D696</f>
        <v>1.93</v>
      </c>
      <c r="AT586" s="50">
        <f>Main!E696</f>
        <v>2.33</v>
      </c>
      <c r="AU586" s="50">
        <f>Main!F696</f>
        <v>3.6</v>
      </c>
      <c r="AV586" s="50">
        <f>Main!G696</f>
        <v>2.44</v>
      </c>
      <c r="AW586" s="50">
        <f>Main!H696</f>
        <v>1.61</v>
      </c>
      <c r="AX586" s="50">
        <f>Main!I696</f>
        <v>2.38</v>
      </c>
      <c r="AY586" s="50">
        <f>Main!J696</f>
        <v>2.61</v>
      </c>
      <c r="AZ586" s="50">
        <f>Main!K696</f>
        <v>2.27</v>
      </c>
      <c r="BA586" s="50">
        <f>Main!L1576</f>
        <v>0</v>
      </c>
      <c r="BC586" s="50" t="str">
        <v>Ream</v>
      </c>
      <c r="BD586" s="50">
        <v>4.5</v>
      </c>
      <c r="BE586" s="50" t="str">
        <v>Fulham</v>
      </c>
      <c r="BF586" s="50">
        <v>3.01</v>
      </c>
      <c r="BG586" s="50">
        <v>4.28</v>
      </c>
      <c r="BH586" s="50">
        <v>1.46</v>
      </c>
      <c r="BI586" s="50">
        <v>1.91</v>
      </c>
      <c r="BJ586" s="50">
        <v>1.48</v>
      </c>
      <c r="BK586" s="50">
        <v>3.12</v>
      </c>
      <c r="BL586" s="50">
        <v>1.69</v>
      </c>
      <c r="BM586" s="50">
        <v>2.4</v>
      </c>
      <c r="BN586" s="50">
        <v>0</v>
      </c>
      <c r="BP586" s="126" t="str">
        <f>Main!A586</f>
        <v>R.Sessegnon</v>
      </c>
      <c r="BQ586" s="126">
        <f>Main!N3336</f>
        <v>0</v>
      </c>
      <c r="BR586" s="126">
        <f>Main!I36</f>
        <v>2.38</v>
      </c>
      <c r="BS586" s="126" t="str">
        <v>R.Sessegnon</v>
      </c>
      <c r="BT586" s="126">
        <v>0</v>
      </c>
      <c r="BU586" s="126">
        <v>2.38</v>
      </c>
      <c r="BV586" s="127" t="str">
        <f t="shared" si="78"/>
        <v>R.Sessegnon</v>
      </c>
      <c r="BW586" s="127">
        <f>Main!P3336</f>
        <v>0</v>
      </c>
      <c r="BX586" s="127">
        <f t="shared" si="79"/>
        <v>2.38</v>
      </c>
      <c r="BY586" s="127" t="str">
        <v>R.Sessegnon</v>
      </c>
      <c r="BZ586" s="127">
        <v>0</v>
      </c>
      <c r="CA586" s="127">
        <v>2.38</v>
      </c>
      <c r="CH586" s="19" t="str">
        <f t="shared" si="80"/>
        <v>R.Sessegnon</v>
      </c>
      <c r="CI586" s="19">
        <f>Main!M3336-BQ586-BW586-CC586</f>
        <v>0</v>
      </c>
      <c r="CJ586" s="19">
        <f t="shared" si="81"/>
        <v>2.38</v>
      </c>
      <c r="CK586" s="19" t="str">
        <v>Ream</v>
      </c>
      <c r="CL586" s="19">
        <v>0</v>
      </c>
      <c r="CM586" s="19">
        <v>3.12</v>
      </c>
    </row>
    <row r="587" spans="1:91">
      <c r="A587" s="48" t="str">
        <v>Akanji</v>
      </c>
      <c r="B587" s="48">
        <v>5</v>
      </c>
      <c r="C587" s="48" t="str">
        <v>Man City</v>
      </c>
      <c r="D587" s="48">
        <v>2.91</v>
      </c>
      <c r="E587" s="48">
        <v>2.23</v>
      </c>
      <c r="F587" s="48">
        <v>4.28</v>
      </c>
      <c r="G587" s="48">
        <v>2.83</v>
      </c>
      <c r="H587" s="48">
        <v>1.71</v>
      </c>
      <c r="I587" s="48">
        <v>3.56</v>
      </c>
      <c r="J587" s="48">
        <v>2.21</v>
      </c>
      <c r="K587" s="48">
        <v>0.95</v>
      </c>
      <c r="L587" s="48">
        <v>0</v>
      </c>
      <c r="N587" s="252">
        <f t="shared" si="77"/>
        <v>3</v>
      </c>
      <c r="O587" s="49" t="str">
        <f>Main!A697</f>
        <v>Aké</v>
      </c>
      <c r="P587" s="49">
        <f>Main!B697</f>
        <v>5</v>
      </c>
      <c r="Q587" s="49" t="str">
        <f>Main!C697</f>
        <v>Man City</v>
      </c>
      <c r="R587" s="49">
        <f>Main!D697</f>
        <v>2.61</v>
      </c>
      <c r="S587" s="49">
        <f>Main!E697</f>
        <v>1.97</v>
      </c>
      <c r="T587" s="49">
        <f>Main!F697</f>
        <v>3.9</v>
      </c>
      <c r="U587" s="49">
        <f>Main!G697</f>
        <v>2.41</v>
      </c>
      <c r="V587" s="49">
        <f>Main!H697</f>
        <v>1.73</v>
      </c>
      <c r="W587" s="49">
        <f>Main!I697</f>
        <v>3.48</v>
      </c>
      <c r="X587" s="49">
        <f>Main!J697</f>
        <v>2.06</v>
      </c>
      <c r="Y587" s="49">
        <f>Main!K697</f>
        <v>0.92</v>
      </c>
      <c r="Z587" s="49">
        <f>Main!L3337</f>
        <v>0</v>
      </c>
      <c r="AB587" s="49">
        <v>2</v>
      </c>
      <c r="AC587" s="49" t="str">
        <v>Grealish</v>
      </c>
      <c r="AD587" s="49">
        <v>6.8</v>
      </c>
      <c r="AE587" s="49" t="str">
        <v>Man City</v>
      </c>
      <c r="AF587" s="49">
        <v>3.91</v>
      </c>
      <c r="AG587" s="49">
        <v>3</v>
      </c>
      <c r="AH587" s="49">
        <v>6.13</v>
      </c>
      <c r="AI587" s="49">
        <v>3.71</v>
      </c>
      <c r="AJ587" s="49">
        <v>2.9</v>
      </c>
      <c r="AK587" s="49">
        <v>6.63</v>
      </c>
      <c r="AL587" s="49">
        <v>3.43</v>
      </c>
      <c r="AM587" s="49">
        <v>1.56</v>
      </c>
      <c r="AN587" s="49">
        <v>0</v>
      </c>
      <c r="AP587" s="50" t="str">
        <f>Main!A697</f>
        <v>Aké</v>
      </c>
      <c r="AQ587" s="50">
        <f>Main!B697</f>
        <v>5</v>
      </c>
      <c r="AR587" s="50" t="str">
        <f>Main!C697</f>
        <v>Man City</v>
      </c>
      <c r="AS587" s="50">
        <f>Main!D697</f>
        <v>2.61</v>
      </c>
      <c r="AT587" s="50">
        <f>Main!E697</f>
        <v>1.97</v>
      </c>
      <c r="AU587" s="50">
        <f>Main!F697</f>
        <v>3.9</v>
      </c>
      <c r="AV587" s="50">
        <f>Main!G697</f>
        <v>2.41</v>
      </c>
      <c r="AW587" s="50">
        <f>Main!H697</f>
        <v>1.73</v>
      </c>
      <c r="AX587" s="50">
        <f>Main!I697</f>
        <v>3.48</v>
      </c>
      <c r="AY587" s="50">
        <f>Main!J697</f>
        <v>2.06</v>
      </c>
      <c r="AZ587" s="50">
        <f>Main!K697</f>
        <v>0.92</v>
      </c>
      <c r="BA587" s="50">
        <f>Main!L1577</f>
        <v>0</v>
      </c>
      <c r="BC587" s="50" t="str">
        <v>R.Sessegnon</v>
      </c>
      <c r="BD587" s="50">
        <v>4.5</v>
      </c>
      <c r="BE587" s="50" t="str">
        <v>Spurs</v>
      </c>
      <c r="BF587" s="50">
        <v>1.93</v>
      </c>
      <c r="BG587" s="50">
        <v>2.33</v>
      </c>
      <c r="BH587" s="50">
        <v>3.6</v>
      </c>
      <c r="BI587" s="50">
        <v>2.44</v>
      </c>
      <c r="BJ587" s="50">
        <v>1.61</v>
      </c>
      <c r="BK587" s="50">
        <v>2.38</v>
      </c>
      <c r="BL587" s="50">
        <v>2.61</v>
      </c>
      <c r="BM587" s="50">
        <v>2.27</v>
      </c>
      <c r="BN587" s="50">
        <v>0</v>
      </c>
      <c r="BP587" s="126" t="str">
        <f>Main!A587</f>
        <v>Aké</v>
      </c>
      <c r="BQ587" s="126">
        <f>Main!N3337</f>
        <v>0</v>
      </c>
      <c r="BR587" s="126">
        <f>Main!I37</f>
        <v>3.48</v>
      </c>
      <c r="BS587" s="126" t="str">
        <v>Aké</v>
      </c>
      <c r="BT587" s="126">
        <v>0</v>
      </c>
      <c r="BU587" s="126">
        <v>3.48</v>
      </c>
      <c r="BV587" s="127" t="str">
        <f t="shared" si="78"/>
        <v>Aké</v>
      </c>
      <c r="BW587" s="127">
        <f>Main!P3337</f>
        <v>0</v>
      </c>
      <c r="BX587" s="127">
        <f t="shared" si="79"/>
        <v>3.48</v>
      </c>
      <c r="BY587" s="127" t="str">
        <v>Aké</v>
      </c>
      <c r="BZ587" s="127">
        <v>0</v>
      </c>
      <c r="CA587" s="127">
        <v>3.48</v>
      </c>
      <c r="CH587" s="19" t="str">
        <f t="shared" si="80"/>
        <v>Aké</v>
      </c>
      <c r="CI587" s="19">
        <f>Main!M3337-BQ587-BW587-CC587</f>
        <v>0</v>
      </c>
      <c r="CJ587" s="19">
        <f t="shared" si="81"/>
        <v>3.48</v>
      </c>
      <c r="CK587" s="19" t="str">
        <v>R.Sessegnon</v>
      </c>
      <c r="CL587" s="19">
        <v>0</v>
      </c>
      <c r="CM587" s="19">
        <v>2.38</v>
      </c>
    </row>
    <row r="588" spans="1:91">
      <c r="A588" s="48" t="str">
        <v>Thiago Silva</v>
      </c>
      <c r="B588" s="48">
        <v>5.4</v>
      </c>
      <c r="C588" s="48" t="str">
        <v>Chelsea</v>
      </c>
      <c r="D588" s="48">
        <v>3.27</v>
      </c>
      <c r="E588" s="48">
        <v>4.46</v>
      </c>
      <c r="F588" s="48">
        <v>3.03</v>
      </c>
      <c r="G588" s="48">
        <v>1.37</v>
      </c>
      <c r="H588" s="48">
        <v>2.4300000000000002</v>
      </c>
      <c r="I588" s="48">
        <v>1.92</v>
      </c>
      <c r="J588" s="48">
        <v>2.63</v>
      </c>
      <c r="K588" s="48">
        <v>1.54</v>
      </c>
      <c r="L588" s="48">
        <v>0</v>
      </c>
      <c r="N588" s="252">
        <f t="shared" si="77"/>
        <v>3</v>
      </c>
      <c r="O588" s="49" t="str">
        <f>Main!A698</f>
        <v>Azpilicueta</v>
      </c>
      <c r="P588" s="49">
        <f>Main!B698</f>
        <v>4.8</v>
      </c>
      <c r="Q588" s="49" t="str">
        <f>Main!C698</f>
        <v>Chelsea</v>
      </c>
      <c r="R588" s="49">
        <f>Main!D698</f>
        <v>3.33</v>
      </c>
      <c r="S588" s="49">
        <f>Main!E698</f>
        <v>4.82</v>
      </c>
      <c r="T588" s="49">
        <f>Main!F698</f>
        <v>3.41</v>
      </c>
      <c r="U588" s="49">
        <f>Main!G698</f>
        <v>1.62</v>
      </c>
      <c r="V588" s="49">
        <f>Main!H698</f>
        <v>2.12</v>
      </c>
      <c r="W588" s="49">
        <f>Main!I698</f>
        <v>1.27</v>
      </c>
      <c r="X588" s="49">
        <f>Main!J698</f>
        <v>1.46</v>
      </c>
      <c r="Y588" s="49">
        <f>Main!K698</f>
        <v>1.04</v>
      </c>
      <c r="Z588" s="49">
        <f>Main!L3338</f>
        <v>0</v>
      </c>
      <c r="AB588" s="49">
        <v>2</v>
      </c>
      <c r="AC588" s="49" t="str">
        <v>Zaha</v>
      </c>
      <c r="AD588" s="49">
        <v>7.5</v>
      </c>
      <c r="AE588" s="49" t="str">
        <v>Crystal Palace</v>
      </c>
      <c r="AF588" s="49">
        <v>4.55</v>
      </c>
      <c r="AG588" s="49">
        <v>4.08</v>
      </c>
      <c r="AH588" s="49">
        <v>3.15</v>
      </c>
      <c r="AI588" s="49">
        <v>3.69</v>
      </c>
      <c r="AJ588" s="49">
        <v>3.27</v>
      </c>
      <c r="AK588" s="49">
        <v>4.0599999999999996</v>
      </c>
      <c r="AL588" s="49">
        <v>3.83</v>
      </c>
      <c r="AM588" s="49">
        <v>3.42</v>
      </c>
      <c r="AN588" s="49">
        <v>0</v>
      </c>
      <c r="AP588" s="50" t="str">
        <f>Main!A698</f>
        <v>Azpilicueta</v>
      </c>
      <c r="AQ588" s="50">
        <f>Main!B698</f>
        <v>4.8</v>
      </c>
      <c r="AR588" s="50" t="str">
        <f>Main!C698</f>
        <v>Chelsea</v>
      </c>
      <c r="AS588" s="50">
        <f>Main!D698</f>
        <v>3.33</v>
      </c>
      <c r="AT588" s="50">
        <f>Main!E698</f>
        <v>4.82</v>
      </c>
      <c r="AU588" s="50">
        <f>Main!F698</f>
        <v>3.41</v>
      </c>
      <c r="AV588" s="50">
        <f>Main!G698</f>
        <v>1.62</v>
      </c>
      <c r="AW588" s="50">
        <f>Main!H698</f>
        <v>2.12</v>
      </c>
      <c r="AX588" s="50">
        <f>Main!I698</f>
        <v>1.27</v>
      </c>
      <c r="AY588" s="50">
        <f>Main!J698</f>
        <v>1.46</v>
      </c>
      <c r="AZ588" s="50">
        <f>Main!K698</f>
        <v>1.04</v>
      </c>
      <c r="BA588" s="50">
        <f>Main!L1578</f>
        <v>0</v>
      </c>
      <c r="BC588" s="50" t="str">
        <v>Aké</v>
      </c>
      <c r="BD588" s="50">
        <v>5</v>
      </c>
      <c r="BE588" s="50" t="str">
        <v>Man City</v>
      </c>
      <c r="BF588" s="50">
        <v>2.61</v>
      </c>
      <c r="BG588" s="50">
        <v>1.97</v>
      </c>
      <c r="BH588" s="50">
        <v>3.9</v>
      </c>
      <c r="BI588" s="50">
        <v>2.41</v>
      </c>
      <c r="BJ588" s="50">
        <v>1.73</v>
      </c>
      <c r="BK588" s="50">
        <v>3.48</v>
      </c>
      <c r="BL588" s="50">
        <v>2.06</v>
      </c>
      <c r="BM588" s="50">
        <v>0.92</v>
      </c>
      <c r="BN588" s="50">
        <v>0</v>
      </c>
      <c r="BP588" s="126" t="str">
        <f>Main!A588</f>
        <v>Azpilicueta</v>
      </c>
      <c r="BQ588" s="126">
        <f>Main!N3338</f>
        <v>0</v>
      </c>
      <c r="BR588" s="126">
        <f>Main!I38</f>
        <v>1.27</v>
      </c>
      <c r="BS588" s="126" t="str">
        <v>Azpilicueta</v>
      </c>
      <c r="BT588" s="126">
        <v>0</v>
      </c>
      <c r="BU588" s="126">
        <v>1.27</v>
      </c>
      <c r="BV588" s="127" t="str">
        <f t="shared" si="78"/>
        <v>Azpilicueta</v>
      </c>
      <c r="BW588" s="127">
        <f>Main!P3338</f>
        <v>0</v>
      </c>
      <c r="BX588" s="127">
        <f t="shared" si="79"/>
        <v>1.27</v>
      </c>
      <c r="BY588" s="127" t="str">
        <v>Azpilicueta</v>
      </c>
      <c r="BZ588" s="127">
        <v>0</v>
      </c>
      <c r="CA588" s="127">
        <v>1.27</v>
      </c>
      <c r="CH588" s="19" t="str">
        <f t="shared" si="80"/>
        <v>Azpilicueta</v>
      </c>
      <c r="CI588" s="19">
        <f>Main!M3338-BQ588-BW588-CC588</f>
        <v>0</v>
      </c>
      <c r="CJ588" s="19">
        <f t="shared" si="81"/>
        <v>1.27</v>
      </c>
      <c r="CK588" s="19" t="str">
        <v>Aké</v>
      </c>
      <c r="CL588" s="19">
        <v>0</v>
      </c>
      <c r="CM588" s="19">
        <v>3.48</v>
      </c>
    </row>
    <row r="589" spans="1:91">
      <c r="A589" s="48" t="str">
        <v>Martínez</v>
      </c>
      <c r="B589" s="48">
        <v>4.5</v>
      </c>
      <c r="C589" s="48" t="str">
        <v>Man Utd</v>
      </c>
      <c r="D589" s="48">
        <v>1.68</v>
      </c>
      <c r="E589" s="48">
        <v>3.97</v>
      </c>
      <c r="F589" s="48">
        <v>1.83</v>
      </c>
      <c r="G589" s="48">
        <v>1.76</v>
      </c>
      <c r="H589" s="48">
        <v>3.42</v>
      </c>
      <c r="I589" s="48">
        <v>2.67</v>
      </c>
      <c r="J589" s="48">
        <v>3.49</v>
      </c>
      <c r="K589" s="48">
        <v>1.59</v>
      </c>
      <c r="L589" s="48">
        <v>0</v>
      </c>
      <c r="N589" s="252">
        <f t="shared" si="77"/>
        <v>3</v>
      </c>
      <c r="O589" s="49" t="str">
        <f>Main!A699</f>
        <v>Collins</v>
      </c>
      <c r="P589" s="49">
        <f>Main!B699</f>
        <v>4.4000000000000004</v>
      </c>
      <c r="Q589" s="49" t="str">
        <f>Main!C699</f>
        <v>Wolves</v>
      </c>
      <c r="R589" s="49">
        <f>Main!D699</f>
        <v>2.3199999999999998</v>
      </c>
      <c r="S589" s="49">
        <f>Main!E699</f>
        <v>2.5299999999999998</v>
      </c>
      <c r="T589" s="49">
        <f>Main!F699</f>
        <v>3.01</v>
      </c>
      <c r="U589" s="49">
        <f>Main!G699</f>
        <v>1.24</v>
      </c>
      <c r="V589" s="49">
        <f>Main!H699</f>
        <v>1.79</v>
      </c>
      <c r="W589" s="49">
        <f>Main!I699</f>
        <v>2.7</v>
      </c>
      <c r="X589" s="49">
        <f>Main!J699</f>
        <v>3.51</v>
      </c>
      <c r="Y589" s="49">
        <f>Main!K699</f>
        <v>1.96</v>
      </c>
      <c r="Z589" s="49">
        <f>Main!L3339</f>
        <v>0</v>
      </c>
      <c r="AB589" s="49">
        <v>2</v>
      </c>
      <c r="AC589" s="49" t="str">
        <v>Bernardo</v>
      </c>
      <c r="AD589" s="49">
        <v>6.9</v>
      </c>
      <c r="AE589" s="49" t="str">
        <v>Man City</v>
      </c>
      <c r="AF589" s="49">
        <v>3.67</v>
      </c>
      <c r="AG589" s="49">
        <v>2.9</v>
      </c>
      <c r="AH589" s="49">
        <v>6.01</v>
      </c>
      <c r="AI589" s="49">
        <v>3.55</v>
      </c>
      <c r="AJ589" s="49">
        <v>2.84</v>
      </c>
      <c r="AK589" s="49">
        <v>6.03</v>
      </c>
      <c r="AL589" s="49">
        <v>3.31</v>
      </c>
      <c r="AM589" s="49">
        <v>1.45</v>
      </c>
      <c r="AN589" s="49">
        <v>0</v>
      </c>
      <c r="AP589" s="50" t="str">
        <f>Main!A699</f>
        <v>Collins</v>
      </c>
      <c r="AQ589" s="50">
        <f>Main!B699</f>
        <v>4.4000000000000004</v>
      </c>
      <c r="AR589" s="50" t="str">
        <f>Main!C699</f>
        <v>Wolves</v>
      </c>
      <c r="AS589" s="50">
        <f>Main!D699</f>
        <v>2.3199999999999998</v>
      </c>
      <c r="AT589" s="50">
        <f>Main!E699</f>
        <v>2.5299999999999998</v>
      </c>
      <c r="AU589" s="50">
        <f>Main!F699</f>
        <v>3.01</v>
      </c>
      <c r="AV589" s="50">
        <f>Main!G699</f>
        <v>1.24</v>
      </c>
      <c r="AW589" s="50">
        <f>Main!H699</f>
        <v>1.79</v>
      </c>
      <c r="AX589" s="50">
        <f>Main!I699</f>
        <v>2.7</v>
      </c>
      <c r="AY589" s="50">
        <f>Main!J699</f>
        <v>3.51</v>
      </c>
      <c r="AZ589" s="50">
        <f>Main!K699</f>
        <v>1.96</v>
      </c>
      <c r="BA589" s="50">
        <f>Main!L1579</f>
        <v>0</v>
      </c>
      <c r="BC589" s="50" t="str">
        <v>Azpilicueta</v>
      </c>
      <c r="BD589" s="50">
        <v>4.8</v>
      </c>
      <c r="BE589" s="50" t="str">
        <v>Chelsea</v>
      </c>
      <c r="BF589" s="50">
        <v>3.33</v>
      </c>
      <c r="BG589" s="50">
        <v>4.82</v>
      </c>
      <c r="BH589" s="50">
        <v>3.41</v>
      </c>
      <c r="BI589" s="50">
        <v>1.62</v>
      </c>
      <c r="BJ589" s="50">
        <v>2.12</v>
      </c>
      <c r="BK589" s="50">
        <v>1.27</v>
      </c>
      <c r="BL589" s="50">
        <v>1.46</v>
      </c>
      <c r="BM589" s="50">
        <v>1.04</v>
      </c>
      <c r="BN589" s="50">
        <v>0</v>
      </c>
      <c r="BP589" s="126" t="str">
        <f>Main!A589</f>
        <v>Collins</v>
      </c>
      <c r="BQ589" s="126">
        <f>Main!N3339</f>
        <v>0</v>
      </c>
      <c r="BR589" s="126">
        <f>Main!I39</f>
        <v>2.7</v>
      </c>
      <c r="BS589" s="126" t="str">
        <v>Collins</v>
      </c>
      <c r="BT589" s="126">
        <v>0</v>
      </c>
      <c r="BU589" s="126">
        <v>2.7</v>
      </c>
      <c r="BV589" s="127" t="str">
        <f t="shared" si="78"/>
        <v>Collins</v>
      </c>
      <c r="BW589" s="127">
        <f>Main!P3339</f>
        <v>0</v>
      </c>
      <c r="BX589" s="127">
        <f t="shared" si="79"/>
        <v>2.7</v>
      </c>
      <c r="BY589" s="127" t="str">
        <v>Collins</v>
      </c>
      <c r="BZ589" s="127">
        <v>0</v>
      </c>
      <c r="CA589" s="127">
        <v>2.7</v>
      </c>
      <c r="CH589" s="19" t="str">
        <f t="shared" si="80"/>
        <v>Collins</v>
      </c>
      <c r="CI589" s="19">
        <f>Main!M3339-BQ589-BW589-CC589</f>
        <v>0</v>
      </c>
      <c r="CJ589" s="19">
        <f t="shared" si="81"/>
        <v>2.7</v>
      </c>
      <c r="CK589" s="19" t="str">
        <v>Azpilicueta</v>
      </c>
      <c r="CL589" s="19">
        <v>0</v>
      </c>
      <c r="CM589" s="19">
        <v>1.27</v>
      </c>
    </row>
    <row r="590" spans="1:91">
      <c r="A590" s="48" t="str">
        <v>Mee</v>
      </c>
      <c r="B590" s="48">
        <v>4.5999999999999996</v>
      </c>
      <c r="C590" s="48" t="str">
        <v>Brentford</v>
      </c>
      <c r="D590" s="48">
        <v>2.67</v>
      </c>
      <c r="E590" s="48">
        <v>1.94</v>
      </c>
      <c r="F590" s="48">
        <v>3.89</v>
      </c>
      <c r="G590" s="48">
        <v>2.54</v>
      </c>
      <c r="H590" s="48">
        <v>3.58</v>
      </c>
      <c r="I590" s="48">
        <v>1.5</v>
      </c>
      <c r="J590" s="48">
        <v>3.4</v>
      </c>
      <c r="K590" s="48">
        <v>0.85</v>
      </c>
      <c r="L590" s="48">
        <v>0</v>
      </c>
      <c r="N590" s="252">
        <f t="shared" si="77"/>
        <v>3</v>
      </c>
      <c r="O590" s="49" t="str">
        <f>Main!A700</f>
        <v>Chalobah</v>
      </c>
      <c r="P590" s="49">
        <f>Main!B700</f>
        <v>4.7</v>
      </c>
      <c r="Q590" s="49" t="str">
        <f>Main!C700</f>
        <v>Chelsea</v>
      </c>
      <c r="R590" s="49">
        <f>Main!D700</f>
        <v>3.15</v>
      </c>
      <c r="S590" s="49">
        <f>Main!E700</f>
        <v>4.24</v>
      </c>
      <c r="T590" s="49">
        <f>Main!F700</f>
        <v>2.86</v>
      </c>
      <c r="U590" s="49">
        <f>Main!G700</f>
        <v>1.19</v>
      </c>
      <c r="V590" s="49">
        <f>Main!H700</f>
        <v>2.04</v>
      </c>
      <c r="W590" s="49">
        <f>Main!I700</f>
        <v>1.71</v>
      </c>
      <c r="X590" s="49">
        <f>Main!J700</f>
        <v>2.14</v>
      </c>
      <c r="Y590" s="49">
        <f>Main!K700</f>
        <v>1.28</v>
      </c>
      <c r="Z590" s="49">
        <f>Main!L3340</f>
        <v>0</v>
      </c>
      <c r="AB590" s="49">
        <v>2</v>
      </c>
      <c r="AC590" s="49" t="str">
        <v>Groß</v>
      </c>
      <c r="AD590" s="49">
        <v>5.6</v>
      </c>
      <c r="AE590" s="49" t="str">
        <v>Brighton</v>
      </c>
      <c r="AF590" s="49">
        <v>3.51</v>
      </c>
      <c r="AG590" s="49">
        <v>3.83</v>
      </c>
      <c r="AH590" s="49">
        <v>3.26</v>
      </c>
      <c r="AI590" s="49">
        <v>3.5</v>
      </c>
      <c r="AJ590" s="49">
        <v>4.26</v>
      </c>
      <c r="AK590" s="49">
        <v>3.42</v>
      </c>
      <c r="AL590" s="49">
        <v>4.26</v>
      </c>
      <c r="AM590" s="49">
        <v>1.87</v>
      </c>
      <c r="AN590" s="49">
        <v>0</v>
      </c>
      <c r="AP590" s="50" t="str">
        <f>Main!A700</f>
        <v>Chalobah</v>
      </c>
      <c r="AQ590" s="50">
        <f>Main!B700</f>
        <v>4.7</v>
      </c>
      <c r="AR590" s="50" t="str">
        <f>Main!C700</f>
        <v>Chelsea</v>
      </c>
      <c r="AS590" s="50">
        <f>Main!D700</f>
        <v>3.15</v>
      </c>
      <c r="AT590" s="50">
        <f>Main!E700</f>
        <v>4.24</v>
      </c>
      <c r="AU590" s="50">
        <f>Main!F700</f>
        <v>2.86</v>
      </c>
      <c r="AV590" s="50">
        <f>Main!G700</f>
        <v>1.19</v>
      </c>
      <c r="AW590" s="50">
        <f>Main!H700</f>
        <v>2.04</v>
      </c>
      <c r="AX590" s="50">
        <f>Main!I700</f>
        <v>1.71</v>
      </c>
      <c r="AY590" s="50">
        <f>Main!J700</f>
        <v>2.14</v>
      </c>
      <c r="AZ590" s="50">
        <f>Main!K700</f>
        <v>1.28</v>
      </c>
      <c r="BA590" s="50">
        <f>Main!L1580</f>
        <v>0</v>
      </c>
      <c r="BC590" s="50" t="str">
        <v>Collins</v>
      </c>
      <c r="BD590" s="50">
        <v>4.4000000000000004</v>
      </c>
      <c r="BE590" s="50" t="str">
        <v>Wolves</v>
      </c>
      <c r="BF590" s="50">
        <v>2.3199999999999998</v>
      </c>
      <c r="BG590" s="50">
        <v>2.5299999999999998</v>
      </c>
      <c r="BH590" s="50">
        <v>3.01</v>
      </c>
      <c r="BI590" s="50">
        <v>1.24</v>
      </c>
      <c r="BJ590" s="50">
        <v>1.79</v>
      </c>
      <c r="BK590" s="50">
        <v>2.7</v>
      </c>
      <c r="BL590" s="50">
        <v>3.51</v>
      </c>
      <c r="BM590" s="50">
        <v>1.96</v>
      </c>
      <c r="BN590" s="50">
        <v>0</v>
      </c>
      <c r="BP590" s="126" t="str">
        <f>Main!A590</f>
        <v>Chalobah</v>
      </c>
      <c r="BQ590" s="126">
        <f>Main!N3340</f>
        <v>0</v>
      </c>
      <c r="BR590" s="126">
        <f>Main!I40</f>
        <v>1.71</v>
      </c>
      <c r="BS590" s="126" t="str">
        <v>Chalobah</v>
      </c>
      <c r="BT590" s="126">
        <v>0</v>
      </c>
      <c r="BU590" s="126">
        <v>1.71</v>
      </c>
      <c r="BV590" s="127" t="str">
        <f t="shared" si="78"/>
        <v>Chalobah</v>
      </c>
      <c r="BW590" s="127">
        <f>Main!P3340</f>
        <v>0</v>
      </c>
      <c r="BX590" s="127">
        <f t="shared" si="79"/>
        <v>1.71</v>
      </c>
      <c r="BY590" s="127" t="str">
        <v>Chalobah</v>
      </c>
      <c r="BZ590" s="127">
        <v>0</v>
      </c>
      <c r="CA590" s="127">
        <v>1.71</v>
      </c>
      <c r="CH590" s="19" t="str">
        <f t="shared" si="80"/>
        <v>Chalobah</v>
      </c>
      <c r="CI590" s="19">
        <f>Main!M3340-BQ590-BW590-CC590</f>
        <v>0</v>
      </c>
      <c r="CJ590" s="19">
        <f t="shared" si="81"/>
        <v>1.71</v>
      </c>
      <c r="CK590" s="19" t="str">
        <v>Collins</v>
      </c>
      <c r="CL590" s="19">
        <v>0</v>
      </c>
      <c r="CM590" s="19">
        <v>2.7</v>
      </c>
    </row>
    <row r="591" spans="1:91">
      <c r="A591" s="48" t="str">
        <v>Cresswell</v>
      </c>
      <c r="B591" s="48">
        <v>4.8</v>
      </c>
      <c r="C591" s="48" t="str">
        <v>West Ham</v>
      </c>
      <c r="D591" s="48">
        <v>2.87</v>
      </c>
      <c r="E591" s="48">
        <v>2.71</v>
      </c>
      <c r="F591" s="48">
        <v>2.66</v>
      </c>
      <c r="G591" s="48">
        <v>3.33</v>
      </c>
      <c r="H591" s="48">
        <v>1.69</v>
      </c>
      <c r="I591" s="48">
        <v>2.21</v>
      </c>
      <c r="J591" s="48">
        <v>1.63</v>
      </c>
      <c r="K591" s="48">
        <v>2.86</v>
      </c>
      <c r="L591" s="48">
        <v>0</v>
      </c>
      <c r="N591" s="252">
        <f t="shared" si="77"/>
        <v>1</v>
      </c>
      <c r="O591" s="49" t="str">
        <f>Main!A701</f>
        <v>Haaland</v>
      </c>
      <c r="P591" s="49">
        <f>Main!B701</f>
        <v>11.5</v>
      </c>
      <c r="Q591" s="49" t="str">
        <f>Main!C701</f>
        <v>Man City</v>
      </c>
      <c r="R591" s="49">
        <f>Main!D701</f>
        <v>8.2100000000000009</v>
      </c>
      <c r="S591" s="49">
        <f>Main!E701</f>
        <v>5.33</v>
      </c>
      <c r="T591" s="49">
        <f>Main!F701</f>
        <v>11.86</v>
      </c>
      <c r="U591" s="49">
        <f>Main!G701</f>
        <v>6.93</v>
      </c>
      <c r="V591" s="49">
        <f>Main!H701</f>
        <v>5.23</v>
      </c>
      <c r="W591" s="49">
        <f>Main!I701</f>
        <v>11.64</v>
      </c>
      <c r="X591" s="49">
        <f>Main!J701</f>
        <v>6.28</v>
      </c>
      <c r="Y591" s="49">
        <f>Main!K701</f>
        <v>2.86</v>
      </c>
      <c r="Z591" s="49">
        <f>Main!L3341</f>
        <v>1</v>
      </c>
      <c r="AB591" s="49">
        <v>2</v>
      </c>
      <c r="AC591" s="49" t="str">
        <v>Bowen</v>
      </c>
      <c r="AD591" s="49">
        <v>8</v>
      </c>
      <c r="AE591" s="49" t="str">
        <v>West Ham</v>
      </c>
      <c r="AF591" s="49">
        <v>4.2</v>
      </c>
      <c r="AG591" s="49">
        <v>3.76</v>
      </c>
      <c r="AH591" s="49">
        <v>3.46</v>
      </c>
      <c r="AI591" s="49">
        <v>3.99</v>
      </c>
      <c r="AJ591" s="49">
        <v>2.77</v>
      </c>
      <c r="AK591" s="49">
        <v>3.19</v>
      </c>
      <c r="AL591" s="49">
        <v>2.95</v>
      </c>
      <c r="AM591" s="49">
        <v>3.35</v>
      </c>
      <c r="AN591" s="49">
        <v>0</v>
      </c>
      <c r="AP591" s="50" t="str">
        <f>Main!A701</f>
        <v>Haaland</v>
      </c>
      <c r="AQ591" s="50">
        <f>Main!B701</f>
        <v>11.5</v>
      </c>
      <c r="AR591" s="50" t="str">
        <f>Main!C701</f>
        <v>Man City</v>
      </c>
      <c r="AS591" s="50">
        <f>Main!D701</f>
        <v>8.2100000000000009</v>
      </c>
      <c r="AT591" s="50">
        <f>Main!E701</f>
        <v>5.33</v>
      </c>
      <c r="AU591" s="50">
        <f>Main!F701</f>
        <v>11.86</v>
      </c>
      <c r="AV591" s="50">
        <f>Main!G701</f>
        <v>6.93</v>
      </c>
      <c r="AW591" s="50">
        <f>Main!H701</f>
        <v>5.23</v>
      </c>
      <c r="AX591" s="50">
        <f>Main!I701</f>
        <v>11.64</v>
      </c>
      <c r="AY591" s="50">
        <f>Main!J701</f>
        <v>6.28</v>
      </c>
      <c r="AZ591" s="50">
        <f>Main!K701</f>
        <v>2.86</v>
      </c>
      <c r="BA591" s="50">
        <f>Main!L1581</f>
        <v>1</v>
      </c>
      <c r="BC591" s="50" t="str">
        <v>Chalobah</v>
      </c>
      <c r="BD591" s="50">
        <v>4.7</v>
      </c>
      <c r="BE591" s="50" t="str">
        <v>Chelsea</v>
      </c>
      <c r="BF591" s="50">
        <v>3.15</v>
      </c>
      <c r="BG591" s="50">
        <v>4.24</v>
      </c>
      <c r="BH591" s="50">
        <v>2.86</v>
      </c>
      <c r="BI591" s="50">
        <v>1.19</v>
      </c>
      <c r="BJ591" s="50">
        <v>2.04</v>
      </c>
      <c r="BK591" s="50">
        <v>1.71</v>
      </c>
      <c r="BL591" s="50">
        <v>2.14</v>
      </c>
      <c r="BM591" s="50">
        <v>1.28</v>
      </c>
      <c r="BN591" s="50">
        <v>0</v>
      </c>
      <c r="BP591" s="126" t="str">
        <f>Main!A591</f>
        <v>Haaland</v>
      </c>
      <c r="BQ591" s="126">
        <f>Main!N3341</f>
        <v>0</v>
      </c>
      <c r="BR591" s="126">
        <f>Main!I41</f>
        <v>11.64</v>
      </c>
      <c r="BS591" s="126" t="str">
        <v>Haaland</v>
      </c>
      <c r="BT591" s="126">
        <v>0</v>
      </c>
      <c r="BU591" s="126">
        <v>11.64</v>
      </c>
      <c r="BV591" s="127" t="str">
        <f t="shared" si="78"/>
        <v>Haaland</v>
      </c>
      <c r="BW591" s="127">
        <f>Main!P3341</f>
        <v>0</v>
      </c>
      <c r="BX591" s="127">
        <f t="shared" si="79"/>
        <v>11.64</v>
      </c>
      <c r="BY591" s="127" t="str">
        <v>Haaland</v>
      </c>
      <c r="BZ591" s="127">
        <v>0</v>
      </c>
      <c r="CA591" s="127">
        <v>11.64</v>
      </c>
      <c r="CH591" s="19" t="str">
        <f t="shared" si="80"/>
        <v>Haaland</v>
      </c>
      <c r="CI591" s="19">
        <f>Main!M3341-BQ591-BW591-CC591</f>
        <v>0</v>
      </c>
      <c r="CJ591" s="19">
        <f t="shared" si="81"/>
        <v>11.64</v>
      </c>
      <c r="CK591" s="19" t="str">
        <v>Chalobah</v>
      </c>
      <c r="CL591" s="19">
        <v>0</v>
      </c>
      <c r="CM591" s="19">
        <v>1.71</v>
      </c>
    </row>
    <row r="592" spans="1:91">
      <c r="A592" s="48" t="str">
        <v>Konsa</v>
      </c>
      <c r="B592" s="48">
        <v>4.4000000000000004</v>
      </c>
      <c r="C592" s="48" t="str">
        <v>Aston Villa</v>
      </c>
      <c r="D592" s="48">
        <v>1.95</v>
      </c>
      <c r="E592" s="48">
        <v>3.28</v>
      </c>
      <c r="F592" s="48">
        <v>2.93</v>
      </c>
      <c r="G592" s="48">
        <v>2.71</v>
      </c>
      <c r="H592" s="48">
        <v>2.98</v>
      </c>
      <c r="I592" s="48">
        <v>1.21</v>
      </c>
      <c r="J592" s="48">
        <v>1.9</v>
      </c>
      <c r="K592" s="48">
        <v>2.59</v>
      </c>
      <c r="L592" s="48">
        <v>0</v>
      </c>
      <c r="N592" s="252">
        <f t="shared" si="77"/>
        <v>1</v>
      </c>
      <c r="O592" s="49" t="str">
        <f>Main!A702</f>
        <v>Kane</v>
      </c>
      <c r="P592" s="49">
        <f>Main!B702</f>
        <v>11.6</v>
      </c>
      <c r="Q592" s="49" t="str">
        <f>Main!C702</f>
        <v>Spurs</v>
      </c>
      <c r="R592" s="49">
        <f>Main!D702</f>
        <v>6.28</v>
      </c>
      <c r="S592" s="49">
        <f>Main!E702</f>
        <v>4.4000000000000004</v>
      </c>
      <c r="T592" s="49">
        <f>Main!F702</f>
        <v>7.99</v>
      </c>
      <c r="U592" s="49">
        <f>Main!G702</f>
        <v>5.57</v>
      </c>
      <c r="V592" s="49">
        <f>Main!H702</f>
        <v>4.18</v>
      </c>
      <c r="W592" s="49">
        <f>Main!I702</f>
        <v>5.35</v>
      </c>
      <c r="X592" s="49">
        <f>Main!J702</f>
        <v>5.68</v>
      </c>
      <c r="Y592" s="49">
        <f>Main!K702</f>
        <v>4.99</v>
      </c>
      <c r="Z592" s="49">
        <f>Main!L3342</f>
        <v>0</v>
      </c>
      <c r="AB592" s="49">
        <v>2</v>
      </c>
      <c r="AC592" s="49" t="str">
        <v>Andreas</v>
      </c>
      <c r="AD592" s="49">
        <v>4.5999999999999996</v>
      </c>
      <c r="AE592" s="49" t="str">
        <v>Fulham</v>
      </c>
      <c r="AF592" s="49" t="e">
        <v>#REF!</v>
      </c>
      <c r="AG592" s="49">
        <v>3.73</v>
      </c>
      <c r="AH592" s="49">
        <v>2.54</v>
      </c>
      <c r="AI592" s="49">
        <v>2.95</v>
      </c>
      <c r="AJ592" s="49">
        <v>2.5</v>
      </c>
      <c r="AK592" s="49">
        <v>3.52</v>
      </c>
      <c r="AL592" s="49">
        <v>2.62</v>
      </c>
      <c r="AM592" s="49">
        <v>2.67</v>
      </c>
      <c r="AN592" s="49">
        <v>0</v>
      </c>
      <c r="AP592" s="50" t="str">
        <f>Main!A702</f>
        <v>Kane</v>
      </c>
      <c r="AQ592" s="50">
        <f>Main!B702</f>
        <v>11.6</v>
      </c>
      <c r="AR592" s="50" t="str">
        <f>Main!C702</f>
        <v>Spurs</v>
      </c>
      <c r="AS592" s="50">
        <f>Main!D702</f>
        <v>6.28</v>
      </c>
      <c r="AT592" s="50">
        <f>Main!E702</f>
        <v>4.4000000000000004</v>
      </c>
      <c r="AU592" s="50">
        <f>Main!F702</f>
        <v>7.99</v>
      </c>
      <c r="AV592" s="50">
        <f>Main!G702</f>
        <v>5.57</v>
      </c>
      <c r="AW592" s="50">
        <f>Main!H702</f>
        <v>4.18</v>
      </c>
      <c r="AX592" s="50">
        <f>Main!I702</f>
        <v>5.35</v>
      </c>
      <c r="AY592" s="50">
        <f>Main!J702</f>
        <v>5.68</v>
      </c>
      <c r="AZ592" s="50">
        <f>Main!K702</f>
        <v>4.99</v>
      </c>
      <c r="BA592" s="50">
        <f>Main!L1582</f>
        <v>0</v>
      </c>
      <c r="BC592" s="50" t="str">
        <v>Kane</v>
      </c>
      <c r="BD592" s="50">
        <v>11.6</v>
      </c>
      <c r="BE592" s="50" t="str">
        <v>Spurs</v>
      </c>
      <c r="BF592" s="50">
        <v>6.28</v>
      </c>
      <c r="BG592" s="50">
        <v>4.4000000000000004</v>
      </c>
      <c r="BH592" s="50">
        <v>7.99</v>
      </c>
      <c r="BI592" s="50">
        <v>5.57</v>
      </c>
      <c r="BJ592" s="50">
        <v>4.18</v>
      </c>
      <c r="BK592" s="50">
        <v>5.35</v>
      </c>
      <c r="BL592" s="50">
        <v>5.68</v>
      </c>
      <c r="BM592" s="50">
        <v>4.99</v>
      </c>
      <c r="BN592" s="50">
        <v>0</v>
      </c>
      <c r="BP592" s="126" t="str">
        <f>Main!A592</f>
        <v>Kane</v>
      </c>
      <c r="BQ592" s="126">
        <f>Main!N3342</f>
        <v>0</v>
      </c>
      <c r="BR592" s="126">
        <f>Main!I42</f>
        <v>5.35</v>
      </c>
      <c r="BS592" s="126" t="str">
        <v>Kane</v>
      </c>
      <c r="BT592" s="126">
        <v>0</v>
      </c>
      <c r="BU592" s="126">
        <v>5.35</v>
      </c>
      <c r="BV592" s="127" t="str">
        <f t="shared" si="78"/>
        <v>Kane</v>
      </c>
      <c r="BW592" s="127">
        <f>Main!P3342</f>
        <v>0</v>
      </c>
      <c r="BX592" s="127">
        <f t="shared" si="79"/>
        <v>5.35</v>
      </c>
      <c r="BY592" s="127" t="str">
        <v>Kane</v>
      </c>
      <c r="BZ592" s="127">
        <v>0</v>
      </c>
      <c r="CA592" s="127">
        <v>5.35</v>
      </c>
      <c r="CH592" s="19" t="str">
        <f t="shared" si="80"/>
        <v>Kane</v>
      </c>
      <c r="CI592" s="19">
        <f>Main!M3342-BQ592-BW592-CC592</f>
        <v>0</v>
      </c>
      <c r="CJ592" s="19">
        <f t="shared" si="81"/>
        <v>5.35</v>
      </c>
      <c r="CK592" s="19" t="str">
        <v>Haaland</v>
      </c>
      <c r="CL592" s="19">
        <v>0</v>
      </c>
      <c r="CM592" s="19">
        <v>11.64</v>
      </c>
    </row>
    <row r="593" spans="1:91">
      <c r="A593" s="48" t="str">
        <v>Perraud</v>
      </c>
      <c r="B593" s="48">
        <v>4.4000000000000004</v>
      </c>
      <c r="C593" s="48" t="str">
        <v>Southampton</v>
      </c>
      <c r="D593" s="48">
        <v>2.5299999999999998</v>
      </c>
      <c r="E593" s="48">
        <v>3.56</v>
      </c>
      <c r="F593" s="48">
        <v>2.5099999999999998</v>
      </c>
      <c r="G593" s="48">
        <v>2.67</v>
      </c>
      <c r="H593" s="48">
        <v>2.0499999999999998</v>
      </c>
      <c r="I593" s="48">
        <v>2.89</v>
      </c>
      <c r="J593" s="48">
        <v>1.51</v>
      </c>
      <c r="K593" s="48">
        <v>1.78</v>
      </c>
      <c r="L593" s="48">
        <v>0</v>
      </c>
      <c r="N593" s="252">
        <f t="shared" si="77"/>
        <v>1</v>
      </c>
      <c r="O593" s="49" t="str">
        <f>Main!A703</f>
        <v>Darwin</v>
      </c>
      <c r="P593" s="49">
        <f>Main!B703</f>
        <v>9</v>
      </c>
      <c r="Q593" s="49" t="str">
        <f>Main!C703</f>
        <v>Liverpool</v>
      </c>
      <c r="R593" s="49">
        <f>Main!D703</f>
        <v>6.34</v>
      </c>
      <c r="S593" s="49">
        <f>Main!E703</f>
        <v>5.17</v>
      </c>
      <c r="T593" s="49">
        <f>Main!F703</f>
        <v>4.21</v>
      </c>
      <c r="U593" s="49">
        <f>Main!G703</f>
        <v>4.21</v>
      </c>
      <c r="V593" s="49">
        <f>Main!H703</f>
        <v>4.37</v>
      </c>
      <c r="W593" s="49">
        <f>Main!I703</f>
        <v>5.0999999999999996</v>
      </c>
      <c r="X593" s="49">
        <f>Main!J703</f>
        <v>3.63</v>
      </c>
      <c r="Y593" s="49">
        <f>Main!K703</f>
        <v>4.18</v>
      </c>
      <c r="Z593" s="49">
        <f>Main!L3343</f>
        <v>0</v>
      </c>
      <c r="AB593" s="49">
        <v>2</v>
      </c>
      <c r="AC593" s="49" t="str">
        <v>Ward-Prowse</v>
      </c>
      <c r="AD593" s="49">
        <v>6.2</v>
      </c>
      <c r="AE593" s="49" t="str">
        <v>Southampton</v>
      </c>
      <c r="AF593" s="49">
        <v>3.44</v>
      </c>
      <c r="AG593" s="49">
        <v>3.87</v>
      </c>
      <c r="AH593" s="49">
        <v>3.24</v>
      </c>
      <c r="AI593" s="49">
        <v>3.57</v>
      </c>
      <c r="AJ593" s="49">
        <v>3.07</v>
      </c>
      <c r="AK593" s="49">
        <v>3.54</v>
      </c>
      <c r="AL593" s="49">
        <v>2.65</v>
      </c>
      <c r="AM593" s="49">
        <v>2.93</v>
      </c>
      <c r="AN593" s="49">
        <v>0</v>
      </c>
      <c r="AP593" s="50" t="str">
        <f>Main!A703</f>
        <v>Darwin</v>
      </c>
      <c r="AQ593" s="50">
        <f>Main!B703</f>
        <v>9</v>
      </c>
      <c r="AR593" s="50" t="str">
        <f>Main!C703</f>
        <v>Liverpool</v>
      </c>
      <c r="AS593" s="50">
        <f>Main!D703</f>
        <v>6.34</v>
      </c>
      <c r="AT593" s="50">
        <f>Main!E703</f>
        <v>5.17</v>
      </c>
      <c r="AU593" s="50">
        <f>Main!F703</f>
        <v>4.21</v>
      </c>
      <c r="AV593" s="50">
        <f>Main!G703</f>
        <v>4.21</v>
      </c>
      <c r="AW593" s="50">
        <f>Main!H703</f>
        <v>4.37</v>
      </c>
      <c r="AX593" s="50">
        <f>Main!I703</f>
        <v>5.0999999999999996</v>
      </c>
      <c r="AY593" s="50">
        <f>Main!J703</f>
        <v>3.63</v>
      </c>
      <c r="AZ593" s="50">
        <f>Main!K703</f>
        <v>4.18</v>
      </c>
      <c r="BA593" s="50">
        <f>Main!L1583</f>
        <v>0</v>
      </c>
      <c r="BC593" s="50" t="str">
        <v>Darwin</v>
      </c>
      <c r="BD593" s="50">
        <v>9</v>
      </c>
      <c r="BE593" s="50" t="str">
        <v>Liverpool</v>
      </c>
      <c r="BF593" s="50">
        <v>6.34</v>
      </c>
      <c r="BG593" s="50">
        <v>5.17</v>
      </c>
      <c r="BH593" s="50">
        <v>4.21</v>
      </c>
      <c r="BI593" s="50">
        <v>4.21</v>
      </c>
      <c r="BJ593" s="50">
        <v>4.37</v>
      </c>
      <c r="BK593" s="50">
        <v>5.0999999999999996</v>
      </c>
      <c r="BL593" s="50">
        <v>3.63</v>
      </c>
      <c r="BM593" s="50">
        <v>4.18</v>
      </c>
      <c r="BN593" s="50">
        <v>0</v>
      </c>
      <c r="BP593" s="126" t="str">
        <f>Main!A593</f>
        <v>Darwin</v>
      </c>
      <c r="BQ593" s="126">
        <f>Main!N3343</f>
        <v>0</v>
      </c>
      <c r="BR593" s="126">
        <f>Main!I43</f>
        <v>5.0999999999999996</v>
      </c>
      <c r="BS593" s="126" t="str">
        <v>Darwin</v>
      </c>
      <c r="BT593" s="126">
        <v>0</v>
      </c>
      <c r="BU593" s="126">
        <v>5.0999999999999996</v>
      </c>
      <c r="BV593" s="127" t="str">
        <f t="shared" si="78"/>
        <v>Darwin</v>
      </c>
      <c r="BW593" s="127">
        <f>Main!P3343</f>
        <v>0</v>
      </c>
      <c r="BX593" s="127">
        <f t="shared" si="79"/>
        <v>5.0999999999999996</v>
      </c>
      <c r="BY593" s="127" t="str">
        <v>Darwin</v>
      </c>
      <c r="BZ593" s="127">
        <v>0</v>
      </c>
      <c r="CA593" s="127">
        <v>5.0999999999999996</v>
      </c>
      <c r="CH593" s="19" t="str">
        <f t="shared" si="80"/>
        <v>Darwin</v>
      </c>
      <c r="CI593" s="19">
        <f>Main!M3343-BQ593-BW593-CC593</f>
        <v>0</v>
      </c>
      <c r="CJ593" s="19">
        <f t="shared" si="81"/>
        <v>5.0999999999999996</v>
      </c>
      <c r="CK593" s="19" t="str">
        <v>Kane</v>
      </c>
      <c r="CL593" s="19">
        <v>0</v>
      </c>
      <c r="CM593" s="19">
        <v>5.35</v>
      </c>
    </row>
    <row r="594" spans="1:91">
      <c r="A594" s="48" t="str">
        <v>Kehrer</v>
      </c>
      <c r="B594" s="48">
        <v>4.5</v>
      </c>
      <c r="C594" s="48" t="str">
        <v>West Ham</v>
      </c>
      <c r="D594" s="48">
        <v>3.05</v>
      </c>
      <c r="E594" s="48">
        <v>2.16</v>
      </c>
      <c r="F594" s="48">
        <v>2.38</v>
      </c>
      <c r="G594" s="48">
        <v>3</v>
      </c>
      <c r="H594" s="48">
        <v>1.8</v>
      </c>
      <c r="I594" s="48">
        <v>2.35</v>
      </c>
      <c r="J594" s="48">
        <v>1.74</v>
      </c>
      <c r="K594" s="48">
        <v>2.98</v>
      </c>
      <c r="L594" s="48">
        <v>0</v>
      </c>
      <c r="N594" s="252">
        <f t="shared" si="77"/>
        <v>1</v>
      </c>
      <c r="O594" s="49" t="str">
        <f>Main!A704</f>
        <v>Mitrović</v>
      </c>
      <c r="P594" s="49">
        <f>Main!B704</f>
        <v>6.9</v>
      </c>
      <c r="Q594" s="49" t="str">
        <f>Main!C704</f>
        <v>Fulham</v>
      </c>
      <c r="R594" s="49">
        <f>Main!D704</f>
        <v>5.61</v>
      </c>
      <c r="S594" s="49">
        <f>Main!E704</f>
        <v>7.06</v>
      </c>
      <c r="T594" s="49">
        <f>Main!F704</f>
        <v>3.04</v>
      </c>
      <c r="U594" s="49">
        <f>Main!G704</f>
        <v>4.18</v>
      </c>
      <c r="V594" s="49">
        <f>Main!H704</f>
        <v>3.38</v>
      </c>
      <c r="W594" s="49">
        <f>Main!I704</f>
        <v>5.23</v>
      </c>
      <c r="X594" s="49">
        <f>Main!J704</f>
        <v>3.58</v>
      </c>
      <c r="Y594" s="49">
        <f>Main!K704</f>
        <v>3.83</v>
      </c>
      <c r="Z594" s="49">
        <f>Main!L3344</f>
        <v>1</v>
      </c>
      <c r="AB594" s="49">
        <v>2</v>
      </c>
      <c r="AC594" s="49" t="str">
        <v>Barnes</v>
      </c>
      <c r="AD594" s="49">
        <v>6.9</v>
      </c>
      <c r="AE594" s="49" t="str">
        <v>Leicester</v>
      </c>
      <c r="AF594" s="49">
        <v>3.04</v>
      </c>
      <c r="AG594" s="49">
        <v>4.3</v>
      </c>
      <c r="AH594" s="49">
        <v>3.89</v>
      </c>
      <c r="AI594" s="49">
        <v>3.68</v>
      </c>
      <c r="AJ594" s="49">
        <v>3.16</v>
      </c>
      <c r="AK594" s="49">
        <v>3.1</v>
      </c>
      <c r="AL594" s="49">
        <v>2.71</v>
      </c>
      <c r="AM594" s="49">
        <v>2.35</v>
      </c>
      <c r="AN594" s="49">
        <v>0</v>
      </c>
      <c r="AP594" s="50" t="str">
        <f>Main!A704</f>
        <v>Mitrović</v>
      </c>
      <c r="AQ594" s="50">
        <f>Main!B704</f>
        <v>6.9</v>
      </c>
      <c r="AR594" s="50" t="str">
        <f>Main!C704</f>
        <v>Fulham</v>
      </c>
      <c r="AS594" s="50">
        <f>Main!D704</f>
        <v>5.61</v>
      </c>
      <c r="AT594" s="50">
        <f>Main!E704</f>
        <v>7.06</v>
      </c>
      <c r="AU594" s="50">
        <f>Main!F704</f>
        <v>3.04</v>
      </c>
      <c r="AV594" s="50">
        <f>Main!G704</f>
        <v>4.18</v>
      </c>
      <c r="AW594" s="50">
        <f>Main!H704</f>
        <v>3.38</v>
      </c>
      <c r="AX594" s="50">
        <f>Main!I704</f>
        <v>5.23</v>
      </c>
      <c r="AY594" s="50">
        <f>Main!J704</f>
        <v>3.58</v>
      </c>
      <c r="AZ594" s="50">
        <f>Main!K704</f>
        <v>3.83</v>
      </c>
      <c r="BA594" s="50">
        <f>Main!L1584</f>
        <v>0</v>
      </c>
      <c r="BC594" s="50" t="str">
        <v>Mitrović</v>
      </c>
      <c r="BD594" s="50">
        <v>6.9</v>
      </c>
      <c r="BE594" s="50" t="str">
        <v>Fulham</v>
      </c>
      <c r="BF594" s="50">
        <v>5.61</v>
      </c>
      <c r="BG594" s="50">
        <v>7.06</v>
      </c>
      <c r="BH594" s="50">
        <v>3.04</v>
      </c>
      <c r="BI594" s="50">
        <v>4.18</v>
      </c>
      <c r="BJ594" s="50">
        <v>3.38</v>
      </c>
      <c r="BK594" s="50">
        <v>5.23</v>
      </c>
      <c r="BL594" s="50">
        <v>3.58</v>
      </c>
      <c r="BM594" s="50">
        <v>3.83</v>
      </c>
      <c r="BN594" s="50">
        <v>0</v>
      </c>
      <c r="BP594" s="126" t="str">
        <f>Main!A594</f>
        <v>Mitrović</v>
      </c>
      <c r="BQ594" s="126">
        <f>Main!N3344</f>
        <v>0</v>
      </c>
      <c r="BR594" s="126">
        <f>Main!I44</f>
        <v>5.23</v>
      </c>
      <c r="BS594" s="126" t="str">
        <v>Mitrović</v>
      </c>
      <c r="BT594" s="126">
        <v>0</v>
      </c>
      <c r="BU594" s="126">
        <v>5.23</v>
      </c>
      <c r="BV594" s="127" t="str">
        <f t="shared" si="78"/>
        <v>Mitrović</v>
      </c>
      <c r="BW594" s="127">
        <f>Main!P3344</f>
        <v>0</v>
      </c>
      <c r="BX594" s="127">
        <f t="shared" si="79"/>
        <v>5.23</v>
      </c>
      <c r="BY594" s="127" t="str">
        <v>Mitrović</v>
      </c>
      <c r="BZ594" s="127">
        <v>0</v>
      </c>
      <c r="CA594" s="127">
        <v>5.23</v>
      </c>
      <c r="CH594" s="19" t="str">
        <f t="shared" si="80"/>
        <v>Mitrović</v>
      </c>
      <c r="CI594" s="19">
        <f>Main!M3344-BQ594-BW594-CC594</f>
        <v>0</v>
      </c>
      <c r="CJ594" s="19">
        <f t="shared" si="81"/>
        <v>5.23</v>
      </c>
      <c r="CK594" s="19" t="str">
        <v>Darwin</v>
      </c>
      <c r="CL594" s="19">
        <v>0</v>
      </c>
      <c r="CM594" s="19">
        <v>5.0999999999999996</v>
      </c>
    </row>
    <row r="595" spans="1:91">
      <c r="A595" s="48" t="str">
        <v>Ream</v>
      </c>
      <c r="B595" s="48">
        <v>4.5</v>
      </c>
      <c r="C595" s="48" t="str">
        <v>Fulham</v>
      </c>
      <c r="D595" s="48">
        <v>3.01</v>
      </c>
      <c r="E595" s="48">
        <v>4.28</v>
      </c>
      <c r="F595" s="48">
        <v>1.46</v>
      </c>
      <c r="G595" s="48">
        <v>1.91</v>
      </c>
      <c r="H595" s="48">
        <v>1.48</v>
      </c>
      <c r="I595" s="48">
        <v>3.12</v>
      </c>
      <c r="J595" s="48">
        <v>1.69</v>
      </c>
      <c r="K595" s="48">
        <v>2.4</v>
      </c>
      <c r="L595" s="48">
        <v>0</v>
      </c>
      <c r="N595" s="252">
        <f t="shared" si="77"/>
        <v>1</v>
      </c>
      <c r="O595" s="49" t="str">
        <f>Main!A705</f>
        <v>Nketiah</v>
      </c>
      <c r="P595" s="49">
        <f>Main!B705</f>
        <v>6.5</v>
      </c>
      <c r="Q595" s="49" t="str">
        <f>Main!C705</f>
        <v>Arsenal</v>
      </c>
      <c r="R595" s="49">
        <f>Main!D705</f>
        <v>4.17</v>
      </c>
      <c r="S595" s="49">
        <f>Main!E705</f>
        <v>4.2300000000000004</v>
      </c>
      <c r="T595" s="49">
        <f>Main!F705</f>
        <v>3.66</v>
      </c>
      <c r="U595" s="49">
        <f>Main!G705</f>
        <v>4.16</v>
      </c>
      <c r="V595" s="49">
        <f>Main!H705</f>
        <v>3.93</v>
      </c>
      <c r="W595" s="49">
        <f>Main!I705</f>
        <v>7.48</v>
      </c>
      <c r="X595" s="49">
        <f>Main!J705</f>
        <v>3.2</v>
      </c>
      <c r="Y595" s="49">
        <f>Main!K705</f>
        <v>2.11</v>
      </c>
      <c r="Z595" s="49">
        <f>Main!L3345</f>
        <v>0</v>
      </c>
      <c r="AB595" s="49">
        <v>2</v>
      </c>
      <c r="AC595" s="49" t="str">
        <v>Almirón</v>
      </c>
      <c r="AD595" s="49">
        <v>5.9</v>
      </c>
      <c r="AE595" s="49" t="str">
        <v>Newcastle</v>
      </c>
      <c r="AF595" s="49">
        <v>4.45</v>
      </c>
      <c r="AG595" s="49">
        <v>3.01</v>
      </c>
      <c r="AH595" s="49">
        <v>4.1500000000000004</v>
      </c>
      <c r="AI595" s="49">
        <v>3.22</v>
      </c>
      <c r="AJ595" s="49">
        <v>3.45</v>
      </c>
      <c r="AK595" s="49">
        <v>3.14</v>
      </c>
      <c r="AL595" s="49">
        <v>2.73</v>
      </c>
      <c r="AM595" s="49">
        <v>1.96</v>
      </c>
      <c r="AN595" s="49">
        <v>0</v>
      </c>
      <c r="AP595" s="50" t="str">
        <f>Main!A705</f>
        <v>Nketiah</v>
      </c>
      <c r="AQ595" s="50">
        <f>Main!B705</f>
        <v>6.5</v>
      </c>
      <c r="AR595" s="50" t="str">
        <f>Main!C705</f>
        <v>Arsenal</v>
      </c>
      <c r="AS595" s="50">
        <f>Main!D705</f>
        <v>4.17</v>
      </c>
      <c r="AT595" s="50">
        <f>Main!E705</f>
        <v>4.2300000000000004</v>
      </c>
      <c r="AU595" s="50">
        <f>Main!F705</f>
        <v>3.66</v>
      </c>
      <c r="AV595" s="50">
        <f>Main!G705</f>
        <v>4.16</v>
      </c>
      <c r="AW595" s="50">
        <f>Main!H705</f>
        <v>3.93</v>
      </c>
      <c r="AX595" s="50">
        <f>Main!I705</f>
        <v>7.48</v>
      </c>
      <c r="AY595" s="50">
        <f>Main!J705</f>
        <v>3.2</v>
      </c>
      <c r="AZ595" s="50">
        <f>Main!K705</f>
        <v>2.11</v>
      </c>
      <c r="BA595" s="50">
        <f>Main!L1585</f>
        <v>0</v>
      </c>
      <c r="BC595" s="50" t="str">
        <v>Nketiah</v>
      </c>
      <c r="BD595" s="50">
        <v>6.5</v>
      </c>
      <c r="BE595" s="50" t="str">
        <v>Arsenal</v>
      </c>
      <c r="BF595" s="50">
        <v>4.17</v>
      </c>
      <c r="BG595" s="50">
        <v>4.2300000000000004</v>
      </c>
      <c r="BH595" s="50">
        <v>3.66</v>
      </c>
      <c r="BI595" s="50">
        <v>4.16</v>
      </c>
      <c r="BJ595" s="50">
        <v>3.93</v>
      </c>
      <c r="BK595" s="50">
        <v>7.48</v>
      </c>
      <c r="BL595" s="50">
        <v>3.2</v>
      </c>
      <c r="BM595" s="50">
        <v>2.11</v>
      </c>
      <c r="BN595" s="50">
        <v>0</v>
      </c>
      <c r="BP595" s="126" t="str">
        <f>Main!A595</f>
        <v>Nketiah</v>
      </c>
      <c r="BQ595" s="126">
        <f>Main!N3345</f>
        <v>0</v>
      </c>
      <c r="BR595" s="126">
        <f>Main!I45</f>
        <v>7.48</v>
      </c>
      <c r="BS595" s="126" t="str">
        <v>Nketiah</v>
      </c>
      <c r="BT595" s="126">
        <v>0</v>
      </c>
      <c r="BU595" s="126">
        <v>7.48</v>
      </c>
      <c r="BV595" s="127" t="str">
        <f t="shared" si="78"/>
        <v>Nketiah</v>
      </c>
      <c r="BW595" s="127">
        <f>Main!P3345</f>
        <v>0</v>
      </c>
      <c r="BX595" s="127">
        <f t="shared" si="79"/>
        <v>7.48</v>
      </c>
      <c r="BY595" s="127" t="str">
        <v>Nketiah</v>
      </c>
      <c r="BZ595" s="127">
        <v>0</v>
      </c>
      <c r="CA595" s="127">
        <v>7.48</v>
      </c>
      <c r="CH595" s="19" t="str">
        <f t="shared" si="80"/>
        <v>Nketiah</v>
      </c>
      <c r="CI595" s="19">
        <f>Main!M3345-BQ595-BW595-CC595</f>
        <v>0</v>
      </c>
      <c r="CJ595" s="19">
        <f t="shared" si="81"/>
        <v>7.48</v>
      </c>
      <c r="CK595" s="19" t="str">
        <v>Mitrović</v>
      </c>
      <c r="CL595" s="19">
        <v>0</v>
      </c>
      <c r="CM595" s="19">
        <v>5.23</v>
      </c>
    </row>
    <row r="596" spans="1:91">
      <c r="A596" s="48" t="str">
        <v>R.Sessegnon</v>
      </c>
      <c r="B596" s="48">
        <v>4.5</v>
      </c>
      <c r="C596" s="48" t="str">
        <v>Spurs</v>
      </c>
      <c r="D596" s="48">
        <v>1.93</v>
      </c>
      <c r="E596" s="48">
        <v>2.33</v>
      </c>
      <c r="F596" s="48">
        <v>3.6</v>
      </c>
      <c r="G596" s="48">
        <v>2.44</v>
      </c>
      <c r="H596" s="48">
        <v>1.61</v>
      </c>
      <c r="I596" s="48">
        <v>2.38</v>
      </c>
      <c r="J596" s="48">
        <v>2.61</v>
      </c>
      <c r="K596" s="48">
        <v>2.27</v>
      </c>
      <c r="L596" s="48">
        <v>0</v>
      </c>
      <c r="N596" s="252">
        <f t="shared" si="77"/>
        <v>1</v>
      </c>
      <c r="O596" s="49" t="str">
        <f>Main!A706</f>
        <v>Wilson</v>
      </c>
      <c r="P596" s="49">
        <f>Main!B706</f>
        <v>7.4</v>
      </c>
      <c r="Q596" s="49" t="str">
        <f>Main!C706</f>
        <v>Newcastle</v>
      </c>
      <c r="R596" s="49">
        <f>Main!D706</f>
        <v>3.46</v>
      </c>
      <c r="S596" s="49">
        <f>Main!E706</f>
        <v>3.41</v>
      </c>
      <c r="T596" s="49">
        <f>Main!F706</f>
        <v>5.33</v>
      </c>
      <c r="U596" s="49">
        <f>Main!G706</f>
        <v>4</v>
      </c>
      <c r="V596" s="49">
        <f>Main!H706</f>
        <v>4.3099999999999996</v>
      </c>
      <c r="W596" s="49">
        <f>Main!I706</f>
        <v>4.16</v>
      </c>
      <c r="X596" s="49">
        <f>Main!J706</f>
        <v>3.49</v>
      </c>
      <c r="Y596" s="49">
        <f>Main!K706</f>
        <v>2.5099999999999998</v>
      </c>
      <c r="Z596" s="49">
        <f>Main!L3346</f>
        <v>0</v>
      </c>
      <c r="AB596" s="49">
        <v>2</v>
      </c>
      <c r="AC596" s="49" t="str">
        <v>Willian</v>
      </c>
      <c r="AD596" s="49">
        <v>5.5</v>
      </c>
      <c r="AE596" s="49" t="str">
        <v>Fulham</v>
      </c>
      <c r="AF596" s="49">
        <v>3.72</v>
      </c>
      <c r="AG596" s="49">
        <v>5.88</v>
      </c>
      <c r="AH596" s="49">
        <v>2.52</v>
      </c>
      <c r="AI596" s="49">
        <v>2.92</v>
      </c>
      <c r="AJ596" s="49">
        <v>2.38</v>
      </c>
      <c r="AK596" s="49">
        <v>3.31</v>
      </c>
      <c r="AL596" s="49">
        <v>2.58</v>
      </c>
      <c r="AM596" s="49">
        <v>2.57</v>
      </c>
      <c r="AN596" s="49">
        <v>0</v>
      </c>
      <c r="AP596" s="50" t="str">
        <f>Main!A706</f>
        <v>Wilson</v>
      </c>
      <c r="AQ596" s="50">
        <f>Main!B706</f>
        <v>7.4</v>
      </c>
      <c r="AR596" s="50" t="str">
        <f>Main!C706</f>
        <v>Newcastle</v>
      </c>
      <c r="AS596" s="50">
        <f>Main!D706</f>
        <v>3.46</v>
      </c>
      <c r="AT596" s="50">
        <f>Main!E706</f>
        <v>3.41</v>
      </c>
      <c r="AU596" s="50">
        <f>Main!F706</f>
        <v>5.33</v>
      </c>
      <c r="AV596" s="50">
        <f>Main!G706</f>
        <v>4</v>
      </c>
      <c r="AW596" s="50">
        <f>Main!H706</f>
        <v>4.3099999999999996</v>
      </c>
      <c r="AX596" s="50">
        <f>Main!I706</f>
        <v>4.16</v>
      </c>
      <c r="AY596" s="50">
        <f>Main!J706</f>
        <v>3.49</v>
      </c>
      <c r="AZ596" s="50">
        <f>Main!K706</f>
        <v>2.5099999999999998</v>
      </c>
      <c r="BA596" s="50">
        <f>Main!L1586</f>
        <v>0</v>
      </c>
      <c r="BC596" s="50" t="str">
        <v>Wilson</v>
      </c>
      <c r="BD596" s="50">
        <v>7.4</v>
      </c>
      <c r="BE596" s="50" t="str">
        <v>Newcastle</v>
      </c>
      <c r="BF596" s="50">
        <v>3.46</v>
      </c>
      <c r="BG596" s="50">
        <v>3.41</v>
      </c>
      <c r="BH596" s="50">
        <v>5.33</v>
      </c>
      <c r="BI596" s="50">
        <v>4</v>
      </c>
      <c r="BJ596" s="50">
        <v>4.3099999999999996</v>
      </c>
      <c r="BK596" s="50">
        <v>4.16</v>
      </c>
      <c r="BL596" s="50">
        <v>3.49</v>
      </c>
      <c r="BM596" s="50">
        <v>2.5099999999999998</v>
      </c>
      <c r="BN596" s="50">
        <v>0</v>
      </c>
      <c r="BP596" s="126" t="str">
        <f>Main!A596</f>
        <v>Wilson</v>
      </c>
      <c r="BQ596" s="126">
        <f>Main!N3346</f>
        <v>0</v>
      </c>
      <c r="BR596" s="126">
        <f>Main!I46</f>
        <v>4.16</v>
      </c>
      <c r="BS596" s="126" t="str">
        <v>Wilson</v>
      </c>
      <c r="BT596" s="126">
        <v>0</v>
      </c>
      <c r="BU596" s="126">
        <v>4.16</v>
      </c>
      <c r="BV596" s="127" t="str">
        <f t="shared" si="78"/>
        <v>Wilson</v>
      </c>
      <c r="BW596" s="127">
        <f>Main!P3346</f>
        <v>0</v>
      </c>
      <c r="BX596" s="127">
        <f t="shared" si="79"/>
        <v>4.16</v>
      </c>
      <c r="BY596" s="127" t="str">
        <v>Wilson</v>
      </c>
      <c r="BZ596" s="127">
        <v>0</v>
      </c>
      <c r="CA596" s="127">
        <v>4.16</v>
      </c>
      <c r="CH596" s="19" t="str">
        <f t="shared" si="80"/>
        <v>Wilson</v>
      </c>
      <c r="CI596" s="19">
        <f>Main!M3346-BQ596-BW596-CC596</f>
        <v>0</v>
      </c>
      <c r="CJ596" s="19">
        <f t="shared" si="81"/>
        <v>4.16</v>
      </c>
      <c r="CK596" s="19" t="str">
        <v>Nketiah</v>
      </c>
      <c r="CL596" s="19">
        <v>0</v>
      </c>
      <c r="CM596" s="19">
        <v>7.48</v>
      </c>
    </row>
    <row r="597" spans="1:91">
      <c r="A597" s="48" t="str">
        <v>Aké</v>
      </c>
      <c r="B597" s="48">
        <v>5</v>
      </c>
      <c r="C597" s="48" t="str">
        <v>Man City</v>
      </c>
      <c r="D597" s="48">
        <v>2.61</v>
      </c>
      <c r="E597" s="48">
        <v>1.97</v>
      </c>
      <c r="F597" s="48">
        <v>3.9</v>
      </c>
      <c r="G597" s="48">
        <v>2.41</v>
      </c>
      <c r="H597" s="48">
        <v>1.73</v>
      </c>
      <c r="I597" s="48">
        <v>3.48</v>
      </c>
      <c r="J597" s="48">
        <v>2.06</v>
      </c>
      <c r="K597" s="48">
        <v>0.92</v>
      </c>
      <c r="L597" s="48">
        <v>0</v>
      </c>
      <c r="N597" s="252">
        <f t="shared" si="77"/>
        <v>1</v>
      </c>
      <c r="O597" s="49" t="str">
        <f>Main!A707</f>
        <v>Martial</v>
      </c>
      <c r="P597" s="49">
        <f>Main!B707</f>
        <v>6.7</v>
      </c>
      <c r="Q597" s="49" t="str">
        <f>Main!C707</f>
        <v>Man Utd</v>
      </c>
      <c r="R597" s="49">
        <f>Main!D707</f>
        <v>4.17</v>
      </c>
      <c r="S597" s="49">
        <f>Main!E707</f>
        <v>4.93</v>
      </c>
      <c r="T597" s="49">
        <f>Main!F707</f>
        <v>3.2</v>
      </c>
      <c r="U597" s="49">
        <f>Main!G707</f>
        <v>3.21</v>
      </c>
      <c r="V597" s="49">
        <f>Main!H707</f>
        <v>4.25</v>
      </c>
      <c r="W597" s="49">
        <f>Main!I707</f>
        <v>4.1900000000000004</v>
      </c>
      <c r="X597" s="49">
        <f>Main!J707</f>
        <v>4.3899999999999997</v>
      </c>
      <c r="Y597" s="49">
        <f>Main!K707</f>
        <v>2.13</v>
      </c>
      <c r="Z597" s="49">
        <f>Main!L3347</f>
        <v>0</v>
      </c>
      <c r="AB597" s="49">
        <v>2</v>
      </c>
      <c r="AC597" s="49" t="str">
        <v>Antony</v>
      </c>
      <c r="AD597" s="49">
        <v>7.5</v>
      </c>
      <c r="AE597" s="49" t="str">
        <v>Man Utd</v>
      </c>
      <c r="AF597" s="49">
        <v>3.61</v>
      </c>
      <c r="AG597" s="49">
        <v>4.17</v>
      </c>
      <c r="AH597" s="49">
        <v>2.84</v>
      </c>
      <c r="AI597" s="49">
        <v>2.7</v>
      </c>
      <c r="AJ597" s="49">
        <v>3.66</v>
      </c>
      <c r="AK597" s="49">
        <v>3.44</v>
      </c>
      <c r="AL597" s="49">
        <v>3.6</v>
      </c>
      <c r="AM597" s="49">
        <v>1.78</v>
      </c>
      <c r="AN597" s="49">
        <v>0</v>
      </c>
      <c r="AP597" s="50" t="str">
        <f>Main!A707</f>
        <v>Martial</v>
      </c>
      <c r="AQ597" s="50">
        <f>Main!B707</f>
        <v>6.7</v>
      </c>
      <c r="AR597" s="50" t="str">
        <f>Main!C707</f>
        <v>Man Utd</v>
      </c>
      <c r="AS597" s="50">
        <f>Main!D707</f>
        <v>4.17</v>
      </c>
      <c r="AT597" s="50">
        <f>Main!E707</f>
        <v>4.93</v>
      </c>
      <c r="AU597" s="50">
        <f>Main!F707</f>
        <v>3.2</v>
      </c>
      <c r="AV597" s="50">
        <f>Main!G707</f>
        <v>3.21</v>
      </c>
      <c r="AW597" s="50">
        <f>Main!H707</f>
        <v>4.25</v>
      </c>
      <c r="AX597" s="50">
        <f>Main!I707</f>
        <v>4.1900000000000004</v>
      </c>
      <c r="AY597" s="50">
        <f>Main!J707</f>
        <v>4.3899999999999997</v>
      </c>
      <c r="AZ597" s="50">
        <f>Main!K707</f>
        <v>2.13</v>
      </c>
      <c r="BA597" s="50">
        <f>Main!L1587</f>
        <v>0</v>
      </c>
      <c r="BC597" s="50" t="str">
        <v>Martial</v>
      </c>
      <c r="BD597" s="50">
        <v>6.7</v>
      </c>
      <c r="BE597" s="50" t="str">
        <v>Man Utd</v>
      </c>
      <c r="BF597" s="50">
        <v>4.17</v>
      </c>
      <c r="BG597" s="50">
        <v>4.93</v>
      </c>
      <c r="BH597" s="50">
        <v>3.2</v>
      </c>
      <c r="BI597" s="50">
        <v>3.21</v>
      </c>
      <c r="BJ597" s="50">
        <v>4.25</v>
      </c>
      <c r="BK597" s="50">
        <v>4.1900000000000004</v>
      </c>
      <c r="BL597" s="50">
        <v>4.3899999999999997</v>
      </c>
      <c r="BM597" s="50">
        <v>2.13</v>
      </c>
      <c r="BN597" s="50">
        <v>0</v>
      </c>
      <c r="BP597" s="126" t="str">
        <f>Main!A597</f>
        <v>Martial</v>
      </c>
      <c r="BQ597" s="126">
        <f>Main!N3347</f>
        <v>0</v>
      </c>
      <c r="BR597" s="126">
        <f>Main!I47</f>
        <v>4.1900000000000004</v>
      </c>
      <c r="BS597" s="126" t="str">
        <v>Martial</v>
      </c>
      <c r="BT597" s="126">
        <v>0</v>
      </c>
      <c r="BU597" s="126">
        <v>4.1900000000000004</v>
      </c>
      <c r="BV597" s="127" t="str">
        <f t="shared" si="78"/>
        <v>Martial</v>
      </c>
      <c r="BW597" s="127">
        <f>Main!P3347</f>
        <v>0</v>
      </c>
      <c r="BX597" s="127">
        <f t="shared" si="79"/>
        <v>4.1900000000000004</v>
      </c>
      <c r="BY597" s="127" t="str">
        <v>Martial</v>
      </c>
      <c r="BZ597" s="127">
        <v>0</v>
      </c>
      <c r="CA597" s="127">
        <v>4.1900000000000004</v>
      </c>
      <c r="CH597" s="19" t="str">
        <f t="shared" si="80"/>
        <v>Martial</v>
      </c>
      <c r="CI597" s="19">
        <f>Main!M3347-BQ597-BW597-CC597</f>
        <v>0</v>
      </c>
      <c r="CJ597" s="19">
        <f t="shared" si="81"/>
        <v>4.1900000000000004</v>
      </c>
      <c r="CK597" s="19" t="str">
        <v>Wilson</v>
      </c>
      <c r="CL597" s="19">
        <v>0</v>
      </c>
      <c r="CM597" s="19">
        <v>4.16</v>
      </c>
    </row>
    <row r="598" spans="1:91">
      <c r="A598" s="48" t="str">
        <v>Azpilicueta</v>
      </c>
      <c r="B598" s="48">
        <v>4.8</v>
      </c>
      <c r="C598" s="48" t="str">
        <v>Chelsea</v>
      </c>
      <c r="D598" s="48">
        <v>3.33</v>
      </c>
      <c r="E598" s="48">
        <v>4.82</v>
      </c>
      <c r="F598" s="48">
        <v>3.41</v>
      </c>
      <c r="G598" s="48">
        <v>1.62</v>
      </c>
      <c r="H598" s="48">
        <v>2.12</v>
      </c>
      <c r="I598" s="48">
        <v>1.27</v>
      </c>
      <c r="J598" s="48">
        <v>1.46</v>
      </c>
      <c r="K598" s="48">
        <v>1.04</v>
      </c>
      <c r="L598" s="48">
        <v>0</v>
      </c>
      <c r="N598" s="252">
        <f t="shared" si="77"/>
        <v>1</v>
      </c>
      <c r="O598" s="49" t="str">
        <f>Main!A708</f>
        <v>Watkins</v>
      </c>
      <c r="P598" s="49">
        <f>Main!B708</f>
        <v>7.1</v>
      </c>
      <c r="Q598" s="49" t="str">
        <f>Main!C708</f>
        <v>Aston Villa</v>
      </c>
      <c r="R598" s="49">
        <f>Main!D708</f>
        <v>3.48</v>
      </c>
      <c r="S598" s="49">
        <f>Main!E708</f>
        <v>4.07</v>
      </c>
      <c r="T598" s="49">
        <f>Main!F708</f>
        <v>4.54</v>
      </c>
      <c r="U598" s="49">
        <f>Main!G708</f>
        <v>3.76</v>
      </c>
      <c r="V598" s="49">
        <f>Main!H708</f>
        <v>4.13</v>
      </c>
      <c r="W598" s="49">
        <f>Main!I708</f>
        <v>2.6</v>
      </c>
      <c r="X598" s="49">
        <f>Main!J708</f>
        <v>3.21</v>
      </c>
      <c r="Y598" s="49">
        <f>Main!K708</f>
        <v>3.55</v>
      </c>
      <c r="Z598" s="49">
        <f>Main!L3348</f>
        <v>0</v>
      </c>
      <c r="AB598" s="49">
        <v>2</v>
      </c>
      <c r="AC598" s="49" t="str">
        <v>Saint-Maximin</v>
      </c>
      <c r="AD598" s="49">
        <v>6.2</v>
      </c>
      <c r="AE598" s="49" t="str">
        <v>Newcastle</v>
      </c>
      <c r="AF598" s="49">
        <v>3.25</v>
      </c>
      <c r="AG598" s="49">
        <v>2.4900000000000002</v>
      </c>
      <c r="AH598" s="49">
        <v>3.88</v>
      </c>
      <c r="AI598" s="49">
        <v>3.43</v>
      </c>
      <c r="AJ598" s="49">
        <v>3.59</v>
      </c>
      <c r="AK598" s="49">
        <v>3.55</v>
      </c>
      <c r="AL598" s="49">
        <v>2.99</v>
      </c>
      <c r="AM598" s="49">
        <v>2.14</v>
      </c>
      <c r="AN598" s="49">
        <v>0</v>
      </c>
      <c r="AP598" s="50" t="str">
        <f>Main!A708</f>
        <v>Watkins</v>
      </c>
      <c r="AQ598" s="50">
        <f>Main!B708</f>
        <v>7.1</v>
      </c>
      <c r="AR598" s="50" t="str">
        <f>Main!C708</f>
        <v>Aston Villa</v>
      </c>
      <c r="AS598" s="50">
        <f>Main!D708</f>
        <v>3.48</v>
      </c>
      <c r="AT598" s="50">
        <f>Main!E708</f>
        <v>4.07</v>
      </c>
      <c r="AU598" s="50">
        <f>Main!F708</f>
        <v>4.54</v>
      </c>
      <c r="AV598" s="50">
        <f>Main!G708</f>
        <v>3.76</v>
      </c>
      <c r="AW598" s="50">
        <f>Main!H708</f>
        <v>4.13</v>
      </c>
      <c r="AX598" s="50">
        <f>Main!I708</f>
        <v>2.6</v>
      </c>
      <c r="AY598" s="50">
        <f>Main!J708</f>
        <v>3.21</v>
      </c>
      <c r="AZ598" s="50">
        <f>Main!K708</f>
        <v>3.55</v>
      </c>
      <c r="BA598" s="50">
        <f>Main!L1588</f>
        <v>0</v>
      </c>
      <c r="BC598" s="50" t="str">
        <v>Watkins</v>
      </c>
      <c r="BD598" s="50">
        <v>7.1</v>
      </c>
      <c r="BE598" s="50" t="str">
        <v>Aston Villa</v>
      </c>
      <c r="BF598" s="50">
        <v>3.48</v>
      </c>
      <c r="BG598" s="50">
        <v>4.07</v>
      </c>
      <c r="BH598" s="50">
        <v>4.54</v>
      </c>
      <c r="BI598" s="50">
        <v>3.76</v>
      </c>
      <c r="BJ598" s="50">
        <v>4.13</v>
      </c>
      <c r="BK598" s="50">
        <v>2.6</v>
      </c>
      <c r="BL598" s="50">
        <v>3.21</v>
      </c>
      <c r="BM598" s="50">
        <v>3.55</v>
      </c>
      <c r="BN598" s="50">
        <v>0</v>
      </c>
      <c r="BP598" s="126" t="str">
        <f>Main!A598</f>
        <v>Watkins</v>
      </c>
      <c r="BQ598" s="126">
        <f>Main!N3348</f>
        <v>0</v>
      </c>
      <c r="BR598" s="126">
        <f>Main!I48</f>
        <v>2.6</v>
      </c>
      <c r="BS598" s="126" t="str">
        <v>Watkins</v>
      </c>
      <c r="BT598" s="126">
        <v>0</v>
      </c>
      <c r="BU598" s="126">
        <v>2.6</v>
      </c>
      <c r="BV598" s="127" t="str">
        <f t="shared" si="78"/>
        <v>Watkins</v>
      </c>
      <c r="BW598" s="127">
        <f>Main!P3348</f>
        <v>0</v>
      </c>
      <c r="BX598" s="127">
        <f t="shared" si="79"/>
        <v>2.6</v>
      </c>
      <c r="BY598" s="127" t="str">
        <v>Watkins</v>
      </c>
      <c r="BZ598" s="127">
        <v>0</v>
      </c>
      <c r="CA598" s="127">
        <v>2.6</v>
      </c>
      <c r="CH598" s="19" t="str">
        <f t="shared" si="80"/>
        <v>Watkins</v>
      </c>
      <c r="CI598" s="19">
        <f>Main!M3348-BQ598-BW598-CC598</f>
        <v>0</v>
      </c>
      <c r="CJ598" s="19">
        <f t="shared" si="81"/>
        <v>2.6</v>
      </c>
      <c r="CK598" s="19" t="str">
        <v>Martial</v>
      </c>
      <c r="CL598" s="19">
        <v>0</v>
      </c>
      <c r="CM598" s="19">
        <v>4.1900000000000004</v>
      </c>
    </row>
    <row r="599" spans="1:91">
      <c r="A599" s="48" t="str">
        <v>Collins</v>
      </c>
      <c r="B599" s="48">
        <v>4.4000000000000004</v>
      </c>
      <c r="C599" s="48" t="str">
        <v>Wolves</v>
      </c>
      <c r="D599" s="48">
        <v>2.3199999999999998</v>
      </c>
      <c r="E599" s="48">
        <v>2.5299999999999998</v>
      </c>
      <c r="F599" s="48">
        <v>3.01</v>
      </c>
      <c r="G599" s="48">
        <v>1.24</v>
      </c>
      <c r="H599" s="48">
        <v>1.79</v>
      </c>
      <c r="I599" s="48">
        <v>2.7</v>
      </c>
      <c r="J599" s="48">
        <v>3.51</v>
      </c>
      <c r="K599" s="48">
        <v>1.96</v>
      </c>
      <c r="L599" s="48">
        <v>0</v>
      </c>
      <c r="N599" s="252">
        <f t="shared" si="77"/>
        <v>1</v>
      </c>
      <c r="O599" s="49" t="str">
        <f>Main!A709</f>
        <v>Havertz</v>
      </c>
      <c r="P599" s="49">
        <f>Main!B709</f>
        <v>7.7</v>
      </c>
      <c r="Q599" s="49" t="str">
        <f>Main!C709</f>
        <v>Chelsea</v>
      </c>
      <c r="R599" s="49">
        <f>Main!D709</f>
        <v>3.67</v>
      </c>
      <c r="S599" s="49">
        <f>Main!E709</f>
        <v>6.18</v>
      </c>
      <c r="T599" s="49">
        <f>Main!F709</f>
        <v>3.54</v>
      </c>
      <c r="U599" s="49">
        <f>Main!G709</f>
        <v>2.58</v>
      </c>
      <c r="V599" s="49">
        <f>Main!H709</f>
        <v>3.65</v>
      </c>
      <c r="W599" s="49">
        <f>Main!I709</f>
        <v>2.9</v>
      </c>
      <c r="X599" s="49">
        <f>Main!J709</f>
        <v>3.59</v>
      </c>
      <c r="Y599" s="49">
        <f>Main!K709</f>
        <v>2.68</v>
      </c>
      <c r="Z599" s="49">
        <f>Main!L3349</f>
        <v>0</v>
      </c>
      <c r="AB599" s="49">
        <v>2</v>
      </c>
      <c r="AC599" s="49" t="str">
        <v>Gündogan</v>
      </c>
      <c r="AD599" s="49">
        <v>7.3</v>
      </c>
      <c r="AE599" s="49" t="str">
        <v>Man City</v>
      </c>
      <c r="AF599" s="49">
        <v>3.06</v>
      </c>
      <c r="AG599" s="49">
        <v>2.4700000000000002</v>
      </c>
      <c r="AH599" s="49">
        <v>4.93</v>
      </c>
      <c r="AI599" s="49">
        <v>2.95</v>
      </c>
      <c r="AJ599" s="49">
        <v>2.4700000000000002</v>
      </c>
      <c r="AK599" s="49">
        <v>5.13</v>
      </c>
      <c r="AL599" s="49">
        <v>2.82</v>
      </c>
      <c r="AM599" s="49">
        <v>1.23</v>
      </c>
      <c r="AN599" s="49">
        <v>0</v>
      </c>
      <c r="AP599" s="50" t="str">
        <f>Main!A709</f>
        <v>Havertz</v>
      </c>
      <c r="AQ599" s="50">
        <f>Main!B709</f>
        <v>7.7</v>
      </c>
      <c r="AR599" s="50" t="str">
        <f>Main!C709</f>
        <v>Chelsea</v>
      </c>
      <c r="AS599" s="50">
        <f>Main!D709</f>
        <v>3.67</v>
      </c>
      <c r="AT599" s="50">
        <f>Main!E709</f>
        <v>6.18</v>
      </c>
      <c r="AU599" s="50">
        <f>Main!F709</f>
        <v>3.54</v>
      </c>
      <c r="AV599" s="50">
        <f>Main!G709</f>
        <v>2.58</v>
      </c>
      <c r="AW599" s="50">
        <f>Main!H709</f>
        <v>3.65</v>
      </c>
      <c r="AX599" s="50">
        <f>Main!I709</f>
        <v>2.9</v>
      </c>
      <c r="AY599" s="50">
        <f>Main!J709</f>
        <v>3.59</v>
      </c>
      <c r="AZ599" s="50">
        <f>Main!K709</f>
        <v>2.68</v>
      </c>
      <c r="BA599" s="50">
        <f>Main!L1589</f>
        <v>0</v>
      </c>
      <c r="BC599" s="50" t="str">
        <v>Havertz</v>
      </c>
      <c r="BD599" s="50">
        <v>7.7</v>
      </c>
      <c r="BE599" s="50" t="str">
        <v>Chelsea</v>
      </c>
      <c r="BF599" s="50">
        <v>3.67</v>
      </c>
      <c r="BG599" s="50">
        <v>6.18</v>
      </c>
      <c r="BH599" s="50">
        <v>3.54</v>
      </c>
      <c r="BI599" s="50">
        <v>2.58</v>
      </c>
      <c r="BJ599" s="50">
        <v>3.65</v>
      </c>
      <c r="BK599" s="50">
        <v>2.9</v>
      </c>
      <c r="BL599" s="50">
        <v>3.59</v>
      </c>
      <c r="BM599" s="50">
        <v>2.68</v>
      </c>
      <c r="BN599" s="50">
        <v>0</v>
      </c>
      <c r="BP599" s="126" t="str">
        <f>Main!A599</f>
        <v>Havertz</v>
      </c>
      <c r="BQ599" s="126">
        <f>Main!N3349</f>
        <v>0</v>
      </c>
      <c r="BR599" s="126">
        <f>Main!I49</f>
        <v>2.9</v>
      </c>
      <c r="BS599" s="126" t="str">
        <v>Havertz</v>
      </c>
      <c r="BT599" s="126">
        <v>0</v>
      </c>
      <c r="BU599" s="126">
        <v>2.9</v>
      </c>
      <c r="BV599" s="127" t="str">
        <f t="shared" si="78"/>
        <v>Havertz</v>
      </c>
      <c r="BW599" s="127">
        <f>Main!P3349</f>
        <v>0</v>
      </c>
      <c r="BX599" s="127">
        <f t="shared" si="79"/>
        <v>2.9</v>
      </c>
      <c r="BY599" s="127" t="str">
        <v>Havertz</v>
      </c>
      <c r="BZ599" s="127">
        <v>0</v>
      </c>
      <c r="CA599" s="127">
        <v>2.9</v>
      </c>
      <c r="CH599" s="19" t="str">
        <f t="shared" si="80"/>
        <v>Havertz</v>
      </c>
      <c r="CI599" s="19">
        <f>Main!M3349-BQ599-BW599-CC599</f>
        <v>0</v>
      </c>
      <c r="CJ599" s="19">
        <f t="shared" si="81"/>
        <v>2.9</v>
      </c>
      <c r="CK599" s="19" t="str">
        <v>Watkins</v>
      </c>
      <c r="CL599" s="19">
        <v>0</v>
      </c>
      <c r="CM599" s="19">
        <v>2.6</v>
      </c>
    </row>
    <row r="600" spans="1:91">
      <c r="A600" s="48" t="str">
        <v>Chalobah</v>
      </c>
      <c r="B600" s="48">
        <v>4.7</v>
      </c>
      <c r="C600" s="48" t="str">
        <v>Chelsea</v>
      </c>
      <c r="D600" s="48">
        <v>3.15</v>
      </c>
      <c r="E600" s="48">
        <v>4.24</v>
      </c>
      <c r="F600" s="48">
        <v>2.86</v>
      </c>
      <c r="G600" s="48">
        <v>1.19</v>
      </c>
      <c r="H600" s="48">
        <v>2.04</v>
      </c>
      <c r="I600" s="48">
        <v>1.71</v>
      </c>
      <c r="J600" s="48">
        <v>2.14</v>
      </c>
      <c r="K600" s="48">
        <v>1.28</v>
      </c>
      <c r="L600" s="48">
        <v>0</v>
      </c>
      <c r="N600" s="252">
        <f t="shared" si="77"/>
        <v>1</v>
      </c>
      <c r="O600" s="49" t="str">
        <f>Main!A710</f>
        <v>Aubameyang</v>
      </c>
      <c r="P600" s="49">
        <f>Main!B710</f>
        <v>8.6999999999999993</v>
      </c>
      <c r="Q600" s="49" t="str">
        <f>Main!C710</f>
        <v>Chelsea</v>
      </c>
      <c r="R600" s="49">
        <f>Main!D710</f>
        <v>3.5</v>
      </c>
      <c r="S600" s="49">
        <f>Main!E710</f>
        <v>5.86</v>
      </c>
      <c r="T600" s="49">
        <f>Main!F710</f>
        <v>3.45</v>
      </c>
      <c r="U600" s="49">
        <f>Main!G710</f>
        <v>2.48</v>
      </c>
      <c r="V600" s="49">
        <f>Main!H710</f>
        <v>3.56</v>
      </c>
      <c r="W600" s="49">
        <f>Main!I710</f>
        <v>2.83</v>
      </c>
      <c r="X600" s="49">
        <f>Main!J710</f>
        <v>3.45</v>
      </c>
      <c r="Y600" s="49">
        <f>Main!K710</f>
        <v>2.5299999999999998</v>
      </c>
      <c r="Z600" s="49">
        <f>Main!L3350</f>
        <v>0</v>
      </c>
      <c r="AB600" s="49">
        <v>2</v>
      </c>
      <c r="AC600" s="49" t="str">
        <v>Paquetá</v>
      </c>
      <c r="AD600" s="49">
        <v>5.9</v>
      </c>
      <c r="AE600" s="49" t="str">
        <v>West Ham</v>
      </c>
      <c r="AF600" s="49">
        <v>3.58</v>
      </c>
      <c r="AG600" s="49">
        <v>3.27</v>
      </c>
      <c r="AH600" s="49">
        <v>3.03</v>
      </c>
      <c r="AI600" s="49">
        <v>3.6</v>
      </c>
      <c r="AJ600" s="49">
        <v>2.66</v>
      </c>
      <c r="AK600" s="49">
        <v>2.95</v>
      </c>
      <c r="AL600" s="49">
        <v>2.66</v>
      </c>
      <c r="AM600" s="49">
        <v>3.12</v>
      </c>
      <c r="AN600" s="49">
        <v>0</v>
      </c>
      <c r="AP600" s="50" t="str">
        <f>Main!A710</f>
        <v>Aubameyang</v>
      </c>
      <c r="AQ600" s="50">
        <f>Main!B710</f>
        <v>8.6999999999999993</v>
      </c>
      <c r="AR600" s="50" t="str">
        <f>Main!C710</f>
        <v>Chelsea</v>
      </c>
      <c r="AS600" s="50">
        <f>Main!D710</f>
        <v>3.5</v>
      </c>
      <c r="AT600" s="50">
        <f>Main!E710</f>
        <v>5.86</v>
      </c>
      <c r="AU600" s="50">
        <f>Main!F710</f>
        <v>3.45</v>
      </c>
      <c r="AV600" s="50">
        <f>Main!G710</f>
        <v>2.48</v>
      </c>
      <c r="AW600" s="50">
        <f>Main!H710</f>
        <v>3.56</v>
      </c>
      <c r="AX600" s="50">
        <f>Main!I710</f>
        <v>2.83</v>
      </c>
      <c r="AY600" s="50">
        <f>Main!J710</f>
        <v>3.45</v>
      </c>
      <c r="AZ600" s="50">
        <f>Main!K710</f>
        <v>2.5299999999999998</v>
      </c>
      <c r="BA600" s="50">
        <f>Main!L1590</f>
        <v>0</v>
      </c>
      <c r="BC600" s="50" t="str">
        <v>Aubameyang</v>
      </c>
      <c r="BD600" s="50">
        <v>8.6999999999999993</v>
      </c>
      <c r="BE600" s="50" t="str">
        <v>Chelsea</v>
      </c>
      <c r="BF600" s="50">
        <v>3.5</v>
      </c>
      <c r="BG600" s="50">
        <v>5.86</v>
      </c>
      <c r="BH600" s="50">
        <v>3.45</v>
      </c>
      <c r="BI600" s="50">
        <v>2.48</v>
      </c>
      <c r="BJ600" s="50">
        <v>3.56</v>
      </c>
      <c r="BK600" s="50">
        <v>2.83</v>
      </c>
      <c r="BL600" s="50">
        <v>3.45</v>
      </c>
      <c r="BM600" s="50">
        <v>2.5299999999999998</v>
      </c>
      <c r="BN600" s="50">
        <v>0</v>
      </c>
      <c r="BP600" s="126" t="str">
        <f>Main!A600</f>
        <v>Aubameyang</v>
      </c>
      <c r="BQ600" s="126">
        <f>Main!N3350</f>
        <v>0</v>
      </c>
      <c r="BR600" s="126">
        <f>Main!I50</f>
        <v>2.83</v>
      </c>
      <c r="BS600" s="126" t="str">
        <v>Aubameyang</v>
      </c>
      <c r="BT600" s="126">
        <v>0</v>
      </c>
      <c r="BU600" s="126">
        <v>2.83</v>
      </c>
      <c r="BV600" s="127" t="str">
        <f t="shared" si="78"/>
        <v>Aubameyang</v>
      </c>
      <c r="BW600" s="127">
        <f>Main!P3350</f>
        <v>0</v>
      </c>
      <c r="BX600" s="127">
        <f t="shared" si="79"/>
        <v>2.83</v>
      </c>
      <c r="BY600" s="127" t="str">
        <v>Aubameyang</v>
      </c>
      <c r="BZ600" s="127">
        <v>0</v>
      </c>
      <c r="CA600" s="127">
        <v>2.83</v>
      </c>
      <c r="CH600" s="19" t="str">
        <f t="shared" si="80"/>
        <v>Aubameyang</v>
      </c>
      <c r="CI600" s="19">
        <f>Main!M3350-BQ600-BW600-CC600</f>
        <v>0</v>
      </c>
      <c r="CJ600" s="19">
        <f t="shared" si="81"/>
        <v>2.83</v>
      </c>
      <c r="CK600" s="19" t="str">
        <v>Havertz</v>
      </c>
      <c r="CL600" s="19">
        <v>0</v>
      </c>
      <c r="CM600" s="19">
        <v>2.9</v>
      </c>
    </row>
    <row r="601" spans="1:91">
      <c r="A601" s="48" t="str">
        <v>Kane</v>
      </c>
      <c r="B601" s="48">
        <v>11.6</v>
      </c>
      <c r="C601" s="48" t="str">
        <v>Spurs</v>
      </c>
      <c r="D601" s="48">
        <v>6.28</v>
      </c>
      <c r="E601" s="48">
        <v>4.4000000000000004</v>
      </c>
      <c r="F601" s="48">
        <v>7.99</v>
      </c>
      <c r="G601" s="48">
        <v>5.57</v>
      </c>
      <c r="H601" s="48">
        <v>4.18</v>
      </c>
      <c r="I601" s="48">
        <v>5.35</v>
      </c>
      <c r="J601" s="48">
        <v>5.68</v>
      </c>
      <c r="K601" s="48">
        <v>4.99</v>
      </c>
      <c r="L601" s="48">
        <v>0</v>
      </c>
      <c r="N601" s="252">
        <f t="shared" si="77"/>
        <v>1</v>
      </c>
      <c r="O601" s="49" t="str">
        <f>Main!A711</f>
        <v>Solanke</v>
      </c>
      <c r="P601" s="49">
        <f>Main!B711</f>
        <v>5.8</v>
      </c>
      <c r="Q601" s="49" t="str">
        <f>Main!C711</f>
        <v>Bournemouth</v>
      </c>
      <c r="R601" s="49">
        <f>Main!D711</f>
        <v>4.43</v>
      </c>
      <c r="S601" s="49">
        <f>Main!E711</f>
        <v>3.26</v>
      </c>
      <c r="T601" s="49">
        <f>Main!F711</f>
        <v>3.55</v>
      </c>
      <c r="U601" s="49">
        <f>Main!G711</f>
        <v>4.2699999999999996</v>
      </c>
      <c r="V601" s="49">
        <f>Main!H711</f>
        <v>3.09</v>
      </c>
      <c r="W601" s="49">
        <f>Main!I711</f>
        <v>3.33</v>
      </c>
      <c r="X601" s="49">
        <f>Main!J711</f>
        <v>3.31</v>
      </c>
      <c r="Y601" s="49">
        <f>Main!K711</f>
        <v>1.24</v>
      </c>
      <c r="Z601" s="49">
        <f>Main!L3351</f>
        <v>0</v>
      </c>
      <c r="AB601" s="49">
        <v>2</v>
      </c>
      <c r="AC601" s="49" t="str">
        <v>Rodrigo</v>
      </c>
      <c r="AD601" s="49">
        <v>6.3</v>
      </c>
      <c r="AE601" s="49" t="str">
        <v>Leeds</v>
      </c>
      <c r="AF601" s="49">
        <v>3.09</v>
      </c>
      <c r="AG601" s="49">
        <v>3.69</v>
      </c>
      <c r="AH601" s="49">
        <v>2.94</v>
      </c>
      <c r="AI601" s="49">
        <v>3.13</v>
      </c>
      <c r="AJ601" s="49">
        <v>2.96</v>
      </c>
      <c r="AK601" s="49">
        <v>2.64</v>
      </c>
      <c r="AL601" s="49">
        <v>2.75</v>
      </c>
      <c r="AM601" s="49">
        <v>3.02</v>
      </c>
      <c r="AN601" s="49">
        <v>0</v>
      </c>
      <c r="AP601" s="50" t="str">
        <f>Main!A711</f>
        <v>Solanke</v>
      </c>
      <c r="AQ601" s="50">
        <f>Main!B711</f>
        <v>5.8</v>
      </c>
      <c r="AR601" s="50" t="str">
        <f>Main!C711</f>
        <v>Bournemouth</v>
      </c>
      <c r="AS601" s="50">
        <f>Main!D711</f>
        <v>4.43</v>
      </c>
      <c r="AT601" s="50">
        <f>Main!E711</f>
        <v>3.26</v>
      </c>
      <c r="AU601" s="50">
        <f>Main!F711</f>
        <v>3.55</v>
      </c>
      <c r="AV601" s="50">
        <f>Main!G711</f>
        <v>4.2699999999999996</v>
      </c>
      <c r="AW601" s="50">
        <f>Main!H711</f>
        <v>3.09</v>
      </c>
      <c r="AX601" s="50">
        <f>Main!I711</f>
        <v>3.33</v>
      </c>
      <c r="AY601" s="50">
        <f>Main!J711</f>
        <v>3.31</v>
      </c>
      <c r="AZ601" s="50">
        <f>Main!K711</f>
        <v>1.24</v>
      </c>
      <c r="BA601" s="50">
        <f>Main!L1591</f>
        <v>0</v>
      </c>
      <c r="BC601" s="50" t="str">
        <v>Solanke</v>
      </c>
      <c r="BD601" s="50">
        <v>5.8</v>
      </c>
      <c r="BE601" s="50" t="str">
        <v>Bournemouth</v>
      </c>
      <c r="BF601" s="50">
        <v>4.43</v>
      </c>
      <c r="BG601" s="50">
        <v>3.26</v>
      </c>
      <c r="BH601" s="50">
        <v>3.55</v>
      </c>
      <c r="BI601" s="50">
        <v>4.2699999999999996</v>
      </c>
      <c r="BJ601" s="50">
        <v>3.09</v>
      </c>
      <c r="BK601" s="50">
        <v>3.33</v>
      </c>
      <c r="BL601" s="50">
        <v>3.31</v>
      </c>
      <c r="BM601" s="50">
        <v>1.24</v>
      </c>
      <c r="BN601" s="50">
        <v>0</v>
      </c>
      <c r="BP601" s="126" t="str">
        <f>Main!A601</f>
        <v>Solanke</v>
      </c>
      <c r="BQ601" s="126">
        <f>Main!N3351</f>
        <v>0</v>
      </c>
      <c r="BR601" s="126">
        <f>Main!I51</f>
        <v>3.33</v>
      </c>
      <c r="BS601" s="126" t="str">
        <v>Solanke</v>
      </c>
      <c r="BT601" s="126">
        <v>0</v>
      </c>
      <c r="BU601" s="126">
        <v>3.33</v>
      </c>
      <c r="BV601" s="127" t="str">
        <f t="shared" si="78"/>
        <v>Solanke</v>
      </c>
      <c r="BW601" s="127">
        <f>Main!P3351</f>
        <v>0</v>
      </c>
      <c r="BX601" s="127">
        <f t="shared" si="79"/>
        <v>3.33</v>
      </c>
      <c r="BY601" s="127" t="str">
        <v>Solanke</v>
      </c>
      <c r="BZ601" s="127">
        <v>0</v>
      </c>
      <c r="CA601" s="127">
        <v>3.33</v>
      </c>
      <c r="CH601" s="19" t="str">
        <f t="shared" si="80"/>
        <v>Solanke</v>
      </c>
      <c r="CI601" s="19">
        <f>Main!M3351-BQ601-BW601-CC601</f>
        <v>0</v>
      </c>
      <c r="CJ601" s="19">
        <f t="shared" si="81"/>
        <v>3.33</v>
      </c>
      <c r="CK601" s="19" t="str">
        <v>Aubameyang</v>
      </c>
      <c r="CL601" s="19">
        <v>0</v>
      </c>
      <c r="CM601" s="19">
        <v>2.83</v>
      </c>
    </row>
    <row r="602" spans="1:91">
      <c r="A602" s="48" t="str">
        <v>Darwin</v>
      </c>
      <c r="B602" s="48">
        <v>9</v>
      </c>
      <c r="C602" s="48" t="str">
        <v>Liverpool</v>
      </c>
      <c r="D602" s="48">
        <v>6.34</v>
      </c>
      <c r="E602" s="48">
        <v>5.17</v>
      </c>
      <c r="F602" s="48">
        <v>4.21</v>
      </c>
      <c r="G602" s="48">
        <v>4.21</v>
      </c>
      <c r="H602" s="48">
        <v>4.37</v>
      </c>
      <c r="I602" s="48">
        <v>5.0999999999999996</v>
      </c>
      <c r="J602" s="48">
        <v>3.63</v>
      </c>
      <c r="K602" s="48">
        <v>4.18</v>
      </c>
      <c r="L602" s="48">
        <v>0</v>
      </c>
      <c r="N602" s="252">
        <f t="shared" si="77"/>
        <v>1</v>
      </c>
      <c r="O602" s="49" t="str">
        <f>Main!A712</f>
        <v>Bamford</v>
      </c>
      <c r="P602" s="49">
        <f>Main!B712</f>
        <v>7.2</v>
      </c>
      <c r="Q602" s="49" t="str">
        <f>Main!C712</f>
        <v>Leeds</v>
      </c>
      <c r="R602" s="49">
        <f>Main!D712</f>
        <v>1.69</v>
      </c>
      <c r="S602" s="49">
        <f>Main!E712</f>
        <v>3.12</v>
      </c>
      <c r="T602" s="49">
        <f>Main!F712</f>
        <v>3.23</v>
      </c>
      <c r="U602" s="49">
        <f>Main!G712</f>
        <v>3.87</v>
      </c>
      <c r="V602" s="49">
        <f>Main!H712</f>
        <v>3.4</v>
      </c>
      <c r="W602" s="49">
        <f>Main!I712</f>
        <v>3.24</v>
      </c>
      <c r="X602" s="49">
        <f>Main!J712</f>
        <v>3.34</v>
      </c>
      <c r="Y602" s="49">
        <f>Main!K712</f>
        <v>3.43</v>
      </c>
      <c r="Z602" s="49">
        <f>Main!L3352</f>
        <v>0</v>
      </c>
      <c r="AB602" s="49">
        <v>2</v>
      </c>
      <c r="AC602" s="49" t="str">
        <v>Aaronson</v>
      </c>
      <c r="AD602" s="49">
        <v>5.5</v>
      </c>
      <c r="AE602" s="49" t="str">
        <v>Leeds</v>
      </c>
      <c r="AF602" s="49">
        <v>2.85</v>
      </c>
      <c r="AG602" s="49">
        <v>3.25</v>
      </c>
      <c r="AH602" s="49">
        <v>2.95</v>
      </c>
      <c r="AI602" s="49">
        <v>3.25</v>
      </c>
      <c r="AJ602" s="49">
        <v>3.04</v>
      </c>
      <c r="AK602" s="49">
        <v>2.82</v>
      </c>
      <c r="AL602" s="49">
        <v>2.88</v>
      </c>
      <c r="AM602" s="49">
        <v>3</v>
      </c>
      <c r="AN602" s="49">
        <v>0</v>
      </c>
      <c r="AP602" s="50" t="str">
        <f>Main!A712</f>
        <v>Bamford</v>
      </c>
      <c r="AQ602" s="50">
        <f>Main!B712</f>
        <v>7.2</v>
      </c>
      <c r="AR602" s="50" t="str">
        <f>Main!C712</f>
        <v>Leeds</v>
      </c>
      <c r="AS602" s="50">
        <f>Main!D712</f>
        <v>1.69</v>
      </c>
      <c r="AT602" s="50">
        <f>Main!E712</f>
        <v>3.12</v>
      </c>
      <c r="AU602" s="50">
        <f>Main!F712</f>
        <v>3.23</v>
      </c>
      <c r="AV602" s="50">
        <f>Main!G712</f>
        <v>3.87</v>
      </c>
      <c r="AW602" s="50">
        <f>Main!H712</f>
        <v>3.4</v>
      </c>
      <c r="AX602" s="50">
        <f>Main!I712</f>
        <v>3.24</v>
      </c>
      <c r="AY602" s="50">
        <f>Main!J712</f>
        <v>3.34</v>
      </c>
      <c r="AZ602" s="50">
        <f>Main!K712</f>
        <v>3.43</v>
      </c>
      <c r="BA602" s="50">
        <f>Main!L1592</f>
        <v>0</v>
      </c>
      <c r="BC602" s="50" t="str">
        <v>Bamford</v>
      </c>
      <c r="BD602" s="50">
        <v>7.2</v>
      </c>
      <c r="BE602" s="50" t="str">
        <v>Leeds</v>
      </c>
      <c r="BF602" s="50">
        <v>1.69</v>
      </c>
      <c r="BG602" s="50">
        <v>3.12</v>
      </c>
      <c r="BH602" s="50">
        <v>3.23</v>
      </c>
      <c r="BI602" s="50">
        <v>3.87</v>
      </c>
      <c r="BJ602" s="50">
        <v>3.4</v>
      </c>
      <c r="BK602" s="50">
        <v>3.24</v>
      </c>
      <c r="BL602" s="50">
        <v>3.34</v>
      </c>
      <c r="BM602" s="50">
        <v>3.43</v>
      </c>
      <c r="BN602" s="50">
        <v>0</v>
      </c>
      <c r="BP602" s="126" t="str">
        <f>Main!A602</f>
        <v>Bamford</v>
      </c>
      <c r="BQ602" s="126">
        <f>Main!N3352</f>
        <v>0</v>
      </c>
      <c r="BR602" s="126">
        <f>Main!I52</f>
        <v>3.24</v>
      </c>
      <c r="BS602" s="126" t="str">
        <v>Bamford</v>
      </c>
      <c r="BT602" s="126">
        <v>0</v>
      </c>
      <c r="BU602" s="126">
        <v>3.24</v>
      </c>
      <c r="BV602" s="127" t="str">
        <f t="shared" si="78"/>
        <v>Bamford</v>
      </c>
      <c r="BW602" s="127">
        <f>Main!P3352</f>
        <v>0</v>
      </c>
      <c r="BX602" s="127">
        <f t="shared" si="79"/>
        <v>3.24</v>
      </c>
      <c r="BY602" s="127" t="str">
        <v>Bamford</v>
      </c>
      <c r="BZ602" s="127">
        <v>0</v>
      </c>
      <c r="CA602" s="127">
        <v>3.24</v>
      </c>
      <c r="CH602" s="19" t="str">
        <f t="shared" si="80"/>
        <v>Bamford</v>
      </c>
      <c r="CI602" s="19">
        <f>Main!M3352-BQ602-BW602-CC602</f>
        <v>0</v>
      </c>
      <c r="CJ602" s="19">
        <f t="shared" si="81"/>
        <v>3.24</v>
      </c>
      <c r="CK602" s="19" t="str">
        <v>Solanke</v>
      </c>
      <c r="CL602" s="19">
        <v>0</v>
      </c>
      <c r="CM602" s="19">
        <v>3.33</v>
      </c>
    </row>
    <row r="603" spans="1:91">
      <c r="A603" s="48" t="str">
        <v>Nketiah</v>
      </c>
      <c r="B603" s="48">
        <v>6.5</v>
      </c>
      <c r="C603" s="48" t="str">
        <v>Arsenal</v>
      </c>
      <c r="D603" s="48">
        <v>4.17</v>
      </c>
      <c r="E603" s="48">
        <v>4.2300000000000004</v>
      </c>
      <c r="F603" s="48">
        <v>3.66</v>
      </c>
      <c r="G603" s="48">
        <v>4.16</v>
      </c>
      <c r="H603" s="48">
        <v>3.93</v>
      </c>
      <c r="I603" s="48">
        <v>7.48</v>
      </c>
      <c r="J603" s="48">
        <v>3.2</v>
      </c>
      <c r="K603" s="48">
        <v>2.11</v>
      </c>
      <c r="L603" s="48">
        <v>0</v>
      </c>
      <c r="N603" s="252">
        <f t="shared" si="77"/>
        <v>1</v>
      </c>
      <c r="O603" s="49" t="str">
        <f>Main!A713</f>
        <v>Mbeumo</v>
      </c>
      <c r="P603" s="49">
        <f>Main!B713</f>
        <v>5.8</v>
      </c>
      <c r="Q603" s="49" t="str">
        <f>Main!C713</f>
        <v>Brentford</v>
      </c>
      <c r="R603" s="49">
        <f>Main!D713</f>
        <v>3</v>
      </c>
      <c r="S603" s="49">
        <f>Main!E713</f>
        <v>2.62</v>
      </c>
      <c r="T603" s="49">
        <f>Main!F713</f>
        <v>3.81</v>
      </c>
      <c r="U603" s="49">
        <f>Main!G713</f>
        <v>3.38</v>
      </c>
      <c r="V603" s="49">
        <f>Main!H713</f>
        <v>4.13</v>
      </c>
      <c r="W603" s="49">
        <f>Main!I713</f>
        <v>2.81</v>
      </c>
      <c r="X603" s="49">
        <f>Main!J713</f>
        <v>3.94</v>
      </c>
      <c r="Y603" s="49">
        <f>Main!K713</f>
        <v>1.57</v>
      </c>
      <c r="Z603" s="49">
        <f>Main!L3353</f>
        <v>0</v>
      </c>
      <c r="AB603" s="49">
        <v>2</v>
      </c>
      <c r="AC603" s="49" t="str">
        <v>Kulusevski</v>
      </c>
      <c r="AD603" s="49">
        <v>8</v>
      </c>
      <c r="AE603" s="49" t="str">
        <v>Spurs</v>
      </c>
      <c r="AF603" s="49">
        <v>3.47</v>
      </c>
      <c r="AG603" s="49">
        <v>3.18</v>
      </c>
      <c r="AH603" s="49">
        <v>4.97</v>
      </c>
      <c r="AI603" s="49">
        <v>2.94</v>
      </c>
      <c r="AJ603" s="49">
        <v>2</v>
      </c>
      <c r="AK603" s="49">
        <v>2.39</v>
      </c>
      <c r="AL603" s="49">
        <v>2.66</v>
      </c>
      <c r="AM603" s="49">
        <v>2.2999999999999998</v>
      </c>
      <c r="AN603" s="49">
        <v>0</v>
      </c>
      <c r="AP603" s="50" t="str">
        <f>Main!A713</f>
        <v>Mbeumo</v>
      </c>
      <c r="AQ603" s="50">
        <f>Main!B713</f>
        <v>5.8</v>
      </c>
      <c r="AR603" s="50" t="str">
        <f>Main!C713</f>
        <v>Brentford</v>
      </c>
      <c r="AS603" s="50">
        <f>Main!D713</f>
        <v>3</v>
      </c>
      <c r="AT603" s="50">
        <f>Main!E713</f>
        <v>2.62</v>
      </c>
      <c r="AU603" s="50">
        <f>Main!F713</f>
        <v>3.81</v>
      </c>
      <c r="AV603" s="50">
        <f>Main!G713</f>
        <v>3.38</v>
      </c>
      <c r="AW603" s="50">
        <f>Main!H713</f>
        <v>4.13</v>
      </c>
      <c r="AX603" s="50">
        <f>Main!I713</f>
        <v>2.81</v>
      </c>
      <c r="AY603" s="50">
        <f>Main!J713</f>
        <v>3.94</v>
      </c>
      <c r="AZ603" s="50">
        <f>Main!K713</f>
        <v>1.57</v>
      </c>
      <c r="BA603" s="50">
        <f>Main!L1593</f>
        <v>0</v>
      </c>
      <c r="BC603" s="50" t="str">
        <v>Mbeumo</v>
      </c>
      <c r="BD603" s="50">
        <v>5.8</v>
      </c>
      <c r="BE603" s="50" t="str">
        <v>Brentford</v>
      </c>
      <c r="BF603" s="50">
        <v>3</v>
      </c>
      <c r="BG603" s="50">
        <v>2.62</v>
      </c>
      <c r="BH603" s="50">
        <v>3.81</v>
      </c>
      <c r="BI603" s="50">
        <v>3.38</v>
      </c>
      <c r="BJ603" s="50">
        <v>4.13</v>
      </c>
      <c r="BK603" s="50">
        <v>2.81</v>
      </c>
      <c r="BL603" s="50">
        <v>3.94</v>
      </c>
      <c r="BM603" s="50">
        <v>1.57</v>
      </c>
      <c r="BN603" s="50">
        <v>0</v>
      </c>
      <c r="BP603" s="126" t="str">
        <f>Main!A603</f>
        <v>Mbeumo</v>
      </c>
      <c r="BQ603" s="126">
        <f>Main!N3353</f>
        <v>0</v>
      </c>
      <c r="BR603" s="126">
        <f>Main!I53</f>
        <v>2.81</v>
      </c>
      <c r="BS603" s="126" t="str">
        <v>Mbeumo</v>
      </c>
      <c r="BT603" s="126">
        <v>0</v>
      </c>
      <c r="BU603" s="126">
        <v>2.81</v>
      </c>
      <c r="BV603" s="127" t="str">
        <f t="shared" si="78"/>
        <v>Mbeumo</v>
      </c>
      <c r="BW603" s="127">
        <f>Main!P3353</f>
        <v>0</v>
      </c>
      <c r="BX603" s="127">
        <f t="shared" si="79"/>
        <v>2.81</v>
      </c>
      <c r="BY603" s="127" t="str">
        <v>Mbeumo</v>
      </c>
      <c r="BZ603" s="127">
        <v>0</v>
      </c>
      <c r="CA603" s="127">
        <v>2.81</v>
      </c>
      <c r="CH603" s="19" t="str">
        <f t="shared" si="80"/>
        <v>Mbeumo</v>
      </c>
      <c r="CI603" s="19">
        <f>Main!M3353-BQ603-BW603-CC603</f>
        <v>0</v>
      </c>
      <c r="CJ603" s="19">
        <f t="shared" si="81"/>
        <v>2.81</v>
      </c>
      <c r="CK603" s="19" t="str">
        <v>Bamford</v>
      </c>
      <c r="CL603" s="19">
        <v>0</v>
      </c>
      <c r="CM603" s="19">
        <v>3.24</v>
      </c>
    </row>
    <row r="604" spans="1:91">
      <c r="A604" s="48" t="str">
        <v>Wilson</v>
      </c>
      <c r="B604" s="48">
        <v>7.4</v>
      </c>
      <c r="C604" s="48" t="str">
        <v>Newcastle</v>
      </c>
      <c r="D604" s="48">
        <v>3.46</v>
      </c>
      <c r="E604" s="48">
        <v>3.41</v>
      </c>
      <c r="F604" s="48">
        <v>5.33</v>
      </c>
      <c r="G604" s="48">
        <v>4</v>
      </c>
      <c r="H604" s="48">
        <v>4.3099999999999996</v>
      </c>
      <c r="I604" s="48">
        <v>4.16</v>
      </c>
      <c r="J604" s="48">
        <v>3.49</v>
      </c>
      <c r="K604" s="48">
        <v>2.5099999999999998</v>
      </c>
      <c r="L604" s="48">
        <v>0</v>
      </c>
      <c r="N604" s="252">
        <f t="shared" si="77"/>
        <v>1</v>
      </c>
      <c r="O604" s="49" t="str">
        <f>Main!A714</f>
        <v>Adams</v>
      </c>
      <c r="P604" s="49">
        <f>Main!B714</f>
        <v>6.4</v>
      </c>
      <c r="Q604" s="49" t="str">
        <f>Main!C714</f>
        <v>Southampton</v>
      </c>
      <c r="R604" s="49">
        <f>Main!D714</f>
        <v>3.47</v>
      </c>
      <c r="S604" s="49">
        <f>Main!E714</f>
        <v>3.59</v>
      </c>
      <c r="T604" s="49">
        <f>Main!F714</f>
        <v>3.03</v>
      </c>
      <c r="U604" s="49">
        <f>Main!G714</f>
        <v>3.31</v>
      </c>
      <c r="V604" s="49">
        <f>Main!H714</f>
        <v>2.9</v>
      </c>
      <c r="W604" s="49">
        <f>Main!I714</f>
        <v>3.23</v>
      </c>
      <c r="X604" s="49">
        <f>Main!J714</f>
        <v>2.41</v>
      </c>
      <c r="Y604" s="49">
        <f>Main!K714</f>
        <v>2.85</v>
      </c>
      <c r="Z604" s="49">
        <f>Main!L3354</f>
        <v>0</v>
      </c>
      <c r="AB604" s="49">
        <v>2</v>
      </c>
      <c r="AC604" s="49" t="str">
        <v>Bailey</v>
      </c>
      <c r="AD604" s="49">
        <v>4.5</v>
      </c>
      <c r="AE604" s="49" t="str">
        <v>Aston Villa</v>
      </c>
      <c r="AF604" s="49">
        <v>2.87</v>
      </c>
      <c r="AG604" s="49">
        <v>3.07</v>
      </c>
      <c r="AH604" s="49">
        <v>3.46</v>
      </c>
      <c r="AI604" s="49">
        <v>2.98</v>
      </c>
      <c r="AJ604" s="49">
        <v>3.47</v>
      </c>
      <c r="AK604" s="49">
        <v>2.1800000000000002</v>
      </c>
      <c r="AL604" s="49">
        <v>2.69</v>
      </c>
      <c r="AM604" s="49">
        <v>2.98</v>
      </c>
      <c r="AN604" s="49">
        <v>0</v>
      </c>
      <c r="AP604" s="50" t="str">
        <f>Main!A714</f>
        <v>Adams</v>
      </c>
      <c r="AQ604" s="50">
        <f>Main!B714</f>
        <v>6.4</v>
      </c>
      <c r="AR604" s="50" t="str">
        <f>Main!C714</f>
        <v>Southampton</v>
      </c>
      <c r="AS604" s="50">
        <f>Main!D714</f>
        <v>3.47</v>
      </c>
      <c r="AT604" s="50">
        <f>Main!E714</f>
        <v>3.59</v>
      </c>
      <c r="AU604" s="50">
        <f>Main!F714</f>
        <v>3.03</v>
      </c>
      <c r="AV604" s="50">
        <f>Main!G714</f>
        <v>3.31</v>
      </c>
      <c r="AW604" s="50">
        <f>Main!H714</f>
        <v>2.9</v>
      </c>
      <c r="AX604" s="50">
        <f>Main!I714</f>
        <v>3.23</v>
      </c>
      <c r="AY604" s="50">
        <f>Main!J714</f>
        <v>2.41</v>
      </c>
      <c r="AZ604" s="50">
        <f>Main!K714</f>
        <v>2.85</v>
      </c>
      <c r="BA604" s="50">
        <f>Main!L1594</f>
        <v>0</v>
      </c>
      <c r="BC604" s="50" t="str">
        <v>Adams</v>
      </c>
      <c r="BD604" s="50">
        <v>6.4</v>
      </c>
      <c r="BE604" s="50" t="str">
        <v>Southampton</v>
      </c>
      <c r="BF604" s="50">
        <v>3.47</v>
      </c>
      <c r="BG604" s="50">
        <v>3.59</v>
      </c>
      <c r="BH604" s="50">
        <v>3.03</v>
      </c>
      <c r="BI604" s="50">
        <v>3.31</v>
      </c>
      <c r="BJ604" s="50">
        <v>2.9</v>
      </c>
      <c r="BK604" s="50">
        <v>3.23</v>
      </c>
      <c r="BL604" s="50">
        <v>2.41</v>
      </c>
      <c r="BM604" s="50">
        <v>2.85</v>
      </c>
      <c r="BN604" s="50">
        <v>0</v>
      </c>
      <c r="BP604" s="126" t="str">
        <f>Main!A604</f>
        <v>Adams</v>
      </c>
      <c r="BQ604" s="126">
        <f>Main!N3354</f>
        <v>0</v>
      </c>
      <c r="BR604" s="126">
        <f>Main!I54</f>
        <v>3.23</v>
      </c>
      <c r="BS604" s="126" t="str">
        <v>Adams</v>
      </c>
      <c r="BT604" s="126">
        <v>0</v>
      </c>
      <c r="BU604" s="126">
        <v>3.23</v>
      </c>
      <c r="BV604" s="127" t="str">
        <f t="shared" si="78"/>
        <v>Adams</v>
      </c>
      <c r="BW604" s="127">
        <f>Main!P3354</f>
        <v>0</v>
      </c>
      <c r="BX604" s="127">
        <f t="shared" si="79"/>
        <v>3.23</v>
      </c>
      <c r="BY604" s="127" t="str">
        <v>Adams</v>
      </c>
      <c r="BZ604" s="127">
        <v>0</v>
      </c>
      <c r="CA604" s="127">
        <v>3.23</v>
      </c>
      <c r="CH604" s="19" t="str">
        <f t="shared" si="80"/>
        <v>Adams</v>
      </c>
      <c r="CI604" s="19">
        <f>Main!M3354-BQ604-BW604-CC604</f>
        <v>0</v>
      </c>
      <c r="CJ604" s="19">
        <f t="shared" si="81"/>
        <v>3.23</v>
      </c>
      <c r="CK604" s="19" t="str">
        <v>Mbeumo</v>
      </c>
      <c r="CL604" s="19">
        <v>0</v>
      </c>
      <c r="CM604" s="19">
        <v>2.81</v>
      </c>
    </row>
    <row r="605" spans="1:91">
      <c r="A605" s="48" t="str">
        <v>Martial</v>
      </c>
      <c r="B605" s="48">
        <v>6.7</v>
      </c>
      <c r="C605" s="48" t="str">
        <v>Man Utd</v>
      </c>
      <c r="D605" s="48">
        <v>4.17</v>
      </c>
      <c r="E605" s="48">
        <v>4.93</v>
      </c>
      <c r="F605" s="48">
        <v>3.2</v>
      </c>
      <c r="G605" s="48">
        <v>3.21</v>
      </c>
      <c r="H605" s="48">
        <v>4.25</v>
      </c>
      <c r="I605" s="48">
        <v>4.1900000000000004</v>
      </c>
      <c r="J605" s="48">
        <v>4.3899999999999997</v>
      </c>
      <c r="K605" s="48">
        <v>2.13</v>
      </c>
      <c r="L605" s="48">
        <v>0</v>
      </c>
      <c r="N605" s="252">
        <f t="shared" si="77"/>
        <v>1</v>
      </c>
      <c r="O605" s="49" t="str">
        <f>Main!A715</f>
        <v>Calvert-Lewin</v>
      </c>
      <c r="P605" s="49">
        <f>Main!B715</f>
        <v>7.9</v>
      </c>
      <c r="Q605" s="49" t="str">
        <f>Main!C715</f>
        <v>Everton</v>
      </c>
      <c r="R605" s="49">
        <f>Main!D715</f>
        <v>0.91</v>
      </c>
      <c r="S605" s="49">
        <f>Main!E715</f>
        <v>1.89</v>
      </c>
      <c r="T605" s="49">
        <f>Main!F715</f>
        <v>4.07</v>
      </c>
      <c r="U605" s="49">
        <f>Main!G715</f>
        <v>3.19</v>
      </c>
      <c r="V605" s="49">
        <f>Main!H715</f>
        <v>3.14</v>
      </c>
      <c r="W605" s="49">
        <f>Main!I715</f>
        <v>2.79</v>
      </c>
      <c r="X605" s="49">
        <f>Main!J715</f>
        <v>4.28</v>
      </c>
      <c r="Y605" s="49">
        <f>Main!K715</f>
        <v>3.88</v>
      </c>
      <c r="Z605" s="49">
        <f>Main!L3355</f>
        <v>0</v>
      </c>
      <c r="AB605" s="49">
        <v>2</v>
      </c>
      <c r="AC605" s="49" t="str">
        <v>March</v>
      </c>
      <c r="AD605" s="49">
        <v>5</v>
      </c>
      <c r="AE605" s="49" t="str">
        <v>Brighton</v>
      </c>
      <c r="AF605" s="49">
        <v>3.02</v>
      </c>
      <c r="AG605" s="49">
        <v>3.21</v>
      </c>
      <c r="AH605" s="49">
        <v>2.75</v>
      </c>
      <c r="AI605" s="49">
        <v>3.04</v>
      </c>
      <c r="AJ605" s="49">
        <v>3.58</v>
      </c>
      <c r="AK605" s="49">
        <v>2.89</v>
      </c>
      <c r="AL605" s="49">
        <v>3.45</v>
      </c>
      <c r="AM605" s="49">
        <v>1.61</v>
      </c>
      <c r="AN605" s="49">
        <v>0</v>
      </c>
      <c r="AP605" s="50" t="str">
        <f>Main!A715</f>
        <v>Calvert-Lewin</v>
      </c>
      <c r="AQ605" s="50">
        <f>Main!B715</f>
        <v>7.9</v>
      </c>
      <c r="AR605" s="50" t="str">
        <f>Main!C715</f>
        <v>Everton</v>
      </c>
      <c r="AS605" s="50">
        <f>Main!D715</f>
        <v>0.91</v>
      </c>
      <c r="AT605" s="50">
        <f>Main!E715</f>
        <v>1.89</v>
      </c>
      <c r="AU605" s="50">
        <f>Main!F715</f>
        <v>4.07</v>
      </c>
      <c r="AV605" s="50">
        <f>Main!G715</f>
        <v>3.19</v>
      </c>
      <c r="AW605" s="50">
        <f>Main!H715</f>
        <v>3.14</v>
      </c>
      <c r="AX605" s="50">
        <f>Main!I715</f>
        <v>2.79</v>
      </c>
      <c r="AY605" s="50">
        <f>Main!J715</f>
        <v>4.28</v>
      </c>
      <c r="AZ605" s="50">
        <f>Main!K715</f>
        <v>3.88</v>
      </c>
      <c r="BA605" s="50">
        <f>Main!L1595</f>
        <v>0</v>
      </c>
      <c r="BC605" s="50" t="str">
        <v>Calvert-Lewin</v>
      </c>
      <c r="BD605" s="50">
        <v>7.9</v>
      </c>
      <c r="BE605" s="50" t="str">
        <v>Everton</v>
      </c>
      <c r="BF605" s="50">
        <v>0.91</v>
      </c>
      <c r="BG605" s="50">
        <v>1.89</v>
      </c>
      <c r="BH605" s="50">
        <v>4.07</v>
      </c>
      <c r="BI605" s="50">
        <v>3.19</v>
      </c>
      <c r="BJ605" s="50">
        <v>3.14</v>
      </c>
      <c r="BK605" s="50">
        <v>2.79</v>
      </c>
      <c r="BL605" s="50">
        <v>4.28</v>
      </c>
      <c r="BM605" s="50">
        <v>3.88</v>
      </c>
      <c r="BN605" s="50">
        <v>0</v>
      </c>
      <c r="BP605" s="126" t="str">
        <f>Main!A605</f>
        <v>Calvert-Lewin</v>
      </c>
      <c r="BQ605" s="126">
        <f>Main!N3355</f>
        <v>0</v>
      </c>
      <c r="BR605" s="126">
        <f>Main!I55</f>
        <v>2.79</v>
      </c>
      <c r="BS605" s="126" t="str">
        <v>Calvert-Lewin</v>
      </c>
      <c r="BT605" s="126">
        <v>0</v>
      </c>
      <c r="BU605" s="126">
        <v>2.79</v>
      </c>
      <c r="BV605" s="127" t="str">
        <f t="shared" si="78"/>
        <v>Calvert-Lewin</v>
      </c>
      <c r="BW605" s="127">
        <f>Main!P3355</f>
        <v>0</v>
      </c>
      <c r="BX605" s="127">
        <f t="shared" si="79"/>
        <v>2.79</v>
      </c>
      <c r="BY605" s="127" t="str">
        <v>Calvert-Lewin</v>
      </c>
      <c r="BZ605" s="127">
        <v>0</v>
      </c>
      <c r="CA605" s="127">
        <v>2.79</v>
      </c>
      <c r="CH605" s="19" t="str">
        <f t="shared" si="80"/>
        <v>Calvert-Lewin</v>
      </c>
      <c r="CI605" s="19">
        <f>Main!M3355-BQ605-BW605-CC605</f>
        <v>0</v>
      </c>
      <c r="CJ605" s="19">
        <f t="shared" si="81"/>
        <v>2.79</v>
      </c>
      <c r="CK605" s="19" t="str">
        <v>Adams</v>
      </c>
      <c r="CL605" s="19">
        <v>0</v>
      </c>
      <c r="CM605" s="19">
        <v>3.23</v>
      </c>
    </row>
    <row r="606" spans="1:91">
      <c r="A606" s="48" t="str">
        <v>Watkins</v>
      </c>
      <c r="B606" s="48">
        <v>7.1</v>
      </c>
      <c r="C606" s="48" t="str">
        <v>Aston Villa</v>
      </c>
      <c r="D606" s="48">
        <v>3.48</v>
      </c>
      <c r="E606" s="48">
        <v>4.07</v>
      </c>
      <c r="F606" s="48">
        <v>4.54</v>
      </c>
      <c r="G606" s="48">
        <v>3.76</v>
      </c>
      <c r="H606" s="48">
        <v>4.13</v>
      </c>
      <c r="I606" s="48">
        <v>2.6</v>
      </c>
      <c r="J606" s="48">
        <v>3.21</v>
      </c>
      <c r="K606" s="48">
        <v>3.55</v>
      </c>
      <c r="L606" s="48">
        <v>0</v>
      </c>
      <c r="N606" s="252">
        <f t="shared" si="77"/>
        <v>1</v>
      </c>
      <c r="O606" s="49" t="str">
        <f>Main!A716</f>
        <v>Scamacca</v>
      </c>
      <c r="P606" s="49">
        <f>Main!B716</f>
        <v>6.7</v>
      </c>
      <c r="Q606" s="49" t="str">
        <f>Main!C716</f>
        <v>West Ham</v>
      </c>
      <c r="R606" s="49">
        <f>Main!D716</f>
        <v>2.15</v>
      </c>
      <c r="S606" s="49">
        <f>Main!E716</f>
        <v>2.98</v>
      </c>
      <c r="T606" s="49">
        <f>Main!F716</f>
        <v>3.06</v>
      </c>
      <c r="U606" s="49">
        <f>Main!G716</f>
        <v>3.61</v>
      </c>
      <c r="V606" s="49">
        <f>Main!H716</f>
        <v>2.67</v>
      </c>
      <c r="W606" s="49">
        <f>Main!I716</f>
        <v>2.96</v>
      </c>
      <c r="X606" s="49">
        <f>Main!J716</f>
        <v>2.72</v>
      </c>
      <c r="Y606" s="49">
        <f>Main!K716</f>
        <v>3.19</v>
      </c>
      <c r="Z606" s="49">
        <f>Main!L3356</f>
        <v>0</v>
      </c>
      <c r="AB606" s="49">
        <v>2</v>
      </c>
      <c r="AC606" s="49" t="str">
        <v>Mahrez</v>
      </c>
      <c r="AD606" s="49">
        <v>7.5</v>
      </c>
      <c r="AE606" s="49" t="str">
        <v>Man City</v>
      </c>
      <c r="AF606" s="49">
        <v>3.13</v>
      </c>
      <c r="AG606" s="49">
        <v>1.98</v>
      </c>
      <c r="AH606" s="49">
        <v>4.4400000000000004</v>
      </c>
      <c r="AI606" s="49">
        <v>2.68</v>
      </c>
      <c r="AJ606" s="49">
        <v>2.23</v>
      </c>
      <c r="AK606" s="49">
        <v>4.91</v>
      </c>
      <c r="AL606" s="49">
        <v>2.65</v>
      </c>
      <c r="AM606" s="49">
        <v>1.07</v>
      </c>
      <c r="AN606" s="49">
        <v>0</v>
      </c>
      <c r="AP606" s="50" t="str">
        <f>Main!A716</f>
        <v>Scamacca</v>
      </c>
      <c r="AQ606" s="50">
        <f>Main!B716</f>
        <v>6.7</v>
      </c>
      <c r="AR606" s="50" t="str">
        <f>Main!C716</f>
        <v>West Ham</v>
      </c>
      <c r="AS606" s="50">
        <f>Main!D716</f>
        <v>2.15</v>
      </c>
      <c r="AT606" s="50">
        <f>Main!E716</f>
        <v>2.98</v>
      </c>
      <c r="AU606" s="50">
        <f>Main!F716</f>
        <v>3.06</v>
      </c>
      <c r="AV606" s="50">
        <f>Main!G716</f>
        <v>3.61</v>
      </c>
      <c r="AW606" s="50">
        <f>Main!H716</f>
        <v>2.67</v>
      </c>
      <c r="AX606" s="50">
        <f>Main!I716</f>
        <v>2.96</v>
      </c>
      <c r="AY606" s="50">
        <f>Main!J716</f>
        <v>2.72</v>
      </c>
      <c r="AZ606" s="50">
        <f>Main!K716</f>
        <v>3.19</v>
      </c>
      <c r="BA606" s="50">
        <f>Main!L1596</f>
        <v>0</v>
      </c>
      <c r="BC606" s="50" t="str">
        <v>Scamacca</v>
      </c>
      <c r="BD606" s="50">
        <v>6.7</v>
      </c>
      <c r="BE606" s="50" t="str">
        <v>West Ham</v>
      </c>
      <c r="BF606" s="50">
        <v>2.15</v>
      </c>
      <c r="BG606" s="50">
        <v>2.98</v>
      </c>
      <c r="BH606" s="50">
        <v>3.06</v>
      </c>
      <c r="BI606" s="50">
        <v>3.61</v>
      </c>
      <c r="BJ606" s="50">
        <v>2.67</v>
      </c>
      <c r="BK606" s="50">
        <v>2.96</v>
      </c>
      <c r="BL606" s="50">
        <v>2.72</v>
      </c>
      <c r="BM606" s="50">
        <v>3.19</v>
      </c>
      <c r="BN606" s="50">
        <v>0</v>
      </c>
      <c r="BP606" s="126" t="str">
        <f>Main!A606</f>
        <v>Scamacca</v>
      </c>
      <c r="BQ606" s="126">
        <f>Main!N3356</f>
        <v>0</v>
      </c>
      <c r="BR606" s="126">
        <f>Main!I56</f>
        <v>2.96</v>
      </c>
      <c r="BS606" s="126" t="str">
        <v>Scamacca</v>
      </c>
      <c r="BT606" s="126">
        <v>0</v>
      </c>
      <c r="BU606" s="126">
        <v>2.96</v>
      </c>
      <c r="BV606" s="127" t="str">
        <f t="shared" si="78"/>
        <v>Scamacca</v>
      </c>
      <c r="BW606" s="127">
        <f>Main!P3356</f>
        <v>0</v>
      </c>
      <c r="BX606" s="127">
        <f t="shared" si="79"/>
        <v>2.96</v>
      </c>
      <c r="BY606" s="127" t="str">
        <v>Scamacca</v>
      </c>
      <c r="BZ606" s="127">
        <v>0</v>
      </c>
      <c r="CA606" s="127">
        <v>2.96</v>
      </c>
      <c r="CH606" s="19" t="str">
        <f t="shared" si="80"/>
        <v>Scamacca</v>
      </c>
      <c r="CI606" s="19">
        <f>Main!M3356-BQ606-BW606-CC606</f>
        <v>0</v>
      </c>
      <c r="CJ606" s="19">
        <f t="shared" si="81"/>
        <v>2.96</v>
      </c>
      <c r="CK606" s="19" t="str">
        <v>Calvert-Lewin</v>
      </c>
      <c r="CL606" s="19">
        <v>0</v>
      </c>
      <c r="CM606" s="19">
        <v>2.79</v>
      </c>
    </row>
    <row r="607" spans="1:91">
      <c r="A607" s="48" t="str">
        <v>Havertz</v>
      </c>
      <c r="B607" s="48">
        <v>7.7</v>
      </c>
      <c r="C607" s="48" t="str">
        <v>Chelsea</v>
      </c>
      <c r="D607" s="48">
        <v>3.67</v>
      </c>
      <c r="E607" s="48">
        <v>6.18</v>
      </c>
      <c r="F607" s="48">
        <v>3.54</v>
      </c>
      <c r="G607" s="48">
        <v>2.58</v>
      </c>
      <c r="H607" s="48">
        <v>3.65</v>
      </c>
      <c r="I607" s="48">
        <v>2.9</v>
      </c>
      <c r="J607" s="48">
        <v>3.59</v>
      </c>
      <c r="K607" s="48">
        <v>2.68</v>
      </c>
      <c r="L607" s="48">
        <v>0</v>
      </c>
      <c r="N607" s="252">
        <f t="shared" si="77"/>
        <v>1</v>
      </c>
      <c r="O607" s="49" t="str">
        <f>Main!A717</f>
        <v>Edouard</v>
      </c>
      <c r="P607" s="49">
        <f>Main!B717</f>
        <v>5.3</v>
      </c>
      <c r="Q607" s="49" t="str">
        <f>Main!C717</f>
        <v>Crystal Palace</v>
      </c>
      <c r="R607" s="49">
        <f>Main!D717</f>
        <v>3.3</v>
      </c>
      <c r="S607" s="49">
        <f>Main!E717</f>
        <v>3.09</v>
      </c>
      <c r="T607" s="49">
        <f>Main!F717</f>
        <v>2.58</v>
      </c>
      <c r="U607" s="49">
        <f>Main!G717</f>
        <v>2.88</v>
      </c>
      <c r="V607" s="49">
        <f>Main!H717</f>
        <v>2.63</v>
      </c>
      <c r="W607" s="49">
        <f>Main!I717</f>
        <v>2.94</v>
      </c>
      <c r="X607" s="49">
        <f>Main!J717</f>
        <v>2.89</v>
      </c>
      <c r="Y607" s="49">
        <f>Main!K717</f>
        <v>2.66</v>
      </c>
      <c r="Z607" s="49">
        <f>Main!L3357</f>
        <v>0</v>
      </c>
      <c r="AB607" s="49">
        <v>2</v>
      </c>
      <c r="AC607" s="49" t="str">
        <v>Harrison</v>
      </c>
      <c r="AD607" s="49">
        <v>5.8</v>
      </c>
      <c r="AE607" s="49" t="str">
        <v>Leeds</v>
      </c>
      <c r="AF607" s="49">
        <v>2.4700000000000002</v>
      </c>
      <c r="AG607" s="49">
        <v>3.28</v>
      </c>
      <c r="AH607" s="49">
        <v>2.9</v>
      </c>
      <c r="AI607" s="49">
        <v>3.09</v>
      </c>
      <c r="AJ607" s="49">
        <v>2.92</v>
      </c>
      <c r="AK607" s="49">
        <v>2.69</v>
      </c>
      <c r="AL607" s="49">
        <v>2.62</v>
      </c>
      <c r="AM607" s="49">
        <v>2.81</v>
      </c>
      <c r="AN607" s="49">
        <v>0</v>
      </c>
      <c r="AP607" s="50" t="str">
        <f>Main!A717</f>
        <v>Edouard</v>
      </c>
      <c r="AQ607" s="50">
        <f>Main!B717</f>
        <v>5.3</v>
      </c>
      <c r="AR607" s="50" t="str">
        <f>Main!C717</f>
        <v>Crystal Palace</v>
      </c>
      <c r="AS607" s="50">
        <f>Main!D717</f>
        <v>3.3</v>
      </c>
      <c r="AT607" s="50">
        <f>Main!E717</f>
        <v>3.09</v>
      </c>
      <c r="AU607" s="50">
        <f>Main!F717</f>
        <v>2.58</v>
      </c>
      <c r="AV607" s="50">
        <f>Main!G717</f>
        <v>2.88</v>
      </c>
      <c r="AW607" s="50">
        <f>Main!H717</f>
        <v>2.63</v>
      </c>
      <c r="AX607" s="50">
        <f>Main!I717</f>
        <v>2.94</v>
      </c>
      <c r="AY607" s="50">
        <f>Main!J717</f>
        <v>2.89</v>
      </c>
      <c r="AZ607" s="50">
        <f>Main!K717</f>
        <v>2.66</v>
      </c>
      <c r="BA607" s="50">
        <f>Main!L1597</f>
        <v>0</v>
      </c>
      <c r="BC607" s="50" t="str">
        <v>Edouard</v>
      </c>
      <c r="BD607" s="50">
        <v>5.3</v>
      </c>
      <c r="BE607" s="50" t="str">
        <v>Crystal Palace</v>
      </c>
      <c r="BF607" s="50">
        <v>3.3</v>
      </c>
      <c r="BG607" s="50">
        <v>3.09</v>
      </c>
      <c r="BH607" s="50">
        <v>2.58</v>
      </c>
      <c r="BI607" s="50">
        <v>2.88</v>
      </c>
      <c r="BJ607" s="50">
        <v>2.63</v>
      </c>
      <c r="BK607" s="50">
        <v>2.94</v>
      </c>
      <c r="BL607" s="50">
        <v>2.89</v>
      </c>
      <c r="BM607" s="50">
        <v>2.66</v>
      </c>
      <c r="BN607" s="50">
        <v>0</v>
      </c>
      <c r="BP607" s="126" t="str">
        <f>Main!A607</f>
        <v>Edouard</v>
      </c>
      <c r="BQ607" s="126">
        <f>Main!N3357</f>
        <v>0</v>
      </c>
      <c r="BR607" s="126">
        <f>Main!I57</f>
        <v>2.94</v>
      </c>
      <c r="BS607" s="126" t="str">
        <v>Edouard</v>
      </c>
      <c r="BT607" s="126">
        <v>0</v>
      </c>
      <c r="BU607" s="126">
        <v>2.94</v>
      </c>
      <c r="BV607" s="127" t="str">
        <f t="shared" si="78"/>
        <v>Edouard</v>
      </c>
      <c r="BW607" s="127">
        <f>Main!P3357</f>
        <v>0</v>
      </c>
      <c r="BX607" s="127">
        <f t="shared" si="79"/>
        <v>2.94</v>
      </c>
      <c r="BY607" s="127" t="str">
        <v>Edouard</v>
      </c>
      <c r="BZ607" s="127">
        <v>0</v>
      </c>
      <c r="CA607" s="127">
        <v>2.94</v>
      </c>
      <c r="CH607" s="19" t="str">
        <f t="shared" si="80"/>
        <v>Edouard</v>
      </c>
      <c r="CI607" s="19">
        <f>Main!M3357-BQ607-BW607-CC607</f>
        <v>0</v>
      </c>
      <c r="CJ607" s="19">
        <f t="shared" si="81"/>
        <v>2.94</v>
      </c>
      <c r="CK607" s="19" t="str">
        <v>Scamacca</v>
      </c>
      <c r="CL607" s="19">
        <v>0</v>
      </c>
      <c r="CM607" s="19">
        <v>2.96</v>
      </c>
    </row>
    <row r="608" spans="1:91">
      <c r="A608" s="48" t="str">
        <v>Aubameyang</v>
      </c>
      <c r="B608" s="48">
        <v>8.6999999999999993</v>
      </c>
      <c r="C608" s="48" t="str">
        <v>Chelsea</v>
      </c>
      <c r="D608" s="48">
        <v>3.5</v>
      </c>
      <c r="E608" s="48">
        <v>5.86</v>
      </c>
      <c r="F608" s="48">
        <v>3.45</v>
      </c>
      <c r="G608" s="48">
        <v>2.48</v>
      </c>
      <c r="H608" s="48">
        <v>3.56</v>
      </c>
      <c r="I608" s="48">
        <v>2.83</v>
      </c>
      <c r="J608" s="48">
        <v>3.45</v>
      </c>
      <c r="K608" s="48">
        <v>2.5299999999999998</v>
      </c>
      <c r="L608" s="48">
        <v>0</v>
      </c>
      <c r="N608" s="252">
        <f t="shared" si="77"/>
        <v>1</v>
      </c>
      <c r="O608" s="49" t="str">
        <f>Main!A718</f>
        <v>Johnson</v>
      </c>
      <c r="P608" s="49">
        <f>Main!B718</f>
        <v>5.6</v>
      </c>
      <c r="Q608" s="49" t="str">
        <f>Main!C718</f>
        <v>Nott'm Forest</v>
      </c>
      <c r="R608" s="49">
        <f>Main!D718</f>
        <v>3.11</v>
      </c>
      <c r="S608" s="49">
        <f>Main!E718</f>
        <v>3.14</v>
      </c>
      <c r="T608" s="49">
        <f>Main!F718</f>
        <v>3.23</v>
      </c>
      <c r="U608" s="49">
        <f>Main!G718</f>
        <v>2.81</v>
      </c>
      <c r="V608" s="49">
        <f>Main!H718</f>
        <v>3.31</v>
      </c>
      <c r="W608" s="49">
        <f>Main!I718</f>
        <v>2.69</v>
      </c>
      <c r="X608" s="49">
        <f>Main!J718</f>
        <v>2.23</v>
      </c>
      <c r="Y608" s="49">
        <f>Main!K718</f>
        <v>2.16</v>
      </c>
      <c r="Z608" s="49">
        <f>Main!L3358</f>
        <v>0</v>
      </c>
      <c r="AB608" s="49">
        <v>2</v>
      </c>
      <c r="AC608" s="49" t="str">
        <v>Eriksen</v>
      </c>
      <c r="AD608" s="49">
        <v>6.3</v>
      </c>
      <c r="AE608" s="49" t="str">
        <v>Man Utd</v>
      </c>
      <c r="AF608" s="49">
        <v>3.13</v>
      </c>
      <c r="AG608" s="49">
        <v>3.63</v>
      </c>
      <c r="AH608" s="49">
        <v>2.4500000000000002</v>
      </c>
      <c r="AI608" s="49">
        <v>2.4900000000000002</v>
      </c>
      <c r="AJ608" s="49">
        <v>3.24</v>
      </c>
      <c r="AK608" s="49">
        <v>2.96</v>
      </c>
      <c r="AL608" s="49">
        <v>3.24</v>
      </c>
      <c r="AM608" s="49">
        <v>1.55</v>
      </c>
      <c r="AN608" s="49">
        <v>0</v>
      </c>
      <c r="AP608" s="50" t="str">
        <f>Main!A718</f>
        <v>Johnson</v>
      </c>
      <c r="AQ608" s="50">
        <f>Main!B718</f>
        <v>5.6</v>
      </c>
      <c r="AR608" s="50" t="str">
        <f>Main!C718</f>
        <v>Nott'm Forest</v>
      </c>
      <c r="AS608" s="50">
        <f>Main!D718</f>
        <v>3.11</v>
      </c>
      <c r="AT608" s="50">
        <f>Main!E718</f>
        <v>3.14</v>
      </c>
      <c r="AU608" s="50">
        <f>Main!F718</f>
        <v>3.23</v>
      </c>
      <c r="AV608" s="50">
        <f>Main!G718</f>
        <v>2.81</v>
      </c>
      <c r="AW608" s="50">
        <f>Main!H718</f>
        <v>3.31</v>
      </c>
      <c r="AX608" s="50">
        <f>Main!I718</f>
        <v>2.69</v>
      </c>
      <c r="AY608" s="50">
        <f>Main!J718</f>
        <v>2.23</v>
      </c>
      <c r="AZ608" s="50">
        <f>Main!K718</f>
        <v>2.16</v>
      </c>
      <c r="BA608" s="50">
        <f>Main!L1598</f>
        <v>0</v>
      </c>
      <c r="BC608" s="50" t="str">
        <v>Johnson</v>
      </c>
      <c r="BD608" s="50">
        <v>5.6</v>
      </c>
      <c r="BE608" s="50" t="str">
        <v>Nott'm Forest</v>
      </c>
      <c r="BF608" s="50">
        <v>3.11</v>
      </c>
      <c r="BG608" s="50">
        <v>3.14</v>
      </c>
      <c r="BH608" s="50">
        <v>3.23</v>
      </c>
      <c r="BI608" s="50">
        <v>2.81</v>
      </c>
      <c r="BJ608" s="50">
        <v>3.31</v>
      </c>
      <c r="BK608" s="50">
        <v>2.69</v>
      </c>
      <c r="BL608" s="50">
        <v>2.23</v>
      </c>
      <c r="BM608" s="50">
        <v>2.16</v>
      </c>
      <c r="BN608" s="50">
        <v>0</v>
      </c>
      <c r="BP608" s="126" t="str">
        <f>Main!A608</f>
        <v>Johnson</v>
      </c>
      <c r="BQ608" s="126">
        <f>Main!N3358</f>
        <v>0</v>
      </c>
      <c r="BR608" s="126">
        <f>Main!I58</f>
        <v>2.69</v>
      </c>
      <c r="BS608" s="126" t="str">
        <v>Johnson</v>
      </c>
      <c r="BT608" s="126">
        <v>0</v>
      </c>
      <c r="BU608" s="126">
        <v>2.69</v>
      </c>
      <c r="BV608" s="127" t="str">
        <f t="shared" si="78"/>
        <v>Johnson</v>
      </c>
      <c r="BW608" s="127">
        <f>Main!P3358</f>
        <v>0</v>
      </c>
      <c r="BX608" s="127">
        <f t="shared" si="79"/>
        <v>2.69</v>
      </c>
      <c r="BY608" s="127" t="str">
        <v>Johnson</v>
      </c>
      <c r="BZ608" s="127">
        <v>0</v>
      </c>
      <c r="CA608" s="127">
        <v>2.69</v>
      </c>
      <c r="CH608" s="19" t="str">
        <f t="shared" si="80"/>
        <v>Johnson</v>
      </c>
      <c r="CI608" s="19">
        <f>Main!M3358-BQ608-BW608-CC608</f>
        <v>0</v>
      </c>
      <c r="CJ608" s="19">
        <f t="shared" si="81"/>
        <v>2.69</v>
      </c>
      <c r="CK608" s="19" t="str">
        <v>Edouard</v>
      </c>
      <c r="CL608" s="19">
        <v>0</v>
      </c>
      <c r="CM608" s="19">
        <v>2.94</v>
      </c>
    </row>
    <row r="609" spans="1:91">
      <c r="A609" s="48" t="str">
        <v>Solanke</v>
      </c>
      <c r="B609" s="48">
        <v>5.8</v>
      </c>
      <c r="C609" s="48" t="str">
        <v>Bournemouth</v>
      </c>
      <c r="D609" s="48">
        <v>4.43</v>
      </c>
      <c r="E609" s="48">
        <v>3.26</v>
      </c>
      <c r="F609" s="48">
        <v>3.55</v>
      </c>
      <c r="G609" s="48">
        <v>4.2699999999999996</v>
      </c>
      <c r="H609" s="48">
        <v>3.09</v>
      </c>
      <c r="I609" s="48">
        <v>3.33</v>
      </c>
      <c r="J609" s="48">
        <v>3.31</v>
      </c>
      <c r="K609" s="48">
        <v>1.24</v>
      </c>
      <c r="L609" s="48">
        <v>0</v>
      </c>
      <c r="N609" s="252">
        <f t="shared" si="77"/>
        <v>1</v>
      </c>
      <c r="O609" s="49" t="str">
        <f>Main!A719</f>
        <v>Daka</v>
      </c>
      <c r="P609" s="49">
        <f>Main!B719</f>
        <v>5.7</v>
      </c>
      <c r="Q609" s="49" t="str">
        <f>Main!C719</f>
        <v>Leicester</v>
      </c>
      <c r="R609" s="49">
        <f>Main!D719</f>
        <v>2.34</v>
      </c>
      <c r="S609" s="49">
        <f>Main!E719</f>
        <v>3.19</v>
      </c>
      <c r="T609" s="49">
        <f>Main!F719</f>
        <v>2.93</v>
      </c>
      <c r="U609" s="49">
        <f>Main!G719</f>
        <v>2.73</v>
      </c>
      <c r="V609" s="49">
        <f>Main!H719</f>
        <v>2.31</v>
      </c>
      <c r="W609" s="49">
        <f>Main!I719</f>
        <v>2.2799999999999998</v>
      </c>
      <c r="X609" s="49">
        <f>Main!J719</f>
        <v>2.1800000000000002</v>
      </c>
      <c r="Y609" s="49">
        <f>Main!K719</f>
        <v>1.83</v>
      </c>
      <c r="Z609" s="49">
        <f>Main!L3359</f>
        <v>0</v>
      </c>
      <c r="AB609" s="49">
        <v>2</v>
      </c>
      <c r="AC609" s="49" t="str">
        <v>Eze</v>
      </c>
      <c r="AD609" s="49">
        <v>5.7</v>
      </c>
      <c r="AE609" s="49" t="str">
        <v>Crystal Palace</v>
      </c>
      <c r="AF609" s="49">
        <v>3.39</v>
      </c>
      <c r="AG609" s="49">
        <v>3.07</v>
      </c>
      <c r="AH609" s="49">
        <v>2.6</v>
      </c>
      <c r="AI609" s="49">
        <v>2.76</v>
      </c>
      <c r="AJ609" s="49">
        <v>2.48</v>
      </c>
      <c r="AK609" s="49">
        <v>2.91</v>
      </c>
      <c r="AL609" s="49">
        <v>2.82</v>
      </c>
      <c r="AM609" s="49">
        <v>2.56</v>
      </c>
      <c r="AN609" s="49">
        <v>0</v>
      </c>
      <c r="AP609" s="50" t="str">
        <f>Main!A719</f>
        <v>Daka</v>
      </c>
      <c r="AQ609" s="50">
        <f>Main!B719</f>
        <v>5.7</v>
      </c>
      <c r="AR609" s="50" t="str">
        <f>Main!C719</f>
        <v>Leicester</v>
      </c>
      <c r="AS609" s="50">
        <f>Main!D719</f>
        <v>2.34</v>
      </c>
      <c r="AT609" s="50">
        <f>Main!E719</f>
        <v>3.19</v>
      </c>
      <c r="AU609" s="50">
        <f>Main!F719</f>
        <v>2.93</v>
      </c>
      <c r="AV609" s="50">
        <f>Main!G719</f>
        <v>2.73</v>
      </c>
      <c r="AW609" s="50">
        <f>Main!H719</f>
        <v>2.31</v>
      </c>
      <c r="AX609" s="50">
        <f>Main!I719</f>
        <v>2.2799999999999998</v>
      </c>
      <c r="AY609" s="50">
        <f>Main!J719</f>
        <v>2.1800000000000002</v>
      </c>
      <c r="AZ609" s="50">
        <f>Main!K719</f>
        <v>1.83</v>
      </c>
      <c r="BA609" s="50">
        <f>Main!L1599</f>
        <v>0</v>
      </c>
      <c r="BC609" s="50" t="str">
        <v>Daka</v>
      </c>
      <c r="BD609" s="50">
        <v>5.7</v>
      </c>
      <c r="BE609" s="50" t="str">
        <v>Leicester</v>
      </c>
      <c r="BF609" s="50">
        <v>2.34</v>
      </c>
      <c r="BG609" s="50">
        <v>3.19</v>
      </c>
      <c r="BH609" s="50">
        <v>2.93</v>
      </c>
      <c r="BI609" s="50">
        <v>2.73</v>
      </c>
      <c r="BJ609" s="50">
        <v>2.31</v>
      </c>
      <c r="BK609" s="50">
        <v>2.2799999999999998</v>
      </c>
      <c r="BL609" s="50">
        <v>2.1800000000000002</v>
      </c>
      <c r="BM609" s="50">
        <v>1.83</v>
      </c>
      <c r="BN609" s="50">
        <v>0</v>
      </c>
      <c r="BP609" s="126" t="str">
        <f>Main!A609</f>
        <v>Daka</v>
      </c>
      <c r="BQ609" s="126">
        <f>Main!N3359</f>
        <v>0</v>
      </c>
      <c r="BR609" s="126" t="e">
        <f>Main!#REF!</f>
        <v>#REF!</v>
      </c>
      <c r="BS609" s="126" t="str">
        <v>Daka</v>
      </c>
      <c r="BT609" s="126">
        <v>0</v>
      </c>
      <c r="BU609" s="126" t="e">
        <v>#REF!</v>
      </c>
      <c r="BV609" s="127" t="str">
        <f t="shared" si="78"/>
        <v>Daka</v>
      </c>
      <c r="BW609" s="127">
        <f>Main!P3359</f>
        <v>0</v>
      </c>
      <c r="BX609" s="127" t="e">
        <f t="shared" si="79"/>
        <v>#REF!</v>
      </c>
      <c r="BY609" s="127" t="str">
        <v>Daka</v>
      </c>
      <c r="BZ609" s="127">
        <v>0</v>
      </c>
      <c r="CA609" s="127" t="e">
        <v>#REF!</v>
      </c>
      <c r="CH609" s="19" t="str">
        <f t="shared" si="80"/>
        <v>Daka</v>
      </c>
      <c r="CI609" s="19">
        <f>Main!M3359-BQ609-BW609-CC609</f>
        <v>0</v>
      </c>
      <c r="CJ609" s="19" t="e">
        <f t="shared" si="81"/>
        <v>#REF!</v>
      </c>
      <c r="CK609" s="19" t="str">
        <v>Johnson</v>
      </c>
      <c r="CL609" s="19">
        <v>0</v>
      </c>
      <c r="CM609" s="19">
        <v>2.69</v>
      </c>
    </row>
    <row r="610" spans="1:91">
      <c r="A610" s="48" t="str">
        <v>Bamford</v>
      </c>
      <c r="B610" s="48">
        <v>7.2</v>
      </c>
      <c r="C610" s="48" t="str">
        <v>Leeds</v>
      </c>
      <c r="D610" s="48">
        <v>1.69</v>
      </c>
      <c r="E610" s="48">
        <v>3.12</v>
      </c>
      <c r="F610" s="48">
        <v>3.23</v>
      </c>
      <c r="G610" s="48">
        <v>3.87</v>
      </c>
      <c r="H610" s="48">
        <v>3.4</v>
      </c>
      <c r="I610" s="48">
        <v>3.24</v>
      </c>
      <c r="J610" s="48">
        <v>3.34</v>
      </c>
      <c r="K610" s="48">
        <v>3.43</v>
      </c>
      <c r="L610" s="48">
        <v>0</v>
      </c>
      <c r="N610" s="252">
        <f t="shared" si="77"/>
        <v>1</v>
      </c>
      <c r="O610" s="49" t="str">
        <f>Main!A720</f>
        <v>Greenwood</v>
      </c>
      <c r="P610" s="49">
        <f>Main!B720</f>
        <v>4.2</v>
      </c>
      <c r="Q610" s="49" t="str">
        <f>Main!C720</f>
        <v>Leeds</v>
      </c>
      <c r="R610" s="49">
        <f>Main!D720</f>
        <v>0.81</v>
      </c>
      <c r="S610" s="49">
        <f>Main!E720</f>
        <v>0.99</v>
      </c>
      <c r="T610" s="49">
        <f>Main!F720</f>
        <v>0.74</v>
      </c>
      <c r="U610" s="49">
        <f>Main!G720</f>
        <v>0.86</v>
      </c>
      <c r="V610" s="49">
        <f>Main!H720</f>
        <v>0.69</v>
      </c>
      <c r="W610" s="49">
        <f>Main!I720</f>
        <v>0.71</v>
      </c>
      <c r="X610" s="49">
        <f>Main!J720</f>
        <v>0.79</v>
      </c>
      <c r="Y610" s="49">
        <f>Main!K720</f>
        <v>0.73</v>
      </c>
      <c r="Z610" s="49">
        <f>Main!L3360</f>
        <v>0</v>
      </c>
      <c r="AB610" s="49">
        <v>3</v>
      </c>
      <c r="AC610" s="49" t="str">
        <v>Cancelo</v>
      </c>
      <c r="AD610" s="49">
        <v>7.4</v>
      </c>
      <c r="AE610" s="49" t="str">
        <v>Man City</v>
      </c>
      <c r="AF610" s="49">
        <v>4.88</v>
      </c>
      <c r="AG610" s="49">
        <v>3.74</v>
      </c>
      <c r="AH610" s="49">
        <v>6.68</v>
      </c>
      <c r="AI610" s="49">
        <v>4.47</v>
      </c>
      <c r="AJ610" s="49">
        <v>3.18</v>
      </c>
      <c r="AK610" s="49">
        <v>7.21</v>
      </c>
      <c r="AL610" s="49">
        <v>4.09</v>
      </c>
      <c r="AM610" s="49">
        <v>1.86</v>
      </c>
      <c r="AN610" s="49">
        <v>0</v>
      </c>
      <c r="AP610" s="50" t="str">
        <f>Main!A720</f>
        <v>Greenwood</v>
      </c>
      <c r="AQ610" s="50">
        <f>Main!B720</f>
        <v>4.2</v>
      </c>
      <c r="AR610" s="50" t="str">
        <f>Main!C720</f>
        <v>Leeds</v>
      </c>
      <c r="AS610" s="50">
        <f>Main!D720</f>
        <v>0.81</v>
      </c>
      <c r="AT610" s="50">
        <f>Main!E720</f>
        <v>0.99</v>
      </c>
      <c r="AU610" s="50">
        <f>Main!F720</f>
        <v>0.74</v>
      </c>
      <c r="AV610" s="50">
        <f>Main!G720</f>
        <v>0.86</v>
      </c>
      <c r="AW610" s="50">
        <f>Main!H720</f>
        <v>0.69</v>
      </c>
      <c r="AX610" s="50">
        <f>Main!I720</f>
        <v>0.71</v>
      </c>
      <c r="AY610" s="50">
        <f>Main!J720</f>
        <v>0.79</v>
      </c>
      <c r="AZ610" s="50">
        <f>Main!K720</f>
        <v>0.73</v>
      </c>
      <c r="BA610" s="50">
        <f>Main!L1600</f>
        <v>0</v>
      </c>
      <c r="BC610" s="50" t="str">
        <v>Greenwood</v>
      </c>
      <c r="BD610" s="50">
        <v>4.2</v>
      </c>
      <c r="BE610" s="50" t="str">
        <v>Leeds</v>
      </c>
      <c r="BF610" s="50">
        <v>0.81</v>
      </c>
      <c r="BG610" s="50">
        <v>0.99</v>
      </c>
      <c r="BH610" s="50">
        <v>0.74</v>
      </c>
      <c r="BI610" s="50">
        <v>0.86</v>
      </c>
      <c r="BJ610" s="50">
        <v>0.69</v>
      </c>
      <c r="BK610" s="50">
        <v>0.71</v>
      </c>
      <c r="BL610" s="50">
        <v>0.79</v>
      </c>
      <c r="BM610" s="50">
        <v>0.73</v>
      </c>
      <c r="BN610" s="50">
        <v>0</v>
      </c>
      <c r="BP610" s="126" t="str">
        <f>Main!A610</f>
        <v>Greenwood</v>
      </c>
      <c r="BQ610" s="126">
        <f>Main!N3360</f>
        <v>0</v>
      </c>
      <c r="BR610" s="126">
        <f>Main!I60</f>
        <v>0.71</v>
      </c>
      <c r="BS610" s="126" t="str">
        <v>Greenwood</v>
      </c>
      <c r="BT610" s="126">
        <v>0</v>
      </c>
      <c r="BU610" s="126">
        <v>0.71</v>
      </c>
      <c r="BV610" s="127" t="str">
        <f t="shared" si="78"/>
        <v>Greenwood</v>
      </c>
      <c r="BW610" s="127">
        <f>Main!P3360</f>
        <v>0</v>
      </c>
      <c r="BX610" s="127">
        <f t="shared" si="79"/>
        <v>0.71</v>
      </c>
      <c r="BY610" s="127" t="str">
        <v>Greenwood</v>
      </c>
      <c r="BZ610" s="127">
        <v>0</v>
      </c>
      <c r="CA610" s="127">
        <v>0.71</v>
      </c>
      <c r="CH610" s="19" t="str">
        <f t="shared" si="80"/>
        <v>Greenwood</v>
      </c>
      <c r="CI610" s="19">
        <f>Main!M3360-BQ610-BW610-CC610</f>
        <v>1</v>
      </c>
      <c r="CJ610" s="19">
        <f t="shared" si="81"/>
        <v>0.71</v>
      </c>
      <c r="CK610" s="19" t="str">
        <v>Daka</v>
      </c>
      <c r="CL610" s="19">
        <v>0</v>
      </c>
      <c r="CM610" s="19" t="e">
        <v>#REF!</v>
      </c>
    </row>
    <row r="611" spans="1:91">
      <c r="A611" s="48" t="str">
        <v>Mbeumo</v>
      </c>
      <c r="B611" s="48">
        <v>5.8</v>
      </c>
      <c r="C611" s="48" t="str">
        <v>Brentford</v>
      </c>
      <c r="D611" s="48">
        <v>3</v>
      </c>
      <c r="E611" s="48">
        <v>2.62</v>
      </c>
      <c r="F611" s="48">
        <v>3.81</v>
      </c>
      <c r="G611" s="48">
        <v>3.38</v>
      </c>
      <c r="H611" s="48">
        <v>4.13</v>
      </c>
      <c r="I611" s="48">
        <v>2.81</v>
      </c>
      <c r="J611" s="48">
        <v>3.94</v>
      </c>
      <c r="K611" s="48">
        <v>1.57</v>
      </c>
      <c r="L611" s="48">
        <v>0</v>
      </c>
      <c r="N611" s="252">
        <f t="shared" si="77"/>
        <v>4</v>
      </c>
      <c r="O611" s="49" t="str">
        <f>Main!A721</f>
        <v>Ederson</v>
      </c>
      <c r="P611" s="49">
        <f>Main!B721</f>
        <v>5.4</v>
      </c>
      <c r="Q611" s="49" t="str">
        <f>Main!C721</f>
        <v>Man City</v>
      </c>
      <c r="R611" s="49">
        <f>Main!D721</f>
        <v>4.5999999999999996</v>
      </c>
      <c r="S611" s="49">
        <f>Main!E721</f>
        <v>3.91</v>
      </c>
      <c r="T611" s="49">
        <f>Main!F721</f>
        <v>7.59</v>
      </c>
      <c r="U611" s="49">
        <f>Main!G721</f>
        <v>4.5</v>
      </c>
      <c r="V611" s="49">
        <f>Main!H721</f>
        <v>3.67</v>
      </c>
      <c r="W611" s="49">
        <f>Main!I721</f>
        <v>7.83</v>
      </c>
      <c r="X611" s="49">
        <f>Main!J721</f>
        <v>4.32</v>
      </c>
      <c r="Y611" s="49">
        <f>Main!K721</f>
        <v>1.89</v>
      </c>
      <c r="Z611" s="49">
        <f>Main!L3361</f>
        <v>1</v>
      </c>
      <c r="AB611" s="49">
        <v>3</v>
      </c>
      <c r="AC611" s="49" t="str">
        <v>Robertson</v>
      </c>
      <c r="AD611" s="49">
        <v>6.8</v>
      </c>
      <c r="AE611" s="49" t="str">
        <v>Liverpool</v>
      </c>
      <c r="AF611" s="49">
        <v>4.58</v>
      </c>
      <c r="AG611" s="49">
        <v>3.64</v>
      </c>
      <c r="AH611" s="49">
        <v>3.23</v>
      </c>
      <c r="AI611" s="49">
        <v>3.52</v>
      </c>
      <c r="AJ611" s="49">
        <v>3.86</v>
      </c>
      <c r="AK611" s="49">
        <v>4.6900000000000004</v>
      </c>
      <c r="AL611" s="49">
        <v>2.81</v>
      </c>
      <c r="AM611" s="49">
        <v>3.76</v>
      </c>
      <c r="AN611" s="49">
        <v>0</v>
      </c>
      <c r="AP611" s="50" t="str">
        <f>Main!A721</f>
        <v>Ederson</v>
      </c>
      <c r="AQ611" s="50">
        <f>Main!B721</f>
        <v>5.4</v>
      </c>
      <c r="AR611" s="50" t="str">
        <f>Main!C721</f>
        <v>Man City</v>
      </c>
      <c r="AS611" s="50">
        <f>Main!D721</f>
        <v>4.5999999999999996</v>
      </c>
      <c r="AT611" s="50">
        <f>Main!E721</f>
        <v>3.91</v>
      </c>
      <c r="AU611" s="50">
        <f>Main!F721</f>
        <v>7.59</v>
      </c>
      <c r="AV611" s="50">
        <f>Main!G721</f>
        <v>4.5</v>
      </c>
      <c r="AW611" s="50">
        <f>Main!H721</f>
        <v>3.67</v>
      </c>
      <c r="AX611" s="50">
        <f>Main!I721</f>
        <v>7.83</v>
      </c>
      <c r="AY611" s="50">
        <f>Main!J721</f>
        <v>4.32</v>
      </c>
      <c r="AZ611" s="50">
        <f>Main!K721</f>
        <v>1.89</v>
      </c>
      <c r="BA611" s="50">
        <f>Main!L1601</f>
        <v>0</v>
      </c>
      <c r="BC611" s="50" t="str">
        <v>Ederson</v>
      </c>
      <c r="BD611" s="50">
        <v>5.4</v>
      </c>
      <c r="BE611" s="50" t="str">
        <v>Man City</v>
      </c>
      <c r="BF611" s="50">
        <v>4.5999999999999996</v>
      </c>
      <c r="BG611" s="50">
        <v>3.91</v>
      </c>
      <c r="BH611" s="50">
        <v>7.59</v>
      </c>
      <c r="BI611" s="50">
        <v>4.5</v>
      </c>
      <c r="BJ611" s="50">
        <v>3.67</v>
      </c>
      <c r="BK611" s="50">
        <v>7.83</v>
      </c>
      <c r="BL611" s="50">
        <v>4.32</v>
      </c>
      <c r="BM611" s="50">
        <v>1.89</v>
      </c>
      <c r="BN611" s="50">
        <v>0</v>
      </c>
      <c r="BP611" s="126" t="str">
        <f>Main!A611</f>
        <v>Ederson</v>
      </c>
      <c r="BQ611" s="126">
        <f>Main!N3361</f>
        <v>0</v>
      </c>
      <c r="BR611" s="126">
        <f>Main!I61</f>
        <v>7.83</v>
      </c>
      <c r="BS611" s="126" t="str">
        <v>Ederson</v>
      </c>
      <c r="BT611" s="126">
        <v>0</v>
      </c>
      <c r="BU611" s="126">
        <v>7.83</v>
      </c>
      <c r="BV611" s="127" t="str">
        <f t="shared" si="78"/>
        <v>Ederson</v>
      </c>
      <c r="BW611" s="127">
        <f>Main!P3361</f>
        <v>0</v>
      </c>
      <c r="BX611" s="127">
        <f t="shared" si="79"/>
        <v>7.83</v>
      </c>
      <c r="BY611" s="127" t="str">
        <v>Ederson</v>
      </c>
      <c r="BZ611" s="127">
        <v>0</v>
      </c>
      <c r="CA611" s="127">
        <v>7.83</v>
      </c>
      <c r="CB611" s="128" t="str">
        <f t="shared" ref="CB611:CB625" si="82">CB501</f>
        <v>Ederson</v>
      </c>
      <c r="CC611" s="128">
        <f>Main!M3361</f>
        <v>0</v>
      </c>
      <c r="CD611" s="128">
        <f>Main!I61</f>
        <v>7.83</v>
      </c>
      <c r="CE611" s="128" t="str" cm="1">
        <f t="array" ref="CE611:CG625">_xlfn._xlws.SORT(CB611:CD625,2,-1)</f>
        <v>Leno</v>
      </c>
      <c r="CF611" s="128">
        <v>1</v>
      </c>
      <c r="CG611" s="128">
        <v>3.74</v>
      </c>
      <c r="CH611" s="19" t="str">
        <f t="shared" si="80"/>
        <v>Ederson</v>
      </c>
      <c r="CI611" s="19">
        <f>Main!M3361-BQ611-BW611-CC611</f>
        <v>0</v>
      </c>
      <c r="CJ611" s="19">
        <f t="shared" si="81"/>
        <v>7.83</v>
      </c>
      <c r="CK611" s="19" t="str">
        <v>Ederson</v>
      </c>
      <c r="CL611" s="19">
        <v>0</v>
      </c>
      <c r="CM611" s="19">
        <v>7.83</v>
      </c>
    </row>
    <row r="612" spans="1:91">
      <c r="A612" s="48" t="str">
        <v>Adams</v>
      </c>
      <c r="B612" s="48">
        <v>6.4</v>
      </c>
      <c r="C612" s="48" t="str">
        <v>Southampton</v>
      </c>
      <c r="D612" s="48">
        <v>3.47</v>
      </c>
      <c r="E612" s="48">
        <v>3.59</v>
      </c>
      <c r="F612" s="48">
        <v>3.03</v>
      </c>
      <c r="G612" s="48">
        <v>3.31</v>
      </c>
      <c r="H612" s="48">
        <v>2.9</v>
      </c>
      <c r="I612" s="48">
        <v>3.23</v>
      </c>
      <c r="J612" s="48">
        <v>2.41</v>
      </c>
      <c r="K612" s="48">
        <v>2.85</v>
      </c>
      <c r="L612" s="48">
        <v>0</v>
      </c>
      <c r="N612" s="252">
        <f t="shared" si="77"/>
        <v>4</v>
      </c>
      <c r="O612" s="49" t="str">
        <f>Main!A722</f>
        <v>Ramsdale</v>
      </c>
      <c r="P612" s="49">
        <f>Main!B722</f>
        <v>4.9000000000000004</v>
      </c>
      <c r="Q612" s="49" t="str">
        <f>Main!C722</f>
        <v>Arsenal</v>
      </c>
      <c r="R612" s="49">
        <f>Main!D722</f>
        <v>3.74</v>
      </c>
      <c r="S612" s="49">
        <f>Main!E722</f>
        <v>3.69</v>
      </c>
      <c r="T612" s="49">
        <f>Main!F722</f>
        <v>3.38</v>
      </c>
      <c r="U612" s="49">
        <f>Main!G722</f>
        <v>3.69</v>
      </c>
      <c r="V612" s="49">
        <f>Main!H722</f>
        <v>3.94</v>
      </c>
      <c r="W612" s="49">
        <f>Main!I722</f>
        <v>7.27</v>
      </c>
      <c r="X612" s="49">
        <f>Main!J722</f>
        <v>3.69</v>
      </c>
      <c r="Y612" s="49">
        <f>Main!K722</f>
        <v>3.02</v>
      </c>
      <c r="Z612" s="49">
        <f>Main!L3362</f>
        <v>0</v>
      </c>
      <c r="AB612" s="49">
        <v>3</v>
      </c>
      <c r="AC612" s="49" t="str">
        <v>Van Dijk</v>
      </c>
      <c r="AD612" s="49">
        <v>6.5</v>
      </c>
      <c r="AE612" s="49" t="str">
        <v>Liverpool</v>
      </c>
      <c r="AF612" s="49">
        <v>4.2</v>
      </c>
      <c r="AG612" s="49">
        <v>3.49</v>
      </c>
      <c r="AH612" s="49">
        <v>3.03</v>
      </c>
      <c r="AI612" s="49">
        <v>3.32</v>
      </c>
      <c r="AJ612" s="49">
        <v>3.66</v>
      </c>
      <c r="AK612" s="49">
        <v>4.22</v>
      </c>
      <c r="AL612" s="49">
        <v>2.56</v>
      </c>
      <c r="AM612" s="49">
        <v>3.38</v>
      </c>
      <c r="AN612" s="49">
        <v>0</v>
      </c>
      <c r="AP612" s="50" t="str">
        <f>Main!A722</f>
        <v>Ramsdale</v>
      </c>
      <c r="AQ612" s="50">
        <f>Main!B722</f>
        <v>4.9000000000000004</v>
      </c>
      <c r="AR612" s="50" t="str">
        <f>Main!C722</f>
        <v>Arsenal</v>
      </c>
      <c r="AS612" s="50">
        <f>Main!D722</f>
        <v>3.74</v>
      </c>
      <c r="AT612" s="50">
        <f>Main!E722</f>
        <v>3.69</v>
      </c>
      <c r="AU612" s="50">
        <f>Main!F722</f>
        <v>3.38</v>
      </c>
      <c r="AV612" s="50">
        <f>Main!G722</f>
        <v>3.69</v>
      </c>
      <c r="AW612" s="50">
        <f>Main!H722</f>
        <v>3.94</v>
      </c>
      <c r="AX612" s="50">
        <f>Main!I722</f>
        <v>7.27</v>
      </c>
      <c r="AY612" s="50">
        <f>Main!J722</f>
        <v>3.69</v>
      </c>
      <c r="AZ612" s="50">
        <f>Main!K722</f>
        <v>3.02</v>
      </c>
      <c r="BA612" s="50">
        <f>Main!L1602</f>
        <v>0</v>
      </c>
      <c r="BC612" s="50" t="str">
        <v>Ramsdale</v>
      </c>
      <c r="BD612" s="50">
        <v>4.9000000000000004</v>
      </c>
      <c r="BE612" s="50" t="str">
        <v>Arsenal</v>
      </c>
      <c r="BF612" s="50">
        <v>3.74</v>
      </c>
      <c r="BG612" s="50">
        <v>3.69</v>
      </c>
      <c r="BH612" s="50">
        <v>3.38</v>
      </c>
      <c r="BI612" s="50">
        <v>3.69</v>
      </c>
      <c r="BJ612" s="50">
        <v>3.94</v>
      </c>
      <c r="BK612" s="50">
        <v>7.27</v>
      </c>
      <c r="BL612" s="50">
        <v>3.69</v>
      </c>
      <c r="BM612" s="50">
        <v>3.02</v>
      </c>
      <c r="BN612" s="50">
        <v>0</v>
      </c>
      <c r="BP612" s="126" t="str">
        <f>Main!A612</f>
        <v>Ramsdale</v>
      </c>
      <c r="BQ612" s="126">
        <f>Main!N3362</f>
        <v>0</v>
      </c>
      <c r="BR612" s="126">
        <f>Main!I62</f>
        <v>7.27</v>
      </c>
      <c r="BS612" s="126" t="str">
        <v>Ramsdale</v>
      </c>
      <c r="BT612" s="126">
        <v>0</v>
      </c>
      <c r="BU612" s="126">
        <v>7.27</v>
      </c>
      <c r="BV612" s="127" t="str">
        <f t="shared" si="78"/>
        <v>Ramsdale</v>
      </c>
      <c r="BW612" s="127">
        <f>Main!P3362</f>
        <v>0</v>
      </c>
      <c r="BX612" s="127">
        <f t="shared" si="79"/>
        <v>7.27</v>
      </c>
      <c r="BY612" s="127" t="str">
        <v>Ramsdale</v>
      </c>
      <c r="BZ612" s="127">
        <v>0</v>
      </c>
      <c r="CA612" s="127">
        <v>7.27</v>
      </c>
      <c r="CB612" s="128" t="str">
        <f t="shared" si="82"/>
        <v>Ramsdale</v>
      </c>
      <c r="CC612" s="128">
        <f>Main!M3362</f>
        <v>0</v>
      </c>
      <c r="CD612" s="128">
        <f>Main!I62</f>
        <v>7.27</v>
      </c>
      <c r="CE612" s="128" t="str">
        <v>Ederson</v>
      </c>
      <c r="CF612" s="128">
        <v>0</v>
      </c>
      <c r="CG612" s="128">
        <v>7.83</v>
      </c>
      <c r="CH612" s="19" t="str">
        <f t="shared" si="80"/>
        <v>Ramsdale</v>
      </c>
      <c r="CI612" s="19">
        <f>Main!M3362-BQ612-BW612-CC612</f>
        <v>0</v>
      </c>
      <c r="CJ612" s="19">
        <f t="shared" si="81"/>
        <v>7.27</v>
      </c>
      <c r="CK612" s="19" t="str">
        <v>Ramsdale</v>
      </c>
      <c r="CL612" s="19">
        <v>0</v>
      </c>
      <c r="CM612" s="19">
        <v>7.27</v>
      </c>
    </row>
    <row r="613" spans="1:91">
      <c r="A613" s="48" t="str">
        <v>Calvert-Lewin</v>
      </c>
      <c r="B613" s="48">
        <v>7.9</v>
      </c>
      <c r="C613" s="48" t="str">
        <v>Everton</v>
      </c>
      <c r="D613" s="48">
        <v>0.91</v>
      </c>
      <c r="E613" s="48">
        <v>1.89</v>
      </c>
      <c r="F613" s="48">
        <v>4.07</v>
      </c>
      <c r="G613" s="48">
        <v>3.19</v>
      </c>
      <c r="H613" s="48">
        <v>3.14</v>
      </c>
      <c r="I613" s="48">
        <v>2.79</v>
      </c>
      <c r="J613" s="48">
        <v>4.28</v>
      </c>
      <c r="K613" s="48">
        <v>3.88</v>
      </c>
      <c r="L613" s="48">
        <v>0</v>
      </c>
      <c r="N613" s="252">
        <f t="shared" si="77"/>
        <v>4</v>
      </c>
      <c r="O613" s="49" t="str">
        <f>Main!A723</f>
        <v>Arrizabalaga</v>
      </c>
      <c r="P613" s="49">
        <f>Main!B723</f>
        <v>4.5</v>
      </c>
      <c r="Q613" s="49" t="str">
        <f>Main!C723</f>
        <v>Chelsea</v>
      </c>
      <c r="R613" s="49">
        <f>Main!D723</f>
        <v>3.96</v>
      </c>
      <c r="S613" s="49">
        <f>Main!E723</f>
        <v>6.8</v>
      </c>
      <c r="T613" s="49">
        <f>Main!F723</f>
        <v>3.98</v>
      </c>
      <c r="U613" s="49">
        <f>Main!G723</f>
        <v>3.04</v>
      </c>
      <c r="V613" s="49">
        <f>Main!H723</f>
        <v>3.81</v>
      </c>
      <c r="W613" s="49">
        <f>Main!I723</f>
        <v>3.52</v>
      </c>
      <c r="X613" s="49">
        <f>Main!J723</f>
        <v>4.04</v>
      </c>
      <c r="Y613" s="49">
        <f>Main!K723</f>
        <v>3.12</v>
      </c>
      <c r="Z613" s="49">
        <f>Main!L3363</f>
        <v>0</v>
      </c>
      <c r="AB613" s="49">
        <v>3</v>
      </c>
      <c r="AC613" s="49" t="str">
        <v>White</v>
      </c>
      <c r="AD613" s="49">
        <v>4.7</v>
      </c>
      <c r="AE613" s="49" t="str">
        <v>Arsenal</v>
      </c>
      <c r="AF613" s="49">
        <v>3.1</v>
      </c>
      <c r="AG613" s="49">
        <v>3.09</v>
      </c>
      <c r="AH613" s="49">
        <v>2.35</v>
      </c>
      <c r="AI613" s="49">
        <v>2.73</v>
      </c>
      <c r="AJ613" s="49">
        <v>3.27</v>
      </c>
      <c r="AK613" s="49">
        <v>5.52</v>
      </c>
      <c r="AL613" s="49">
        <v>2.98</v>
      </c>
      <c r="AM613" s="49">
        <v>2.33</v>
      </c>
      <c r="AN613" s="49">
        <v>0</v>
      </c>
      <c r="AP613" s="50" t="str">
        <f>Main!A723</f>
        <v>Arrizabalaga</v>
      </c>
      <c r="AQ613" s="50">
        <f>Main!B723</f>
        <v>4.5</v>
      </c>
      <c r="AR613" s="50" t="str">
        <f>Main!C723</f>
        <v>Chelsea</v>
      </c>
      <c r="AS613" s="50">
        <f>Main!D723</f>
        <v>3.96</v>
      </c>
      <c r="AT613" s="50">
        <f>Main!E723</f>
        <v>6.8</v>
      </c>
      <c r="AU613" s="50">
        <f>Main!F723</f>
        <v>3.98</v>
      </c>
      <c r="AV613" s="50">
        <f>Main!G723</f>
        <v>3.04</v>
      </c>
      <c r="AW613" s="50">
        <f>Main!H723</f>
        <v>3.81</v>
      </c>
      <c r="AX613" s="50">
        <f>Main!I723</f>
        <v>3.52</v>
      </c>
      <c r="AY613" s="50">
        <f>Main!J723</f>
        <v>4.04</v>
      </c>
      <c r="AZ613" s="50">
        <f>Main!K723</f>
        <v>3.12</v>
      </c>
      <c r="BA613" s="50">
        <f>Main!L1603</f>
        <v>0</v>
      </c>
      <c r="BC613" s="50" t="str">
        <v>Arrizabalaga</v>
      </c>
      <c r="BD613" s="50">
        <v>4.5</v>
      </c>
      <c r="BE613" s="50" t="str">
        <v>Chelsea</v>
      </c>
      <c r="BF613" s="50">
        <v>3.96</v>
      </c>
      <c r="BG613" s="50">
        <v>6.8</v>
      </c>
      <c r="BH613" s="50">
        <v>3.98</v>
      </c>
      <c r="BI613" s="50">
        <v>3.04</v>
      </c>
      <c r="BJ613" s="50">
        <v>3.81</v>
      </c>
      <c r="BK613" s="50">
        <v>3.52</v>
      </c>
      <c r="BL613" s="50">
        <v>4.04</v>
      </c>
      <c r="BM613" s="50">
        <v>3.12</v>
      </c>
      <c r="BN613" s="50">
        <v>0</v>
      </c>
      <c r="BP613" s="126" t="str">
        <f>Main!A613</f>
        <v>Arrizabalaga</v>
      </c>
      <c r="BQ613" s="126">
        <f>Main!N3363</f>
        <v>0</v>
      </c>
      <c r="BR613" s="126">
        <f>Main!I63</f>
        <v>3.52</v>
      </c>
      <c r="BS613" s="126" t="str">
        <v>Arrizabalaga</v>
      </c>
      <c r="BT613" s="126">
        <v>0</v>
      </c>
      <c r="BU613" s="126">
        <v>3.52</v>
      </c>
      <c r="BV613" s="127" t="str">
        <f t="shared" si="78"/>
        <v>Arrizabalaga</v>
      </c>
      <c r="BW613" s="127">
        <f>Main!P3363</f>
        <v>0</v>
      </c>
      <c r="BX613" s="127">
        <f t="shared" si="79"/>
        <v>3.52</v>
      </c>
      <c r="BY613" s="127" t="str">
        <v>Arrizabalaga</v>
      </c>
      <c r="BZ613" s="127">
        <v>0</v>
      </c>
      <c r="CA613" s="127">
        <v>3.52</v>
      </c>
      <c r="CB613" s="128" t="str">
        <f t="shared" si="82"/>
        <v>Arrizabalaga</v>
      </c>
      <c r="CC613" s="128">
        <f>Main!M3363</f>
        <v>0</v>
      </c>
      <c r="CD613" s="128">
        <f>Main!I63</f>
        <v>3.52</v>
      </c>
      <c r="CE613" s="128" t="str">
        <v>Ramsdale</v>
      </c>
      <c r="CF613" s="128">
        <v>0</v>
      </c>
      <c r="CG613" s="128">
        <v>7.27</v>
      </c>
      <c r="CH613" s="19" t="str">
        <f t="shared" si="80"/>
        <v>Arrizabalaga</v>
      </c>
      <c r="CI613" s="19">
        <f>Main!M3363-BQ613-BW613-CC613</f>
        <v>0</v>
      </c>
      <c r="CJ613" s="19">
        <f t="shared" si="81"/>
        <v>3.52</v>
      </c>
      <c r="CK613" s="19" t="str">
        <v>Arrizabalaga</v>
      </c>
      <c r="CL613" s="19">
        <v>0</v>
      </c>
      <c r="CM613" s="19">
        <v>3.52</v>
      </c>
    </row>
    <row r="614" spans="1:91">
      <c r="A614" s="48" t="str">
        <v>Scamacca</v>
      </c>
      <c r="B614" s="48">
        <v>6.7</v>
      </c>
      <c r="C614" s="48" t="str">
        <v>West Ham</v>
      </c>
      <c r="D614" s="48">
        <v>2.15</v>
      </c>
      <c r="E614" s="48">
        <v>2.98</v>
      </c>
      <c r="F614" s="48">
        <v>3.06</v>
      </c>
      <c r="G614" s="48">
        <v>3.61</v>
      </c>
      <c r="H614" s="48">
        <v>2.67</v>
      </c>
      <c r="I614" s="48">
        <v>2.96</v>
      </c>
      <c r="J614" s="48">
        <v>2.72</v>
      </c>
      <c r="K614" s="48">
        <v>3.19</v>
      </c>
      <c r="L614" s="48">
        <v>0</v>
      </c>
      <c r="N614" s="252">
        <f t="shared" si="77"/>
        <v>4</v>
      </c>
      <c r="O614" s="49" t="str">
        <f>Main!A724</f>
        <v>Alisson</v>
      </c>
      <c r="P614" s="49">
        <f>Main!B724</f>
        <v>5.5</v>
      </c>
      <c r="Q614" s="49" t="str">
        <f>Main!C724</f>
        <v>Liverpool</v>
      </c>
      <c r="R614" s="49">
        <f>Main!D724</f>
        <v>4.18</v>
      </c>
      <c r="S614" s="49">
        <f>Main!E724</f>
        <v>3.85</v>
      </c>
      <c r="T614" s="49">
        <f>Main!F724</f>
        <v>3.73</v>
      </c>
      <c r="U614" s="49">
        <f>Main!G724</f>
        <v>3.78</v>
      </c>
      <c r="V614" s="49">
        <f>Main!H724</f>
        <v>4.04</v>
      </c>
      <c r="W614" s="49">
        <f>Main!I724</f>
        <v>4.2</v>
      </c>
      <c r="X614" s="49">
        <f>Main!J724</f>
        <v>3.54</v>
      </c>
      <c r="Y614" s="49">
        <f>Main!K724</f>
        <v>3.84</v>
      </c>
      <c r="Z614" s="49">
        <f>Main!L3364</f>
        <v>0</v>
      </c>
      <c r="AB614" s="49">
        <v>3</v>
      </c>
      <c r="AC614" s="49" t="str">
        <v>Laporte</v>
      </c>
      <c r="AD614" s="49">
        <v>5.8</v>
      </c>
      <c r="AE614" s="49" t="str">
        <v>Man City</v>
      </c>
      <c r="AF614" s="49">
        <v>3.36</v>
      </c>
      <c r="AG614" s="49">
        <v>2.72</v>
      </c>
      <c r="AH614" s="49">
        <v>5.16</v>
      </c>
      <c r="AI614" s="49">
        <v>3.42</v>
      </c>
      <c r="AJ614" s="49">
        <v>2.0499999999999998</v>
      </c>
      <c r="AK614" s="49">
        <v>4.34</v>
      </c>
      <c r="AL614" s="49">
        <v>2.62</v>
      </c>
      <c r="AM614" s="49">
        <v>1.1200000000000001</v>
      </c>
      <c r="AN614" s="49">
        <v>0</v>
      </c>
      <c r="AP614" s="50" t="str">
        <f>Main!A724</f>
        <v>Alisson</v>
      </c>
      <c r="AQ614" s="50">
        <f>Main!B724</f>
        <v>5.5</v>
      </c>
      <c r="AR614" s="50" t="str">
        <f>Main!C724</f>
        <v>Liverpool</v>
      </c>
      <c r="AS614" s="50">
        <f>Main!D724</f>
        <v>4.18</v>
      </c>
      <c r="AT614" s="50">
        <f>Main!E724</f>
        <v>3.85</v>
      </c>
      <c r="AU614" s="50">
        <f>Main!F724</f>
        <v>3.73</v>
      </c>
      <c r="AV614" s="50">
        <f>Main!G724</f>
        <v>3.78</v>
      </c>
      <c r="AW614" s="50">
        <f>Main!H724</f>
        <v>4.04</v>
      </c>
      <c r="AX614" s="50">
        <f>Main!I724</f>
        <v>4.2</v>
      </c>
      <c r="AY614" s="50">
        <f>Main!J724</f>
        <v>3.54</v>
      </c>
      <c r="AZ614" s="50">
        <f>Main!K724</f>
        <v>3.84</v>
      </c>
      <c r="BA614" s="50">
        <f>Main!L1604</f>
        <v>0</v>
      </c>
      <c r="BC614" s="50" t="str">
        <v>Alisson</v>
      </c>
      <c r="BD614" s="50">
        <v>5.5</v>
      </c>
      <c r="BE614" s="50" t="str">
        <v>Liverpool</v>
      </c>
      <c r="BF614" s="50">
        <v>4.18</v>
      </c>
      <c r="BG614" s="50">
        <v>3.85</v>
      </c>
      <c r="BH614" s="50">
        <v>3.73</v>
      </c>
      <c r="BI614" s="50">
        <v>3.78</v>
      </c>
      <c r="BJ614" s="50">
        <v>4.04</v>
      </c>
      <c r="BK614" s="50">
        <v>4.2</v>
      </c>
      <c r="BL614" s="50">
        <v>3.54</v>
      </c>
      <c r="BM614" s="50">
        <v>3.84</v>
      </c>
      <c r="BN614" s="50">
        <v>0</v>
      </c>
      <c r="BP614" s="126" t="str">
        <f>Main!A614</f>
        <v>Alisson</v>
      </c>
      <c r="BQ614" s="126">
        <f>Main!N3364</f>
        <v>0</v>
      </c>
      <c r="BR614" s="126">
        <f>Main!I64</f>
        <v>4.2</v>
      </c>
      <c r="BS614" s="126" t="str">
        <v>Alisson</v>
      </c>
      <c r="BT614" s="126">
        <v>0</v>
      </c>
      <c r="BU614" s="126">
        <v>4.2</v>
      </c>
      <c r="BV614" s="127" t="str">
        <f t="shared" si="78"/>
        <v>Alisson</v>
      </c>
      <c r="BW614" s="127">
        <f>Main!P3364</f>
        <v>0</v>
      </c>
      <c r="BX614" s="127">
        <f t="shared" si="79"/>
        <v>4.2</v>
      </c>
      <c r="BY614" s="127" t="str">
        <v>Alisson</v>
      </c>
      <c r="BZ614" s="127">
        <v>0</v>
      </c>
      <c r="CA614" s="127">
        <v>4.2</v>
      </c>
      <c r="CB614" s="128" t="str">
        <f t="shared" si="82"/>
        <v>Alisson</v>
      </c>
      <c r="CC614" s="128">
        <f>Main!M3364</f>
        <v>0</v>
      </c>
      <c r="CD614" s="128">
        <f>Main!I64</f>
        <v>4.2</v>
      </c>
      <c r="CE614" s="128" t="str">
        <v>Arrizabalaga</v>
      </c>
      <c r="CF614" s="128">
        <v>0</v>
      </c>
      <c r="CG614" s="128">
        <v>3.52</v>
      </c>
      <c r="CH614" s="19" t="str">
        <f t="shared" si="80"/>
        <v>Alisson</v>
      </c>
      <c r="CI614" s="19">
        <f>Main!M3364-BQ614-BW614-CC614</f>
        <v>0</v>
      </c>
      <c r="CJ614" s="19">
        <f t="shared" si="81"/>
        <v>4.2</v>
      </c>
      <c r="CK614" s="19" t="str">
        <v>Alisson</v>
      </c>
      <c r="CL614" s="19">
        <v>0</v>
      </c>
      <c r="CM614" s="19">
        <v>4.2</v>
      </c>
    </row>
    <row r="615" spans="1:91">
      <c r="A615" s="48" t="str">
        <v>Edouard</v>
      </c>
      <c r="B615" s="48">
        <v>5.3</v>
      </c>
      <c r="C615" s="48" t="str">
        <v>Crystal Palace</v>
      </c>
      <c r="D615" s="48">
        <v>3.3</v>
      </c>
      <c r="E615" s="48">
        <v>3.09</v>
      </c>
      <c r="F615" s="48">
        <v>2.58</v>
      </c>
      <c r="G615" s="48">
        <v>2.88</v>
      </c>
      <c r="H615" s="48">
        <v>2.63</v>
      </c>
      <c r="I615" s="48">
        <v>2.94</v>
      </c>
      <c r="J615" s="48">
        <v>2.89</v>
      </c>
      <c r="K615" s="48">
        <v>2.66</v>
      </c>
      <c r="L615" s="48">
        <v>0</v>
      </c>
      <c r="N615" s="252">
        <f t="shared" si="77"/>
        <v>4</v>
      </c>
      <c r="O615" s="49" t="str">
        <f>Main!A725</f>
        <v>Lloris</v>
      </c>
      <c r="P615" s="49">
        <f>Main!B725</f>
        <v>5.5</v>
      </c>
      <c r="Q615" s="49" t="str">
        <f>Main!C725</f>
        <v>Spurs</v>
      </c>
      <c r="R615" s="49">
        <f>Main!D725</f>
        <v>3.78</v>
      </c>
      <c r="S615" s="49">
        <f>Main!E725</f>
        <v>3.63</v>
      </c>
      <c r="T615" s="49">
        <f>Main!F725</f>
        <v>6.38</v>
      </c>
      <c r="U615" s="49">
        <f>Main!G725</f>
        <v>3.52</v>
      </c>
      <c r="V615" s="49">
        <f>Main!H725</f>
        <v>3.12</v>
      </c>
      <c r="W615" s="49">
        <f>Main!I725</f>
        <v>3.45</v>
      </c>
      <c r="X615" s="49">
        <f>Main!J725</f>
        <v>3.71</v>
      </c>
      <c r="Y615" s="49">
        <f>Main!K725</f>
        <v>3.45</v>
      </c>
      <c r="Z615" s="49">
        <f>Main!L3365</f>
        <v>0</v>
      </c>
      <c r="AB615" s="49">
        <v>3</v>
      </c>
      <c r="AC615" s="49" t="str">
        <v>Dunk</v>
      </c>
      <c r="AD615" s="49">
        <v>4.7</v>
      </c>
      <c r="AE615" s="49" t="str">
        <v>Brighton</v>
      </c>
      <c r="AF615" s="49">
        <v>2.59</v>
      </c>
      <c r="AG615" s="49">
        <v>3.62</v>
      </c>
      <c r="AH615" s="49">
        <v>2.42</v>
      </c>
      <c r="AI615" s="49">
        <v>3.12</v>
      </c>
      <c r="AJ615" s="49">
        <v>4.3899999999999997</v>
      </c>
      <c r="AK615" s="49">
        <v>3.27</v>
      </c>
      <c r="AL615" s="49">
        <v>3.92</v>
      </c>
      <c r="AM615" s="49">
        <v>1.45</v>
      </c>
      <c r="AN615" s="49">
        <v>0</v>
      </c>
      <c r="AP615" s="50" t="str">
        <f>Main!A725</f>
        <v>Lloris</v>
      </c>
      <c r="AQ615" s="50">
        <f>Main!B725</f>
        <v>5.5</v>
      </c>
      <c r="AR615" s="50" t="str">
        <f>Main!C725</f>
        <v>Spurs</v>
      </c>
      <c r="AS615" s="50">
        <f>Main!D725</f>
        <v>3.78</v>
      </c>
      <c r="AT615" s="50">
        <f>Main!E725</f>
        <v>3.63</v>
      </c>
      <c r="AU615" s="50">
        <f>Main!F725</f>
        <v>6.38</v>
      </c>
      <c r="AV615" s="50">
        <f>Main!G725</f>
        <v>3.52</v>
      </c>
      <c r="AW615" s="50">
        <f>Main!H725</f>
        <v>3.12</v>
      </c>
      <c r="AX615" s="50">
        <f>Main!I725</f>
        <v>3.45</v>
      </c>
      <c r="AY615" s="50">
        <f>Main!J725</f>
        <v>3.71</v>
      </c>
      <c r="AZ615" s="50">
        <f>Main!K725</f>
        <v>3.45</v>
      </c>
      <c r="BA615" s="50">
        <f>Main!L1605</f>
        <v>0</v>
      </c>
      <c r="BC615" s="50" t="str">
        <v>Lloris</v>
      </c>
      <c r="BD615" s="50">
        <v>5.5</v>
      </c>
      <c r="BE615" s="50" t="str">
        <v>Spurs</v>
      </c>
      <c r="BF615" s="50">
        <v>3.78</v>
      </c>
      <c r="BG615" s="50">
        <v>3.63</v>
      </c>
      <c r="BH615" s="50">
        <v>6.38</v>
      </c>
      <c r="BI615" s="50">
        <v>3.52</v>
      </c>
      <c r="BJ615" s="50">
        <v>3.12</v>
      </c>
      <c r="BK615" s="50">
        <v>3.45</v>
      </c>
      <c r="BL615" s="50">
        <v>3.71</v>
      </c>
      <c r="BM615" s="50">
        <v>3.45</v>
      </c>
      <c r="BN615" s="50">
        <v>0</v>
      </c>
      <c r="BP615" s="126" t="str">
        <f>Main!A615</f>
        <v>Lloris</v>
      </c>
      <c r="BQ615" s="126">
        <f>Main!N3365</f>
        <v>0</v>
      </c>
      <c r="BR615" s="126">
        <f>Main!I65</f>
        <v>3.45</v>
      </c>
      <c r="BS615" s="126" t="str">
        <v>Lloris</v>
      </c>
      <c r="BT615" s="126">
        <v>0</v>
      </c>
      <c r="BU615" s="126">
        <v>3.45</v>
      </c>
      <c r="BV615" s="127" t="str">
        <f t="shared" si="78"/>
        <v>Lloris</v>
      </c>
      <c r="BW615" s="127">
        <f>Main!P3365</f>
        <v>0</v>
      </c>
      <c r="BX615" s="127">
        <f t="shared" si="79"/>
        <v>3.45</v>
      </c>
      <c r="BY615" s="127" t="str">
        <v>Lloris</v>
      </c>
      <c r="BZ615" s="127">
        <v>0</v>
      </c>
      <c r="CA615" s="127">
        <v>3.45</v>
      </c>
      <c r="CB615" s="128" t="str">
        <f t="shared" si="82"/>
        <v>Lloris</v>
      </c>
      <c r="CC615" s="128">
        <f>Main!M3365</f>
        <v>0</v>
      </c>
      <c r="CD615" s="128">
        <f>Main!I65</f>
        <v>3.45</v>
      </c>
      <c r="CE615" s="128" t="str">
        <v>Alisson</v>
      </c>
      <c r="CF615" s="128">
        <v>0</v>
      </c>
      <c r="CG615" s="128">
        <v>4.2</v>
      </c>
      <c r="CH615" s="19" t="str">
        <f t="shared" si="80"/>
        <v>Lloris</v>
      </c>
      <c r="CI615" s="19">
        <f>Main!M3365-BQ615-BW615-CC615</f>
        <v>0</v>
      </c>
      <c r="CJ615" s="19">
        <f t="shared" si="81"/>
        <v>3.45</v>
      </c>
      <c r="CK615" s="19" t="str">
        <v>Lloris</v>
      </c>
      <c r="CL615" s="19">
        <v>0</v>
      </c>
      <c r="CM615" s="19">
        <v>3.45</v>
      </c>
    </row>
    <row r="616" spans="1:91">
      <c r="A616" s="48" t="str">
        <v>Johnson</v>
      </c>
      <c r="B616" s="48">
        <v>5.6</v>
      </c>
      <c r="C616" s="48" t="str">
        <v>Nott'm Forest</v>
      </c>
      <c r="D616" s="48">
        <v>3.11</v>
      </c>
      <c r="E616" s="48">
        <v>3.14</v>
      </c>
      <c r="F616" s="48">
        <v>3.23</v>
      </c>
      <c r="G616" s="48">
        <v>2.81</v>
      </c>
      <c r="H616" s="48">
        <v>3.31</v>
      </c>
      <c r="I616" s="48">
        <v>2.69</v>
      </c>
      <c r="J616" s="48">
        <v>2.23</v>
      </c>
      <c r="K616" s="48">
        <v>2.16</v>
      </c>
      <c r="L616" s="48">
        <v>0</v>
      </c>
      <c r="N616" s="252">
        <f t="shared" si="77"/>
        <v>4</v>
      </c>
      <c r="O616" s="49" t="str">
        <f>Main!A726</f>
        <v>Leno</v>
      </c>
      <c r="P616" s="49">
        <f>Main!B726</f>
        <v>4.5</v>
      </c>
      <c r="Q616" s="49" t="str">
        <f>Main!C726</f>
        <v>Fulham</v>
      </c>
      <c r="R616" s="49">
        <f>Main!D726</f>
        <v>3.76</v>
      </c>
      <c r="S616" s="49">
        <f>Main!E726</f>
        <v>6.73</v>
      </c>
      <c r="T616" s="49">
        <f>Main!F726</f>
        <v>3.14</v>
      </c>
      <c r="U616" s="49">
        <f>Main!G726</f>
        <v>3.2</v>
      </c>
      <c r="V616" s="49">
        <f>Main!H726</f>
        <v>3.12</v>
      </c>
      <c r="W616" s="49">
        <f>Main!I726</f>
        <v>3.74</v>
      </c>
      <c r="X616" s="49">
        <f>Main!J726</f>
        <v>3.1</v>
      </c>
      <c r="Y616" s="49">
        <f>Main!K726</f>
        <v>2.96</v>
      </c>
      <c r="Z616" s="49">
        <f>Main!L3366</f>
        <v>0</v>
      </c>
      <c r="AB616" s="49">
        <v>3</v>
      </c>
      <c r="AC616" s="49" t="str">
        <v>Saliba</v>
      </c>
      <c r="AD616" s="49">
        <v>5.3</v>
      </c>
      <c r="AE616" s="49" t="str">
        <v>Arsenal</v>
      </c>
      <c r="AF616" s="49">
        <v>3.14</v>
      </c>
      <c r="AG616" s="49">
        <v>2.59</v>
      </c>
      <c r="AH616" s="49">
        <v>2.19</v>
      </c>
      <c r="AI616" s="49">
        <v>2.69</v>
      </c>
      <c r="AJ616" s="49">
        <v>3.3</v>
      </c>
      <c r="AK616" s="49">
        <v>5.45</v>
      </c>
      <c r="AL616" s="49">
        <v>2.91</v>
      </c>
      <c r="AM616" s="49">
        <v>2.34</v>
      </c>
      <c r="AN616" s="49">
        <v>0</v>
      </c>
      <c r="AP616" s="50" t="str">
        <f>Main!A726</f>
        <v>Leno</v>
      </c>
      <c r="AQ616" s="50">
        <f>Main!B726</f>
        <v>4.5</v>
      </c>
      <c r="AR616" s="50" t="str">
        <f>Main!C726</f>
        <v>Fulham</v>
      </c>
      <c r="AS616" s="50">
        <f>Main!D726</f>
        <v>3.76</v>
      </c>
      <c r="AT616" s="50">
        <f>Main!E726</f>
        <v>6.73</v>
      </c>
      <c r="AU616" s="50">
        <f>Main!F726</f>
        <v>3.14</v>
      </c>
      <c r="AV616" s="50">
        <f>Main!G726</f>
        <v>3.2</v>
      </c>
      <c r="AW616" s="50">
        <f>Main!H726</f>
        <v>3.12</v>
      </c>
      <c r="AX616" s="50">
        <f>Main!I726</f>
        <v>3.74</v>
      </c>
      <c r="AY616" s="50">
        <f>Main!J726</f>
        <v>3.1</v>
      </c>
      <c r="AZ616" s="50">
        <f>Main!K726</f>
        <v>2.96</v>
      </c>
      <c r="BA616" s="50">
        <f>Main!L1606</f>
        <v>0</v>
      </c>
      <c r="BC616" s="50" t="str">
        <v>Leno</v>
      </c>
      <c r="BD616" s="50">
        <v>4.5</v>
      </c>
      <c r="BE616" s="50" t="str">
        <v>Fulham</v>
      </c>
      <c r="BF616" s="50">
        <v>3.76</v>
      </c>
      <c r="BG616" s="50">
        <v>6.73</v>
      </c>
      <c r="BH616" s="50">
        <v>3.14</v>
      </c>
      <c r="BI616" s="50">
        <v>3.2</v>
      </c>
      <c r="BJ616" s="50">
        <v>3.12</v>
      </c>
      <c r="BK616" s="50">
        <v>3.74</v>
      </c>
      <c r="BL616" s="50">
        <v>3.1</v>
      </c>
      <c r="BM616" s="50">
        <v>2.96</v>
      </c>
      <c r="BN616" s="50">
        <v>0</v>
      </c>
      <c r="BP616" s="126" t="str">
        <f>Main!A616</f>
        <v>Leno</v>
      </c>
      <c r="BQ616" s="126">
        <f>Main!N3366</f>
        <v>0</v>
      </c>
      <c r="BR616" s="126">
        <f>Main!I66</f>
        <v>3.74</v>
      </c>
      <c r="BS616" s="126" t="str">
        <v>Leno</v>
      </c>
      <c r="BT616" s="126">
        <v>0</v>
      </c>
      <c r="BU616" s="126">
        <v>3.74</v>
      </c>
      <c r="BV616" s="127" t="str">
        <f t="shared" si="78"/>
        <v>Leno</v>
      </c>
      <c r="BW616" s="127">
        <f>Main!P3366</f>
        <v>0</v>
      </c>
      <c r="BX616" s="127">
        <f t="shared" si="79"/>
        <v>3.74</v>
      </c>
      <c r="BY616" s="127" t="str">
        <v>Leno</v>
      </c>
      <c r="BZ616" s="127">
        <v>0</v>
      </c>
      <c r="CA616" s="127">
        <v>3.74</v>
      </c>
      <c r="CB616" s="128" t="str">
        <f t="shared" si="82"/>
        <v>Leno</v>
      </c>
      <c r="CC616" s="128">
        <f>Main!M3366</f>
        <v>1</v>
      </c>
      <c r="CD616" s="128">
        <f>Main!I66</f>
        <v>3.74</v>
      </c>
      <c r="CE616" s="128" t="str">
        <v>Lloris</v>
      </c>
      <c r="CF616" s="128">
        <v>0</v>
      </c>
      <c r="CG616" s="128">
        <v>3.45</v>
      </c>
      <c r="CH616" s="19" t="str">
        <f t="shared" si="80"/>
        <v>Leno</v>
      </c>
      <c r="CI616" s="19">
        <f>Main!M3366-BQ616-BW616-CC616</f>
        <v>0</v>
      </c>
      <c r="CJ616" s="19">
        <f t="shared" si="81"/>
        <v>3.74</v>
      </c>
      <c r="CK616" s="19" t="str">
        <v>Leno</v>
      </c>
      <c r="CL616" s="19">
        <v>0</v>
      </c>
      <c r="CM616" s="19">
        <v>3.74</v>
      </c>
    </row>
    <row r="617" spans="1:91">
      <c r="A617" s="48" t="str">
        <v>Daka</v>
      </c>
      <c r="B617" s="48">
        <v>5.7</v>
      </c>
      <c r="C617" s="48" t="str">
        <v>Leicester</v>
      </c>
      <c r="D617" s="48">
        <v>2.34</v>
      </c>
      <c r="E617" s="48">
        <v>3.19</v>
      </c>
      <c r="F617" s="48">
        <v>2.93</v>
      </c>
      <c r="G617" s="48">
        <v>2.73</v>
      </c>
      <c r="H617" s="48">
        <v>2.31</v>
      </c>
      <c r="I617" s="48">
        <v>2.2799999999999998</v>
      </c>
      <c r="J617" s="48">
        <v>2.1800000000000002</v>
      </c>
      <c r="K617" s="48">
        <v>1.83</v>
      </c>
      <c r="L617" s="48">
        <v>0</v>
      </c>
      <c r="N617" s="252">
        <f t="shared" si="77"/>
        <v>4</v>
      </c>
      <c r="O617" s="49" t="str">
        <f>Main!A727</f>
        <v>Pope</v>
      </c>
      <c r="P617" s="49">
        <f>Main!B727</f>
        <v>5.3</v>
      </c>
      <c r="Q617" s="49" t="str">
        <f>Main!C727</f>
        <v>Newcastle</v>
      </c>
      <c r="R617" s="49">
        <f>Main!D727</f>
        <v>3.98</v>
      </c>
      <c r="S617" s="49">
        <f>Main!E727</f>
        <v>3.29</v>
      </c>
      <c r="T617" s="49">
        <f>Main!F727</f>
        <v>3.99</v>
      </c>
      <c r="U617" s="49">
        <f>Main!G727</f>
        <v>3.84</v>
      </c>
      <c r="V617" s="49">
        <f>Main!H727</f>
        <v>3.96</v>
      </c>
      <c r="W617" s="49">
        <f>Main!I727</f>
        <v>4</v>
      </c>
      <c r="X617" s="49">
        <f>Main!J727</f>
        <v>3.37</v>
      </c>
      <c r="Y617" s="49">
        <f>Main!K727</f>
        <v>2.4300000000000002</v>
      </c>
      <c r="Z617" s="49">
        <f>Main!L3367</f>
        <v>0</v>
      </c>
      <c r="AB617" s="49">
        <v>3</v>
      </c>
      <c r="AC617" s="49" t="str">
        <v>Burn</v>
      </c>
      <c r="AD617" s="49">
        <v>4.5</v>
      </c>
      <c r="AE617" s="49" t="str">
        <v>Newcastle</v>
      </c>
      <c r="AF617" s="49">
        <v>3.83</v>
      </c>
      <c r="AG617" s="49">
        <v>2.08</v>
      </c>
      <c r="AH617" s="49">
        <v>3.82</v>
      </c>
      <c r="AI617" s="49">
        <v>3.19</v>
      </c>
      <c r="AJ617" s="49">
        <v>3.53</v>
      </c>
      <c r="AK617" s="49">
        <v>3.56</v>
      </c>
      <c r="AL617" s="49">
        <v>2.29</v>
      </c>
      <c r="AM617" s="49">
        <v>2.04</v>
      </c>
      <c r="AN617" s="49">
        <v>0</v>
      </c>
      <c r="AP617" s="50" t="str">
        <f>Main!A727</f>
        <v>Pope</v>
      </c>
      <c r="AQ617" s="50">
        <f>Main!B727</f>
        <v>5.3</v>
      </c>
      <c r="AR617" s="50" t="str">
        <f>Main!C727</f>
        <v>Newcastle</v>
      </c>
      <c r="AS617" s="50">
        <f>Main!D727</f>
        <v>3.98</v>
      </c>
      <c r="AT617" s="50">
        <f>Main!E727</f>
        <v>3.29</v>
      </c>
      <c r="AU617" s="50">
        <f>Main!F727</f>
        <v>3.99</v>
      </c>
      <c r="AV617" s="50">
        <f>Main!G727</f>
        <v>3.84</v>
      </c>
      <c r="AW617" s="50">
        <f>Main!H727</f>
        <v>3.96</v>
      </c>
      <c r="AX617" s="50">
        <f>Main!I727</f>
        <v>4</v>
      </c>
      <c r="AY617" s="50">
        <f>Main!J727</f>
        <v>3.37</v>
      </c>
      <c r="AZ617" s="50">
        <f>Main!K727</f>
        <v>2.4300000000000002</v>
      </c>
      <c r="BA617" s="50">
        <f>Main!L1607</f>
        <v>0</v>
      </c>
      <c r="BC617" s="50" t="str">
        <v>Pope</v>
      </c>
      <c r="BD617" s="50">
        <v>5.3</v>
      </c>
      <c r="BE617" s="50" t="str">
        <v>Newcastle</v>
      </c>
      <c r="BF617" s="50">
        <v>3.98</v>
      </c>
      <c r="BG617" s="50">
        <v>3.29</v>
      </c>
      <c r="BH617" s="50">
        <v>3.99</v>
      </c>
      <c r="BI617" s="50">
        <v>3.84</v>
      </c>
      <c r="BJ617" s="50">
        <v>3.96</v>
      </c>
      <c r="BK617" s="50">
        <v>4</v>
      </c>
      <c r="BL617" s="50">
        <v>3.37</v>
      </c>
      <c r="BM617" s="50">
        <v>2.4300000000000002</v>
      </c>
      <c r="BN617" s="50">
        <v>0</v>
      </c>
      <c r="BP617" s="126" t="str">
        <f>Main!A617</f>
        <v>Pope</v>
      </c>
      <c r="BQ617" s="126">
        <f>Main!N3367</f>
        <v>0</v>
      </c>
      <c r="BR617" s="126">
        <f>Main!I67</f>
        <v>4</v>
      </c>
      <c r="BS617" s="126" t="str">
        <v>Pope</v>
      </c>
      <c r="BT617" s="126">
        <v>0</v>
      </c>
      <c r="BU617" s="126">
        <v>4</v>
      </c>
      <c r="BV617" s="127" t="str">
        <f t="shared" si="78"/>
        <v>Pope</v>
      </c>
      <c r="BW617" s="127">
        <f>Main!P3367</f>
        <v>0</v>
      </c>
      <c r="BX617" s="127">
        <f t="shared" si="79"/>
        <v>4</v>
      </c>
      <c r="BY617" s="127" t="str">
        <v>Pope</v>
      </c>
      <c r="BZ617" s="127">
        <v>0</v>
      </c>
      <c r="CA617" s="127">
        <v>4</v>
      </c>
      <c r="CB617" s="128" t="str">
        <f t="shared" si="82"/>
        <v>Pope</v>
      </c>
      <c r="CC617" s="128">
        <f>Main!M3367</f>
        <v>0</v>
      </c>
      <c r="CD617" s="128">
        <f>Main!I67</f>
        <v>4</v>
      </c>
      <c r="CE617" s="128" t="str">
        <v>Pope</v>
      </c>
      <c r="CF617" s="128">
        <v>0</v>
      </c>
      <c r="CG617" s="128">
        <v>4</v>
      </c>
      <c r="CH617" s="19" t="str">
        <f t="shared" si="80"/>
        <v>Pope</v>
      </c>
      <c r="CI617" s="19">
        <f>Main!M3367-BQ617-BW617-CC617</f>
        <v>0</v>
      </c>
      <c r="CJ617" s="19">
        <f t="shared" si="81"/>
        <v>4</v>
      </c>
      <c r="CK617" s="19" t="str">
        <v>Pope</v>
      </c>
      <c r="CL617" s="19">
        <v>0</v>
      </c>
      <c r="CM617" s="19">
        <v>4</v>
      </c>
    </row>
    <row r="618" spans="1:91">
      <c r="A618" s="48" t="str">
        <v>Ramsdale</v>
      </c>
      <c r="B618" s="48">
        <v>4.9000000000000004</v>
      </c>
      <c r="C618" s="48" t="str">
        <v>Arsenal</v>
      </c>
      <c r="D618" s="48">
        <v>3.74</v>
      </c>
      <c r="E618" s="48">
        <v>3.69</v>
      </c>
      <c r="F618" s="48">
        <v>3.38</v>
      </c>
      <c r="G618" s="48">
        <v>3.69</v>
      </c>
      <c r="H618" s="48">
        <v>3.94</v>
      </c>
      <c r="I618" s="48">
        <v>7.27</v>
      </c>
      <c r="J618" s="48">
        <v>3.69</v>
      </c>
      <c r="K618" s="48">
        <v>3.02</v>
      </c>
      <c r="L618" s="48">
        <v>0</v>
      </c>
      <c r="N618" s="252">
        <f t="shared" si="77"/>
        <v>4</v>
      </c>
      <c r="O618" s="49" t="str">
        <f>Main!A728</f>
        <v>Fabianski</v>
      </c>
      <c r="P618" s="49">
        <f>Main!B728</f>
        <v>5</v>
      </c>
      <c r="Q618" s="49" t="str">
        <f>Main!C728</f>
        <v>West Ham</v>
      </c>
      <c r="R618" s="49">
        <f>Main!D728</f>
        <v>3.78</v>
      </c>
      <c r="S618" s="49">
        <f>Main!E728</f>
        <v>3.48</v>
      </c>
      <c r="T618" s="49">
        <f>Main!F728</f>
        <v>3.68</v>
      </c>
      <c r="U618" s="49">
        <f>Main!G728</f>
        <v>3.95</v>
      </c>
      <c r="V618" s="49">
        <f>Main!H728</f>
        <v>3.23</v>
      </c>
      <c r="W618" s="49">
        <f>Main!I728</f>
        <v>3.44</v>
      </c>
      <c r="X618" s="49">
        <f>Main!J728</f>
        <v>3.18</v>
      </c>
      <c r="Y618" s="49">
        <f>Main!K728</f>
        <v>3.51</v>
      </c>
      <c r="Z618" s="49">
        <f>Main!L3368</f>
        <v>0</v>
      </c>
      <c r="AB618" s="49">
        <v>3</v>
      </c>
      <c r="AC618" s="49" t="str">
        <v>Botman</v>
      </c>
      <c r="AD618" s="49">
        <v>4.4000000000000004</v>
      </c>
      <c r="AE618" s="49" t="str">
        <v>Newcastle</v>
      </c>
      <c r="AF618" s="49">
        <v>3.77</v>
      </c>
      <c r="AG618" s="49">
        <v>2.08</v>
      </c>
      <c r="AH618" s="49">
        <v>3.68</v>
      </c>
      <c r="AI618" s="49">
        <v>3.25</v>
      </c>
      <c r="AJ618" s="49">
        <v>3.65</v>
      </c>
      <c r="AK618" s="49">
        <v>3.46</v>
      </c>
      <c r="AL618" s="49">
        <v>2.31</v>
      </c>
      <c r="AM618" s="49">
        <v>2.04</v>
      </c>
      <c r="AN618" s="49">
        <v>0</v>
      </c>
      <c r="AP618" s="50" t="str">
        <f>Main!A728</f>
        <v>Fabianski</v>
      </c>
      <c r="AQ618" s="50">
        <f>Main!B728</f>
        <v>5</v>
      </c>
      <c r="AR618" s="50" t="str">
        <f>Main!C728</f>
        <v>West Ham</v>
      </c>
      <c r="AS618" s="50">
        <f>Main!D728</f>
        <v>3.78</v>
      </c>
      <c r="AT618" s="50">
        <f>Main!E728</f>
        <v>3.48</v>
      </c>
      <c r="AU618" s="50">
        <f>Main!F728</f>
        <v>3.68</v>
      </c>
      <c r="AV618" s="50">
        <f>Main!G728</f>
        <v>3.95</v>
      </c>
      <c r="AW618" s="50">
        <f>Main!H728</f>
        <v>3.23</v>
      </c>
      <c r="AX618" s="50">
        <f>Main!I728</f>
        <v>3.44</v>
      </c>
      <c r="AY618" s="50">
        <f>Main!J728</f>
        <v>3.18</v>
      </c>
      <c r="AZ618" s="50">
        <f>Main!K728</f>
        <v>3.51</v>
      </c>
      <c r="BA618" s="50">
        <f>Main!L1608</f>
        <v>0</v>
      </c>
      <c r="BC618" s="50" t="str">
        <v>Fabianski</v>
      </c>
      <c r="BD618" s="50">
        <v>5</v>
      </c>
      <c r="BE618" s="50" t="str">
        <v>West Ham</v>
      </c>
      <c r="BF618" s="50">
        <v>3.78</v>
      </c>
      <c r="BG618" s="50">
        <v>3.48</v>
      </c>
      <c r="BH618" s="50">
        <v>3.68</v>
      </c>
      <c r="BI618" s="50">
        <v>3.95</v>
      </c>
      <c r="BJ618" s="50">
        <v>3.23</v>
      </c>
      <c r="BK618" s="50">
        <v>3.44</v>
      </c>
      <c r="BL618" s="50">
        <v>3.18</v>
      </c>
      <c r="BM618" s="50">
        <v>3.51</v>
      </c>
      <c r="BN618" s="50">
        <v>0</v>
      </c>
      <c r="BP618" s="126" t="str">
        <f>Main!A618</f>
        <v>Fabianski</v>
      </c>
      <c r="BQ618" s="126">
        <f>Main!N3368</f>
        <v>0</v>
      </c>
      <c r="BR618" s="126">
        <f>Main!I68</f>
        <v>3.44</v>
      </c>
      <c r="BS618" s="126" t="str">
        <v>Fabianski</v>
      </c>
      <c r="BT618" s="126">
        <v>0</v>
      </c>
      <c r="BU618" s="126">
        <v>3.44</v>
      </c>
      <c r="BV618" s="127" t="str">
        <f t="shared" si="78"/>
        <v>Fabianski</v>
      </c>
      <c r="BW618" s="127">
        <f>Main!P3368</f>
        <v>0</v>
      </c>
      <c r="BX618" s="127">
        <f t="shared" si="79"/>
        <v>3.44</v>
      </c>
      <c r="BY618" s="127" t="str">
        <v>Fabianski</v>
      </c>
      <c r="BZ618" s="127">
        <v>0</v>
      </c>
      <c r="CA618" s="127">
        <v>3.44</v>
      </c>
      <c r="CB618" s="128" t="str">
        <f t="shared" si="82"/>
        <v>Fabianski</v>
      </c>
      <c r="CC618" s="128">
        <f>Main!M3368</f>
        <v>0</v>
      </c>
      <c r="CD618" s="128">
        <f>Main!I68</f>
        <v>3.44</v>
      </c>
      <c r="CE618" s="128" t="str">
        <v>Fabianski</v>
      </c>
      <c r="CF618" s="128">
        <v>0</v>
      </c>
      <c r="CG618" s="128">
        <v>3.44</v>
      </c>
      <c r="CH618" s="19" t="str">
        <f t="shared" si="80"/>
        <v>Fabianski</v>
      </c>
      <c r="CI618" s="19">
        <f>Main!M3368-BQ618-BW618-CC618</f>
        <v>0</v>
      </c>
      <c r="CJ618" s="19">
        <f t="shared" si="81"/>
        <v>3.44</v>
      </c>
      <c r="CK618" s="19" t="str">
        <v>Fabianski</v>
      </c>
      <c r="CL618" s="19">
        <v>0</v>
      </c>
      <c r="CM618" s="19">
        <v>3.44</v>
      </c>
    </row>
    <row r="619" spans="1:91">
      <c r="A619" s="48" t="str">
        <v>Arrizabalaga</v>
      </c>
      <c r="B619" s="48">
        <v>4.5</v>
      </c>
      <c r="C619" s="48" t="str">
        <v>Chelsea</v>
      </c>
      <c r="D619" s="48">
        <v>3.96</v>
      </c>
      <c r="E619" s="48">
        <v>6.8</v>
      </c>
      <c r="F619" s="48">
        <v>3.98</v>
      </c>
      <c r="G619" s="48">
        <v>3.04</v>
      </c>
      <c r="H619" s="48">
        <v>3.81</v>
      </c>
      <c r="I619" s="48">
        <v>3.52</v>
      </c>
      <c r="J619" s="48">
        <v>4.04</v>
      </c>
      <c r="K619" s="48">
        <v>3.12</v>
      </c>
      <c r="L619" s="48">
        <v>0</v>
      </c>
      <c r="N619" s="252">
        <f t="shared" si="77"/>
        <v>4</v>
      </c>
      <c r="O619" s="49" t="str">
        <f>Main!A729</f>
        <v>Sánchez</v>
      </c>
      <c r="P619" s="49">
        <f>Main!B729</f>
        <v>4.5999999999999996</v>
      </c>
      <c r="Q619" s="49" t="str">
        <f>Main!C729</f>
        <v>Brighton</v>
      </c>
      <c r="R619" s="49">
        <f>Main!D729</f>
        <v>3.34</v>
      </c>
      <c r="S619" s="49">
        <f>Main!E729</f>
        <v>3.74</v>
      </c>
      <c r="T619" s="49">
        <f>Main!F729</f>
        <v>3.23</v>
      </c>
      <c r="U619" s="49">
        <f>Main!G729</f>
        <v>3.6</v>
      </c>
      <c r="V619" s="49">
        <f>Main!H729</f>
        <v>4.09</v>
      </c>
      <c r="W619" s="49">
        <f>Main!I729</f>
        <v>3.68</v>
      </c>
      <c r="X619" s="49">
        <f>Main!J729</f>
        <v>3.82</v>
      </c>
      <c r="Y619" s="49">
        <f>Main!K729</f>
        <v>2.09</v>
      </c>
      <c r="Z619" s="49">
        <f>Main!L3369</f>
        <v>0</v>
      </c>
      <c r="AB619" s="49">
        <v>3</v>
      </c>
      <c r="AC619" s="49" t="str">
        <v>Dier</v>
      </c>
      <c r="AD619" s="49">
        <v>5.2</v>
      </c>
      <c r="AE619" s="49" t="str">
        <v>Spurs</v>
      </c>
      <c r="AF619" s="49">
        <v>3.49</v>
      </c>
      <c r="AG619" s="49">
        <v>2.98</v>
      </c>
      <c r="AH619" s="49">
        <v>3.82</v>
      </c>
      <c r="AI619" s="49">
        <v>2.9</v>
      </c>
      <c r="AJ619" s="49">
        <v>1.85</v>
      </c>
      <c r="AK619" s="49">
        <v>2.8</v>
      </c>
      <c r="AL619" s="49">
        <v>3.19</v>
      </c>
      <c r="AM619" s="49">
        <v>2.67</v>
      </c>
      <c r="AN619" s="49">
        <v>0</v>
      </c>
      <c r="AP619" s="50" t="str">
        <f>Main!A729</f>
        <v>Sánchez</v>
      </c>
      <c r="AQ619" s="50">
        <f>Main!B729</f>
        <v>4.5999999999999996</v>
      </c>
      <c r="AR619" s="50" t="str">
        <f>Main!C729</f>
        <v>Brighton</v>
      </c>
      <c r="AS619" s="50">
        <f>Main!D729</f>
        <v>3.34</v>
      </c>
      <c r="AT619" s="50">
        <f>Main!E729</f>
        <v>3.74</v>
      </c>
      <c r="AU619" s="50">
        <f>Main!F729</f>
        <v>3.23</v>
      </c>
      <c r="AV619" s="50">
        <f>Main!G729</f>
        <v>3.6</v>
      </c>
      <c r="AW619" s="50">
        <f>Main!H729</f>
        <v>4.09</v>
      </c>
      <c r="AX619" s="50">
        <f>Main!I729</f>
        <v>3.68</v>
      </c>
      <c r="AY619" s="50">
        <f>Main!J729</f>
        <v>3.82</v>
      </c>
      <c r="AZ619" s="50">
        <f>Main!K729</f>
        <v>2.09</v>
      </c>
      <c r="BA619" s="50">
        <f>Main!L1609</f>
        <v>0</v>
      </c>
      <c r="BC619" s="50" t="str">
        <v>Sánchez</v>
      </c>
      <c r="BD619" s="50">
        <v>4.5999999999999996</v>
      </c>
      <c r="BE619" s="50" t="str">
        <v>Brighton</v>
      </c>
      <c r="BF619" s="50">
        <v>3.34</v>
      </c>
      <c r="BG619" s="50">
        <v>3.74</v>
      </c>
      <c r="BH619" s="50">
        <v>3.23</v>
      </c>
      <c r="BI619" s="50">
        <v>3.6</v>
      </c>
      <c r="BJ619" s="50">
        <v>4.09</v>
      </c>
      <c r="BK619" s="50">
        <v>3.68</v>
      </c>
      <c r="BL619" s="50">
        <v>3.82</v>
      </c>
      <c r="BM619" s="50">
        <v>2.09</v>
      </c>
      <c r="BN619" s="50">
        <v>0</v>
      </c>
      <c r="BP619" s="126" t="str">
        <f>Main!A619</f>
        <v>Sánchez</v>
      </c>
      <c r="BQ619" s="126">
        <f>Main!N3369</f>
        <v>0</v>
      </c>
      <c r="BR619" s="126">
        <f>Main!I69</f>
        <v>3.68</v>
      </c>
      <c r="BS619" s="126" t="str">
        <v>Sánchez</v>
      </c>
      <c r="BT619" s="126">
        <v>0</v>
      </c>
      <c r="BU619" s="126">
        <v>3.68</v>
      </c>
      <c r="BV619" s="127" t="str">
        <f t="shared" si="78"/>
        <v>Sánchez</v>
      </c>
      <c r="BW619" s="127">
        <f>Main!P3369</f>
        <v>0</v>
      </c>
      <c r="BX619" s="127">
        <f t="shared" si="79"/>
        <v>3.68</v>
      </c>
      <c r="BY619" s="127" t="str">
        <v>Sánchez</v>
      </c>
      <c r="BZ619" s="127">
        <v>0</v>
      </c>
      <c r="CA619" s="127">
        <v>3.68</v>
      </c>
      <c r="CB619" s="128" t="str">
        <f t="shared" si="82"/>
        <v>Sánchez</v>
      </c>
      <c r="CC619" s="128">
        <f>Main!M3369</f>
        <v>0</v>
      </c>
      <c r="CD619" s="128">
        <f>Main!I69</f>
        <v>3.68</v>
      </c>
      <c r="CE619" s="128" t="str">
        <v>Sánchez</v>
      </c>
      <c r="CF619" s="128">
        <v>0</v>
      </c>
      <c r="CG619" s="128">
        <v>3.68</v>
      </c>
      <c r="CH619" s="19" t="str">
        <f t="shared" si="80"/>
        <v>Sánchez</v>
      </c>
      <c r="CI619" s="19">
        <f>Main!M3369-BQ619-BW619-CC619</f>
        <v>0</v>
      </c>
      <c r="CJ619" s="19">
        <f t="shared" si="81"/>
        <v>3.68</v>
      </c>
      <c r="CK619" s="19" t="str">
        <v>Sánchez</v>
      </c>
      <c r="CL619" s="19">
        <v>0</v>
      </c>
      <c r="CM619" s="19">
        <v>3.68</v>
      </c>
    </row>
    <row r="620" spans="1:91">
      <c r="A620" s="48" t="str">
        <v>Alisson</v>
      </c>
      <c r="B620" s="48">
        <v>5.5</v>
      </c>
      <c r="C620" s="48" t="str">
        <v>Liverpool</v>
      </c>
      <c r="D620" s="48">
        <v>4.18</v>
      </c>
      <c r="E620" s="48">
        <v>3.85</v>
      </c>
      <c r="F620" s="48">
        <v>3.73</v>
      </c>
      <c r="G620" s="48">
        <v>3.78</v>
      </c>
      <c r="H620" s="48">
        <v>4.04</v>
      </c>
      <c r="I620" s="48">
        <v>4.2</v>
      </c>
      <c r="J620" s="48">
        <v>3.54</v>
      </c>
      <c r="K620" s="48">
        <v>3.84</v>
      </c>
      <c r="L620" s="48">
        <v>0</v>
      </c>
      <c r="N620" s="252">
        <f t="shared" si="77"/>
        <v>4</v>
      </c>
      <c r="O620" s="49" t="str">
        <f>Main!A730</f>
        <v>Sá</v>
      </c>
      <c r="P620" s="49">
        <f>Main!B730</f>
        <v>5</v>
      </c>
      <c r="Q620" s="49" t="str">
        <f>Main!C730</f>
        <v>Wolves</v>
      </c>
      <c r="R620" s="49">
        <f>Main!D730</f>
        <v>3.42</v>
      </c>
      <c r="S620" s="49">
        <f>Main!E730</f>
        <v>3.48</v>
      </c>
      <c r="T620" s="49">
        <f>Main!F730</f>
        <v>3.79</v>
      </c>
      <c r="U620" s="49">
        <f>Main!G730</f>
        <v>3.14</v>
      </c>
      <c r="V620" s="49">
        <f>Main!H730</f>
        <v>3.24</v>
      </c>
      <c r="W620" s="49">
        <f>Main!I730</f>
        <v>3.63</v>
      </c>
      <c r="X620" s="49">
        <f>Main!J730</f>
        <v>4.04</v>
      </c>
      <c r="Y620" s="49">
        <f>Main!K730</f>
        <v>2.83</v>
      </c>
      <c r="Z620" s="49">
        <f>Main!L3370</f>
        <v>0</v>
      </c>
      <c r="AB620" s="49">
        <v>3</v>
      </c>
      <c r="AC620" s="49" t="str">
        <v>Schär</v>
      </c>
      <c r="AD620" s="49">
        <v>4.9000000000000004</v>
      </c>
      <c r="AE620" s="49" t="str">
        <v>Newcastle</v>
      </c>
      <c r="AF620" s="49">
        <v>4.0599999999999996</v>
      </c>
      <c r="AG620" s="49">
        <v>1.69</v>
      </c>
      <c r="AH620" s="49">
        <v>3.37</v>
      </c>
      <c r="AI620" s="49">
        <v>2.85</v>
      </c>
      <c r="AJ620" s="49">
        <v>3.68</v>
      </c>
      <c r="AK620" s="49">
        <v>3.69</v>
      </c>
      <c r="AL620" s="49">
        <v>2.3199999999999998</v>
      </c>
      <c r="AM620" s="49">
        <v>2.0299999999999998</v>
      </c>
      <c r="AN620" s="49">
        <v>0</v>
      </c>
      <c r="AP620" s="50" t="str">
        <f>Main!A730</f>
        <v>Sá</v>
      </c>
      <c r="AQ620" s="50">
        <f>Main!B730</f>
        <v>5</v>
      </c>
      <c r="AR620" s="50" t="str">
        <f>Main!C730</f>
        <v>Wolves</v>
      </c>
      <c r="AS620" s="50">
        <f>Main!D730</f>
        <v>3.42</v>
      </c>
      <c r="AT620" s="50">
        <f>Main!E730</f>
        <v>3.48</v>
      </c>
      <c r="AU620" s="50">
        <f>Main!F730</f>
        <v>3.79</v>
      </c>
      <c r="AV620" s="50">
        <f>Main!G730</f>
        <v>3.14</v>
      </c>
      <c r="AW620" s="50">
        <f>Main!H730</f>
        <v>3.24</v>
      </c>
      <c r="AX620" s="50">
        <f>Main!I730</f>
        <v>3.63</v>
      </c>
      <c r="AY620" s="50">
        <f>Main!J730</f>
        <v>4.04</v>
      </c>
      <c r="AZ620" s="50">
        <f>Main!K730</f>
        <v>2.83</v>
      </c>
      <c r="BA620" s="50">
        <f>Main!L1610</f>
        <v>0</v>
      </c>
      <c r="BC620" s="50" t="str">
        <v>Sá</v>
      </c>
      <c r="BD620" s="50">
        <v>5</v>
      </c>
      <c r="BE620" s="50" t="str">
        <v>Wolves</v>
      </c>
      <c r="BF620" s="50">
        <v>3.42</v>
      </c>
      <c r="BG620" s="50">
        <v>3.48</v>
      </c>
      <c r="BH620" s="50">
        <v>3.79</v>
      </c>
      <c r="BI620" s="50">
        <v>3.14</v>
      </c>
      <c r="BJ620" s="50">
        <v>3.24</v>
      </c>
      <c r="BK620" s="50">
        <v>3.63</v>
      </c>
      <c r="BL620" s="50">
        <v>4.04</v>
      </c>
      <c r="BM620" s="50">
        <v>2.83</v>
      </c>
      <c r="BN620" s="50">
        <v>0</v>
      </c>
      <c r="BP620" s="126" t="str">
        <f>Main!A620</f>
        <v>Sá</v>
      </c>
      <c r="BQ620" s="126">
        <f>Main!N3370</f>
        <v>0</v>
      </c>
      <c r="BR620" s="126">
        <f>Main!I70</f>
        <v>3.63</v>
      </c>
      <c r="BS620" s="126" t="str">
        <v>Sá</v>
      </c>
      <c r="BT620" s="126">
        <v>0</v>
      </c>
      <c r="BU620" s="126">
        <v>3.63</v>
      </c>
      <c r="BV620" s="127" t="str">
        <f t="shared" si="78"/>
        <v>Sá</v>
      </c>
      <c r="BW620" s="127">
        <f>Main!P3370</f>
        <v>0</v>
      </c>
      <c r="BX620" s="127">
        <f t="shared" si="79"/>
        <v>3.63</v>
      </c>
      <c r="BY620" s="127" t="str">
        <v>Sá</v>
      </c>
      <c r="BZ620" s="127">
        <v>0</v>
      </c>
      <c r="CA620" s="127">
        <v>3.63</v>
      </c>
      <c r="CB620" s="128" t="str">
        <f t="shared" si="82"/>
        <v>Sá</v>
      </c>
      <c r="CC620" s="128">
        <f>Main!M3370</f>
        <v>0</v>
      </c>
      <c r="CD620" s="128">
        <f>Main!I70</f>
        <v>3.63</v>
      </c>
      <c r="CE620" s="128" t="str">
        <v>Sá</v>
      </c>
      <c r="CF620" s="128">
        <v>0</v>
      </c>
      <c r="CG620" s="128">
        <v>3.63</v>
      </c>
      <c r="CH620" s="19" t="str">
        <f t="shared" si="80"/>
        <v>Sá</v>
      </c>
      <c r="CI620" s="19">
        <f>Main!M3370-BQ620-BW620-CC620</f>
        <v>0</v>
      </c>
      <c r="CJ620" s="19">
        <f t="shared" si="81"/>
        <v>3.63</v>
      </c>
      <c r="CK620" s="19" t="str">
        <v>Sá</v>
      </c>
      <c r="CL620" s="19">
        <v>0</v>
      </c>
      <c r="CM620" s="19">
        <v>3.63</v>
      </c>
    </row>
    <row r="621" spans="1:91">
      <c r="A621" s="48" t="str">
        <v>Lloris</v>
      </c>
      <c r="B621" s="48">
        <v>5.5</v>
      </c>
      <c r="C621" s="48" t="str">
        <v>Spurs</v>
      </c>
      <c r="D621" s="48">
        <v>3.78</v>
      </c>
      <c r="E621" s="48">
        <v>3.63</v>
      </c>
      <c r="F621" s="48">
        <v>6.38</v>
      </c>
      <c r="G621" s="48">
        <v>3.52</v>
      </c>
      <c r="H621" s="48">
        <v>3.12</v>
      </c>
      <c r="I621" s="48">
        <v>3.45</v>
      </c>
      <c r="J621" s="48">
        <v>3.71</v>
      </c>
      <c r="K621" s="48">
        <v>3.45</v>
      </c>
      <c r="L621" s="48">
        <v>0</v>
      </c>
      <c r="N621" s="252">
        <f t="shared" si="77"/>
        <v>4</v>
      </c>
      <c r="O621" s="49" t="str">
        <f>Main!A731</f>
        <v>De Gea</v>
      </c>
      <c r="P621" s="49">
        <f>Main!B731</f>
        <v>4.9000000000000004</v>
      </c>
      <c r="Q621" s="49" t="str">
        <f>Main!C731</f>
        <v>Man Utd</v>
      </c>
      <c r="R621" s="49">
        <f>Main!D731</f>
        <v>3.92</v>
      </c>
      <c r="S621" s="49">
        <f>Main!E731</f>
        <v>4.1399999999999997</v>
      </c>
      <c r="T621" s="49">
        <f>Main!F731</f>
        <v>3.16</v>
      </c>
      <c r="U621" s="49">
        <f>Main!G731</f>
        <v>3.15</v>
      </c>
      <c r="V621" s="49">
        <f>Main!H731</f>
        <v>3.92</v>
      </c>
      <c r="W621" s="49">
        <f>Main!I731</f>
        <v>3.46</v>
      </c>
      <c r="X621" s="49">
        <f>Main!J731</f>
        <v>3.85</v>
      </c>
      <c r="Y621" s="49">
        <f>Main!K731</f>
        <v>1.85</v>
      </c>
      <c r="Z621" s="49">
        <f>Main!L3371</f>
        <v>0</v>
      </c>
      <c r="AB621" s="49">
        <v>3</v>
      </c>
      <c r="AC621" s="49" t="str">
        <v>Zinchenko</v>
      </c>
      <c r="AD621" s="49">
        <v>5</v>
      </c>
      <c r="AE621" s="49" t="str">
        <v>Arsenal</v>
      </c>
      <c r="AF621" s="49">
        <v>2.52</v>
      </c>
      <c r="AG621" s="49">
        <v>2.68</v>
      </c>
      <c r="AH621" s="49">
        <v>2.23</v>
      </c>
      <c r="AI621" s="49">
        <v>2.7</v>
      </c>
      <c r="AJ621" s="49">
        <v>3.15</v>
      </c>
      <c r="AK621" s="49">
        <v>5.31</v>
      </c>
      <c r="AL621" s="49">
        <v>2.75</v>
      </c>
      <c r="AM621" s="49">
        <v>2.25</v>
      </c>
      <c r="AN621" s="49">
        <v>0</v>
      </c>
      <c r="AP621" s="50" t="str">
        <f>Main!A731</f>
        <v>De Gea</v>
      </c>
      <c r="AQ621" s="50">
        <f>Main!B731</f>
        <v>4.9000000000000004</v>
      </c>
      <c r="AR621" s="50" t="str">
        <f>Main!C731</f>
        <v>Man Utd</v>
      </c>
      <c r="AS621" s="50">
        <f>Main!D731</f>
        <v>3.92</v>
      </c>
      <c r="AT621" s="50">
        <f>Main!E731</f>
        <v>4.1399999999999997</v>
      </c>
      <c r="AU621" s="50">
        <f>Main!F731</f>
        <v>3.16</v>
      </c>
      <c r="AV621" s="50">
        <f>Main!G731</f>
        <v>3.15</v>
      </c>
      <c r="AW621" s="50">
        <f>Main!H731</f>
        <v>3.92</v>
      </c>
      <c r="AX621" s="50">
        <f>Main!I731</f>
        <v>3.46</v>
      </c>
      <c r="AY621" s="50">
        <f>Main!J731</f>
        <v>3.85</v>
      </c>
      <c r="AZ621" s="50">
        <f>Main!K731</f>
        <v>1.85</v>
      </c>
      <c r="BA621" s="50">
        <f>Main!L1611</f>
        <v>0</v>
      </c>
      <c r="BC621" s="50" t="str">
        <v>De Gea</v>
      </c>
      <c r="BD621" s="50">
        <v>4.9000000000000004</v>
      </c>
      <c r="BE621" s="50" t="str">
        <v>Man Utd</v>
      </c>
      <c r="BF621" s="50">
        <v>3.92</v>
      </c>
      <c r="BG621" s="50">
        <v>4.1399999999999997</v>
      </c>
      <c r="BH621" s="50">
        <v>3.16</v>
      </c>
      <c r="BI621" s="50">
        <v>3.15</v>
      </c>
      <c r="BJ621" s="50">
        <v>3.92</v>
      </c>
      <c r="BK621" s="50">
        <v>3.46</v>
      </c>
      <c r="BL621" s="50">
        <v>3.85</v>
      </c>
      <c r="BM621" s="50">
        <v>1.85</v>
      </c>
      <c r="BN621" s="50">
        <v>0</v>
      </c>
      <c r="BP621" s="126" t="str">
        <f>Main!A621</f>
        <v>De Gea</v>
      </c>
      <c r="BQ621" s="126">
        <f>Main!N3371</f>
        <v>0</v>
      </c>
      <c r="BR621" s="126">
        <f>Main!I71</f>
        <v>3.46</v>
      </c>
      <c r="BS621" s="126" t="str">
        <v>De Gea</v>
      </c>
      <c r="BT621" s="126">
        <v>0</v>
      </c>
      <c r="BU621" s="126">
        <v>3.46</v>
      </c>
      <c r="BV621" s="127" t="str">
        <f t="shared" si="78"/>
        <v>De Gea</v>
      </c>
      <c r="BW621" s="127">
        <f>Main!P3371</f>
        <v>0</v>
      </c>
      <c r="BX621" s="127">
        <f t="shared" si="79"/>
        <v>3.46</v>
      </c>
      <c r="BY621" s="127" t="str">
        <v>De Gea</v>
      </c>
      <c r="BZ621" s="127">
        <v>0</v>
      </c>
      <c r="CA621" s="127">
        <v>3.46</v>
      </c>
      <c r="CB621" s="128" t="str">
        <f t="shared" si="82"/>
        <v>De Gea</v>
      </c>
      <c r="CC621" s="128">
        <f>Main!M3371</f>
        <v>0</v>
      </c>
      <c r="CD621" s="128">
        <f>Main!I71</f>
        <v>3.46</v>
      </c>
      <c r="CE621" s="128" t="str">
        <v>De Gea</v>
      </c>
      <c r="CF621" s="128">
        <v>0</v>
      </c>
      <c r="CG621" s="128">
        <v>3.46</v>
      </c>
      <c r="CH621" s="19" t="str">
        <f t="shared" si="80"/>
        <v>De Gea</v>
      </c>
      <c r="CI621" s="19">
        <f>Main!M3371-BQ621-BW621-CC621</f>
        <v>0</v>
      </c>
      <c r="CJ621" s="19">
        <f t="shared" si="81"/>
        <v>3.46</v>
      </c>
      <c r="CK621" s="19" t="str">
        <v>De Gea</v>
      </c>
      <c r="CL621" s="19">
        <v>0</v>
      </c>
      <c r="CM621" s="19">
        <v>3.46</v>
      </c>
    </row>
    <row r="622" spans="1:91">
      <c r="A622" s="48" t="str">
        <v>Pope</v>
      </c>
      <c r="B622" s="48">
        <v>5.3</v>
      </c>
      <c r="C622" s="48" t="str">
        <v>Newcastle</v>
      </c>
      <c r="D622" s="48">
        <v>3.98</v>
      </c>
      <c r="E622" s="48">
        <v>3.29</v>
      </c>
      <c r="F622" s="48">
        <v>3.99</v>
      </c>
      <c r="G622" s="48">
        <v>3.84</v>
      </c>
      <c r="H622" s="48">
        <v>3.96</v>
      </c>
      <c r="I622" s="48">
        <v>4</v>
      </c>
      <c r="J622" s="48">
        <v>3.37</v>
      </c>
      <c r="K622" s="48">
        <v>2.4300000000000002</v>
      </c>
      <c r="L622" s="48">
        <v>0</v>
      </c>
      <c r="N622" s="252">
        <f t="shared" si="77"/>
        <v>4</v>
      </c>
      <c r="O622" s="49" t="str">
        <f>Main!A732</f>
        <v>Pickford</v>
      </c>
      <c r="P622" s="49">
        <f>Main!B732</f>
        <v>4.5</v>
      </c>
      <c r="Q622" s="49" t="str">
        <f>Main!C732</f>
        <v>Everton</v>
      </c>
      <c r="R622" s="49">
        <f>Main!D732</f>
        <v>3.29</v>
      </c>
      <c r="S622" s="49">
        <f>Main!E732</f>
        <v>3.46</v>
      </c>
      <c r="T622" s="49">
        <f>Main!F732</f>
        <v>3.86</v>
      </c>
      <c r="U622" s="49">
        <f>Main!G732</f>
        <v>3.34</v>
      </c>
      <c r="V622" s="49">
        <f>Main!H732</f>
        <v>3.2</v>
      </c>
      <c r="W622" s="49">
        <f>Main!I732</f>
        <v>3.09</v>
      </c>
      <c r="X622" s="49">
        <f>Main!J732</f>
        <v>3.58</v>
      </c>
      <c r="Y622" s="49">
        <f>Main!K732</f>
        <v>3.56</v>
      </c>
      <c r="Z622" s="49">
        <f>Main!L3372</f>
        <v>0</v>
      </c>
      <c r="AB622" s="49">
        <v>3</v>
      </c>
      <c r="AC622" s="49" t="str">
        <v>Walker</v>
      </c>
      <c r="AD622" s="49">
        <v>4.8</v>
      </c>
      <c r="AE622" s="49" t="str">
        <v>Man City</v>
      </c>
      <c r="AF622" s="49">
        <v>3.17</v>
      </c>
      <c r="AG622" s="49">
        <v>2.37</v>
      </c>
      <c r="AH622" s="49">
        <v>4.68</v>
      </c>
      <c r="AI622" s="49">
        <v>3.05</v>
      </c>
      <c r="AJ622" s="49">
        <v>2.04</v>
      </c>
      <c r="AK622" s="49">
        <v>4.25</v>
      </c>
      <c r="AL622" s="49">
        <v>2.4500000000000002</v>
      </c>
      <c r="AM622" s="49">
        <v>1.1399999999999999</v>
      </c>
      <c r="AN622" s="49">
        <v>0</v>
      </c>
      <c r="AP622" s="50" t="str">
        <f>Main!A732</f>
        <v>Pickford</v>
      </c>
      <c r="AQ622" s="50">
        <f>Main!B732</f>
        <v>4.5</v>
      </c>
      <c r="AR622" s="50" t="str">
        <f>Main!C732</f>
        <v>Everton</v>
      </c>
      <c r="AS622" s="50">
        <f>Main!D732</f>
        <v>3.29</v>
      </c>
      <c r="AT622" s="50">
        <f>Main!E732</f>
        <v>3.46</v>
      </c>
      <c r="AU622" s="50">
        <f>Main!F732</f>
        <v>3.86</v>
      </c>
      <c r="AV622" s="50">
        <f>Main!G732</f>
        <v>3.34</v>
      </c>
      <c r="AW622" s="50">
        <f>Main!H732</f>
        <v>3.2</v>
      </c>
      <c r="AX622" s="50">
        <f>Main!I732</f>
        <v>3.09</v>
      </c>
      <c r="AY622" s="50">
        <f>Main!J732</f>
        <v>3.58</v>
      </c>
      <c r="AZ622" s="50">
        <f>Main!K732</f>
        <v>3.56</v>
      </c>
      <c r="BA622" s="50">
        <f>Main!L1612</f>
        <v>0</v>
      </c>
      <c r="BC622" s="50" t="str">
        <v>Pickford</v>
      </c>
      <c r="BD622" s="50">
        <v>4.5</v>
      </c>
      <c r="BE622" s="50" t="str">
        <v>Everton</v>
      </c>
      <c r="BF622" s="50">
        <v>3.29</v>
      </c>
      <c r="BG622" s="50">
        <v>3.46</v>
      </c>
      <c r="BH622" s="50">
        <v>3.86</v>
      </c>
      <c r="BI622" s="50">
        <v>3.34</v>
      </c>
      <c r="BJ622" s="50">
        <v>3.2</v>
      </c>
      <c r="BK622" s="50">
        <v>3.09</v>
      </c>
      <c r="BL622" s="50">
        <v>3.58</v>
      </c>
      <c r="BM622" s="50">
        <v>3.56</v>
      </c>
      <c r="BN622" s="50">
        <v>0</v>
      </c>
      <c r="BP622" s="126" t="str">
        <f>Main!A622</f>
        <v>Pickford</v>
      </c>
      <c r="BQ622" s="126">
        <f>Main!N3372</f>
        <v>0</v>
      </c>
      <c r="BR622" s="126">
        <f>Main!I72</f>
        <v>3.09</v>
      </c>
      <c r="BS622" s="126" t="str">
        <v>Pickford</v>
      </c>
      <c r="BT622" s="126">
        <v>0</v>
      </c>
      <c r="BU622" s="126">
        <v>3.09</v>
      </c>
      <c r="BV622" s="127" t="str">
        <f t="shared" si="78"/>
        <v>Pickford</v>
      </c>
      <c r="BW622" s="127">
        <f>Main!P3372</f>
        <v>0</v>
      </c>
      <c r="BX622" s="127">
        <f t="shared" si="79"/>
        <v>3.09</v>
      </c>
      <c r="BY622" s="127" t="str">
        <v>Pickford</v>
      </c>
      <c r="BZ622" s="127">
        <v>0</v>
      </c>
      <c r="CA622" s="127">
        <v>3.09</v>
      </c>
      <c r="CB622" s="128" t="str">
        <f t="shared" si="82"/>
        <v>Pickford</v>
      </c>
      <c r="CC622" s="128">
        <f>Main!M3372</f>
        <v>0</v>
      </c>
      <c r="CD622" s="128">
        <f>Main!I72</f>
        <v>3.09</v>
      </c>
      <c r="CE622" s="128" t="str">
        <v>Pickford</v>
      </c>
      <c r="CF622" s="128">
        <v>0</v>
      </c>
      <c r="CG622" s="128">
        <v>3.09</v>
      </c>
      <c r="CH622" s="19" t="str">
        <f t="shared" si="80"/>
        <v>Pickford</v>
      </c>
      <c r="CI622" s="19">
        <f>Main!M3372-BQ622-BW622-CC622</f>
        <v>0</v>
      </c>
      <c r="CJ622" s="19">
        <f t="shared" si="81"/>
        <v>3.09</v>
      </c>
      <c r="CK622" s="19" t="str">
        <v>Pickford</v>
      </c>
      <c r="CL622" s="19">
        <v>0</v>
      </c>
      <c r="CM622" s="19">
        <v>3.09</v>
      </c>
    </row>
    <row r="623" spans="1:91">
      <c r="A623" s="48" t="str">
        <v>Fabianski</v>
      </c>
      <c r="B623" s="48">
        <v>5</v>
      </c>
      <c r="C623" s="48" t="str">
        <v>West Ham</v>
      </c>
      <c r="D623" s="48">
        <v>3.78</v>
      </c>
      <c r="E623" s="48">
        <v>3.48</v>
      </c>
      <c r="F623" s="48">
        <v>3.68</v>
      </c>
      <c r="G623" s="48">
        <v>3.95</v>
      </c>
      <c r="H623" s="48">
        <v>3.23</v>
      </c>
      <c r="I623" s="48">
        <v>3.44</v>
      </c>
      <c r="J623" s="48">
        <v>3.18</v>
      </c>
      <c r="K623" s="48">
        <v>3.51</v>
      </c>
      <c r="L623" s="48">
        <v>0</v>
      </c>
      <c r="N623" s="252">
        <f t="shared" si="77"/>
        <v>4</v>
      </c>
      <c r="O623" s="49" t="str">
        <f>Main!A733</f>
        <v>Henderson</v>
      </c>
      <c r="P623" s="49">
        <f>Main!B733</f>
        <v>4.7</v>
      </c>
      <c r="Q623" s="49" t="str">
        <f>Main!C733</f>
        <v>Nott'm Forest</v>
      </c>
      <c r="R623" s="49">
        <f>Main!D733</f>
        <v>3.35</v>
      </c>
      <c r="S623" s="49">
        <f>Main!E733</f>
        <v>3.43</v>
      </c>
      <c r="T623" s="49">
        <f>Main!F733</f>
        <v>3.62</v>
      </c>
      <c r="U623" s="49">
        <f>Main!G733</f>
        <v>3.47</v>
      </c>
      <c r="V623" s="49">
        <f>Main!H733</f>
        <v>3.49</v>
      </c>
      <c r="W623" s="49">
        <f>Main!I733</f>
        <v>3.24</v>
      </c>
      <c r="X623" s="49">
        <f>Main!J733</f>
        <v>3.06</v>
      </c>
      <c r="Y623" s="49">
        <f>Main!K733</f>
        <v>2.78</v>
      </c>
      <c r="Z623" s="49">
        <f>Main!L3373</f>
        <v>0</v>
      </c>
      <c r="AB623" s="49">
        <v>3</v>
      </c>
      <c r="AC623" s="49" t="str">
        <v>Perišić</v>
      </c>
      <c r="AD623" s="49">
        <v>5.8</v>
      </c>
      <c r="AE623" s="49" t="str">
        <v>Spurs</v>
      </c>
      <c r="AF623" s="49">
        <v>0</v>
      </c>
      <c r="AG623" s="49">
        <v>0</v>
      </c>
      <c r="AH623" s="49">
        <v>0</v>
      </c>
      <c r="AI623" s="49">
        <v>0</v>
      </c>
      <c r="AJ623" s="49">
        <v>0</v>
      </c>
      <c r="AK623" s="49">
        <v>2.56</v>
      </c>
      <c r="AL623" s="49">
        <v>2.94</v>
      </c>
      <c r="AM623" s="49">
        <v>2.4700000000000002</v>
      </c>
      <c r="AN623" s="49">
        <v>0</v>
      </c>
      <c r="AP623" s="50" t="str">
        <f>Main!A733</f>
        <v>Henderson</v>
      </c>
      <c r="AQ623" s="50">
        <f>Main!B733</f>
        <v>4.7</v>
      </c>
      <c r="AR623" s="50" t="str">
        <f>Main!C733</f>
        <v>Nott'm Forest</v>
      </c>
      <c r="AS623" s="50">
        <f>Main!D733</f>
        <v>3.35</v>
      </c>
      <c r="AT623" s="50">
        <f>Main!E733</f>
        <v>3.43</v>
      </c>
      <c r="AU623" s="50">
        <f>Main!F733</f>
        <v>3.62</v>
      </c>
      <c r="AV623" s="50">
        <f>Main!G733</f>
        <v>3.47</v>
      </c>
      <c r="AW623" s="50">
        <f>Main!H733</f>
        <v>3.49</v>
      </c>
      <c r="AX623" s="50">
        <f>Main!I733</f>
        <v>3.24</v>
      </c>
      <c r="AY623" s="50">
        <f>Main!J733</f>
        <v>3.06</v>
      </c>
      <c r="AZ623" s="50">
        <f>Main!K733</f>
        <v>2.78</v>
      </c>
      <c r="BA623" s="50">
        <f>Main!L1613</f>
        <v>0</v>
      </c>
      <c r="BC623" s="50" t="str">
        <v>Henderson</v>
      </c>
      <c r="BD623" s="50">
        <v>4.7</v>
      </c>
      <c r="BE623" s="50" t="str">
        <v>Nott'm Forest</v>
      </c>
      <c r="BF623" s="50">
        <v>3.35</v>
      </c>
      <c r="BG623" s="50">
        <v>3.43</v>
      </c>
      <c r="BH623" s="50">
        <v>3.62</v>
      </c>
      <c r="BI623" s="50">
        <v>3.47</v>
      </c>
      <c r="BJ623" s="50">
        <v>3.49</v>
      </c>
      <c r="BK623" s="50">
        <v>3.24</v>
      </c>
      <c r="BL623" s="50">
        <v>3.06</v>
      </c>
      <c r="BM623" s="50">
        <v>2.78</v>
      </c>
      <c r="BN623" s="50">
        <v>0</v>
      </c>
      <c r="BP623" s="126" t="str">
        <f>Main!A623</f>
        <v>Henderson</v>
      </c>
      <c r="BQ623" s="126">
        <f>Main!N3373</f>
        <v>0</v>
      </c>
      <c r="BR623" s="126">
        <f>Main!I73</f>
        <v>3.24</v>
      </c>
      <c r="BS623" s="126" t="str">
        <v>Henderson</v>
      </c>
      <c r="BT623" s="126">
        <v>0</v>
      </c>
      <c r="BU623" s="126">
        <v>3.24</v>
      </c>
      <c r="BV623" s="127" t="str">
        <f t="shared" si="78"/>
        <v>Henderson</v>
      </c>
      <c r="BW623" s="127">
        <f>Main!P3373</f>
        <v>0</v>
      </c>
      <c r="BX623" s="127">
        <f t="shared" si="79"/>
        <v>3.24</v>
      </c>
      <c r="BY623" s="127" t="str">
        <v>Henderson</v>
      </c>
      <c r="BZ623" s="127">
        <v>0</v>
      </c>
      <c r="CA623" s="127">
        <v>3.24</v>
      </c>
      <c r="CB623" s="128" t="str">
        <f t="shared" si="82"/>
        <v>Henderson</v>
      </c>
      <c r="CC623" s="128">
        <f>Main!M3373</f>
        <v>0</v>
      </c>
      <c r="CD623" s="128">
        <f>Main!I73</f>
        <v>3.24</v>
      </c>
      <c r="CE623" s="128" t="str">
        <v>Henderson</v>
      </c>
      <c r="CF623" s="128">
        <v>0</v>
      </c>
      <c r="CG623" s="128">
        <v>3.24</v>
      </c>
      <c r="CH623" s="19" t="str">
        <f t="shared" si="80"/>
        <v>Henderson</v>
      </c>
      <c r="CI623" s="19">
        <f>Main!M3373-BQ623-BW623-CC623</f>
        <v>0</v>
      </c>
      <c r="CJ623" s="19">
        <f t="shared" si="81"/>
        <v>3.24</v>
      </c>
      <c r="CK623" s="19" t="str">
        <v>Henderson</v>
      </c>
      <c r="CL623" s="19">
        <v>0</v>
      </c>
      <c r="CM623" s="19">
        <v>3.24</v>
      </c>
    </row>
    <row r="624" spans="1:91">
      <c r="A624" s="48" t="str">
        <v>Sánchez</v>
      </c>
      <c r="B624" s="48">
        <v>4.5999999999999996</v>
      </c>
      <c r="C624" s="48" t="str">
        <v>Brighton</v>
      </c>
      <c r="D624" s="48">
        <v>3.34</v>
      </c>
      <c r="E624" s="48">
        <v>3.74</v>
      </c>
      <c r="F624" s="48">
        <v>3.23</v>
      </c>
      <c r="G624" s="48">
        <v>3.6</v>
      </c>
      <c r="H624" s="48">
        <v>4.09</v>
      </c>
      <c r="I624" s="48">
        <v>3.68</v>
      </c>
      <c r="J624" s="48">
        <v>3.82</v>
      </c>
      <c r="K624" s="48">
        <v>2.09</v>
      </c>
      <c r="L624" s="48">
        <v>0</v>
      </c>
      <c r="N624" s="252">
        <f t="shared" ref="N624:N687" si="83">N514</f>
        <v>4</v>
      </c>
      <c r="O624" s="49" t="str">
        <f>Main!A734</f>
        <v>Meslier</v>
      </c>
      <c r="P624" s="49">
        <f>Main!B734</f>
        <v>4.5</v>
      </c>
      <c r="Q624" s="49" t="str">
        <f>Main!C734</f>
        <v>Leeds</v>
      </c>
      <c r="R624" s="49">
        <f>Main!D734</f>
        <v>3.13</v>
      </c>
      <c r="S624" s="49">
        <f>Main!E734</f>
        <v>3.36</v>
      </c>
      <c r="T624" s="49">
        <f>Main!F734</f>
        <v>3.2</v>
      </c>
      <c r="U624" s="49">
        <f>Main!G734</f>
        <v>3.41</v>
      </c>
      <c r="V624" s="49">
        <f>Main!H734</f>
        <v>3.43</v>
      </c>
      <c r="W624" s="49">
        <f>Main!I734</f>
        <v>3.18</v>
      </c>
      <c r="X624" s="49">
        <f>Main!J734</f>
        <v>3.38</v>
      </c>
      <c r="Y624" s="49">
        <f>Main!K734</f>
        <v>3.24</v>
      </c>
      <c r="Z624" s="49">
        <f>Main!L3374</f>
        <v>0</v>
      </c>
      <c r="AB624" s="49">
        <v>3</v>
      </c>
      <c r="AC624" s="49" t="str">
        <v>Stones</v>
      </c>
      <c r="AD624" s="49">
        <v>5.4</v>
      </c>
      <c r="AE624" s="49" t="str">
        <v>Man City</v>
      </c>
      <c r="AF624" s="49">
        <v>3.18</v>
      </c>
      <c r="AG624" s="49">
        <v>2.4700000000000002</v>
      </c>
      <c r="AH624" s="49">
        <v>4.68</v>
      </c>
      <c r="AI624" s="49">
        <v>3.03</v>
      </c>
      <c r="AJ624" s="49">
        <v>1.96</v>
      </c>
      <c r="AK624" s="49">
        <v>3.99</v>
      </c>
      <c r="AL624" s="49">
        <v>2.36</v>
      </c>
      <c r="AM624" s="49">
        <v>1.05</v>
      </c>
      <c r="AN624" s="49">
        <v>0</v>
      </c>
      <c r="AP624" s="50" t="str">
        <f>Main!A734</f>
        <v>Meslier</v>
      </c>
      <c r="AQ624" s="50">
        <f>Main!B734</f>
        <v>4.5</v>
      </c>
      <c r="AR624" s="50" t="str">
        <f>Main!C734</f>
        <v>Leeds</v>
      </c>
      <c r="AS624" s="50">
        <f>Main!D734</f>
        <v>3.13</v>
      </c>
      <c r="AT624" s="50">
        <f>Main!E734</f>
        <v>3.36</v>
      </c>
      <c r="AU624" s="50">
        <f>Main!F734</f>
        <v>3.2</v>
      </c>
      <c r="AV624" s="50">
        <f>Main!G734</f>
        <v>3.41</v>
      </c>
      <c r="AW624" s="50">
        <f>Main!H734</f>
        <v>3.43</v>
      </c>
      <c r="AX624" s="50">
        <f>Main!I734</f>
        <v>3.18</v>
      </c>
      <c r="AY624" s="50">
        <f>Main!J734</f>
        <v>3.38</v>
      </c>
      <c r="AZ624" s="50">
        <f>Main!K734</f>
        <v>3.24</v>
      </c>
      <c r="BA624" s="50">
        <f>Main!L1614</f>
        <v>0</v>
      </c>
      <c r="BC624" s="50" t="str">
        <v>Meslier</v>
      </c>
      <c r="BD624" s="50">
        <v>4.5</v>
      </c>
      <c r="BE624" s="50" t="str">
        <v>Leeds</v>
      </c>
      <c r="BF624" s="50">
        <v>3.13</v>
      </c>
      <c r="BG624" s="50">
        <v>3.36</v>
      </c>
      <c r="BH624" s="50">
        <v>3.2</v>
      </c>
      <c r="BI624" s="50">
        <v>3.41</v>
      </c>
      <c r="BJ624" s="50">
        <v>3.43</v>
      </c>
      <c r="BK624" s="50">
        <v>3.18</v>
      </c>
      <c r="BL624" s="50">
        <v>3.38</v>
      </c>
      <c r="BM624" s="50">
        <v>3.24</v>
      </c>
      <c r="BN624" s="50">
        <v>0</v>
      </c>
      <c r="BP624" s="126" t="str">
        <f>Main!A624</f>
        <v>Meslier</v>
      </c>
      <c r="BQ624" s="126">
        <f>Main!N3374</f>
        <v>0</v>
      </c>
      <c r="BR624" s="126">
        <f>Main!I74</f>
        <v>3.18</v>
      </c>
      <c r="BS624" s="126" t="str">
        <v>Meslier</v>
      </c>
      <c r="BT624" s="126">
        <v>0</v>
      </c>
      <c r="BU624" s="126">
        <v>3.18</v>
      </c>
      <c r="BV624" s="127" t="str">
        <f t="shared" si="78"/>
        <v>Meslier</v>
      </c>
      <c r="BW624" s="127">
        <f>Main!P3374</f>
        <v>0</v>
      </c>
      <c r="BX624" s="127">
        <f t="shared" si="79"/>
        <v>3.18</v>
      </c>
      <c r="BY624" s="127" t="str">
        <v>Meslier</v>
      </c>
      <c r="BZ624" s="127">
        <v>0</v>
      </c>
      <c r="CA624" s="127">
        <v>3.18</v>
      </c>
      <c r="CB624" s="128" t="str">
        <f t="shared" si="82"/>
        <v>Meslier</v>
      </c>
      <c r="CC624" s="128">
        <f>Main!M3374</f>
        <v>0</v>
      </c>
      <c r="CD624" s="128">
        <f>Main!I74</f>
        <v>3.18</v>
      </c>
      <c r="CE624" s="128" t="str">
        <v>Meslier</v>
      </c>
      <c r="CF624" s="128">
        <v>0</v>
      </c>
      <c r="CG624" s="128">
        <v>3.18</v>
      </c>
      <c r="CH624" s="19" t="str">
        <f t="shared" si="80"/>
        <v>Meslier</v>
      </c>
      <c r="CI624" s="19">
        <f>Main!M3374-BQ624-BW624-CC624</f>
        <v>0</v>
      </c>
      <c r="CJ624" s="19">
        <f t="shared" si="81"/>
        <v>3.18</v>
      </c>
      <c r="CK624" s="19" t="str">
        <v>Meslier</v>
      </c>
      <c r="CL624" s="19">
        <v>0</v>
      </c>
      <c r="CM624" s="19">
        <v>3.18</v>
      </c>
    </row>
    <row r="625" spans="1:91">
      <c r="A625" s="48" t="str">
        <v>Sá</v>
      </c>
      <c r="B625" s="48">
        <v>5</v>
      </c>
      <c r="C625" s="48" t="str">
        <v>Wolves</v>
      </c>
      <c r="D625" s="48">
        <v>3.42</v>
      </c>
      <c r="E625" s="48">
        <v>3.48</v>
      </c>
      <c r="F625" s="48">
        <v>3.79</v>
      </c>
      <c r="G625" s="48">
        <v>3.14</v>
      </c>
      <c r="H625" s="48">
        <v>3.24</v>
      </c>
      <c r="I625" s="48">
        <v>3.63</v>
      </c>
      <c r="J625" s="48">
        <v>4.04</v>
      </c>
      <c r="K625" s="48">
        <v>2.83</v>
      </c>
      <c r="L625" s="48">
        <v>0</v>
      </c>
      <c r="N625" s="252">
        <f t="shared" si="83"/>
        <v>4</v>
      </c>
      <c r="O625" s="49" t="str">
        <f>Main!A735</f>
        <v>Guaita</v>
      </c>
      <c r="P625" s="49">
        <f>Main!B735</f>
        <v>4.5</v>
      </c>
      <c r="Q625" s="49" t="str">
        <f>Main!C735</f>
        <v>Crystal Palace</v>
      </c>
      <c r="R625" s="49">
        <f>Main!D735</f>
        <v>3.71</v>
      </c>
      <c r="S625" s="49">
        <f>Main!E735</f>
        <v>3.38</v>
      </c>
      <c r="T625" s="49">
        <f>Main!F735</f>
        <v>3.17</v>
      </c>
      <c r="U625" s="49">
        <f>Main!G735</f>
        <v>3.31</v>
      </c>
      <c r="V625" s="49">
        <f>Main!H735</f>
        <v>3.06</v>
      </c>
      <c r="W625" s="49">
        <f>Main!I735</f>
        <v>3.35</v>
      </c>
      <c r="X625" s="49">
        <f>Main!J735</f>
        <v>3.24</v>
      </c>
      <c r="Y625" s="49">
        <f>Main!K735</f>
        <v>3.06</v>
      </c>
      <c r="Z625" s="49">
        <f>Main!L3375</f>
        <v>0</v>
      </c>
      <c r="AB625" s="49">
        <v>3</v>
      </c>
      <c r="AC625" s="49" t="str">
        <v>Shaw</v>
      </c>
      <c r="AD625" s="49">
        <v>4.8</v>
      </c>
      <c r="AE625" s="49" t="str">
        <v>Man Utd</v>
      </c>
      <c r="AF625" s="49">
        <v>3.54</v>
      </c>
      <c r="AG625" s="49">
        <v>4.2</v>
      </c>
      <c r="AH625" s="49">
        <v>1.83</v>
      </c>
      <c r="AI625" s="49">
        <v>1.77</v>
      </c>
      <c r="AJ625" s="49">
        <v>3.5</v>
      </c>
      <c r="AK625" s="49">
        <v>2.77</v>
      </c>
      <c r="AL625" s="49">
        <v>3.37</v>
      </c>
      <c r="AM625" s="49">
        <v>1.64</v>
      </c>
      <c r="AN625" s="49">
        <v>0</v>
      </c>
      <c r="AP625" s="50" t="str">
        <f>Main!A735</f>
        <v>Guaita</v>
      </c>
      <c r="AQ625" s="50">
        <f>Main!B735</f>
        <v>4.5</v>
      </c>
      <c r="AR625" s="50" t="str">
        <f>Main!C735</f>
        <v>Crystal Palace</v>
      </c>
      <c r="AS625" s="50">
        <f>Main!D735</f>
        <v>3.71</v>
      </c>
      <c r="AT625" s="50">
        <f>Main!E735</f>
        <v>3.38</v>
      </c>
      <c r="AU625" s="50">
        <f>Main!F735</f>
        <v>3.17</v>
      </c>
      <c r="AV625" s="50">
        <f>Main!G735</f>
        <v>3.31</v>
      </c>
      <c r="AW625" s="50">
        <f>Main!H735</f>
        <v>3.06</v>
      </c>
      <c r="AX625" s="50">
        <f>Main!I735</f>
        <v>3.35</v>
      </c>
      <c r="AY625" s="50">
        <f>Main!J735</f>
        <v>3.24</v>
      </c>
      <c r="AZ625" s="50">
        <f>Main!K735</f>
        <v>3.06</v>
      </c>
      <c r="BA625" s="50">
        <f>Main!L1615</f>
        <v>0</v>
      </c>
      <c r="BC625" s="50" t="str">
        <v>Guaita</v>
      </c>
      <c r="BD625" s="50">
        <v>4.5</v>
      </c>
      <c r="BE625" s="50" t="str">
        <v>Crystal Palace</v>
      </c>
      <c r="BF625" s="50">
        <v>3.71</v>
      </c>
      <c r="BG625" s="50">
        <v>3.38</v>
      </c>
      <c r="BH625" s="50">
        <v>3.17</v>
      </c>
      <c r="BI625" s="50">
        <v>3.31</v>
      </c>
      <c r="BJ625" s="50">
        <v>3.06</v>
      </c>
      <c r="BK625" s="50">
        <v>3.35</v>
      </c>
      <c r="BL625" s="50">
        <v>3.24</v>
      </c>
      <c r="BM625" s="50">
        <v>3.06</v>
      </c>
      <c r="BN625" s="50">
        <v>0</v>
      </c>
      <c r="BP625" s="126" t="str">
        <f>Main!A625</f>
        <v>Guaita</v>
      </c>
      <c r="BQ625" s="126">
        <f>Main!N3375</f>
        <v>0</v>
      </c>
      <c r="BR625" s="126">
        <f>Main!I75</f>
        <v>3.35</v>
      </c>
      <c r="BS625" s="126" t="str">
        <v>Guaita</v>
      </c>
      <c r="BT625" s="126">
        <v>0</v>
      </c>
      <c r="BU625" s="126">
        <v>3.35</v>
      </c>
      <c r="BV625" s="127" t="str">
        <f t="shared" si="78"/>
        <v>Guaita</v>
      </c>
      <c r="BW625" s="127">
        <f>Main!P3375</f>
        <v>0</v>
      </c>
      <c r="BX625" s="127">
        <f t="shared" si="79"/>
        <v>3.35</v>
      </c>
      <c r="BY625" s="127" t="str">
        <v>Guaita</v>
      </c>
      <c r="BZ625" s="127">
        <v>0</v>
      </c>
      <c r="CA625" s="127">
        <v>3.35</v>
      </c>
      <c r="CB625" s="128" t="str">
        <f t="shared" si="82"/>
        <v>Guaita</v>
      </c>
      <c r="CC625" s="128">
        <f>Main!M3375</f>
        <v>0</v>
      </c>
      <c r="CD625" s="128">
        <f>Main!I75</f>
        <v>3.35</v>
      </c>
      <c r="CE625" s="128" t="str">
        <v>Guaita</v>
      </c>
      <c r="CF625" s="128">
        <v>0</v>
      </c>
      <c r="CG625" s="128">
        <v>3.35</v>
      </c>
      <c r="CH625" s="19" t="str">
        <f t="shared" si="80"/>
        <v>Guaita</v>
      </c>
      <c r="CI625" s="19">
        <f>Main!M3375-BQ625-BW625-CC625</f>
        <v>0</v>
      </c>
      <c r="CJ625" s="19">
        <f t="shared" si="81"/>
        <v>3.35</v>
      </c>
      <c r="CK625" s="19" t="str">
        <v>Guaita</v>
      </c>
      <c r="CL625" s="19">
        <v>0</v>
      </c>
      <c r="CM625" s="19">
        <v>3.35</v>
      </c>
    </row>
    <row r="626" spans="1:91">
      <c r="A626" s="48" t="str">
        <v>De Gea</v>
      </c>
      <c r="B626" s="48">
        <v>4.9000000000000004</v>
      </c>
      <c r="C626" s="48" t="str">
        <v>Man Utd</v>
      </c>
      <c r="D626" s="48">
        <v>3.92</v>
      </c>
      <c r="E626" s="48">
        <v>4.1399999999999997</v>
      </c>
      <c r="F626" s="48">
        <v>3.16</v>
      </c>
      <c r="G626" s="48">
        <v>3.15</v>
      </c>
      <c r="H626" s="48">
        <v>3.92</v>
      </c>
      <c r="I626" s="48">
        <v>3.46</v>
      </c>
      <c r="J626" s="48">
        <v>3.85</v>
      </c>
      <c r="K626" s="48">
        <v>1.85</v>
      </c>
      <c r="L626" s="48">
        <v>0</v>
      </c>
      <c r="N626" s="252">
        <f t="shared" si="83"/>
        <v>2</v>
      </c>
      <c r="O626" s="49" t="str">
        <f>Main!A736</f>
        <v>Salah</v>
      </c>
      <c r="P626" s="49">
        <f>Main!B736</f>
        <v>12.8</v>
      </c>
      <c r="Q626" s="49" t="str">
        <f>Main!C736</f>
        <v>Liverpool</v>
      </c>
      <c r="R626" s="49">
        <f>Main!D736</f>
        <v>8.14</v>
      </c>
      <c r="S626" s="49">
        <f>Main!E736</f>
        <v>6.7</v>
      </c>
      <c r="T626" s="49">
        <f>Main!F736</f>
        <v>5.55</v>
      </c>
      <c r="U626" s="49">
        <f>Main!G736</f>
        <v>5.82</v>
      </c>
      <c r="V626" s="49">
        <f>Main!H736</f>
        <v>5.69</v>
      </c>
      <c r="W626" s="49">
        <f>Main!I736</f>
        <v>7.04</v>
      </c>
      <c r="X626" s="49">
        <f>Main!J736</f>
        <v>4.66</v>
      </c>
      <c r="Y626" s="49">
        <f>Main!K736</f>
        <v>5.59</v>
      </c>
      <c r="Z626" s="49">
        <f>Main!L3376</f>
        <v>1</v>
      </c>
      <c r="AB626" s="49">
        <v>3</v>
      </c>
      <c r="AC626" s="49" t="str">
        <v>Cucurella</v>
      </c>
      <c r="AD626" s="49">
        <v>5.0999999999999996</v>
      </c>
      <c r="AE626" s="49" t="str">
        <v>Chelsea</v>
      </c>
      <c r="AF626" s="49">
        <v>3.86</v>
      </c>
      <c r="AG626" s="49">
        <v>5.55</v>
      </c>
      <c r="AH626" s="49">
        <v>3.95</v>
      </c>
      <c r="AI626" s="49">
        <v>1.86</v>
      </c>
      <c r="AJ626" s="49">
        <v>2.25</v>
      </c>
      <c r="AK626" s="49">
        <v>1.58</v>
      </c>
      <c r="AL626" s="49">
        <v>2.11</v>
      </c>
      <c r="AM626" s="49">
        <v>1.37</v>
      </c>
      <c r="AN626" s="49">
        <v>0</v>
      </c>
      <c r="AP626" s="50" t="str">
        <f>Main!A736</f>
        <v>Salah</v>
      </c>
      <c r="AQ626" s="50">
        <f>Main!B736</f>
        <v>12.8</v>
      </c>
      <c r="AR626" s="50" t="str">
        <f>Main!C736</f>
        <v>Liverpool</v>
      </c>
      <c r="AS626" s="50">
        <f>Main!D736</f>
        <v>8.14</v>
      </c>
      <c r="AT626" s="50">
        <f>Main!E736</f>
        <v>6.7</v>
      </c>
      <c r="AU626" s="50">
        <f>Main!F736</f>
        <v>5.55</v>
      </c>
      <c r="AV626" s="50">
        <f>Main!G736</f>
        <v>5.82</v>
      </c>
      <c r="AW626" s="50">
        <f>Main!H736</f>
        <v>5.69</v>
      </c>
      <c r="AX626" s="50">
        <f>Main!I736</f>
        <v>7.04</v>
      </c>
      <c r="AY626" s="50">
        <f>Main!J736</f>
        <v>4.66</v>
      </c>
      <c r="AZ626" s="50">
        <f>Main!K736</f>
        <v>5.59</v>
      </c>
      <c r="BA626" s="50">
        <f>Main!L1616</f>
        <v>0</v>
      </c>
      <c r="BC626" s="50" t="str">
        <v>Salah</v>
      </c>
      <c r="BD626" s="50">
        <v>12.8</v>
      </c>
      <c r="BE626" s="50" t="str">
        <v>Liverpool</v>
      </c>
      <c r="BF626" s="50">
        <v>8.14</v>
      </c>
      <c r="BG626" s="50">
        <v>6.7</v>
      </c>
      <c r="BH626" s="50">
        <v>5.55</v>
      </c>
      <c r="BI626" s="50">
        <v>5.82</v>
      </c>
      <c r="BJ626" s="50">
        <v>5.69</v>
      </c>
      <c r="BK626" s="50">
        <v>7.04</v>
      </c>
      <c r="BL626" s="50">
        <v>4.66</v>
      </c>
      <c r="BM626" s="50">
        <v>5.59</v>
      </c>
      <c r="BN626" s="50">
        <v>0</v>
      </c>
      <c r="BP626" s="126" t="str">
        <f>Main!A626</f>
        <v>Salah</v>
      </c>
      <c r="BQ626" s="126">
        <f>Main!N3376</f>
        <v>0</v>
      </c>
      <c r="BR626" s="126">
        <f>Main!I76</f>
        <v>7.04</v>
      </c>
      <c r="BS626" s="126" t="str">
        <v>Salah</v>
      </c>
      <c r="BT626" s="126">
        <v>0</v>
      </c>
      <c r="BU626" s="126">
        <v>7.04</v>
      </c>
      <c r="BV626" s="127" t="str">
        <f t="shared" si="78"/>
        <v>Salah</v>
      </c>
      <c r="BW626" s="127">
        <f>Main!P3376</f>
        <v>0</v>
      </c>
      <c r="BX626" s="127">
        <f t="shared" si="79"/>
        <v>7.04</v>
      </c>
      <c r="BY626" s="127" t="str">
        <v>Salah</v>
      </c>
      <c r="BZ626" s="127">
        <v>0</v>
      </c>
      <c r="CA626" s="127">
        <v>7.04</v>
      </c>
      <c r="CH626" s="19" t="str">
        <f t="shared" si="80"/>
        <v>Salah</v>
      </c>
      <c r="CI626" s="19">
        <f>Main!M3376-BQ626-BW626-CC626</f>
        <v>0</v>
      </c>
      <c r="CJ626" s="19">
        <f t="shared" si="81"/>
        <v>7.04</v>
      </c>
      <c r="CK626" s="19" t="str">
        <v>Salah</v>
      </c>
      <c r="CL626" s="19">
        <v>0</v>
      </c>
      <c r="CM626" s="19">
        <v>7.04</v>
      </c>
    </row>
    <row r="627" spans="1:91">
      <c r="A627" s="48" t="str">
        <v>Pickford</v>
      </c>
      <c r="B627" s="48">
        <v>4.5</v>
      </c>
      <c r="C627" s="48" t="str">
        <v>Everton</v>
      </c>
      <c r="D627" s="48">
        <v>3.29</v>
      </c>
      <c r="E627" s="48">
        <v>3.46</v>
      </c>
      <c r="F627" s="48">
        <v>3.86</v>
      </c>
      <c r="G627" s="48">
        <v>3.34</v>
      </c>
      <c r="H627" s="48">
        <v>3.2</v>
      </c>
      <c r="I627" s="48">
        <v>3.09</v>
      </c>
      <c r="J627" s="48">
        <v>3.58</v>
      </c>
      <c r="K627" s="48">
        <v>3.56</v>
      </c>
      <c r="L627" s="48">
        <v>0</v>
      </c>
      <c r="N627" s="252">
        <f t="shared" si="83"/>
        <v>2</v>
      </c>
      <c r="O627" s="49" t="str">
        <f>Main!A737</f>
        <v>De Bruyne</v>
      </c>
      <c r="P627" s="49">
        <f>Main!B737</f>
        <v>12.6</v>
      </c>
      <c r="Q627" s="49" t="str">
        <f>Main!C737</f>
        <v>Man City</v>
      </c>
      <c r="R627" s="49">
        <f>Main!D737</f>
        <v>6.01</v>
      </c>
      <c r="S627" s="49">
        <f>Main!E737</f>
        <v>4.38</v>
      </c>
      <c r="T627" s="49">
        <f>Main!F737</f>
        <v>9.01</v>
      </c>
      <c r="U627" s="49">
        <f>Main!G737</f>
        <v>5.29</v>
      </c>
      <c r="V627" s="49">
        <f>Main!H737</f>
        <v>4.18</v>
      </c>
      <c r="W627" s="49">
        <f>Main!I737</f>
        <v>9.2799999999999994</v>
      </c>
      <c r="X627" s="49">
        <f>Main!J737</f>
        <v>5.0999999999999996</v>
      </c>
      <c r="Y627" s="49">
        <f>Main!K737</f>
        <v>2.2400000000000002</v>
      </c>
      <c r="Z627" s="49">
        <f>Main!L3377</f>
        <v>0</v>
      </c>
      <c r="AB627" s="49">
        <v>3</v>
      </c>
      <c r="AC627" s="49" t="str">
        <v>Varane</v>
      </c>
      <c r="AD627" s="49">
        <v>4.8</v>
      </c>
      <c r="AE627" s="49" t="str">
        <v>Man Utd</v>
      </c>
      <c r="AF627" s="49">
        <v>3.47</v>
      </c>
      <c r="AG627" s="49">
        <v>3.84</v>
      </c>
      <c r="AH627" s="49">
        <v>1.94</v>
      </c>
      <c r="AI627" s="49">
        <v>1.83</v>
      </c>
      <c r="AJ627" s="49">
        <v>3.41</v>
      </c>
      <c r="AK627" s="49">
        <v>2.6</v>
      </c>
      <c r="AL627" s="49">
        <v>3.21</v>
      </c>
      <c r="AM627" s="49">
        <v>1.55</v>
      </c>
      <c r="AN627" s="49">
        <v>0</v>
      </c>
      <c r="AP627" s="50" t="str">
        <f>Main!A737</f>
        <v>De Bruyne</v>
      </c>
      <c r="AQ627" s="50">
        <f>Main!B737</f>
        <v>12.6</v>
      </c>
      <c r="AR627" s="50" t="str">
        <f>Main!C737</f>
        <v>Man City</v>
      </c>
      <c r="AS627" s="50">
        <f>Main!D737</f>
        <v>6.01</v>
      </c>
      <c r="AT627" s="50">
        <f>Main!E737</f>
        <v>4.38</v>
      </c>
      <c r="AU627" s="50">
        <f>Main!F737</f>
        <v>9.01</v>
      </c>
      <c r="AV627" s="50">
        <f>Main!G737</f>
        <v>5.29</v>
      </c>
      <c r="AW627" s="50">
        <f>Main!H737</f>
        <v>4.18</v>
      </c>
      <c r="AX627" s="50">
        <f>Main!I737</f>
        <v>9.2799999999999994</v>
      </c>
      <c r="AY627" s="50">
        <f>Main!J737</f>
        <v>5.0999999999999996</v>
      </c>
      <c r="AZ627" s="50">
        <f>Main!K737</f>
        <v>2.2400000000000002</v>
      </c>
      <c r="BA627" s="50">
        <f>Main!L1617</f>
        <v>0</v>
      </c>
      <c r="BC627" s="50" t="str">
        <v>De Bruyne</v>
      </c>
      <c r="BD627" s="50">
        <v>12.6</v>
      </c>
      <c r="BE627" s="50" t="str">
        <v>Man City</v>
      </c>
      <c r="BF627" s="50">
        <v>6.01</v>
      </c>
      <c r="BG627" s="50">
        <v>4.38</v>
      </c>
      <c r="BH627" s="50">
        <v>9.01</v>
      </c>
      <c r="BI627" s="50">
        <v>5.29</v>
      </c>
      <c r="BJ627" s="50">
        <v>4.18</v>
      </c>
      <c r="BK627" s="50">
        <v>9.2799999999999994</v>
      </c>
      <c r="BL627" s="50">
        <v>5.0999999999999996</v>
      </c>
      <c r="BM627" s="50">
        <v>2.2400000000000002</v>
      </c>
      <c r="BN627" s="50">
        <v>0</v>
      </c>
      <c r="BP627" s="126" t="str">
        <f>Main!A627</f>
        <v>De Bruyne</v>
      </c>
      <c r="BQ627" s="126">
        <f>Main!N3377</f>
        <v>0</v>
      </c>
      <c r="BR627" s="126">
        <f>Main!I77</f>
        <v>9.2799999999999994</v>
      </c>
      <c r="BS627" s="126" t="str">
        <v>De Bruyne</v>
      </c>
      <c r="BT627" s="126">
        <v>0</v>
      </c>
      <c r="BU627" s="126">
        <v>9.2799999999999994</v>
      </c>
      <c r="BV627" s="127" t="str">
        <f t="shared" si="78"/>
        <v>De Bruyne</v>
      </c>
      <c r="BW627" s="127">
        <f>Main!P3377</f>
        <v>0</v>
      </c>
      <c r="BX627" s="127">
        <f t="shared" si="79"/>
        <v>9.2799999999999994</v>
      </c>
      <c r="BY627" s="127" t="str">
        <v>De Bruyne</v>
      </c>
      <c r="BZ627" s="127">
        <v>0</v>
      </c>
      <c r="CA627" s="127">
        <v>9.2799999999999994</v>
      </c>
      <c r="CH627" s="19" t="str">
        <f t="shared" si="80"/>
        <v>De Bruyne</v>
      </c>
      <c r="CI627" s="19">
        <f>Main!M3377-BQ627-BW627-CC627</f>
        <v>0</v>
      </c>
      <c r="CJ627" s="19">
        <f t="shared" si="81"/>
        <v>9.2799999999999994</v>
      </c>
      <c r="CK627" s="19" t="str">
        <v>De Bruyne</v>
      </c>
      <c r="CL627" s="19">
        <v>0</v>
      </c>
      <c r="CM627" s="19">
        <v>9.2799999999999994</v>
      </c>
    </row>
    <row r="628" spans="1:91">
      <c r="A628" s="48" t="str">
        <v>Henderson</v>
      </c>
      <c r="B628" s="48">
        <v>4.7</v>
      </c>
      <c r="C628" s="48" t="str">
        <v>Nott'm Forest</v>
      </c>
      <c r="D628" s="48">
        <v>3.35</v>
      </c>
      <c r="E628" s="48">
        <v>3.43</v>
      </c>
      <c r="F628" s="48">
        <v>3.62</v>
      </c>
      <c r="G628" s="48">
        <v>3.47</v>
      </c>
      <c r="H628" s="48">
        <v>3.49</v>
      </c>
      <c r="I628" s="48">
        <v>3.24</v>
      </c>
      <c r="J628" s="48">
        <v>3.06</v>
      </c>
      <c r="K628" s="48">
        <v>2.78</v>
      </c>
      <c r="L628" s="48">
        <v>0</v>
      </c>
      <c r="N628" s="252">
        <f t="shared" si="83"/>
        <v>2</v>
      </c>
      <c r="O628" s="49" t="str">
        <f>Main!A738</f>
        <v>Saka</v>
      </c>
      <c r="P628" s="49">
        <f>Main!B738</f>
        <v>8</v>
      </c>
      <c r="Q628" s="49" t="str">
        <f>Main!C738</f>
        <v>Arsenal</v>
      </c>
      <c r="R628" s="49">
        <f>Main!D738</f>
        <v>4.79</v>
      </c>
      <c r="S628" s="49">
        <f>Main!E738</f>
        <v>4.96</v>
      </c>
      <c r="T628" s="49">
        <f>Main!F738</f>
        <v>4.45</v>
      </c>
      <c r="U628" s="49">
        <f>Main!G738</f>
        <v>4.71</v>
      </c>
      <c r="V628" s="49">
        <f>Main!H738</f>
        <v>5.0199999999999996</v>
      </c>
      <c r="W628" s="49">
        <f>Main!I738</f>
        <v>9.41</v>
      </c>
      <c r="X628" s="49">
        <f>Main!J738</f>
        <v>4.7699999999999996</v>
      </c>
      <c r="Y628" s="49">
        <f>Main!K738</f>
        <v>3.88</v>
      </c>
      <c r="Z628" s="49">
        <f>Main!L3378</f>
        <v>1</v>
      </c>
      <c r="AB628" s="49">
        <v>3</v>
      </c>
      <c r="AC628" s="49" t="str">
        <v>Estupiñán</v>
      </c>
      <c r="AD628" s="49">
        <v>4.5</v>
      </c>
      <c r="AE628" s="49" t="str">
        <v>Brighton</v>
      </c>
      <c r="AF628" s="49">
        <v>2.37</v>
      </c>
      <c r="AG628" s="49">
        <v>3.26</v>
      </c>
      <c r="AH628" s="49">
        <v>2.17</v>
      </c>
      <c r="AI628" s="49">
        <v>2.61</v>
      </c>
      <c r="AJ628" s="49">
        <v>3.62</v>
      </c>
      <c r="AK628" s="49">
        <v>2.79</v>
      </c>
      <c r="AL628" s="49">
        <v>3.17</v>
      </c>
      <c r="AM628" s="49">
        <v>1.31</v>
      </c>
      <c r="AN628" s="49">
        <v>0</v>
      </c>
      <c r="AP628" s="50" t="str">
        <f>Main!A738</f>
        <v>Saka</v>
      </c>
      <c r="AQ628" s="50">
        <f>Main!B738</f>
        <v>8</v>
      </c>
      <c r="AR628" s="50" t="str">
        <f>Main!C738</f>
        <v>Arsenal</v>
      </c>
      <c r="AS628" s="50">
        <f>Main!D738</f>
        <v>4.79</v>
      </c>
      <c r="AT628" s="50">
        <f>Main!E738</f>
        <v>4.96</v>
      </c>
      <c r="AU628" s="50">
        <f>Main!F738</f>
        <v>4.45</v>
      </c>
      <c r="AV628" s="50">
        <f>Main!G738</f>
        <v>4.71</v>
      </c>
      <c r="AW628" s="50">
        <f>Main!H738</f>
        <v>5.0199999999999996</v>
      </c>
      <c r="AX628" s="50">
        <f>Main!I738</f>
        <v>9.41</v>
      </c>
      <c r="AY628" s="50">
        <f>Main!J738</f>
        <v>4.7699999999999996</v>
      </c>
      <c r="AZ628" s="50">
        <f>Main!K738</f>
        <v>3.88</v>
      </c>
      <c r="BA628" s="50">
        <f>Main!L1618</f>
        <v>0</v>
      </c>
      <c r="BC628" s="50" t="str">
        <v>Saka</v>
      </c>
      <c r="BD628" s="50">
        <v>8</v>
      </c>
      <c r="BE628" s="50" t="str">
        <v>Arsenal</v>
      </c>
      <c r="BF628" s="50">
        <v>4.79</v>
      </c>
      <c r="BG628" s="50">
        <v>4.96</v>
      </c>
      <c r="BH628" s="50">
        <v>4.45</v>
      </c>
      <c r="BI628" s="50">
        <v>4.71</v>
      </c>
      <c r="BJ628" s="50">
        <v>5.0199999999999996</v>
      </c>
      <c r="BK628" s="50">
        <v>9.41</v>
      </c>
      <c r="BL628" s="50">
        <v>4.7699999999999996</v>
      </c>
      <c r="BM628" s="50">
        <v>3.88</v>
      </c>
      <c r="BN628" s="50">
        <v>0</v>
      </c>
      <c r="BP628" s="126" t="str">
        <f>Main!A628</f>
        <v>Saka</v>
      </c>
      <c r="BQ628" s="126">
        <f>Main!N3378</f>
        <v>0</v>
      </c>
      <c r="BR628" s="126">
        <f>Main!I78</f>
        <v>9.41</v>
      </c>
      <c r="BS628" s="126" t="str">
        <v>Saka</v>
      </c>
      <c r="BT628" s="126">
        <v>0</v>
      </c>
      <c r="BU628" s="126">
        <v>9.41</v>
      </c>
      <c r="BV628" s="127" t="str">
        <f t="shared" si="78"/>
        <v>Saka</v>
      </c>
      <c r="BW628" s="127">
        <f>Main!P3378</f>
        <v>0</v>
      </c>
      <c r="BX628" s="127">
        <f t="shared" si="79"/>
        <v>9.41</v>
      </c>
      <c r="BY628" s="127" t="str">
        <v>Saka</v>
      </c>
      <c r="BZ628" s="127">
        <v>0</v>
      </c>
      <c r="CA628" s="127">
        <v>9.41</v>
      </c>
      <c r="CH628" s="19" t="str">
        <f t="shared" si="80"/>
        <v>Saka</v>
      </c>
      <c r="CI628" s="19">
        <f>Main!M3378-BQ628-BW628-CC628</f>
        <v>0</v>
      </c>
      <c r="CJ628" s="19">
        <f t="shared" si="81"/>
        <v>9.41</v>
      </c>
      <c r="CK628" s="19" t="str">
        <v>Saka</v>
      </c>
      <c r="CL628" s="19">
        <v>0</v>
      </c>
      <c r="CM628" s="19">
        <v>9.41</v>
      </c>
    </row>
    <row r="629" spans="1:91">
      <c r="A629" s="48" t="str">
        <v>Meslier</v>
      </c>
      <c r="B629" s="48">
        <v>4.5</v>
      </c>
      <c r="C629" s="48" t="str">
        <v>Leeds</v>
      </c>
      <c r="D629" s="48">
        <v>3.13</v>
      </c>
      <c r="E629" s="48">
        <v>3.36</v>
      </c>
      <c r="F629" s="48">
        <v>3.2</v>
      </c>
      <c r="G629" s="48">
        <v>3.41</v>
      </c>
      <c r="H629" s="48">
        <v>3.43</v>
      </c>
      <c r="I629" s="48">
        <v>3.18</v>
      </c>
      <c r="J629" s="48">
        <v>3.38</v>
      </c>
      <c r="K629" s="48">
        <v>3.24</v>
      </c>
      <c r="L629" s="48">
        <v>0</v>
      </c>
      <c r="N629" s="252">
        <f t="shared" si="83"/>
        <v>2</v>
      </c>
      <c r="O629" s="49" t="str">
        <f>Main!A739</f>
        <v>Son</v>
      </c>
      <c r="P629" s="49">
        <f>Main!B739</f>
        <v>11.6</v>
      </c>
      <c r="Q629" s="49" t="str">
        <f>Main!C739</f>
        <v>Spurs</v>
      </c>
      <c r="R629" s="49">
        <f>Main!D739</f>
        <v>5.93</v>
      </c>
      <c r="S629" s="49">
        <f>Main!E739</f>
        <v>5.04</v>
      </c>
      <c r="T629" s="49">
        <f>Main!F739</f>
        <v>8.06</v>
      </c>
      <c r="U629" s="49">
        <f>Main!G739</f>
        <v>5.0999999999999996</v>
      </c>
      <c r="V629" s="49">
        <f>Main!H739</f>
        <v>3.66</v>
      </c>
      <c r="W629" s="49">
        <f>Main!I739</f>
        <v>4.46</v>
      </c>
      <c r="X629" s="49">
        <f>Main!J739</f>
        <v>4.74</v>
      </c>
      <c r="Y629" s="49">
        <f>Main!K739</f>
        <v>4.2</v>
      </c>
      <c r="Z629" s="49">
        <f>Main!L3379</f>
        <v>0</v>
      </c>
      <c r="AB629" s="49">
        <v>3</v>
      </c>
      <c r="AC629" s="49" t="str">
        <v>Matip</v>
      </c>
      <c r="AD629" s="49">
        <v>5.9</v>
      </c>
      <c r="AE629" s="49" t="str">
        <v>Liverpool</v>
      </c>
      <c r="AF629" s="49">
        <v>3.36</v>
      </c>
      <c r="AG629" s="49">
        <v>2.5299999999999998</v>
      </c>
      <c r="AH629" s="49">
        <v>2.21</v>
      </c>
      <c r="AI629" s="49">
        <v>2.44</v>
      </c>
      <c r="AJ629" s="49">
        <v>2.91</v>
      </c>
      <c r="AK629" s="49">
        <v>3.18</v>
      </c>
      <c r="AL629" s="49">
        <v>1.93</v>
      </c>
      <c r="AM629" s="49">
        <v>2.67</v>
      </c>
      <c r="AN629" s="49">
        <v>0</v>
      </c>
      <c r="AP629" s="50" t="str">
        <f>Main!A739</f>
        <v>Son</v>
      </c>
      <c r="AQ629" s="50">
        <f>Main!B739</f>
        <v>11.6</v>
      </c>
      <c r="AR629" s="50" t="str">
        <f>Main!C739</f>
        <v>Spurs</v>
      </c>
      <c r="AS629" s="50">
        <f>Main!D739</f>
        <v>5.93</v>
      </c>
      <c r="AT629" s="50">
        <f>Main!E739</f>
        <v>5.04</v>
      </c>
      <c r="AU629" s="50">
        <f>Main!F739</f>
        <v>8.06</v>
      </c>
      <c r="AV629" s="50">
        <f>Main!G739</f>
        <v>5.0999999999999996</v>
      </c>
      <c r="AW629" s="50">
        <f>Main!H739</f>
        <v>3.66</v>
      </c>
      <c r="AX629" s="50">
        <f>Main!I739</f>
        <v>4.46</v>
      </c>
      <c r="AY629" s="50">
        <f>Main!J739</f>
        <v>4.74</v>
      </c>
      <c r="AZ629" s="50">
        <f>Main!K739</f>
        <v>4.2</v>
      </c>
      <c r="BA629" s="50">
        <f>Main!L1619</f>
        <v>0</v>
      </c>
      <c r="BC629" s="50" t="str">
        <v>Son</v>
      </c>
      <c r="BD629" s="50">
        <v>11.6</v>
      </c>
      <c r="BE629" s="50" t="str">
        <v>Spurs</v>
      </c>
      <c r="BF629" s="50">
        <v>5.93</v>
      </c>
      <c r="BG629" s="50">
        <v>5.04</v>
      </c>
      <c r="BH629" s="50">
        <v>8.06</v>
      </c>
      <c r="BI629" s="50">
        <v>5.0999999999999996</v>
      </c>
      <c r="BJ629" s="50">
        <v>3.66</v>
      </c>
      <c r="BK629" s="50">
        <v>4.46</v>
      </c>
      <c r="BL629" s="50">
        <v>4.74</v>
      </c>
      <c r="BM629" s="50">
        <v>4.2</v>
      </c>
      <c r="BN629" s="50">
        <v>0</v>
      </c>
      <c r="BP629" s="126" t="str">
        <f>Main!A629</f>
        <v>Son</v>
      </c>
      <c r="BQ629" s="126">
        <f>Main!N3379</f>
        <v>0</v>
      </c>
      <c r="BR629" s="126">
        <f>Main!I79</f>
        <v>4.46</v>
      </c>
      <c r="BS629" s="126" t="str">
        <v>Son</v>
      </c>
      <c r="BT629" s="126">
        <v>0</v>
      </c>
      <c r="BU629" s="126">
        <v>4.46</v>
      </c>
      <c r="BV629" s="127" t="str">
        <f t="shared" si="78"/>
        <v>Son</v>
      </c>
      <c r="BW629" s="127">
        <f>Main!P3379</f>
        <v>0</v>
      </c>
      <c r="BX629" s="127">
        <f t="shared" si="79"/>
        <v>4.46</v>
      </c>
      <c r="BY629" s="127" t="str">
        <v>Son</v>
      </c>
      <c r="BZ629" s="127">
        <v>0</v>
      </c>
      <c r="CA629" s="127">
        <v>4.46</v>
      </c>
      <c r="CH629" s="19" t="str">
        <f t="shared" si="80"/>
        <v>Son</v>
      </c>
      <c r="CI629" s="19">
        <f>Main!M3379-BQ629-BW629-CC629</f>
        <v>0</v>
      </c>
      <c r="CJ629" s="19">
        <f t="shared" si="81"/>
        <v>4.46</v>
      </c>
      <c r="CK629" s="19" t="str">
        <v>Son</v>
      </c>
      <c r="CL629" s="19">
        <v>0</v>
      </c>
      <c r="CM629" s="19">
        <v>4.46</v>
      </c>
    </row>
    <row r="630" spans="1:91">
      <c r="A630" s="48" t="str">
        <v>Guaita</v>
      </c>
      <c r="B630" s="48">
        <v>4.5</v>
      </c>
      <c r="C630" s="48" t="str">
        <v>Crystal Palace</v>
      </c>
      <c r="D630" s="48">
        <v>3.71</v>
      </c>
      <c r="E630" s="48">
        <v>3.38</v>
      </c>
      <c r="F630" s="48">
        <v>3.17</v>
      </c>
      <c r="G630" s="48">
        <v>3.31</v>
      </c>
      <c r="H630" s="48">
        <v>3.06</v>
      </c>
      <c r="I630" s="48">
        <v>3.35</v>
      </c>
      <c r="J630" s="48">
        <v>3.24</v>
      </c>
      <c r="K630" s="48">
        <v>3.06</v>
      </c>
      <c r="L630" s="48">
        <v>0</v>
      </c>
      <c r="N630" s="252">
        <f t="shared" si="83"/>
        <v>2</v>
      </c>
      <c r="O630" s="49" t="str">
        <f>Main!A740</f>
        <v>Martinelli</v>
      </c>
      <c r="P630" s="49">
        <f>Main!B740</f>
        <v>6.8</v>
      </c>
      <c r="Q630" s="49" t="str">
        <f>Main!C740</f>
        <v>Arsenal</v>
      </c>
      <c r="R630" s="49">
        <f>Main!D740</f>
        <v>4.3499999999999996</v>
      </c>
      <c r="S630" s="49">
        <f>Main!E740</f>
        <v>4.3600000000000003</v>
      </c>
      <c r="T630" s="49">
        <f>Main!F740</f>
        <v>3.96</v>
      </c>
      <c r="U630" s="49">
        <f>Main!G740</f>
        <v>4.4000000000000004</v>
      </c>
      <c r="V630" s="49">
        <f>Main!H740</f>
        <v>4.43</v>
      </c>
      <c r="W630" s="49">
        <f>Main!I740</f>
        <v>8.3800000000000008</v>
      </c>
      <c r="X630" s="49">
        <f>Main!J740</f>
        <v>4.2</v>
      </c>
      <c r="Y630" s="49">
        <f>Main!K740</f>
        <v>3.31</v>
      </c>
      <c r="Z630" s="49">
        <f>Main!L3380</f>
        <v>1</v>
      </c>
      <c r="AB630" s="49">
        <v>3</v>
      </c>
      <c r="AC630" s="49" t="str">
        <v>Romero</v>
      </c>
      <c r="AD630" s="49">
        <v>4.9000000000000004</v>
      </c>
      <c r="AE630" s="49" t="str">
        <v>Spurs</v>
      </c>
      <c r="AF630" s="49">
        <v>2.2200000000000002</v>
      </c>
      <c r="AG630" s="49">
        <v>2.83</v>
      </c>
      <c r="AH630" s="49">
        <v>3.59</v>
      </c>
      <c r="AI630" s="49">
        <v>2.67</v>
      </c>
      <c r="AJ630" s="49">
        <v>1.63</v>
      </c>
      <c r="AK630" s="49">
        <v>2.56</v>
      </c>
      <c r="AL630" s="49">
        <v>3.06</v>
      </c>
      <c r="AM630" s="49">
        <v>2.5</v>
      </c>
      <c r="AN630" s="49">
        <v>0</v>
      </c>
      <c r="AP630" s="50" t="str">
        <f>Main!A740</f>
        <v>Martinelli</v>
      </c>
      <c r="AQ630" s="50">
        <f>Main!B740</f>
        <v>6.8</v>
      </c>
      <c r="AR630" s="50" t="str">
        <f>Main!C740</f>
        <v>Arsenal</v>
      </c>
      <c r="AS630" s="50">
        <f>Main!D740</f>
        <v>4.3499999999999996</v>
      </c>
      <c r="AT630" s="50">
        <f>Main!E740</f>
        <v>4.3600000000000003</v>
      </c>
      <c r="AU630" s="50">
        <f>Main!F740</f>
        <v>3.96</v>
      </c>
      <c r="AV630" s="50">
        <f>Main!G740</f>
        <v>4.4000000000000004</v>
      </c>
      <c r="AW630" s="50">
        <f>Main!H740</f>
        <v>4.43</v>
      </c>
      <c r="AX630" s="50">
        <f>Main!I740</f>
        <v>8.3800000000000008</v>
      </c>
      <c r="AY630" s="50">
        <f>Main!J740</f>
        <v>4.2</v>
      </c>
      <c r="AZ630" s="50">
        <f>Main!K740</f>
        <v>3.31</v>
      </c>
      <c r="BA630" s="50">
        <f>Main!L1620</f>
        <v>0</v>
      </c>
      <c r="BC630" s="50" t="str">
        <v>Martinelli</v>
      </c>
      <c r="BD630" s="50">
        <v>6.8</v>
      </c>
      <c r="BE630" s="50" t="str">
        <v>Arsenal</v>
      </c>
      <c r="BF630" s="50">
        <v>4.3499999999999996</v>
      </c>
      <c r="BG630" s="50">
        <v>4.3600000000000003</v>
      </c>
      <c r="BH630" s="50">
        <v>3.96</v>
      </c>
      <c r="BI630" s="50">
        <v>4.4000000000000004</v>
      </c>
      <c r="BJ630" s="50">
        <v>4.43</v>
      </c>
      <c r="BK630" s="50">
        <v>8.3800000000000008</v>
      </c>
      <c r="BL630" s="50">
        <v>4.2</v>
      </c>
      <c r="BM630" s="50">
        <v>3.31</v>
      </c>
      <c r="BN630" s="50">
        <v>0</v>
      </c>
      <c r="BP630" s="126" t="str">
        <f>Main!A630</f>
        <v>Martinelli</v>
      </c>
      <c r="BQ630" s="126">
        <f>Main!N3380</f>
        <v>0</v>
      </c>
      <c r="BR630" s="126">
        <f>Main!I80</f>
        <v>8.3800000000000008</v>
      </c>
      <c r="BS630" s="126" t="str">
        <v>Martinelli</v>
      </c>
      <c r="BT630" s="126">
        <v>0</v>
      </c>
      <c r="BU630" s="126">
        <v>8.3800000000000008</v>
      </c>
      <c r="BV630" s="127" t="str">
        <f t="shared" si="78"/>
        <v>Martinelli</v>
      </c>
      <c r="BW630" s="127">
        <f>Main!P3380</f>
        <v>0</v>
      </c>
      <c r="BX630" s="127">
        <f t="shared" si="79"/>
        <v>8.3800000000000008</v>
      </c>
      <c r="BY630" s="127" t="str">
        <v>Martinelli</v>
      </c>
      <c r="BZ630" s="127">
        <v>0</v>
      </c>
      <c r="CA630" s="127">
        <v>8.3800000000000008</v>
      </c>
      <c r="CH630" s="19" t="str">
        <f t="shared" si="80"/>
        <v>Martinelli</v>
      </c>
      <c r="CI630" s="19">
        <f>Main!M3380-BQ630-BW630-CC630</f>
        <v>0</v>
      </c>
      <c r="CJ630" s="19">
        <f t="shared" si="81"/>
        <v>8.3800000000000008</v>
      </c>
      <c r="CK630" s="19" t="str">
        <v>Martinelli</v>
      </c>
      <c r="CL630" s="19">
        <v>0</v>
      </c>
      <c r="CM630" s="19">
        <v>8.3800000000000008</v>
      </c>
    </row>
    <row r="631" spans="1:91">
      <c r="A631" s="48" t="str">
        <v>De Bruyne</v>
      </c>
      <c r="B631" s="48">
        <v>12.6</v>
      </c>
      <c r="C631" s="48" t="str">
        <v>Man City</v>
      </c>
      <c r="D631" s="48">
        <v>6.01</v>
      </c>
      <c r="E631" s="48">
        <v>4.38</v>
      </c>
      <c r="F631" s="48">
        <v>9.01</v>
      </c>
      <c r="G631" s="48">
        <v>5.29</v>
      </c>
      <c r="H631" s="48">
        <v>4.18</v>
      </c>
      <c r="I631" s="48">
        <v>9.2799999999999994</v>
      </c>
      <c r="J631" s="48">
        <v>5.0999999999999996</v>
      </c>
      <c r="K631" s="48">
        <v>2.2400000000000002</v>
      </c>
      <c r="L631" s="48">
        <v>0</v>
      </c>
      <c r="N631" s="252">
        <f t="shared" si="83"/>
        <v>2</v>
      </c>
      <c r="O631" s="49" t="str">
        <f>Main!A741</f>
        <v>Foden</v>
      </c>
      <c r="P631" s="49">
        <f>Main!B741</f>
        <v>8.3000000000000007</v>
      </c>
      <c r="Q631" s="49" t="str">
        <f>Main!C741</f>
        <v>Man City</v>
      </c>
      <c r="R631" s="49">
        <f>Main!D741</f>
        <v>4.67</v>
      </c>
      <c r="S631" s="49">
        <f>Main!E741</f>
        <v>3.53</v>
      </c>
      <c r="T631" s="49">
        <f>Main!F741</f>
        <v>7.49</v>
      </c>
      <c r="U631" s="49">
        <f>Main!G741</f>
        <v>4.37</v>
      </c>
      <c r="V631" s="49">
        <f>Main!H741</f>
        <v>3.54</v>
      </c>
      <c r="W631" s="49">
        <f>Main!I741</f>
        <v>7.78</v>
      </c>
      <c r="X631" s="49">
        <f>Main!J741</f>
        <v>4.08</v>
      </c>
      <c r="Y631" s="49">
        <f>Main!K741</f>
        <v>1.88</v>
      </c>
      <c r="Z631" s="49">
        <f>Main!L3381</f>
        <v>0</v>
      </c>
      <c r="AB631" s="49">
        <v>3</v>
      </c>
      <c r="AC631" s="49" t="str">
        <v>Koulibaly</v>
      </c>
      <c r="AD631" s="49">
        <v>5.5</v>
      </c>
      <c r="AE631" s="49" t="str">
        <v>Chelsea</v>
      </c>
      <c r="AF631" s="49">
        <v>3.41</v>
      </c>
      <c r="AG631" s="49">
        <v>4.5599999999999996</v>
      </c>
      <c r="AH631" s="49">
        <v>3.01</v>
      </c>
      <c r="AI631" s="49">
        <v>1.31</v>
      </c>
      <c r="AJ631" s="49">
        <v>2.6</v>
      </c>
      <c r="AK631" s="49">
        <v>1.91</v>
      </c>
      <c r="AL631" s="49">
        <v>2.62</v>
      </c>
      <c r="AM631" s="49">
        <v>1.51</v>
      </c>
      <c r="AN631" s="49">
        <v>0</v>
      </c>
      <c r="AP631" s="50" t="str">
        <f>Main!A741</f>
        <v>Foden</v>
      </c>
      <c r="AQ631" s="50">
        <f>Main!B741</f>
        <v>8.3000000000000007</v>
      </c>
      <c r="AR631" s="50" t="str">
        <f>Main!C741</f>
        <v>Man City</v>
      </c>
      <c r="AS631" s="50">
        <f>Main!D741</f>
        <v>4.67</v>
      </c>
      <c r="AT631" s="50">
        <f>Main!E741</f>
        <v>3.53</v>
      </c>
      <c r="AU631" s="50">
        <f>Main!F741</f>
        <v>7.49</v>
      </c>
      <c r="AV631" s="50">
        <f>Main!G741</f>
        <v>4.37</v>
      </c>
      <c r="AW631" s="50">
        <f>Main!H741</f>
        <v>3.54</v>
      </c>
      <c r="AX631" s="50">
        <f>Main!I741</f>
        <v>7.78</v>
      </c>
      <c r="AY631" s="50">
        <f>Main!J741</f>
        <v>4.08</v>
      </c>
      <c r="AZ631" s="50">
        <f>Main!K741</f>
        <v>1.88</v>
      </c>
      <c r="BA631" s="50">
        <f>Main!L1621</f>
        <v>0</v>
      </c>
      <c r="BC631" s="50" t="str">
        <v>Foden</v>
      </c>
      <c r="BD631" s="50">
        <v>8.3000000000000007</v>
      </c>
      <c r="BE631" s="50" t="str">
        <v>Man City</v>
      </c>
      <c r="BF631" s="50">
        <v>4.67</v>
      </c>
      <c r="BG631" s="50">
        <v>3.53</v>
      </c>
      <c r="BH631" s="50">
        <v>7.49</v>
      </c>
      <c r="BI631" s="50">
        <v>4.37</v>
      </c>
      <c r="BJ631" s="50">
        <v>3.54</v>
      </c>
      <c r="BK631" s="50">
        <v>7.78</v>
      </c>
      <c r="BL631" s="50">
        <v>4.08</v>
      </c>
      <c r="BM631" s="50">
        <v>1.88</v>
      </c>
      <c r="BN631" s="50">
        <v>0</v>
      </c>
      <c r="BP631" s="126" t="str">
        <f>Main!A631</f>
        <v>Foden</v>
      </c>
      <c r="BQ631" s="126">
        <f>Main!N3381</f>
        <v>0</v>
      </c>
      <c r="BR631" s="126">
        <f>Main!I81</f>
        <v>7.78</v>
      </c>
      <c r="BS631" s="126" t="str">
        <v>Foden</v>
      </c>
      <c r="BT631" s="126">
        <v>0</v>
      </c>
      <c r="BU631" s="126">
        <v>7.78</v>
      </c>
      <c r="BV631" s="127" t="str">
        <f t="shared" si="78"/>
        <v>Foden</v>
      </c>
      <c r="BW631" s="127">
        <f>Main!P3381</f>
        <v>0</v>
      </c>
      <c r="BX631" s="127">
        <f t="shared" si="79"/>
        <v>7.78</v>
      </c>
      <c r="BY631" s="127" t="str">
        <v>Foden</v>
      </c>
      <c r="BZ631" s="127">
        <v>0</v>
      </c>
      <c r="CA631" s="127">
        <v>7.78</v>
      </c>
      <c r="CH631" s="19" t="str">
        <f t="shared" si="80"/>
        <v>Foden</v>
      </c>
      <c r="CI631" s="19">
        <f>Main!M3381-BQ631-BW631-CC631</f>
        <v>0</v>
      </c>
      <c r="CJ631" s="19">
        <f t="shared" si="81"/>
        <v>7.78</v>
      </c>
      <c r="CK631" s="19" t="str">
        <v>Foden</v>
      </c>
      <c r="CL631" s="19">
        <v>0</v>
      </c>
      <c r="CM631" s="19">
        <v>7.78</v>
      </c>
    </row>
    <row r="632" spans="1:91">
      <c r="A632" s="48" t="str">
        <v>Son</v>
      </c>
      <c r="B632" s="48">
        <v>11.6</v>
      </c>
      <c r="C632" s="48" t="str">
        <v>Spurs</v>
      </c>
      <c r="D632" s="48">
        <v>5.93</v>
      </c>
      <c r="E632" s="48">
        <v>5.04</v>
      </c>
      <c r="F632" s="48">
        <v>8.06</v>
      </c>
      <c r="G632" s="48">
        <v>5.0999999999999996</v>
      </c>
      <c r="H632" s="48">
        <v>3.66</v>
      </c>
      <c r="I632" s="48">
        <v>4.46</v>
      </c>
      <c r="J632" s="48">
        <v>4.74</v>
      </c>
      <c r="K632" s="48">
        <v>4.2</v>
      </c>
      <c r="L632" s="48">
        <v>0</v>
      </c>
      <c r="N632" s="252">
        <f t="shared" si="83"/>
        <v>2</v>
      </c>
      <c r="O632" s="49" t="str">
        <f>Main!A742</f>
        <v>Mount</v>
      </c>
      <c r="P632" s="49">
        <f>Main!B742</f>
        <v>7.5</v>
      </c>
      <c r="Q632" s="49" t="str">
        <f>Main!C742</f>
        <v>Chelsea</v>
      </c>
      <c r="R632" s="49">
        <f>Main!D742</f>
        <v>4.3099999999999996</v>
      </c>
      <c r="S632" s="49">
        <f>Main!E742</f>
        <v>7.12</v>
      </c>
      <c r="T632" s="49">
        <f>Main!F742</f>
        <v>4.3</v>
      </c>
      <c r="U632" s="49">
        <f>Main!G742</f>
        <v>3.08</v>
      </c>
      <c r="V632" s="49">
        <f>Main!H742</f>
        <v>4.5</v>
      </c>
      <c r="W632" s="49">
        <f>Main!I742</f>
        <v>3.52</v>
      </c>
      <c r="X632" s="49">
        <f>Main!J742</f>
        <v>4.62</v>
      </c>
      <c r="Y632" s="49">
        <f>Main!K742</f>
        <v>3.34</v>
      </c>
      <c r="Z632" s="49">
        <f>Main!L3382</f>
        <v>1</v>
      </c>
      <c r="AB632" s="49">
        <v>3</v>
      </c>
      <c r="AC632" s="49" t="str">
        <v>Digne</v>
      </c>
      <c r="AD632" s="49">
        <v>4.5999999999999996</v>
      </c>
      <c r="AE632" s="49" t="str">
        <v>Aston Villa</v>
      </c>
      <c r="AF632" s="49">
        <v>2.17</v>
      </c>
      <c r="AG632" s="49">
        <v>3.48</v>
      </c>
      <c r="AH632" s="49">
        <v>3.26</v>
      </c>
      <c r="AI632" s="49">
        <v>2.9</v>
      </c>
      <c r="AJ632" s="49">
        <v>3.17</v>
      </c>
      <c r="AK632" s="49">
        <v>1.1499999999999999</v>
      </c>
      <c r="AL632" s="49">
        <v>2.02</v>
      </c>
      <c r="AM632" s="49">
        <v>2.76</v>
      </c>
      <c r="AN632" s="49">
        <v>0</v>
      </c>
      <c r="AP632" s="50" t="str">
        <f>Main!A742</f>
        <v>Mount</v>
      </c>
      <c r="AQ632" s="50">
        <f>Main!B742</f>
        <v>7.5</v>
      </c>
      <c r="AR632" s="50" t="str">
        <f>Main!C742</f>
        <v>Chelsea</v>
      </c>
      <c r="AS632" s="50">
        <f>Main!D742</f>
        <v>4.3099999999999996</v>
      </c>
      <c r="AT632" s="50">
        <f>Main!E742</f>
        <v>7.12</v>
      </c>
      <c r="AU632" s="50">
        <f>Main!F742</f>
        <v>4.3</v>
      </c>
      <c r="AV632" s="50">
        <f>Main!G742</f>
        <v>3.08</v>
      </c>
      <c r="AW632" s="50">
        <f>Main!H742</f>
        <v>4.5</v>
      </c>
      <c r="AX632" s="50">
        <f>Main!I742</f>
        <v>3.52</v>
      </c>
      <c r="AY632" s="50">
        <f>Main!J742</f>
        <v>4.62</v>
      </c>
      <c r="AZ632" s="50">
        <f>Main!K742</f>
        <v>3.34</v>
      </c>
      <c r="BA632" s="50">
        <f>Main!L1622</f>
        <v>0</v>
      </c>
      <c r="BC632" s="50" t="str">
        <v>Mount</v>
      </c>
      <c r="BD632" s="50">
        <v>7.5</v>
      </c>
      <c r="BE632" s="50" t="str">
        <v>Chelsea</v>
      </c>
      <c r="BF632" s="50">
        <v>4.3099999999999996</v>
      </c>
      <c r="BG632" s="50">
        <v>7.12</v>
      </c>
      <c r="BH632" s="50">
        <v>4.3</v>
      </c>
      <c r="BI632" s="50">
        <v>3.08</v>
      </c>
      <c r="BJ632" s="50">
        <v>4.5</v>
      </c>
      <c r="BK632" s="50">
        <v>3.52</v>
      </c>
      <c r="BL632" s="50">
        <v>4.62</v>
      </c>
      <c r="BM632" s="50">
        <v>3.34</v>
      </c>
      <c r="BN632" s="50">
        <v>0</v>
      </c>
      <c r="BP632" s="126" t="str">
        <f>Main!A632</f>
        <v>Mount</v>
      </c>
      <c r="BQ632" s="126">
        <f>Main!N3382</f>
        <v>0</v>
      </c>
      <c r="BR632" s="126">
        <f>Main!I82</f>
        <v>3.52</v>
      </c>
      <c r="BS632" s="126" t="str">
        <v>Mount</v>
      </c>
      <c r="BT632" s="126">
        <v>0</v>
      </c>
      <c r="BU632" s="126">
        <v>3.52</v>
      </c>
      <c r="BV632" s="127" t="str">
        <f t="shared" si="78"/>
        <v>Mount</v>
      </c>
      <c r="BW632" s="127">
        <f>Main!P3382</f>
        <v>0</v>
      </c>
      <c r="BX632" s="127">
        <f t="shared" si="79"/>
        <v>3.52</v>
      </c>
      <c r="BY632" s="127" t="str">
        <v>Mount</v>
      </c>
      <c r="BZ632" s="127">
        <v>0</v>
      </c>
      <c r="CA632" s="127">
        <v>3.52</v>
      </c>
      <c r="CH632" s="19" t="str">
        <f t="shared" si="80"/>
        <v>Mount</v>
      </c>
      <c r="CI632" s="19">
        <f>Main!M3382-BQ632-BW632-CC632</f>
        <v>0</v>
      </c>
      <c r="CJ632" s="19">
        <f t="shared" si="81"/>
        <v>3.52</v>
      </c>
      <c r="CK632" s="19" t="str">
        <v>Mount</v>
      </c>
      <c r="CL632" s="19">
        <v>0</v>
      </c>
      <c r="CM632" s="19">
        <v>3.52</v>
      </c>
    </row>
    <row r="633" spans="1:91">
      <c r="A633" s="48" t="str">
        <v>Foden</v>
      </c>
      <c r="B633" s="48">
        <v>8.3000000000000007</v>
      </c>
      <c r="C633" s="48" t="str">
        <v>Man City</v>
      </c>
      <c r="D633" s="48">
        <v>4.67</v>
      </c>
      <c r="E633" s="48">
        <v>3.53</v>
      </c>
      <c r="F633" s="48">
        <v>7.49</v>
      </c>
      <c r="G633" s="48">
        <v>4.37</v>
      </c>
      <c r="H633" s="48">
        <v>3.54</v>
      </c>
      <c r="I633" s="48">
        <v>7.78</v>
      </c>
      <c r="J633" s="48">
        <v>4.08</v>
      </c>
      <c r="K633" s="48">
        <v>1.88</v>
      </c>
      <c r="L633" s="48">
        <v>0</v>
      </c>
      <c r="N633" s="252">
        <f t="shared" si="83"/>
        <v>2</v>
      </c>
      <c r="O633" s="49" t="str">
        <f>Main!A743</f>
        <v>Sterling</v>
      </c>
      <c r="P633" s="49">
        <f>Main!B743</f>
        <v>9.6999999999999993</v>
      </c>
      <c r="Q633" s="49" t="str">
        <f>Main!C743</f>
        <v>Chelsea</v>
      </c>
      <c r="R633" s="49">
        <f>Main!D743</f>
        <v>4.1500000000000004</v>
      </c>
      <c r="S633" s="49">
        <f>Main!E743</f>
        <v>6.96</v>
      </c>
      <c r="T633" s="49">
        <f>Main!F743</f>
        <v>4.25</v>
      </c>
      <c r="U633" s="49">
        <f>Main!G743</f>
        <v>2.78</v>
      </c>
      <c r="V633" s="49">
        <f>Main!H743</f>
        <v>4.63</v>
      </c>
      <c r="W633" s="49">
        <f>Main!I743</f>
        <v>3.51</v>
      </c>
      <c r="X633" s="49">
        <f>Main!J743</f>
        <v>4.37</v>
      </c>
      <c r="Y633" s="49">
        <f>Main!K743</f>
        <v>3.17</v>
      </c>
      <c r="Z633" s="49">
        <f>Main!L3383</f>
        <v>0</v>
      </c>
      <c r="AB633" s="49">
        <v>3</v>
      </c>
      <c r="AC633" s="49" t="str">
        <v>Akanji</v>
      </c>
      <c r="AD633" s="49">
        <v>5</v>
      </c>
      <c r="AE633" s="49" t="str">
        <v>Man City</v>
      </c>
      <c r="AF633" s="49">
        <v>2.91</v>
      </c>
      <c r="AG633" s="49">
        <v>2.23</v>
      </c>
      <c r="AH633" s="49">
        <v>4.28</v>
      </c>
      <c r="AI633" s="49">
        <v>2.83</v>
      </c>
      <c r="AJ633" s="49">
        <v>1.71</v>
      </c>
      <c r="AK633" s="49">
        <v>3.56</v>
      </c>
      <c r="AL633" s="49">
        <v>2.21</v>
      </c>
      <c r="AM633" s="49">
        <v>0.95</v>
      </c>
      <c r="AN633" s="49">
        <v>0</v>
      </c>
      <c r="AP633" s="50" t="str">
        <f>Main!A743</f>
        <v>Sterling</v>
      </c>
      <c r="AQ633" s="50">
        <f>Main!B743</f>
        <v>9.6999999999999993</v>
      </c>
      <c r="AR633" s="50" t="str">
        <f>Main!C743</f>
        <v>Chelsea</v>
      </c>
      <c r="AS633" s="50">
        <f>Main!D743</f>
        <v>4.1500000000000004</v>
      </c>
      <c r="AT633" s="50">
        <f>Main!E743</f>
        <v>6.96</v>
      </c>
      <c r="AU633" s="50">
        <f>Main!F743</f>
        <v>4.25</v>
      </c>
      <c r="AV633" s="50">
        <f>Main!G743</f>
        <v>2.78</v>
      </c>
      <c r="AW633" s="50">
        <f>Main!H743</f>
        <v>4.63</v>
      </c>
      <c r="AX633" s="50">
        <f>Main!I743</f>
        <v>3.51</v>
      </c>
      <c r="AY633" s="50">
        <f>Main!J743</f>
        <v>4.37</v>
      </c>
      <c r="AZ633" s="50">
        <f>Main!K743</f>
        <v>3.17</v>
      </c>
      <c r="BA633" s="50">
        <f>Main!L1623</f>
        <v>0</v>
      </c>
      <c r="BC633" s="50" t="str">
        <v>Sterling</v>
      </c>
      <c r="BD633" s="50">
        <v>9.6999999999999993</v>
      </c>
      <c r="BE633" s="50" t="str">
        <v>Chelsea</v>
      </c>
      <c r="BF633" s="50">
        <v>4.1500000000000004</v>
      </c>
      <c r="BG633" s="50">
        <v>6.96</v>
      </c>
      <c r="BH633" s="50">
        <v>4.25</v>
      </c>
      <c r="BI633" s="50">
        <v>2.78</v>
      </c>
      <c r="BJ633" s="50">
        <v>4.63</v>
      </c>
      <c r="BK633" s="50">
        <v>3.51</v>
      </c>
      <c r="BL633" s="50">
        <v>4.37</v>
      </c>
      <c r="BM633" s="50">
        <v>3.17</v>
      </c>
      <c r="BN633" s="50">
        <v>0</v>
      </c>
      <c r="BP633" s="126" t="str">
        <f>Main!A633</f>
        <v>Sterling</v>
      </c>
      <c r="BQ633" s="126">
        <f>Main!N3383</f>
        <v>0</v>
      </c>
      <c r="BR633" s="126">
        <f>Main!I83</f>
        <v>3.51</v>
      </c>
      <c r="BS633" s="126" t="str">
        <v>Sterling</v>
      </c>
      <c r="BT633" s="126">
        <v>0</v>
      </c>
      <c r="BU633" s="126">
        <v>3.51</v>
      </c>
      <c r="BV633" s="127" t="str">
        <f t="shared" si="78"/>
        <v>Sterling</v>
      </c>
      <c r="BW633" s="127">
        <f>Main!P3383</f>
        <v>0</v>
      </c>
      <c r="BX633" s="127">
        <f t="shared" si="79"/>
        <v>3.51</v>
      </c>
      <c r="BY633" s="127" t="str">
        <v>Sterling</v>
      </c>
      <c r="BZ633" s="127">
        <v>0</v>
      </c>
      <c r="CA633" s="127">
        <v>3.51</v>
      </c>
      <c r="CH633" s="19" t="str">
        <f t="shared" si="80"/>
        <v>Sterling</v>
      </c>
      <c r="CI633" s="19">
        <f>Main!M3383-BQ633-BW633-CC633</f>
        <v>0</v>
      </c>
      <c r="CJ633" s="19">
        <f t="shared" si="81"/>
        <v>3.51</v>
      </c>
      <c r="CK633" s="19" t="str">
        <v>Sterling</v>
      </c>
      <c r="CL633" s="19">
        <v>0</v>
      </c>
      <c r="CM633" s="19">
        <v>3.51</v>
      </c>
    </row>
    <row r="634" spans="1:91">
      <c r="A634" s="48" t="str">
        <v>Sterling</v>
      </c>
      <c r="B634" s="48">
        <v>9.6999999999999993</v>
      </c>
      <c r="C634" s="48" t="str">
        <v>Chelsea</v>
      </c>
      <c r="D634" s="48">
        <v>4.1500000000000004</v>
      </c>
      <c r="E634" s="48">
        <v>6.96</v>
      </c>
      <c r="F634" s="48">
        <v>4.25</v>
      </c>
      <c r="G634" s="48">
        <v>2.78</v>
      </c>
      <c r="H634" s="48">
        <v>4.63</v>
      </c>
      <c r="I634" s="48">
        <v>3.51</v>
      </c>
      <c r="J634" s="48">
        <v>4.37</v>
      </c>
      <c r="K634" s="48">
        <v>3.17</v>
      </c>
      <c r="L634" s="48">
        <v>0</v>
      </c>
      <c r="N634" s="252">
        <f t="shared" si="83"/>
        <v>2</v>
      </c>
      <c r="O634" s="49" t="str">
        <f>Main!A744</f>
        <v>Fernandes</v>
      </c>
      <c r="P634" s="49">
        <f>Main!B744</f>
        <v>9.8000000000000007</v>
      </c>
      <c r="Q634" s="49" t="str">
        <f>Main!C744</f>
        <v>Man Utd</v>
      </c>
      <c r="R634" s="49">
        <f>Main!D744</f>
        <v>4.3</v>
      </c>
      <c r="S634" s="49">
        <f>Main!E744</f>
        <v>5.29</v>
      </c>
      <c r="T634" s="49">
        <f>Main!F744</f>
        <v>3.31</v>
      </c>
      <c r="U634" s="49">
        <f>Main!G744</f>
        <v>3.29</v>
      </c>
      <c r="V634" s="49">
        <f>Main!H744</f>
        <v>4.83</v>
      </c>
      <c r="W634" s="49">
        <f>Main!I744</f>
        <v>4.5</v>
      </c>
      <c r="X634" s="49">
        <f>Main!J744</f>
        <v>4.8499999999999996</v>
      </c>
      <c r="Y634" s="49">
        <f>Main!K744</f>
        <v>2.36</v>
      </c>
      <c r="Z634" s="49">
        <f>Main!L3384</f>
        <v>0</v>
      </c>
      <c r="AB634" s="49">
        <v>3</v>
      </c>
      <c r="AC634" s="49" t="str">
        <v>Thiago Silva</v>
      </c>
      <c r="AD634" s="49">
        <v>5.4</v>
      </c>
      <c r="AE634" s="49" t="str">
        <v>Chelsea</v>
      </c>
      <c r="AF634" s="49">
        <v>3.27</v>
      </c>
      <c r="AG634" s="49">
        <v>4.46</v>
      </c>
      <c r="AH634" s="49">
        <v>3.03</v>
      </c>
      <c r="AI634" s="49">
        <v>1.37</v>
      </c>
      <c r="AJ634" s="49">
        <v>2.4300000000000002</v>
      </c>
      <c r="AK634" s="49">
        <v>1.92</v>
      </c>
      <c r="AL634" s="49">
        <v>2.63</v>
      </c>
      <c r="AM634" s="49">
        <v>1.54</v>
      </c>
      <c r="AN634" s="49">
        <v>0</v>
      </c>
      <c r="AP634" s="50" t="str">
        <f>Main!A744</f>
        <v>Fernandes</v>
      </c>
      <c r="AQ634" s="50">
        <f>Main!B744</f>
        <v>9.8000000000000007</v>
      </c>
      <c r="AR634" s="50" t="str">
        <f>Main!C744</f>
        <v>Man Utd</v>
      </c>
      <c r="AS634" s="50">
        <f>Main!D744</f>
        <v>4.3</v>
      </c>
      <c r="AT634" s="50">
        <f>Main!E744</f>
        <v>5.29</v>
      </c>
      <c r="AU634" s="50">
        <f>Main!F744</f>
        <v>3.31</v>
      </c>
      <c r="AV634" s="50">
        <f>Main!G744</f>
        <v>3.29</v>
      </c>
      <c r="AW634" s="50">
        <f>Main!H744</f>
        <v>4.83</v>
      </c>
      <c r="AX634" s="50">
        <f>Main!I744</f>
        <v>4.5</v>
      </c>
      <c r="AY634" s="50">
        <f>Main!J744</f>
        <v>4.8499999999999996</v>
      </c>
      <c r="AZ634" s="50">
        <f>Main!K744</f>
        <v>2.36</v>
      </c>
      <c r="BA634" s="50">
        <f>Main!L1624</f>
        <v>0</v>
      </c>
      <c r="BC634" s="50" t="str">
        <v>Fernandes</v>
      </c>
      <c r="BD634" s="50">
        <v>9.8000000000000007</v>
      </c>
      <c r="BE634" s="50" t="str">
        <v>Man Utd</v>
      </c>
      <c r="BF634" s="50">
        <v>4.3</v>
      </c>
      <c r="BG634" s="50">
        <v>5.29</v>
      </c>
      <c r="BH634" s="50">
        <v>3.31</v>
      </c>
      <c r="BI634" s="50">
        <v>3.29</v>
      </c>
      <c r="BJ634" s="50">
        <v>4.83</v>
      </c>
      <c r="BK634" s="50">
        <v>4.5</v>
      </c>
      <c r="BL634" s="50">
        <v>4.8499999999999996</v>
      </c>
      <c r="BM634" s="50">
        <v>2.36</v>
      </c>
      <c r="BN634" s="50">
        <v>0</v>
      </c>
      <c r="BP634" s="126" t="str">
        <f>Main!A634</f>
        <v>Fernandes</v>
      </c>
      <c r="BQ634" s="126">
        <f>Main!N3384</f>
        <v>0</v>
      </c>
      <c r="BR634" s="126">
        <f>Main!I84</f>
        <v>4.5</v>
      </c>
      <c r="BS634" s="126" t="str">
        <v>Fernandes</v>
      </c>
      <c r="BT634" s="126">
        <v>0</v>
      </c>
      <c r="BU634" s="126">
        <v>4.5</v>
      </c>
      <c r="BV634" s="127" t="str">
        <f t="shared" si="78"/>
        <v>Fernandes</v>
      </c>
      <c r="BW634" s="127">
        <f>Main!P3384</f>
        <v>0</v>
      </c>
      <c r="BX634" s="127">
        <f t="shared" si="79"/>
        <v>4.5</v>
      </c>
      <c r="BY634" s="127" t="str">
        <v>Fernandes</v>
      </c>
      <c r="BZ634" s="127">
        <v>0</v>
      </c>
      <c r="CA634" s="127">
        <v>4.5</v>
      </c>
      <c r="CH634" s="19" t="str">
        <f t="shared" si="80"/>
        <v>Fernandes</v>
      </c>
      <c r="CI634" s="19">
        <f>Main!M3384-BQ634-BW634-CC634</f>
        <v>0</v>
      </c>
      <c r="CJ634" s="19">
        <f t="shared" si="81"/>
        <v>4.5</v>
      </c>
      <c r="CK634" s="19" t="str">
        <v>Fernandes</v>
      </c>
      <c r="CL634" s="19">
        <v>0</v>
      </c>
      <c r="CM634" s="19">
        <v>4.5</v>
      </c>
    </row>
    <row r="635" spans="1:91">
      <c r="A635" s="48" t="str">
        <v>Fernandes</v>
      </c>
      <c r="B635" s="48">
        <v>9.8000000000000007</v>
      </c>
      <c r="C635" s="48" t="str">
        <v>Man Utd</v>
      </c>
      <c r="D635" s="48">
        <v>4.3</v>
      </c>
      <c r="E635" s="48">
        <v>5.29</v>
      </c>
      <c r="F635" s="48">
        <v>3.31</v>
      </c>
      <c r="G635" s="48">
        <v>3.29</v>
      </c>
      <c r="H635" s="48">
        <v>4.83</v>
      </c>
      <c r="I635" s="48">
        <v>4.5</v>
      </c>
      <c r="J635" s="48">
        <v>4.8499999999999996</v>
      </c>
      <c r="K635" s="48">
        <v>2.36</v>
      </c>
      <c r="L635" s="48">
        <v>0</v>
      </c>
      <c r="N635" s="252">
        <f t="shared" si="83"/>
        <v>2</v>
      </c>
      <c r="O635" s="49" t="str">
        <f>Main!A745</f>
        <v>Ødegaard</v>
      </c>
      <c r="P635" s="49">
        <f>Main!B745</f>
        <v>6.4</v>
      </c>
      <c r="Q635" s="49" t="str">
        <f>Main!C745</f>
        <v>Arsenal</v>
      </c>
      <c r="R635" s="49">
        <f>Main!D745</f>
        <v>3.72</v>
      </c>
      <c r="S635" s="49">
        <f>Main!E745</f>
        <v>3.71</v>
      </c>
      <c r="T635" s="49">
        <f>Main!F745</f>
        <v>3.41</v>
      </c>
      <c r="U635" s="49">
        <f>Main!G745</f>
        <v>3.8</v>
      </c>
      <c r="V635" s="49">
        <f>Main!H745</f>
        <v>3.88</v>
      </c>
      <c r="W635" s="49">
        <f>Main!I745</f>
        <v>7.39</v>
      </c>
      <c r="X635" s="49">
        <f>Main!J745</f>
        <v>3.75</v>
      </c>
      <c r="Y635" s="49">
        <f>Main!K745</f>
        <v>3.02</v>
      </c>
      <c r="Z635" s="49">
        <f>Main!L3385</f>
        <v>0</v>
      </c>
      <c r="AB635" s="49">
        <v>3</v>
      </c>
      <c r="AC635" s="49" t="str">
        <v>Martínez</v>
      </c>
      <c r="AD635" s="49">
        <v>4.5</v>
      </c>
      <c r="AE635" s="49" t="str">
        <v>Man Utd</v>
      </c>
      <c r="AF635" s="49">
        <v>1.68</v>
      </c>
      <c r="AG635" s="49">
        <v>3.97</v>
      </c>
      <c r="AH635" s="49">
        <v>1.83</v>
      </c>
      <c r="AI635" s="49">
        <v>1.76</v>
      </c>
      <c r="AJ635" s="49">
        <v>3.42</v>
      </c>
      <c r="AK635" s="49">
        <v>2.67</v>
      </c>
      <c r="AL635" s="49">
        <v>3.49</v>
      </c>
      <c r="AM635" s="49">
        <v>1.59</v>
      </c>
      <c r="AN635" s="49">
        <v>0</v>
      </c>
      <c r="AP635" s="50" t="str">
        <f>Main!A745</f>
        <v>Ødegaard</v>
      </c>
      <c r="AQ635" s="50">
        <f>Main!B745</f>
        <v>6.4</v>
      </c>
      <c r="AR635" s="50" t="str">
        <f>Main!C745</f>
        <v>Arsenal</v>
      </c>
      <c r="AS635" s="50">
        <f>Main!D745</f>
        <v>3.72</v>
      </c>
      <c r="AT635" s="50">
        <f>Main!E745</f>
        <v>3.71</v>
      </c>
      <c r="AU635" s="50">
        <f>Main!F745</f>
        <v>3.41</v>
      </c>
      <c r="AV635" s="50">
        <f>Main!G745</f>
        <v>3.8</v>
      </c>
      <c r="AW635" s="50">
        <f>Main!H745</f>
        <v>3.88</v>
      </c>
      <c r="AX635" s="50">
        <f>Main!I745</f>
        <v>7.39</v>
      </c>
      <c r="AY635" s="50">
        <f>Main!J745</f>
        <v>3.75</v>
      </c>
      <c r="AZ635" s="50">
        <f>Main!K745</f>
        <v>3.02</v>
      </c>
      <c r="BA635" s="50">
        <f>Main!L1625</f>
        <v>0</v>
      </c>
      <c r="BC635" s="50" t="str">
        <v>Ødegaard</v>
      </c>
      <c r="BD635" s="50">
        <v>6.4</v>
      </c>
      <c r="BE635" s="50" t="str">
        <v>Arsenal</v>
      </c>
      <c r="BF635" s="50">
        <v>3.72</v>
      </c>
      <c r="BG635" s="50">
        <v>3.71</v>
      </c>
      <c r="BH635" s="50">
        <v>3.41</v>
      </c>
      <c r="BI635" s="50">
        <v>3.8</v>
      </c>
      <c r="BJ635" s="50">
        <v>3.88</v>
      </c>
      <c r="BK635" s="50">
        <v>7.39</v>
      </c>
      <c r="BL635" s="50">
        <v>3.75</v>
      </c>
      <c r="BM635" s="50">
        <v>3.02</v>
      </c>
      <c r="BN635" s="50">
        <v>0</v>
      </c>
      <c r="BP635" s="126" t="str">
        <f>Main!A635</f>
        <v>Ødegaard</v>
      </c>
      <c r="BQ635" s="126">
        <f>Main!N3385</f>
        <v>0</v>
      </c>
      <c r="BR635" s="126">
        <f>Main!I85</f>
        <v>7.39</v>
      </c>
      <c r="BS635" s="126" t="str">
        <v>Ødegaard</v>
      </c>
      <c r="BT635" s="126">
        <v>0</v>
      </c>
      <c r="BU635" s="126">
        <v>7.39</v>
      </c>
      <c r="BV635" s="127" t="str">
        <f t="shared" si="78"/>
        <v>Ødegaard</v>
      </c>
      <c r="BW635" s="127">
        <f>Main!P3385</f>
        <v>0</v>
      </c>
      <c r="BX635" s="127">
        <f t="shared" si="79"/>
        <v>7.39</v>
      </c>
      <c r="BY635" s="127" t="str">
        <v>Ødegaard</v>
      </c>
      <c r="BZ635" s="127">
        <v>0</v>
      </c>
      <c r="CA635" s="127">
        <v>7.39</v>
      </c>
      <c r="CH635" s="19" t="str">
        <f t="shared" si="80"/>
        <v>Ødegaard</v>
      </c>
      <c r="CI635" s="19">
        <f>Main!M3385-BQ635-BW635-CC635</f>
        <v>0</v>
      </c>
      <c r="CJ635" s="19">
        <f t="shared" si="81"/>
        <v>7.39</v>
      </c>
      <c r="CK635" s="19" t="str">
        <v>Ødegaard</v>
      </c>
      <c r="CL635" s="19">
        <v>0</v>
      </c>
      <c r="CM635" s="19">
        <v>7.39</v>
      </c>
    </row>
    <row r="636" spans="1:91">
      <c r="A636" s="48" t="str">
        <v>Ødegaard</v>
      </c>
      <c r="B636" s="48">
        <v>6.4</v>
      </c>
      <c r="C636" s="48" t="str">
        <v>Arsenal</v>
      </c>
      <c r="D636" s="48">
        <v>3.72</v>
      </c>
      <c r="E636" s="48">
        <v>3.71</v>
      </c>
      <c r="F636" s="48">
        <v>3.41</v>
      </c>
      <c r="G636" s="48">
        <v>3.8</v>
      </c>
      <c r="H636" s="48">
        <v>3.88</v>
      </c>
      <c r="I636" s="48">
        <v>7.39</v>
      </c>
      <c r="J636" s="48">
        <v>3.75</v>
      </c>
      <c r="K636" s="48">
        <v>3.02</v>
      </c>
      <c r="L636" s="48">
        <v>0</v>
      </c>
      <c r="N636" s="252">
        <f t="shared" si="83"/>
        <v>2</v>
      </c>
      <c r="O636" s="49" t="str">
        <f>Main!A746</f>
        <v>Trossard</v>
      </c>
      <c r="P636" s="49">
        <f>Main!B746</f>
        <v>7</v>
      </c>
      <c r="Q636" s="49" t="str">
        <f>Main!C746</f>
        <v>Brighton</v>
      </c>
      <c r="R636" s="49">
        <f>Main!D746</f>
        <v>3.94</v>
      </c>
      <c r="S636" s="49">
        <f>Main!E746</f>
        <v>4.53</v>
      </c>
      <c r="T636" s="49">
        <f>Main!F746</f>
        <v>3.51</v>
      </c>
      <c r="U636" s="49">
        <f>Main!G746</f>
        <v>3.95</v>
      </c>
      <c r="V636" s="49">
        <f>Main!H746</f>
        <v>4.8600000000000003</v>
      </c>
      <c r="W636" s="49">
        <f>Main!I746</f>
        <v>3.93</v>
      </c>
      <c r="X636" s="49">
        <f>Main!J746</f>
        <v>4.7300000000000004</v>
      </c>
      <c r="Y636" s="49">
        <f>Main!K746</f>
        <v>2.04</v>
      </c>
      <c r="Z636" s="49">
        <f>Main!L3386</f>
        <v>0</v>
      </c>
      <c r="AB636" s="49">
        <v>3</v>
      </c>
      <c r="AC636" s="49" t="str">
        <v>Mee</v>
      </c>
      <c r="AD636" s="49">
        <v>4.5999999999999996</v>
      </c>
      <c r="AE636" s="49" t="str">
        <v>Brentford</v>
      </c>
      <c r="AF636" s="49">
        <v>2.67</v>
      </c>
      <c r="AG636" s="49">
        <v>1.94</v>
      </c>
      <c r="AH636" s="49">
        <v>3.89</v>
      </c>
      <c r="AI636" s="49">
        <v>2.54</v>
      </c>
      <c r="AJ636" s="49">
        <v>3.58</v>
      </c>
      <c r="AK636" s="49">
        <v>1.5</v>
      </c>
      <c r="AL636" s="49">
        <v>3.4</v>
      </c>
      <c r="AM636" s="49">
        <v>0.85</v>
      </c>
      <c r="AN636" s="49">
        <v>0</v>
      </c>
      <c r="AP636" s="50" t="str">
        <f>Main!A746</f>
        <v>Trossard</v>
      </c>
      <c r="AQ636" s="50">
        <f>Main!B746</f>
        <v>7</v>
      </c>
      <c r="AR636" s="50" t="str">
        <f>Main!C746</f>
        <v>Brighton</v>
      </c>
      <c r="AS636" s="50">
        <f>Main!D746</f>
        <v>3.94</v>
      </c>
      <c r="AT636" s="50">
        <f>Main!E746</f>
        <v>4.53</v>
      </c>
      <c r="AU636" s="50">
        <f>Main!F746</f>
        <v>3.51</v>
      </c>
      <c r="AV636" s="50">
        <f>Main!G746</f>
        <v>3.95</v>
      </c>
      <c r="AW636" s="50">
        <f>Main!H746</f>
        <v>4.8600000000000003</v>
      </c>
      <c r="AX636" s="50">
        <f>Main!I746</f>
        <v>3.93</v>
      </c>
      <c r="AY636" s="50">
        <f>Main!J746</f>
        <v>4.7300000000000004</v>
      </c>
      <c r="AZ636" s="50">
        <f>Main!K746</f>
        <v>2.04</v>
      </c>
      <c r="BA636" s="50">
        <f>Main!L1626</f>
        <v>0</v>
      </c>
      <c r="BC636" s="50" t="str">
        <v>Trossard</v>
      </c>
      <c r="BD636" s="50">
        <v>7</v>
      </c>
      <c r="BE636" s="50" t="str">
        <v>Brighton</v>
      </c>
      <c r="BF636" s="50">
        <v>3.94</v>
      </c>
      <c r="BG636" s="50">
        <v>4.53</v>
      </c>
      <c r="BH636" s="50">
        <v>3.51</v>
      </c>
      <c r="BI636" s="50">
        <v>3.95</v>
      </c>
      <c r="BJ636" s="50">
        <v>4.8600000000000003</v>
      </c>
      <c r="BK636" s="50">
        <v>3.93</v>
      </c>
      <c r="BL636" s="50">
        <v>4.7300000000000004</v>
      </c>
      <c r="BM636" s="50">
        <v>2.04</v>
      </c>
      <c r="BN636" s="50">
        <v>0</v>
      </c>
      <c r="BP636" s="126" t="str">
        <f>Main!A636</f>
        <v>Trossard</v>
      </c>
      <c r="BQ636" s="126">
        <f>Main!N3386</f>
        <v>0</v>
      </c>
      <c r="BR636" s="126">
        <f>Main!I86</f>
        <v>3.93</v>
      </c>
      <c r="BS636" s="126" t="str">
        <v>Trossard</v>
      </c>
      <c r="BT636" s="126">
        <v>0</v>
      </c>
      <c r="BU636" s="126">
        <v>3.93</v>
      </c>
      <c r="BV636" s="127" t="str">
        <f t="shared" si="78"/>
        <v>Trossard</v>
      </c>
      <c r="BW636" s="127">
        <f>Main!P3386</f>
        <v>0</v>
      </c>
      <c r="BX636" s="127">
        <f t="shared" si="79"/>
        <v>3.93</v>
      </c>
      <c r="BY636" s="127" t="str">
        <v>Trossard</v>
      </c>
      <c r="BZ636" s="127">
        <v>0</v>
      </c>
      <c r="CA636" s="127">
        <v>3.93</v>
      </c>
      <c r="CH636" s="19" t="str">
        <f t="shared" si="80"/>
        <v>Trossard</v>
      </c>
      <c r="CI636" s="19">
        <f>Main!M3386-BQ636-BW636-CC636</f>
        <v>0</v>
      </c>
      <c r="CJ636" s="19">
        <f t="shared" si="81"/>
        <v>3.93</v>
      </c>
      <c r="CK636" s="19" t="str">
        <v>Trossard</v>
      </c>
      <c r="CL636" s="19">
        <v>0</v>
      </c>
      <c r="CM636" s="19">
        <v>3.93</v>
      </c>
    </row>
    <row r="637" spans="1:91">
      <c r="A637" s="48" t="str">
        <v>Trossard</v>
      </c>
      <c r="B637" s="48">
        <v>7</v>
      </c>
      <c r="C637" s="48" t="str">
        <v>Brighton</v>
      </c>
      <c r="D637" s="48">
        <v>3.94</v>
      </c>
      <c r="E637" s="48">
        <v>4.53</v>
      </c>
      <c r="F637" s="48">
        <v>3.51</v>
      </c>
      <c r="G637" s="48">
        <v>3.95</v>
      </c>
      <c r="H637" s="48">
        <v>4.8600000000000003</v>
      </c>
      <c r="I637" s="48">
        <v>3.93</v>
      </c>
      <c r="J637" s="48">
        <v>4.7300000000000004</v>
      </c>
      <c r="K637" s="48">
        <v>2.04</v>
      </c>
      <c r="L637" s="48">
        <v>0</v>
      </c>
      <c r="N637" s="252">
        <f t="shared" si="83"/>
        <v>2</v>
      </c>
      <c r="O637" s="49" t="str">
        <f>Main!A747</f>
        <v>Grealish</v>
      </c>
      <c r="P637" s="49">
        <f>Main!B747</f>
        <v>6.8</v>
      </c>
      <c r="Q637" s="49" t="str">
        <f>Main!C747</f>
        <v>Man City</v>
      </c>
      <c r="R637" s="49">
        <f>Main!D747</f>
        <v>3.91</v>
      </c>
      <c r="S637" s="49">
        <f>Main!E747</f>
        <v>3</v>
      </c>
      <c r="T637" s="49">
        <f>Main!F747</f>
        <v>6.13</v>
      </c>
      <c r="U637" s="49">
        <f>Main!G747</f>
        <v>3.71</v>
      </c>
      <c r="V637" s="49">
        <f>Main!H747</f>
        <v>2.9</v>
      </c>
      <c r="W637" s="49">
        <f>Main!I747</f>
        <v>6.63</v>
      </c>
      <c r="X637" s="49">
        <f>Main!J747</f>
        <v>3.43</v>
      </c>
      <c r="Y637" s="49">
        <f>Main!K747</f>
        <v>1.56</v>
      </c>
      <c r="Z637" s="49">
        <f>Main!L3387</f>
        <v>0</v>
      </c>
      <c r="AB637" s="49">
        <v>3</v>
      </c>
      <c r="AC637" s="49" t="str">
        <v>Cresswell</v>
      </c>
      <c r="AD637" s="49">
        <v>4.8</v>
      </c>
      <c r="AE637" s="49" t="str">
        <v>West Ham</v>
      </c>
      <c r="AF637" s="49">
        <v>2.87</v>
      </c>
      <c r="AG637" s="49">
        <v>2.71</v>
      </c>
      <c r="AH637" s="49">
        <v>2.66</v>
      </c>
      <c r="AI637" s="49">
        <v>3.33</v>
      </c>
      <c r="AJ637" s="49">
        <v>1.69</v>
      </c>
      <c r="AK637" s="49">
        <v>2.21</v>
      </c>
      <c r="AL637" s="49">
        <v>1.63</v>
      </c>
      <c r="AM637" s="49">
        <v>2.86</v>
      </c>
      <c r="AN637" s="49">
        <v>0</v>
      </c>
      <c r="AP637" s="50" t="str">
        <f>Main!A747</f>
        <v>Grealish</v>
      </c>
      <c r="AQ637" s="50">
        <f>Main!B747</f>
        <v>6.8</v>
      </c>
      <c r="AR637" s="50" t="str">
        <f>Main!C747</f>
        <v>Man City</v>
      </c>
      <c r="AS637" s="50">
        <f>Main!D747</f>
        <v>3.91</v>
      </c>
      <c r="AT637" s="50">
        <f>Main!E747</f>
        <v>3</v>
      </c>
      <c r="AU637" s="50">
        <f>Main!F747</f>
        <v>6.13</v>
      </c>
      <c r="AV637" s="50">
        <f>Main!G747</f>
        <v>3.71</v>
      </c>
      <c r="AW637" s="50">
        <f>Main!H747</f>
        <v>2.9</v>
      </c>
      <c r="AX637" s="50">
        <f>Main!I747</f>
        <v>6.63</v>
      </c>
      <c r="AY637" s="50">
        <f>Main!J747</f>
        <v>3.43</v>
      </c>
      <c r="AZ637" s="50">
        <f>Main!K747</f>
        <v>1.56</v>
      </c>
      <c r="BA637" s="50">
        <f>Main!L1627</f>
        <v>0</v>
      </c>
      <c r="BC637" s="50" t="str">
        <v>Grealish</v>
      </c>
      <c r="BD637" s="50">
        <v>6.8</v>
      </c>
      <c r="BE637" s="50" t="str">
        <v>Man City</v>
      </c>
      <c r="BF637" s="50">
        <v>3.91</v>
      </c>
      <c r="BG637" s="50">
        <v>3</v>
      </c>
      <c r="BH637" s="50">
        <v>6.13</v>
      </c>
      <c r="BI637" s="50">
        <v>3.71</v>
      </c>
      <c r="BJ637" s="50">
        <v>2.9</v>
      </c>
      <c r="BK637" s="50">
        <v>6.63</v>
      </c>
      <c r="BL637" s="50">
        <v>3.43</v>
      </c>
      <c r="BM637" s="50">
        <v>1.56</v>
      </c>
      <c r="BN637" s="50">
        <v>0</v>
      </c>
      <c r="BP637" s="126" t="str">
        <f>Main!A637</f>
        <v>Grealish</v>
      </c>
      <c r="BQ637" s="126">
        <f>Main!N3387</f>
        <v>0</v>
      </c>
      <c r="BR637" s="126">
        <f>Main!I87</f>
        <v>6.63</v>
      </c>
      <c r="BS637" s="126" t="str">
        <v>Grealish</v>
      </c>
      <c r="BT637" s="126">
        <v>0</v>
      </c>
      <c r="BU637" s="126">
        <v>6.63</v>
      </c>
      <c r="BV637" s="127" t="str">
        <f t="shared" si="78"/>
        <v>Grealish</v>
      </c>
      <c r="BW637" s="127">
        <f>Main!P3387</f>
        <v>0</v>
      </c>
      <c r="BX637" s="127">
        <f t="shared" si="79"/>
        <v>6.63</v>
      </c>
      <c r="BY637" s="127" t="str">
        <v>Grealish</v>
      </c>
      <c r="BZ637" s="127">
        <v>0</v>
      </c>
      <c r="CA637" s="127">
        <v>6.63</v>
      </c>
      <c r="CH637" s="19" t="str">
        <f t="shared" si="80"/>
        <v>Grealish</v>
      </c>
      <c r="CI637" s="19">
        <f>Main!M3387-BQ637-BW637-CC637</f>
        <v>0</v>
      </c>
      <c r="CJ637" s="19">
        <f t="shared" si="81"/>
        <v>6.63</v>
      </c>
      <c r="CK637" s="19" t="str">
        <v>Grealish</v>
      </c>
      <c r="CL637" s="19">
        <v>0</v>
      </c>
      <c r="CM637" s="19">
        <v>6.63</v>
      </c>
    </row>
    <row r="638" spans="1:91">
      <c r="A638" s="48" t="str">
        <v>Grealish</v>
      </c>
      <c r="B638" s="48">
        <v>6.8</v>
      </c>
      <c r="C638" s="48" t="str">
        <v>Man City</v>
      </c>
      <c r="D638" s="48">
        <v>3.91</v>
      </c>
      <c r="E638" s="48">
        <v>3</v>
      </c>
      <c r="F638" s="48">
        <v>6.13</v>
      </c>
      <c r="G638" s="48">
        <v>3.71</v>
      </c>
      <c r="H638" s="48">
        <v>2.9</v>
      </c>
      <c r="I638" s="48">
        <v>6.63</v>
      </c>
      <c r="J638" s="48">
        <v>3.43</v>
      </c>
      <c r="K638" s="48">
        <v>1.56</v>
      </c>
      <c r="L638" s="48">
        <v>0</v>
      </c>
      <c r="N638" s="252">
        <f t="shared" si="83"/>
        <v>2</v>
      </c>
      <c r="O638" s="49" t="str">
        <f>Main!A748</f>
        <v>Rashford</v>
      </c>
      <c r="P638" s="49">
        <f>Main!B748</f>
        <v>6.8</v>
      </c>
      <c r="Q638" s="49" t="str">
        <f>Main!C748</f>
        <v>Man Utd</v>
      </c>
      <c r="R638" s="49">
        <f>Main!D748</f>
        <v>4.4400000000000004</v>
      </c>
      <c r="S638" s="49">
        <f>Main!E748</f>
        <v>5.14</v>
      </c>
      <c r="T638" s="49">
        <f>Main!F748</f>
        <v>3.14</v>
      </c>
      <c r="U638" s="49">
        <f>Main!G748</f>
        <v>2.98</v>
      </c>
      <c r="V638" s="49">
        <f>Main!H748</f>
        <v>4.33</v>
      </c>
      <c r="W638" s="49">
        <f>Main!I748</f>
        <v>4.12</v>
      </c>
      <c r="X638" s="49">
        <f>Main!J748</f>
        <v>4.43</v>
      </c>
      <c r="Y638" s="49">
        <f>Main!K748</f>
        <v>2.1</v>
      </c>
      <c r="Z638" s="49">
        <f>Main!L3388</f>
        <v>1</v>
      </c>
      <c r="AB638" s="49">
        <v>3</v>
      </c>
      <c r="AC638" s="49" t="str">
        <v>Konsa</v>
      </c>
      <c r="AD638" s="49">
        <v>4.4000000000000004</v>
      </c>
      <c r="AE638" s="49" t="str">
        <v>Aston Villa</v>
      </c>
      <c r="AF638" s="49">
        <v>1.95</v>
      </c>
      <c r="AG638" s="49">
        <v>3.28</v>
      </c>
      <c r="AH638" s="49">
        <v>2.93</v>
      </c>
      <c r="AI638" s="49">
        <v>2.71</v>
      </c>
      <c r="AJ638" s="49">
        <v>2.98</v>
      </c>
      <c r="AK638" s="49">
        <v>1.21</v>
      </c>
      <c r="AL638" s="49">
        <v>1.9</v>
      </c>
      <c r="AM638" s="49">
        <v>2.59</v>
      </c>
      <c r="AN638" s="49">
        <v>0</v>
      </c>
      <c r="AP638" s="50" t="str">
        <f>Main!A748</f>
        <v>Rashford</v>
      </c>
      <c r="AQ638" s="50">
        <f>Main!B748</f>
        <v>6.8</v>
      </c>
      <c r="AR638" s="50" t="str">
        <f>Main!C748</f>
        <v>Man Utd</v>
      </c>
      <c r="AS638" s="50">
        <f>Main!D748</f>
        <v>4.4400000000000004</v>
      </c>
      <c r="AT638" s="50">
        <f>Main!E748</f>
        <v>5.14</v>
      </c>
      <c r="AU638" s="50">
        <f>Main!F748</f>
        <v>3.14</v>
      </c>
      <c r="AV638" s="50">
        <f>Main!G748</f>
        <v>2.98</v>
      </c>
      <c r="AW638" s="50">
        <f>Main!H748</f>
        <v>4.33</v>
      </c>
      <c r="AX638" s="50">
        <f>Main!I748</f>
        <v>4.12</v>
      </c>
      <c r="AY638" s="50">
        <f>Main!J748</f>
        <v>4.43</v>
      </c>
      <c r="AZ638" s="50">
        <f>Main!K748</f>
        <v>2.1</v>
      </c>
      <c r="BA638" s="50">
        <f>Main!L1628</f>
        <v>0</v>
      </c>
      <c r="BC638" s="50" t="str">
        <v>Rashford</v>
      </c>
      <c r="BD638" s="50">
        <v>6.8</v>
      </c>
      <c r="BE638" s="50" t="str">
        <v>Man Utd</v>
      </c>
      <c r="BF638" s="50">
        <v>4.4400000000000004</v>
      </c>
      <c r="BG638" s="50">
        <v>5.14</v>
      </c>
      <c r="BH638" s="50">
        <v>3.14</v>
      </c>
      <c r="BI638" s="50">
        <v>2.98</v>
      </c>
      <c r="BJ638" s="50">
        <v>4.33</v>
      </c>
      <c r="BK638" s="50">
        <v>4.12</v>
      </c>
      <c r="BL638" s="50">
        <v>4.43</v>
      </c>
      <c r="BM638" s="50">
        <v>2.1</v>
      </c>
      <c r="BN638" s="50">
        <v>0</v>
      </c>
      <c r="BP638" s="126" t="str">
        <f>Main!A638</f>
        <v>Rashford</v>
      </c>
      <c r="BQ638" s="126">
        <f>Main!N3388</f>
        <v>0</v>
      </c>
      <c r="BR638" s="126">
        <f>Main!I88</f>
        <v>4.12</v>
      </c>
      <c r="BS638" s="126" t="str">
        <v>Rashford</v>
      </c>
      <c r="BT638" s="126">
        <v>0</v>
      </c>
      <c r="BU638" s="126">
        <v>4.12</v>
      </c>
      <c r="BV638" s="127" t="str">
        <f t="shared" si="78"/>
        <v>Rashford</v>
      </c>
      <c r="BW638" s="127">
        <f>Main!P3388</f>
        <v>0</v>
      </c>
      <c r="BX638" s="127">
        <f t="shared" si="79"/>
        <v>4.12</v>
      </c>
      <c r="BY638" s="127" t="str">
        <v>Rashford</v>
      </c>
      <c r="BZ638" s="127">
        <v>0</v>
      </c>
      <c r="CA638" s="127">
        <v>4.12</v>
      </c>
      <c r="CH638" s="19" t="str">
        <f t="shared" si="80"/>
        <v>Rashford</v>
      </c>
      <c r="CI638" s="19">
        <f>Main!M3388-BQ638-BW638-CC638</f>
        <v>0</v>
      </c>
      <c r="CJ638" s="19">
        <f t="shared" si="81"/>
        <v>4.12</v>
      </c>
      <c r="CK638" s="19" t="str">
        <v>Rashford</v>
      </c>
      <c r="CL638" s="19">
        <v>0</v>
      </c>
      <c r="CM638" s="19">
        <v>4.12</v>
      </c>
    </row>
    <row r="639" spans="1:91">
      <c r="A639" s="48" t="str">
        <v>Zaha</v>
      </c>
      <c r="B639" s="48">
        <v>7.5</v>
      </c>
      <c r="C639" s="48" t="str">
        <v>Crystal Palace</v>
      </c>
      <c r="D639" s="48">
        <v>4.55</v>
      </c>
      <c r="E639" s="48">
        <v>4.08</v>
      </c>
      <c r="F639" s="48">
        <v>3.15</v>
      </c>
      <c r="G639" s="48">
        <v>3.69</v>
      </c>
      <c r="H639" s="48">
        <v>3.27</v>
      </c>
      <c r="I639" s="48">
        <v>4.0599999999999996</v>
      </c>
      <c r="J639" s="48">
        <v>3.83</v>
      </c>
      <c r="K639" s="48">
        <v>3.42</v>
      </c>
      <c r="L639" s="48">
        <v>0</v>
      </c>
      <c r="N639" s="252">
        <f t="shared" si="83"/>
        <v>2</v>
      </c>
      <c r="O639" s="49" t="str">
        <f>Main!A749</f>
        <v>Zaha</v>
      </c>
      <c r="P639" s="49">
        <f>Main!B749</f>
        <v>7.5</v>
      </c>
      <c r="Q639" s="49" t="str">
        <f>Main!C749</f>
        <v>Crystal Palace</v>
      </c>
      <c r="R639" s="49">
        <f>Main!D749</f>
        <v>4.55</v>
      </c>
      <c r="S639" s="49">
        <f>Main!E749</f>
        <v>4.08</v>
      </c>
      <c r="T639" s="49">
        <f>Main!F749</f>
        <v>3.15</v>
      </c>
      <c r="U639" s="49">
        <f>Main!G749</f>
        <v>3.69</v>
      </c>
      <c r="V639" s="49">
        <f>Main!H749</f>
        <v>3.27</v>
      </c>
      <c r="W639" s="49">
        <f>Main!I749</f>
        <v>4.0599999999999996</v>
      </c>
      <c r="X639" s="49">
        <f>Main!J749</f>
        <v>3.83</v>
      </c>
      <c r="Y639" s="49">
        <f>Main!K749</f>
        <v>3.42</v>
      </c>
      <c r="Z639" s="49">
        <f>Main!L3389</f>
        <v>0</v>
      </c>
      <c r="AB639" s="49">
        <v>3</v>
      </c>
      <c r="AC639" s="49" t="str">
        <v>Perraud</v>
      </c>
      <c r="AD639" s="49">
        <v>4.4000000000000004</v>
      </c>
      <c r="AE639" s="49" t="str">
        <v>Southampton</v>
      </c>
      <c r="AF639" s="49">
        <v>2.5299999999999998</v>
      </c>
      <c r="AG639" s="49">
        <v>3.56</v>
      </c>
      <c r="AH639" s="49">
        <v>2.5099999999999998</v>
      </c>
      <c r="AI639" s="49">
        <v>2.67</v>
      </c>
      <c r="AJ639" s="49">
        <v>2.0499999999999998</v>
      </c>
      <c r="AK639" s="49">
        <v>2.89</v>
      </c>
      <c r="AL639" s="49">
        <v>1.51</v>
      </c>
      <c r="AM639" s="49">
        <v>1.78</v>
      </c>
      <c r="AN639" s="49">
        <v>0</v>
      </c>
      <c r="AP639" s="50" t="str">
        <f>Main!A749</f>
        <v>Zaha</v>
      </c>
      <c r="AQ639" s="50">
        <f>Main!B749</f>
        <v>7.5</v>
      </c>
      <c r="AR639" s="50" t="str">
        <f>Main!C749</f>
        <v>Crystal Palace</v>
      </c>
      <c r="AS639" s="50">
        <f>Main!D749</f>
        <v>4.55</v>
      </c>
      <c r="AT639" s="50">
        <f>Main!E749</f>
        <v>4.08</v>
      </c>
      <c r="AU639" s="50">
        <f>Main!F749</f>
        <v>3.15</v>
      </c>
      <c r="AV639" s="50">
        <f>Main!G749</f>
        <v>3.69</v>
      </c>
      <c r="AW639" s="50">
        <f>Main!H749</f>
        <v>3.27</v>
      </c>
      <c r="AX639" s="50">
        <f>Main!I749</f>
        <v>4.0599999999999996</v>
      </c>
      <c r="AY639" s="50">
        <f>Main!J749</f>
        <v>3.83</v>
      </c>
      <c r="AZ639" s="50">
        <f>Main!K749</f>
        <v>3.42</v>
      </c>
      <c r="BA639" s="50">
        <f>Main!L1629</f>
        <v>0</v>
      </c>
      <c r="BC639" s="50" t="str">
        <v>Zaha</v>
      </c>
      <c r="BD639" s="50">
        <v>7.5</v>
      </c>
      <c r="BE639" s="50" t="str">
        <v>Crystal Palace</v>
      </c>
      <c r="BF639" s="50">
        <v>4.55</v>
      </c>
      <c r="BG639" s="50">
        <v>4.08</v>
      </c>
      <c r="BH639" s="50">
        <v>3.15</v>
      </c>
      <c r="BI639" s="50">
        <v>3.69</v>
      </c>
      <c r="BJ639" s="50">
        <v>3.27</v>
      </c>
      <c r="BK639" s="50">
        <v>4.0599999999999996</v>
      </c>
      <c r="BL639" s="50">
        <v>3.83</v>
      </c>
      <c r="BM639" s="50">
        <v>3.42</v>
      </c>
      <c r="BN639" s="50">
        <v>0</v>
      </c>
      <c r="BP639" s="126" t="str">
        <f>Main!A639</f>
        <v>Zaha</v>
      </c>
      <c r="BQ639" s="126">
        <f>Main!N3389</f>
        <v>0</v>
      </c>
      <c r="BR639" s="126">
        <f>Main!I89</f>
        <v>4.0599999999999996</v>
      </c>
      <c r="BS639" s="126" t="str">
        <v>Zaha</v>
      </c>
      <c r="BT639" s="126">
        <v>0</v>
      </c>
      <c r="BU639" s="126">
        <v>4.0599999999999996</v>
      </c>
      <c r="BV639" s="127" t="str">
        <f t="shared" si="78"/>
        <v>Zaha</v>
      </c>
      <c r="BW639" s="127">
        <f>Main!P3389</f>
        <v>0</v>
      </c>
      <c r="BX639" s="127">
        <f t="shared" si="79"/>
        <v>4.0599999999999996</v>
      </c>
      <c r="BY639" s="127" t="str">
        <v>Zaha</v>
      </c>
      <c r="BZ639" s="127">
        <v>0</v>
      </c>
      <c r="CA639" s="127">
        <v>4.0599999999999996</v>
      </c>
      <c r="CH639" s="19" t="str">
        <f t="shared" si="80"/>
        <v>Zaha</v>
      </c>
      <c r="CI639" s="19">
        <f>Main!M3389-BQ639-BW639-CC639</f>
        <v>0</v>
      </c>
      <c r="CJ639" s="19">
        <f t="shared" si="81"/>
        <v>4.0599999999999996</v>
      </c>
      <c r="CK639" s="19" t="str">
        <v>Zaha</v>
      </c>
      <c r="CL639" s="19">
        <v>0</v>
      </c>
      <c r="CM639" s="19">
        <v>4.0599999999999996</v>
      </c>
    </row>
    <row r="640" spans="1:91">
      <c r="A640" s="48" t="str">
        <v>Bernardo</v>
      </c>
      <c r="B640" s="48">
        <v>6.9</v>
      </c>
      <c r="C640" s="48" t="str">
        <v>Man City</v>
      </c>
      <c r="D640" s="48">
        <v>3.67</v>
      </c>
      <c r="E640" s="48">
        <v>2.9</v>
      </c>
      <c r="F640" s="48">
        <v>6.01</v>
      </c>
      <c r="G640" s="48">
        <v>3.55</v>
      </c>
      <c r="H640" s="48">
        <v>2.84</v>
      </c>
      <c r="I640" s="48">
        <v>6.03</v>
      </c>
      <c r="J640" s="48">
        <v>3.31</v>
      </c>
      <c r="K640" s="48">
        <v>1.45</v>
      </c>
      <c r="L640" s="48">
        <v>0</v>
      </c>
      <c r="N640" s="252">
        <f t="shared" si="83"/>
        <v>2</v>
      </c>
      <c r="O640" s="49" t="str">
        <f>Main!A750</f>
        <v>Bernardo</v>
      </c>
      <c r="P640" s="49">
        <f>Main!B750</f>
        <v>6.9</v>
      </c>
      <c r="Q640" s="49" t="str">
        <f>Main!C750</f>
        <v>Man City</v>
      </c>
      <c r="R640" s="49">
        <f>Main!D750</f>
        <v>3.67</v>
      </c>
      <c r="S640" s="49">
        <f>Main!E750</f>
        <v>2.9</v>
      </c>
      <c r="T640" s="49">
        <f>Main!F750</f>
        <v>6.01</v>
      </c>
      <c r="U640" s="49">
        <f>Main!G750</f>
        <v>3.55</v>
      </c>
      <c r="V640" s="49">
        <f>Main!H750</f>
        <v>2.84</v>
      </c>
      <c r="W640" s="49">
        <f>Main!I750</f>
        <v>6.03</v>
      </c>
      <c r="X640" s="49">
        <f>Main!J750</f>
        <v>3.31</v>
      </c>
      <c r="Y640" s="49">
        <f>Main!K750</f>
        <v>1.45</v>
      </c>
      <c r="Z640" s="49">
        <f>Main!L3390</f>
        <v>0</v>
      </c>
      <c r="AB640" s="49">
        <v>3</v>
      </c>
      <c r="AC640" s="49" t="str">
        <v>Kehrer</v>
      </c>
      <c r="AD640" s="49">
        <v>4.5</v>
      </c>
      <c r="AE640" s="49" t="str">
        <v>West Ham</v>
      </c>
      <c r="AF640" s="49">
        <v>3.05</v>
      </c>
      <c r="AG640" s="49">
        <v>2.16</v>
      </c>
      <c r="AH640" s="49">
        <v>2.38</v>
      </c>
      <c r="AI640" s="49">
        <v>3</v>
      </c>
      <c r="AJ640" s="49">
        <v>1.8</v>
      </c>
      <c r="AK640" s="49">
        <v>2.35</v>
      </c>
      <c r="AL640" s="49">
        <v>1.74</v>
      </c>
      <c r="AM640" s="49">
        <v>2.98</v>
      </c>
      <c r="AN640" s="49">
        <v>0</v>
      </c>
      <c r="AP640" s="50" t="str">
        <f>Main!A750</f>
        <v>Bernardo</v>
      </c>
      <c r="AQ640" s="50">
        <f>Main!B750</f>
        <v>6.9</v>
      </c>
      <c r="AR640" s="50" t="str">
        <f>Main!C750</f>
        <v>Man City</v>
      </c>
      <c r="AS640" s="50">
        <f>Main!D750</f>
        <v>3.67</v>
      </c>
      <c r="AT640" s="50">
        <f>Main!E750</f>
        <v>2.9</v>
      </c>
      <c r="AU640" s="50">
        <f>Main!F750</f>
        <v>6.01</v>
      </c>
      <c r="AV640" s="50">
        <f>Main!G750</f>
        <v>3.55</v>
      </c>
      <c r="AW640" s="50">
        <f>Main!H750</f>
        <v>2.84</v>
      </c>
      <c r="AX640" s="50">
        <f>Main!I750</f>
        <v>6.03</v>
      </c>
      <c r="AY640" s="50">
        <f>Main!J750</f>
        <v>3.31</v>
      </c>
      <c r="AZ640" s="50">
        <f>Main!K750</f>
        <v>1.45</v>
      </c>
      <c r="BA640" s="50">
        <f>Main!L1630</f>
        <v>0</v>
      </c>
      <c r="BC640" s="50" t="str">
        <v>Bernardo</v>
      </c>
      <c r="BD640" s="50">
        <v>6.9</v>
      </c>
      <c r="BE640" s="50" t="str">
        <v>Man City</v>
      </c>
      <c r="BF640" s="50">
        <v>3.67</v>
      </c>
      <c r="BG640" s="50">
        <v>2.9</v>
      </c>
      <c r="BH640" s="50">
        <v>6.01</v>
      </c>
      <c r="BI640" s="50">
        <v>3.55</v>
      </c>
      <c r="BJ640" s="50">
        <v>2.84</v>
      </c>
      <c r="BK640" s="50">
        <v>6.03</v>
      </c>
      <c r="BL640" s="50">
        <v>3.31</v>
      </c>
      <c r="BM640" s="50">
        <v>1.45</v>
      </c>
      <c r="BN640" s="50">
        <v>0</v>
      </c>
      <c r="BP640" s="126" t="str">
        <f>Main!A640</f>
        <v>Bernardo</v>
      </c>
      <c r="BQ640" s="126">
        <f>Main!N3390</f>
        <v>0</v>
      </c>
      <c r="BR640" s="126">
        <f>Main!I90</f>
        <v>6.03</v>
      </c>
      <c r="BS640" s="126" t="str">
        <v>Bernardo</v>
      </c>
      <c r="BT640" s="126">
        <v>0</v>
      </c>
      <c r="BU640" s="126">
        <v>6.03</v>
      </c>
      <c r="BV640" s="127" t="str">
        <f t="shared" si="78"/>
        <v>Bernardo</v>
      </c>
      <c r="BW640" s="127">
        <f>Main!P3390</f>
        <v>0</v>
      </c>
      <c r="BX640" s="127">
        <f t="shared" si="79"/>
        <v>6.03</v>
      </c>
      <c r="BY640" s="127" t="str">
        <v>Bernardo</v>
      </c>
      <c r="BZ640" s="127">
        <v>0</v>
      </c>
      <c r="CA640" s="127">
        <v>6.03</v>
      </c>
      <c r="CH640" s="19" t="str">
        <f t="shared" si="80"/>
        <v>Bernardo</v>
      </c>
      <c r="CI640" s="19">
        <f>Main!M3390-BQ640-BW640-CC640</f>
        <v>0</v>
      </c>
      <c r="CJ640" s="19">
        <f t="shared" si="81"/>
        <v>6.03</v>
      </c>
      <c r="CK640" s="19" t="str">
        <v>Bernardo</v>
      </c>
      <c r="CL640" s="19">
        <v>0</v>
      </c>
      <c r="CM640" s="19">
        <v>6.03</v>
      </c>
    </row>
    <row r="641" spans="1:91">
      <c r="A641" s="48" t="str">
        <v>Groß</v>
      </c>
      <c r="B641" s="48">
        <v>5.6</v>
      </c>
      <c r="C641" s="48" t="str">
        <v>Brighton</v>
      </c>
      <c r="D641" s="48">
        <v>3.51</v>
      </c>
      <c r="E641" s="48">
        <v>3.83</v>
      </c>
      <c r="F641" s="48">
        <v>3.26</v>
      </c>
      <c r="G641" s="48">
        <v>3.5</v>
      </c>
      <c r="H641" s="48">
        <v>4.26</v>
      </c>
      <c r="I641" s="48">
        <v>3.42</v>
      </c>
      <c r="J641" s="48">
        <v>4.26</v>
      </c>
      <c r="K641" s="48">
        <v>1.87</v>
      </c>
      <c r="L641" s="48">
        <v>0</v>
      </c>
      <c r="N641" s="252">
        <f t="shared" si="83"/>
        <v>2</v>
      </c>
      <c r="O641" s="49" t="str">
        <f>Main!A751</f>
        <v>Groß</v>
      </c>
      <c r="P641" s="49">
        <f>Main!B751</f>
        <v>5.6</v>
      </c>
      <c r="Q641" s="49" t="str">
        <f>Main!C751</f>
        <v>Brighton</v>
      </c>
      <c r="R641" s="49">
        <f>Main!D751</f>
        <v>3.51</v>
      </c>
      <c r="S641" s="49">
        <f>Main!E751</f>
        <v>3.83</v>
      </c>
      <c r="T641" s="49">
        <f>Main!F751</f>
        <v>3.26</v>
      </c>
      <c r="U641" s="49">
        <f>Main!G751</f>
        <v>3.5</v>
      </c>
      <c r="V641" s="49">
        <f>Main!H751</f>
        <v>4.26</v>
      </c>
      <c r="W641" s="49">
        <f>Main!I751</f>
        <v>3.42</v>
      </c>
      <c r="X641" s="49">
        <f>Main!J751</f>
        <v>4.26</v>
      </c>
      <c r="Y641" s="49">
        <f>Main!K751</f>
        <v>1.87</v>
      </c>
      <c r="Z641" s="49">
        <f>Main!L3391</f>
        <v>0</v>
      </c>
      <c r="AB641" s="49">
        <v>3</v>
      </c>
      <c r="AC641" s="49" t="str">
        <v>Ream</v>
      </c>
      <c r="AD641" s="49">
        <v>4.5</v>
      </c>
      <c r="AE641" s="49" t="str">
        <v>Fulham</v>
      </c>
      <c r="AF641" s="49">
        <v>3.01</v>
      </c>
      <c r="AG641" s="49">
        <v>4.28</v>
      </c>
      <c r="AH641" s="49">
        <v>1.46</v>
      </c>
      <c r="AI641" s="49">
        <v>1.91</v>
      </c>
      <c r="AJ641" s="49">
        <v>1.48</v>
      </c>
      <c r="AK641" s="49">
        <v>3.12</v>
      </c>
      <c r="AL641" s="49">
        <v>1.69</v>
      </c>
      <c r="AM641" s="49">
        <v>2.4</v>
      </c>
      <c r="AN641" s="49">
        <v>0</v>
      </c>
      <c r="AP641" s="50" t="str">
        <f>Main!A751</f>
        <v>Groß</v>
      </c>
      <c r="AQ641" s="50">
        <f>Main!B751</f>
        <v>5.6</v>
      </c>
      <c r="AR641" s="50" t="str">
        <f>Main!C751</f>
        <v>Brighton</v>
      </c>
      <c r="AS641" s="50">
        <f>Main!D751</f>
        <v>3.51</v>
      </c>
      <c r="AT641" s="50">
        <f>Main!E751</f>
        <v>3.83</v>
      </c>
      <c r="AU641" s="50">
        <f>Main!F751</f>
        <v>3.26</v>
      </c>
      <c r="AV641" s="50">
        <f>Main!G751</f>
        <v>3.5</v>
      </c>
      <c r="AW641" s="50">
        <f>Main!H751</f>
        <v>4.26</v>
      </c>
      <c r="AX641" s="50">
        <f>Main!I751</f>
        <v>3.42</v>
      </c>
      <c r="AY641" s="50">
        <f>Main!J751</f>
        <v>4.26</v>
      </c>
      <c r="AZ641" s="50">
        <f>Main!K751</f>
        <v>1.87</v>
      </c>
      <c r="BA641" s="50">
        <f>Main!L1631</f>
        <v>0</v>
      </c>
      <c r="BC641" s="50" t="str">
        <v>Groß</v>
      </c>
      <c r="BD641" s="50">
        <v>5.6</v>
      </c>
      <c r="BE641" s="50" t="str">
        <v>Brighton</v>
      </c>
      <c r="BF641" s="50">
        <v>3.51</v>
      </c>
      <c r="BG641" s="50">
        <v>3.83</v>
      </c>
      <c r="BH641" s="50">
        <v>3.26</v>
      </c>
      <c r="BI641" s="50">
        <v>3.5</v>
      </c>
      <c r="BJ641" s="50">
        <v>4.26</v>
      </c>
      <c r="BK641" s="50">
        <v>3.42</v>
      </c>
      <c r="BL641" s="50">
        <v>4.26</v>
      </c>
      <c r="BM641" s="50">
        <v>1.87</v>
      </c>
      <c r="BN641" s="50">
        <v>0</v>
      </c>
      <c r="BP641" s="126" t="str">
        <f>Main!A641</f>
        <v>Groß</v>
      </c>
      <c r="BQ641" s="126">
        <f>Main!N3391</f>
        <v>0</v>
      </c>
      <c r="BR641" s="126">
        <f>Main!I91</f>
        <v>3.42</v>
      </c>
      <c r="BS641" s="126" t="str">
        <v>Groß</v>
      </c>
      <c r="BT641" s="126">
        <v>0</v>
      </c>
      <c r="BU641" s="126">
        <v>3.42</v>
      </c>
      <c r="BV641" s="127" t="str">
        <f t="shared" si="78"/>
        <v>Groß</v>
      </c>
      <c r="BW641" s="127">
        <f>Main!P3391</f>
        <v>0</v>
      </c>
      <c r="BX641" s="127">
        <f t="shared" si="79"/>
        <v>3.42</v>
      </c>
      <c r="BY641" s="127" t="str">
        <v>Groß</v>
      </c>
      <c r="BZ641" s="127">
        <v>0</v>
      </c>
      <c r="CA641" s="127">
        <v>3.42</v>
      </c>
      <c r="CH641" s="19" t="str">
        <f t="shared" si="80"/>
        <v>Groß</v>
      </c>
      <c r="CI641" s="19">
        <f>Main!M3391-BQ641-BW641-CC641</f>
        <v>0</v>
      </c>
      <c r="CJ641" s="19">
        <f t="shared" si="81"/>
        <v>3.42</v>
      </c>
      <c r="CK641" s="19" t="str">
        <v>Groß</v>
      </c>
      <c r="CL641" s="19">
        <v>0</v>
      </c>
      <c r="CM641" s="19">
        <v>3.42</v>
      </c>
    </row>
    <row r="642" spans="1:91">
      <c r="A642" s="48" t="str">
        <v>Bowen</v>
      </c>
      <c r="B642" s="48">
        <v>8</v>
      </c>
      <c r="C642" s="48" t="str">
        <v>West Ham</v>
      </c>
      <c r="D642" s="48">
        <v>4.2</v>
      </c>
      <c r="E642" s="48">
        <v>3.76</v>
      </c>
      <c r="F642" s="48">
        <v>3.46</v>
      </c>
      <c r="G642" s="48">
        <v>3.99</v>
      </c>
      <c r="H642" s="48">
        <v>2.77</v>
      </c>
      <c r="I642" s="48">
        <v>3.19</v>
      </c>
      <c r="J642" s="48">
        <v>2.95</v>
      </c>
      <c r="K642" s="48">
        <v>3.35</v>
      </c>
      <c r="L642" s="48">
        <v>0</v>
      </c>
      <c r="N642" s="252">
        <f t="shared" si="83"/>
        <v>2</v>
      </c>
      <c r="O642" s="49" t="str">
        <f>Main!A752</f>
        <v>Bowen</v>
      </c>
      <c r="P642" s="49">
        <f>Main!B752</f>
        <v>8</v>
      </c>
      <c r="Q642" s="49" t="str">
        <f>Main!C752</f>
        <v>West Ham</v>
      </c>
      <c r="R642" s="49">
        <f>Main!D752</f>
        <v>4.2</v>
      </c>
      <c r="S642" s="49">
        <f>Main!E752</f>
        <v>3.76</v>
      </c>
      <c r="T642" s="49">
        <f>Main!F752</f>
        <v>3.46</v>
      </c>
      <c r="U642" s="49">
        <f>Main!G752</f>
        <v>3.99</v>
      </c>
      <c r="V642" s="49">
        <f>Main!H752</f>
        <v>2.77</v>
      </c>
      <c r="W642" s="49">
        <f>Main!I752</f>
        <v>3.19</v>
      </c>
      <c r="X642" s="49">
        <f>Main!J752</f>
        <v>2.95</v>
      </c>
      <c r="Y642" s="49">
        <f>Main!K752</f>
        <v>3.35</v>
      </c>
      <c r="Z642" s="49">
        <f>Main!L3392</f>
        <v>0</v>
      </c>
      <c r="AB642" s="49">
        <v>3</v>
      </c>
      <c r="AC642" s="49" t="str">
        <v>R.Sessegnon</v>
      </c>
      <c r="AD642" s="49">
        <v>4.5</v>
      </c>
      <c r="AE642" s="49" t="str">
        <v>Spurs</v>
      </c>
      <c r="AF642" s="49">
        <v>1.93</v>
      </c>
      <c r="AG642" s="49">
        <v>2.33</v>
      </c>
      <c r="AH642" s="49">
        <v>3.6</v>
      </c>
      <c r="AI642" s="49">
        <v>2.44</v>
      </c>
      <c r="AJ642" s="49">
        <v>1.61</v>
      </c>
      <c r="AK642" s="49">
        <v>2.38</v>
      </c>
      <c r="AL642" s="49">
        <v>2.61</v>
      </c>
      <c r="AM642" s="49">
        <v>2.27</v>
      </c>
      <c r="AN642" s="49">
        <v>0</v>
      </c>
      <c r="AP642" s="50" t="str">
        <f>Main!A752</f>
        <v>Bowen</v>
      </c>
      <c r="AQ642" s="50">
        <f>Main!B752</f>
        <v>8</v>
      </c>
      <c r="AR642" s="50" t="str">
        <f>Main!C752</f>
        <v>West Ham</v>
      </c>
      <c r="AS642" s="50">
        <f>Main!D752</f>
        <v>4.2</v>
      </c>
      <c r="AT642" s="50">
        <f>Main!E752</f>
        <v>3.76</v>
      </c>
      <c r="AU642" s="50">
        <f>Main!F752</f>
        <v>3.46</v>
      </c>
      <c r="AV642" s="50">
        <f>Main!G752</f>
        <v>3.99</v>
      </c>
      <c r="AW642" s="50">
        <f>Main!H752</f>
        <v>2.77</v>
      </c>
      <c r="AX642" s="50">
        <f>Main!I752</f>
        <v>3.19</v>
      </c>
      <c r="AY642" s="50">
        <f>Main!J752</f>
        <v>2.95</v>
      </c>
      <c r="AZ642" s="50">
        <f>Main!K752</f>
        <v>3.35</v>
      </c>
      <c r="BA642" s="50">
        <f>Main!L1632</f>
        <v>0</v>
      </c>
      <c r="BC642" s="50" t="str">
        <v>Bowen</v>
      </c>
      <c r="BD642" s="50">
        <v>8</v>
      </c>
      <c r="BE642" s="50" t="str">
        <v>West Ham</v>
      </c>
      <c r="BF642" s="50">
        <v>4.2</v>
      </c>
      <c r="BG642" s="50">
        <v>3.76</v>
      </c>
      <c r="BH642" s="50">
        <v>3.46</v>
      </c>
      <c r="BI642" s="50">
        <v>3.99</v>
      </c>
      <c r="BJ642" s="50">
        <v>2.77</v>
      </c>
      <c r="BK642" s="50">
        <v>3.19</v>
      </c>
      <c r="BL642" s="50">
        <v>2.95</v>
      </c>
      <c r="BM642" s="50">
        <v>3.35</v>
      </c>
      <c r="BN642" s="50">
        <v>0</v>
      </c>
      <c r="BP642" s="126" t="str">
        <f>Main!A642</f>
        <v>Bowen</v>
      </c>
      <c r="BQ642" s="126">
        <f>Main!N3392</f>
        <v>0</v>
      </c>
      <c r="BR642" s="126">
        <f>Main!I92</f>
        <v>3.19</v>
      </c>
      <c r="BS642" s="126" t="str">
        <v>Bowen</v>
      </c>
      <c r="BT642" s="126">
        <v>0</v>
      </c>
      <c r="BU642" s="126">
        <v>3.19</v>
      </c>
      <c r="BV642" s="127" t="str">
        <f t="shared" ref="BV642:BV705" si="84">BP642</f>
        <v>Bowen</v>
      </c>
      <c r="BW642" s="127">
        <f>Main!P3392</f>
        <v>0</v>
      </c>
      <c r="BX642" s="127">
        <f t="shared" ref="BX642:BX705" si="85">BR642</f>
        <v>3.19</v>
      </c>
      <c r="BY642" s="127" t="str">
        <v>Bowen</v>
      </c>
      <c r="BZ642" s="127">
        <v>0</v>
      </c>
      <c r="CA642" s="127">
        <v>3.19</v>
      </c>
      <c r="CH642" s="19" t="str">
        <f t="shared" ref="CH642:CH705" si="86">BP642</f>
        <v>Bowen</v>
      </c>
      <c r="CI642" s="19">
        <f>Main!M3392-BQ642-BW642-CC642</f>
        <v>0</v>
      </c>
      <c r="CJ642" s="19">
        <f t="shared" ref="CJ642:CJ705" si="87">BR642</f>
        <v>3.19</v>
      </c>
      <c r="CK642" s="19" t="str">
        <v>Bowen</v>
      </c>
      <c r="CL642" s="19">
        <v>0</v>
      </c>
      <c r="CM642" s="19">
        <v>3.19</v>
      </c>
    </row>
    <row r="643" spans="1:91">
      <c r="A643" s="48" t="str">
        <v>Andreas</v>
      </c>
      <c r="B643" s="48">
        <v>4.5999999999999996</v>
      </c>
      <c r="C643" s="48" t="str">
        <v>Fulham</v>
      </c>
      <c r="D643" s="48" t="e">
        <v>#REF!</v>
      </c>
      <c r="E643" s="48">
        <v>3.73</v>
      </c>
      <c r="F643" s="48">
        <v>2.54</v>
      </c>
      <c r="G643" s="48">
        <v>2.95</v>
      </c>
      <c r="H643" s="48">
        <v>2.5</v>
      </c>
      <c r="I643" s="48">
        <v>3.52</v>
      </c>
      <c r="J643" s="48">
        <v>2.62</v>
      </c>
      <c r="K643" s="48">
        <v>2.67</v>
      </c>
      <c r="L643" s="48">
        <v>0</v>
      </c>
      <c r="N643" s="252">
        <f t="shared" si="83"/>
        <v>2</v>
      </c>
      <c r="O643" s="49" t="str">
        <f>Main!A753</f>
        <v>Andreas</v>
      </c>
      <c r="P643" s="49">
        <f>Main!B753</f>
        <v>4.5999999999999996</v>
      </c>
      <c r="Q643" s="49" t="str">
        <f>Main!C753</f>
        <v>Fulham</v>
      </c>
      <c r="R643" s="49" t="e">
        <f>Main!D753</f>
        <v>#REF!</v>
      </c>
      <c r="S643" s="49">
        <f>Main!E753</f>
        <v>3.73</v>
      </c>
      <c r="T643" s="49">
        <f>Main!F753</f>
        <v>2.54</v>
      </c>
      <c r="U643" s="49">
        <f>Main!G753</f>
        <v>2.95</v>
      </c>
      <c r="V643" s="49">
        <f>Main!H753</f>
        <v>2.5</v>
      </c>
      <c r="W643" s="49">
        <f>Main!I753</f>
        <v>3.52</v>
      </c>
      <c r="X643" s="49">
        <f>Main!J753</f>
        <v>2.62</v>
      </c>
      <c r="Y643" s="49">
        <f>Main!K753</f>
        <v>2.67</v>
      </c>
      <c r="Z643" s="49">
        <f>Main!L3393</f>
        <v>0</v>
      </c>
      <c r="AB643" s="49">
        <v>3</v>
      </c>
      <c r="AC643" s="49" t="str">
        <v>Aké</v>
      </c>
      <c r="AD643" s="49">
        <v>5</v>
      </c>
      <c r="AE643" s="49" t="str">
        <v>Man City</v>
      </c>
      <c r="AF643" s="49">
        <v>2.61</v>
      </c>
      <c r="AG643" s="49">
        <v>1.97</v>
      </c>
      <c r="AH643" s="49">
        <v>3.9</v>
      </c>
      <c r="AI643" s="49">
        <v>2.41</v>
      </c>
      <c r="AJ643" s="49">
        <v>1.73</v>
      </c>
      <c r="AK643" s="49">
        <v>3.48</v>
      </c>
      <c r="AL643" s="49">
        <v>2.06</v>
      </c>
      <c r="AM643" s="49">
        <v>0.92</v>
      </c>
      <c r="AN643" s="49">
        <v>0</v>
      </c>
      <c r="AP643" s="50" t="str">
        <f>Main!A753</f>
        <v>Andreas</v>
      </c>
      <c r="AQ643" s="50">
        <f>Main!B753</f>
        <v>4.5999999999999996</v>
      </c>
      <c r="AR643" s="50" t="str">
        <f>Main!C753</f>
        <v>Fulham</v>
      </c>
      <c r="AS643" s="50" t="e">
        <f>Main!D753</f>
        <v>#REF!</v>
      </c>
      <c r="AT643" s="50">
        <f>Main!E753</f>
        <v>3.73</v>
      </c>
      <c r="AU643" s="50">
        <f>Main!F753</f>
        <v>2.54</v>
      </c>
      <c r="AV643" s="50">
        <f>Main!G753</f>
        <v>2.95</v>
      </c>
      <c r="AW643" s="50">
        <f>Main!H753</f>
        <v>2.5</v>
      </c>
      <c r="AX643" s="50">
        <f>Main!I753</f>
        <v>3.52</v>
      </c>
      <c r="AY643" s="50">
        <f>Main!J753</f>
        <v>2.62</v>
      </c>
      <c r="AZ643" s="50">
        <f>Main!K753</f>
        <v>2.67</v>
      </c>
      <c r="BA643" s="50">
        <f>Main!L1633</f>
        <v>0</v>
      </c>
      <c r="BC643" s="50" t="str">
        <v>Andreas</v>
      </c>
      <c r="BD643" s="50">
        <v>4.5999999999999996</v>
      </c>
      <c r="BE643" s="50" t="str">
        <v>Fulham</v>
      </c>
      <c r="BF643" s="50" t="e">
        <v>#REF!</v>
      </c>
      <c r="BG643" s="50">
        <v>3.73</v>
      </c>
      <c r="BH643" s="50">
        <v>2.54</v>
      </c>
      <c r="BI643" s="50">
        <v>2.95</v>
      </c>
      <c r="BJ643" s="50">
        <v>2.5</v>
      </c>
      <c r="BK643" s="50">
        <v>3.52</v>
      </c>
      <c r="BL643" s="50">
        <v>2.62</v>
      </c>
      <c r="BM643" s="50">
        <v>2.67</v>
      </c>
      <c r="BN643" s="50">
        <v>0</v>
      </c>
      <c r="BP643" s="126" t="str">
        <f>Main!A643</f>
        <v>Andreas</v>
      </c>
      <c r="BQ643" s="126">
        <f>Main!N3393</f>
        <v>0</v>
      </c>
      <c r="BR643" s="126">
        <f>Main!I93</f>
        <v>3.52</v>
      </c>
      <c r="BS643" s="126" t="str">
        <v>Andreas</v>
      </c>
      <c r="BT643" s="126">
        <v>0</v>
      </c>
      <c r="BU643" s="126">
        <v>3.52</v>
      </c>
      <c r="BV643" s="127" t="str">
        <f t="shared" si="84"/>
        <v>Andreas</v>
      </c>
      <c r="BW643" s="127">
        <f>Main!P3393</f>
        <v>0</v>
      </c>
      <c r="BX643" s="127">
        <f t="shared" si="85"/>
        <v>3.52</v>
      </c>
      <c r="BY643" s="127" t="str">
        <v>Andreas</v>
      </c>
      <c r="BZ643" s="127">
        <v>0</v>
      </c>
      <c r="CA643" s="127">
        <v>3.52</v>
      </c>
      <c r="CH643" s="19" t="str">
        <f t="shared" si="86"/>
        <v>Andreas</v>
      </c>
      <c r="CI643" s="19">
        <f>Main!M3393-BQ643-BW643-CC643</f>
        <v>0</v>
      </c>
      <c r="CJ643" s="19">
        <f t="shared" si="87"/>
        <v>3.52</v>
      </c>
      <c r="CK643" s="19" t="str">
        <v>Andreas</v>
      </c>
      <c r="CL643" s="19">
        <v>0</v>
      </c>
      <c r="CM643" s="19">
        <v>3.52</v>
      </c>
    </row>
    <row r="644" spans="1:91">
      <c r="A644" s="48" t="str">
        <v>Ward-Prowse</v>
      </c>
      <c r="B644" s="48">
        <v>6.2</v>
      </c>
      <c r="C644" s="48" t="str">
        <v>Southampton</v>
      </c>
      <c r="D644" s="48">
        <v>3.44</v>
      </c>
      <c r="E644" s="48">
        <v>3.87</v>
      </c>
      <c r="F644" s="48">
        <v>3.24</v>
      </c>
      <c r="G644" s="48">
        <v>3.57</v>
      </c>
      <c r="H644" s="48">
        <v>3.07</v>
      </c>
      <c r="I644" s="48">
        <v>3.54</v>
      </c>
      <c r="J644" s="48">
        <v>2.65</v>
      </c>
      <c r="K644" s="48">
        <v>2.93</v>
      </c>
      <c r="L644" s="48">
        <v>0</v>
      </c>
      <c r="N644" s="252">
        <f t="shared" si="83"/>
        <v>2</v>
      </c>
      <c r="O644" s="49" t="str">
        <f>Main!A754</f>
        <v>Ward-Prowse</v>
      </c>
      <c r="P644" s="49">
        <f>Main!B754</f>
        <v>6.2</v>
      </c>
      <c r="Q644" s="49" t="str">
        <f>Main!C754</f>
        <v>Southampton</v>
      </c>
      <c r="R644" s="49">
        <f>Main!D754</f>
        <v>3.44</v>
      </c>
      <c r="S644" s="49">
        <f>Main!E754</f>
        <v>3.87</v>
      </c>
      <c r="T644" s="49">
        <f>Main!F754</f>
        <v>3.24</v>
      </c>
      <c r="U644" s="49">
        <f>Main!G754</f>
        <v>3.57</v>
      </c>
      <c r="V644" s="49">
        <f>Main!H754</f>
        <v>3.07</v>
      </c>
      <c r="W644" s="49">
        <f>Main!I754</f>
        <v>3.54</v>
      </c>
      <c r="X644" s="49">
        <f>Main!J754</f>
        <v>2.65</v>
      </c>
      <c r="Y644" s="49">
        <f>Main!K754</f>
        <v>2.93</v>
      </c>
      <c r="Z644" s="49">
        <f>Main!L3394</f>
        <v>0</v>
      </c>
      <c r="AB644" s="49">
        <v>3</v>
      </c>
      <c r="AC644" s="49" t="str">
        <v>Azpilicueta</v>
      </c>
      <c r="AD644" s="49">
        <v>4.8</v>
      </c>
      <c r="AE644" s="49" t="str">
        <v>Chelsea</v>
      </c>
      <c r="AF644" s="49">
        <v>3.33</v>
      </c>
      <c r="AG644" s="49">
        <v>4.82</v>
      </c>
      <c r="AH644" s="49">
        <v>3.41</v>
      </c>
      <c r="AI644" s="49">
        <v>1.62</v>
      </c>
      <c r="AJ644" s="49">
        <v>2.12</v>
      </c>
      <c r="AK644" s="49">
        <v>1.27</v>
      </c>
      <c r="AL644" s="49">
        <v>1.46</v>
      </c>
      <c r="AM644" s="49">
        <v>1.04</v>
      </c>
      <c r="AN644" s="49">
        <v>0</v>
      </c>
      <c r="AP644" s="50" t="str">
        <f>Main!A754</f>
        <v>Ward-Prowse</v>
      </c>
      <c r="AQ644" s="50">
        <f>Main!B754</f>
        <v>6.2</v>
      </c>
      <c r="AR644" s="50" t="str">
        <f>Main!C754</f>
        <v>Southampton</v>
      </c>
      <c r="AS644" s="50">
        <f>Main!D754</f>
        <v>3.44</v>
      </c>
      <c r="AT644" s="50">
        <f>Main!E754</f>
        <v>3.87</v>
      </c>
      <c r="AU644" s="50">
        <f>Main!F754</f>
        <v>3.24</v>
      </c>
      <c r="AV644" s="50">
        <f>Main!G754</f>
        <v>3.57</v>
      </c>
      <c r="AW644" s="50">
        <f>Main!H754</f>
        <v>3.07</v>
      </c>
      <c r="AX644" s="50">
        <f>Main!I754</f>
        <v>3.54</v>
      </c>
      <c r="AY644" s="50">
        <f>Main!J754</f>
        <v>2.65</v>
      </c>
      <c r="AZ644" s="50">
        <f>Main!K754</f>
        <v>2.93</v>
      </c>
      <c r="BA644" s="50">
        <f>Main!L1634</f>
        <v>0</v>
      </c>
      <c r="BC644" s="50" t="str">
        <v>Ward-Prowse</v>
      </c>
      <c r="BD644" s="50">
        <v>6.2</v>
      </c>
      <c r="BE644" s="50" t="str">
        <v>Southampton</v>
      </c>
      <c r="BF644" s="50">
        <v>3.44</v>
      </c>
      <c r="BG644" s="50">
        <v>3.87</v>
      </c>
      <c r="BH644" s="50">
        <v>3.24</v>
      </c>
      <c r="BI644" s="50">
        <v>3.57</v>
      </c>
      <c r="BJ644" s="50">
        <v>3.07</v>
      </c>
      <c r="BK644" s="50">
        <v>3.54</v>
      </c>
      <c r="BL644" s="50">
        <v>2.65</v>
      </c>
      <c r="BM644" s="50">
        <v>2.93</v>
      </c>
      <c r="BN644" s="50">
        <v>0</v>
      </c>
      <c r="BP644" s="126" t="str">
        <f>Main!A644</f>
        <v>Ward-Prowse</v>
      </c>
      <c r="BQ644" s="126">
        <f>Main!N3394</f>
        <v>0</v>
      </c>
      <c r="BR644" s="126">
        <f>Main!I94</f>
        <v>3.54</v>
      </c>
      <c r="BS644" s="126" t="str">
        <v>Ward-Prowse</v>
      </c>
      <c r="BT644" s="126">
        <v>0</v>
      </c>
      <c r="BU644" s="126">
        <v>3.54</v>
      </c>
      <c r="BV644" s="127" t="str">
        <f t="shared" si="84"/>
        <v>Ward-Prowse</v>
      </c>
      <c r="BW644" s="127">
        <f>Main!P3394</f>
        <v>0</v>
      </c>
      <c r="BX644" s="127">
        <f t="shared" si="85"/>
        <v>3.54</v>
      </c>
      <c r="BY644" s="127" t="str">
        <v>Ward-Prowse</v>
      </c>
      <c r="BZ644" s="127">
        <v>0</v>
      </c>
      <c r="CA644" s="127">
        <v>3.54</v>
      </c>
      <c r="CH644" s="19" t="str">
        <f t="shared" si="86"/>
        <v>Ward-Prowse</v>
      </c>
      <c r="CI644" s="19">
        <f>Main!M3394-BQ644-BW644-CC644</f>
        <v>0</v>
      </c>
      <c r="CJ644" s="19">
        <f t="shared" si="87"/>
        <v>3.54</v>
      </c>
      <c r="CK644" s="19" t="str">
        <v>Ward-Prowse</v>
      </c>
      <c r="CL644" s="19">
        <v>0</v>
      </c>
      <c r="CM644" s="19">
        <v>3.54</v>
      </c>
    </row>
    <row r="645" spans="1:91">
      <c r="A645" s="48" t="str">
        <v>Barnes</v>
      </c>
      <c r="B645" s="48">
        <v>6.9</v>
      </c>
      <c r="C645" s="48" t="str">
        <v>Leicester</v>
      </c>
      <c r="D645" s="48">
        <v>3.04</v>
      </c>
      <c r="E645" s="48">
        <v>4.3</v>
      </c>
      <c r="F645" s="48">
        <v>3.89</v>
      </c>
      <c r="G645" s="48">
        <v>3.68</v>
      </c>
      <c r="H645" s="48">
        <v>3.16</v>
      </c>
      <c r="I645" s="48">
        <v>3.1</v>
      </c>
      <c r="J645" s="48">
        <v>2.71</v>
      </c>
      <c r="K645" s="48">
        <v>2.35</v>
      </c>
      <c r="L645" s="48">
        <v>0</v>
      </c>
      <c r="N645" s="252">
        <f t="shared" si="83"/>
        <v>2</v>
      </c>
      <c r="O645" s="49" t="str">
        <f>Main!A755</f>
        <v>Barnes</v>
      </c>
      <c r="P645" s="49">
        <f>Main!B755</f>
        <v>6.9</v>
      </c>
      <c r="Q645" s="49" t="str">
        <f>Main!C755</f>
        <v>Leicester</v>
      </c>
      <c r="R645" s="49">
        <f>Main!D755</f>
        <v>3.04</v>
      </c>
      <c r="S645" s="49">
        <f>Main!E755</f>
        <v>4.3</v>
      </c>
      <c r="T645" s="49">
        <f>Main!F755</f>
        <v>3.89</v>
      </c>
      <c r="U645" s="49">
        <f>Main!G755</f>
        <v>3.68</v>
      </c>
      <c r="V645" s="49">
        <f>Main!H755</f>
        <v>3.16</v>
      </c>
      <c r="W645" s="49">
        <f>Main!I755</f>
        <v>3.1</v>
      </c>
      <c r="X645" s="49">
        <f>Main!J755</f>
        <v>2.71</v>
      </c>
      <c r="Y645" s="49">
        <f>Main!K755</f>
        <v>2.35</v>
      </c>
      <c r="Z645" s="49">
        <f>Main!L3395</f>
        <v>0</v>
      </c>
      <c r="AB645" s="49">
        <v>3</v>
      </c>
      <c r="AC645" s="49" t="str">
        <v>Collins</v>
      </c>
      <c r="AD645" s="49">
        <v>4.4000000000000004</v>
      </c>
      <c r="AE645" s="49" t="str">
        <v>Wolves</v>
      </c>
      <c r="AF645" s="49">
        <v>2.3199999999999998</v>
      </c>
      <c r="AG645" s="49">
        <v>2.5299999999999998</v>
      </c>
      <c r="AH645" s="49">
        <v>3.01</v>
      </c>
      <c r="AI645" s="49">
        <v>1.24</v>
      </c>
      <c r="AJ645" s="49">
        <v>1.79</v>
      </c>
      <c r="AK645" s="49">
        <v>2.7</v>
      </c>
      <c r="AL645" s="49">
        <v>3.51</v>
      </c>
      <c r="AM645" s="49">
        <v>1.96</v>
      </c>
      <c r="AN645" s="49">
        <v>0</v>
      </c>
      <c r="AP645" s="50" t="str">
        <f>Main!A755</f>
        <v>Barnes</v>
      </c>
      <c r="AQ645" s="50">
        <f>Main!B755</f>
        <v>6.9</v>
      </c>
      <c r="AR645" s="50" t="str">
        <f>Main!C755</f>
        <v>Leicester</v>
      </c>
      <c r="AS645" s="50">
        <f>Main!D755</f>
        <v>3.04</v>
      </c>
      <c r="AT645" s="50">
        <f>Main!E755</f>
        <v>4.3</v>
      </c>
      <c r="AU645" s="50">
        <f>Main!F755</f>
        <v>3.89</v>
      </c>
      <c r="AV645" s="50">
        <f>Main!G755</f>
        <v>3.68</v>
      </c>
      <c r="AW645" s="50">
        <f>Main!H755</f>
        <v>3.16</v>
      </c>
      <c r="AX645" s="50">
        <f>Main!I755</f>
        <v>3.1</v>
      </c>
      <c r="AY645" s="50">
        <f>Main!J755</f>
        <v>2.71</v>
      </c>
      <c r="AZ645" s="50">
        <f>Main!K755</f>
        <v>2.35</v>
      </c>
      <c r="BA645" s="50">
        <f>Main!L1635</f>
        <v>0</v>
      </c>
      <c r="BC645" s="50" t="str">
        <v>Barnes</v>
      </c>
      <c r="BD645" s="50">
        <v>6.9</v>
      </c>
      <c r="BE645" s="50" t="str">
        <v>Leicester</v>
      </c>
      <c r="BF645" s="50">
        <v>3.04</v>
      </c>
      <c r="BG645" s="50">
        <v>4.3</v>
      </c>
      <c r="BH645" s="50">
        <v>3.89</v>
      </c>
      <c r="BI645" s="50">
        <v>3.68</v>
      </c>
      <c r="BJ645" s="50">
        <v>3.16</v>
      </c>
      <c r="BK645" s="50">
        <v>3.1</v>
      </c>
      <c r="BL645" s="50">
        <v>2.71</v>
      </c>
      <c r="BM645" s="50">
        <v>2.35</v>
      </c>
      <c r="BN645" s="50">
        <v>0</v>
      </c>
      <c r="BP645" s="126" t="str">
        <f>Main!A645</f>
        <v>Barnes</v>
      </c>
      <c r="BQ645" s="126">
        <f>Main!N3395</f>
        <v>0</v>
      </c>
      <c r="BR645" s="126">
        <f>Main!I95</f>
        <v>3.1</v>
      </c>
      <c r="BS645" s="126" t="str">
        <v>Barnes</v>
      </c>
      <c r="BT645" s="126">
        <v>0</v>
      </c>
      <c r="BU645" s="126">
        <v>3.1</v>
      </c>
      <c r="BV645" s="127" t="str">
        <f t="shared" si="84"/>
        <v>Barnes</v>
      </c>
      <c r="BW645" s="127">
        <f>Main!P3395</f>
        <v>0</v>
      </c>
      <c r="BX645" s="127">
        <f t="shared" si="85"/>
        <v>3.1</v>
      </c>
      <c r="BY645" s="127" t="str">
        <v>Barnes</v>
      </c>
      <c r="BZ645" s="127">
        <v>0</v>
      </c>
      <c r="CA645" s="127">
        <v>3.1</v>
      </c>
      <c r="CH645" s="19" t="str">
        <f t="shared" si="86"/>
        <v>Barnes</v>
      </c>
      <c r="CI645" s="19">
        <f>Main!M3395-BQ645-BW645-CC645</f>
        <v>0</v>
      </c>
      <c r="CJ645" s="19">
        <f t="shared" si="87"/>
        <v>3.1</v>
      </c>
      <c r="CK645" s="19" t="str">
        <v>Barnes</v>
      </c>
      <c r="CL645" s="19">
        <v>0</v>
      </c>
      <c r="CM645" s="19">
        <v>3.1</v>
      </c>
    </row>
    <row r="646" spans="1:91">
      <c r="A646" s="48" t="str">
        <v>Almirón</v>
      </c>
      <c r="B646" s="48">
        <v>5.9</v>
      </c>
      <c r="C646" s="48" t="str">
        <v>Newcastle</v>
      </c>
      <c r="D646" s="48">
        <v>4.45</v>
      </c>
      <c r="E646" s="48">
        <v>3.01</v>
      </c>
      <c r="F646" s="48">
        <v>4.1500000000000004</v>
      </c>
      <c r="G646" s="48">
        <v>3.22</v>
      </c>
      <c r="H646" s="48">
        <v>3.45</v>
      </c>
      <c r="I646" s="48">
        <v>3.14</v>
      </c>
      <c r="J646" s="48">
        <v>2.73</v>
      </c>
      <c r="K646" s="48">
        <v>1.96</v>
      </c>
      <c r="L646" s="48">
        <v>0</v>
      </c>
      <c r="N646" s="252">
        <f t="shared" si="83"/>
        <v>2</v>
      </c>
      <c r="O646" s="49" t="str">
        <f>Main!A756</f>
        <v>Almirón</v>
      </c>
      <c r="P646" s="49">
        <f>Main!B756</f>
        <v>5.9</v>
      </c>
      <c r="Q646" s="49" t="str">
        <f>Main!C756</f>
        <v>Newcastle</v>
      </c>
      <c r="R646" s="49">
        <f>Main!D756</f>
        <v>4.45</v>
      </c>
      <c r="S646" s="49">
        <f>Main!E756</f>
        <v>3.01</v>
      </c>
      <c r="T646" s="49">
        <f>Main!F756</f>
        <v>4.1500000000000004</v>
      </c>
      <c r="U646" s="49">
        <f>Main!G756</f>
        <v>3.22</v>
      </c>
      <c r="V646" s="49">
        <f>Main!H756</f>
        <v>3.45</v>
      </c>
      <c r="W646" s="49">
        <f>Main!I756</f>
        <v>3.14</v>
      </c>
      <c r="X646" s="49">
        <f>Main!J756</f>
        <v>2.73</v>
      </c>
      <c r="Y646" s="49">
        <f>Main!K756</f>
        <v>1.96</v>
      </c>
      <c r="Z646" s="49">
        <f>Main!L3396</f>
        <v>0</v>
      </c>
      <c r="AB646" s="49">
        <v>3</v>
      </c>
      <c r="AC646" s="49" t="str">
        <v>Chalobah</v>
      </c>
      <c r="AD646" s="49">
        <v>4.7</v>
      </c>
      <c r="AE646" s="49" t="str">
        <v>Chelsea</v>
      </c>
      <c r="AF646" s="49">
        <v>3.15</v>
      </c>
      <c r="AG646" s="49">
        <v>4.24</v>
      </c>
      <c r="AH646" s="49">
        <v>2.86</v>
      </c>
      <c r="AI646" s="49">
        <v>1.19</v>
      </c>
      <c r="AJ646" s="49">
        <v>2.04</v>
      </c>
      <c r="AK646" s="49">
        <v>1.71</v>
      </c>
      <c r="AL646" s="49">
        <v>2.14</v>
      </c>
      <c r="AM646" s="49">
        <v>1.28</v>
      </c>
      <c r="AN646" s="49">
        <v>0</v>
      </c>
      <c r="AP646" s="50" t="str">
        <f>Main!A756</f>
        <v>Almirón</v>
      </c>
      <c r="AQ646" s="50">
        <f>Main!B756</f>
        <v>5.9</v>
      </c>
      <c r="AR646" s="50" t="str">
        <f>Main!C756</f>
        <v>Newcastle</v>
      </c>
      <c r="AS646" s="50">
        <f>Main!D756</f>
        <v>4.45</v>
      </c>
      <c r="AT646" s="50">
        <f>Main!E756</f>
        <v>3.01</v>
      </c>
      <c r="AU646" s="50">
        <f>Main!F756</f>
        <v>4.1500000000000004</v>
      </c>
      <c r="AV646" s="50">
        <f>Main!G756</f>
        <v>3.22</v>
      </c>
      <c r="AW646" s="50">
        <f>Main!H756</f>
        <v>3.45</v>
      </c>
      <c r="AX646" s="50">
        <f>Main!I756</f>
        <v>3.14</v>
      </c>
      <c r="AY646" s="50">
        <f>Main!J756</f>
        <v>2.73</v>
      </c>
      <c r="AZ646" s="50">
        <f>Main!K756</f>
        <v>1.96</v>
      </c>
      <c r="BA646" s="50">
        <f>Main!L1636</f>
        <v>0</v>
      </c>
      <c r="BC646" s="50" t="str">
        <v>Almirón</v>
      </c>
      <c r="BD646" s="50">
        <v>5.9</v>
      </c>
      <c r="BE646" s="50" t="str">
        <v>Newcastle</v>
      </c>
      <c r="BF646" s="50">
        <v>4.45</v>
      </c>
      <c r="BG646" s="50">
        <v>3.01</v>
      </c>
      <c r="BH646" s="50">
        <v>4.1500000000000004</v>
      </c>
      <c r="BI646" s="50">
        <v>3.22</v>
      </c>
      <c r="BJ646" s="50">
        <v>3.45</v>
      </c>
      <c r="BK646" s="50">
        <v>3.14</v>
      </c>
      <c r="BL646" s="50">
        <v>2.73</v>
      </c>
      <c r="BM646" s="50">
        <v>1.96</v>
      </c>
      <c r="BN646" s="50">
        <v>0</v>
      </c>
      <c r="BP646" s="126" t="str">
        <f>Main!A646</f>
        <v>Almirón</v>
      </c>
      <c r="BQ646" s="126">
        <f>Main!N3396</f>
        <v>0</v>
      </c>
      <c r="BR646" s="126">
        <f>Main!I96</f>
        <v>3.14</v>
      </c>
      <c r="BS646" s="126" t="str">
        <v>Almirón</v>
      </c>
      <c r="BT646" s="126">
        <v>0</v>
      </c>
      <c r="BU646" s="126">
        <v>3.14</v>
      </c>
      <c r="BV646" s="127" t="str">
        <f t="shared" si="84"/>
        <v>Almirón</v>
      </c>
      <c r="BW646" s="127">
        <f>Main!P3396</f>
        <v>0</v>
      </c>
      <c r="BX646" s="127">
        <f t="shared" si="85"/>
        <v>3.14</v>
      </c>
      <c r="BY646" s="127" t="str">
        <v>Almirón</v>
      </c>
      <c r="BZ646" s="127">
        <v>0</v>
      </c>
      <c r="CA646" s="127">
        <v>3.14</v>
      </c>
      <c r="CH646" s="19" t="str">
        <f t="shared" si="86"/>
        <v>Almirón</v>
      </c>
      <c r="CI646" s="19">
        <f>Main!M3396-BQ646-BW646-CC646</f>
        <v>0</v>
      </c>
      <c r="CJ646" s="19">
        <f t="shared" si="87"/>
        <v>3.14</v>
      </c>
      <c r="CK646" s="19" t="str">
        <v>Almirón</v>
      </c>
      <c r="CL646" s="19">
        <v>0</v>
      </c>
      <c r="CM646" s="19">
        <v>3.14</v>
      </c>
    </row>
    <row r="647" spans="1:91">
      <c r="A647" s="48" t="str">
        <v>Willian</v>
      </c>
      <c r="B647" s="48">
        <v>5.5</v>
      </c>
      <c r="C647" s="48" t="str">
        <v>Fulham</v>
      </c>
      <c r="D647" s="48">
        <v>3.72</v>
      </c>
      <c r="E647" s="48">
        <v>5.88</v>
      </c>
      <c r="F647" s="48">
        <v>2.52</v>
      </c>
      <c r="G647" s="48">
        <v>2.92</v>
      </c>
      <c r="H647" s="48">
        <v>2.38</v>
      </c>
      <c r="I647" s="48">
        <v>3.31</v>
      </c>
      <c r="J647" s="48">
        <v>2.58</v>
      </c>
      <c r="K647" s="48">
        <v>2.57</v>
      </c>
      <c r="L647" s="48">
        <v>0</v>
      </c>
      <c r="N647" s="252">
        <f t="shared" si="83"/>
        <v>2</v>
      </c>
      <c r="O647" s="49" t="str">
        <f>Main!A757</f>
        <v>Willian</v>
      </c>
      <c r="P647" s="49">
        <f>Main!B757</f>
        <v>5.5</v>
      </c>
      <c r="Q647" s="49" t="str">
        <f>Main!C757</f>
        <v>Fulham</v>
      </c>
      <c r="R647" s="49">
        <f>Main!D757</f>
        <v>3.72</v>
      </c>
      <c r="S647" s="49">
        <f>Main!E757</f>
        <v>5.88</v>
      </c>
      <c r="T647" s="49">
        <f>Main!F757</f>
        <v>2.52</v>
      </c>
      <c r="U647" s="49">
        <f>Main!G757</f>
        <v>2.92</v>
      </c>
      <c r="V647" s="49">
        <f>Main!H757</f>
        <v>2.38</v>
      </c>
      <c r="W647" s="49">
        <f>Main!I757</f>
        <v>3.31</v>
      </c>
      <c r="X647" s="49">
        <f>Main!J757</f>
        <v>2.58</v>
      </c>
      <c r="Y647" s="49">
        <f>Main!K757</f>
        <v>2.57</v>
      </c>
      <c r="Z647" s="49">
        <f>Main!L3397</f>
        <v>0</v>
      </c>
      <c r="AB647" s="49">
        <v>4</v>
      </c>
      <c r="AC647" s="49" t="str">
        <v>Ramsdale</v>
      </c>
      <c r="AD647" s="49">
        <v>4.9000000000000004</v>
      </c>
      <c r="AE647" s="49" t="str">
        <v>Arsenal</v>
      </c>
      <c r="AF647" s="49">
        <v>3.74</v>
      </c>
      <c r="AG647" s="49">
        <v>3.69</v>
      </c>
      <c r="AH647" s="49">
        <v>3.38</v>
      </c>
      <c r="AI647" s="49">
        <v>3.69</v>
      </c>
      <c r="AJ647" s="49">
        <v>3.94</v>
      </c>
      <c r="AK647" s="49">
        <v>7.27</v>
      </c>
      <c r="AL647" s="49">
        <v>3.69</v>
      </c>
      <c r="AM647" s="49">
        <v>3.02</v>
      </c>
      <c r="AN647" s="49">
        <v>0</v>
      </c>
      <c r="AP647" s="50" t="str">
        <f>Main!A757</f>
        <v>Willian</v>
      </c>
      <c r="AQ647" s="50">
        <f>Main!B757</f>
        <v>5.5</v>
      </c>
      <c r="AR647" s="50" t="str">
        <f>Main!C757</f>
        <v>Fulham</v>
      </c>
      <c r="AS647" s="50">
        <f>Main!D757</f>
        <v>3.72</v>
      </c>
      <c r="AT647" s="50">
        <f>Main!E757</f>
        <v>5.88</v>
      </c>
      <c r="AU647" s="50">
        <f>Main!F757</f>
        <v>2.52</v>
      </c>
      <c r="AV647" s="50">
        <f>Main!G757</f>
        <v>2.92</v>
      </c>
      <c r="AW647" s="50">
        <f>Main!H757</f>
        <v>2.38</v>
      </c>
      <c r="AX647" s="50">
        <f>Main!I757</f>
        <v>3.31</v>
      </c>
      <c r="AY647" s="50">
        <f>Main!J757</f>
        <v>2.58</v>
      </c>
      <c r="AZ647" s="50">
        <f>Main!K757</f>
        <v>2.57</v>
      </c>
      <c r="BA647" s="50">
        <f>Main!L1637</f>
        <v>0</v>
      </c>
      <c r="BC647" s="50" t="str">
        <v>Willian</v>
      </c>
      <c r="BD647" s="50">
        <v>5.5</v>
      </c>
      <c r="BE647" s="50" t="str">
        <v>Fulham</v>
      </c>
      <c r="BF647" s="50">
        <v>3.72</v>
      </c>
      <c r="BG647" s="50">
        <v>5.88</v>
      </c>
      <c r="BH647" s="50">
        <v>2.52</v>
      </c>
      <c r="BI647" s="50">
        <v>2.92</v>
      </c>
      <c r="BJ647" s="50">
        <v>2.38</v>
      </c>
      <c r="BK647" s="50">
        <v>3.31</v>
      </c>
      <c r="BL647" s="50">
        <v>2.58</v>
      </c>
      <c r="BM647" s="50">
        <v>2.57</v>
      </c>
      <c r="BN647" s="50">
        <v>0</v>
      </c>
      <c r="BP647" s="126" t="str">
        <f>Main!A647</f>
        <v>Willian</v>
      </c>
      <c r="BQ647" s="126">
        <f>Main!N3397</f>
        <v>0</v>
      </c>
      <c r="BR647" s="126">
        <f>Main!I97</f>
        <v>3.31</v>
      </c>
      <c r="BS647" s="126" t="str">
        <v>Willian</v>
      </c>
      <c r="BT647" s="126">
        <v>0</v>
      </c>
      <c r="BU647" s="126">
        <v>3.31</v>
      </c>
      <c r="BV647" s="127" t="str">
        <f t="shared" si="84"/>
        <v>Willian</v>
      </c>
      <c r="BW647" s="127">
        <f>Main!P3397</f>
        <v>0</v>
      </c>
      <c r="BX647" s="127">
        <f t="shared" si="85"/>
        <v>3.31</v>
      </c>
      <c r="BY647" s="127" t="str">
        <v>Willian</v>
      </c>
      <c r="BZ647" s="127">
        <v>0</v>
      </c>
      <c r="CA647" s="127">
        <v>3.31</v>
      </c>
      <c r="CH647" s="19" t="str">
        <f t="shared" si="86"/>
        <v>Willian</v>
      </c>
      <c r="CI647" s="19">
        <f>Main!M3397-BQ647-BW647-CC647</f>
        <v>0</v>
      </c>
      <c r="CJ647" s="19">
        <f t="shared" si="87"/>
        <v>3.31</v>
      </c>
      <c r="CK647" s="19" t="str">
        <v>Willian</v>
      </c>
      <c r="CL647" s="19">
        <v>0</v>
      </c>
      <c r="CM647" s="19">
        <v>3.31</v>
      </c>
    </row>
    <row r="648" spans="1:91">
      <c r="A648" s="48" t="str">
        <v>Antony</v>
      </c>
      <c r="B648" s="48">
        <v>7.5</v>
      </c>
      <c r="C648" s="48" t="str">
        <v>Man Utd</v>
      </c>
      <c r="D648" s="48">
        <v>3.61</v>
      </c>
      <c r="E648" s="48">
        <v>4.17</v>
      </c>
      <c r="F648" s="48">
        <v>2.84</v>
      </c>
      <c r="G648" s="48">
        <v>2.7</v>
      </c>
      <c r="H648" s="48">
        <v>3.66</v>
      </c>
      <c r="I648" s="48">
        <v>3.44</v>
      </c>
      <c r="J648" s="48">
        <v>3.6</v>
      </c>
      <c r="K648" s="48">
        <v>1.78</v>
      </c>
      <c r="L648" s="48">
        <v>0</v>
      </c>
      <c r="N648" s="252">
        <f t="shared" si="83"/>
        <v>2</v>
      </c>
      <c r="O648" s="49" t="str">
        <f>Main!A758</f>
        <v>Antony</v>
      </c>
      <c r="P648" s="49">
        <f>Main!B758</f>
        <v>7.5</v>
      </c>
      <c r="Q648" s="49" t="str">
        <f>Main!C758</f>
        <v>Man Utd</v>
      </c>
      <c r="R648" s="49">
        <f>Main!D758</f>
        <v>3.61</v>
      </c>
      <c r="S648" s="49">
        <f>Main!E758</f>
        <v>4.17</v>
      </c>
      <c r="T648" s="49">
        <f>Main!F758</f>
        <v>2.84</v>
      </c>
      <c r="U648" s="49">
        <f>Main!G758</f>
        <v>2.7</v>
      </c>
      <c r="V648" s="49">
        <f>Main!H758</f>
        <v>3.66</v>
      </c>
      <c r="W648" s="49">
        <f>Main!I758</f>
        <v>3.44</v>
      </c>
      <c r="X648" s="49">
        <f>Main!J758</f>
        <v>3.6</v>
      </c>
      <c r="Y648" s="49">
        <f>Main!K758</f>
        <v>1.78</v>
      </c>
      <c r="Z648" s="49">
        <f>Main!L3398</f>
        <v>0</v>
      </c>
      <c r="AB648" s="49">
        <v>4</v>
      </c>
      <c r="AC648" s="49" t="str">
        <v>Arrizabalaga</v>
      </c>
      <c r="AD648" s="49">
        <v>4.5</v>
      </c>
      <c r="AE648" s="49" t="str">
        <v>Chelsea</v>
      </c>
      <c r="AF648" s="49">
        <v>3.96</v>
      </c>
      <c r="AG648" s="49">
        <v>6.8</v>
      </c>
      <c r="AH648" s="49">
        <v>3.98</v>
      </c>
      <c r="AI648" s="49">
        <v>3.04</v>
      </c>
      <c r="AJ648" s="49">
        <v>3.81</v>
      </c>
      <c r="AK648" s="49">
        <v>3.52</v>
      </c>
      <c r="AL648" s="49">
        <v>4.04</v>
      </c>
      <c r="AM648" s="49">
        <v>3.12</v>
      </c>
      <c r="AN648" s="49">
        <v>0</v>
      </c>
      <c r="AP648" s="50" t="str">
        <f>Main!A758</f>
        <v>Antony</v>
      </c>
      <c r="AQ648" s="50">
        <f>Main!B758</f>
        <v>7.5</v>
      </c>
      <c r="AR648" s="50" t="str">
        <f>Main!C758</f>
        <v>Man Utd</v>
      </c>
      <c r="AS648" s="50">
        <f>Main!D758</f>
        <v>3.61</v>
      </c>
      <c r="AT648" s="50">
        <f>Main!E758</f>
        <v>4.17</v>
      </c>
      <c r="AU648" s="50">
        <f>Main!F758</f>
        <v>2.84</v>
      </c>
      <c r="AV648" s="50">
        <f>Main!G758</f>
        <v>2.7</v>
      </c>
      <c r="AW648" s="50">
        <f>Main!H758</f>
        <v>3.66</v>
      </c>
      <c r="AX648" s="50">
        <f>Main!I758</f>
        <v>3.44</v>
      </c>
      <c r="AY648" s="50">
        <f>Main!J758</f>
        <v>3.6</v>
      </c>
      <c r="AZ648" s="50">
        <f>Main!K758</f>
        <v>1.78</v>
      </c>
      <c r="BA648" s="50">
        <f>Main!L1638</f>
        <v>0</v>
      </c>
      <c r="BC648" s="50" t="str">
        <v>Antony</v>
      </c>
      <c r="BD648" s="50">
        <v>7.5</v>
      </c>
      <c r="BE648" s="50" t="str">
        <v>Man Utd</v>
      </c>
      <c r="BF648" s="50">
        <v>3.61</v>
      </c>
      <c r="BG648" s="50">
        <v>4.17</v>
      </c>
      <c r="BH648" s="50">
        <v>2.84</v>
      </c>
      <c r="BI648" s="50">
        <v>2.7</v>
      </c>
      <c r="BJ648" s="50">
        <v>3.66</v>
      </c>
      <c r="BK648" s="50">
        <v>3.44</v>
      </c>
      <c r="BL648" s="50">
        <v>3.6</v>
      </c>
      <c r="BM648" s="50">
        <v>1.78</v>
      </c>
      <c r="BN648" s="50">
        <v>0</v>
      </c>
      <c r="BP648" s="126" t="str">
        <f>Main!A648</f>
        <v>Antony</v>
      </c>
      <c r="BQ648" s="126">
        <f>Main!N3398</f>
        <v>0</v>
      </c>
      <c r="BR648" s="126">
        <f>Main!I98</f>
        <v>3.44</v>
      </c>
      <c r="BS648" s="126" t="str">
        <v>Antony</v>
      </c>
      <c r="BT648" s="126">
        <v>0</v>
      </c>
      <c r="BU648" s="126">
        <v>3.44</v>
      </c>
      <c r="BV648" s="127" t="str">
        <f t="shared" si="84"/>
        <v>Antony</v>
      </c>
      <c r="BW648" s="127">
        <f>Main!P3398</f>
        <v>0</v>
      </c>
      <c r="BX648" s="127">
        <f t="shared" si="85"/>
        <v>3.44</v>
      </c>
      <c r="BY648" s="127" t="str">
        <v>Antony</v>
      </c>
      <c r="BZ648" s="127">
        <v>0</v>
      </c>
      <c r="CA648" s="127">
        <v>3.44</v>
      </c>
      <c r="CH648" s="19" t="str">
        <f t="shared" si="86"/>
        <v>Antony</v>
      </c>
      <c r="CI648" s="19">
        <f>Main!M3398-BQ648-BW648-CC648</f>
        <v>0</v>
      </c>
      <c r="CJ648" s="19">
        <f t="shared" si="87"/>
        <v>3.44</v>
      </c>
      <c r="CK648" s="19" t="str">
        <v>Antony</v>
      </c>
      <c r="CL648" s="19">
        <v>0</v>
      </c>
      <c r="CM648" s="19">
        <v>3.44</v>
      </c>
    </row>
    <row r="649" spans="1:91">
      <c r="A649" s="48" t="str">
        <v>Saint-Maximin</v>
      </c>
      <c r="B649" s="48">
        <v>6.2</v>
      </c>
      <c r="C649" s="48" t="str">
        <v>Newcastle</v>
      </c>
      <c r="D649" s="48">
        <v>3.25</v>
      </c>
      <c r="E649" s="48">
        <v>2.4900000000000002</v>
      </c>
      <c r="F649" s="48">
        <v>3.88</v>
      </c>
      <c r="G649" s="48">
        <v>3.43</v>
      </c>
      <c r="H649" s="48">
        <v>3.59</v>
      </c>
      <c r="I649" s="48">
        <v>3.55</v>
      </c>
      <c r="J649" s="48">
        <v>2.99</v>
      </c>
      <c r="K649" s="48">
        <v>2.14</v>
      </c>
      <c r="L649" s="48">
        <v>0</v>
      </c>
      <c r="N649" s="252">
        <f t="shared" si="83"/>
        <v>2</v>
      </c>
      <c r="O649" s="49" t="str">
        <f>Main!A759</f>
        <v>Saint-Maximin</v>
      </c>
      <c r="P649" s="49">
        <f>Main!B759</f>
        <v>6.2</v>
      </c>
      <c r="Q649" s="49" t="str">
        <f>Main!C759</f>
        <v>Newcastle</v>
      </c>
      <c r="R649" s="49">
        <f>Main!D759</f>
        <v>3.25</v>
      </c>
      <c r="S649" s="49">
        <f>Main!E759</f>
        <v>2.4900000000000002</v>
      </c>
      <c r="T649" s="49">
        <f>Main!F759</f>
        <v>3.88</v>
      </c>
      <c r="U649" s="49">
        <f>Main!G759</f>
        <v>3.43</v>
      </c>
      <c r="V649" s="49">
        <f>Main!H759</f>
        <v>3.59</v>
      </c>
      <c r="W649" s="49">
        <f>Main!I759</f>
        <v>3.55</v>
      </c>
      <c r="X649" s="49">
        <f>Main!J759</f>
        <v>2.99</v>
      </c>
      <c r="Y649" s="49">
        <f>Main!K759</f>
        <v>2.14</v>
      </c>
      <c r="Z649" s="49">
        <f>Main!L3399</f>
        <v>0</v>
      </c>
      <c r="AB649" s="49">
        <v>4</v>
      </c>
      <c r="AC649" s="49" t="str">
        <v>Alisson</v>
      </c>
      <c r="AD649" s="49">
        <v>5.5</v>
      </c>
      <c r="AE649" s="49" t="str">
        <v>Liverpool</v>
      </c>
      <c r="AF649" s="49">
        <v>4.18</v>
      </c>
      <c r="AG649" s="49">
        <v>3.85</v>
      </c>
      <c r="AH649" s="49">
        <v>3.73</v>
      </c>
      <c r="AI649" s="49">
        <v>3.78</v>
      </c>
      <c r="AJ649" s="49">
        <v>4.04</v>
      </c>
      <c r="AK649" s="49">
        <v>4.2</v>
      </c>
      <c r="AL649" s="49">
        <v>3.54</v>
      </c>
      <c r="AM649" s="49">
        <v>3.84</v>
      </c>
      <c r="AN649" s="49">
        <v>0</v>
      </c>
      <c r="AP649" s="50" t="str">
        <f>Main!A759</f>
        <v>Saint-Maximin</v>
      </c>
      <c r="AQ649" s="50">
        <f>Main!B759</f>
        <v>6.2</v>
      </c>
      <c r="AR649" s="50" t="str">
        <f>Main!C759</f>
        <v>Newcastle</v>
      </c>
      <c r="AS649" s="50">
        <f>Main!D759</f>
        <v>3.25</v>
      </c>
      <c r="AT649" s="50">
        <f>Main!E759</f>
        <v>2.4900000000000002</v>
      </c>
      <c r="AU649" s="50">
        <f>Main!F759</f>
        <v>3.88</v>
      </c>
      <c r="AV649" s="50">
        <f>Main!G759</f>
        <v>3.43</v>
      </c>
      <c r="AW649" s="50">
        <f>Main!H759</f>
        <v>3.59</v>
      </c>
      <c r="AX649" s="50">
        <f>Main!I759</f>
        <v>3.55</v>
      </c>
      <c r="AY649" s="50">
        <f>Main!J759</f>
        <v>2.99</v>
      </c>
      <c r="AZ649" s="50">
        <f>Main!K759</f>
        <v>2.14</v>
      </c>
      <c r="BA649" s="50">
        <f>Main!L1639</f>
        <v>0</v>
      </c>
      <c r="BC649" s="50" t="str">
        <v>Saint-Maximin</v>
      </c>
      <c r="BD649" s="50">
        <v>6.2</v>
      </c>
      <c r="BE649" s="50" t="str">
        <v>Newcastle</v>
      </c>
      <c r="BF649" s="50">
        <v>3.25</v>
      </c>
      <c r="BG649" s="50">
        <v>2.4900000000000002</v>
      </c>
      <c r="BH649" s="50">
        <v>3.88</v>
      </c>
      <c r="BI649" s="50">
        <v>3.43</v>
      </c>
      <c r="BJ649" s="50">
        <v>3.59</v>
      </c>
      <c r="BK649" s="50">
        <v>3.55</v>
      </c>
      <c r="BL649" s="50">
        <v>2.99</v>
      </c>
      <c r="BM649" s="50">
        <v>2.14</v>
      </c>
      <c r="BN649" s="50">
        <v>0</v>
      </c>
      <c r="BP649" s="126" t="str">
        <f>Main!A649</f>
        <v>Saint-Maximin</v>
      </c>
      <c r="BQ649" s="126">
        <f>Main!N3399</f>
        <v>0</v>
      </c>
      <c r="BR649" s="126">
        <f>Main!I99</f>
        <v>3.55</v>
      </c>
      <c r="BS649" s="126" t="str">
        <v>Saint-Maximin</v>
      </c>
      <c r="BT649" s="126">
        <v>0</v>
      </c>
      <c r="BU649" s="126">
        <v>3.55</v>
      </c>
      <c r="BV649" s="127" t="str">
        <f t="shared" si="84"/>
        <v>Saint-Maximin</v>
      </c>
      <c r="BW649" s="127">
        <f>Main!P3399</f>
        <v>0</v>
      </c>
      <c r="BX649" s="127">
        <f t="shared" si="85"/>
        <v>3.55</v>
      </c>
      <c r="BY649" s="127" t="str">
        <v>Saint-Maximin</v>
      </c>
      <c r="BZ649" s="127">
        <v>0</v>
      </c>
      <c r="CA649" s="127">
        <v>3.55</v>
      </c>
      <c r="CH649" s="19" t="str">
        <f t="shared" si="86"/>
        <v>Saint-Maximin</v>
      </c>
      <c r="CI649" s="19">
        <f>Main!M3399-BQ649-BW649-CC649</f>
        <v>0</v>
      </c>
      <c r="CJ649" s="19">
        <f t="shared" si="87"/>
        <v>3.55</v>
      </c>
      <c r="CK649" s="19" t="str">
        <v>Saint-Maximin</v>
      </c>
      <c r="CL649" s="19">
        <v>0</v>
      </c>
      <c r="CM649" s="19">
        <v>3.55</v>
      </c>
    </row>
    <row r="650" spans="1:91">
      <c r="A650" s="48" t="str">
        <v>Gündogan</v>
      </c>
      <c r="B650" s="48">
        <v>7.3</v>
      </c>
      <c r="C650" s="48" t="str">
        <v>Man City</v>
      </c>
      <c r="D650" s="48">
        <v>3.06</v>
      </c>
      <c r="E650" s="48">
        <v>2.4700000000000002</v>
      </c>
      <c r="F650" s="48">
        <v>4.93</v>
      </c>
      <c r="G650" s="48">
        <v>2.95</v>
      </c>
      <c r="H650" s="48">
        <v>2.4700000000000002</v>
      </c>
      <c r="I650" s="48">
        <v>5.13</v>
      </c>
      <c r="J650" s="48">
        <v>2.82</v>
      </c>
      <c r="K650" s="48">
        <v>1.23</v>
      </c>
      <c r="L650" s="48">
        <v>0</v>
      </c>
      <c r="N650" s="252">
        <f t="shared" si="83"/>
        <v>2</v>
      </c>
      <c r="O650" s="49" t="str">
        <f>Main!A760</f>
        <v>Gündogan</v>
      </c>
      <c r="P650" s="49">
        <f>Main!B760</f>
        <v>7.3</v>
      </c>
      <c r="Q650" s="49" t="str">
        <f>Main!C760</f>
        <v>Man City</v>
      </c>
      <c r="R650" s="49">
        <f>Main!D760</f>
        <v>3.06</v>
      </c>
      <c r="S650" s="49">
        <f>Main!E760</f>
        <v>2.4700000000000002</v>
      </c>
      <c r="T650" s="49">
        <f>Main!F760</f>
        <v>4.93</v>
      </c>
      <c r="U650" s="49">
        <f>Main!G760</f>
        <v>2.95</v>
      </c>
      <c r="V650" s="49">
        <f>Main!H760</f>
        <v>2.4700000000000002</v>
      </c>
      <c r="W650" s="49">
        <f>Main!I760</f>
        <v>5.13</v>
      </c>
      <c r="X650" s="49">
        <f>Main!J760</f>
        <v>2.82</v>
      </c>
      <c r="Y650" s="49">
        <f>Main!K760</f>
        <v>1.23</v>
      </c>
      <c r="Z650" s="49">
        <f>Main!L3400</f>
        <v>0</v>
      </c>
      <c r="AB650" s="49">
        <v>4</v>
      </c>
      <c r="AC650" s="49" t="str">
        <v>Lloris</v>
      </c>
      <c r="AD650" s="49">
        <v>5.5</v>
      </c>
      <c r="AE650" s="49" t="str">
        <v>Spurs</v>
      </c>
      <c r="AF650" s="49">
        <v>3.78</v>
      </c>
      <c r="AG650" s="49">
        <v>3.63</v>
      </c>
      <c r="AH650" s="49">
        <v>6.38</v>
      </c>
      <c r="AI650" s="49">
        <v>3.52</v>
      </c>
      <c r="AJ650" s="49">
        <v>3.12</v>
      </c>
      <c r="AK650" s="49">
        <v>3.45</v>
      </c>
      <c r="AL650" s="49">
        <v>3.71</v>
      </c>
      <c r="AM650" s="49">
        <v>3.45</v>
      </c>
      <c r="AN650" s="49">
        <v>0</v>
      </c>
      <c r="AP650" s="50" t="str">
        <f>Main!A760</f>
        <v>Gündogan</v>
      </c>
      <c r="AQ650" s="50">
        <f>Main!B760</f>
        <v>7.3</v>
      </c>
      <c r="AR650" s="50" t="str">
        <f>Main!C760</f>
        <v>Man City</v>
      </c>
      <c r="AS650" s="50">
        <f>Main!D760</f>
        <v>3.06</v>
      </c>
      <c r="AT650" s="50">
        <f>Main!E760</f>
        <v>2.4700000000000002</v>
      </c>
      <c r="AU650" s="50">
        <f>Main!F760</f>
        <v>4.93</v>
      </c>
      <c r="AV650" s="50">
        <f>Main!G760</f>
        <v>2.95</v>
      </c>
      <c r="AW650" s="50">
        <f>Main!H760</f>
        <v>2.4700000000000002</v>
      </c>
      <c r="AX650" s="50">
        <f>Main!I760</f>
        <v>5.13</v>
      </c>
      <c r="AY650" s="50">
        <f>Main!J760</f>
        <v>2.82</v>
      </c>
      <c r="AZ650" s="50">
        <f>Main!K760</f>
        <v>1.23</v>
      </c>
      <c r="BA650" s="50">
        <f>Main!L1640</f>
        <v>0</v>
      </c>
      <c r="BC650" s="50" t="str">
        <v>Gündogan</v>
      </c>
      <c r="BD650" s="50">
        <v>7.3</v>
      </c>
      <c r="BE650" s="50" t="str">
        <v>Man City</v>
      </c>
      <c r="BF650" s="50">
        <v>3.06</v>
      </c>
      <c r="BG650" s="50">
        <v>2.4700000000000002</v>
      </c>
      <c r="BH650" s="50">
        <v>4.93</v>
      </c>
      <c r="BI650" s="50">
        <v>2.95</v>
      </c>
      <c r="BJ650" s="50">
        <v>2.4700000000000002</v>
      </c>
      <c r="BK650" s="50">
        <v>5.13</v>
      </c>
      <c r="BL650" s="50">
        <v>2.82</v>
      </c>
      <c r="BM650" s="50">
        <v>1.23</v>
      </c>
      <c r="BN650" s="50">
        <v>0</v>
      </c>
      <c r="BP650" s="126" t="str">
        <f>Main!A650</f>
        <v>Gündogan</v>
      </c>
      <c r="BQ650" s="126">
        <f>Main!N3400</f>
        <v>0</v>
      </c>
      <c r="BR650" s="126">
        <f>Main!I100</f>
        <v>5.13</v>
      </c>
      <c r="BS650" s="126" t="str">
        <v>Gündogan</v>
      </c>
      <c r="BT650" s="126">
        <v>0</v>
      </c>
      <c r="BU650" s="126">
        <v>5.13</v>
      </c>
      <c r="BV650" s="127" t="str">
        <f t="shared" si="84"/>
        <v>Gündogan</v>
      </c>
      <c r="BW650" s="127">
        <f>Main!P3400</f>
        <v>0</v>
      </c>
      <c r="BX650" s="127">
        <f t="shared" si="85"/>
        <v>5.13</v>
      </c>
      <c r="BY650" s="127" t="str">
        <v>Gündogan</v>
      </c>
      <c r="BZ650" s="127">
        <v>0</v>
      </c>
      <c r="CA650" s="127">
        <v>5.13</v>
      </c>
      <c r="CH650" s="19" t="str">
        <f t="shared" si="86"/>
        <v>Gündogan</v>
      </c>
      <c r="CI650" s="19">
        <f>Main!M3400-BQ650-BW650-CC650</f>
        <v>0</v>
      </c>
      <c r="CJ650" s="19">
        <f t="shared" si="87"/>
        <v>5.13</v>
      </c>
      <c r="CK650" s="19" t="str">
        <v>Gündogan</v>
      </c>
      <c r="CL650" s="19">
        <v>0</v>
      </c>
      <c r="CM650" s="19">
        <v>5.13</v>
      </c>
    </row>
    <row r="651" spans="1:91">
      <c r="A651" s="48" t="str">
        <v>Paquetá</v>
      </c>
      <c r="B651" s="48">
        <v>5.9</v>
      </c>
      <c r="C651" s="48" t="str">
        <v>West Ham</v>
      </c>
      <c r="D651" s="48">
        <v>3.58</v>
      </c>
      <c r="E651" s="48">
        <v>3.27</v>
      </c>
      <c r="F651" s="48">
        <v>3.03</v>
      </c>
      <c r="G651" s="48">
        <v>3.6</v>
      </c>
      <c r="H651" s="48">
        <v>2.66</v>
      </c>
      <c r="I651" s="48">
        <v>2.95</v>
      </c>
      <c r="J651" s="48">
        <v>2.66</v>
      </c>
      <c r="K651" s="48">
        <v>3.12</v>
      </c>
      <c r="L651" s="48">
        <v>0</v>
      </c>
      <c r="N651" s="252">
        <f t="shared" si="83"/>
        <v>2</v>
      </c>
      <c r="O651" s="49" t="str">
        <f>Main!A761</f>
        <v>Paquetá</v>
      </c>
      <c r="P651" s="49">
        <f>Main!B761</f>
        <v>5.9</v>
      </c>
      <c r="Q651" s="49" t="str">
        <f>Main!C761</f>
        <v>West Ham</v>
      </c>
      <c r="R651" s="49">
        <f>Main!D761</f>
        <v>3.58</v>
      </c>
      <c r="S651" s="49">
        <f>Main!E761</f>
        <v>3.27</v>
      </c>
      <c r="T651" s="49">
        <f>Main!F761</f>
        <v>3.03</v>
      </c>
      <c r="U651" s="49">
        <f>Main!G761</f>
        <v>3.6</v>
      </c>
      <c r="V651" s="49">
        <f>Main!H761</f>
        <v>2.66</v>
      </c>
      <c r="W651" s="49">
        <f>Main!I761</f>
        <v>2.95</v>
      </c>
      <c r="X651" s="49">
        <f>Main!J761</f>
        <v>2.66</v>
      </c>
      <c r="Y651" s="49">
        <f>Main!K761</f>
        <v>3.12</v>
      </c>
      <c r="Z651" s="49">
        <f>Main!L3401</f>
        <v>0</v>
      </c>
      <c r="AB651" s="49">
        <v>4</v>
      </c>
      <c r="AC651" s="49" t="str">
        <v>Leno</v>
      </c>
      <c r="AD651" s="49">
        <v>4.5</v>
      </c>
      <c r="AE651" s="49" t="str">
        <v>Fulham</v>
      </c>
      <c r="AF651" s="49">
        <v>3.76</v>
      </c>
      <c r="AG651" s="49">
        <v>6.73</v>
      </c>
      <c r="AH651" s="49">
        <v>3.14</v>
      </c>
      <c r="AI651" s="49">
        <v>3.2</v>
      </c>
      <c r="AJ651" s="49">
        <v>3.12</v>
      </c>
      <c r="AK651" s="49">
        <v>3.74</v>
      </c>
      <c r="AL651" s="49">
        <v>3.1</v>
      </c>
      <c r="AM651" s="49">
        <v>2.96</v>
      </c>
      <c r="AN651" s="49">
        <v>0</v>
      </c>
      <c r="AP651" s="50" t="str">
        <f>Main!A761</f>
        <v>Paquetá</v>
      </c>
      <c r="AQ651" s="50">
        <f>Main!B761</f>
        <v>5.9</v>
      </c>
      <c r="AR651" s="50" t="str">
        <f>Main!C761</f>
        <v>West Ham</v>
      </c>
      <c r="AS651" s="50">
        <f>Main!D761</f>
        <v>3.58</v>
      </c>
      <c r="AT651" s="50">
        <f>Main!E761</f>
        <v>3.27</v>
      </c>
      <c r="AU651" s="50">
        <f>Main!F761</f>
        <v>3.03</v>
      </c>
      <c r="AV651" s="50">
        <f>Main!G761</f>
        <v>3.6</v>
      </c>
      <c r="AW651" s="50">
        <f>Main!H761</f>
        <v>2.66</v>
      </c>
      <c r="AX651" s="50">
        <f>Main!I761</f>
        <v>2.95</v>
      </c>
      <c r="AY651" s="50">
        <f>Main!J761</f>
        <v>2.66</v>
      </c>
      <c r="AZ651" s="50">
        <f>Main!K761</f>
        <v>3.12</v>
      </c>
      <c r="BA651" s="50">
        <f>Main!L1641</f>
        <v>0</v>
      </c>
      <c r="BC651" s="50" t="str">
        <v>Paquetá</v>
      </c>
      <c r="BD651" s="50">
        <v>5.9</v>
      </c>
      <c r="BE651" s="50" t="str">
        <v>West Ham</v>
      </c>
      <c r="BF651" s="50">
        <v>3.58</v>
      </c>
      <c r="BG651" s="50">
        <v>3.27</v>
      </c>
      <c r="BH651" s="50">
        <v>3.03</v>
      </c>
      <c r="BI651" s="50">
        <v>3.6</v>
      </c>
      <c r="BJ651" s="50">
        <v>2.66</v>
      </c>
      <c r="BK651" s="50">
        <v>2.95</v>
      </c>
      <c r="BL651" s="50">
        <v>2.66</v>
      </c>
      <c r="BM651" s="50">
        <v>3.12</v>
      </c>
      <c r="BN651" s="50">
        <v>0</v>
      </c>
      <c r="BP651" s="126" t="str">
        <f>Main!A651</f>
        <v>Paquetá</v>
      </c>
      <c r="BQ651" s="126">
        <f>Main!N3401</f>
        <v>0</v>
      </c>
      <c r="BR651" s="126">
        <f>Main!I101</f>
        <v>2.95</v>
      </c>
      <c r="BS651" s="126" t="str">
        <v>Paquetá</v>
      </c>
      <c r="BT651" s="126">
        <v>0</v>
      </c>
      <c r="BU651" s="126">
        <v>2.95</v>
      </c>
      <c r="BV651" s="127" t="str">
        <f t="shared" si="84"/>
        <v>Paquetá</v>
      </c>
      <c r="BW651" s="127">
        <f>Main!P3401</f>
        <v>0</v>
      </c>
      <c r="BX651" s="127">
        <f t="shared" si="85"/>
        <v>2.95</v>
      </c>
      <c r="BY651" s="127" t="str">
        <v>Paquetá</v>
      </c>
      <c r="BZ651" s="127">
        <v>0</v>
      </c>
      <c r="CA651" s="127">
        <v>2.95</v>
      </c>
      <c r="CH651" s="19" t="str">
        <f t="shared" si="86"/>
        <v>Paquetá</v>
      </c>
      <c r="CI651" s="19">
        <f>Main!M3401-BQ651-BW651-CC651</f>
        <v>0</v>
      </c>
      <c r="CJ651" s="19">
        <f t="shared" si="87"/>
        <v>2.95</v>
      </c>
      <c r="CK651" s="19" t="str">
        <v>Paquetá</v>
      </c>
      <c r="CL651" s="19">
        <v>0</v>
      </c>
      <c r="CM651" s="19">
        <v>2.95</v>
      </c>
    </row>
    <row r="652" spans="1:91">
      <c r="A652" s="48" t="str">
        <v>Rodrigo</v>
      </c>
      <c r="B652" s="48">
        <v>6.3</v>
      </c>
      <c r="C652" s="48" t="str">
        <v>Leeds</v>
      </c>
      <c r="D652" s="48">
        <v>3.09</v>
      </c>
      <c r="E652" s="48">
        <v>3.69</v>
      </c>
      <c r="F652" s="48">
        <v>2.94</v>
      </c>
      <c r="G652" s="48">
        <v>3.13</v>
      </c>
      <c r="H652" s="48">
        <v>2.96</v>
      </c>
      <c r="I652" s="48">
        <v>2.64</v>
      </c>
      <c r="J652" s="48">
        <v>2.75</v>
      </c>
      <c r="K652" s="48">
        <v>3.02</v>
      </c>
      <c r="L652" s="48">
        <v>0</v>
      </c>
      <c r="N652" s="252">
        <f t="shared" si="83"/>
        <v>2</v>
      </c>
      <c r="O652" s="49" t="str">
        <f>Main!A762</f>
        <v>Rodrigo</v>
      </c>
      <c r="P652" s="49">
        <f>Main!B762</f>
        <v>6.3</v>
      </c>
      <c r="Q652" s="49" t="str">
        <f>Main!C762</f>
        <v>Leeds</v>
      </c>
      <c r="R652" s="49">
        <f>Main!D762</f>
        <v>3.09</v>
      </c>
      <c r="S652" s="49">
        <f>Main!E762</f>
        <v>3.69</v>
      </c>
      <c r="T652" s="49">
        <f>Main!F762</f>
        <v>2.94</v>
      </c>
      <c r="U652" s="49">
        <f>Main!G762</f>
        <v>3.13</v>
      </c>
      <c r="V652" s="49">
        <f>Main!H762</f>
        <v>2.96</v>
      </c>
      <c r="W652" s="49">
        <f>Main!I762</f>
        <v>2.64</v>
      </c>
      <c r="X652" s="49">
        <f>Main!J762</f>
        <v>2.75</v>
      </c>
      <c r="Y652" s="49">
        <f>Main!K762</f>
        <v>3.02</v>
      </c>
      <c r="Z652" s="49">
        <f>Main!L3402</f>
        <v>0</v>
      </c>
      <c r="AB652" s="49">
        <v>4</v>
      </c>
      <c r="AC652" s="49" t="str">
        <v>Pope</v>
      </c>
      <c r="AD652" s="49">
        <v>5.3</v>
      </c>
      <c r="AE652" s="49" t="str">
        <v>Newcastle</v>
      </c>
      <c r="AF652" s="49">
        <v>3.98</v>
      </c>
      <c r="AG652" s="49">
        <v>3.29</v>
      </c>
      <c r="AH652" s="49">
        <v>3.99</v>
      </c>
      <c r="AI652" s="49">
        <v>3.84</v>
      </c>
      <c r="AJ652" s="49">
        <v>3.96</v>
      </c>
      <c r="AK652" s="49">
        <v>4</v>
      </c>
      <c r="AL652" s="49">
        <v>3.37</v>
      </c>
      <c r="AM652" s="49">
        <v>2.4300000000000002</v>
      </c>
      <c r="AN652" s="49">
        <v>0</v>
      </c>
      <c r="AP652" s="50" t="str">
        <f>Main!A762</f>
        <v>Rodrigo</v>
      </c>
      <c r="AQ652" s="50">
        <f>Main!B762</f>
        <v>6.3</v>
      </c>
      <c r="AR652" s="50" t="str">
        <f>Main!C762</f>
        <v>Leeds</v>
      </c>
      <c r="AS652" s="50">
        <f>Main!D762</f>
        <v>3.09</v>
      </c>
      <c r="AT652" s="50">
        <f>Main!E762</f>
        <v>3.69</v>
      </c>
      <c r="AU652" s="50">
        <f>Main!F762</f>
        <v>2.94</v>
      </c>
      <c r="AV652" s="50">
        <f>Main!G762</f>
        <v>3.13</v>
      </c>
      <c r="AW652" s="50">
        <f>Main!H762</f>
        <v>2.96</v>
      </c>
      <c r="AX652" s="50">
        <f>Main!I762</f>
        <v>2.64</v>
      </c>
      <c r="AY652" s="50">
        <f>Main!J762</f>
        <v>2.75</v>
      </c>
      <c r="AZ652" s="50">
        <f>Main!K762</f>
        <v>3.02</v>
      </c>
      <c r="BA652" s="50">
        <f>Main!L1642</f>
        <v>0</v>
      </c>
      <c r="BC652" s="50" t="str">
        <v>Rodrigo</v>
      </c>
      <c r="BD652" s="50">
        <v>6.3</v>
      </c>
      <c r="BE652" s="50" t="str">
        <v>Leeds</v>
      </c>
      <c r="BF652" s="50">
        <v>3.09</v>
      </c>
      <c r="BG652" s="50">
        <v>3.69</v>
      </c>
      <c r="BH652" s="50">
        <v>2.94</v>
      </c>
      <c r="BI652" s="50">
        <v>3.13</v>
      </c>
      <c r="BJ652" s="50">
        <v>2.96</v>
      </c>
      <c r="BK652" s="50">
        <v>2.64</v>
      </c>
      <c r="BL652" s="50">
        <v>2.75</v>
      </c>
      <c r="BM652" s="50">
        <v>3.02</v>
      </c>
      <c r="BN652" s="50">
        <v>0</v>
      </c>
      <c r="BP652" s="126" t="str">
        <f>Main!A652</f>
        <v>Rodrigo</v>
      </c>
      <c r="BQ652" s="126">
        <f>Main!N3402</f>
        <v>0</v>
      </c>
      <c r="BR652" s="126">
        <f>Main!I102</f>
        <v>2.64</v>
      </c>
      <c r="BS652" s="126" t="str">
        <v>Rodrigo</v>
      </c>
      <c r="BT652" s="126">
        <v>0</v>
      </c>
      <c r="BU652" s="126">
        <v>2.64</v>
      </c>
      <c r="BV652" s="127" t="str">
        <f t="shared" si="84"/>
        <v>Rodrigo</v>
      </c>
      <c r="BW652" s="127">
        <f>Main!P3402</f>
        <v>0</v>
      </c>
      <c r="BX652" s="127">
        <f t="shared" si="85"/>
        <v>2.64</v>
      </c>
      <c r="BY652" s="127" t="str">
        <v>Rodrigo</v>
      </c>
      <c r="BZ652" s="127">
        <v>0</v>
      </c>
      <c r="CA652" s="127">
        <v>2.64</v>
      </c>
      <c r="CH652" s="19" t="str">
        <f t="shared" si="86"/>
        <v>Rodrigo</v>
      </c>
      <c r="CI652" s="19">
        <f>Main!M3402-BQ652-BW652-CC652</f>
        <v>0</v>
      </c>
      <c r="CJ652" s="19">
        <f t="shared" si="87"/>
        <v>2.64</v>
      </c>
      <c r="CK652" s="19" t="str">
        <v>Rodrigo</v>
      </c>
      <c r="CL652" s="19">
        <v>0</v>
      </c>
      <c r="CM652" s="19">
        <v>2.64</v>
      </c>
    </row>
    <row r="653" spans="1:91">
      <c r="A653" s="48" t="str">
        <v>Aaronson</v>
      </c>
      <c r="B653" s="48">
        <v>5.5</v>
      </c>
      <c r="C653" s="48" t="str">
        <v>Leeds</v>
      </c>
      <c r="D653" s="48">
        <v>2.85</v>
      </c>
      <c r="E653" s="48">
        <v>3.25</v>
      </c>
      <c r="F653" s="48">
        <v>2.95</v>
      </c>
      <c r="G653" s="48">
        <v>3.25</v>
      </c>
      <c r="H653" s="48">
        <v>3.04</v>
      </c>
      <c r="I653" s="48">
        <v>2.82</v>
      </c>
      <c r="J653" s="48">
        <v>2.88</v>
      </c>
      <c r="K653" s="48">
        <v>3</v>
      </c>
      <c r="L653" s="48">
        <v>0</v>
      </c>
      <c r="N653" s="252">
        <f t="shared" si="83"/>
        <v>2</v>
      </c>
      <c r="O653" s="49" t="str">
        <f>Main!A763</f>
        <v>Aaronson</v>
      </c>
      <c r="P653" s="49">
        <f>Main!B763</f>
        <v>5.5</v>
      </c>
      <c r="Q653" s="49" t="str">
        <f>Main!C763</f>
        <v>Leeds</v>
      </c>
      <c r="R653" s="49">
        <f>Main!D763</f>
        <v>2.85</v>
      </c>
      <c r="S653" s="49">
        <f>Main!E763</f>
        <v>3.25</v>
      </c>
      <c r="T653" s="49">
        <f>Main!F763</f>
        <v>2.95</v>
      </c>
      <c r="U653" s="49">
        <f>Main!G763</f>
        <v>3.25</v>
      </c>
      <c r="V653" s="49">
        <f>Main!H763</f>
        <v>3.04</v>
      </c>
      <c r="W653" s="49">
        <f>Main!I763</f>
        <v>2.82</v>
      </c>
      <c r="X653" s="49">
        <f>Main!J763</f>
        <v>2.88</v>
      </c>
      <c r="Y653" s="49">
        <f>Main!K763</f>
        <v>3</v>
      </c>
      <c r="Z653" s="49">
        <f>Main!L3403</f>
        <v>0</v>
      </c>
      <c r="AB653" s="49">
        <v>4</v>
      </c>
      <c r="AC653" s="49" t="str">
        <v>Fabianski</v>
      </c>
      <c r="AD653" s="49">
        <v>5</v>
      </c>
      <c r="AE653" s="49" t="str">
        <v>West Ham</v>
      </c>
      <c r="AF653" s="49">
        <v>3.78</v>
      </c>
      <c r="AG653" s="49">
        <v>3.48</v>
      </c>
      <c r="AH653" s="49">
        <v>3.68</v>
      </c>
      <c r="AI653" s="49">
        <v>3.95</v>
      </c>
      <c r="AJ653" s="49">
        <v>3.23</v>
      </c>
      <c r="AK653" s="49">
        <v>3.44</v>
      </c>
      <c r="AL653" s="49">
        <v>3.18</v>
      </c>
      <c r="AM653" s="49">
        <v>3.51</v>
      </c>
      <c r="AN653" s="49">
        <v>0</v>
      </c>
      <c r="AP653" s="50" t="str">
        <f>Main!A763</f>
        <v>Aaronson</v>
      </c>
      <c r="AQ653" s="50">
        <f>Main!B763</f>
        <v>5.5</v>
      </c>
      <c r="AR653" s="50" t="str">
        <f>Main!C763</f>
        <v>Leeds</v>
      </c>
      <c r="AS653" s="50">
        <f>Main!D763</f>
        <v>2.85</v>
      </c>
      <c r="AT653" s="50">
        <f>Main!E763</f>
        <v>3.25</v>
      </c>
      <c r="AU653" s="50">
        <f>Main!F763</f>
        <v>2.95</v>
      </c>
      <c r="AV653" s="50">
        <f>Main!G763</f>
        <v>3.25</v>
      </c>
      <c r="AW653" s="50">
        <f>Main!H763</f>
        <v>3.04</v>
      </c>
      <c r="AX653" s="50">
        <f>Main!I763</f>
        <v>2.82</v>
      </c>
      <c r="AY653" s="50">
        <f>Main!J763</f>
        <v>2.88</v>
      </c>
      <c r="AZ653" s="50">
        <f>Main!K763</f>
        <v>3</v>
      </c>
      <c r="BA653" s="50">
        <f>Main!L1643</f>
        <v>0</v>
      </c>
      <c r="BC653" s="50" t="str">
        <v>Aaronson</v>
      </c>
      <c r="BD653" s="50">
        <v>5.5</v>
      </c>
      <c r="BE653" s="50" t="str">
        <v>Leeds</v>
      </c>
      <c r="BF653" s="50">
        <v>2.85</v>
      </c>
      <c r="BG653" s="50">
        <v>3.25</v>
      </c>
      <c r="BH653" s="50">
        <v>2.95</v>
      </c>
      <c r="BI653" s="50">
        <v>3.25</v>
      </c>
      <c r="BJ653" s="50">
        <v>3.04</v>
      </c>
      <c r="BK653" s="50">
        <v>2.82</v>
      </c>
      <c r="BL653" s="50">
        <v>2.88</v>
      </c>
      <c r="BM653" s="50">
        <v>3</v>
      </c>
      <c r="BN653" s="50">
        <v>0</v>
      </c>
      <c r="BP653" s="126" t="str">
        <f>Main!A653</f>
        <v>Aaronson</v>
      </c>
      <c r="BQ653" s="126">
        <f>Main!N3403</f>
        <v>0</v>
      </c>
      <c r="BR653" s="126">
        <f>Main!I103</f>
        <v>2.82</v>
      </c>
      <c r="BS653" s="126" t="str">
        <v>Aaronson</v>
      </c>
      <c r="BT653" s="126">
        <v>0</v>
      </c>
      <c r="BU653" s="126">
        <v>2.82</v>
      </c>
      <c r="BV653" s="127" t="str">
        <f t="shared" si="84"/>
        <v>Aaronson</v>
      </c>
      <c r="BW653" s="127">
        <f>Main!P3403</f>
        <v>0</v>
      </c>
      <c r="BX653" s="127">
        <f t="shared" si="85"/>
        <v>2.82</v>
      </c>
      <c r="BY653" s="127" t="str">
        <v>Aaronson</v>
      </c>
      <c r="BZ653" s="127">
        <v>0</v>
      </c>
      <c r="CA653" s="127">
        <v>2.82</v>
      </c>
      <c r="CH653" s="19" t="str">
        <f t="shared" si="86"/>
        <v>Aaronson</v>
      </c>
      <c r="CI653" s="19">
        <f>Main!M3403-BQ653-BW653-CC653</f>
        <v>0</v>
      </c>
      <c r="CJ653" s="19">
        <f t="shared" si="87"/>
        <v>2.82</v>
      </c>
      <c r="CK653" s="19" t="str">
        <v>Aaronson</v>
      </c>
      <c r="CL653" s="19">
        <v>0</v>
      </c>
      <c r="CM653" s="19">
        <v>2.82</v>
      </c>
    </row>
    <row r="654" spans="1:91">
      <c r="A654" s="48" t="str">
        <v>Kulusevski</v>
      </c>
      <c r="B654" s="48">
        <v>8</v>
      </c>
      <c r="C654" s="48" t="str">
        <v>Spurs</v>
      </c>
      <c r="D654" s="48">
        <v>3.47</v>
      </c>
      <c r="E654" s="48">
        <v>3.18</v>
      </c>
      <c r="F654" s="48">
        <v>4.97</v>
      </c>
      <c r="G654" s="48">
        <v>2.94</v>
      </c>
      <c r="H654" s="48">
        <v>2</v>
      </c>
      <c r="I654" s="48">
        <v>2.39</v>
      </c>
      <c r="J654" s="48">
        <v>2.66</v>
      </c>
      <c r="K654" s="48">
        <v>2.2999999999999998</v>
      </c>
      <c r="L654" s="48">
        <v>0</v>
      </c>
      <c r="N654" s="252">
        <f t="shared" si="83"/>
        <v>2</v>
      </c>
      <c r="O654" s="49" t="str">
        <f>Main!A764</f>
        <v>Kulusevski</v>
      </c>
      <c r="P654" s="49">
        <f>Main!B764</f>
        <v>8</v>
      </c>
      <c r="Q654" s="49" t="str">
        <f>Main!C764</f>
        <v>Spurs</v>
      </c>
      <c r="R654" s="49">
        <f>Main!D764</f>
        <v>3.47</v>
      </c>
      <c r="S654" s="49">
        <f>Main!E764</f>
        <v>3.18</v>
      </c>
      <c r="T654" s="49">
        <f>Main!F764</f>
        <v>4.97</v>
      </c>
      <c r="U654" s="49">
        <f>Main!G764</f>
        <v>2.94</v>
      </c>
      <c r="V654" s="49">
        <f>Main!H764</f>
        <v>2</v>
      </c>
      <c r="W654" s="49">
        <f>Main!I764</f>
        <v>2.39</v>
      </c>
      <c r="X654" s="49">
        <f>Main!J764</f>
        <v>2.66</v>
      </c>
      <c r="Y654" s="49">
        <f>Main!K764</f>
        <v>2.2999999999999998</v>
      </c>
      <c r="Z654" s="49">
        <f>Main!L3404</f>
        <v>0</v>
      </c>
      <c r="AB654" s="49">
        <v>4</v>
      </c>
      <c r="AC654" s="49" t="str">
        <v>Sánchez</v>
      </c>
      <c r="AD654" s="49">
        <v>4.5999999999999996</v>
      </c>
      <c r="AE654" s="49" t="str">
        <v>Brighton</v>
      </c>
      <c r="AF654" s="49">
        <v>3.34</v>
      </c>
      <c r="AG654" s="49">
        <v>3.74</v>
      </c>
      <c r="AH654" s="49">
        <v>3.23</v>
      </c>
      <c r="AI654" s="49">
        <v>3.6</v>
      </c>
      <c r="AJ654" s="49">
        <v>4.09</v>
      </c>
      <c r="AK654" s="49">
        <v>3.68</v>
      </c>
      <c r="AL654" s="49">
        <v>3.82</v>
      </c>
      <c r="AM654" s="49">
        <v>2.09</v>
      </c>
      <c r="AN654" s="49">
        <v>0</v>
      </c>
      <c r="AP654" s="50" t="str">
        <f>Main!A764</f>
        <v>Kulusevski</v>
      </c>
      <c r="AQ654" s="50">
        <f>Main!B764</f>
        <v>8</v>
      </c>
      <c r="AR654" s="50" t="str">
        <f>Main!C764</f>
        <v>Spurs</v>
      </c>
      <c r="AS654" s="50">
        <f>Main!D764</f>
        <v>3.47</v>
      </c>
      <c r="AT654" s="50">
        <f>Main!E764</f>
        <v>3.18</v>
      </c>
      <c r="AU654" s="50">
        <f>Main!F764</f>
        <v>4.97</v>
      </c>
      <c r="AV654" s="50">
        <f>Main!G764</f>
        <v>2.94</v>
      </c>
      <c r="AW654" s="50">
        <f>Main!H764</f>
        <v>2</v>
      </c>
      <c r="AX654" s="50">
        <f>Main!I764</f>
        <v>2.39</v>
      </c>
      <c r="AY654" s="50">
        <f>Main!J764</f>
        <v>2.66</v>
      </c>
      <c r="AZ654" s="50">
        <f>Main!K764</f>
        <v>2.2999999999999998</v>
      </c>
      <c r="BA654" s="50">
        <f>Main!L1644</f>
        <v>0</v>
      </c>
      <c r="BC654" s="50" t="str">
        <v>Kulusevski</v>
      </c>
      <c r="BD654" s="50">
        <v>8</v>
      </c>
      <c r="BE654" s="50" t="str">
        <v>Spurs</v>
      </c>
      <c r="BF654" s="50">
        <v>3.47</v>
      </c>
      <c r="BG654" s="50">
        <v>3.18</v>
      </c>
      <c r="BH654" s="50">
        <v>4.97</v>
      </c>
      <c r="BI654" s="50">
        <v>2.94</v>
      </c>
      <c r="BJ654" s="50">
        <v>2</v>
      </c>
      <c r="BK654" s="50">
        <v>2.39</v>
      </c>
      <c r="BL654" s="50">
        <v>2.66</v>
      </c>
      <c r="BM654" s="50">
        <v>2.2999999999999998</v>
      </c>
      <c r="BN654" s="50">
        <v>0</v>
      </c>
      <c r="BP654" s="126" t="str">
        <f>Main!A654</f>
        <v>Kulusevski</v>
      </c>
      <c r="BQ654" s="126">
        <f>Main!N3404</f>
        <v>0</v>
      </c>
      <c r="BR654" s="126">
        <f>Main!I104</f>
        <v>2.39</v>
      </c>
      <c r="BS654" s="126" t="str">
        <v>Kulusevski</v>
      </c>
      <c r="BT654" s="126">
        <v>0</v>
      </c>
      <c r="BU654" s="126">
        <v>2.39</v>
      </c>
      <c r="BV654" s="127" t="str">
        <f t="shared" si="84"/>
        <v>Kulusevski</v>
      </c>
      <c r="BW654" s="127">
        <f>Main!P3404</f>
        <v>0</v>
      </c>
      <c r="BX654" s="127">
        <f t="shared" si="85"/>
        <v>2.39</v>
      </c>
      <c r="BY654" s="127" t="str">
        <v>Kulusevski</v>
      </c>
      <c r="BZ654" s="127">
        <v>0</v>
      </c>
      <c r="CA654" s="127">
        <v>2.39</v>
      </c>
      <c r="CH654" s="19" t="str">
        <f t="shared" si="86"/>
        <v>Kulusevski</v>
      </c>
      <c r="CI654" s="19">
        <f>Main!M3404-BQ654-BW654-CC654</f>
        <v>0</v>
      </c>
      <c r="CJ654" s="19">
        <f t="shared" si="87"/>
        <v>2.39</v>
      </c>
      <c r="CK654" s="19" t="str">
        <v>Kulusevski</v>
      </c>
      <c r="CL654" s="19">
        <v>0</v>
      </c>
      <c r="CM654" s="19">
        <v>2.39</v>
      </c>
    </row>
    <row r="655" spans="1:91">
      <c r="A655" s="48" t="str">
        <v>Bailey</v>
      </c>
      <c r="B655" s="48">
        <v>4.5</v>
      </c>
      <c r="C655" s="48" t="str">
        <v>Aston Villa</v>
      </c>
      <c r="D655" s="48">
        <v>2.87</v>
      </c>
      <c r="E655" s="48">
        <v>3.07</v>
      </c>
      <c r="F655" s="48">
        <v>3.46</v>
      </c>
      <c r="G655" s="48">
        <v>2.98</v>
      </c>
      <c r="H655" s="48">
        <v>3.47</v>
      </c>
      <c r="I655" s="48">
        <v>2.1800000000000002</v>
      </c>
      <c r="J655" s="48">
        <v>2.69</v>
      </c>
      <c r="K655" s="48">
        <v>2.98</v>
      </c>
      <c r="L655" s="48">
        <v>0</v>
      </c>
      <c r="N655" s="252">
        <f t="shared" si="83"/>
        <v>2</v>
      </c>
      <c r="O655" s="49" t="str">
        <f>Main!A765</f>
        <v>Bailey</v>
      </c>
      <c r="P655" s="49">
        <f>Main!B765</f>
        <v>4.5</v>
      </c>
      <c r="Q655" s="49" t="str">
        <f>Main!C765</f>
        <v>Aston Villa</v>
      </c>
      <c r="R655" s="49">
        <f>Main!D765</f>
        <v>2.87</v>
      </c>
      <c r="S655" s="49">
        <f>Main!E765</f>
        <v>3.07</v>
      </c>
      <c r="T655" s="49">
        <f>Main!F765</f>
        <v>3.46</v>
      </c>
      <c r="U655" s="49">
        <f>Main!G765</f>
        <v>2.98</v>
      </c>
      <c r="V655" s="49">
        <f>Main!H765</f>
        <v>3.47</v>
      </c>
      <c r="W655" s="49">
        <f>Main!I765</f>
        <v>2.1800000000000002</v>
      </c>
      <c r="X655" s="49">
        <f>Main!J765</f>
        <v>2.69</v>
      </c>
      <c r="Y655" s="49">
        <f>Main!K765</f>
        <v>2.98</v>
      </c>
      <c r="Z655" s="49">
        <f>Main!L3405</f>
        <v>0</v>
      </c>
      <c r="AB655" s="49">
        <v>4</v>
      </c>
      <c r="AC655" s="49" t="str">
        <v>Sá</v>
      </c>
      <c r="AD655" s="49">
        <v>5</v>
      </c>
      <c r="AE655" s="49" t="str">
        <v>Wolves</v>
      </c>
      <c r="AF655" s="49">
        <v>3.42</v>
      </c>
      <c r="AG655" s="49">
        <v>3.48</v>
      </c>
      <c r="AH655" s="49">
        <v>3.79</v>
      </c>
      <c r="AI655" s="49">
        <v>3.14</v>
      </c>
      <c r="AJ655" s="49">
        <v>3.24</v>
      </c>
      <c r="AK655" s="49">
        <v>3.63</v>
      </c>
      <c r="AL655" s="49">
        <v>4.04</v>
      </c>
      <c r="AM655" s="49">
        <v>2.83</v>
      </c>
      <c r="AN655" s="49">
        <v>0</v>
      </c>
      <c r="AP655" s="50" t="str">
        <f>Main!A765</f>
        <v>Bailey</v>
      </c>
      <c r="AQ655" s="50">
        <f>Main!B765</f>
        <v>4.5</v>
      </c>
      <c r="AR655" s="50" t="str">
        <f>Main!C765</f>
        <v>Aston Villa</v>
      </c>
      <c r="AS655" s="50">
        <f>Main!D765</f>
        <v>2.87</v>
      </c>
      <c r="AT655" s="50">
        <f>Main!E765</f>
        <v>3.07</v>
      </c>
      <c r="AU655" s="50">
        <f>Main!F765</f>
        <v>3.46</v>
      </c>
      <c r="AV655" s="50">
        <f>Main!G765</f>
        <v>2.98</v>
      </c>
      <c r="AW655" s="50">
        <f>Main!H765</f>
        <v>3.47</v>
      </c>
      <c r="AX655" s="50">
        <f>Main!I765</f>
        <v>2.1800000000000002</v>
      </c>
      <c r="AY655" s="50">
        <f>Main!J765</f>
        <v>2.69</v>
      </c>
      <c r="AZ655" s="50">
        <f>Main!K765</f>
        <v>2.98</v>
      </c>
      <c r="BA655" s="50">
        <f>Main!L1645</f>
        <v>0</v>
      </c>
      <c r="BC655" s="50" t="str">
        <v>Bailey</v>
      </c>
      <c r="BD655" s="50">
        <v>4.5</v>
      </c>
      <c r="BE655" s="50" t="str">
        <v>Aston Villa</v>
      </c>
      <c r="BF655" s="50">
        <v>2.87</v>
      </c>
      <c r="BG655" s="50">
        <v>3.07</v>
      </c>
      <c r="BH655" s="50">
        <v>3.46</v>
      </c>
      <c r="BI655" s="50">
        <v>2.98</v>
      </c>
      <c r="BJ655" s="50">
        <v>3.47</v>
      </c>
      <c r="BK655" s="50">
        <v>2.1800000000000002</v>
      </c>
      <c r="BL655" s="50">
        <v>2.69</v>
      </c>
      <c r="BM655" s="50">
        <v>2.98</v>
      </c>
      <c r="BN655" s="50">
        <v>0</v>
      </c>
      <c r="BP655" s="126" t="str">
        <f>Main!A655</f>
        <v>Bailey</v>
      </c>
      <c r="BQ655" s="126">
        <f>Main!N3405</f>
        <v>0</v>
      </c>
      <c r="BR655" s="126">
        <f>Main!I105</f>
        <v>2.1800000000000002</v>
      </c>
      <c r="BS655" s="126" t="str">
        <v>Bailey</v>
      </c>
      <c r="BT655" s="126">
        <v>0</v>
      </c>
      <c r="BU655" s="126">
        <v>2.1800000000000002</v>
      </c>
      <c r="BV655" s="127" t="str">
        <f t="shared" si="84"/>
        <v>Bailey</v>
      </c>
      <c r="BW655" s="127">
        <f>Main!P3405</f>
        <v>0</v>
      </c>
      <c r="BX655" s="127">
        <f t="shared" si="85"/>
        <v>2.1800000000000002</v>
      </c>
      <c r="BY655" s="127" t="str">
        <v>Bailey</v>
      </c>
      <c r="BZ655" s="127">
        <v>0</v>
      </c>
      <c r="CA655" s="127">
        <v>2.1800000000000002</v>
      </c>
      <c r="CH655" s="19" t="str">
        <f t="shared" si="86"/>
        <v>Bailey</v>
      </c>
      <c r="CI655" s="19">
        <f>Main!M3405-BQ655-BW655-CC655</f>
        <v>0</v>
      </c>
      <c r="CJ655" s="19">
        <f t="shared" si="87"/>
        <v>2.1800000000000002</v>
      </c>
      <c r="CK655" s="19" t="str">
        <v>Bailey</v>
      </c>
      <c r="CL655" s="19">
        <v>0</v>
      </c>
      <c r="CM655" s="19">
        <v>2.1800000000000002</v>
      </c>
    </row>
    <row r="656" spans="1:91">
      <c r="A656" s="48" t="str">
        <v>March</v>
      </c>
      <c r="B656" s="48">
        <v>5</v>
      </c>
      <c r="C656" s="48" t="str">
        <v>Brighton</v>
      </c>
      <c r="D656" s="48">
        <v>3.02</v>
      </c>
      <c r="E656" s="48">
        <v>3.21</v>
      </c>
      <c r="F656" s="48">
        <v>2.75</v>
      </c>
      <c r="G656" s="48">
        <v>3.04</v>
      </c>
      <c r="H656" s="48">
        <v>3.58</v>
      </c>
      <c r="I656" s="48">
        <v>2.89</v>
      </c>
      <c r="J656" s="48">
        <v>3.45</v>
      </c>
      <c r="K656" s="48">
        <v>1.61</v>
      </c>
      <c r="L656" s="48">
        <v>0</v>
      </c>
      <c r="N656" s="252">
        <f t="shared" si="83"/>
        <v>2</v>
      </c>
      <c r="O656" s="49" t="str">
        <f>Main!A766</f>
        <v>March</v>
      </c>
      <c r="P656" s="49">
        <f>Main!B766</f>
        <v>5</v>
      </c>
      <c r="Q656" s="49" t="str">
        <f>Main!C766</f>
        <v>Brighton</v>
      </c>
      <c r="R656" s="49">
        <f>Main!D766</f>
        <v>3.02</v>
      </c>
      <c r="S656" s="49">
        <f>Main!E766</f>
        <v>3.21</v>
      </c>
      <c r="T656" s="49">
        <f>Main!F766</f>
        <v>2.75</v>
      </c>
      <c r="U656" s="49">
        <f>Main!G766</f>
        <v>3.04</v>
      </c>
      <c r="V656" s="49">
        <f>Main!H766</f>
        <v>3.58</v>
      </c>
      <c r="W656" s="49">
        <f>Main!I766</f>
        <v>2.89</v>
      </c>
      <c r="X656" s="49">
        <f>Main!J766</f>
        <v>3.45</v>
      </c>
      <c r="Y656" s="49">
        <f>Main!K766</f>
        <v>1.61</v>
      </c>
      <c r="Z656" s="49">
        <f>Main!L3406</f>
        <v>0</v>
      </c>
      <c r="AB656" s="49">
        <v>4</v>
      </c>
      <c r="AC656" s="49" t="str">
        <v>De Gea</v>
      </c>
      <c r="AD656" s="49">
        <v>4.9000000000000004</v>
      </c>
      <c r="AE656" s="49" t="str">
        <v>Man Utd</v>
      </c>
      <c r="AF656" s="49">
        <v>3.92</v>
      </c>
      <c r="AG656" s="49">
        <v>4.1399999999999997</v>
      </c>
      <c r="AH656" s="49">
        <v>3.16</v>
      </c>
      <c r="AI656" s="49">
        <v>3.15</v>
      </c>
      <c r="AJ656" s="49">
        <v>3.92</v>
      </c>
      <c r="AK656" s="49">
        <v>3.46</v>
      </c>
      <c r="AL656" s="49">
        <v>3.85</v>
      </c>
      <c r="AM656" s="49">
        <v>1.85</v>
      </c>
      <c r="AN656" s="49">
        <v>0</v>
      </c>
      <c r="AP656" s="50" t="str">
        <f>Main!A766</f>
        <v>March</v>
      </c>
      <c r="AQ656" s="50">
        <f>Main!B766</f>
        <v>5</v>
      </c>
      <c r="AR656" s="50" t="str">
        <f>Main!C766</f>
        <v>Brighton</v>
      </c>
      <c r="AS656" s="50">
        <f>Main!D766</f>
        <v>3.02</v>
      </c>
      <c r="AT656" s="50">
        <f>Main!E766</f>
        <v>3.21</v>
      </c>
      <c r="AU656" s="50">
        <f>Main!F766</f>
        <v>2.75</v>
      </c>
      <c r="AV656" s="50">
        <f>Main!G766</f>
        <v>3.04</v>
      </c>
      <c r="AW656" s="50">
        <f>Main!H766</f>
        <v>3.58</v>
      </c>
      <c r="AX656" s="50">
        <f>Main!I766</f>
        <v>2.89</v>
      </c>
      <c r="AY656" s="50">
        <f>Main!J766</f>
        <v>3.45</v>
      </c>
      <c r="AZ656" s="50">
        <f>Main!K766</f>
        <v>1.61</v>
      </c>
      <c r="BA656" s="50">
        <f>Main!L1646</f>
        <v>0</v>
      </c>
      <c r="BC656" s="50" t="str">
        <v>March</v>
      </c>
      <c r="BD656" s="50">
        <v>5</v>
      </c>
      <c r="BE656" s="50" t="str">
        <v>Brighton</v>
      </c>
      <c r="BF656" s="50">
        <v>3.02</v>
      </c>
      <c r="BG656" s="50">
        <v>3.21</v>
      </c>
      <c r="BH656" s="50">
        <v>2.75</v>
      </c>
      <c r="BI656" s="50">
        <v>3.04</v>
      </c>
      <c r="BJ656" s="50">
        <v>3.58</v>
      </c>
      <c r="BK656" s="50">
        <v>2.89</v>
      </c>
      <c r="BL656" s="50">
        <v>3.45</v>
      </c>
      <c r="BM656" s="50">
        <v>1.61</v>
      </c>
      <c r="BN656" s="50">
        <v>0</v>
      </c>
      <c r="BP656" s="126" t="str">
        <f>Main!A656</f>
        <v>March</v>
      </c>
      <c r="BQ656" s="126">
        <f>Main!N3406</f>
        <v>0</v>
      </c>
      <c r="BR656" s="126">
        <f>Main!I106</f>
        <v>2.89</v>
      </c>
      <c r="BS656" s="126" t="str">
        <v>March</v>
      </c>
      <c r="BT656" s="126">
        <v>0</v>
      </c>
      <c r="BU656" s="126">
        <v>2.89</v>
      </c>
      <c r="BV656" s="127" t="str">
        <f t="shared" si="84"/>
        <v>March</v>
      </c>
      <c r="BW656" s="127">
        <f>Main!P3406</f>
        <v>0</v>
      </c>
      <c r="BX656" s="127">
        <f t="shared" si="85"/>
        <v>2.89</v>
      </c>
      <c r="BY656" s="127" t="str">
        <v>March</v>
      </c>
      <c r="BZ656" s="127">
        <v>0</v>
      </c>
      <c r="CA656" s="127">
        <v>2.89</v>
      </c>
      <c r="CH656" s="19" t="str">
        <f t="shared" si="86"/>
        <v>March</v>
      </c>
      <c r="CI656" s="19">
        <f>Main!M3406-BQ656-BW656-CC656</f>
        <v>0</v>
      </c>
      <c r="CJ656" s="19">
        <f t="shared" si="87"/>
        <v>2.89</v>
      </c>
      <c r="CK656" s="19" t="str">
        <v>March</v>
      </c>
      <c r="CL656" s="19">
        <v>0</v>
      </c>
      <c r="CM656" s="19">
        <v>2.89</v>
      </c>
    </row>
    <row r="657" spans="1:91">
      <c r="A657" s="48" t="str">
        <v>Mahrez</v>
      </c>
      <c r="B657" s="48">
        <v>7.5</v>
      </c>
      <c r="C657" s="48" t="str">
        <v>Man City</v>
      </c>
      <c r="D657" s="48">
        <v>3.13</v>
      </c>
      <c r="E657" s="48">
        <v>1.98</v>
      </c>
      <c r="F657" s="48">
        <v>4.4400000000000004</v>
      </c>
      <c r="G657" s="48">
        <v>2.68</v>
      </c>
      <c r="H657" s="48">
        <v>2.23</v>
      </c>
      <c r="I657" s="48">
        <v>4.91</v>
      </c>
      <c r="J657" s="48">
        <v>2.65</v>
      </c>
      <c r="K657" s="48">
        <v>1.07</v>
      </c>
      <c r="L657" s="48">
        <v>0</v>
      </c>
      <c r="N657" s="252">
        <f t="shared" si="83"/>
        <v>2</v>
      </c>
      <c r="O657" s="49" t="str">
        <f>Main!A767</f>
        <v>Mahrez</v>
      </c>
      <c r="P657" s="49">
        <f>Main!B767</f>
        <v>7.5</v>
      </c>
      <c r="Q657" s="49" t="str">
        <f>Main!C767</f>
        <v>Man City</v>
      </c>
      <c r="R657" s="49">
        <f>Main!D767</f>
        <v>3.13</v>
      </c>
      <c r="S657" s="49">
        <f>Main!E767</f>
        <v>1.98</v>
      </c>
      <c r="T657" s="49">
        <f>Main!F767</f>
        <v>4.4400000000000004</v>
      </c>
      <c r="U657" s="49">
        <f>Main!G767</f>
        <v>2.68</v>
      </c>
      <c r="V657" s="49">
        <f>Main!H767</f>
        <v>2.23</v>
      </c>
      <c r="W657" s="49">
        <f>Main!I767</f>
        <v>4.91</v>
      </c>
      <c r="X657" s="49">
        <f>Main!J767</f>
        <v>2.65</v>
      </c>
      <c r="Y657" s="49">
        <f>Main!K767</f>
        <v>1.07</v>
      </c>
      <c r="Z657" s="49">
        <f>Main!L3407</f>
        <v>0</v>
      </c>
      <c r="AB657" s="49">
        <v>4</v>
      </c>
      <c r="AC657" s="49" t="str">
        <v>Pickford</v>
      </c>
      <c r="AD657" s="49">
        <v>4.5</v>
      </c>
      <c r="AE657" s="49" t="str">
        <v>Everton</v>
      </c>
      <c r="AF657" s="49">
        <v>3.29</v>
      </c>
      <c r="AG657" s="49">
        <v>3.46</v>
      </c>
      <c r="AH657" s="49">
        <v>3.86</v>
      </c>
      <c r="AI657" s="49">
        <v>3.34</v>
      </c>
      <c r="AJ657" s="49">
        <v>3.2</v>
      </c>
      <c r="AK657" s="49">
        <v>3.09</v>
      </c>
      <c r="AL657" s="49">
        <v>3.58</v>
      </c>
      <c r="AM657" s="49">
        <v>3.56</v>
      </c>
      <c r="AN657" s="49">
        <v>0</v>
      </c>
      <c r="AP657" s="50" t="str">
        <f>Main!A767</f>
        <v>Mahrez</v>
      </c>
      <c r="AQ657" s="50">
        <f>Main!B767</f>
        <v>7.5</v>
      </c>
      <c r="AR657" s="50" t="str">
        <f>Main!C767</f>
        <v>Man City</v>
      </c>
      <c r="AS657" s="50">
        <f>Main!D767</f>
        <v>3.13</v>
      </c>
      <c r="AT657" s="50">
        <f>Main!E767</f>
        <v>1.98</v>
      </c>
      <c r="AU657" s="50">
        <f>Main!F767</f>
        <v>4.4400000000000004</v>
      </c>
      <c r="AV657" s="50">
        <f>Main!G767</f>
        <v>2.68</v>
      </c>
      <c r="AW657" s="50">
        <f>Main!H767</f>
        <v>2.23</v>
      </c>
      <c r="AX657" s="50">
        <f>Main!I767</f>
        <v>4.91</v>
      </c>
      <c r="AY657" s="50">
        <f>Main!J767</f>
        <v>2.65</v>
      </c>
      <c r="AZ657" s="50">
        <f>Main!K767</f>
        <v>1.07</v>
      </c>
      <c r="BA657" s="50">
        <f>Main!L1647</f>
        <v>0</v>
      </c>
      <c r="BC657" s="50" t="str">
        <v>Mahrez</v>
      </c>
      <c r="BD657" s="50">
        <v>7.5</v>
      </c>
      <c r="BE657" s="50" t="str">
        <v>Man City</v>
      </c>
      <c r="BF657" s="50">
        <v>3.13</v>
      </c>
      <c r="BG657" s="50">
        <v>1.98</v>
      </c>
      <c r="BH657" s="50">
        <v>4.4400000000000004</v>
      </c>
      <c r="BI657" s="50">
        <v>2.68</v>
      </c>
      <c r="BJ657" s="50">
        <v>2.23</v>
      </c>
      <c r="BK657" s="50">
        <v>4.91</v>
      </c>
      <c r="BL657" s="50">
        <v>2.65</v>
      </c>
      <c r="BM657" s="50">
        <v>1.07</v>
      </c>
      <c r="BN657" s="50">
        <v>0</v>
      </c>
      <c r="BP657" s="126" t="str">
        <f>Main!A657</f>
        <v>Mahrez</v>
      </c>
      <c r="BQ657" s="126">
        <f>Main!N3407</f>
        <v>0</v>
      </c>
      <c r="BR657" s="126">
        <f>Main!I107</f>
        <v>4.91</v>
      </c>
      <c r="BS657" s="126" t="str">
        <v>Mahrez</v>
      </c>
      <c r="BT657" s="126">
        <v>0</v>
      </c>
      <c r="BU657" s="126">
        <v>4.91</v>
      </c>
      <c r="BV657" s="127" t="str">
        <f t="shared" si="84"/>
        <v>Mahrez</v>
      </c>
      <c r="BW657" s="127">
        <f>Main!P3407</f>
        <v>0</v>
      </c>
      <c r="BX657" s="127">
        <f t="shared" si="85"/>
        <v>4.91</v>
      </c>
      <c r="BY657" s="127" t="str">
        <v>Mahrez</v>
      </c>
      <c r="BZ657" s="127">
        <v>0</v>
      </c>
      <c r="CA657" s="127">
        <v>4.91</v>
      </c>
      <c r="CH657" s="19" t="str">
        <f t="shared" si="86"/>
        <v>Mahrez</v>
      </c>
      <c r="CI657" s="19">
        <f>Main!M3407-BQ657-BW657-CC657</f>
        <v>0</v>
      </c>
      <c r="CJ657" s="19">
        <f t="shared" si="87"/>
        <v>4.91</v>
      </c>
      <c r="CK657" s="19" t="str">
        <v>Mahrez</v>
      </c>
      <c r="CL657" s="19">
        <v>0</v>
      </c>
      <c r="CM657" s="19">
        <v>4.91</v>
      </c>
    </row>
    <row r="658" spans="1:91">
      <c r="A658" s="48" t="str">
        <v>Harrison</v>
      </c>
      <c r="B658" s="48">
        <v>5.8</v>
      </c>
      <c r="C658" s="48" t="str">
        <v>Leeds</v>
      </c>
      <c r="D658" s="48">
        <v>2.4700000000000002</v>
      </c>
      <c r="E658" s="48">
        <v>3.28</v>
      </c>
      <c r="F658" s="48">
        <v>2.9</v>
      </c>
      <c r="G658" s="48">
        <v>3.09</v>
      </c>
      <c r="H658" s="48">
        <v>2.92</v>
      </c>
      <c r="I658" s="48">
        <v>2.69</v>
      </c>
      <c r="J658" s="48">
        <v>2.62</v>
      </c>
      <c r="K658" s="48">
        <v>2.81</v>
      </c>
      <c r="L658" s="48">
        <v>0</v>
      </c>
      <c r="N658" s="252">
        <f t="shared" si="83"/>
        <v>2</v>
      </c>
      <c r="O658" s="49" t="str">
        <f>Main!A768</f>
        <v>Harrison</v>
      </c>
      <c r="P658" s="49">
        <f>Main!B768</f>
        <v>5.8</v>
      </c>
      <c r="Q658" s="49" t="str">
        <f>Main!C768</f>
        <v>Leeds</v>
      </c>
      <c r="R658" s="49">
        <f>Main!D768</f>
        <v>2.4700000000000002</v>
      </c>
      <c r="S658" s="49">
        <f>Main!E768</f>
        <v>3.28</v>
      </c>
      <c r="T658" s="49">
        <f>Main!F768</f>
        <v>2.9</v>
      </c>
      <c r="U658" s="49">
        <f>Main!G768</f>
        <v>3.09</v>
      </c>
      <c r="V658" s="49">
        <f>Main!H768</f>
        <v>2.92</v>
      </c>
      <c r="W658" s="49">
        <f>Main!I768</f>
        <v>2.69</v>
      </c>
      <c r="X658" s="49">
        <f>Main!J768</f>
        <v>2.62</v>
      </c>
      <c r="Y658" s="49">
        <f>Main!K768</f>
        <v>2.81</v>
      </c>
      <c r="Z658" s="49">
        <f>Main!L3408</f>
        <v>0</v>
      </c>
      <c r="AB658" s="49">
        <v>4</v>
      </c>
      <c r="AC658" s="49" t="str">
        <v>Henderson</v>
      </c>
      <c r="AD658" s="49">
        <v>4.7</v>
      </c>
      <c r="AE658" s="49" t="str">
        <v>Nott'm Forest</v>
      </c>
      <c r="AF658" s="49">
        <v>3.35</v>
      </c>
      <c r="AG658" s="49">
        <v>3.43</v>
      </c>
      <c r="AH658" s="49">
        <v>3.62</v>
      </c>
      <c r="AI658" s="49">
        <v>3.47</v>
      </c>
      <c r="AJ658" s="49">
        <v>3.49</v>
      </c>
      <c r="AK658" s="49">
        <v>3.24</v>
      </c>
      <c r="AL658" s="49">
        <v>3.06</v>
      </c>
      <c r="AM658" s="49">
        <v>2.78</v>
      </c>
      <c r="AN658" s="49">
        <v>0</v>
      </c>
      <c r="AP658" s="50" t="str">
        <f>Main!A768</f>
        <v>Harrison</v>
      </c>
      <c r="AQ658" s="50">
        <f>Main!B768</f>
        <v>5.8</v>
      </c>
      <c r="AR658" s="50" t="str">
        <f>Main!C768</f>
        <v>Leeds</v>
      </c>
      <c r="AS658" s="50">
        <f>Main!D768</f>
        <v>2.4700000000000002</v>
      </c>
      <c r="AT658" s="50">
        <f>Main!E768</f>
        <v>3.28</v>
      </c>
      <c r="AU658" s="50">
        <f>Main!F768</f>
        <v>2.9</v>
      </c>
      <c r="AV658" s="50">
        <f>Main!G768</f>
        <v>3.09</v>
      </c>
      <c r="AW658" s="50">
        <f>Main!H768</f>
        <v>2.92</v>
      </c>
      <c r="AX658" s="50">
        <f>Main!I768</f>
        <v>2.69</v>
      </c>
      <c r="AY658" s="50">
        <f>Main!J768</f>
        <v>2.62</v>
      </c>
      <c r="AZ658" s="50">
        <f>Main!K768</f>
        <v>2.81</v>
      </c>
      <c r="BA658" s="50">
        <f>Main!L1648</f>
        <v>0</v>
      </c>
      <c r="BC658" s="50" t="str">
        <v>Harrison</v>
      </c>
      <c r="BD658" s="50">
        <v>5.8</v>
      </c>
      <c r="BE658" s="50" t="str">
        <v>Leeds</v>
      </c>
      <c r="BF658" s="50">
        <v>2.4700000000000002</v>
      </c>
      <c r="BG658" s="50">
        <v>3.28</v>
      </c>
      <c r="BH658" s="50">
        <v>2.9</v>
      </c>
      <c r="BI658" s="50">
        <v>3.09</v>
      </c>
      <c r="BJ658" s="50">
        <v>2.92</v>
      </c>
      <c r="BK658" s="50">
        <v>2.69</v>
      </c>
      <c r="BL658" s="50">
        <v>2.62</v>
      </c>
      <c r="BM658" s="50">
        <v>2.81</v>
      </c>
      <c r="BN658" s="50">
        <v>0</v>
      </c>
      <c r="BP658" s="126" t="str">
        <f>Main!A658</f>
        <v>Harrison</v>
      </c>
      <c r="BQ658" s="126">
        <f>Main!N3408</f>
        <v>0</v>
      </c>
      <c r="BR658" s="126">
        <f>Main!I108</f>
        <v>2.69</v>
      </c>
      <c r="BS658" s="126" t="str">
        <v>Harrison</v>
      </c>
      <c r="BT658" s="126">
        <v>0</v>
      </c>
      <c r="BU658" s="126">
        <v>2.69</v>
      </c>
      <c r="BV658" s="127" t="str">
        <f t="shared" si="84"/>
        <v>Harrison</v>
      </c>
      <c r="BW658" s="127">
        <f>Main!P3408</f>
        <v>0</v>
      </c>
      <c r="BX658" s="127">
        <f t="shared" si="85"/>
        <v>2.69</v>
      </c>
      <c r="BY658" s="127" t="str">
        <v>Harrison</v>
      </c>
      <c r="BZ658" s="127">
        <v>0</v>
      </c>
      <c r="CA658" s="127">
        <v>2.69</v>
      </c>
      <c r="CH658" s="19" t="str">
        <f t="shared" si="86"/>
        <v>Harrison</v>
      </c>
      <c r="CI658" s="19">
        <f>Main!M3408-BQ658-BW658-CC658</f>
        <v>0</v>
      </c>
      <c r="CJ658" s="19">
        <f t="shared" si="87"/>
        <v>2.69</v>
      </c>
      <c r="CK658" s="19" t="str">
        <v>Harrison</v>
      </c>
      <c r="CL658" s="19">
        <v>0</v>
      </c>
      <c r="CM658" s="19">
        <v>2.69</v>
      </c>
    </row>
    <row r="659" spans="1:91">
      <c r="A659" s="48" t="str">
        <v>Eriksen</v>
      </c>
      <c r="B659" s="48">
        <v>6.3</v>
      </c>
      <c r="C659" s="48" t="str">
        <v>Man Utd</v>
      </c>
      <c r="D659" s="48">
        <v>3.13</v>
      </c>
      <c r="E659" s="48">
        <v>3.63</v>
      </c>
      <c r="F659" s="48">
        <v>2.4500000000000002</v>
      </c>
      <c r="G659" s="48">
        <v>2.4900000000000002</v>
      </c>
      <c r="H659" s="48">
        <v>3.24</v>
      </c>
      <c r="I659" s="48">
        <v>2.96</v>
      </c>
      <c r="J659" s="48">
        <v>3.24</v>
      </c>
      <c r="K659" s="48">
        <v>1.55</v>
      </c>
      <c r="L659" s="48">
        <v>0</v>
      </c>
      <c r="N659" s="252">
        <f t="shared" si="83"/>
        <v>2</v>
      </c>
      <c r="O659" s="49" t="str">
        <f>Main!A769</f>
        <v>Eriksen</v>
      </c>
      <c r="P659" s="49">
        <f>Main!B769</f>
        <v>6.3</v>
      </c>
      <c r="Q659" s="49" t="str">
        <f>Main!C769</f>
        <v>Man Utd</v>
      </c>
      <c r="R659" s="49">
        <f>Main!D769</f>
        <v>3.13</v>
      </c>
      <c r="S659" s="49">
        <f>Main!E769</f>
        <v>3.63</v>
      </c>
      <c r="T659" s="49">
        <f>Main!F769</f>
        <v>2.4500000000000002</v>
      </c>
      <c r="U659" s="49">
        <f>Main!G769</f>
        <v>2.4900000000000002</v>
      </c>
      <c r="V659" s="49">
        <f>Main!H769</f>
        <v>3.24</v>
      </c>
      <c r="W659" s="49">
        <f>Main!I769</f>
        <v>2.96</v>
      </c>
      <c r="X659" s="49">
        <f>Main!J769</f>
        <v>3.24</v>
      </c>
      <c r="Y659" s="49">
        <f>Main!K769</f>
        <v>1.55</v>
      </c>
      <c r="Z659" s="49">
        <f>Main!L3409</f>
        <v>0</v>
      </c>
      <c r="AB659" s="49">
        <v>4</v>
      </c>
      <c r="AC659" s="49" t="str">
        <v>Meslier</v>
      </c>
      <c r="AD659" s="49">
        <v>4.5</v>
      </c>
      <c r="AE659" s="49" t="str">
        <v>Leeds</v>
      </c>
      <c r="AF659" s="49">
        <v>3.13</v>
      </c>
      <c r="AG659" s="49">
        <v>3.36</v>
      </c>
      <c r="AH659" s="49">
        <v>3.2</v>
      </c>
      <c r="AI659" s="49">
        <v>3.41</v>
      </c>
      <c r="AJ659" s="49">
        <v>3.43</v>
      </c>
      <c r="AK659" s="49">
        <v>3.18</v>
      </c>
      <c r="AL659" s="49">
        <v>3.38</v>
      </c>
      <c r="AM659" s="49">
        <v>3.24</v>
      </c>
      <c r="AN659" s="49">
        <v>0</v>
      </c>
      <c r="AP659" s="50" t="str">
        <f>Main!A769</f>
        <v>Eriksen</v>
      </c>
      <c r="AQ659" s="50">
        <f>Main!B769</f>
        <v>6.3</v>
      </c>
      <c r="AR659" s="50" t="str">
        <f>Main!C769</f>
        <v>Man Utd</v>
      </c>
      <c r="AS659" s="50">
        <f>Main!D769</f>
        <v>3.13</v>
      </c>
      <c r="AT659" s="50">
        <f>Main!E769</f>
        <v>3.63</v>
      </c>
      <c r="AU659" s="50">
        <f>Main!F769</f>
        <v>2.4500000000000002</v>
      </c>
      <c r="AV659" s="50">
        <f>Main!G769</f>
        <v>2.4900000000000002</v>
      </c>
      <c r="AW659" s="50">
        <f>Main!H769</f>
        <v>3.24</v>
      </c>
      <c r="AX659" s="50">
        <f>Main!I769</f>
        <v>2.96</v>
      </c>
      <c r="AY659" s="50">
        <f>Main!J769</f>
        <v>3.24</v>
      </c>
      <c r="AZ659" s="50">
        <f>Main!K769</f>
        <v>1.55</v>
      </c>
      <c r="BA659" s="50">
        <f>Main!L1649</f>
        <v>0</v>
      </c>
      <c r="BC659" s="50" t="str">
        <v>Eriksen</v>
      </c>
      <c r="BD659" s="50">
        <v>6.3</v>
      </c>
      <c r="BE659" s="50" t="str">
        <v>Man Utd</v>
      </c>
      <c r="BF659" s="50">
        <v>3.13</v>
      </c>
      <c r="BG659" s="50">
        <v>3.63</v>
      </c>
      <c r="BH659" s="50">
        <v>2.4500000000000002</v>
      </c>
      <c r="BI659" s="50">
        <v>2.4900000000000002</v>
      </c>
      <c r="BJ659" s="50">
        <v>3.24</v>
      </c>
      <c r="BK659" s="50">
        <v>2.96</v>
      </c>
      <c r="BL659" s="50">
        <v>3.24</v>
      </c>
      <c r="BM659" s="50">
        <v>1.55</v>
      </c>
      <c r="BN659" s="50">
        <v>0</v>
      </c>
      <c r="BP659" s="126" t="str">
        <f>Main!A659</f>
        <v>Eriksen</v>
      </c>
      <c r="BQ659" s="126">
        <f>Main!N3409</f>
        <v>0</v>
      </c>
      <c r="BR659" s="126">
        <f>Main!I109</f>
        <v>2.96</v>
      </c>
      <c r="BS659" s="126" t="str">
        <v>Eriksen</v>
      </c>
      <c r="BT659" s="126">
        <v>0</v>
      </c>
      <c r="BU659" s="126">
        <v>2.96</v>
      </c>
      <c r="BV659" s="127" t="str">
        <f t="shared" si="84"/>
        <v>Eriksen</v>
      </c>
      <c r="BW659" s="127">
        <f>Main!P3409</f>
        <v>0</v>
      </c>
      <c r="BX659" s="127">
        <f t="shared" si="85"/>
        <v>2.96</v>
      </c>
      <c r="BY659" s="127" t="str">
        <v>Eriksen</v>
      </c>
      <c r="BZ659" s="127">
        <v>0</v>
      </c>
      <c r="CA659" s="127">
        <v>2.96</v>
      </c>
      <c r="CH659" s="19" t="str">
        <f t="shared" si="86"/>
        <v>Eriksen</v>
      </c>
      <c r="CI659" s="19">
        <f>Main!M3409-BQ659-BW659-CC659</f>
        <v>0</v>
      </c>
      <c r="CJ659" s="19">
        <f t="shared" si="87"/>
        <v>2.96</v>
      </c>
      <c r="CK659" s="19" t="str">
        <v>Eriksen</v>
      </c>
      <c r="CL659" s="19">
        <v>0</v>
      </c>
      <c r="CM659" s="19">
        <v>2.96</v>
      </c>
    </row>
    <row r="660" spans="1:91">
      <c r="A660" s="48" t="str">
        <v>Eze</v>
      </c>
      <c r="B660" s="48">
        <v>5.7</v>
      </c>
      <c r="C660" s="48" t="str">
        <v>Crystal Palace</v>
      </c>
      <c r="D660" s="48">
        <v>3.39</v>
      </c>
      <c r="E660" s="48">
        <v>3.07</v>
      </c>
      <c r="F660" s="48">
        <v>2.6</v>
      </c>
      <c r="G660" s="48">
        <v>2.76</v>
      </c>
      <c r="H660" s="48">
        <v>2.48</v>
      </c>
      <c r="I660" s="48">
        <v>2.91</v>
      </c>
      <c r="J660" s="48">
        <v>2.82</v>
      </c>
      <c r="K660" s="48">
        <v>2.56</v>
      </c>
      <c r="L660" s="48">
        <v>0</v>
      </c>
      <c r="N660" s="252">
        <f t="shared" si="83"/>
        <v>2</v>
      </c>
      <c r="O660" s="49" t="str">
        <f>Main!A770</f>
        <v>Eze</v>
      </c>
      <c r="P660" s="49">
        <f>Main!B770</f>
        <v>5.7</v>
      </c>
      <c r="Q660" s="49" t="str">
        <f>Main!C770</f>
        <v>Crystal Palace</v>
      </c>
      <c r="R660" s="49">
        <f>Main!D770</f>
        <v>3.39</v>
      </c>
      <c r="S660" s="49">
        <f>Main!E770</f>
        <v>3.07</v>
      </c>
      <c r="T660" s="49">
        <f>Main!F770</f>
        <v>2.6</v>
      </c>
      <c r="U660" s="49">
        <f>Main!G770</f>
        <v>2.76</v>
      </c>
      <c r="V660" s="49">
        <f>Main!H770</f>
        <v>2.48</v>
      </c>
      <c r="W660" s="49">
        <f>Main!I770</f>
        <v>2.91</v>
      </c>
      <c r="X660" s="49">
        <f>Main!J770</f>
        <v>2.82</v>
      </c>
      <c r="Y660" s="49">
        <f>Main!K770</f>
        <v>2.56</v>
      </c>
      <c r="Z660" s="49">
        <f>Main!L3410</f>
        <v>0</v>
      </c>
      <c r="AB660" s="49">
        <v>4</v>
      </c>
      <c r="AC660" s="49" t="str">
        <v>Guaita</v>
      </c>
      <c r="AD660" s="49">
        <v>4.5</v>
      </c>
      <c r="AE660" s="49" t="str">
        <v>Crystal Palace</v>
      </c>
      <c r="AF660" s="49">
        <v>3.71</v>
      </c>
      <c r="AG660" s="49">
        <v>3.38</v>
      </c>
      <c r="AH660" s="49">
        <v>3.17</v>
      </c>
      <c r="AI660" s="49">
        <v>3.31</v>
      </c>
      <c r="AJ660" s="49">
        <v>3.06</v>
      </c>
      <c r="AK660" s="49">
        <v>3.35</v>
      </c>
      <c r="AL660" s="49">
        <v>3.24</v>
      </c>
      <c r="AM660" s="49">
        <v>3.06</v>
      </c>
      <c r="AN660" s="49">
        <v>0</v>
      </c>
      <c r="AP660" s="50" t="str">
        <f>Main!A770</f>
        <v>Eze</v>
      </c>
      <c r="AQ660" s="50">
        <f>Main!B770</f>
        <v>5.7</v>
      </c>
      <c r="AR660" s="50" t="str">
        <f>Main!C770</f>
        <v>Crystal Palace</v>
      </c>
      <c r="AS660" s="50">
        <f>Main!D770</f>
        <v>3.39</v>
      </c>
      <c r="AT660" s="50">
        <f>Main!E770</f>
        <v>3.07</v>
      </c>
      <c r="AU660" s="50">
        <f>Main!F770</f>
        <v>2.6</v>
      </c>
      <c r="AV660" s="50">
        <f>Main!G770</f>
        <v>2.76</v>
      </c>
      <c r="AW660" s="50">
        <f>Main!H770</f>
        <v>2.48</v>
      </c>
      <c r="AX660" s="50">
        <f>Main!I770</f>
        <v>2.91</v>
      </c>
      <c r="AY660" s="50">
        <f>Main!J770</f>
        <v>2.82</v>
      </c>
      <c r="AZ660" s="50">
        <f>Main!K770</f>
        <v>2.56</v>
      </c>
      <c r="BA660" s="50">
        <f>Main!L1650</f>
        <v>0</v>
      </c>
      <c r="BC660" s="50" t="str">
        <v>Eze</v>
      </c>
      <c r="BD660" s="50">
        <v>5.7</v>
      </c>
      <c r="BE660" s="50" t="str">
        <v>Crystal Palace</v>
      </c>
      <c r="BF660" s="50">
        <v>3.39</v>
      </c>
      <c r="BG660" s="50">
        <v>3.07</v>
      </c>
      <c r="BH660" s="50">
        <v>2.6</v>
      </c>
      <c r="BI660" s="50">
        <v>2.76</v>
      </c>
      <c r="BJ660" s="50">
        <v>2.48</v>
      </c>
      <c r="BK660" s="50">
        <v>2.91</v>
      </c>
      <c r="BL660" s="50">
        <v>2.82</v>
      </c>
      <c r="BM660" s="50">
        <v>2.56</v>
      </c>
      <c r="BN660" s="50">
        <v>0</v>
      </c>
      <c r="BP660" s="126" t="str">
        <f>Main!A660</f>
        <v>Eze</v>
      </c>
      <c r="BQ660" s="126">
        <f>Main!N3410</f>
        <v>0</v>
      </c>
      <c r="BR660" s="126">
        <f>Main!I110</f>
        <v>2.91</v>
      </c>
      <c r="BS660" s="126" t="str">
        <v>Eze</v>
      </c>
      <c r="BT660" s="126">
        <v>0</v>
      </c>
      <c r="BU660" s="126">
        <v>2.91</v>
      </c>
      <c r="BV660" s="127" t="str">
        <f t="shared" si="84"/>
        <v>Eze</v>
      </c>
      <c r="BW660" s="127">
        <f>Main!P3410</f>
        <v>0</v>
      </c>
      <c r="BX660" s="127">
        <f t="shared" si="85"/>
        <v>2.91</v>
      </c>
      <c r="BY660" s="127" t="str">
        <v>Eze</v>
      </c>
      <c r="BZ660" s="127">
        <v>0</v>
      </c>
      <c r="CA660" s="127">
        <v>2.91</v>
      </c>
      <c r="CH660" s="19" t="str">
        <f t="shared" si="86"/>
        <v>Eze</v>
      </c>
      <c r="CI660" s="19">
        <f>Main!M3410-BQ660-BW660-CC660</f>
        <v>0</v>
      </c>
      <c r="CJ660" s="19">
        <f t="shared" si="87"/>
        <v>2.91</v>
      </c>
      <c r="CK660" s="19" t="str">
        <v>Eze</v>
      </c>
      <c r="CL660" s="19">
        <v>0</v>
      </c>
      <c r="CM660" s="19">
        <v>2.91</v>
      </c>
    </row>
    <row r="661" spans="1:91">
      <c r="A661" s="48" t="str" cm="1">
        <f t="array" ref="A661:L770">_xlfn._xlws.SORT(Main!A661:L770,12,-1)</f>
        <v>Alexander-Arnold</v>
      </c>
      <c r="B661" s="48">
        <v>7.2</v>
      </c>
      <c r="C661" s="48" t="str">
        <v>Liverpool</v>
      </c>
      <c r="D661" s="48">
        <v>5.47</v>
      </c>
      <c r="E661" s="48">
        <v>4.5599999999999996</v>
      </c>
      <c r="F661" s="48">
        <v>3.88</v>
      </c>
      <c r="G661" s="48">
        <v>4.2300000000000004</v>
      </c>
      <c r="H661" s="48">
        <v>4.62</v>
      </c>
      <c r="I661" s="48">
        <v>5.53</v>
      </c>
      <c r="J661" s="48">
        <v>3.38</v>
      </c>
      <c r="K661" s="48">
        <v>4.43</v>
      </c>
      <c r="L661" s="48">
        <v>1</v>
      </c>
      <c r="N661" s="252">
        <f t="shared" si="83"/>
        <v>3</v>
      </c>
      <c r="O661" s="49" t="str">
        <f>Main!A771</f>
        <v>Cancelo</v>
      </c>
      <c r="P661" s="49">
        <f>Main!B771</f>
        <v>7.4</v>
      </c>
      <c r="Q661" s="49" t="str">
        <f>Main!C771</f>
        <v>Man City</v>
      </c>
      <c r="R661" s="49">
        <f>Main!D771</f>
        <v>4.88</v>
      </c>
      <c r="S661" s="49">
        <f>Main!E771</f>
        <v>3.74</v>
      </c>
      <c r="T661" s="49">
        <f>Main!F771</f>
        <v>6.68</v>
      </c>
      <c r="U661" s="49">
        <f>Main!G771</f>
        <v>4.47</v>
      </c>
      <c r="V661" s="49">
        <f>Main!H771</f>
        <v>3.18</v>
      </c>
      <c r="W661" s="49">
        <f>Main!I771</f>
        <v>7.21</v>
      </c>
      <c r="X661" s="49">
        <f>Main!J771</f>
        <v>4.09</v>
      </c>
      <c r="Y661" s="49">
        <f>Main!K771</f>
        <v>1.86</v>
      </c>
      <c r="Z661" s="49">
        <f>Main!L3411</f>
        <v>0</v>
      </c>
      <c r="AB661" s="49" cm="1">
        <f t="array" ref="AB661:AN770">_xlfn._xlws.SORT(N661:Z770,{13,1},{-1,1})</f>
        <v>1</v>
      </c>
      <c r="AC661" s="49" t="str">
        <v>Haaland</v>
      </c>
      <c r="AD661" s="49">
        <v>11.5</v>
      </c>
      <c r="AE661" s="49" t="str">
        <v>Man City</v>
      </c>
      <c r="AF661" s="49">
        <v>8.2100000000000009</v>
      </c>
      <c r="AG661" s="49">
        <v>5.33</v>
      </c>
      <c r="AH661" s="49">
        <v>11.86</v>
      </c>
      <c r="AI661" s="49">
        <v>6.93</v>
      </c>
      <c r="AJ661" s="49">
        <v>5.23</v>
      </c>
      <c r="AK661" s="49">
        <v>11.64</v>
      </c>
      <c r="AL661" s="49">
        <v>6.28</v>
      </c>
      <c r="AM661" s="49">
        <v>2.86</v>
      </c>
      <c r="AN661" s="49">
        <v>1</v>
      </c>
      <c r="AP661" s="50" t="str">
        <f>Main!A771</f>
        <v>Cancelo</v>
      </c>
      <c r="AQ661" s="50">
        <f>Main!B771</f>
        <v>7.4</v>
      </c>
      <c r="AR661" s="50" t="str">
        <f>Main!C771</f>
        <v>Man City</v>
      </c>
      <c r="AS661" s="50">
        <f>Main!D771</f>
        <v>4.88</v>
      </c>
      <c r="AT661" s="50">
        <f>Main!E771</f>
        <v>3.74</v>
      </c>
      <c r="AU661" s="50">
        <f>Main!F771</f>
        <v>6.68</v>
      </c>
      <c r="AV661" s="50">
        <f>Main!G771</f>
        <v>4.47</v>
      </c>
      <c r="AW661" s="50">
        <f>Main!H771</f>
        <v>3.18</v>
      </c>
      <c r="AX661" s="50">
        <f>Main!I771</f>
        <v>7.21</v>
      </c>
      <c r="AY661" s="50">
        <f>Main!J771</f>
        <v>4.09</v>
      </c>
      <c r="AZ661" s="50">
        <f>Main!K771</f>
        <v>1.86</v>
      </c>
      <c r="BA661" s="50">
        <f>Main!L1651</f>
        <v>0</v>
      </c>
      <c r="BC661" s="50" t="str" cm="1">
        <f t="array" ref="BC661:BN770">_xlfn._xlws.SORT(AP661:BA770,12,-1)</f>
        <v>Haaland</v>
      </c>
      <c r="BD661" s="50">
        <v>11.5</v>
      </c>
      <c r="BE661" s="50" t="str">
        <v>Man City</v>
      </c>
      <c r="BF661" s="50">
        <v>8.2100000000000009</v>
      </c>
      <c r="BG661" s="50">
        <v>5.33</v>
      </c>
      <c r="BH661" s="50">
        <v>11.86</v>
      </c>
      <c r="BI661" s="50">
        <v>6.93</v>
      </c>
      <c r="BJ661" s="50">
        <v>5.23</v>
      </c>
      <c r="BK661" s="50">
        <v>11.64</v>
      </c>
      <c r="BL661" s="50">
        <v>6.28</v>
      </c>
      <c r="BM661" s="50">
        <v>2.86</v>
      </c>
      <c r="BN661" s="50">
        <v>1</v>
      </c>
      <c r="BP661" s="126" t="str">
        <f>Main!A661</f>
        <v>Cancelo</v>
      </c>
      <c r="BQ661" s="126">
        <f>Main!N3411</f>
        <v>0</v>
      </c>
      <c r="BR661" s="126">
        <f>Main!J1</f>
        <v>4.09</v>
      </c>
      <c r="BS661" s="126" t="str" cm="1">
        <f t="array" ref="BS661:BU770">_xlfn._xlws.SORT(BP661:BR770,2,-1)</f>
        <v>Trippier</v>
      </c>
      <c r="BT661" s="126">
        <v>1</v>
      </c>
      <c r="BU661" s="126">
        <v>2.85</v>
      </c>
      <c r="BV661" s="127" t="str">
        <f t="shared" si="84"/>
        <v>Cancelo</v>
      </c>
      <c r="BW661" s="127">
        <f>Main!P3411</f>
        <v>0</v>
      </c>
      <c r="BX661" s="127">
        <f t="shared" si="85"/>
        <v>4.09</v>
      </c>
      <c r="BY661" s="127" t="str" cm="1">
        <f t="array" ref="BY661:CA770">_xlfn._xlws.SORT(BV661:BX770,2,-1)</f>
        <v>Botman</v>
      </c>
      <c r="BZ661" s="127">
        <v>1</v>
      </c>
      <c r="CA661" s="127">
        <v>2.31</v>
      </c>
      <c r="CH661" s="19" t="str">
        <f t="shared" si="86"/>
        <v>Cancelo</v>
      </c>
      <c r="CI661" s="19">
        <f>Main!M3411-BQ661-BW661-CC661</f>
        <v>0</v>
      </c>
      <c r="CJ661" s="19">
        <f t="shared" si="87"/>
        <v>4.09</v>
      </c>
      <c r="CK661" s="19" t="str" cm="1">
        <f t="array" ref="CK661:CM770">_xlfn._xlws.SORT(CH661:CJ770,2,-1)</f>
        <v>Greenwood</v>
      </c>
      <c r="CL661" s="19">
        <v>1</v>
      </c>
      <c r="CM661" s="19">
        <v>0.79</v>
      </c>
    </row>
    <row r="662" spans="1:91">
      <c r="A662" s="48" t="str">
        <v>Gabriel</v>
      </c>
      <c r="B662" s="48">
        <v>5.0999999999999996</v>
      </c>
      <c r="C662" s="48" t="str">
        <v>Arsenal</v>
      </c>
      <c r="D662" s="48">
        <v>3.64</v>
      </c>
      <c r="E662" s="48">
        <v>3.66</v>
      </c>
      <c r="F662" s="48">
        <v>2.86</v>
      </c>
      <c r="G662" s="48">
        <v>3.48</v>
      </c>
      <c r="H662" s="48">
        <v>3.85</v>
      </c>
      <c r="I662" s="48">
        <v>6.47</v>
      </c>
      <c r="J662" s="48">
        <v>3.41</v>
      </c>
      <c r="K662" s="48">
        <v>2.75</v>
      </c>
      <c r="L662" s="48">
        <v>1</v>
      </c>
      <c r="N662" s="252">
        <f t="shared" si="83"/>
        <v>3</v>
      </c>
      <c r="O662" s="49" t="str">
        <f>Main!A772</f>
        <v>Alexander-Arnold</v>
      </c>
      <c r="P662" s="49">
        <f>Main!B772</f>
        <v>7.2</v>
      </c>
      <c r="Q662" s="49" t="str">
        <f>Main!C772</f>
        <v>Liverpool</v>
      </c>
      <c r="R662" s="49">
        <f>Main!D772</f>
        <v>5.47</v>
      </c>
      <c r="S662" s="49">
        <f>Main!E772</f>
        <v>4.5599999999999996</v>
      </c>
      <c r="T662" s="49">
        <f>Main!F772</f>
        <v>3.88</v>
      </c>
      <c r="U662" s="49">
        <f>Main!G772</f>
        <v>4.2300000000000004</v>
      </c>
      <c r="V662" s="49">
        <f>Main!H772</f>
        <v>4.62</v>
      </c>
      <c r="W662" s="49">
        <f>Main!I772</f>
        <v>5.53</v>
      </c>
      <c r="X662" s="49">
        <f>Main!J772</f>
        <v>3.38</v>
      </c>
      <c r="Y662" s="49">
        <f>Main!K772</f>
        <v>4.43</v>
      </c>
      <c r="Z662" s="49">
        <f>Main!L3412</f>
        <v>1</v>
      </c>
      <c r="AB662" s="49">
        <v>1</v>
      </c>
      <c r="AC662" s="49" t="str">
        <v>Mitrović</v>
      </c>
      <c r="AD662" s="49">
        <v>6.9</v>
      </c>
      <c r="AE662" s="49" t="str">
        <v>Fulham</v>
      </c>
      <c r="AF662" s="49">
        <v>5.61</v>
      </c>
      <c r="AG662" s="49">
        <v>7.06</v>
      </c>
      <c r="AH662" s="49">
        <v>3.04</v>
      </c>
      <c r="AI662" s="49">
        <v>4.18</v>
      </c>
      <c r="AJ662" s="49">
        <v>3.38</v>
      </c>
      <c r="AK662" s="49">
        <v>5.23</v>
      </c>
      <c r="AL662" s="49">
        <v>3.58</v>
      </c>
      <c r="AM662" s="49">
        <v>3.83</v>
      </c>
      <c r="AN662" s="49">
        <v>1</v>
      </c>
      <c r="AP662" s="50" t="str">
        <f>Main!A772</f>
        <v>Alexander-Arnold</v>
      </c>
      <c r="AQ662" s="50">
        <f>Main!B772</f>
        <v>7.2</v>
      </c>
      <c r="AR662" s="50" t="str">
        <f>Main!C772</f>
        <v>Liverpool</v>
      </c>
      <c r="AS662" s="50">
        <f>Main!D772</f>
        <v>5.47</v>
      </c>
      <c r="AT662" s="50">
        <f>Main!E772</f>
        <v>4.5599999999999996</v>
      </c>
      <c r="AU662" s="50">
        <f>Main!F772</f>
        <v>3.88</v>
      </c>
      <c r="AV662" s="50">
        <f>Main!G772</f>
        <v>4.2300000000000004</v>
      </c>
      <c r="AW662" s="50">
        <f>Main!H772</f>
        <v>4.62</v>
      </c>
      <c r="AX662" s="50">
        <f>Main!I772</f>
        <v>5.53</v>
      </c>
      <c r="AY662" s="50">
        <f>Main!J772</f>
        <v>3.38</v>
      </c>
      <c r="AZ662" s="50">
        <f>Main!K772</f>
        <v>4.43</v>
      </c>
      <c r="BA662" s="50">
        <f>Main!L1652</f>
        <v>0</v>
      </c>
      <c r="BC662" s="50" t="str">
        <v>Cancelo</v>
      </c>
      <c r="BD662" s="50">
        <v>7.4</v>
      </c>
      <c r="BE662" s="50" t="str">
        <v>Man City</v>
      </c>
      <c r="BF662" s="50">
        <v>4.88</v>
      </c>
      <c r="BG662" s="50">
        <v>3.74</v>
      </c>
      <c r="BH662" s="50">
        <v>6.68</v>
      </c>
      <c r="BI662" s="50">
        <v>4.47</v>
      </c>
      <c r="BJ662" s="50">
        <v>3.18</v>
      </c>
      <c r="BK662" s="50">
        <v>7.21</v>
      </c>
      <c r="BL662" s="50">
        <v>4.09</v>
      </c>
      <c r="BM662" s="50">
        <v>1.86</v>
      </c>
      <c r="BN662" s="50">
        <v>0</v>
      </c>
      <c r="BP662" s="126" t="str">
        <f>Main!A662</f>
        <v>Alexander-Arnold</v>
      </c>
      <c r="BQ662" s="126">
        <f>Main!N3412</f>
        <v>0</v>
      </c>
      <c r="BR662" s="126">
        <f>Main!J2</f>
        <v>3.38</v>
      </c>
      <c r="BS662" s="126" t="str">
        <v>Cancelo</v>
      </c>
      <c r="BT662" s="126">
        <v>0</v>
      </c>
      <c r="BU662" s="126">
        <v>4.09</v>
      </c>
      <c r="BV662" s="127" t="str">
        <f t="shared" si="84"/>
        <v>Alexander-Arnold</v>
      </c>
      <c r="BW662" s="127">
        <f>Main!P3412</f>
        <v>0</v>
      </c>
      <c r="BX662" s="127">
        <f t="shared" si="85"/>
        <v>3.38</v>
      </c>
      <c r="BY662" s="127" t="str">
        <v>Cancelo</v>
      </c>
      <c r="BZ662" s="127">
        <v>0</v>
      </c>
      <c r="CA662" s="127">
        <v>4.09</v>
      </c>
      <c r="CH662" s="19" t="str">
        <f t="shared" si="86"/>
        <v>Alexander-Arnold</v>
      </c>
      <c r="CI662" s="19">
        <f>Main!M3412-BQ662-BW662-CC662</f>
        <v>0</v>
      </c>
      <c r="CJ662" s="19">
        <f t="shared" si="87"/>
        <v>3.38</v>
      </c>
      <c r="CK662" s="19" t="str">
        <v>Cancelo</v>
      </c>
      <c r="CL662" s="19">
        <v>0</v>
      </c>
      <c r="CM662" s="19">
        <v>4.09</v>
      </c>
    </row>
    <row r="663" spans="1:91">
      <c r="A663" s="48" t="str">
        <v>Trippier</v>
      </c>
      <c r="B663" s="48">
        <v>5.2</v>
      </c>
      <c r="C663" s="48" t="str">
        <v>Newcastle</v>
      </c>
      <c r="D663" s="48">
        <v>4.8</v>
      </c>
      <c r="E663" s="48">
        <v>2.5</v>
      </c>
      <c r="F663" s="48">
        <v>4.55</v>
      </c>
      <c r="G663" s="48">
        <v>3.76</v>
      </c>
      <c r="H663" s="48">
        <v>4.28</v>
      </c>
      <c r="I663" s="48">
        <v>4.3099999999999996</v>
      </c>
      <c r="J663" s="48">
        <v>2.85</v>
      </c>
      <c r="K663" s="48">
        <v>2.5499999999999998</v>
      </c>
      <c r="L663" s="48">
        <v>1</v>
      </c>
      <c r="N663" s="252">
        <f t="shared" si="83"/>
        <v>3</v>
      </c>
      <c r="O663" s="49" t="str">
        <f>Main!A773</f>
        <v>Gabriel</v>
      </c>
      <c r="P663" s="49">
        <f>Main!B773</f>
        <v>5.0999999999999996</v>
      </c>
      <c r="Q663" s="49" t="str">
        <f>Main!C773</f>
        <v>Arsenal</v>
      </c>
      <c r="R663" s="49">
        <f>Main!D773</f>
        <v>3.64</v>
      </c>
      <c r="S663" s="49">
        <f>Main!E773</f>
        <v>3.66</v>
      </c>
      <c r="T663" s="49">
        <f>Main!F773</f>
        <v>2.86</v>
      </c>
      <c r="U663" s="49">
        <f>Main!G773</f>
        <v>3.48</v>
      </c>
      <c r="V663" s="49">
        <f>Main!H773</f>
        <v>3.85</v>
      </c>
      <c r="W663" s="49">
        <f>Main!I773</f>
        <v>6.47</v>
      </c>
      <c r="X663" s="49">
        <f>Main!J773</f>
        <v>3.41</v>
      </c>
      <c r="Y663" s="49">
        <f>Main!K773</f>
        <v>2.75</v>
      </c>
      <c r="Z663" s="49">
        <f>Main!L3413</f>
        <v>1</v>
      </c>
      <c r="AB663" s="49">
        <v>2</v>
      </c>
      <c r="AC663" s="49" t="str">
        <v>Salah</v>
      </c>
      <c r="AD663" s="49">
        <v>12.8</v>
      </c>
      <c r="AE663" s="49" t="str">
        <v>Liverpool</v>
      </c>
      <c r="AF663" s="49">
        <v>8.14</v>
      </c>
      <c r="AG663" s="49">
        <v>6.7</v>
      </c>
      <c r="AH663" s="49">
        <v>5.55</v>
      </c>
      <c r="AI663" s="49">
        <v>5.82</v>
      </c>
      <c r="AJ663" s="49">
        <v>5.69</v>
      </c>
      <c r="AK663" s="49">
        <v>7.04</v>
      </c>
      <c r="AL663" s="49">
        <v>4.66</v>
      </c>
      <c r="AM663" s="49">
        <v>5.59</v>
      </c>
      <c r="AN663" s="49">
        <v>1</v>
      </c>
      <c r="AP663" s="50" t="str">
        <f>Main!A773</f>
        <v>Gabriel</v>
      </c>
      <c r="AQ663" s="50">
        <f>Main!B773</f>
        <v>5.0999999999999996</v>
      </c>
      <c r="AR663" s="50" t="str">
        <f>Main!C773</f>
        <v>Arsenal</v>
      </c>
      <c r="AS663" s="50">
        <f>Main!D773</f>
        <v>3.64</v>
      </c>
      <c r="AT663" s="50">
        <f>Main!E773</f>
        <v>3.66</v>
      </c>
      <c r="AU663" s="50">
        <f>Main!F773</f>
        <v>2.86</v>
      </c>
      <c r="AV663" s="50">
        <f>Main!G773</f>
        <v>3.48</v>
      </c>
      <c r="AW663" s="50">
        <f>Main!H773</f>
        <v>3.85</v>
      </c>
      <c r="AX663" s="50">
        <f>Main!I773</f>
        <v>6.47</v>
      </c>
      <c r="AY663" s="50">
        <f>Main!J773</f>
        <v>3.41</v>
      </c>
      <c r="AZ663" s="50">
        <f>Main!K773</f>
        <v>2.75</v>
      </c>
      <c r="BA663" s="50">
        <f>Main!L1653</f>
        <v>0</v>
      </c>
      <c r="BC663" s="50" t="str">
        <v>Alexander-Arnold</v>
      </c>
      <c r="BD663" s="50">
        <v>7.2</v>
      </c>
      <c r="BE663" s="50" t="str">
        <v>Liverpool</v>
      </c>
      <c r="BF663" s="50">
        <v>5.47</v>
      </c>
      <c r="BG663" s="50">
        <v>4.5599999999999996</v>
      </c>
      <c r="BH663" s="50">
        <v>3.88</v>
      </c>
      <c r="BI663" s="50">
        <v>4.2300000000000004</v>
      </c>
      <c r="BJ663" s="50">
        <v>4.62</v>
      </c>
      <c r="BK663" s="50">
        <v>5.53</v>
      </c>
      <c r="BL663" s="50">
        <v>3.38</v>
      </c>
      <c r="BM663" s="50">
        <v>4.43</v>
      </c>
      <c r="BN663" s="50">
        <v>0</v>
      </c>
      <c r="BP663" s="126" t="str">
        <f>Main!A663</f>
        <v>Gabriel</v>
      </c>
      <c r="BQ663" s="126">
        <f>Main!N3413</f>
        <v>0</v>
      </c>
      <c r="BR663" s="126">
        <f>Main!J3</f>
        <v>3.41</v>
      </c>
      <c r="BS663" s="126" t="str">
        <v>Alexander-Arnold</v>
      </c>
      <c r="BT663" s="126">
        <v>0</v>
      </c>
      <c r="BU663" s="126">
        <v>3.38</v>
      </c>
      <c r="BV663" s="127" t="str">
        <f t="shared" si="84"/>
        <v>Gabriel</v>
      </c>
      <c r="BW663" s="127">
        <f>Main!P3413</f>
        <v>0</v>
      </c>
      <c r="BX663" s="127">
        <f t="shared" si="85"/>
        <v>3.41</v>
      </c>
      <c r="BY663" s="127" t="str">
        <v>Alexander-Arnold</v>
      </c>
      <c r="BZ663" s="127">
        <v>0</v>
      </c>
      <c r="CA663" s="127">
        <v>3.38</v>
      </c>
      <c r="CH663" s="19" t="str">
        <f t="shared" si="86"/>
        <v>Gabriel</v>
      </c>
      <c r="CI663" s="19">
        <f>Main!M3413-BQ663-BW663-CC663</f>
        <v>0</v>
      </c>
      <c r="CJ663" s="19">
        <f t="shared" si="87"/>
        <v>3.41</v>
      </c>
      <c r="CK663" s="19" t="str">
        <v>Alexander-Arnold</v>
      </c>
      <c r="CL663" s="19">
        <v>0</v>
      </c>
      <c r="CM663" s="19">
        <v>3.38</v>
      </c>
    </row>
    <row r="664" spans="1:91">
      <c r="A664" s="48" t="str">
        <v>Dunk</v>
      </c>
      <c r="B664" s="48">
        <v>4.7</v>
      </c>
      <c r="C664" s="48" t="str">
        <v>Brighton</v>
      </c>
      <c r="D664" s="48">
        <v>2.59</v>
      </c>
      <c r="E664" s="48">
        <v>3.62</v>
      </c>
      <c r="F664" s="48">
        <v>2.42</v>
      </c>
      <c r="G664" s="48">
        <v>3.12</v>
      </c>
      <c r="H664" s="48">
        <v>4.3899999999999997</v>
      </c>
      <c r="I664" s="48">
        <v>3.27</v>
      </c>
      <c r="J664" s="48">
        <v>3.92</v>
      </c>
      <c r="K664" s="48">
        <v>1.45</v>
      </c>
      <c r="L664" s="48">
        <v>1</v>
      </c>
      <c r="N664" s="252">
        <f t="shared" si="83"/>
        <v>3</v>
      </c>
      <c r="O664" s="49" t="str">
        <f>Main!A774</f>
        <v>Robertson</v>
      </c>
      <c r="P664" s="49">
        <f>Main!B774</f>
        <v>6.8</v>
      </c>
      <c r="Q664" s="49" t="str">
        <f>Main!C774</f>
        <v>Liverpool</v>
      </c>
      <c r="R664" s="49">
        <f>Main!D774</f>
        <v>4.58</v>
      </c>
      <c r="S664" s="49">
        <f>Main!E774</f>
        <v>3.64</v>
      </c>
      <c r="T664" s="49">
        <f>Main!F774</f>
        <v>3.23</v>
      </c>
      <c r="U664" s="49">
        <f>Main!G774</f>
        <v>3.52</v>
      </c>
      <c r="V664" s="49">
        <f>Main!H774</f>
        <v>3.86</v>
      </c>
      <c r="W664" s="49">
        <f>Main!I774</f>
        <v>4.6900000000000004</v>
      </c>
      <c r="X664" s="49">
        <f>Main!J774</f>
        <v>2.81</v>
      </c>
      <c r="Y664" s="49">
        <f>Main!K774</f>
        <v>3.76</v>
      </c>
      <c r="Z664" s="49">
        <f>Main!L3414</f>
        <v>0</v>
      </c>
      <c r="AB664" s="49">
        <v>2</v>
      </c>
      <c r="AC664" s="49" t="str">
        <v>Saka</v>
      </c>
      <c r="AD664" s="49">
        <v>8</v>
      </c>
      <c r="AE664" s="49" t="str">
        <v>Arsenal</v>
      </c>
      <c r="AF664" s="49">
        <v>4.79</v>
      </c>
      <c r="AG664" s="49">
        <v>4.96</v>
      </c>
      <c r="AH664" s="49">
        <v>4.45</v>
      </c>
      <c r="AI664" s="49">
        <v>4.71</v>
      </c>
      <c r="AJ664" s="49">
        <v>5.0199999999999996</v>
      </c>
      <c r="AK664" s="49">
        <v>9.41</v>
      </c>
      <c r="AL664" s="49">
        <v>4.7699999999999996</v>
      </c>
      <c r="AM664" s="49">
        <v>3.88</v>
      </c>
      <c r="AN664" s="49">
        <v>1</v>
      </c>
      <c r="AP664" s="50" t="str">
        <f>Main!A774</f>
        <v>Robertson</v>
      </c>
      <c r="AQ664" s="50">
        <f>Main!B774</f>
        <v>6.8</v>
      </c>
      <c r="AR664" s="50" t="str">
        <f>Main!C774</f>
        <v>Liverpool</v>
      </c>
      <c r="AS664" s="50">
        <f>Main!D774</f>
        <v>4.58</v>
      </c>
      <c r="AT664" s="50">
        <f>Main!E774</f>
        <v>3.64</v>
      </c>
      <c r="AU664" s="50">
        <f>Main!F774</f>
        <v>3.23</v>
      </c>
      <c r="AV664" s="50">
        <f>Main!G774</f>
        <v>3.52</v>
      </c>
      <c r="AW664" s="50">
        <f>Main!H774</f>
        <v>3.86</v>
      </c>
      <c r="AX664" s="50">
        <f>Main!I774</f>
        <v>4.6900000000000004</v>
      </c>
      <c r="AY664" s="50">
        <f>Main!J774</f>
        <v>2.81</v>
      </c>
      <c r="AZ664" s="50">
        <f>Main!K774</f>
        <v>3.76</v>
      </c>
      <c r="BA664" s="50">
        <f>Main!L1654</f>
        <v>0</v>
      </c>
      <c r="BC664" s="50" t="str">
        <v>Gabriel</v>
      </c>
      <c r="BD664" s="50">
        <v>5.0999999999999996</v>
      </c>
      <c r="BE664" s="50" t="str">
        <v>Arsenal</v>
      </c>
      <c r="BF664" s="50">
        <v>3.64</v>
      </c>
      <c r="BG664" s="50">
        <v>3.66</v>
      </c>
      <c r="BH664" s="50">
        <v>2.86</v>
      </c>
      <c r="BI664" s="50">
        <v>3.48</v>
      </c>
      <c r="BJ664" s="50">
        <v>3.85</v>
      </c>
      <c r="BK664" s="50">
        <v>6.47</v>
      </c>
      <c r="BL664" s="50">
        <v>3.41</v>
      </c>
      <c r="BM664" s="50">
        <v>2.75</v>
      </c>
      <c r="BN664" s="50">
        <v>0</v>
      </c>
      <c r="BP664" s="126" t="str">
        <f>Main!A664</f>
        <v>Robertson</v>
      </c>
      <c r="BQ664" s="126">
        <f>Main!N3414</f>
        <v>0</v>
      </c>
      <c r="BR664" s="126">
        <f>Main!J4</f>
        <v>2.81</v>
      </c>
      <c r="BS664" s="126" t="str">
        <v>Gabriel</v>
      </c>
      <c r="BT664" s="126">
        <v>0</v>
      </c>
      <c r="BU664" s="126">
        <v>3.41</v>
      </c>
      <c r="BV664" s="127" t="str">
        <f t="shared" si="84"/>
        <v>Robertson</v>
      </c>
      <c r="BW664" s="127">
        <f>Main!P3414</f>
        <v>0</v>
      </c>
      <c r="BX664" s="127">
        <f t="shared" si="85"/>
        <v>2.81</v>
      </c>
      <c r="BY664" s="127" t="str">
        <v>Gabriel</v>
      </c>
      <c r="BZ664" s="127">
        <v>0</v>
      </c>
      <c r="CA664" s="127">
        <v>3.41</v>
      </c>
      <c r="CH664" s="19" t="str">
        <f t="shared" si="86"/>
        <v>Robertson</v>
      </c>
      <c r="CI664" s="19">
        <f>Main!M3414-BQ664-BW664-CC664</f>
        <v>0</v>
      </c>
      <c r="CJ664" s="19">
        <f t="shared" si="87"/>
        <v>2.81</v>
      </c>
      <c r="CK664" s="19" t="str">
        <v>Gabriel</v>
      </c>
      <c r="CL664" s="19">
        <v>0</v>
      </c>
      <c r="CM664" s="19">
        <v>3.41</v>
      </c>
    </row>
    <row r="665" spans="1:91">
      <c r="A665" s="48" t="str">
        <v>Botman</v>
      </c>
      <c r="B665" s="48">
        <v>4.4000000000000004</v>
      </c>
      <c r="C665" s="48" t="str">
        <v>Newcastle</v>
      </c>
      <c r="D665" s="48">
        <v>3.77</v>
      </c>
      <c r="E665" s="48">
        <v>2.08</v>
      </c>
      <c r="F665" s="48">
        <v>3.68</v>
      </c>
      <c r="G665" s="48">
        <v>3.25</v>
      </c>
      <c r="H665" s="48">
        <v>3.65</v>
      </c>
      <c r="I665" s="48">
        <v>3.46</v>
      </c>
      <c r="J665" s="48">
        <v>2.31</v>
      </c>
      <c r="K665" s="48">
        <v>2.04</v>
      </c>
      <c r="L665" s="48">
        <v>1</v>
      </c>
      <c r="N665" s="252">
        <f t="shared" si="83"/>
        <v>3</v>
      </c>
      <c r="O665" s="49" t="str">
        <f>Main!A775</f>
        <v>Trippier</v>
      </c>
      <c r="P665" s="49">
        <f>Main!B775</f>
        <v>5.2</v>
      </c>
      <c r="Q665" s="49" t="str">
        <f>Main!C775</f>
        <v>Newcastle</v>
      </c>
      <c r="R665" s="49">
        <f>Main!D775</f>
        <v>4.8</v>
      </c>
      <c r="S665" s="49">
        <f>Main!E775</f>
        <v>2.5</v>
      </c>
      <c r="T665" s="49">
        <f>Main!F775</f>
        <v>4.55</v>
      </c>
      <c r="U665" s="49">
        <f>Main!G775</f>
        <v>3.76</v>
      </c>
      <c r="V665" s="49">
        <f>Main!H775</f>
        <v>4.28</v>
      </c>
      <c r="W665" s="49">
        <f>Main!I775</f>
        <v>4.3099999999999996</v>
      </c>
      <c r="X665" s="49">
        <f>Main!J775</f>
        <v>2.85</v>
      </c>
      <c r="Y665" s="49">
        <f>Main!K775</f>
        <v>2.5499999999999998</v>
      </c>
      <c r="Z665" s="49">
        <f>Main!L3415</f>
        <v>0</v>
      </c>
      <c r="AB665" s="49">
        <v>2</v>
      </c>
      <c r="AC665" s="49" t="str">
        <v>Martinelli</v>
      </c>
      <c r="AD665" s="49">
        <v>6.8</v>
      </c>
      <c r="AE665" s="49" t="str">
        <v>Arsenal</v>
      </c>
      <c r="AF665" s="49">
        <v>4.3499999999999996</v>
      </c>
      <c r="AG665" s="49">
        <v>4.3600000000000003</v>
      </c>
      <c r="AH665" s="49">
        <v>3.96</v>
      </c>
      <c r="AI665" s="49">
        <v>4.4000000000000004</v>
      </c>
      <c r="AJ665" s="49">
        <v>4.43</v>
      </c>
      <c r="AK665" s="49">
        <v>8.3800000000000008</v>
      </c>
      <c r="AL665" s="49">
        <v>4.2</v>
      </c>
      <c r="AM665" s="49">
        <v>3.31</v>
      </c>
      <c r="AN665" s="49">
        <v>1</v>
      </c>
      <c r="AP665" s="50" t="str">
        <f>Main!A775</f>
        <v>Trippier</v>
      </c>
      <c r="AQ665" s="50">
        <f>Main!B775</f>
        <v>5.2</v>
      </c>
      <c r="AR665" s="50" t="str">
        <f>Main!C775</f>
        <v>Newcastle</v>
      </c>
      <c r="AS665" s="50">
        <f>Main!D775</f>
        <v>4.8</v>
      </c>
      <c r="AT665" s="50">
        <f>Main!E775</f>
        <v>2.5</v>
      </c>
      <c r="AU665" s="50">
        <f>Main!F775</f>
        <v>4.55</v>
      </c>
      <c r="AV665" s="50">
        <f>Main!G775</f>
        <v>3.76</v>
      </c>
      <c r="AW665" s="50">
        <f>Main!H775</f>
        <v>4.28</v>
      </c>
      <c r="AX665" s="50">
        <f>Main!I775</f>
        <v>4.3099999999999996</v>
      </c>
      <c r="AY665" s="50">
        <f>Main!J775</f>
        <v>2.85</v>
      </c>
      <c r="AZ665" s="50">
        <f>Main!K775</f>
        <v>2.5499999999999998</v>
      </c>
      <c r="BA665" s="50">
        <f>Main!L1655</f>
        <v>0</v>
      </c>
      <c r="BC665" s="50" t="str">
        <v>Robertson</v>
      </c>
      <c r="BD665" s="50">
        <v>6.8</v>
      </c>
      <c r="BE665" s="50" t="str">
        <v>Liverpool</v>
      </c>
      <c r="BF665" s="50">
        <v>4.58</v>
      </c>
      <c r="BG665" s="50">
        <v>3.64</v>
      </c>
      <c r="BH665" s="50">
        <v>3.23</v>
      </c>
      <c r="BI665" s="50">
        <v>3.52</v>
      </c>
      <c r="BJ665" s="50">
        <v>3.86</v>
      </c>
      <c r="BK665" s="50">
        <v>4.6900000000000004</v>
      </c>
      <c r="BL665" s="50">
        <v>2.81</v>
      </c>
      <c r="BM665" s="50">
        <v>3.76</v>
      </c>
      <c r="BN665" s="50">
        <v>0</v>
      </c>
      <c r="BP665" s="126" t="str">
        <f>Main!A665</f>
        <v>Trippier</v>
      </c>
      <c r="BQ665" s="126">
        <f>Main!N3415</f>
        <v>1</v>
      </c>
      <c r="BR665" s="126">
        <f>Main!J5</f>
        <v>2.85</v>
      </c>
      <c r="BS665" s="126" t="str">
        <v>Robertson</v>
      </c>
      <c r="BT665" s="126">
        <v>0</v>
      </c>
      <c r="BU665" s="126">
        <v>2.81</v>
      </c>
      <c r="BV665" s="127" t="str">
        <f t="shared" si="84"/>
        <v>Trippier</v>
      </c>
      <c r="BW665" s="127">
        <f>Main!P3415</f>
        <v>0</v>
      </c>
      <c r="BX665" s="127">
        <f t="shared" si="85"/>
        <v>2.85</v>
      </c>
      <c r="BY665" s="127" t="str">
        <v>Robertson</v>
      </c>
      <c r="BZ665" s="127">
        <v>0</v>
      </c>
      <c r="CA665" s="127">
        <v>2.81</v>
      </c>
      <c r="CH665" s="19" t="str">
        <f t="shared" si="86"/>
        <v>Trippier</v>
      </c>
      <c r="CI665" s="19">
        <f>Main!M3415-BQ665-BW665-CC665</f>
        <v>0</v>
      </c>
      <c r="CJ665" s="19">
        <f t="shared" si="87"/>
        <v>2.85</v>
      </c>
      <c r="CK665" s="19" t="str">
        <v>Robertson</v>
      </c>
      <c r="CL665" s="19">
        <v>0</v>
      </c>
      <c r="CM665" s="19">
        <v>2.81</v>
      </c>
    </row>
    <row r="666" spans="1:91">
      <c r="A666" s="48" t="str">
        <v>Haaland</v>
      </c>
      <c r="B666" s="48">
        <v>11.5</v>
      </c>
      <c r="C666" s="48" t="str">
        <v>Man City</v>
      </c>
      <c r="D666" s="48">
        <v>8.2100000000000009</v>
      </c>
      <c r="E666" s="48">
        <v>5.33</v>
      </c>
      <c r="F666" s="48">
        <v>11.86</v>
      </c>
      <c r="G666" s="48">
        <v>6.93</v>
      </c>
      <c r="H666" s="48">
        <v>5.23</v>
      </c>
      <c r="I666" s="48">
        <v>11.64</v>
      </c>
      <c r="J666" s="48">
        <v>6.28</v>
      </c>
      <c r="K666" s="48">
        <v>2.86</v>
      </c>
      <c r="L666" s="48">
        <v>1</v>
      </c>
      <c r="N666" s="252">
        <f t="shared" si="83"/>
        <v>3</v>
      </c>
      <c r="O666" s="49" t="str">
        <f>Main!A776</f>
        <v>Van Dijk</v>
      </c>
      <c r="P666" s="49">
        <f>Main!B776</f>
        <v>6.5</v>
      </c>
      <c r="Q666" s="49" t="str">
        <f>Main!C776</f>
        <v>Liverpool</v>
      </c>
      <c r="R666" s="49">
        <f>Main!D776</f>
        <v>4.2</v>
      </c>
      <c r="S666" s="49">
        <f>Main!E776</f>
        <v>3.49</v>
      </c>
      <c r="T666" s="49">
        <f>Main!F776</f>
        <v>3.03</v>
      </c>
      <c r="U666" s="49">
        <f>Main!G776</f>
        <v>3.32</v>
      </c>
      <c r="V666" s="49">
        <f>Main!H776</f>
        <v>3.66</v>
      </c>
      <c r="W666" s="49">
        <f>Main!I776</f>
        <v>4.22</v>
      </c>
      <c r="X666" s="49">
        <f>Main!J776</f>
        <v>2.56</v>
      </c>
      <c r="Y666" s="49">
        <f>Main!K776</f>
        <v>3.38</v>
      </c>
      <c r="Z666" s="49">
        <f>Main!L3416</f>
        <v>0</v>
      </c>
      <c r="AB666" s="49">
        <v>2</v>
      </c>
      <c r="AC666" s="49" t="str">
        <v>Mount</v>
      </c>
      <c r="AD666" s="49">
        <v>7.5</v>
      </c>
      <c r="AE666" s="49" t="str">
        <v>Chelsea</v>
      </c>
      <c r="AF666" s="49">
        <v>4.3099999999999996</v>
      </c>
      <c r="AG666" s="49">
        <v>7.12</v>
      </c>
      <c r="AH666" s="49">
        <v>4.3</v>
      </c>
      <c r="AI666" s="49">
        <v>3.08</v>
      </c>
      <c r="AJ666" s="49">
        <v>4.5</v>
      </c>
      <c r="AK666" s="49">
        <v>3.52</v>
      </c>
      <c r="AL666" s="49">
        <v>4.62</v>
      </c>
      <c r="AM666" s="49">
        <v>3.34</v>
      </c>
      <c r="AN666" s="49">
        <v>1</v>
      </c>
      <c r="AP666" s="50" t="str">
        <f>Main!A776</f>
        <v>Van Dijk</v>
      </c>
      <c r="AQ666" s="50">
        <f>Main!B776</f>
        <v>6.5</v>
      </c>
      <c r="AR666" s="50" t="str">
        <f>Main!C776</f>
        <v>Liverpool</v>
      </c>
      <c r="AS666" s="50">
        <f>Main!D776</f>
        <v>4.2</v>
      </c>
      <c r="AT666" s="50">
        <f>Main!E776</f>
        <v>3.49</v>
      </c>
      <c r="AU666" s="50">
        <f>Main!F776</f>
        <v>3.03</v>
      </c>
      <c r="AV666" s="50">
        <f>Main!G776</f>
        <v>3.32</v>
      </c>
      <c r="AW666" s="50">
        <f>Main!H776</f>
        <v>3.66</v>
      </c>
      <c r="AX666" s="50">
        <f>Main!I776</f>
        <v>4.22</v>
      </c>
      <c r="AY666" s="50">
        <f>Main!J776</f>
        <v>2.56</v>
      </c>
      <c r="AZ666" s="50">
        <f>Main!K776</f>
        <v>3.38</v>
      </c>
      <c r="BA666" s="50">
        <f>Main!L1656</f>
        <v>0</v>
      </c>
      <c r="BC666" s="50" t="str">
        <v>Trippier</v>
      </c>
      <c r="BD666" s="50">
        <v>5.2</v>
      </c>
      <c r="BE666" s="50" t="str">
        <v>Newcastle</v>
      </c>
      <c r="BF666" s="50">
        <v>4.8</v>
      </c>
      <c r="BG666" s="50">
        <v>2.5</v>
      </c>
      <c r="BH666" s="50">
        <v>4.55</v>
      </c>
      <c r="BI666" s="50">
        <v>3.76</v>
      </c>
      <c r="BJ666" s="50">
        <v>4.28</v>
      </c>
      <c r="BK666" s="50">
        <v>4.3099999999999996</v>
      </c>
      <c r="BL666" s="50">
        <v>2.85</v>
      </c>
      <c r="BM666" s="50">
        <v>2.5499999999999998</v>
      </c>
      <c r="BN666" s="50">
        <v>0</v>
      </c>
      <c r="BP666" s="126" t="str">
        <f>Main!A666</f>
        <v>Van Dijk</v>
      </c>
      <c r="BQ666" s="126">
        <f>Main!N3416</f>
        <v>0</v>
      </c>
      <c r="BR666" s="126">
        <f>Main!J6</f>
        <v>2.56</v>
      </c>
      <c r="BS666" s="126" t="str">
        <v>Van Dijk</v>
      </c>
      <c r="BT666" s="126">
        <v>0</v>
      </c>
      <c r="BU666" s="126">
        <v>2.56</v>
      </c>
      <c r="BV666" s="127" t="str">
        <f t="shared" si="84"/>
        <v>Van Dijk</v>
      </c>
      <c r="BW666" s="127">
        <f>Main!P3416</f>
        <v>0</v>
      </c>
      <c r="BX666" s="127">
        <f t="shared" si="85"/>
        <v>2.56</v>
      </c>
      <c r="BY666" s="127" t="str">
        <v>Trippier</v>
      </c>
      <c r="BZ666" s="127">
        <v>0</v>
      </c>
      <c r="CA666" s="127">
        <v>2.85</v>
      </c>
      <c r="CH666" s="19" t="str">
        <f t="shared" si="86"/>
        <v>Van Dijk</v>
      </c>
      <c r="CI666" s="19">
        <f>Main!M3416-BQ666-BW666-CC666</f>
        <v>0</v>
      </c>
      <c r="CJ666" s="19">
        <f t="shared" si="87"/>
        <v>2.56</v>
      </c>
      <c r="CK666" s="19" t="str">
        <v>Trippier</v>
      </c>
      <c r="CL666" s="19">
        <v>0</v>
      </c>
      <c r="CM666" s="19">
        <v>2.85</v>
      </c>
    </row>
    <row r="667" spans="1:91">
      <c r="A667" s="48" t="str">
        <v>Mitrović</v>
      </c>
      <c r="B667" s="48">
        <v>6.9</v>
      </c>
      <c r="C667" s="48" t="str">
        <v>Fulham</v>
      </c>
      <c r="D667" s="48">
        <v>5.61</v>
      </c>
      <c r="E667" s="48">
        <v>7.06</v>
      </c>
      <c r="F667" s="48">
        <v>3.04</v>
      </c>
      <c r="G667" s="48">
        <v>4.18</v>
      </c>
      <c r="H667" s="48">
        <v>3.38</v>
      </c>
      <c r="I667" s="48">
        <v>5.23</v>
      </c>
      <c r="J667" s="48">
        <v>3.58</v>
      </c>
      <c r="K667" s="48">
        <v>3.83</v>
      </c>
      <c r="L667" s="48">
        <v>1</v>
      </c>
      <c r="N667" s="252">
        <f t="shared" si="83"/>
        <v>3</v>
      </c>
      <c r="O667" s="49" t="str">
        <f>Main!A777</f>
        <v>White</v>
      </c>
      <c r="P667" s="49">
        <f>Main!B777</f>
        <v>4.7</v>
      </c>
      <c r="Q667" s="49" t="str">
        <f>Main!C777</f>
        <v>Arsenal</v>
      </c>
      <c r="R667" s="49">
        <f>Main!D777</f>
        <v>3.1</v>
      </c>
      <c r="S667" s="49">
        <f>Main!E777</f>
        <v>3.09</v>
      </c>
      <c r="T667" s="49">
        <f>Main!F777</f>
        <v>2.35</v>
      </c>
      <c r="U667" s="49">
        <f>Main!G777</f>
        <v>2.73</v>
      </c>
      <c r="V667" s="49">
        <f>Main!H777</f>
        <v>3.27</v>
      </c>
      <c r="W667" s="49">
        <f>Main!I777</f>
        <v>5.52</v>
      </c>
      <c r="X667" s="49">
        <f>Main!J777</f>
        <v>2.98</v>
      </c>
      <c r="Y667" s="49">
        <f>Main!K777</f>
        <v>2.33</v>
      </c>
      <c r="Z667" s="49">
        <f>Main!L3417</f>
        <v>0</v>
      </c>
      <c r="AB667" s="49">
        <v>2</v>
      </c>
      <c r="AC667" s="49" t="str">
        <v>Rashford</v>
      </c>
      <c r="AD667" s="49">
        <v>6.8</v>
      </c>
      <c r="AE667" s="49" t="str">
        <v>Man Utd</v>
      </c>
      <c r="AF667" s="49">
        <v>4.4400000000000004</v>
      </c>
      <c r="AG667" s="49">
        <v>5.14</v>
      </c>
      <c r="AH667" s="49">
        <v>3.14</v>
      </c>
      <c r="AI667" s="49">
        <v>2.98</v>
      </c>
      <c r="AJ667" s="49">
        <v>4.33</v>
      </c>
      <c r="AK667" s="49">
        <v>4.12</v>
      </c>
      <c r="AL667" s="49">
        <v>4.43</v>
      </c>
      <c r="AM667" s="49">
        <v>2.1</v>
      </c>
      <c r="AN667" s="49">
        <v>1</v>
      </c>
      <c r="AP667" s="50" t="str">
        <f>Main!A777</f>
        <v>White</v>
      </c>
      <c r="AQ667" s="50">
        <f>Main!B777</f>
        <v>4.7</v>
      </c>
      <c r="AR667" s="50" t="str">
        <f>Main!C777</f>
        <v>Arsenal</v>
      </c>
      <c r="AS667" s="50">
        <f>Main!D777</f>
        <v>3.1</v>
      </c>
      <c r="AT667" s="50">
        <f>Main!E777</f>
        <v>3.09</v>
      </c>
      <c r="AU667" s="50">
        <f>Main!F777</f>
        <v>2.35</v>
      </c>
      <c r="AV667" s="50">
        <f>Main!G777</f>
        <v>2.73</v>
      </c>
      <c r="AW667" s="50">
        <f>Main!H777</f>
        <v>3.27</v>
      </c>
      <c r="AX667" s="50">
        <f>Main!I777</f>
        <v>5.52</v>
      </c>
      <c r="AY667" s="50">
        <f>Main!J777</f>
        <v>2.98</v>
      </c>
      <c r="AZ667" s="50">
        <f>Main!K777</f>
        <v>2.33</v>
      </c>
      <c r="BA667" s="50">
        <f>Main!L1657</f>
        <v>0</v>
      </c>
      <c r="BC667" s="50" t="str">
        <v>Van Dijk</v>
      </c>
      <c r="BD667" s="50">
        <v>6.5</v>
      </c>
      <c r="BE667" s="50" t="str">
        <v>Liverpool</v>
      </c>
      <c r="BF667" s="50">
        <v>4.2</v>
      </c>
      <c r="BG667" s="50">
        <v>3.49</v>
      </c>
      <c r="BH667" s="50">
        <v>3.03</v>
      </c>
      <c r="BI667" s="50">
        <v>3.32</v>
      </c>
      <c r="BJ667" s="50">
        <v>3.66</v>
      </c>
      <c r="BK667" s="50">
        <v>4.22</v>
      </c>
      <c r="BL667" s="50">
        <v>2.56</v>
      </c>
      <c r="BM667" s="50">
        <v>3.38</v>
      </c>
      <c r="BN667" s="50">
        <v>0</v>
      </c>
      <c r="BP667" s="126" t="str">
        <f>Main!A667</f>
        <v>White</v>
      </c>
      <c r="BQ667" s="126">
        <f>Main!N3417</f>
        <v>0</v>
      </c>
      <c r="BR667" s="126">
        <f>Main!J7</f>
        <v>2.98</v>
      </c>
      <c r="BS667" s="126" t="str">
        <v>White</v>
      </c>
      <c r="BT667" s="126">
        <v>0</v>
      </c>
      <c r="BU667" s="126">
        <v>2.98</v>
      </c>
      <c r="BV667" s="127" t="str">
        <f t="shared" si="84"/>
        <v>White</v>
      </c>
      <c r="BW667" s="127">
        <f>Main!P3417</f>
        <v>0</v>
      </c>
      <c r="BX667" s="127">
        <f t="shared" si="85"/>
        <v>2.98</v>
      </c>
      <c r="BY667" s="127" t="str">
        <v>Van Dijk</v>
      </c>
      <c r="BZ667" s="127">
        <v>0</v>
      </c>
      <c r="CA667" s="127">
        <v>2.56</v>
      </c>
      <c r="CH667" s="19" t="str">
        <f t="shared" si="86"/>
        <v>White</v>
      </c>
      <c r="CI667" s="19">
        <f>Main!M3417-BQ667-BW667-CC667</f>
        <v>0</v>
      </c>
      <c r="CJ667" s="19">
        <f t="shared" si="87"/>
        <v>2.98</v>
      </c>
      <c r="CK667" s="19" t="str">
        <v>Van Dijk</v>
      </c>
      <c r="CL667" s="19">
        <v>0</v>
      </c>
      <c r="CM667" s="19">
        <v>2.56</v>
      </c>
    </row>
    <row r="668" spans="1:91">
      <c r="A668" s="48" t="str">
        <v>Greenwood</v>
      </c>
      <c r="B668" s="48">
        <v>4.2</v>
      </c>
      <c r="C668" s="48" t="str">
        <v>Leeds</v>
      </c>
      <c r="D668" s="48">
        <v>0.81</v>
      </c>
      <c r="E668" s="48">
        <v>0.99</v>
      </c>
      <c r="F668" s="48">
        <v>0.74</v>
      </c>
      <c r="G668" s="48">
        <v>0.86</v>
      </c>
      <c r="H668" s="48">
        <v>0.69</v>
      </c>
      <c r="I668" s="48">
        <v>0.71</v>
      </c>
      <c r="J668" s="48">
        <v>0.79</v>
      </c>
      <c r="K668" s="48">
        <v>0.73</v>
      </c>
      <c r="L668" s="48">
        <v>1</v>
      </c>
      <c r="N668" s="252">
        <f t="shared" si="83"/>
        <v>3</v>
      </c>
      <c r="O668" s="49" t="str">
        <f>Main!A778</f>
        <v>Laporte</v>
      </c>
      <c r="P668" s="49">
        <f>Main!B778</f>
        <v>5.8</v>
      </c>
      <c r="Q668" s="49" t="str">
        <f>Main!C778</f>
        <v>Man City</v>
      </c>
      <c r="R668" s="49">
        <f>Main!D778</f>
        <v>3.36</v>
      </c>
      <c r="S668" s="49">
        <f>Main!E778</f>
        <v>2.72</v>
      </c>
      <c r="T668" s="49">
        <f>Main!F778</f>
        <v>5.16</v>
      </c>
      <c r="U668" s="49">
        <f>Main!G778</f>
        <v>3.42</v>
      </c>
      <c r="V668" s="49">
        <f>Main!H778</f>
        <v>2.0499999999999998</v>
      </c>
      <c r="W668" s="49">
        <f>Main!I778</f>
        <v>4.34</v>
      </c>
      <c r="X668" s="49">
        <f>Main!J778</f>
        <v>2.62</v>
      </c>
      <c r="Y668" s="49">
        <f>Main!K778</f>
        <v>1.1200000000000001</v>
      </c>
      <c r="Z668" s="49">
        <f>Main!L3418</f>
        <v>0</v>
      </c>
      <c r="AB668" s="49">
        <v>3</v>
      </c>
      <c r="AC668" s="49" t="str">
        <v>Alexander-Arnold</v>
      </c>
      <c r="AD668" s="49">
        <v>7.2</v>
      </c>
      <c r="AE668" s="49" t="str">
        <v>Liverpool</v>
      </c>
      <c r="AF668" s="49">
        <v>5.47</v>
      </c>
      <c r="AG668" s="49">
        <v>4.5599999999999996</v>
      </c>
      <c r="AH668" s="49">
        <v>3.88</v>
      </c>
      <c r="AI668" s="49">
        <v>4.2300000000000004</v>
      </c>
      <c r="AJ668" s="49">
        <v>4.62</v>
      </c>
      <c r="AK668" s="49">
        <v>5.53</v>
      </c>
      <c r="AL668" s="49">
        <v>3.38</v>
      </c>
      <c r="AM668" s="49">
        <v>4.43</v>
      </c>
      <c r="AN668" s="49">
        <v>1</v>
      </c>
      <c r="AP668" s="50" t="str">
        <f>Main!A778</f>
        <v>Laporte</v>
      </c>
      <c r="AQ668" s="50">
        <f>Main!B778</f>
        <v>5.8</v>
      </c>
      <c r="AR668" s="50" t="str">
        <f>Main!C778</f>
        <v>Man City</v>
      </c>
      <c r="AS668" s="50">
        <f>Main!D778</f>
        <v>3.36</v>
      </c>
      <c r="AT668" s="50">
        <f>Main!E778</f>
        <v>2.72</v>
      </c>
      <c r="AU668" s="50">
        <f>Main!F778</f>
        <v>5.16</v>
      </c>
      <c r="AV668" s="50">
        <f>Main!G778</f>
        <v>3.42</v>
      </c>
      <c r="AW668" s="50">
        <f>Main!H778</f>
        <v>2.0499999999999998</v>
      </c>
      <c r="AX668" s="50">
        <f>Main!I778</f>
        <v>4.34</v>
      </c>
      <c r="AY668" s="50">
        <f>Main!J778</f>
        <v>2.62</v>
      </c>
      <c r="AZ668" s="50">
        <f>Main!K778</f>
        <v>1.1200000000000001</v>
      </c>
      <c r="BA668" s="50">
        <f>Main!L1658</f>
        <v>0</v>
      </c>
      <c r="BC668" s="50" t="str">
        <v>White</v>
      </c>
      <c r="BD668" s="50">
        <v>4.7</v>
      </c>
      <c r="BE668" s="50" t="str">
        <v>Arsenal</v>
      </c>
      <c r="BF668" s="50">
        <v>3.1</v>
      </c>
      <c r="BG668" s="50">
        <v>3.09</v>
      </c>
      <c r="BH668" s="50">
        <v>2.35</v>
      </c>
      <c r="BI668" s="50">
        <v>2.73</v>
      </c>
      <c r="BJ668" s="50">
        <v>3.27</v>
      </c>
      <c r="BK668" s="50">
        <v>5.52</v>
      </c>
      <c r="BL668" s="50">
        <v>2.98</v>
      </c>
      <c r="BM668" s="50">
        <v>2.33</v>
      </c>
      <c r="BN668" s="50">
        <v>0</v>
      </c>
      <c r="BP668" s="126" t="str">
        <f>Main!A668</f>
        <v>Laporte</v>
      </c>
      <c r="BQ668" s="126">
        <f>Main!N3418</f>
        <v>0</v>
      </c>
      <c r="BR668" s="126">
        <f>Main!J8</f>
        <v>2.62</v>
      </c>
      <c r="BS668" s="126" t="str">
        <v>Laporte</v>
      </c>
      <c r="BT668" s="126">
        <v>0</v>
      </c>
      <c r="BU668" s="126">
        <v>2.62</v>
      </c>
      <c r="BV668" s="127" t="str">
        <f t="shared" si="84"/>
        <v>Laporte</v>
      </c>
      <c r="BW668" s="127">
        <f>Main!P3418</f>
        <v>0</v>
      </c>
      <c r="BX668" s="127">
        <f t="shared" si="85"/>
        <v>2.62</v>
      </c>
      <c r="BY668" s="127" t="str">
        <v>White</v>
      </c>
      <c r="BZ668" s="127">
        <v>0</v>
      </c>
      <c r="CA668" s="127">
        <v>2.98</v>
      </c>
      <c r="CH668" s="19" t="str">
        <f t="shared" si="86"/>
        <v>Laporte</v>
      </c>
      <c r="CI668" s="19">
        <f>Main!M3418-BQ668-BW668-CC668</f>
        <v>0</v>
      </c>
      <c r="CJ668" s="19">
        <f t="shared" si="87"/>
        <v>2.62</v>
      </c>
      <c r="CK668" s="19" t="str">
        <v>White</v>
      </c>
      <c r="CL668" s="19">
        <v>0</v>
      </c>
      <c r="CM668" s="19">
        <v>2.98</v>
      </c>
    </row>
    <row r="669" spans="1:91">
      <c r="A669" s="48" t="str">
        <v>Ederson</v>
      </c>
      <c r="B669" s="48">
        <v>5.4</v>
      </c>
      <c r="C669" s="48" t="str">
        <v>Man City</v>
      </c>
      <c r="D669" s="48">
        <v>4.5999999999999996</v>
      </c>
      <c r="E669" s="48">
        <v>3.91</v>
      </c>
      <c r="F669" s="48">
        <v>7.59</v>
      </c>
      <c r="G669" s="48">
        <v>4.5</v>
      </c>
      <c r="H669" s="48">
        <v>3.67</v>
      </c>
      <c r="I669" s="48">
        <v>7.83</v>
      </c>
      <c r="J669" s="48">
        <v>4.32</v>
      </c>
      <c r="K669" s="48">
        <v>1.89</v>
      </c>
      <c r="L669" s="48">
        <v>1</v>
      </c>
      <c r="N669" s="252">
        <f t="shared" si="83"/>
        <v>3</v>
      </c>
      <c r="O669" s="49" t="str">
        <f>Main!A779</f>
        <v>Dunk</v>
      </c>
      <c r="P669" s="49">
        <f>Main!B779</f>
        <v>4.7</v>
      </c>
      <c r="Q669" s="49" t="str">
        <f>Main!C779</f>
        <v>Brighton</v>
      </c>
      <c r="R669" s="49">
        <f>Main!D779</f>
        <v>2.59</v>
      </c>
      <c r="S669" s="49">
        <f>Main!E779</f>
        <v>3.62</v>
      </c>
      <c r="T669" s="49">
        <f>Main!F779</f>
        <v>2.42</v>
      </c>
      <c r="U669" s="49">
        <f>Main!G779</f>
        <v>3.12</v>
      </c>
      <c r="V669" s="49">
        <f>Main!H779</f>
        <v>4.3899999999999997</v>
      </c>
      <c r="W669" s="49">
        <f>Main!I779</f>
        <v>3.27</v>
      </c>
      <c r="X669" s="49">
        <f>Main!J779</f>
        <v>3.92</v>
      </c>
      <c r="Y669" s="49">
        <f>Main!K779</f>
        <v>1.45</v>
      </c>
      <c r="Z669" s="49">
        <f>Main!L3419</f>
        <v>1</v>
      </c>
      <c r="AB669" s="49">
        <v>3</v>
      </c>
      <c r="AC669" s="49" t="str">
        <v>Gabriel</v>
      </c>
      <c r="AD669" s="49">
        <v>5.0999999999999996</v>
      </c>
      <c r="AE669" s="49" t="str">
        <v>Arsenal</v>
      </c>
      <c r="AF669" s="49">
        <v>3.64</v>
      </c>
      <c r="AG669" s="49">
        <v>3.66</v>
      </c>
      <c r="AH669" s="49">
        <v>2.86</v>
      </c>
      <c r="AI669" s="49">
        <v>3.48</v>
      </c>
      <c r="AJ669" s="49">
        <v>3.85</v>
      </c>
      <c r="AK669" s="49">
        <v>6.47</v>
      </c>
      <c r="AL669" s="49">
        <v>3.41</v>
      </c>
      <c r="AM669" s="49">
        <v>2.75</v>
      </c>
      <c r="AN669" s="49">
        <v>1</v>
      </c>
      <c r="AP669" s="50" t="str">
        <f>Main!A779</f>
        <v>Dunk</v>
      </c>
      <c r="AQ669" s="50">
        <f>Main!B779</f>
        <v>4.7</v>
      </c>
      <c r="AR669" s="50" t="str">
        <f>Main!C779</f>
        <v>Brighton</v>
      </c>
      <c r="AS669" s="50">
        <f>Main!D779</f>
        <v>2.59</v>
      </c>
      <c r="AT669" s="50">
        <f>Main!E779</f>
        <v>3.62</v>
      </c>
      <c r="AU669" s="50">
        <f>Main!F779</f>
        <v>2.42</v>
      </c>
      <c r="AV669" s="50">
        <f>Main!G779</f>
        <v>3.12</v>
      </c>
      <c r="AW669" s="50">
        <f>Main!H779</f>
        <v>4.3899999999999997</v>
      </c>
      <c r="AX669" s="50">
        <f>Main!I779</f>
        <v>3.27</v>
      </c>
      <c r="AY669" s="50">
        <f>Main!J779</f>
        <v>3.92</v>
      </c>
      <c r="AZ669" s="50">
        <f>Main!K779</f>
        <v>1.45</v>
      </c>
      <c r="BA669" s="50">
        <f>Main!L1659</f>
        <v>0</v>
      </c>
      <c r="BC669" s="50" t="str">
        <v>Laporte</v>
      </c>
      <c r="BD669" s="50">
        <v>5.8</v>
      </c>
      <c r="BE669" s="50" t="str">
        <v>Man City</v>
      </c>
      <c r="BF669" s="50">
        <v>3.36</v>
      </c>
      <c r="BG669" s="50">
        <v>2.72</v>
      </c>
      <c r="BH669" s="50">
        <v>5.16</v>
      </c>
      <c r="BI669" s="50">
        <v>3.42</v>
      </c>
      <c r="BJ669" s="50">
        <v>2.0499999999999998</v>
      </c>
      <c r="BK669" s="50">
        <v>4.34</v>
      </c>
      <c r="BL669" s="50">
        <v>2.62</v>
      </c>
      <c r="BM669" s="50">
        <v>1.1200000000000001</v>
      </c>
      <c r="BN669" s="50">
        <v>0</v>
      </c>
      <c r="BP669" s="126" t="str">
        <f>Main!A669</f>
        <v>Dunk</v>
      </c>
      <c r="BQ669" s="126">
        <f>Main!N3419</f>
        <v>0</v>
      </c>
      <c r="BR669" s="126">
        <f>Main!J9</f>
        <v>3.92</v>
      </c>
      <c r="BS669" s="126" t="str">
        <v>Dunk</v>
      </c>
      <c r="BT669" s="126">
        <v>0</v>
      </c>
      <c r="BU669" s="126">
        <v>3.92</v>
      </c>
      <c r="BV669" s="127" t="str">
        <f t="shared" si="84"/>
        <v>Dunk</v>
      </c>
      <c r="BW669" s="127">
        <f>Main!P3419</f>
        <v>0</v>
      </c>
      <c r="BX669" s="127">
        <f t="shared" si="85"/>
        <v>3.92</v>
      </c>
      <c r="BY669" s="127" t="str">
        <v>Laporte</v>
      </c>
      <c r="BZ669" s="127">
        <v>0</v>
      </c>
      <c r="CA669" s="127">
        <v>2.62</v>
      </c>
      <c r="CH669" s="19" t="str">
        <f t="shared" si="86"/>
        <v>Dunk</v>
      </c>
      <c r="CI669" s="19">
        <f>Main!M3419-BQ669-BW669-CC669</f>
        <v>0</v>
      </c>
      <c r="CJ669" s="19">
        <f t="shared" si="87"/>
        <v>3.92</v>
      </c>
      <c r="CK669" s="19" t="str">
        <v>Laporte</v>
      </c>
      <c r="CL669" s="19">
        <v>0</v>
      </c>
      <c r="CM669" s="19">
        <v>2.62</v>
      </c>
    </row>
    <row r="670" spans="1:91">
      <c r="A670" s="48" t="str">
        <v>Leno</v>
      </c>
      <c r="B670" s="48">
        <v>4.5</v>
      </c>
      <c r="C670" s="48" t="str">
        <v>Fulham</v>
      </c>
      <c r="D670" s="48">
        <v>3.76</v>
      </c>
      <c r="E670" s="48">
        <v>6.73</v>
      </c>
      <c r="F670" s="48">
        <v>3.14</v>
      </c>
      <c r="G670" s="48">
        <v>3.2</v>
      </c>
      <c r="H670" s="48">
        <v>3.12</v>
      </c>
      <c r="I670" s="48">
        <v>3.74</v>
      </c>
      <c r="J670" s="48">
        <v>3.1</v>
      </c>
      <c r="K670" s="48">
        <v>2.96</v>
      </c>
      <c r="L670" s="48">
        <v>1</v>
      </c>
      <c r="N670" s="252">
        <f t="shared" si="83"/>
        <v>3</v>
      </c>
      <c r="O670" s="49" t="str">
        <f>Main!A780</f>
        <v>Saliba</v>
      </c>
      <c r="P670" s="49">
        <f>Main!B780</f>
        <v>5.3</v>
      </c>
      <c r="Q670" s="49" t="str">
        <f>Main!C780</f>
        <v>Arsenal</v>
      </c>
      <c r="R670" s="49">
        <f>Main!D780</f>
        <v>3.14</v>
      </c>
      <c r="S670" s="49">
        <f>Main!E780</f>
        <v>2.59</v>
      </c>
      <c r="T670" s="49">
        <f>Main!F780</f>
        <v>2.19</v>
      </c>
      <c r="U670" s="49">
        <f>Main!G780</f>
        <v>2.69</v>
      </c>
      <c r="V670" s="49">
        <f>Main!H780</f>
        <v>3.3</v>
      </c>
      <c r="W670" s="49">
        <f>Main!I780</f>
        <v>5.45</v>
      </c>
      <c r="X670" s="49">
        <f>Main!J780</f>
        <v>2.91</v>
      </c>
      <c r="Y670" s="49">
        <f>Main!K780</f>
        <v>2.34</v>
      </c>
      <c r="Z670" s="49">
        <f>Main!L3420</f>
        <v>0</v>
      </c>
      <c r="AB670" s="49">
        <v>3</v>
      </c>
      <c r="AC670" s="49" t="str">
        <v>Dunk</v>
      </c>
      <c r="AD670" s="49">
        <v>4.7</v>
      </c>
      <c r="AE670" s="49" t="str">
        <v>Brighton</v>
      </c>
      <c r="AF670" s="49">
        <v>2.59</v>
      </c>
      <c r="AG670" s="49">
        <v>3.62</v>
      </c>
      <c r="AH670" s="49">
        <v>2.42</v>
      </c>
      <c r="AI670" s="49">
        <v>3.12</v>
      </c>
      <c r="AJ670" s="49">
        <v>4.3899999999999997</v>
      </c>
      <c r="AK670" s="49">
        <v>3.27</v>
      </c>
      <c r="AL670" s="49">
        <v>3.92</v>
      </c>
      <c r="AM670" s="49">
        <v>1.45</v>
      </c>
      <c r="AN670" s="49">
        <v>1</v>
      </c>
      <c r="AP670" s="50" t="str">
        <f>Main!A780</f>
        <v>Saliba</v>
      </c>
      <c r="AQ670" s="50">
        <f>Main!B780</f>
        <v>5.3</v>
      </c>
      <c r="AR670" s="50" t="str">
        <f>Main!C780</f>
        <v>Arsenal</v>
      </c>
      <c r="AS670" s="50">
        <f>Main!D780</f>
        <v>3.14</v>
      </c>
      <c r="AT670" s="50">
        <f>Main!E780</f>
        <v>2.59</v>
      </c>
      <c r="AU670" s="50">
        <f>Main!F780</f>
        <v>2.19</v>
      </c>
      <c r="AV670" s="50">
        <f>Main!G780</f>
        <v>2.69</v>
      </c>
      <c r="AW670" s="50">
        <f>Main!H780</f>
        <v>3.3</v>
      </c>
      <c r="AX670" s="50">
        <f>Main!I780</f>
        <v>5.45</v>
      </c>
      <c r="AY670" s="50">
        <f>Main!J780</f>
        <v>2.91</v>
      </c>
      <c r="AZ670" s="50">
        <f>Main!K780</f>
        <v>2.34</v>
      </c>
      <c r="BA670" s="50">
        <f>Main!L1660</f>
        <v>0</v>
      </c>
      <c r="BC670" s="50" t="str">
        <v>Dunk</v>
      </c>
      <c r="BD670" s="50">
        <v>4.7</v>
      </c>
      <c r="BE670" s="50" t="str">
        <v>Brighton</v>
      </c>
      <c r="BF670" s="50">
        <v>2.59</v>
      </c>
      <c r="BG670" s="50">
        <v>3.62</v>
      </c>
      <c r="BH670" s="50">
        <v>2.42</v>
      </c>
      <c r="BI670" s="50">
        <v>3.12</v>
      </c>
      <c r="BJ670" s="50">
        <v>4.3899999999999997</v>
      </c>
      <c r="BK670" s="50">
        <v>3.27</v>
      </c>
      <c r="BL670" s="50">
        <v>3.92</v>
      </c>
      <c r="BM670" s="50">
        <v>1.45</v>
      </c>
      <c r="BN670" s="50">
        <v>0</v>
      </c>
      <c r="BP670" s="126" t="str">
        <f>Main!A670</f>
        <v>Saliba</v>
      </c>
      <c r="BQ670" s="126">
        <f>Main!N3420</f>
        <v>0</v>
      </c>
      <c r="BR670" s="126">
        <f>Main!J10</f>
        <v>2.91</v>
      </c>
      <c r="BS670" s="126" t="str">
        <v>Saliba</v>
      </c>
      <c r="BT670" s="126">
        <v>0</v>
      </c>
      <c r="BU670" s="126">
        <v>2.91</v>
      </c>
      <c r="BV670" s="127" t="str">
        <f t="shared" si="84"/>
        <v>Saliba</v>
      </c>
      <c r="BW670" s="127">
        <f>Main!P3420</f>
        <v>0</v>
      </c>
      <c r="BX670" s="127">
        <f t="shared" si="85"/>
        <v>2.91</v>
      </c>
      <c r="BY670" s="127" t="str">
        <v>Dunk</v>
      </c>
      <c r="BZ670" s="127">
        <v>0</v>
      </c>
      <c r="CA670" s="127">
        <v>3.92</v>
      </c>
      <c r="CH670" s="19" t="str">
        <f t="shared" si="86"/>
        <v>Saliba</v>
      </c>
      <c r="CI670" s="19">
        <f>Main!M3420-BQ670-BW670-CC670</f>
        <v>0</v>
      </c>
      <c r="CJ670" s="19">
        <f t="shared" si="87"/>
        <v>2.91</v>
      </c>
      <c r="CK670" s="19" t="str">
        <v>Dunk</v>
      </c>
      <c r="CL670" s="19">
        <v>0</v>
      </c>
      <c r="CM670" s="19">
        <v>3.92</v>
      </c>
    </row>
    <row r="671" spans="1:91">
      <c r="A671" s="48" t="str">
        <v>Salah</v>
      </c>
      <c r="B671" s="48">
        <v>12.8</v>
      </c>
      <c r="C671" s="48" t="str">
        <v>Liverpool</v>
      </c>
      <c r="D671" s="48">
        <v>8.14</v>
      </c>
      <c r="E671" s="48">
        <v>6.7</v>
      </c>
      <c r="F671" s="48">
        <v>5.55</v>
      </c>
      <c r="G671" s="48">
        <v>5.82</v>
      </c>
      <c r="H671" s="48">
        <v>5.69</v>
      </c>
      <c r="I671" s="48">
        <v>7.04</v>
      </c>
      <c r="J671" s="48">
        <v>4.66</v>
      </c>
      <c r="K671" s="48">
        <v>5.59</v>
      </c>
      <c r="L671" s="48">
        <v>1</v>
      </c>
      <c r="N671" s="252">
        <f t="shared" si="83"/>
        <v>3</v>
      </c>
      <c r="O671" s="49" t="str">
        <f>Main!A781</f>
        <v>Burn</v>
      </c>
      <c r="P671" s="49">
        <f>Main!B781</f>
        <v>4.5</v>
      </c>
      <c r="Q671" s="49" t="str">
        <f>Main!C781</f>
        <v>Newcastle</v>
      </c>
      <c r="R671" s="49">
        <f>Main!D781</f>
        <v>3.83</v>
      </c>
      <c r="S671" s="49">
        <f>Main!E781</f>
        <v>2.08</v>
      </c>
      <c r="T671" s="49">
        <f>Main!F781</f>
        <v>3.82</v>
      </c>
      <c r="U671" s="49">
        <f>Main!G781</f>
        <v>3.19</v>
      </c>
      <c r="V671" s="49">
        <f>Main!H781</f>
        <v>3.53</v>
      </c>
      <c r="W671" s="49">
        <f>Main!I781</f>
        <v>3.56</v>
      </c>
      <c r="X671" s="49">
        <f>Main!J781</f>
        <v>2.29</v>
      </c>
      <c r="Y671" s="49">
        <f>Main!K781</f>
        <v>2.04</v>
      </c>
      <c r="Z671" s="49">
        <f>Main!L3421</f>
        <v>0</v>
      </c>
      <c r="AB671" s="49">
        <v>4</v>
      </c>
      <c r="AC671" s="49" t="str">
        <v>Ederson</v>
      </c>
      <c r="AD671" s="49">
        <v>5.4</v>
      </c>
      <c r="AE671" s="49" t="str">
        <v>Man City</v>
      </c>
      <c r="AF671" s="49">
        <v>4.5999999999999996</v>
      </c>
      <c r="AG671" s="49">
        <v>3.91</v>
      </c>
      <c r="AH671" s="49">
        <v>7.59</v>
      </c>
      <c r="AI671" s="49">
        <v>4.5</v>
      </c>
      <c r="AJ671" s="49">
        <v>3.67</v>
      </c>
      <c r="AK671" s="49">
        <v>7.83</v>
      </c>
      <c r="AL671" s="49">
        <v>4.32</v>
      </c>
      <c r="AM671" s="49">
        <v>1.89</v>
      </c>
      <c r="AN671" s="49">
        <v>1</v>
      </c>
      <c r="AP671" s="50" t="str">
        <f>Main!A781</f>
        <v>Burn</v>
      </c>
      <c r="AQ671" s="50">
        <f>Main!B781</f>
        <v>4.5</v>
      </c>
      <c r="AR671" s="50" t="str">
        <f>Main!C781</f>
        <v>Newcastle</v>
      </c>
      <c r="AS671" s="50">
        <f>Main!D781</f>
        <v>3.83</v>
      </c>
      <c r="AT671" s="50">
        <f>Main!E781</f>
        <v>2.08</v>
      </c>
      <c r="AU671" s="50">
        <f>Main!F781</f>
        <v>3.82</v>
      </c>
      <c r="AV671" s="50">
        <f>Main!G781</f>
        <v>3.19</v>
      </c>
      <c r="AW671" s="50">
        <f>Main!H781</f>
        <v>3.53</v>
      </c>
      <c r="AX671" s="50">
        <f>Main!I781</f>
        <v>3.56</v>
      </c>
      <c r="AY671" s="50">
        <f>Main!J781</f>
        <v>2.29</v>
      </c>
      <c r="AZ671" s="50">
        <f>Main!K781</f>
        <v>2.04</v>
      </c>
      <c r="BA671" s="50">
        <f>Main!L1661</f>
        <v>0</v>
      </c>
      <c r="BC671" s="50" t="str">
        <v>Saliba</v>
      </c>
      <c r="BD671" s="50">
        <v>5.3</v>
      </c>
      <c r="BE671" s="50" t="str">
        <v>Arsenal</v>
      </c>
      <c r="BF671" s="50">
        <v>3.14</v>
      </c>
      <c r="BG671" s="50">
        <v>2.59</v>
      </c>
      <c r="BH671" s="50">
        <v>2.19</v>
      </c>
      <c r="BI671" s="50">
        <v>2.69</v>
      </c>
      <c r="BJ671" s="50">
        <v>3.3</v>
      </c>
      <c r="BK671" s="50">
        <v>5.45</v>
      </c>
      <c r="BL671" s="50">
        <v>2.91</v>
      </c>
      <c r="BM671" s="50">
        <v>2.34</v>
      </c>
      <c r="BN671" s="50">
        <v>0</v>
      </c>
      <c r="BP671" s="126" t="str">
        <f>Main!A671</f>
        <v>Burn</v>
      </c>
      <c r="BQ671" s="126">
        <f>Main!N3421</f>
        <v>0</v>
      </c>
      <c r="BR671" s="126">
        <f>Main!J11</f>
        <v>2.29</v>
      </c>
      <c r="BS671" s="126" t="str">
        <v>Burn</v>
      </c>
      <c r="BT671" s="126">
        <v>0</v>
      </c>
      <c r="BU671" s="126">
        <v>2.29</v>
      </c>
      <c r="BV671" s="127" t="str">
        <f t="shared" si="84"/>
        <v>Burn</v>
      </c>
      <c r="BW671" s="127">
        <f>Main!P3421</f>
        <v>0</v>
      </c>
      <c r="BX671" s="127">
        <f t="shared" si="85"/>
        <v>2.29</v>
      </c>
      <c r="BY671" s="127" t="str">
        <v>Saliba</v>
      </c>
      <c r="BZ671" s="127">
        <v>0</v>
      </c>
      <c r="CA671" s="127">
        <v>2.91</v>
      </c>
      <c r="CH671" s="19" t="str">
        <f t="shared" si="86"/>
        <v>Burn</v>
      </c>
      <c r="CI671" s="19">
        <f>Main!M3421-BQ671-BW671-CC671</f>
        <v>0</v>
      </c>
      <c r="CJ671" s="19">
        <f t="shared" si="87"/>
        <v>2.29</v>
      </c>
      <c r="CK671" s="19" t="str">
        <v>Saliba</v>
      </c>
      <c r="CL671" s="19">
        <v>0</v>
      </c>
      <c r="CM671" s="19">
        <v>2.91</v>
      </c>
    </row>
    <row r="672" spans="1:91">
      <c r="A672" s="48" t="str">
        <v>Saka</v>
      </c>
      <c r="B672" s="48">
        <v>8</v>
      </c>
      <c r="C672" s="48" t="str">
        <v>Arsenal</v>
      </c>
      <c r="D672" s="48">
        <v>4.79</v>
      </c>
      <c r="E672" s="48">
        <v>4.96</v>
      </c>
      <c r="F672" s="48">
        <v>4.45</v>
      </c>
      <c r="G672" s="48">
        <v>4.71</v>
      </c>
      <c r="H672" s="48">
        <v>5.0199999999999996</v>
      </c>
      <c r="I672" s="48">
        <v>9.41</v>
      </c>
      <c r="J672" s="48">
        <v>4.7699999999999996</v>
      </c>
      <c r="K672" s="48">
        <v>3.88</v>
      </c>
      <c r="L672" s="48">
        <v>1</v>
      </c>
      <c r="N672" s="252">
        <f t="shared" si="83"/>
        <v>3</v>
      </c>
      <c r="O672" s="49" t="str">
        <f>Main!A782</f>
        <v>Botman</v>
      </c>
      <c r="P672" s="49">
        <f>Main!B782</f>
        <v>4.4000000000000004</v>
      </c>
      <c r="Q672" s="49" t="str">
        <f>Main!C782</f>
        <v>Newcastle</v>
      </c>
      <c r="R672" s="49">
        <f>Main!D782</f>
        <v>3.77</v>
      </c>
      <c r="S672" s="49">
        <f>Main!E782</f>
        <v>2.08</v>
      </c>
      <c r="T672" s="49">
        <f>Main!F782</f>
        <v>3.68</v>
      </c>
      <c r="U672" s="49">
        <f>Main!G782</f>
        <v>3.25</v>
      </c>
      <c r="V672" s="49">
        <f>Main!H782</f>
        <v>3.65</v>
      </c>
      <c r="W672" s="49">
        <f>Main!I782</f>
        <v>3.46</v>
      </c>
      <c r="X672" s="49">
        <f>Main!J782</f>
        <v>2.31</v>
      </c>
      <c r="Y672" s="49">
        <f>Main!K782</f>
        <v>2.04</v>
      </c>
      <c r="Z672" s="49">
        <f>Main!L3422</f>
        <v>0</v>
      </c>
      <c r="AB672" s="49">
        <v>1</v>
      </c>
      <c r="AC672" s="49" t="str">
        <v>Kane</v>
      </c>
      <c r="AD672" s="49">
        <v>11.6</v>
      </c>
      <c r="AE672" s="49" t="str">
        <v>Spurs</v>
      </c>
      <c r="AF672" s="49">
        <v>6.28</v>
      </c>
      <c r="AG672" s="49">
        <v>4.4000000000000004</v>
      </c>
      <c r="AH672" s="49">
        <v>7.99</v>
      </c>
      <c r="AI672" s="49">
        <v>5.57</v>
      </c>
      <c r="AJ672" s="49">
        <v>4.18</v>
      </c>
      <c r="AK672" s="49">
        <v>5.35</v>
      </c>
      <c r="AL672" s="49">
        <v>5.68</v>
      </c>
      <c r="AM672" s="49">
        <v>4.99</v>
      </c>
      <c r="AN672" s="49">
        <v>0</v>
      </c>
      <c r="AP672" s="50" t="str">
        <f>Main!A782</f>
        <v>Botman</v>
      </c>
      <c r="AQ672" s="50">
        <f>Main!B782</f>
        <v>4.4000000000000004</v>
      </c>
      <c r="AR672" s="50" t="str">
        <f>Main!C782</f>
        <v>Newcastle</v>
      </c>
      <c r="AS672" s="50">
        <f>Main!D782</f>
        <v>3.77</v>
      </c>
      <c r="AT672" s="50">
        <f>Main!E782</f>
        <v>2.08</v>
      </c>
      <c r="AU672" s="50">
        <f>Main!F782</f>
        <v>3.68</v>
      </c>
      <c r="AV672" s="50">
        <f>Main!G782</f>
        <v>3.25</v>
      </c>
      <c r="AW672" s="50">
        <f>Main!H782</f>
        <v>3.65</v>
      </c>
      <c r="AX672" s="50">
        <f>Main!I782</f>
        <v>3.46</v>
      </c>
      <c r="AY672" s="50">
        <f>Main!J782</f>
        <v>2.31</v>
      </c>
      <c r="AZ672" s="50">
        <f>Main!K782</f>
        <v>2.04</v>
      </c>
      <c r="BA672" s="50">
        <f>Main!L1662</f>
        <v>0</v>
      </c>
      <c r="BC672" s="50" t="str">
        <v>Burn</v>
      </c>
      <c r="BD672" s="50">
        <v>4.5</v>
      </c>
      <c r="BE672" s="50" t="str">
        <v>Newcastle</v>
      </c>
      <c r="BF672" s="50">
        <v>3.83</v>
      </c>
      <c r="BG672" s="50">
        <v>2.08</v>
      </c>
      <c r="BH672" s="50">
        <v>3.82</v>
      </c>
      <c r="BI672" s="50">
        <v>3.19</v>
      </c>
      <c r="BJ672" s="50">
        <v>3.53</v>
      </c>
      <c r="BK672" s="50">
        <v>3.56</v>
      </c>
      <c r="BL672" s="50">
        <v>2.29</v>
      </c>
      <c r="BM672" s="50">
        <v>2.04</v>
      </c>
      <c r="BN672" s="50">
        <v>0</v>
      </c>
      <c r="BP672" s="126" t="str">
        <f>Main!A672</f>
        <v>Botman</v>
      </c>
      <c r="BQ672" s="126">
        <f>Main!N3422</f>
        <v>0</v>
      </c>
      <c r="BR672" s="126">
        <f>Main!J12</f>
        <v>2.31</v>
      </c>
      <c r="BS672" s="126" t="str">
        <v>Botman</v>
      </c>
      <c r="BT672" s="126">
        <v>0</v>
      </c>
      <c r="BU672" s="126">
        <v>2.31</v>
      </c>
      <c r="BV672" s="127" t="str">
        <f t="shared" si="84"/>
        <v>Botman</v>
      </c>
      <c r="BW672" s="127">
        <f>Main!P3422</f>
        <v>1</v>
      </c>
      <c r="BX672" s="127">
        <f t="shared" si="85"/>
        <v>2.31</v>
      </c>
      <c r="BY672" s="127" t="str">
        <v>Burn</v>
      </c>
      <c r="BZ672" s="127">
        <v>0</v>
      </c>
      <c r="CA672" s="127">
        <v>2.29</v>
      </c>
      <c r="CH672" s="19" t="str">
        <f t="shared" si="86"/>
        <v>Botman</v>
      </c>
      <c r="CI672" s="19">
        <f>Main!M3422-BQ672-BW672-CC672</f>
        <v>0</v>
      </c>
      <c r="CJ672" s="19">
        <f t="shared" si="87"/>
        <v>2.31</v>
      </c>
      <c r="CK672" s="19" t="str">
        <v>Burn</v>
      </c>
      <c r="CL672" s="19">
        <v>0</v>
      </c>
      <c r="CM672" s="19">
        <v>2.29</v>
      </c>
    </row>
    <row r="673" spans="1:91">
      <c r="A673" s="48" t="str">
        <v>Martinelli</v>
      </c>
      <c r="B673" s="48">
        <v>6.8</v>
      </c>
      <c r="C673" s="48" t="str">
        <v>Arsenal</v>
      </c>
      <c r="D673" s="48">
        <v>4.3499999999999996</v>
      </c>
      <c r="E673" s="48">
        <v>4.3600000000000003</v>
      </c>
      <c r="F673" s="48">
        <v>3.96</v>
      </c>
      <c r="G673" s="48">
        <v>4.4000000000000004</v>
      </c>
      <c r="H673" s="48">
        <v>4.43</v>
      </c>
      <c r="I673" s="48">
        <v>8.3800000000000008</v>
      </c>
      <c r="J673" s="48">
        <v>4.2</v>
      </c>
      <c r="K673" s="48">
        <v>3.31</v>
      </c>
      <c r="L673" s="48">
        <v>1</v>
      </c>
      <c r="N673" s="252">
        <f t="shared" si="83"/>
        <v>3</v>
      </c>
      <c r="O673" s="49" t="str">
        <f>Main!A783</f>
        <v>Dier</v>
      </c>
      <c r="P673" s="49">
        <f>Main!B783</f>
        <v>5.2</v>
      </c>
      <c r="Q673" s="49" t="str">
        <f>Main!C783</f>
        <v>Spurs</v>
      </c>
      <c r="R673" s="49">
        <f>Main!D783</f>
        <v>3.49</v>
      </c>
      <c r="S673" s="49">
        <f>Main!E783</f>
        <v>2.98</v>
      </c>
      <c r="T673" s="49">
        <f>Main!F783</f>
        <v>3.82</v>
      </c>
      <c r="U673" s="49">
        <f>Main!G783</f>
        <v>2.9</v>
      </c>
      <c r="V673" s="49">
        <f>Main!H783</f>
        <v>1.85</v>
      </c>
      <c r="W673" s="49">
        <f>Main!I783</f>
        <v>2.8</v>
      </c>
      <c r="X673" s="49">
        <f>Main!J783</f>
        <v>3.19</v>
      </c>
      <c r="Y673" s="49">
        <f>Main!K783</f>
        <v>2.67</v>
      </c>
      <c r="Z673" s="49">
        <f>Main!L3423</f>
        <v>0</v>
      </c>
      <c r="AB673" s="49">
        <v>1</v>
      </c>
      <c r="AC673" s="49" t="str">
        <v>Darwin</v>
      </c>
      <c r="AD673" s="49">
        <v>9</v>
      </c>
      <c r="AE673" s="49" t="str">
        <v>Liverpool</v>
      </c>
      <c r="AF673" s="49">
        <v>6.34</v>
      </c>
      <c r="AG673" s="49">
        <v>5.17</v>
      </c>
      <c r="AH673" s="49">
        <v>4.21</v>
      </c>
      <c r="AI673" s="49">
        <v>4.21</v>
      </c>
      <c r="AJ673" s="49">
        <v>4.37</v>
      </c>
      <c r="AK673" s="49">
        <v>5.0999999999999996</v>
      </c>
      <c r="AL673" s="49">
        <v>3.63</v>
      </c>
      <c r="AM673" s="49">
        <v>4.18</v>
      </c>
      <c r="AN673" s="49">
        <v>0</v>
      </c>
      <c r="AP673" s="50" t="str">
        <f>Main!A783</f>
        <v>Dier</v>
      </c>
      <c r="AQ673" s="50">
        <f>Main!B783</f>
        <v>5.2</v>
      </c>
      <c r="AR673" s="50" t="str">
        <f>Main!C783</f>
        <v>Spurs</v>
      </c>
      <c r="AS673" s="50">
        <f>Main!D783</f>
        <v>3.49</v>
      </c>
      <c r="AT673" s="50">
        <f>Main!E783</f>
        <v>2.98</v>
      </c>
      <c r="AU673" s="50">
        <f>Main!F783</f>
        <v>3.82</v>
      </c>
      <c r="AV673" s="50">
        <f>Main!G783</f>
        <v>2.9</v>
      </c>
      <c r="AW673" s="50">
        <f>Main!H783</f>
        <v>1.85</v>
      </c>
      <c r="AX673" s="50">
        <f>Main!I783</f>
        <v>2.8</v>
      </c>
      <c r="AY673" s="50">
        <f>Main!J783</f>
        <v>3.19</v>
      </c>
      <c r="AZ673" s="50">
        <f>Main!K783</f>
        <v>2.67</v>
      </c>
      <c r="BA673" s="50">
        <f>Main!L1663</f>
        <v>0</v>
      </c>
      <c r="BC673" s="50" t="str">
        <v>Botman</v>
      </c>
      <c r="BD673" s="50">
        <v>4.4000000000000004</v>
      </c>
      <c r="BE673" s="50" t="str">
        <v>Newcastle</v>
      </c>
      <c r="BF673" s="50">
        <v>3.77</v>
      </c>
      <c r="BG673" s="50">
        <v>2.08</v>
      </c>
      <c r="BH673" s="50">
        <v>3.68</v>
      </c>
      <c r="BI673" s="50">
        <v>3.25</v>
      </c>
      <c r="BJ673" s="50">
        <v>3.65</v>
      </c>
      <c r="BK673" s="50">
        <v>3.46</v>
      </c>
      <c r="BL673" s="50">
        <v>2.31</v>
      </c>
      <c r="BM673" s="50">
        <v>2.04</v>
      </c>
      <c r="BN673" s="50">
        <v>0</v>
      </c>
      <c r="BP673" s="126" t="str">
        <f>Main!A673</f>
        <v>Dier</v>
      </c>
      <c r="BQ673" s="126">
        <f>Main!N3423</f>
        <v>0</v>
      </c>
      <c r="BR673" s="126">
        <f>Main!J13</f>
        <v>3.19</v>
      </c>
      <c r="BS673" s="126" t="str">
        <v>Dier</v>
      </c>
      <c r="BT673" s="126">
        <v>0</v>
      </c>
      <c r="BU673" s="126">
        <v>3.19</v>
      </c>
      <c r="BV673" s="127" t="str">
        <f t="shared" si="84"/>
        <v>Dier</v>
      </c>
      <c r="BW673" s="127">
        <f>Main!P3423</f>
        <v>0</v>
      </c>
      <c r="BX673" s="127">
        <f t="shared" si="85"/>
        <v>3.19</v>
      </c>
      <c r="BY673" s="127" t="str">
        <v>Dier</v>
      </c>
      <c r="BZ673" s="127">
        <v>0</v>
      </c>
      <c r="CA673" s="127">
        <v>3.19</v>
      </c>
      <c r="CH673" s="19" t="str">
        <f t="shared" si="86"/>
        <v>Dier</v>
      </c>
      <c r="CI673" s="19">
        <f>Main!M3423-BQ673-BW673-CC673</f>
        <v>0</v>
      </c>
      <c r="CJ673" s="19">
        <f t="shared" si="87"/>
        <v>3.19</v>
      </c>
      <c r="CK673" s="19" t="str">
        <v>Botman</v>
      </c>
      <c r="CL673" s="19">
        <v>0</v>
      </c>
      <c r="CM673" s="19">
        <v>2.31</v>
      </c>
    </row>
    <row r="674" spans="1:91">
      <c r="A674" s="48" t="str">
        <v>Mount</v>
      </c>
      <c r="B674" s="48">
        <v>7.5</v>
      </c>
      <c r="C674" s="48" t="str">
        <v>Chelsea</v>
      </c>
      <c r="D674" s="48">
        <v>4.3099999999999996</v>
      </c>
      <c r="E674" s="48">
        <v>7.12</v>
      </c>
      <c r="F674" s="48">
        <v>4.3</v>
      </c>
      <c r="G674" s="48">
        <v>3.08</v>
      </c>
      <c r="H674" s="48">
        <v>4.5</v>
      </c>
      <c r="I674" s="48">
        <v>3.52</v>
      </c>
      <c r="J674" s="48">
        <v>4.62</v>
      </c>
      <c r="K674" s="48">
        <v>3.34</v>
      </c>
      <c r="L674" s="48">
        <v>1</v>
      </c>
      <c r="N674" s="252">
        <f t="shared" si="83"/>
        <v>3</v>
      </c>
      <c r="O674" s="49" t="str">
        <f>Main!A784</f>
        <v>Schär</v>
      </c>
      <c r="P674" s="49">
        <f>Main!B784</f>
        <v>4.9000000000000004</v>
      </c>
      <c r="Q674" s="49" t="str">
        <f>Main!C784</f>
        <v>Newcastle</v>
      </c>
      <c r="R674" s="49">
        <f>Main!D784</f>
        <v>4.0599999999999996</v>
      </c>
      <c r="S674" s="49">
        <f>Main!E784</f>
        <v>1.69</v>
      </c>
      <c r="T674" s="49">
        <f>Main!F784</f>
        <v>3.37</v>
      </c>
      <c r="U674" s="49">
        <f>Main!G784</f>
        <v>2.85</v>
      </c>
      <c r="V674" s="49">
        <f>Main!H784</f>
        <v>3.68</v>
      </c>
      <c r="W674" s="49">
        <f>Main!I784</f>
        <v>3.69</v>
      </c>
      <c r="X674" s="49">
        <f>Main!J784</f>
        <v>2.3199999999999998</v>
      </c>
      <c r="Y674" s="49">
        <f>Main!K784</f>
        <v>2.0299999999999998</v>
      </c>
      <c r="Z674" s="49">
        <f>Main!L3424</f>
        <v>0</v>
      </c>
      <c r="AB674" s="49">
        <v>1</v>
      </c>
      <c r="AC674" s="49" t="str">
        <v>Nketiah</v>
      </c>
      <c r="AD674" s="49">
        <v>6.5</v>
      </c>
      <c r="AE674" s="49" t="str">
        <v>Arsenal</v>
      </c>
      <c r="AF674" s="49">
        <v>4.17</v>
      </c>
      <c r="AG674" s="49">
        <v>4.2300000000000004</v>
      </c>
      <c r="AH674" s="49">
        <v>3.66</v>
      </c>
      <c r="AI674" s="49">
        <v>4.16</v>
      </c>
      <c r="AJ674" s="49">
        <v>3.93</v>
      </c>
      <c r="AK674" s="49">
        <v>7.48</v>
      </c>
      <c r="AL674" s="49">
        <v>3.2</v>
      </c>
      <c r="AM674" s="49">
        <v>2.11</v>
      </c>
      <c r="AN674" s="49">
        <v>0</v>
      </c>
      <c r="AP674" s="50" t="str">
        <f>Main!A784</f>
        <v>Schär</v>
      </c>
      <c r="AQ674" s="50">
        <f>Main!B784</f>
        <v>4.9000000000000004</v>
      </c>
      <c r="AR674" s="50" t="str">
        <f>Main!C784</f>
        <v>Newcastle</v>
      </c>
      <c r="AS674" s="50">
        <f>Main!D784</f>
        <v>4.0599999999999996</v>
      </c>
      <c r="AT674" s="50">
        <f>Main!E784</f>
        <v>1.69</v>
      </c>
      <c r="AU674" s="50">
        <f>Main!F784</f>
        <v>3.37</v>
      </c>
      <c r="AV674" s="50">
        <f>Main!G784</f>
        <v>2.85</v>
      </c>
      <c r="AW674" s="50">
        <f>Main!H784</f>
        <v>3.68</v>
      </c>
      <c r="AX674" s="50">
        <f>Main!I784</f>
        <v>3.69</v>
      </c>
      <c r="AY674" s="50">
        <f>Main!J784</f>
        <v>2.3199999999999998</v>
      </c>
      <c r="AZ674" s="50">
        <f>Main!K784</f>
        <v>2.0299999999999998</v>
      </c>
      <c r="BA674" s="50">
        <f>Main!L1664</f>
        <v>0</v>
      </c>
      <c r="BC674" s="50" t="str">
        <v>Dier</v>
      </c>
      <c r="BD674" s="50">
        <v>5.2</v>
      </c>
      <c r="BE674" s="50" t="str">
        <v>Spurs</v>
      </c>
      <c r="BF674" s="50">
        <v>3.49</v>
      </c>
      <c r="BG674" s="50">
        <v>2.98</v>
      </c>
      <c r="BH674" s="50">
        <v>3.82</v>
      </c>
      <c r="BI674" s="50">
        <v>2.9</v>
      </c>
      <c r="BJ674" s="50">
        <v>1.85</v>
      </c>
      <c r="BK674" s="50">
        <v>2.8</v>
      </c>
      <c r="BL674" s="50">
        <v>3.19</v>
      </c>
      <c r="BM674" s="50">
        <v>2.67</v>
      </c>
      <c r="BN674" s="50">
        <v>0</v>
      </c>
      <c r="BP674" s="126" t="str">
        <f>Main!A674</f>
        <v>Schär</v>
      </c>
      <c r="BQ674" s="126">
        <f>Main!N3424</f>
        <v>0</v>
      </c>
      <c r="BR674" s="126">
        <f>Main!J14</f>
        <v>2.3199999999999998</v>
      </c>
      <c r="BS674" s="126" t="str">
        <v>Schär</v>
      </c>
      <c r="BT674" s="126">
        <v>0</v>
      </c>
      <c r="BU674" s="126">
        <v>2.3199999999999998</v>
      </c>
      <c r="BV674" s="127" t="str">
        <f t="shared" si="84"/>
        <v>Schär</v>
      </c>
      <c r="BW674" s="127">
        <f>Main!P3424</f>
        <v>0</v>
      </c>
      <c r="BX674" s="127">
        <f t="shared" si="85"/>
        <v>2.3199999999999998</v>
      </c>
      <c r="BY674" s="127" t="str">
        <v>Schär</v>
      </c>
      <c r="BZ674" s="127">
        <v>0</v>
      </c>
      <c r="CA674" s="127">
        <v>2.3199999999999998</v>
      </c>
      <c r="CH674" s="19" t="str">
        <f t="shared" si="86"/>
        <v>Schär</v>
      </c>
      <c r="CI674" s="19">
        <f>Main!M3424-BQ674-BW674-CC674</f>
        <v>0</v>
      </c>
      <c r="CJ674" s="19">
        <f t="shared" si="87"/>
        <v>2.3199999999999998</v>
      </c>
      <c r="CK674" s="19" t="str">
        <v>Dier</v>
      </c>
      <c r="CL674" s="19">
        <v>0</v>
      </c>
      <c r="CM674" s="19">
        <v>3.19</v>
      </c>
    </row>
    <row r="675" spans="1:91">
      <c r="A675" s="48" t="str">
        <v>Rashford</v>
      </c>
      <c r="B675" s="48">
        <v>6.8</v>
      </c>
      <c r="C675" s="48" t="str">
        <v>Man Utd</v>
      </c>
      <c r="D675" s="48">
        <v>4.4400000000000004</v>
      </c>
      <c r="E675" s="48">
        <v>5.14</v>
      </c>
      <c r="F675" s="48">
        <v>3.14</v>
      </c>
      <c r="G675" s="48">
        <v>2.98</v>
      </c>
      <c r="H675" s="48">
        <v>4.33</v>
      </c>
      <c r="I675" s="48">
        <v>4.12</v>
      </c>
      <c r="J675" s="48">
        <v>4.43</v>
      </c>
      <c r="K675" s="48">
        <v>2.1</v>
      </c>
      <c r="L675" s="48">
        <v>1</v>
      </c>
      <c r="N675" s="252">
        <f t="shared" si="83"/>
        <v>3</v>
      </c>
      <c r="O675" s="49" t="str">
        <f>Main!A785</f>
        <v>Zinchenko</v>
      </c>
      <c r="P675" s="49">
        <f>Main!B785</f>
        <v>5</v>
      </c>
      <c r="Q675" s="49" t="str">
        <f>Main!C785</f>
        <v>Arsenal</v>
      </c>
      <c r="R675" s="49">
        <f>Main!D785</f>
        <v>2.52</v>
      </c>
      <c r="S675" s="49">
        <f>Main!E785</f>
        <v>2.68</v>
      </c>
      <c r="T675" s="49">
        <f>Main!F785</f>
        <v>2.23</v>
      </c>
      <c r="U675" s="49">
        <f>Main!G785</f>
        <v>2.7</v>
      </c>
      <c r="V675" s="49">
        <f>Main!H785</f>
        <v>3.15</v>
      </c>
      <c r="W675" s="49">
        <f>Main!I785</f>
        <v>5.31</v>
      </c>
      <c r="X675" s="49">
        <f>Main!J785</f>
        <v>2.75</v>
      </c>
      <c r="Y675" s="49">
        <f>Main!K785</f>
        <v>2.25</v>
      </c>
      <c r="Z675" s="49">
        <f>Main!L3425</f>
        <v>0</v>
      </c>
      <c r="AB675" s="49">
        <v>1</v>
      </c>
      <c r="AC675" s="49" t="str">
        <v>Wilson</v>
      </c>
      <c r="AD675" s="49">
        <v>7.4</v>
      </c>
      <c r="AE675" s="49" t="str">
        <v>Newcastle</v>
      </c>
      <c r="AF675" s="49">
        <v>3.46</v>
      </c>
      <c r="AG675" s="49">
        <v>3.41</v>
      </c>
      <c r="AH675" s="49">
        <v>5.33</v>
      </c>
      <c r="AI675" s="49">
        <v>4</v>
      </c>
      <c r="AJ675" s="49">
        <v>4.3099999999999996</v>
      </c>
      <c r="AK675" s="49">
        <v>4.16</v>
      </c>
      <c r="AL675" s="49">
        <v>3.49</v>
      </c>
      <c r="AM675" s="49">
        <v>2.5099999999999998</v>
      </c>
      <c r="AN675" s="49">
        <v>0</v>
      </c>
      <c r="AP675" s="50" t="str">
        <f>Main!A785</f>
        <v>Zinchenko</v>
      </c>
      <c r="AQ675" s="50">
        <f>Main!B785</f>
        <v>5</v>
      </c>
      <c r="AR675" s="50" t="str">
        <f>Main!C785</f>
        <v>Arsenal</v>
      </c>
      <c r="AS675" s="50">
        <f>Main!D785</f>
        <v>2.52</v>
      </c>
      <c r="AT675" s="50">
        <f>Main!E785</f>
        <v>2.68</v>
      </c>
      <c r="AU675" s="50">
        <f>Main!F785</f>
        <v>2.23</v>
      </c>
      <c r="AV675" s="50">
        <f>Main!G785</f>
        <v>2.7</v>
      </c>
      <c r="AW675" s="50">
        <f>Main!H785</f>
        <v>3.15</v>
      </c>
      <c r="AX675" s="50">
        <f>Main!I785</f>
        <v>5.31</v>
      </c>
      <c r="AY675" s="50">
        <f>Main!J785</f>
        <v>2.75</v>
      </c>
      <c r="AZ675" s="50">
        <f>Main!K785</f>
        <v>2.25</v>
      </c>
      <c r="BA675" s="50">
        <f>Main!L1665</f>
        <v>0</v>
      </c>
      <c r="BC675" s="50" t="str">
        <v>Schär</v>
      </c>
      <c r="BD675" s="50">
        <v>4.9000000000000004</v>
      </c>
      <c r="BE675" s="50" t="str">
        <v>Newcastle</v>
      </c>
      <c r="BF675" s="50">
        <v>4.0599999999999996</v>
      </c>
      <c r="BG675" s="50">
        <v>1.69</v>
      </c>
      <c r="BH675" s="50">
        <v>3.37</v>
      </c>
      <c r="BI675" s="50">
        <v>2.85</v>
      </c>
      <c r="BJ675" s="50">
        <v>3.68</v>
      </c>
      <c r="BK675" s="50">
        <v>3.69</v>
      </c>
      <c r="BL675" s="50">
        <v>2.3199999999999998</v>
      </c>
      <c r="BM675" s="50">
        <v>2.0299999999999998</v>
      </c>
      <c r="BN675" s="50">
        <v>0</v>
      </c>
      <c r="BP675" s="126" t="str">
        <f>Main!A675</f>
        <v>Zinchenko</v>
      </c>
      <c r="BQ675" s="126">
        <f>Main!N3425</f>
        <v>0</v>
      </c>
      <c r="BR675" s="126">
        <f>Main!J15</f>
        <v>2.75</v>
      </c>
      <c r="BS675" s="126" t="str">
        <v>Zinchenko</v>
      </c>
      <c r="BT675" s="126">
        <v>0</v>
      </c>
      <c r="BU675" s="126">
        <v>2.75</v>
      </c>
      <c r="BV675" s="127" t="str">
        <f t="shared" si="84"/>
        <v>Zinchenko</v>
      </c>
      <c r="BW675" s="127">
        <f>Main!P3425</f>
        <v>0</v>
      </c>
      <c r="BX675" s="127">
        <f t="shared" si="85"/>
        <v>2.75</v>
      </c>
      <c r="BY675" s="127" t="str">
        <v>Zinchenko</v>
      </c>
      <c r="BZ675" s="127">
        <v>0</v>
      </c>
      <c r="CA675" s="127">
        <v>2.75</v>
      </c>
      <c r="CH675" s="19" t="str">
        <f t="shared" si="86"/>
        <v>Zinchenko</v>
      </c>
      <c r="CI675" s="19">
        <f>Main!M3425-BQ675-BW675-CC675</f>
        <v>0</v>
      </c>
      <c r="CJ675" s="19">
        <f t="shared" si="87"/>
        <v>2.75</v>
      </c>
      <c r="CK675" s="19" t="str">
        <v>Schär</v>
      </c>
      <c r="CL675" s="19">
        <v>0</v>
      </c>
      <c r="CM675" s="19">
        <v>2.3199999999999998</v>
      </c>
    </row>
    <row r="676" spans="1:91">
      <c r="A676" s="48" t="str">
        <v>Cancelo</v>
      </c>
      <c r="B676" s="48">
        <v>7.4</v>
      </c>
      <c r="C676" s="48" t="str">
        <v>Man City</v>
      </c>
      <c r="D676" s="48">
        <v>4.88</v>
      </c>
      <c r="E676" s="48">
        <v>3.74</v>
      </c>
      <c r="F676" s="48">
        <v>6.68</v>
      </c>
      <c r="G676" s="48">
        <v>4.47</v>
      </c>
      <c r="H676" s="48">
        <v>3.18</v>
      </c>
      <c r="I676" s="48">
        <v>7.21</v>
      </c>
      <c r="J676" s="48">
        <v>4.09</v>
      </c>
      <c r="K676" s="48">
        <v>1.86</v>
      </c>
      <c r="L676" s="48">
        <v>0</v>
      </c>
      <c r="N676" s="252">
        <f t="shared" si="83"/>
        <v>3</v>
      </c>
      <c r="O676" s="49" t="str">
        <f>Main!A786</f>
        <v>Walker</v>
      </c>
      <c r="P676" s="49">
        <f>Main!B786</f>
        <v>4.8</v>
      </c>
      <c r="Q676" s="49" t="str">
        <f>Main!C786</f>
        <v>Man City</v>
      </c>
      <c r="R676" s="49">
        <f>Main!D786</f>
        <v>3.17</v>
      </c>
      <c r="S676" s="49">
        <f>Main!E786</f>
        <v>2.37</v>
      </c>
      <c r="T676" s="49">
        <f>Main!F786</f>
        <v>4.68</v>
      </c>
      <c r="U676" s="49">
        <f>Main!G786</f>
        <v>3.05</v>
      </c>
      <c r="V676" s="49">
        <f>Main!H786</f>
        <v>2.04</v>
      </c>
      <c r="W676" s="49">
        <f>Main!I786</f>
        <v>4.25</v>
      </c>
      <c r="X676" s="49">
        <f>Main!J786</f>
        <v>2.4500000000000002</v>
      </c>
      <c r="Y676" s="49">
        <f>Main!K786</f>
        <v>1.1399999999999999</v>
      </c>
      <c r="Z676" s="49">
        <f>Main!L3426</f>
        <v>0</v>
      </c>
      <c r="AB676" s="49">
        <v>1</v>
      </c>
      <c r="AC676" s="49" t="str">
        <v>Martial</v>
      </c>
      <c r="AD676" s="49">
        <v>6.7</v>
      </c>
      <c r="AE676" s="49" t="str">
        <v>Man Utd</v>
      </c>
      <c r="AF676" s="49">
        <v>4.17</v>
      </c>
      <c r="AG676" s="49">
        <v>4.93</v>
      </c>
      <c r="AH676" s="49">
        <v>3.2</v>
      </c>
      <c r="AI676" s="49">
        <v>3.21</v>
      </c>
      <c r="AJ676" s="49">
        <v>4.25</v>
      </c>
      <c r="AK676" s="49">
        <v>4.1900000000000004</v>
      </c>
      <c r="AL676" s="49">
        <v>4.3899999999999997</v>
      </c>
      <c r="AM676" s="49">
        <v>2.13</v>
      </c>
      <c r="AN676" s="49">
        <v>0</v>
      </c>
      <c r="AP676" s="50" t="str">
        <f>Main!A786</f>
        <v>Walker</v>
      </c>
      <c r="AQ676" s="50">
        <f>Main!B786</f>
        <v>4.8</v>
      </c>
      <c r="AR676" s="50" t="str">
        <f>Main!C786</f>
        <v>Man City</v>
      </c>
      <c r="AS676" s="50">
        <f>Main!D786</f>
        <v>3.17</v>
      </c>
      <c r="AT676" s="50">
        <f>Main!E786</f>
        <v>2.37</v>
      </c>
      <c r="AU676" s="50">
        <f>Main!F786</f>
        <v>4.68</v>
      </c>
      <c r="AV676" s="50">
        <f>Main!G786</f>
        <v>3.05</v>
      </c>
      <c r="AW676" s="50">
        <f>Main!H786</f>
        <v>2.04</v>
      </c>
      <c r="AX676" s="50">
        <f>Main!I786</f>
        <v>4.25</v>
      </c>
      <c r="AY676" s="50">
        <f>Main!J786</f>
        <v>2.4500000000000002</v>
      </c>
      <c r="AZ676" s="50">
        <f>Main!K786</f>
        <v>1.1399999999999999</v>
      </c>
      <c r="BA676" s="50">
        <f>Main!L1666</f>
        <v>0</v>
      </c>
      <c r="BC676" s="50" t="str">
        <v>Zinchenko</v>
      </c>
      <c r="BD676" s="50">
        <v>5</v>
      </c>
      <c r="BE676" s="50" t="str">
        <v>Arsenal</v>
      </c>
      <c r="BF676" s="50">
        <v>2.52</v>
      </c>
      <c r="BG676" s="50">
        <v>2.68</v>
      </c>
      <c r="BH676" s="50">
        <v>2.23</v>
      </c>
      <c r="BI676" s="50">
        <v>2.7</v>
      </c>
      <c r="BJ676" s="50">
        <v>3.15</v>
      </c>
      <c r="BK676" s="50">
        <v>5.31</v>
      </c>
      <c r="BL676" s="50">
        <v>2.75</v>
      </c>
      <c r="BM676" s="50">
        <v>2.25</v>
      </c>
      <c r="BN676" s="50">
        <v>0</v>
      </c>
      <c r="BP676" s="126" t="str">
        <f>Main!A676</f>
        <v>Walker</v>
      </c>
      <c r="BQ676" s="126">
        <f>Main!N3426</f>
        <v>0</v>
      </c>
      <c r="BR676" s="126">
        <f>Main!J16</f>
        <v>2.4500000000000002</v>
      </c>
      <c r="BS676" s="126" t="str">
        <v>Walker</v>
      </c>
      <c r="BT676" s="126">
        <v>0</v>
      </c>
      <c r="BU676" s="126">
        <v>2.4500000000000002</v>
      </c>
      <c r="BV676" s="127" t="str">
        <f t="shared" si="84"/>
        <v>Walker</v>
      </c>
      <c r="BW676" s="127">
        <f>Main!P3426</f>
        <v>0</v>
      </c>
      <c r="BX676" s="127">
        <f t="shared" si="85"/>
        <v>2.4500000000000002</v>
      </c>
      <c r="BY676" s="127" t="str">
        <v>Walker</v>
      </c>
      <c r="BZ676" s="127">
        <v>0</v>
      </c>
      <c r="CA676" s="127">
        <v>2.4500000000000002</v>
      </c>
      <c r="CH676" s="19" t="str">
        <f t="shared" si="86"/>
        <v>Walker</v>
      </c>
      <c r="CI676" s="19">
        <f>Main!M3426-BQ676-BW676-CC676</f>
        <v>0</v>
      </c>
      <c r="CJ676" s="19">
        <f t="shared" si="87"/>
        <v>2.4500000000000002</v>
      </c>
      <c r="CK676" s="19" t="str">
        <v>Zinchenko</v>
      </c>
      <c r="CL676" s="19">
        <v>0</v>
      </c>
      <c r="CM676" s="19">
        <v>2.75</v>
      </c>
    </row>
    <row r="677" spans="1:91">
      <c r="A677" s="48" t="str">
        <v>Robertson</v>
      </c>
      <c r="B677" s="48">
        <v>6.8</v>
      </c>
      <c r="C677" s="48" t="str">
        <v>Liverpool</v>
      </c>
      <c r="D677" s="48">
        <v>4.58</v>
      </c>
      <c r="E677" s="48">
        <v>3.64</v>
      </c>
      <c r="F677" s="48">
        <v>3.23</v>
      </c>
      <c r="G677" s="48">
        <v>3.52</v>
      </c>
      <c r="H677" s="48">
        <v>3.86</v>
      </c>
      <c r="I677" s="48">
        <v>4.6900000000000004</v>
      </c>
      <c r="J677" s="48">
        <v>2.81</v>
      </c>
      <c r="K677" s="48">
        <v>3.76</v>
      </c>
      <c r="L677" s="48">
        <v>0</v>
      </c>
      <c r="N677" s="252">
        <f t="shared" si="83"/>
        <v>3</v>
      </c>
      <c r="O677" s="49" t="str">
        <f>Main!A787</f>
        <v>Perišić</v>
      </c>
      <c r="P677" s="49">
        <f>Main!B787</f>
        <v>5.8</v>
      </c>
      <c r="Q677" s="49" t="str">
        <f>Main!C787</f>
        <v>Spurs</v>
      </c>
      <c r="R677" s="49">
        <f>Main!D787</f>
        <v>0</v>
      </c>
      <c r="S677" s="49">
        <f>Main!E787</f>
        <v>0</v>
      </c>
      <c r="T677" s="49">
        <f>Main!F787</f>
        <v>0</v>
      </c>
      <c r="U677" s="49">
        <f>Main!G787</f>
        <v>0</v>
      </c>
      <c r="V677" s="49">
        <f>Main!H787</f>
        <v>0</v>
      </c>
      <c r="W677" s="49">
        <f>Main!I787</f>
        <v>2.56</v>
      </c>
      <c r="X677" s="49">
        <f>Main!J787</f>
        <v>2.94</v>
      </c>
      <c r="Y677" s="49">
        <f>Main!K787</f>
        <v>2.4700000000000002</v>
      </c>
      <c r="Z677" s="49">
        <f>Main!L3427</f>
        <v>0</v>
      </c>
      <c r="AB677" s="49">
        <v>1</v>
      </c>
      <c r="AC677" s="49" t="str">
        <v>Watkins</v>
      </c>
      <c r="AD677" s="49">
        <v>7.1</v>
      </c>
      <c r="AE677" s="49" t="str">
        <v>Aston Villa</v>
      </c>
      <c r="AF677" s="49">
        <v>3.48</v>
      </c>
      <c r="AG677" s="49">
        <v>4.07</v>
      </c>
      <c r="AH677" s="49">
        <v>4.54</v>
      </c>
      <c r="AI677" s="49">
        <v>3.76</v>
      </c>
      <c r="AJ677" s="49">
        <v>4.13</v>
      </c>
      <c r="AK677" s="49">
        <v>2.6</v>
      </c>
      <c r="AL677" s="49">
        <v>3.21</v>
      </c>
      <c r="AM677" s="49">
        <v>3.55</v>
      </c>
      <c r="AN677" s="49">
        <v>0</v>
      </c>
      <c r="AP677" s="50" t="str">
        <f>Main!A787</f>
        <v>Perišić</v>
      </c>
      <c r="AQ677" s="50">
        <f>Main!B787</f>
        <v>5.8</v>
      </c>
      <c r="AR677" s="50" t="str">
        <f>Main!C787</f>
        <v>Spurs</v>
      </c>
      <c r="AS677" s="50">
        <f>Main!D787</f>
        <v>0</v>
      </c>
      <c r="AT677" s="50">
        <f>Main!E787</f>
        <v>0</v>
      </c>
      <c r="AU677" s="50">
        <f>Main!F787</f>
        <v>0</v>
      </c>
      <c r="AV677" s="50">
        <f>Main!G787</f>
        <v>0</v>
      </c>
      <c r="AW677" s="50">
        <f>Main!H787</f>
        <v>0</v>
      </c>
      <c r="AX677" s="50">
        <f>Main!I787</f>
        <v>2.56</v>
      </c>
      <c r="AY677" s="50">
        <f>Main!J787</f>
        <v>2.94</v>
      </c>
      <c r="AZ677" s="50">
        <f>Main!K787</f>
        <v>2.4700000000000002</v>
      </c>
      <c r="BA677" s="50">
        <f>Main!L1667</f>
        <v>0</v>
      </c>
      <c r="BC677" s="50" t="str">
        <v>Walker</v>
      </c>
      <c r="BD677" s="50">
        <v>4.8</v>
      </c>
      <c r="BE677" s="50" t="str">
        <v>Man City</v>
      </c>
      <c r="BF677" s="50">
        <v>3.17</v>
      </c>
      <c r="BG677" s="50">
        <v>2.37</v>
      </c>
      <c r="BH677" s="50">
        <v>4.68</v>
      </c>
      <c r="BI677" s="50">
        <v>3.05</v>
      </c>
      <c r="BJ677" s="50">
        <v>2.04</v>
      </c>
      <c r="BK677" s="50">
        <v>4.25</v>
      </c>
      <c r="BL677" s="50">
        <v>2.4500000000000002</v>
      </c>
      <c r="BM677" s="50">
        <v>1.1399999999999999</v>
      </c>
      <c r="BN677" s="50">
        <v>0</v>
      </c>
      <c r="BP677" s="126" t="str">
        <f>Main!A677</f>
        <v>Perišić</v>
      </c>
      <c r="BQ677" s="126">
        <f>Main!N3427</f>
        <v>0</v>
      </c>
      <c r="BR677" s="126">
        <f>Main!J17</f>
        <v>2.94</v>
      </c>
      <c r="BS677" s="126" t="str">
        <v>Perišić</v>
      </c>
      <c r="BT677" s="126">
        <v>0</v>
      </c>
      <c r="BU677" s="126">
        <v>2.94</v>
      </c>
      <c r="BV677" s="127" t="str">
        <f t="shared" si="84"/>
        <v>Perišić</v>
      </c>
      <c r="BW677" s="127">
        <f>Main!P3427</f>
        <v>0</v>
      </c>
      <c r="BX677" s="127">
        <f t="shared" si="85"/>
        <v>2.94</v>
      </c>
      <c r="BY677" s="127" t="str">
        <v>Perišić</v>
      </c>
      <c r="BZ677" s="127">
        <v>0</v>
      </c>
      <c r="CA677" s="127">
        <v>2.94</v>
      </c>
      <c r="CH677" s="19" t="str">
        <f t="shared" si="86"/>
        <v>Perišić</v>
      </c>
      <c r="CI677" s="19">
        <f>Main!M3427-BQ677-BW677-CC677</f>
        <v>0</v>
      </c>
      <c r="CJ677" s="19">
        <f t="shared" si="87"/>
        <v>2.94</v>
      </c>
      <c r="CK677" s="19" t="str">
        <v>Walker</v>
      </c>
      <c r="CL677" s="19">
        <v>0</v>
      </c>
      <c r="CM677" s="19">
        <v>2.4500000000000002</v>
      </c>
    </row>
    <row r="678" spans="1:91">
      <c r="A678" s="48" t="str">
        <v>Van Dijk</v>
      </c>
      <c r="B678" s="48">
        <v>6.5</v>
      </c>
      <c r="C678" s="48" t="str">
        <v>Liverpool</v>
      </c>
      <c r="D678" s="48">
        <v>4.2</v>
      </c>
      <c r="E678" s="48">
        <v>3.49</v>
      </c>
      <c r="F678" s="48">
        <v>3.03</v>
      </c>
      <c r="G678" s="48">
        <v>3.32</v>
      </c>
      <c r="H678" s="48">
        <v>3.66</v>
      </c>
      <c r="I678" s="48">
        <v>4.22</v>
      </c>
      <c r="J678" s="48">
        <v>2.56</v>
      </c>
      <c r="K678" s="48">
        <v>3.38</v>
      </c>
      <c r="L678" s="48">
        <v>0</v>
      </c>
      <c r="N678" s="252">
        <f t="shared" si="83"/>
        <v>3</v>
      </c>
      <c r="O678" s="49" t="str">
        <f>Main!A788</f>
        <v>Stones</v>
      </c>
      <c r="P678" s="49">
        <f>Main!B788</f>
        <v>5.4</v>
      </c>
      <c r="Q678" s="49" t="str">
        <f>Main!C788</f>
        <v>Man City</v>
      </c>
      <c r="R678" s="49">
        <f>Main!D788</f>
        <v>3.18</v>
      </c>
      <c r="S678" s="49">
        <f>Main!E788</f>
        <v>2.4700000000000002</v>
      </c>
      <c r="T678" s="49">
        <f>Main!F788</f>
        <v>4.68</v>
      </c>
      <c r="U678" s="49">
        <f>Main!G788</f>
        <v>3.03</v>
      </c>
      <c r="V678" s="49">
        <f>Main!H788</f>
        <v>1.96</v>
      </c>
      <c r="W678" s="49">
        <f>Main!I788</f>
        <v>3.99</v>
      </c>
      <c r="X678" s="49">
        <f>Main!J788</f>
        <v>2.36</v>
      </c>
      <c r="Y678" s="49">
        <f>Main!K788</f>
        <v>1.05</v>
      </c>
      <c r="Z678" s="49">
        <f>Main!L3428</f>
        <v>0</v>
      </c>
      <c r="AB678" s="49">
        <v>1</v>
      </c>
      <c r="AC678" s="49" t="str">
        <v>Havertz</v>
      </c>
      <c r="AD678" s="49">
        <v>7.7</v>
      </c>
      <c r="AE678" s="49" t="str">
        <v>Chelsea</v>
      </c>
      <c r="AF678" s="49">
        <v>3.67</v>
      </c>
      <c r="AG678" s="49">
        <v>6.18</v>
      </c>
      <c r="AH678" s="49">
        <v>3.54</v>
      </c>
      <c r="AI678" s="49">
        <v>2.58</v>
      </c>
      <c r="AJ678" s="49">
        <v>3.65</v>
      </c>
      <c r="AK678" s="49">
        <v>2.9</v>
      </c>
      <c r="AL678" s="49">
        <v>3.59</v>
      </c>
      <c r="AM678" s="49">
        <v>2.68</v>
      </c>
      <c r="AN678" s="49">
        <v>0</v>
      </c>
      <c r="AP678" s="50" t="str">
        <f>Main!A788</f>
        <v>Stones</v>
      </c>
      <c r="AQ678" s="50">
        <f>Main!B788</f>
        <v>5.4</v>
      </c>
      <c r="AR678" s="50" t="str">
        <f>Main!C788</f>
        <v>Man City</v>
      </c>
      <c r="AS678" s="50">
        <f>Main!D788</f>
        <v>3.18</v>
      </c>
      <c r="AT678" s="50">
        <f>Main!E788</f>
        <v>2.4700000000000002</v>
      </c>
      <c r="AU678" s="50">
        <f>Main!F788</f>
        <v>4.68</v>
      </c>
      <c r="AV678" s="50">
        <f>Main!G788</f>
        <v>3.03</v>
      </c>
      <c r="AW678" s="50">
        <f>Main!H788</f>
        <v>1.96</v>
      </c>
      <c r="AX678" s="50">
        <f>Main!I788</f>
        <v>3.99</v>
      </c>
      <c r="AY678" s="50">
        <f>Main!J788</f>
        <v>2.36</v>
      </c>
      <c r="AZ678" s="50">
        <f>Main!K788</f>
        <v>1.05</v>
      </c>
      <c r="BA678" s="50">
        <f>Main!L1668</f>
        <v>0</v>
      </c>
      <c r="BC678" s="50" t="str">
        <v>Perišić</v>
      </c>
      <c r="BD678" s="50">
        <v>5.8</v>
      </c>
      <c r="BE678" s="50" t="str">
        <v>Spurs</v>
      </c>
      <c r="BF678" s="50">
        <v>0</v>
      </c>
      <c r="BG678" s="50">
        <v>0</v>
      </c>
      <c r="BH678" s="50">
        <v>0</v>
      </c>
      <c r="BI678" s="50">
        <v>0</v>
      </c>
      <c r="BJ678" s="50">
        <v>0</v>
      </c>
      <c r="BK678" s="50">
        <v>2.56</v>
      </c>
      <c r="BL678" s="50">
        <v>2.94</v>
      </c>
      <c r="BM678" s="50">
        <v>2.4700000000000002</v>
      </c>
      <c r="BN678" s="50">
        <v>0</v>
      </c>
      <c r="BP678" s="126" t="str">
        <f>Main!A678</f>
        <v>Stones</v>
      </c>
      <c r="BQ678" s="126">
        <f>Main!N3428</f>
        <v>0</v>
      </c>
      <c r="BR678" s="126">
        <f>Main!J18</f>
        <v>2.36</v>
      </c>
      <c r="BS678" s="126" t="str">
        <v>Stones</v>
      </c>
      <c r="BT678" s="126">
        <v>0</v>
      </c>
      <c r="BU678" s="126">
        <v>2.36</v>
      </c>
      <c r="BV678" s="127" t="str">
        <f t="shared" si="84"/>
        <v>Stones</v>
      </c>
      <c r="BW678" s="127">
        <f>Main!P3428</f>
        <v>0</v>
      </c>
      <c r="BX678" s="127">
        <f t="shared" si="85"/>
        <v>2.36</v>
      </c>
      <c r="BY678" s="127" t="str">
        <v>Stones</v>
      </c>
      <c r="BZ678" s="127">
        <v>0</v>
      </c>
      <c r="CA678" s="127">
        <v>2.36</v>
      </c>
      <c r="CH678" s="19" t="str">
        <f t="shared" si="86"/>
        <v>Stones</v>
      </c>
      <c r="CI678" s="19">
        <f>Main!M3428-BQ678-BW678-CC678</f>
        <v>0</v>
      </c>
      <c r="CJ678" s="19">
        <f t="shared" si="87"/>
        <v>2.36</v>
      </c>
      <c r="CK678" s="19" t="str">
        <v>Perišić</v>
      </c>
      <c r="CL678" s="19">
        <v>0</v>
      </c>
      <c r="CM678" s="19">
        <v>2.94</v>
      </c>
    </row>
    <row r="679" spans="1:91">
      <c r="A679" s="48" t="str">
        <v>White</v>
      </c>
      <c r="B679" s="48">
        <v>4.7</v>
      </c>
      <c r="C679" s="48" t="str">
        <v>Arsenal</v>
      </c>
      <c r="D679" s="48">
        <v>3.1</v>
      </c>
      <c r="E679" s="48">
        <v>3.09</v>
      </c>
      <c r="F679" s="48">
        <v>2.35</v>
      </c>
      <c r="G679" s="48">
        <v>2.73</v>
      </c>
      <c r="H679" s="48">
        <v>3.27</v>
      </c>
      <c r="I679" s="48">
        <v>5.52</v>
      </c>
      <c r="J679" s="48">
        <v>2.98</v>
      </c>
      <c r="K679" s="48">
        <v>2.33</v>
      </c>
      <c r="L679" s="48">
        <v>0</v>
      </c>
      <c r="N679" s="252">
        <f t="shared" si="83"/>
        <v>3</v>
      </c>
      <c r="O679" s="49" t="str">
        <f>Main!A789</f>
        <v>Shaw</v>
      </c>
      <c r="P679" s="49">
        <f>Main!B789</f>
        <v>4.8</v>
      </c>
      <c r="Q679" s="49" t="str">
        <f>Main!C789</f>
        <v>Man Utd</v>
      </c>
      <c r="R679" s="49">
        <f>Main!D789</f>
        <v>3.54</v>
      </c>
      <c r="S679" s="49">
        <f>Main!E789</f>
        <v>4.2</v>
      </c>
      <c r="T679" s="49">
        <f>Main!F789</f>
        <v>1.83</v>
      </c>
      <c r="U679" s="49">
        <f>Main!G789</f>
        <v>1.77</v>
      </c>
      <c r="V679" s="49">
        <f>Main!H789</f>
        <v>3.5</v>
      </c>
      <c r="W679" s="49">
        <f>Main!I789</f>
        <v>2.77</v>
      </c>
      <c r="X679" s="49">
        <f>Main!J789</f>
        <v>3.37</v>
      </c>
      <c r="Y679" s="49">
        <f>Main!K789</f>
        <v>1.64</v>
      </c>
      <c r="Z679" s="49">
        <f>Main!L3429</f>
        <v>0</v>
      </c>
      <c r="AB679" s="49">
        <v>1</v>
      </c>
      <c r="AC679" s="49" t="str">
        <v>Aubameyang</v>
      </c>
      <c r="AD679" s="49">
        <v>8.6999999999999993</v>
      </c>
      <c r="AE679" s="49" t="str">
        <v>Chelsea</v>
      </c>
      <c r="AF679" s="49">
        <v>3.5</v>
      </c>
      <c r="AG679" s="49">
        <v>5.86</v>
      </c>
      <c r="AH679" s="49">
        <v>3.45</v>
      </c>
      <c r="AI679" s="49">
        <v>2.48</v>
      </c>
      <c r="AJ679" s="49">
        <v>3.56</v>
      </c>
      <c r="AK679" s="49">
        <v>2.83</v>
      </c>
      <c r="AL679" s="49">
        <v>3.45</v>
      </c>
      <c r="AM679" s="49">
        <v>2.5299999999999998</v>
      </c>
      <c r="AN679" s="49">
        <v>0</v>
      </c>
      <c r="AP679" s="50" t="str">
        <f>Main!A789</f>
        <v>Shaw</v>
      </c>
      <c r="AQ679" s="50">
        <f>Main!B789</f>
        <v>4.8</v>
      </c>
      <c r="AR679" s="50" t="str">
        <f>Main!C789</f>
        <v>Man Utd</v>
      </c>
      <c r="AS679" s="50">
        <f>Main!D789</f>
        <v>3.54</v>
      </c>
      <c r="AT679" s="50">
        <f>Main!E789</f>
        <v>4.2</v>
      </c>
      <c r="AU679" s="50">
        <f>Main!F789</f>
        <v>1.83</v>
      </c>
      <c r="AV679" s="50">
        <f>Main!G789</f>
        <v>1.77</v>
      </c>
      <c r="AW679" s="50">
        <f>Main!H789</f>
        <v>3.5</v>
      </c>
      <c r="AX679" s="50">
        <f>Main!I789</f>
        <v>2.77</v>
      </c>
      <c r="AY679" s="50">
        <f>Main!J789</f>
        <v>3.37</v>
      </c>
      <c r="AZ679" s="50">
        <f>Main!K789</f>
        <v>1.64</v>
      </c>
      <c r="BA679" s="50">
        <f>Main!L1669</f>
        <v>0</v>
      </c>
      <c r="BC679" s="50" t="str">
        <v>Stones</v>
      </c>
      <c r="BD679" s="50">
        <v>5.4</v>
      </c>
      <c r="BE679" s="50" t="str">
        <v>Man City</v>
      </c>
      <c r="BF679" s="50">
        <v>3.18</v>
      </c>
      <c r="BG679" s="50">
        <v>2.4700000000000002</v>
      </c>
      <c r="BH679" s="50">
        <v>4.68</v>
      </c>
      <c r="BI679" s="50">
        <v>3.03</v>
      </c>
      <c r="BJ679" s="50">
        <v>1.96</v>
      </c>
      <c r="BK679" s="50">
        <v>3.99</v>
      </c>
      <c r="BL679" s="50">
        <v>2.36</v>
      </c>
      <c r="BM679" s="50">
        <v>1.05</v>
      </c>
      <c r="BN679" s="50">
        <v>0</v>
      </c>
      <c r="BP679" s="126" t="str">
        <f>Main!A679</f>
        <v>Shaw</v>
      </c>
      <c r="BQ679" s="126">
        <f>Main!N3429</f>
        <v>0</v>
      </c>
      <c r="BR679" s="126">
        <f>Main!J19</f>
        <v>3.37</v>
      </c>
      <c r="BS679" s="126" t="str">
        <v>Shaw</v>
      </c>
      <c r="BT679" s="126">
        <v>0</v>
      </c>
      <c r="BU679" s="126">
        <v>3.37</v>
      </c>
      <c r="BV679" s="127" t="str">
        <f t="shared" si="84"/>
        <v>Shaw</v>
      </c>
      <c r="BW679" s="127">
        <f>Main!P3429</f>
        <v>0</v>
      </c>
      <c r="BX679" s="127">
        <f t="shared" si="85"/>
        <v>3.37</v>
      </c>
      <c r="BY679" s="127" t="str">
        <v>Shaw</v>
      </c>
      <c r="BZ679" s="127">
        <v>0</v>
      </c>
      <c r="CA679" s="127">
        <v>3.37</v>
      </c>
      <c r="CH679" s="19" t="str">
        <f t="shared" si="86"/>
        <v>Shaw</v>
      </c>
      <c r="CI679" s="19">
        <f>Main!M3429-BQ679-BW679-CC679</f>
        <v>0</v>
      </c>
      <c r="CJ679" s="19">
        <f t="shared" si="87"/>
        <v>3.37</v>
      </c>
      <c r="CK679" s="19" t="str">
        <v>Stones</v>
      </c>
      <c r="CL679" s="19">
        <v>0</v>
      </c>
      <c r="CM679" s="19">
        <v>2.36</v>
      </c>
    </row>
    <row r="680" spans="1:91">
      <c r="A680" s="48" t="str">
        <v>Laporte</v>
      </c>
      <c r="B680" s="48">
        <v>5.8</v>
      </c>
      <c r="C680" s="48" t="str">
        <v>Man City</v>
      </c>
      <c r="D680" s="48">
        <v>3.36</v>
      </c>
      <c r="E680" s="48">
        <v>2.72</v>
      </c>
      <c r="F680" s="48">
        <v>5.16</v>
      </c>
      <c r="G680" s="48">
        <v>3.42</v>
      </c>
      <c r="H680" s="48">
        <v>2.0499999999999998</v>
      </c>
      <c r="I680" s="48">
        <v>4.34</v>
      </c>
      <c r="J680" s="48">
        <v>2.62</v>
      </c>
      <c r="K680" s="48">
        <v>1.1200000000000001</v>
      </c>
      <c r="L680" s="48">
        <v>0</v>
      </c>
      <c r="N680" s="252">
        <f t="shared" si="83"/>
        <v>3</v>
      </c>
      <c r="O680" s="49" t="str">
        <f>Main!A790</f>
        <v>Cucurella</v>
      </c>
      <c r="P680" s="49">
        <f>Main!B790</f>
        <v>5.0999999999999996</v>
      </c>
      <c r="Q680" s="49" t="str">
        <f>Main!C790</f>
        <v>Chelsea</v>
      </c>
      <c r="R680" s="49">
        <f>Main!D790</f>
        <v>3.86</v>
      </c>
      <c r="S680" s="49">
        <f>Main!E790</f>
        <v>5.55</v>
      </c>
      <c r="T680" s="49">
        <f>Main!F790</f>
        <v>3.95</v>
      </c>
      <c r="U680" s="49">
        <f>Main!G790</f>
        <v>1.86</v>
      </c>
      <c r="V680" s="49">
        <f>Main!H790</f>
        <v>2.25</v>
      </c>
      <c r="W680" s="49">
        <f>Main!I790</f>
        <v>1.58</v>
      </c>
      <c r="X680" s="49">
        <f>Main!J790</f>
        <v>2.11</v>
      </c>
      <c r="Y680" s="49">
        <f>Main!K790</f>
        <v>1.37</v>
      </c>
      <c r="Z680" s="49">
        <f>Main!L3430</f>
        <v>0</v>
      </c>
      <c r="AB680" s="49">
        <v>1</v>
      </c>
      <c r="AC680" s="49" t="str">
        <v>Solanke</v>
      </c>
      <c r="AD680" s="49">
        <v>5.8</v>
      </c>
      <c r="AE680" s="49" t="str">
        <v>Bournemouth</v>
      </c>
      <c r="AF680" s="49">
        <v>4.43</v>
      </c>
      <c r="AG680" s="49">
        <v>3.26</v>
      </c>
      <c r="AH680" s="49">
        <v>3.55</v>
      </c>
      <c r="AI680" s="49">
        <v>4.2699999999999996</v>
      </c>
      <c r="AJ680" s="49">
        <v>3.09</v>
      </c>
      <c r="AK680" s="49">
        <v>3.33</v>
      </c>
      <c r="AL680" s="49">
        <v>3.31</v>
      </c>
      <c r="AM680" s="49">
        <v>1.24</v>
      </c>
      <c r="AN680" s="49">
        <v>0</v>
      </c>
      <c r="AP680" s="50" t="str">
        <f>Main!A790</f>
        <v>Cucurella</v>
      </c>
      <c r="AQ680" s="50">
        <f>Main!B790</f>
        <v>5.0999999999999996</v>
      </c>
      <c r="AR680" s="50" t="str">
        <f>Main!C790</f>
        <v>Chelsea</v>
      </c>
      <c r="AS680" s="50">
        <f>Main!D790</f>
        <v>3.86</v>
      </c>
      <c r="AT680" s="50">
        <f>Main!E790</f>
        <v>5.55</v>
      </c>
      <c r="AU680" s="50">
        <f>Main!F790</f>
        <v>3.95</v>
      </c>
      <c r="AV680" s="50">
        <f>Main!G790</f>
        <v>1.86</v>
      </c>
      <c r="AW680" s="50">
        <f>Main!H790</f>
        <v>2.25</v>
      </c>
      <c r="AX680" s="50">
        <f>Main!I790</f>
        <v>1.58</v>
      </c>
      <c r="AY680" s="50">
        <f>Main!J790</f>
        <v>2.11</v>
      </c>
      <c r="AZ680" s="50">
        <f>Main!K790</f>
        <v>1.37</v>
      </c>
      <c r="BA680" s="50">
        <f>Main!L1670</f>
        <v>0</v>
      </c>
      <c r="BC680" s="50" t="str">
        <v>Shaw</v>
      </c>
      <c r="BD680" s="50">
        <v>4.8</v>
      </c>
      <c r="BE680" s="50" t="str">
        <v>Man Utd</v>
      </c>
      <c r="BF680" s="50">
        <v>3.54</v>
      </c>
      <c r="BG680" s="50">
        <v>4.2</v>
      </c>
      <c r="BH680" s="50">
        <v>1.83</v>
      </c>
      <c r="BI680" s="50">
        <v>1.77</v>
      </c>
      <c r="BJ680" s="50">
        <v>3.5</v>
      </c>
      <c r="BK680" s="50">
        <v>2.77</v>
      </c>
      <c r="BL680" s="50">
        <v>3.37</v>
      </c>
      <c r="BM680" s="50">
        <v>1.64</v>
      </c>
      <c r="BN680" s="50">
        <v>0</v>
      </c>
      <c r="BP680" s="126" t="str">
        <f>Main!A680</f>
        <v>Cucurella</v>
      </c>
      <c r="BQ680" s="126">
        <f>Main!N3430</f>
        <v>0</v>
      </c>
      <c r="BR680" s="126">
        <f>Main!J20</f>
        <v>2.11</v>
      </c>
      <c r="BS680" s="126" t="str">
        <v>Cucurella</v>
      </c>
      <c r="BT680" s="126">
        <v>0</v>
      </c>
      <c r="BU680" s="126">
        <v>2.11</v>
      </c>
      <c r="BV680" s="127" t="str">
        <f t="shared" si="84"/>
        <v>Cucurella</v>
      </c>
      <c r="BW680" s="127">
        <f>Main!P3430</f>
        <v>0</v>
      </c>
      <c r="BX680" s="127">
        <f t="shared" si="85"/>
        <v>2.11</v>
      </c>
      <c r="BY680" s="127" t="str">
        <v>Cucurella</v>
      </c>
      <c r="BZ680" s="127">
        <v>0</v>
      </c>
      <c r="CA680" s="127">
        <v>2.11</v>
      </c>
      <c r="CH680" s="19" t="str">
        <f t="shared" si="86"/>
        <v>Cucurella</v>
      </c>
      <c r="CI680" s="19">
        <f>Main!M3430-BQ680-BW680-CC680</f>
        <v>0</v>
      </c>
      <c r="CJ680" s="19">
        <f t="shared" si="87"/>
        <v>2.11</v>
      </c>
      <c r="CK680" s="19" t="str">
        <v>Shaw</v>
      </c>
      <c r="CL680" s="19">
        <v>0</v>
      </c>
      <c r="CM680" s="19">
        <v>3.37</v>
      </c>
    </row>
    <row r="681" spans="1:91">
      <c r="A681" s="48" t="str">
        <v>Saliba</v>
      </c>
      <c r="B681" s="48">
        <v>5.3</v>
      </c>
      <c r="C681" s="48" t="str">
        <v>Arsenal</v>
      </c>
      <c r="D681" s="48">
        <v>3.14</v>
      </c>
      <c r="E681" s="48">
        <v>2.59</v>
      </c>
      <c r="F681" s="48">
        <v>2.19</v>
      </c>
      <c r="G681" s="48">
        <v>2.69</v>
      </c>
      <c r="H681" s="48">
        <v>3.3</v>
      </c>
      <c r="I681" s="48">
        <v>5.45</v>
      </c>
      <c r="J681" s="48">
        <v>2.91</v>
      </c>
      <c r="K681" s="48">
        <v>2.34</v>
      </c>
      <c r="L681" s="48">
        <v>0</v>
      </c>
      <c r="N681" s="252">
        <f t="shared" si="83"/>
        <v>3</v>
      </c>
      <c r="O681" s="49" t="str">
        <f>Main!A791</f>
        <v>Varane</v>
      </c>
      <c r="P681" s="49">
        <f>Main!B791</f>
        <v>4.8</v>
      </c>
      <c r="Q681" s="49" t="str">
        <f>Main!C791</f>
        <v>Man Utd</v>
      </c>
      <c r="R681" s="49">
        <f>Main!D791</f>
        <v>3.47</v>
      </c>
      <c r="S681" s="49">
        <f>Main!E791</f>
        <v>3.84</v>
      </c>
      <c r="T681" s="49">
        <f>Main!F791</f>
        <v>1.94</v>
      </c>
      <c r="U681" s="49">
        <f>Main!G791</f>
        <v>1.83</v>
      </c>
      <c r="V681" s="49">
        <f>Main!H791</f>
        <v>3.41</v>
      </c>
      <c r="W681" s="49">
        <f>Main!I791</f>
        <v>2.6</v>
      </c>
      <c r="X681" s="49">
        <f>Main!J791</f>
        <v>3.21</v>
      </c>
      <c r="Y681" s="49">
        <f>Main!K791</f>
        <v>1.55</v>
      </c>
      <c r="Z681" s="49">
        <f>Main!L3431</f>
        <v>0</v>
      </c>
      <c r="AB681" s="49">
        <v>1</v>
      </c>
      <c r="AC681" s="49" t="str">
        <v>Bamford</v>
      </c>
      <c r="AD681" s="49">
        <v>7.2</v>
      </c>
      <c r="AE681" s="49" t="str">
        <v>Leeds</v>
      </c>
      <c r="AF681" s="49">
        <v>1.69</v>
      </c>
      <c r="AG681" s="49">
        <v>3.12</v>
      </c>
      <c r="AH681" s="49">
        <v>3.23</v>
      </c>
      <c r="AI681" s="49">
        <v>3.87</v>
      </c>
      <c r="AJ681" s="49">
        <v>3.4</v>
      </c>
      <c r="AK681" s="49">
        <v>3.24</v>
      </c>
      <c r="AL681" s="49">
        <v>3.34</v>
      </c>
      <c r="AM681" s="49">
        <v>3.43</v>
      </c>
      <c r="AN681" s="49">
        <v>0</v>
      </c>
      <c r="AP681" s="50" t="str">
        <f>Main!A791</f>
        <v>Varane</v>
      </c>
      <c r="AQ681" s="50">
        <f>Main!B791</f>
        <v>4.8</v>
      </c>
      <c r="AR681" s="50" t="str">
        <f>Main!C791</f>
        <v>Man Utd</v>
      </c>
      <c r="AS681" s="50">
        <f>Main!D791</f>
        <v>3.47</v>
      </c>
      <c r="AT681" s="50">
        <f>Main!E791</f>
        <v>3.84</v>
      </c>
      <c r="AU681" s="50">
        <f>Main!F791</f>
        <v>1.94</v>
      </c>
      <c r="AV681" s="50">
        <f>Main!G791</f>
        <v>1.83</v>
      </c>
      <c r="AW681" s="50">
        <f>Main!H791</f>
        <v>3.41</v>
      </c>
      <c r="AX681" s="50">
        <f>Main!I791</f>
        <v>2.6</v>
      </c>
      <c r="AY681" s="50">
        <f>Main!J791</f>
        <v>3.21</v>
      </c>
      <c r="AZ681" s="50">
        <f>Main!K791</f>
        <v>1.55</v>
      </c>
      <c r="BA681" s="50">
        <f>Main!L1671</f>
        <v>0</v>
      </c>
      <c r="BC681" s="50" t="str">
        <v>Cucurella</v>
      </c>
      <c r="BD681" s="50">
        <v>5.0999999999999996</v>
      </c>
      <c r="BE681" s="50" t="str">
        <v>Chelsea</v>
      </c>
      <c r="BF681" s="50">
        <v>3.86</v>
      </c>
      <c r="BG681" s="50">
        <v>5.55</v>
      </c>
      <c r="BH681" s="50">
        <v>3.95</v>
      </c>
      <c r="BI681" s="50">
        <v>1.86</v>
      </c>
      <c r="BJ681" s="50">
        <v>2.25</v>
      </c>
      <c r="BK681" s="50">
        <v>1.58</v>
      </c>
      <c r="BL681" s="50">
        <v>2.11</v>
      </c>
      <c r="BM681" s="50">
        <v>1.37</v>
      </c>
      <c r="BN681" s="50">
        <v>0</v>
      </c>
      <c r="BP681" s="126" t="str">
        <f>Main!A681</f>
        <v>Varane</v>
      </c>
      <c r="BQ681" s="126">
        <f>Main!N3431</f>
        <v>0</v>
      </c>
      <c r="BR681" s="126">
        <f>Main!J21</f>
        <v>3.21</v>
      </c>
      <c r="BS681" s="126" t="str">
        <v>Varane</v>
      </c>
      <c r="BT681" s="126">
        <v>0</v>
      </c>
      <c r="BU681" s="126">
        <v>3.21</v>
      </c>
      <c r="BV681" s="127" t="str">
        <f t="shared" si="84"/>
        <v>Varane</v>
      </c>
      <c r="BW681" s="127">
        <f>Main!P3431</f>
        <v>0</v>
      </c>
      <c r="BX681" s="127">
        <f t="shared" si="85"/>
        <v>3.21</v>
      </c>
      <c r="BY681" s="127" t="str">
        <v>Varane</v>
      </c>
      <c r="BZ681" s="127">
        <v>0</v>
      </c>
      <c r="CA681" s="127">
        <v>3.21</v>
      </c>
      <c r="CH681" s="19" t="str">
        <f t="shared" si="86"/>
        <v>Varane</v>
      </c>
      <c r="CI681" s="19">
        <f>Main!M3431-BQ681-BW681-CC681</f>
        <v>0</v>
      </c>
      <c r="CJ681" s="19">
        <f t="shared" si="87"/>
        <v>3.21</v>
      </c>
      <c r="CK681" s="19" t="str">
        <v>Cucurella</v>
      </c>
      <c r="CL681" s="19">
        <v>0</v>
      </c>
      <c r="CM681" s="19">
        <v>2.11</v>
      </c>
    </row>
    <row r="682" spans="1:91">
      <c r="A682" s="48" t="str">
        <v>Burn</v>
      </c>
      <c r="B682" s="48">
        <v>4.5</v>
      </c>
      <c r="C682" s="48" t="str">
        <v>Newcastle</v>
      </c>
      <c r="D682" s="48">
        <v>3.83</v>
      </c>
      <c r="E682" s="48">
        <v>2.08</v>
      </c>
      <c r="F682" s="48">
        <v>3.82</v>
      </c>
      <c r="G682" s="48">
        <v>3.19</v>
      </c>
      <c r="H682" s="48">
        <v>3.53</v>
      </c>
      <c r="I682" s="48">
        <v>3.56</v>
      </c>
      <c r="J682" s="48">
        <v>2.29</v>
      </c>
      <c r="K682" s="48">
        <v>2.04</v>
      </c>
      <c r="L682" s="48">
        <v>0</v>
      </c>
      <c r="N682" s="252">
        <f t="shared" si="83"/>
        <v>3</v>
      </c>
      <c r="O682" s="49" t="str">
        <f>Main!A792</f>
        <v>Estupiñán</v>
      </c>
      <c r="P682" s="49">
        <f>Main!B792</f>
        <v>4.5</v>
      </c>
      <c r="Q682" s="49" t="str">
        <f>Main!C792</f>
        <v>Brighton</v>
      </c>
      <c r="R682" s="49">
        <f>Main!D792</f>
        <v>2.37</v>
      </c>
      <c r="S682" s="49">
        <f>Main!E792</f>
        <v>3.26</v>
      </c>
      <c r="T682" s="49">
        <f>Main!F792</f>
        <v>2.17</v>
      </c>
      <c r="U682" s="49">
        <f>Main!G792</f>
        <v>2.61</v>
      </c>
      <c r="V682" s="49">
        <f>Main!H792</f>
        <v>3.62</v>
      </c>
      <c r="W682" s="49">
        <f>Main!I792</f>
        <v>2.79</v>
      </c>
      <c r="X682" s="49">
        <f>Main!J792</f>
        <v>3.17</v>
      </c>
      <c r="Y682" s="49">
        <f>Main!K792</f>
        <v>1.31</v>
      </c>
      <c r="Z682" s="49">
        <f>Main!L3432</f>
        <v>0</v>
      </c>
      <c r="AB682" s="49">
        <v>1</v>
      </c>
      <c r="AC682" s="49" t="str">
        <v>Mbeumo</v>
      </c>
      <c r="AD682" s="49">
        <v>5.8</v>
      </c>
      <c r="AE682" s="49" t="str">
        <v>Brentford</v>
      </c>
      <c r="AF682" s="49">
        <v>3</v>
      </c>
      <c r="AG682" s="49">
        <v>2.62</v>
      </c>
      <c r="AH682" s="49">
        <v>3.81</v>
      </c>
      <c r="AI682" s="49">
        <v>3.38</v>
      </c>
      <c r="AJ682" s="49">
        <v>4.13</v>
      </c>
      <c r="AK682" s="49">
        <v>2.81</v>
      </c>
      <c r="AL682" s="49">
        <v>3.94</v>
      </c>
      <c r="AM682" s="49">
        <v>1.57</v>
      </c>
      <c r="AN682" s="49">
        <v>0</v>
      </c>
      <c r="AP682" s="50" t="str">
        <f>Main!A792</f>
        <v>Estupiñán</v>
      </c>
      <c r="AQ682" s="50">
        <f>Main!B792</f>
        <v>4.5</v>
      </c>
      <c r="AR682" s="50" t="str">
        <f>Main!C792</f>
        <v>Brighton</v>
      </c>
      <c r="AS682" s="50">
        <f>Main!D792</f>
        <v>2.37</v>
      </c>
      <c r="AT682" s="50">
        <f>Main!E792</f>
        <v>3.26</v>
      </c>
      <c r="AU682" s="50">
        <f>Main!F792</f>
        <v>2.17</v>
      </c>
      <c r="AV682" s="50">
        <f>Main!G792</f>
        <v>2.61</v>
      </c>
      <c r="AW682" s="50">
        <f>Main!H792</f>
        <v>3.62</v>
      </c>
      <c r="AX682" s="50">
        <f>Main!I792</f>
        <v>2.79</v>
      </c>
      <c r="AY682" s="50">
        <f>Main!J792</f>
        <v>3.17</v>
      </c>
      <c r="AZ682" s="50">
        <f>Main!K792</f>
        <v>1.31</v>
      </c>
      <c r="BA682" s="50">
        <f>Main!L1672</f>
        <v>0</v>
      </c>
      <c r="BC682" s="50" t="str">
        <v>Varane</v>
      </c>
      <c r="BD682" s="50">
        <v>4.8</v>
      </c>
      <c r="BE682" s="50" t="str">
        <v>Man Utd</v>
      </c>
      <c r="BF682" s="50">
        <v>3.47</v>
      </c>
      <c r="BG682" s="50">
        <v>3.84</v>
      </c>
      <c r="BH682" s="50">
        <v>1.94</v>
      </c>
      <c r="BI682" s="50">
        <v>1.83</v>
      </c>
      <c r="BJ682" s="50">
        <v>3.41</v>
      </c>
      <c r="BK682" s="50">
        <v>2.6</v>
      </c>
      <c r="BL682" s="50">
        <v>3.21</v>
      </c>
      <c r="BM682" s="50">
        <v>1.55</v>
      </c>
      <c r="BN682" s="50">
        <v>0</v>
      </c>
      <c r="BP682" s="126" t="str">
        <f>Main!A682</f>
        <v>Estupiñán</v>
      </c>
      <c r="BQ682" s="126">
        <f>Main!N3432</f>
        <v>0</v>
      </c>
      <c r="BR682" s="126">
        <f>Main!J22</f>
        <v>3.17</v>
      </c>
      <c r="BS682" s="126" t="str">
        <v>Estupiñán</v>
      </c>
      <c r="BT682" s="126">
        <v>0</v>
      </c>
      <c r="BU682" s="126">
        <v>3.17</v>
      </c>
      <c r="BV682" s="127" t="str">
        <f t="shared" si="84"/>
        <v>Estupiñán</v>
      </c>
      <c r="BW682" s="127">
        <f>Main!P3432</f>
        <v>0</v>
      </c>
      <c r="BX682" s="127">
        <f t="shared" si="85"/>
        <v>3.17</v>
      </c>
      <c r="BY682" s="127" t="str">
        <v>Estupiñán</v>
      </c>
      <c r="BZ682" s="127">
        <v>0</v>
      </c>
      <c r="CA682" s="127">
        <v>3.17</v>
      </c>
      <c r="CH682" s="19" t="str">
        <f t="shared" si="86"/>
        <v>Estupiñán</v>
      </c>
      <c r="CI682" s="19">
        <f>Main!M3432-BQ682-BW682-CC682</f>
        <v>0</v>
      </c>
      <c r="CJ682" s="19">
        <f t="shared" si="87"/>
        <v>3.17</v>
      </c>
      <c r="CK682" s="19" t="str">
        <v>Varane</v>
      </c>
      <c r="CL682" s="19">
        <v>0</v>
      </c>
      <c r="CM682" s="19">
        <v>3.21</v>
      </c>
    </row>
    <row r="683" spans="1:91">
      <c r="A683" s="48" t="str">
        <v>Dier</v>
      </c>
      <c r="B683" s="48">
        <v>5.2</v>
      </c>
      <c r="C683" s="48" t="str">
        <v>Spurs</v>
      </c>
      <c r="D683" s="48">
        <v>3.49</v>
      </c>
      <c r="E683" s="48">
        <v>2.98</v>
      </c>
      <c r="F683" s="48">
        <v>3.82</v>
      </c>
      <c r="G683" s="48">
        <v>2.9</v>
      </c>
      <c r="H683" s="48">
        <v>1.85</v>
      </c>
      <c r="I683" s="48">
        <v>2.8</v>
      </c>
      <c r="J683" s="48">
        <v>3.19</v>
      </c>
      <c r="K683" s="48">
        <v>2.67</v>
      </c>
      <c r="L683" s="48">
        <v>0</v>
      </c>
      <c r="N683" s="252">
        <f t="shared" si="83"/>
        <v>3</v>
      </c>
      <c r="O683" s="49" t="str">
        <f>Main!A793</f>
        <v>Matip</v>
      </c>
      <c r="P683" s="49">
        <f>Main!B793</f>
        <v>5.9</v>
      </c>
      <c r="Q683" s="49" t="str">
        <f>Main!C793</f>
        <v>Liverpool</v>
      </c>
      <c r="R683" s="49">
        <f>Main!D793</f>
        <v>3.36</v>
      </c>
      <c r="S683" s="49">
        <f>Main!E793</f>
        <v>2.5299999999999998</v>
      </c>
      <c r="T683" s="49">
        <f>Main!F793</f>
        <v>2.21</v>
      </c>
      <c r="U683" s="49">
        <f>Main!G793</f>
        <v>2.44</v>
      </c>
      <c r="V683" s="49">
        <f>Main!H793</f>
        <v>2.91</v>
      </c>
      <c r="W683" s="49">
        <f>Main!I793</f>
        <v>3.18</v>
      </c>
      <c r="X683" s="49">
        <f>Main!J793</f>
        <v>1.93</v>
      </c>
      <c r="Y683" s="49">
        <f>Main!K793</f>
        <v>2.67</v>
      </c>
      <c r="Z683" s="49">
        <f>Main!L3433</f>
        <v>0</v>
      </c>
      <c r="AB683" s="49">
        <v>1</v>
      </c>
      <c r="AC683" s="49" t="str">
        <v>Adams</v>
      </c>
      <c r="AD683" s="49">
        <v>6.4</v>
      </c>
      <c r="AE683" s="49" t="str">
        <v>Southampton</v>
      </c>
      <c r="AF683" s="49">
        <v>3.47</v>
      </c>
      <c r="AG683" s="49">
        <v>3.59</v>
      </c>
      <c r="AH683" s="49">
        <v>3.03</v>
      </c>
      <c r="AI683" s="49">
        <v>3.31</v>
      </c>
      <c r="AJ683" s="49">
        <v>2.9</v>
      </c>
      <c r="AK683" s="49">
        <v>3.23</v>
      </c>
      <c r="AL683" s="49">
        <v>2.41</v>
      </c>
      <c r="AM683" s="49">
        <v>2.85</v>
      </c>
      <c r="AN683" s="49">
        <v>0</v>
      </c>
      <c r="AP683" s="50" t="str">
        <f>Main!A793</f>
        <v>Matip</v>
      </c>
      <c r="AQ683" s="50">
        <f>Main!B793</f>
        <v>5.9</v>
      </c>
      <c r="AR683" s="50" t="str">
        <f>Main!C793</f>
        <v>Liverpool</v>
      </c>
      <c r="AS683" s="50">
        <f>Main!D793</f>
        <v>3.36</v>
      </c>
      <c r="AT683" s="50">
        <f>Main!E793</f>
        <v>2.5299999999999998</v>
      </c>
      <c r="AU683" s="50">
        <f>Main!F793</f>
        <v>2.21</v>
      </c>
      <c r="AV683" s="50">
        <f>Main!G793</f>
        <v>2.44</v>
      </c>
      <c r="AW683" s="50">
        <f>Main!H793</f>
        <v>2.91</v>
      </c>
      <c r="AX683" s="50">
        <f>Main!I793</f>
        <v>3.18</v>
      </c>
      <c r="AY683" s="50">
        <f>Main!J793</f>
        <v>1.93</v>
      </c>
      <c r="AZ683" s="50">
        <f>Main!K793</f>
        <v>2.67</v>
      </c>
      <c r="BA683" s="50">
        <f>Main!L1673</f>
        <v>0</v>
      </c>
      <c r="BC683" s="50" t="str">
        <v>Estupiñán</v>
      </c>
      <c r="BD683" s="50">
        <v>4.5</v>
      </c>
      <c r="BE683" s="50" t="str">
        <v>Brighton</v>
      </c>
      <c r="BF683" s="50">
        <v>2.37</v>
      </c>
      <c r="BG683" s="50">
        <v>3.26</v>
      </c>
      <c r="BH683" s="50">
        <v>2.17</v>
      </c>
      <c r="BI683" s="50">
        <v>2.61</v>
      </c>
      <c r="BJ683" s="50">
        <v>3.62</v>
      </c>
      <c r="BK683" s="50">
        <v>2.79</v>
      </c>
      <c r="BL683" s="50">
        <v>3.17</v>
      </c>
      <c r="BM683" s="50">
        <v>1.31</v>
      </c>
      <c r="BN683" s="50">
        <v>0</v>
      </c>
      <c r="BP683" s="126" t="str">
        <f>Main!A683</f>
        <v>Matip</v>
      </c>
      <c r="BQ683" s="126">
        <f>Main!N3433</f>
        <v>0</v>
      </c>
      <c r="BR683" s="126">
        <f>Main!J23</f>
        <v>1.93</v>
      </c>
      <c r="BS683" s="126" t="str">
        <v>Matip</v>
      </c>
      <c r="BT683" s="126">
        <v>0</v>
      </c>
      <c r="BU683" s="126">
        <v>1.93</v>
      </c>
      <c r="BV683" s="127" t="str">
        <f t="shared" si="84"/>
        <v>Matip</v>
      </c>
      <c r="BW683" s="127">
        <f>Main!P3433</f>
        <v>0</v>
      </c>
      <c r="BX683" s="127">
        <f t="shared" si="85"/>
        <v>1.93</v>
      </c>
      <c r="BY683" s="127" t="str">
        <v>Matip</v>
      </c>
      <c r="BZ683" s="127">
        <v>0</v>
      </c>
      <c r="CA683" s="127">
        <v>1.93</v>
      </c>
      <c r="CH683" s="19" t="str">
        <f t="shared" si="86"/>
        <v>Matip</v>
      </c>
      <c r="CI683" s="19">
        <f>Main!M3433-BQ683-BW683-CC683</f>
        <v>0</v>
      </c>
      <c r="CJ683" s="19">
        <f t="shared" si="87"/>
        <v>1.93</v>
      </c>
      <c r="CK683" s="19" t="str">
        <v>Estupiñán</v>
      </c>
      <c r="CL683" s="19">
        <v>0</v>
      </c>
      <c r="CM683" s="19">
        <v>3.17</v>
      </c>
    </row>
    <row r="684" spans="1:91">
      <c r="A684" s="48" t="str">
        <v>Schär</v>
      </c>
      <c r="B684" s="48">
        <v>4.9000000000000004</v>
      </c>
      <c r="C684" s="48" t="str">
        <v>Newcastle</v>
      </c>
      <c r="D684" s="48">
        <v>4.0599999999999996</v>
      </c>
      <c r="E684" s="48">
        <v>1.69</v>
      </c>
      <c r="F684" s="48">
        <v>3.37</v>
      </c>
      <c r="G684" s="48">
        <v>2.85</v>
      </c>
      <c r="H684" s="48">
        <v>3.68</v>
      </c>
      <c r="I684" s="48">
        <v>3.69</v>
      </c>
      <c r="J684" s="48">
        <v>2.3199999999999998</v>
      </c>
      <c r="K684" s="48">
        <v>2.0299999999999998</v>
      </c>
      <c r="L684" s="48">
        <v>0</v>
      </c>
      <c r="N684" s="252">
        <f t="shared" si="83"/>
        <v>3</v>
      </c>
      <c r="O684" s="49" t="str">
        <f>Main!A794</f>
        <v>Romero</v>
      </c>
      <c r="P684" s="49">
        <f>Main!B794</f>
        <v>4.9000000000000004</v>
      </c>
      <c r="Q684" s="49" t="str">
        <f>Main!C794</f>
        <v>Spurs</v>
      </c>
      <c r="R684" s="49">
        <f>Main!D794</f>
        <v>2.2200000000000002</v>
      </c>
      <c r="S684" s="49">
        <f>Main!E794</f>
        <v>2.83</v>
      </c>
      <c r="T684" s="49">
        <f>Main!F794</f>
        <v>3.59</v>
      </c>
      <c r="U684" s="49">
        <f>Main!G794</f>
        <v>2.67</v>
      </c>
      <c r="V684" s="49">
        <f>Main!H794</f>
        <v>1.63</v>
      </c>
      <c r="W684" s="49">
        <f>Main!I794</f>
        <v>2.56</v>
      </c>
      <c r="X684" s="49">
        <f>Main!J794</f>
        <v>3.06</v>
      </c>
      <c r="Y684" s="49">
        <f>Main!K794</f>
        <v>2.5</v>
      </c>
      <c r="Z684" s="49">
        <f>Main!L3434</f>
        <v>0</v>
      </c>
      <c r="AB684" s="49">
        <v>1</v>
      </c>
      <c r="AC684" s="49" t="str">
        <v>Calvert-Lewin</v>
      </c>
      <c r="AD684" s="49">
        <v>7.9</v>
      </c>
      <c r="AE684" s="49" t="str">
        <v>Everton</v>
      </c>
      <c r="AF684" s="49">
        <v>0.91</v>
      </c>
      <c r="AG684" s="49">
        <v>1.89</v>
      </c>
      <c r="AH684" s="49">
        <v>4.07</v>
      </c>
      <c r="AI684" s="49">
        <v>3.19</v>
      </c>
      <c r="AJ684" s="49">
        <v>3.14</v>
      </c>
      <c r="AK684" s="49">
        <v>2.79</v>
      </c>
      <c r="AL684" s="49">
        <v>4.28</v>
      </c>
      <c r="AM684" s="49">
        <v>3.88</v>
      </c>
      <c r="AN684" s="49">
        <v>0</v>
      </c>
      <c r="AP684" s="50" t="str">
        <f>Main!A794</f>
        <v>Romero</v>
      </c>
      <c r="AQ684" s="50">
        <f>Main!B794</f>
        <v>4.9000000000000004</v>
      </c>
      <c r="AR684" s="50" t="str">
        <f>Main!C794</f>
        <v>Spurs</v>
      </c>
      <c r="AS684" s="50">
        <f>Main!D794</f>
        <v>2.2200000000000002</v>
      </c>
      <c r="AT684" s="50">
        <f>Main!E794</f>
        <v>2.83</v>
      </c>
      <c r="AU684" s="50">
        <f>Main!F794</f>
        <v>3.59</v>
      </c>
      <c r="AV684" s="50">
        <f>Main!G794</f>
        <v>2.67</v>
      </c>
      <c r="AW684" s="50">
        <f>Main!H794</f>
        <v>1.63</v>
      </c>
      <c r="AX684" s="50">
        <f>Main!I794</f>
        <v>2.56</v>
      </c>
      <c r="AY684" s="50">
        <f>Main!J794</f>
        <v>3.06</v>
      </c>
      <c r="AZ684" s="50">
        <f>Main!K794</f>
        <v>2.5</v>
      </c>
      <c r="BA684" s="50">
        <f>Main!L1674</f>
        <v>0</v>
      </c>
      <c r="BC684" s="50" t="str">
        <v>Matip</v>
      </c>
      <c r="BD684" s="50">
        <v>5.9</v>
      </c>
      <c r="BE684" s="50" t="str">
        <v>Liverpool</v>
      </c>
      <c r="BF684" s="50">
        <v>3.36</v>
      </c>
      <c r="BG684" s="50">
        <v>2.5299999999999998</v>
      </c>
      <c r="BH684" s="50">
        <v>2.21</v>
      </c>
      <c r="BI684" s="50">
        <v>2.44</v>
      </c>
      <c r="BJ684" s="50">
        <v>2.91</v>
      </c>
      <c r="BK684" s="50">
        <v>3.18</v>
      </c>
      <c r="BL684" s="50">
        <v>1.93</v>
      </c>
      <c r="BM684" s="50">
        <v>2.67</v>
      </c>
      <c r="BN684" s="50">
        <v>0</v>
      </c>
      <c r="BP684" s="126" t="str">
        <f>Main!A684</f>
        <v>Romero</v>
      </c>
      <c r="BQ684" s="126">
        <f>Main!N3434</f>
        <v>0</v>
      </c>
      <c r="BR684" s="126">
        <f>Main!J24</f>
        <v>3.06</v>
      </c>
      <c r="BS684" s="126" t="str">
        <v>Romero</v>
      </c>
      <c r="BT684" s="126">
        <v>0</v>
      </c>
      <c r="BU684" s="126">
        <v>3.06</v>
      </c>
      <c r="BV684" s="127" t="str">
        <f t="shared" si="84"/>
        <v>Romero</v>
      </c>
      <c r="BW684" s="127">
        <f>Main!P3434</f>
        <v>0</v>
      </c>
      <c r="BX684" s="127">
        <f t="shared" si="85"/>
        <v>3.06</v>
      </c>
      <c r="BY684" s="127" t="str">
        <v>Romero</v>
      </c>
      <c r="BZ684" s="127">
        <v>0</v>
      </c>
      <c r="CA684" s="127">
        <v>3.06</v>
      </c>
      <c r="CH684" s="19" t="str">
        <f t="shared" si="86"/>
        <v>Romero</v>
      </c>
      <c r="CI684" s="19">
        <f>Main!M3434-BQ684-BW684-CC684</f>
        <v>0</v>
      </c>
      <c r="CJ684" s="19">
        <f t="shared" si="87"/>
        <v>3.06</v>
      </c>
      <c r="CK684" s="19" t="str">
        <v>Matip</v>
      </c>
      <c r="CL684" s="19">
        <v>0</v>
      </c>
      <c r="CM684" s="19">
        <v>1.93</v>
      </c>
    </row>
    <row r="685" spans="1:91">
      <c r="A685" s="48" t="str">
        <v>Zinchenko</v>
      </c>
      <c r="B685" s="48">
        <v>5</v>
      </c>
      <c r="C685" s="48" t="str">
        <v>Arsenal</v>
      </c>
      <c r="D685" s="48">
        <v>2.52</v>
      </c>
      <c r="E685" s="48">
        <v>2.68</v>
      </c>
      <c r="F685" s="48">
        <v>2.23</v>
      </c>
      <c r="G685" s="48">
        <v>2.7</v>
      </c>
      <c r="H685" s="48">
        <v>3.15</v>
      </c>
      <c r="I685" s="48">
        <v>5.31</v>
      </c>
      <c r="J685" s="48">
        <v>2.75</v>
      </c>
      <c r="K685" s="48">
        <v>2.25</v>
      </c>
      <c r="L685" s="48">
        <v>0</v>
      </c>
      <c r="N685" s="252">
        <f t="shared" si="83"/>
        <v>3</v>
      </c>
      <c r="O685" s="49" t="str">
        <f>Main!A795</f>
        <v>Koulibaly</v>
      </c>
      <c r="P685" s="49">
        <f>Main!B795</f>
        <v>5.5</v>
      </c>
      <c r="Q685" s="49" t="str">
        <f>Main!C795</f>
        <v>Chelsea</v>
      </c>
      <c r="R685" s="49">
        <f>Main!D795</f>
        <v>3.41</v>
      </c>
      <c r="S685" s="49">
        <f>Main!E795</f>
        <v>4.5599999999999996</v>
      </c>
      <c r="T685" s="49">
        <f>Main!F795</f>
        <v>3.01</v>
      </c>
      <c r="U685" s="49">
        <f>Main!G795</f>
        <v>1.31</v>
      </c>
      <c r="V685" s="49">
        <f>Main!H795</f>
        <v>2.6</v>
      </c>
      <c r="W685" s="49">
        <f>Main!I795</f>
        <v>1.91</v>
      </c>
      <c r="X685" s="49">
        <f>Main!J795</f>
        <v>2.62</v>
      </c>
      <c r="Y685" s="49">
        <f>Main!K795</f>
        <v>1.51</v>
      </c>
      <c r="Z685" s="49">
        <f>Main!L3435</f>
        <v>0</v>
      </c>
      <c r="AB685" s="49">
        <v>1</v>
      </c>
      <c r="AC685" s="49" t="str">
        <v>Scamacca</v>
      </c>
      <c r="AD685" s="49">
        <v>6.7</v>
      </c>
      <c r="AE685" s="49" t="str">
        <v>West Ham</v>
      </c>
      <c r="AF685" s="49">
        <v>2.15</v>
      </c>
      <c r="AG685" s="49">
        <v>2.98</v>
      </c>
      <c r="AH685" s="49">
        <v>3.06</v>
      </c>
      <c r="AI685" s="49">
        <v>3.61</v>
      </c>
      <c r="AJ685" s="49">
        <v>2.67</v>
      </c>
      <c r="AK685" s="49">
        <v>2.96</v>
      </c>
      <c r="AL685" s="49">
        <v>2.72</v>
      </c>
      <c r="AM685" s="49">
        <v>3.19</v>
      </c>
      <c r="AN685" s="49">
        <v>0</v>
      </c>
      <c r="AP685" s="50" t="str">
        <f>Main!A795</f>
        <v>Koulibaly</v>
      </c>
      <c r="AQ685" s="50">
        <f>Main!B795</f>
        <v>5.5</v>
      </c>
      <c r="AR685" s="50" t="str">
        <f>Main!C795</f>
        <v>Chelsea</v>
      </c>
      <c r="AS685" s="50">
        <f>Main!D795</f>
        <v>3.41</v>
      </c>
      <c r="AT685" s="50">
        <f>Main!E795</f>
        <v>4.5599999999999996</v>
      </c>
      <c r="AU685" s="50">
        <f>Main!F795</f>
        <v>3.01</v>
      </c>
      <c r="AV685" s="50">
        <f>Main!G795</f>
        <v>1.31</v>
      </c>
      <c r="AW685" s="50">
        <f>Main!H795</f>
        <v>2.6</v>
      </c>
      <c r="AX685" s="50">
        <f>Main!I795</f>
        <v>1.91</v>
      </c>
      <c r="AY685" s="50">
        <f>Main!J795</f>
        <v>2.62</v>
      </c>
      <c r="AZ685" s="50">
        <f>Main!K795</f>
        <v>1.51</v>
      </c>
      <c r="BA685" s="50">
        <f>Main!L1675</f>
        <v>0</v>
      </c>
      <c r="BC685" s="50" t="str">
        <v>Romero</v>
      </c>
      <c r="BD685" s="50">
        <v>4.9000000000000004</v>
      </c>
      <c r="BE685" s="50" t="str">
        <v>Spurs</v>
      </c>
      <c r="BF685" s="50">
        <v>2.2200000000000002</v>
      </c>
      <c r="BG685" s="50">
        <v>2.83</v>
      </c>
      <c r="BH685" s="50">
        <v>3.59</v>
      </c>
      <c r="BI685" s="50">
        <v>2.67</v>
      </c>
      <c r="BJ685" s="50">
        <v>1.63</v>
      </c>
      <c r="BK685" s="50">
        <v>2.56</v>
      </c>
      <c r="BL685" s="50">
        <v>3.06</v>
      </c>
      <c r="BM685" s="50">
        <v>2.5</v>
      </c>
      <c r="BN685" s="50">
        <v>0</v>
      </c>
      <c r="BP685" s="126" t="str">
        <f>Main!A685</f>
        <v>Koulibaly</v>
      </c>
      <c r="BQ685" s="126">
        <f>Main!N3435</f>
        <v>0</v>
      </c>
      <c r="BR685" s="126">
        <f>Main!J25</f>
        <v>2.62</v>
      </c>
      <c r="BS685" s="126" t="str">
        <v>Koulibaly</v>
      </c>
      <c r="BT685" s="126">
        <v>0</v>
      </c>
      <c r="BU685" s="126">
        <v>2.62</v>
      </c>
      <c r="BV685" s="127" t="str">
        <f t="shared" si="84"/>
        <v>Koulibaly</v>
      </c>
      <c r="BW685" s="127">
        <f>Main!P3435</f>
        <v>0</v>
      </c>
      <c r="BX685" s="127">
        <f t="shared" si="85"/>
        <v>2.62</v>
      </c>
      <c r="BY685" s="127" t="str">
        <v>Koulibaly</v>
      </c>
      <c r="BZ685" s="127">
        <v>0</v>
      </c>
      <c r="CA685" s="127">
        <v>2.62</v>
      </c>
      <c r="CH685" s="19" t="str">
        <f t="shared" si="86"/>
        <v>Koulibaly</v>
      </c>
      <c r="CI685" s="19">
        <f>Main!M3435-BQ685-BW685-CC685</f>
        <v>0</v>
      </c>
      <c r="CJ685" s="19">
        <f t="shared" si="87"/>
        <v>2.62</v>
      </c>
      <c r="CK685" s="19" t="str">
        <v>Romero</v>
      </c>
      <c r="CL685" s="19">
        <v>0</v>
      </c>
      <c r="CM685" s="19">
        <v>3.06</v>
      </c>
    </row>
    <row r="686" spans="1:91">
      <c r="A686" s="48" t="str">
        <v>Walker</v>
      </c>
      <c r="B686" s="48">
        <v>4.8</v>
      </c>
      <c r="C686" s="48" t="str">
        <v>Man City</v>
      </c>
      <c r="D686" s="48">
        <v>3.17</v>
      </c>
      <c r="E686" s="48">
        <v>2.37</v>
      </c>
      <c r="F686" s="48">
        <v>4.68</v>
      </c>
      <c r="G686" s="48">
        <v>3.05</v>
      </c>
      <c r="H686" s="48">
        <v>2.04</v>
      </c>
      <c r="I686" s="48">
        <v>4.25</v>
      </c>
      <c r="J686" s="48">
        <v>2.4500000000000002</v>
      </c>
      <c r="K686" s="48">
        <v>1.1399999999999999</v>
      </c>
      <c r="L686" s="48">
        <v>0</v>
      </c>
      <c r="N686" s="252">
        <f t="shared" si="83"/>
        <v>3</v>
      </c>
      <c r="O686" s="49" t="str">
        <f>Main!A796</f>
        <v>Digne</v>
      </c>
      <c r="P686" s="49">
        <f>Main!B796</f>
        <v>4.5999999999999996</v>
      </c>
      <c r="Q686" s="49" t="str">
        <f>Main!C796</f>
        <v>Aston Villa</v>
      </c>
      <c r="R686" s="49">
        <f>Main!D796</f>
        <v>2.17</v>
      </c>
      <c r="S686" s="49">
        <f>Main!E796</f>
        <v>3.48</v>
      </c>
      <c r="T686" s="49">
        <f>Main!F796</f>
        <v>3.26</v>
      </c>
      <c r="U686" s="49">
        <f>Main!G796</f>
        <v>2.9</v>
      </c>
      <c r="V686" s="49">
        <f>Main!H796</f>
        <v>3.17</v>
      </c>
      <c r="W686" s="49">
        <f>Main!I796</f>
        <v>1.1499999999999999</v>
      </c>
      <c r="X686" s="49">
        <f>Main!J796</f>
        <v>2.02</v>
      </c>
      <c r="Y686" s="49">
        <f>Main!K796</f>
        <v>2.76</v>
      </c>
      <c r="Z686" s="49">
        <f>Main!L3436</f>
        <v>0</v>
      </c>
      <c r="AB686" s="49">
        <v>1</v>
      </c>
      <c r="AC686" s="49" t="str">
        <v>Edouard</v>
      </c>
      <c r="AD686" s="49">
        <v>5.3</v>
      </c>
      <c r="AE686" s="49" t="str">
        <v>Crystal Palace</v>
      </c>
      <c r="AF686" s="49">
        <v>3.3</v>
      </c>
      <c r="AG686" s="49">
        <v>3.09</v>
      </c>
      <c r="AH686" s="49">
        <v>2.58</v>
      </c>
      <c r="AI686" s="49">
        <v>2.88</v>
      </c>
      <c r="AJ686" s="49">
        <v>2.63</v>
      </c>
      <c r="AK686" s="49">
        <v>2.94</v>
      </c>
      <c r="AL686" s="49">
        <v>2.89</v>
      </c>
      <c r="AM686" s="49">
        <v>2.66</v>
      </c>
      <c r="AN686" s="49">
        <v>0</v>
      </c>
      <c r="AP686" s="50" t="str">
        <f>Main!A796</f>
        <v>Digne</v>
      </c>
      <c r="AQ686" s="50">
        <f>Main!B796</f>
        <v>4.5999999999999996</v>
      </c>
      <c r="AR686" s="50" t="str">
        <f>Main!C796</f>
        <v>Aston Villa</v>
      </c>
      <c r="AS686" s="50">
        <f>Main!D796</f>
        <v>2.17</v>
      </c>
      <c r="AT686" s="50">
        <f>Main!E796</f>
        <v>3.48</v>
      </c>
      <c r="AU686" s="50">
        <f>Main!F796</f>
        <v>3.26</v>
      </c>
      <c r="AV686" s="50">
        <f>Main!G796</f>
        <v>2.9</v>
      </c>
      <c r="AW686" s="50">
        <f>Main!H796</f>
        <v>3.17</v>
      </c>
      <c r="AX686" s="50">
        <f>Main!I796</f>
        <v>1.1499999999999999</v>
      </c>
      <c r="AY686" s="50">
        <f>Main!J796</f>
        <v>2.02</v>
      </c>
      <c r="AZ686" s="50">
        <f>Main!K796</f>
        <v>2.76</v>
      </c>
      <c r="BA686" s="50">
        <f>Main!L1676</f>
        <v>0</v>
      </c>
      <c r="BC686" s="50" t="str">
        <v>Koulibaly</v>
      </c>
      <c r="BD686" s="50">
        <v>5.5</v>
      </c>
      <c r="BE686" s="50" t="str">
        <v>Chelsea</v>
      </c>
      <c r="BF686" s="50">
        <v>3.41</v>
      </c>
      <c r="BG686" s="50">
        <v>4.5599999999999996</v>
      </c>
      <c r="BH686" s="50">
        <v>3.01</v>
      </c>
      <c r="BI686" s="50">
        <v>1.31</v>
      </c>
      <c r="BJ686" s="50">
        <v>2.6</v>
      </c>
      <c r="BK686" s="50">
        <v>1.91</v>
      </c>
      <c r="BL686" s="50">
        <v>2.62</v>
      </c>
      <c r="BM686" s="50">
        <v>1.51</v>
      </c>
      <c r="BN686" s="50">
        <v>0</v>
      </c>
      <c r="BP686" s="126" t="str">
        <f>Main!A686</f>
        <v>Digne</v>
      </c>
      <c r="BQ686" s="126">
        <f>Main!N3436</f>
        <v>0</v>
      </c>
      <c r="BR686" s="126">
        <f>Main!J26</f>
        <v>2.02</v>
      </c>
      <c r="BS686" s="126" t="str">
        <v>Digne</v>
      </c>
      <c r="BT686" s="126">
        <v>0</v>
      </c>
      <c r="BU686" s="126">
        <v>2.02</v>
      </c>
      <c r="BV686" s="127" t="str">
        <f t="shared" si="84"/>
        <v>Digne</v>
      </c>
      <c r="BW686" s="127">
        <f>Main!P3436</f>
        <v>0</v>
      </c>
      <c r="BX686" s="127">
        <f t="shared" si="85"/>
        <v>2.02</v>
      </c>
      <c r="BY686" s="127" t="str">
        <v>Digne</v>
      </c>
      <c r="BZ686" s="127">
        <v>0</v>
      </c>
      <c r="CA686" s="127">
        <v>2.02</v>
      </c>
      <c r="CH686" s="19" t="str">
        <f t="shared" si="86"/>
        <v>Digne</v>
      </c>
      <c r="CI686" s="19">
        <f>Main!M3436-BQ686-BW686-CC686</f>
        <v>0</v>
      </c>
      <c r="CJ686" s="19">
        <f t="shared" si="87"/>
        <v>2.02</v>
      </c>
      <c r="CK686" s="19" t="str">
        <v>Koulibaly</v>
      </c>
      <c r="CL686" s="19">
        <v>0</v>
      </c>
      <c r="CM686" s="19">
        <v>2.62</v>
      </c>
    </row>
    <row r="687" spans="1:91">
      <c r="A687" s="48" t="str">
        <v>Perišić</v>
      </c>
      <c r="B687" s="48">
        <v>5.8</v>
      </c>
      <c r="C687" s="48" t="str">
        <v>Spurs</v>
      </c>
      <c r="D687" s="48">
        <v>0</v>
      </c>
      <c r="E687" s="48">
        <v>0</v>
      </c>
      <c r="F687" s="48">
        <v>0</v>
      </c>
      <c r="G687" s="48">
        <v>0</v>
      </c>
      <c r="H687" s="48">
        <v>0</v>
      </c>
      <c r="I687" s="48">
        <v>2.56</v>
      </c>
      <c r="J687" s="48">
        <v>2.94</v>
      </c>
      <c r="K687" s="48">
        <v>2.4700000000000002</v>
      </c>
      <c r="L687" s="48">
        <v>0</v>
      </c>
      <c r="N687" s="252">
        <f t="shared" si="83"/>
        <v>3</v>
      </c>
      <c r="O687" s="49" t="str">
        <f>Main!A797</f>
        <v>Akanji</v>
      </c>
      <c r="P687" s="49">
        <f>Main!B797</f>
        <v>5</v>
      </c>
      <c r="Q687" s="49" t="str">
        <f>Main!C797</f>
        <v>Man City</v>
      </c>
      <c r="R687" s="49">
        <f>Main!D797</f>
        <v>2.91</v>
      </c>
      <c r="S687" s="49">
        <f>Main!E797</f>
        <v>2.23</v>
      </c>
      <c r="T687" s="49">
        <f>Main!F797</f>
        <v>4.28</v>
      </c>
      <c r="U687" s="49">
        <f>Main!G797</f>
        <v>2.83</v>
      </c>
      <c r="V687" s="49">
        <f>Main!H797</f>
        <v>1.71</v>
      </c>
      <c r="W687" s="49">
        <f>Main!I797</f>
        <v>3.56</v>
      </c>
      <c r="X687" s="49">
        <f>Main!J797</f>
        <v>2.21</v>
      </c>
      <c r="Y687" s="49">
        <f>Main!K797</f>
        <v>0.95</v>
      </c>
      <c r="Z687" s="49">
        <f>Main!L3437</f>
        <v>0</v>
      </c>
      <c r="AB687" s="49">
        <v>1</v>
      </c>
      <c r="AC687" s="49" t="str">
        <v>Johnson</v>
      </c>
      <c r="AD687" s="49">
        <v>5.6</v>
      </c>
      <c r="AE687" s="49" t="str">
        <v>Nott'm Forest</v>
      </c>
      <c r="AF687" s="49">
        <v>3.11</v>
      </c>
      <c r="AG687" s="49">
        <v>3.14</v>
      </c>
      <c r="AH687" s="49">
        <v>3.23</v>
      </c>
      <c r="AI687" s="49">
        <v>2.81</v>
      </c>
      <c r="AJ687" s="49">
        <v>3.31</v>
      </c>
      <c r="AK687" s="49">
        <v>2.69</v>
      </c>
      <c r="AL687" s="49">
        <v>2.23</v>
      </c>
      <c r="AM687" s="49">
        <v>2.16</v>
      </c>
      <c r="AN687" s="49">
        <v>0</v>
      </c>
      <c r="AP687" s="50" t="str">
        <f>Main!A797</f>
        <v>Akanji</v>
      </c>
      <c r="AQ687" s="50">
        <f>Main!B797</f>
        <v>5</v>
      </c>
      <c r="AR687" s="50" t="str">
        <f>Main!C797</f>
        <v>Man City</v>
      </c>
      <c r="AS687" s="50">
        <f>Main!D797</f>
        <v>2.91</v>
      </c>
      <c r="AT687" s="50">
        <f>Main!E797</f>
        <v>2.23</v>
      </c>
      <c r="AU687" s="50">
        <f>Main!F797</f>
        <v>4.28</v>
      </c>
      <c r="AV687" s="50">
        <f>Main!G797</f>
        <v>2.83</v>
      </c>
      <c r="AW687" s="50">
        <f>Main!H797</f>
        <v>1.71</v>
      </c>
      <c r="AX687" s="50">
        <f>Main!I797</f>
        <v>3.56</v>
      </c>
      <c r="AY687" s="50">
        <f>Main!J797</f>
        <v>2.21</v>
      </c>
      <c r="AZ687" s="50">
        <f>Main!K797</f>
        <v>0.95</v>
      </c>
      <c r="BA687" s="50">
        <f>Main!L1677</f>
        <v>0</v>
      </c>
      <c r="BC687" s="50" t="str">
        <v>Digne</v>
      </c>
      <c r="BD687" s="50">
        <v>4.5999999999999996</v>
      </c>
      <c r="BE687" s="50" t="str">
        <v>Aston Villa</v>
      </c>
      <c r="BF687" s="50">
        <v>2.17</v>
      </c>
      <c r="BG687" s="50">
        <v>3.48</v>
      </c>
      <c r="BH687" s="50">
        <v>3.26</v>
      </c>
      <c r="BI687" s="50">
        <v>2.9</v>
      </c>
      <c r="BJ687" s="50">
        <v>3.17</v>
      </c>
      <c r="BK687" s="50">
        <v>1.1499999999999999</v>
      </c>
      <c r="BL687" s="50">
        <v>2.02</v>
      </c>
      <c r="BM687" s="50">
        <v>2.76</v>
      </c>
      <c r="BN687" s="50">
        <v>0</v>
      </c>
      <c r="BP687" s="126" t="str">
        <f>Main!A687</f>
        <v>Akanji</v>
      </c>
      <c r="BQ687" s="126">
        <f>Main!N3437</f>
        <v>0</v>
      </c>
      <c r="BR687" s="126">
        <f>Main!J27</f>
        <v>2.21</v>
      </c>
      <c r="BS687" s="126" t="str">
        <v>Akanji</v>
      </c>
      <c r="BT687" s="126">
        <v>0</v>
      </c>
      <c r="BU687" s="126">
        <v>2.21</v>
      </c>
      <c r="BV687" s="127" t="str">
        <f t="shared" si="84"/>
        <v>Akanji</v>
      </c>
      <c r="BW687" s="127">
        <f>Main!P3437</f>
        <v>0</v>
      </c>
      <c r="BX687" s="127">
        <f t="shared" si="85"/>
        <v>2.21</v>
      </c>
      <c r="BY687" s="127" t="str">
        <v>Akanji</v>
      </c>
      <c r="BZ687" s="127">
        <v>0</v>
      </c>
      <c r="CA687" s="127">
        <v>2.21</v>
      </c>
      <c r="CH687" s="19" t="str">
        <f t="shared" si="86"/>
        <v>Akanji</v>
      </c>
      <c r="CI687" s="19">
        <f>Main!M3437-BQ687-BW687-CC687</f>
        <v>0</v>
      </c>
      <c r="CJ687" s="19">
        <f t="shared" si="87"/>
        <v>2.21</v>
      </c>
      <c r="CK687" s="19" t="str">
        <v>Digne</v>
      </c>
      <c r="CL687" s="19">
        <v>0</v>
      </c>
      <c r="CM687" s="19">
        <v>2.02</v>
      </c>
    </row>
    <row r="688" spans="1:91">
      <c r="A688" s="48" t="str">
        <v>Stones</v>
      </c>
      <c r="B688" s="48">
        <v>5.4</v>
      </c>
      <c r="C688" s="48" t="str">
        <v>Man City</v>
      </c>
      <c r="D688" s="48">
        <v>3.18</v>
      </c>
      <c r="E688" s="48">
        <v>2.4700000000000002</v>
      </c>
      <c r="F688" s="48">
        <v>4.68</v>
      </c>
      <c r="G688" s="48">
        <v>3.03</v>
      </c>
      <c r="H688" s="48">
        <v>1.96</v>
      </c>
      <c r="I688" s="48">
        <v>3.99</v>
      </c>
      <c r="J688" s="48">
        <v>2.36</v>
      </c>
      <c r="K688" s="48">
        <v>1.05</v>
      </c>
      <c r="L688" s="48">
        <v>0</v>
      </c>
      <c r="N688" s="252">
        <f t="shared" ref="N688:N751" si="88">N578</f>
        <v>3</v>
      </c>
      <c r="O688" s="49" t="str">
        <f>Main!A798</f>
        <v>Thiago Silva</v>
      </c>
      <c r="P688" s="49">
        <f>Main!B798</f>
        <v>5.4</v>
      </c>
      <c r="Q688" s="49" t="str">
        <f>Main!C798</f>
        <v>Chelsea</v>
      </c>
      <c r="R688" s="49">
        <f>Main!D798</f>
        <v>3.27</v>
      </c>
      <c r="S688" s="49">
        <f>Main!E798</f>
        <v>4.46</v>
      </c>
      <c r="T688" s="49">
        <f>Main!F798</f>
        <v>3.03</v>
      </c>
      <c r="U688" s="49">
        <f>Main!G798</f>
        <v>1.37</v>
      </c>
      <c r="V688" s="49">
        <f>Main!H798</f>
        <v>2.4300000000000002</v>
      </c>
      <c r="W688" s="49">
        <f>Main!I798</f>
        <v>1.92</v>
      </c>
      <c r="X688" s="49">
        <f>Main!J798</f>
        <v>2.63</v>
      </c>
      <c r="Y688" s="49">
        <f>Main!K798</f>
        <v>1.54</v>
      </c>
      <c r="Z688" s="49">
        <f>Main!L3438</f>
        <v>0</v>
      </c>
      <c r="AB688" s="49">
        <v>1</v>
      </c>
      <c r="AC688" s="49" t="str">
        <v>Daka</v>
      </c>
      <c r="AD688" s="49">
        <v>5.7</v>
      </c>
      <c r="AE688" s="49" t="str">
        <v>Leicester</v>
      </c>
      <c r="AF688" s="49">
        <v>2.34</v>
      </c>
      <c r="AG688" s="49">
        <v>3.19</v>
      </c>
      <c r="AH688" s="49">
        <v>2.93</v>
      </c>
      <c r="AI688" s="49">
        <v>2.73</v>
      </c>
      <c r="AJ688" s="49">
        <v>2.31</v>
      </c>
      <c r="AK688" s="49">
        <v>2.2799999999999998</v>
      </c>
      <c r="AL688" s="49">
        <v>2.1800000000000002</v>
      </c>
      <c r="AM688" s="49">
        <v>1.83</v>
      </c>
      <c r="AN688" s="49">
        <v>0</v>
      </c>
      <c r="AP688" s="50" t="str">
        <f>Main!A798</f>
        <v>Thiago Silva</v>
      </c>
      <c r="AQ688" s="50">
        <f>Main!B798</f>
        <v>5.4</v>
      </c>
      <c r="AR688" s="50" t="str">
        <f>Main!C798</f>
        <v>Chelsea</v>
      </c>
      <c r="AS688" s="50">
        <f>Main!D798</f>
        <v>3.27</v>
      </c>
      <c r="AT688" s="50">
        <f>Main!E798</f>
        <v>4.46</v>
      </c>
      <c r="AU688" s="50">
        <f>Main!F798</f>
        <v>3.03</v>
      </c>
      <c r="AV688" s="50">
        <f>Main!G798</f>
        <v>1.37</v>
      </c>
      <c r="AW688" s="50">
        <f>Main!H798</f>
        <v>2.4300000000000002</v>
      </c>
      <c r="AX688" s="50">
        <f>Main!I798</f>
        <v>1.92</v>
      </c>
      <c r="AY688" s="50">
        <f>Main!J798</f>
        <v>2.63</v>
      </c>
      <c r="AZ688" s="50">
        <f>Main!K798</f>
        <v>1.54</v>
      </c>
      <c r="BA688" s="50">
        <f>Main!L1678</f>
        <v>0</v>
      </c>
      <c r="BC688" s="50" t="str">
        <v>Akanji</v>
      </c>
      <c r="BD688" s="50">
        <v>5</v>
      </c>
      <c r="BE688" s="50" t="str">
        <v>Man City</v>
      </c>
      <c r="BF688" s="50">
        <v>2.91</v>
      </c>
      <c r="BG688" s="50">
        <v>2.23</v>
      </c>
      <c r="BH688" s="50">
        <v>4.28</v>
      </c>
      <c r="BI688" s="50">
        <v>2.83</v>
      </c>
      <c r="BJ688" s="50">
        <v>1.71</v>
      </c>
      <c r="BK688" s="50">
        <v>3.56</v>
      </c>
      <c r="BL688" s="50">
        <v>2.21</v>
      </c>
      <c r="BM688" s="50">
        <v>0.95</v>
      </c>
      <c r="BN688" s="50">
        <v>0</v>
      </c>
      <c r="BP688" s="126" t="str">
        <f>Main!A688</f>
        <v>Thiago Silva</v>
      </c>
      <c r="BQ688" s="126">
        <f>Main!N3438</f>
        <v>0</v>
      </c>
      <c r="BR688" s="126">
        <f>Main!J28</f>
        <v>2.63</v>
      </c>
      <c r="BS688" s="126" t="str">
        <v>Thiago Silva</v>
      </c>
      <c r="BT688" s="126">
        <v>0</v>
      </c>
      <c r="BU688" s="126">
        <v>2.63</v>
      </c>
      <c r="BV688" s="127" t="str">
        <f t="shared" si="84"/>
        <v>Thiago Silva</v>
      </c>
      <c r="BW688" s="127">
        <f>Main!P3438</f>
        <v>0</v>
      </c>
      <c r="BX688" s="127">
        <f t="shared" si="85"/>
        <v>2.63</v>
      </c>
      <c r="BY688" s="127" t="str">
        <v>Thiago Silva</v>
      </c>
      <c r="BZ688" s="127">
        <v>0</v>
      </c>
      <c r="CA688" s="127">
        <v>2.63</v>
      </c>
      <c r="CH688" s="19" t="str">
        <f t="shared" si="86"/>
        <v>Thiago Silva</v>
      </c>
      <c r="CI688" s="19">
        <f>Main!M3438-BQ688-BW688-CC688</f>
        <v>0</v>
      </c>
      <c r="CJ688" s="19">
        <f t="shared" si="87"/>
        <v>2.63</v>
      </c>
      <c r="CK688" s="19" t="str">
        <v>Akanji</v>
      </c>
      <c r="CL688" s="19">
        <v>0</v>
      </c>
      <c r="CM688" s="19">
        <v>2.21</v>
      </c>
    </row>
    <row r="689" spans="1:91">
      <c r="A689" s="48" t="str">
        <v>Shaw</v>
      </c>
      <c r="B689" s="48">
        <v>4.8</v>
      </c>
      <c r="C689" s="48" t="str">
        <v>Man Utd</v>
      </c>
      <c r="D689" s="48">
        <v>3.54</v>
      </c>
      <c r="E689" s="48">
        <v>4.2</v>
      </c>
      <c r="F689" s="48">
        <v>1.83</v>
      </c>
      <c r="G689" s="48">
        <v>1.77</v>
      </c>
      <c r="H689" s="48">
        <v>3.5</v>
      </c>
      <c r="I689" s="48">
        <v>2.77</v>
      </c>
      <c r="J689" s="48">
        <v>3.37</v>
      </c>
      <c r="K689" s="48">
        <v>1.64</v>
      </c>
      <c r="L689" s="48">
        <v>0</v>
      </c>
      <c r="N689" s="252">
        <f t="shared" si="88"/>
        <v>3</v>
      </c>
      <c r="O689" s="49" t="str">
        <f>Main!A799</f>
        <v>Martínez</v>
      </c>
      <c r="P689" s="49">
        <f>Main!B799</f>
        <v>4.5</v>
      </c>
      <c r="Q689" s="49" t="str">
        <f>Main!C799</f>
        <v>Man Utd</v>
      </c>
      <c r="R689" s="49">
        <f>Main!D799</f>
        <v>1.68</v>
      </c>
      <c r="S689" s="49">
        <f>Main!E799</f>
        <v>3.97</v>
      </c>
      <c r="T689" s="49">
        <f>Main!F799</f>
        <v>1.83</v>
      </c>
      <c r="U689" s="49">
        <f>Main!G799</f>
        <v>1.76</v>
      </c>
      <c r="V689" s="49">
        <f>Main!H799</f>
        <v>3.42</v>
      </c>
      <c r="W689" s="49">
        <f>Main!I799</f>
        <v>2.67</v>
      </c>
      <c r="X689" s="49">
        <f>Main!J799</f>
        <v>3.49</v>
      </c>
      <c r="Y689" s="49">
        <f>Main!K799</f>
        <v>1.59</v>
      </c>
      <c r="Z689" s="49">
        <f>Main!L3439</f>
        <v>0</v>
      </c>
      <c r="AB689" s="49">
        <v>1</v>
      </c>
      <c r="AC689" s="49" t="str">
        <v>Greenwood</v>
      </c>
      <c r="AD689" s="49">
        <v>4.2</v>
      </c>
      <c r="AE689" s="49" t="str">
        <v>Leeds</v>
      </c>
      <c r="AF689" s="49">
        <v>0.81</v>
      </c>
      <c r="AG689" s="49">
        <v>0.99</v>
      </c>
      <c r="AH689" s="49">
        <v>0.74</v>
      </c>
      <c r="AI689" s="49">
        <v>0.86</v>
      </c>
      <c r="AJ689" s="49">
        <v>0.69</v>
      </c>
      <c r="AK689" s="49">
        <v>0.71</v>
      </c>
      <c r="AL689" s="49">
        <v>0.79</v>
      </c>
      <c r="AM689" s="49">
        <v>0.73</v>
      </c>
      <c r="AN689" s="49">
        <v>0</v>
      </c>
      <c r="AP689" s="50" t="str">
        <f>Main!A799</f>
        <v>Martínez</v>
      </c>
      <c r="AQ689" s="50">
        <f>Main!B799</f>
        <v>4.5</v>
      </c>
      <c r="AR689" s="50" t="str">
        <f>Main!C799</f>
        <v>Man Utd</v>
      </c>
      <c r="AS689" s="50">
        <f>Main!D799</f>
        <v>1.68</v>
      </c>
      <c r="AT689" s="50">
        <f>Main!E799</f>
        <v>3.97</v>
      </c>
      <c r="AU689" s="50">
        <f>Main!F799</f>
        <v>1.83</v>
      </c>
      <c r="AV689" s="50">
        <f>Main!G799</f>
        <v>1.76</v>
      </c>
      <c r="AW689" s="50">
        <f>Main!H799</f>
        <v>3.42</v>
      </c>
      <c r="AX689" s="50">
        <f>Main!I799</f>
        <v>2.67</v>
      </c>
      <c r="AY689" s="50">
        <f>Main!J799</f>
        <v>3.49</v>
      </c>
      <c r="AZ689" s="50">
        <f>Main!K799</f>
        <v>1.59</v>
      </c>
      <c r="BA689" s="50">
        <f>Main!L1679</f>
        <v>0</v>
      </c>
      <c r="BC689" s="50" t="str">
        <v>Thiago Silva</v>
      </c>
      <c r="BD689" s="50">
        <v>5.4</v>
      </c>
      <c r="BE689" s="50" t="str">
        <v>Chelsea</v>
      </c>
      <c r="BF689" s="50">
        <v>3.27</v>
      </c>
      <c r="BG689" s="50">
        <v>4.46</v>
      </c>
      <c r="BH689" s="50">
        <v>3.03</v>
      </c>
      <c r="BI689" s="50">
        <v>1.37</v>
      </c>
      <c r="BJ689" s="50">
        <v>2.4300000000000002</v>
      </c>
      <c r="BK689" s="50">
        <v>1.92</v>
      </c>
      <c r="BL689" s="50">
        <v>2.63</v>
      </c>
      <c r="BM689" s="50">
        <v>1.54</v>
      </c>
      <c r="BN689" s="50">
        <v>0</v>
      </c>
      <c r="BP689" s="126" t="str">
        <f>Main!A689</f>
        <v>Martínez</v>
      </c>
      <c r="BQ689" s="126">
        <f>Main!N3439</f>
        <v>0</v>
      </c>
      <c r="BR689" s="126">
        <f>Main!J29</f>
        <v>3.49</v>
      </c>
      <c r="BS689" s="126" t="str">
        <v>Martínez</v>
      </c>
      <c r="BT689" s="126">
        <v>0</v>
      </c>
      <c r="BU689" s="126">
        <v>3.49</v>
      </c>
      <c r="BV689" s="127" t="str">
        <f t="shared" si="84"/>
        <v>Martínez</v>
      </c>
      <c r="BW689" s="127">
        <f>Main!P3439</f>
        <v>0</v>
      </c>
      <c r="BX689" s="127">
        <f t="shared" si="85"/>
        <v>3.49</v>
      </c>
      <c r="BY689" s="127" t="str">
        <v>Martínez</v>
      </c>
      <c r="BZ689" s="127">
        <v>0</v>
      </c>
      <c r="CA689" s="127">
        <v>3.49</v>
      </c>
      <c r="CH689" s="19" t="str">
        <f t="shared" si="86"/>
        <v>Martínez</v>
      </c>
      <c r="CI689" s="19">
        <f>Main!M3439-BQ689-BW689-CC689</f>
        <v>0</v>
      </c>
      <c r="CJ689" s="19">
        <f t="shared" si="87"/>
        <v>3.49</v>
      </c>
      <c r="CK689" s="19" t="str">
        <v>Thiago Silva</v>
      </c>
      <c r="CL689" s="19">
        <v>0</v>
      </c>
      <c r="CM689" s="19">
        <v>2.63</v>
      </c>
    </row>
    <row r="690" spans="1:91">
      <c r="A690" s="48" t="str">
        <v>Cucurella</v>
      </c>
      <c r="B690" s="48">
        <v>5.0999999999999996</v>
      </c>
      <c r="C690" s="48" t="str">
        <v>Chelsea</v>
      </c>
      <c r="D690" s="48">
        <v>3.86</v>
      </c>
      <c r="E690" s="48">
        <v>5.55</v>
      </c>
      <c r="F690" s="48">
        <v>3.95</v>
      </c>
      <c r="G690" s="48">
        <v>1.86</v>
      </c>
      <c r="H690" s="48">
        <v>2.25</v>
      </c>
      <c r="I690" s="48">
        <v>1.58</v>
      </c>
      <c r="J690" s="48">
        <v>2.11</v>
      </c>
      <c r="K690" s="48">
        <v>1.37</v>
      </c>
      <c r="L690" s="48">
        <v>0</v>
      </c>
      <c r="N690" s="252">
        <f t="shared" si="88"/>
        <v>3</v>
      </c>
      <c r="O690" s="49" t="str">
        <f>Main!A800</f>
        <v>Mee</v>
      </c>
      <c r="P690" s="49">
        <f>Main!B800</f>
        <v>4.5999999999999996</v>
      </c>
      <c r="Q690" s="49" t="str">
        <f>Main!C800</f>
        <v>Brentford</v>
      </c>
      <c r="R690" s="49">
        <f>Main!D800</f>
        <v>2.67</v>
      </c>
      <c r="S690" s="49">
        <f>Main!E800</f>
        <v>1.94</v>
      </c>
      <c r="T690" s="49">
        <f>Main!F800</f>
        <v>3.89</v>
      </c>
      <c r="U690" s="49">
        <f>Main!G800</f>
        <v>2.54</v>
      </c>
      <c r="V690" s="49">
        <f>Main!H800</f>
        <v>3.58</v>
      </c>
      <c r="W690" s="49">
        <f>Main!I800</f>
        <v>1.5</v>
      </c>
      <c r="X690" s="49">
        <f>Main!J800</f>
        <v>3.4</v>
      </c>
      <c r="Y690" s="49">
        <f>Main!K800</f>
        <v>0.85</v>
      </c>
      <c r="Z690" s="49">
        <f>Main!L3440</f>
        <v>0</v>
      </c>
      <c r="AB690" s="49">
        <v>2</v>
      </c>
      <c r="AC690" s="49" t="str">
        <v>De Bruyne</v>
      </c>
      <c r="AD690" s="49">
        <v>12.6</v>
      </c>
      <c r="AE690" s="49" t="str">
        <v>Man City</v>
      </c>
      <c r="AF690" s="49">
        <v>6.01</v>
      </c>
      <c r="AG690" s="49">
        <v>4.38</v>
      </c>
      <c r="AH690" s="49">
        <v>9.01</v>
      </c>
      <c r="AI690" s="49">
        <v>5.29</v>
      </c>
      <c r="AJ690" s="49">
        <v>4.18</v>
      </c>
      <c r="AK690" s="49">
        <v>9.2799999999999994</v>
      </c>
      <c r="AL690" s="49">
        <v>5.0999999999999996</v>
      </c>
      <c r="AM690" s="49">
        <v>2.2400000000000002</v>
      </c>
      <c r="AN690" s="49">
        <v>0</v>
      </c>
      <c r="AP690" s="50" t="str">
        <f>Main!A800</f>
        <v>Mee</v>
      </c>
      <c r="AQ690" s="50">
        <f>Main!B800</f>
        <v>4.5999999999999996</v>
      </c>
      <c r="AR690" s="50" t="str">
        <f>Main!C800</f>
        <v>Brentford</v>
      </c>
      <c r="AS690" s="50">
        <f>Main!D800</f>
        <v>2.67</v>
      </c>
      <c r="AT690" s="50">
        <f>Main!E800</f>
        <v>1.94</v>
      </c>
      <c r="AU690" s="50">
        <f>Main!F800</f>
        <v>3.89</v>
      </c>
      <c r="AV690" s="50">
        <f>Main!G800</f>
        <v>2.54</v>
      </c>
      <c r="AW690" s="50">
        <f>Main!H800</f>
        <v>3.58</v>
      </c>
      <c r="AX690" s="50">
        <f>Main!I800</f>
        <v>1.5</v>
      </c>
      <c r="AY690" s="50">
        <f>Main!J800</f>
        <v>3.4</v>
      </c>
      <c r="AZ690" s="50">
        <f>Main!K800</f>
        <v>0.85</v>
      </c>
      <c r="BA690" s="50">
        <f>Main!L1680</f>
        <v>0</v>
      </c>
      <c r="BC690" s="50" t="str">
        <v>Martínez</v>
      </c>
      <c r="BD690" s="50">
        <v>4.5</v>
      </c>
      <c r="BE690" s="50" t="str">
        <v>Man Utd</v>
      </c>
      <c r="BF690" s="50">
        <v>1.68</v>
      </c>
      <c r="BG690" s="50">
        <v>3.97</v>
      </c>
      <c r="BH690" s="50">
        <v>1.83</v>
      </c>
      <c r="BI690" s="50">
        <v>1.76</v>
      </c>
      <c r="BJ690" s="50">
        <v>3.42</v>
      </c>
      <c r="BK690" s="50">
        <v>2.67</v>
      </c>
      <c r="BL690" s="50">
        <v>3.49</v>
      </c>
      <c r="BM690" s="50">
        <v>1.59</v>
      </c>
      <c r="BN690" s="50">
        <v>0</v>
      </c>
      <c r="BP690" s="126" t="str">
        <f>Main!A690</f>
        <v>Mee</v>
      </c>
      <c r="BQ690" s="126">
        <f>Main!N3440</f>
        <v>0</v>
      </c>
      <c r="BR690" s="126">
        <f>Main!J30</f>
        <v>3.4</v>
      </c>
      <c r="BS690" s="126" t="str">
        <v>Mee</v>
      </c>
      <c r="BT690" s="126">
        <v>0</v>
      </c>
      <c r="BU690" s="126">
        <v>3.4</v>
      </c>
      <c r="BV690" s="127" t="str">
        <f t="shared" si="84"/>
        <v>Mee</v>
      </c>
      <c r="BW690" s="127">
        <f>Main!P3440</f>
        <v>0</v>
      </c>
      <c r="BX690" s="127">
        <f t="shared" si="85"/>
        <v>3.4</v>
      </c>
      <c r="BY690" s="127" t="str">
        <v>Mee</v>
      </c>
      <c r="BZ690" s="127">
        <v>0</v>
      </c>
      <c r="CA690" s="127">
        <v>3.4</v>
      </c>
      <c r="CH690" s="19" t="str">
        <f t="shared" si="86"/>
        <v>Mee</v>
      </c>
      <c r="CI690" s="19">
        <f>Main!M3440-BQ690-BW690-CC690</f>
        <v>0</v>
      </c>
      <c r="CJ690" s="19">
        <f t="shared" si="87"/>
        <v>3.4</v>
      </c>
      <c r="CK690" s="19" t="str">
        <v>Martínez</v>
      </c>
      <c r="CL690" s="19">
        <v>0</v>
      </c>
      <c r="CM690" s="19">
        <v>3.49</v>
      </c>
    </row>
    <row r="691" spans="1:91">
      <c r="A691" s="48" t="str">
        <v>Varane</v>
      </c>
      <c r="B691" s="48">
        <v>4.8</v>
      </c>
      <c r="C691" s="48" t="str">
        <v>Man Utd</v>
      </c>
      <c r="D691" s="48">
        <v>3.47</v>
      </c>
      <c r="E691" s="48">
        <v>3.84</v>
      </c>
      <c r="F691" s="48">
        <v>1.94</v>
      </c>
      <c r="G691" s="48">
        <v>1.83</v>
      </c>
      <c r="H691" s="48">
        <v>3.41</v>
      </c>
      <c r="I691" s="48">
        <v>2.6</v>
      </c>
      <c r="J691" s="48">
        <v>3.21</v>
      </c>
      <c r="K691" s="48">
        <v>1.55</v>
      </c>
      <c r="L691" s="48">
        <v>0</v>
      </c>
      <c r="N691" s="252">
        <f t="shared" si="88"/>
        <v>3</v>
      </c>
      <c r="O691" s="49" t="str">
        <f>Main!A801</f>
        <v>Cresswell</v>
      </c>
      <c r="P691" s="49">
        <f>Main!B801</f>
        <v>4.8</v>
      </c>
      <c r="Q691" s="49" t="str">
        <f>Main!C801</f>
        <v>West Ham</v>
      </c>
      <c r="R691" s="49">
        <f>Main!D801</f>
        <v>2.87</v>
      </c>
      <c r="S691" s="49">
        <f>Main!E801</f>
        <v>2.71</v>
      </c>
      <c r="T691" s="49">
        <f>Main!F801</f>
        <v>2.66</v>
      </c>
      <c r="U691" s="49">
        <f>Main!G801</f>
        <v>3.33</v>
      </c>
      <c r="V691" s="49">
        <f>Main!H801</f>
        <v>1.69</v>
      </c>
      <c r="W691" s="49">
        <f>Main!I801</f>
        <v>2.21</v>
      </c>
      <c r="X691" s="49">
        <f>Main!J801</f>
        <v>1.63</v>
      </c>
      <c r="Y691" s="49">
        <f>Main!K801</f>
        <v>2.86</v>
      </c>
      <c r="Z691" s="49">
        <f>Main!L3441</f>
        <v>0</v>
      </c>
      <c r="AB691" s="49">
        <v>2</v>
      </c>
      <c r="AC691" s="49" t="str">
        <v>Son</v>
      </c>
      <c r="AD691" s="49">
        <v>11.6</v>
      </c>
      <c r="AE691" s="49" t="str">
        <v>Spurs</v>
      </c>
      <c r="AF691" s="49">
        <v>5.93</v>
      </c>
      <c r="AG691" s="49">
        <v>5.04</v>
      </c>
      <c r="AH691" s="49">
        <v>8.06</v>
      </c>
      <c r="AI691" s="49">
        <v>5.0999999999999996</v>
      </c>
      <c r="AJ691" s="49">
        <v>3.66</v>
      </c>
      <c r="AK691" s="49">
        <v>4.46</v>
      </c>
      <c r="AL691" s="49">
        <v>4.74</v>
      </c>
      <c r="AM691" s="49">
        <v>4.2</v>
      </c>
      <c r="AN691" s="49">
        <v>0</v>
      </c>
      <c r="AP691" s="50" t="str">
        <f>Main!A801</f>
        <v>Cresswell</v>
      </c>
      <c r="AQ691" s="50">
        <f>Main!B801</f>
        <v>4.8</v>
      </c>
      <c r="AR691" s="50" t="str">
        <f>Main!C801</f>
        <v>West Ham</v>
      </c>
      <c r="AS691" s="50">
        <f>Main!D801</f>
        <v>2.87</v>
      </c>
      <c r="AT691" s="50">
        <f>Main!E801</f>
        <v>2.71</v>
      </c>
      <c r="AU691" s="50">
        <f>Main!F801</f>
        <v>2.66</v>
      </c>
      <c r="AV691" s="50">
        <f>Main!G801</f>
        <v>3.33</v>
      </c>
      <c r="AW691" s="50">
        <f>Main!H801</f>
        <v>1.69</v>
      </c>
      <c r="AX691" s="50">
        <f>Main!I801</f>
        <v>2.21</v>
      </c>
      <c r="AY691" s="50">
        <f>Main!J801</f>
        <v>1.63</v>
      </c>
      <c r="AZ691" s="50">
        <f>Main!K801</f>
        <v>2.86</v>
      </c>
      <c r="BA691" s="50">
        <f>Main!L1681</f>
        <v>0</v>
      </c>
      <c r="BC691" s="50" t="str">
        <v>Mee</v>
      </c>
      <c r="BD691" s="50">
        <v>4.5999999999999996</v>
      </c>
      <c r="BE691" s="50" t="str">
        <v>Brentford</v>
      </c>
      <c r="BF691" s="50">
        <v>2.67</v>
      </c>
      <c r="BG691" s="50">
        <v>1.94</v>
      </c>
      <c r="BH691" s="50">
        <v>3.89</v>
      </c>
      <c r="BI691" s="50">
        <v>2.54</v>
      </c>
      <c r="BJ691" s="50">
        <v>3.58</v>
      </c>
      <c r="BK691" s="50">
        <v>1.5</v>
      </c>
      <c r="BL691" s="50">
        <v>3.4</v>
      </c>
      <c r="BM691" s="50">
        <v>0.85</v>
      </c>
      <c r="BN691" s="50">
        <v>0</v>
      </c>
      <c r="BP691" s="126" t="str">
        <f>Main!A691</f>
        <v>Cresswell</v>
      </c>
      <c r="BQ691" s="126">
        <f>Main!N3441</f>
        <v>0</v>
      </c>
      <c r="BR691" s="126">
        <f>Main!J31</f>
        <v>1.63</v>
      </c>
      <c r="BS691" s="126" t="str">
        <v>Cresswell</v>
      </c>
      <c r="BT691" s="126">
        <v>0</v>
      </c>
      <c r="BU691" s="126">
        <v>1.63</v>
      </c>
      <c r="BV691" s="127" t="str">
        <f t="shared" si="84"/>
        <v>Cresswell</v>
      </c>
      <c r="BW691" s="127">
        <f>Main!P3441</f>
        <v>0</v>
      </c>
      <c r="BX691" s="127">
        <f t="shared" si="85"/>
        <v>1.63</v>
      </c>
      <c r="BY691" s="127" t="str">
        <v>Cresswell</v>
      </c>
      <c r="BZ691" s="127">
        <v>0</v>
      </c>
      <c r="CA691" s="127">
        <v>1.63</v>
      </c>
      <c r="CH691" s="19" t="str">
        <f t="shared" si="86"/>
        <v>Cresswell</v>
      </c>
      <c r="CI691" s="19">
        <f>Main!M3441-BQ691-BW691-CC691</f>
        <v>0</v>
      </c>
      <c r="CJ691" s="19">
        <f t="shared" si="87"/>
        <v>1.63</v>
      </c>
      <c r="CK691" s="19" t="str">
        <v>Mee</v>
      </c>
      <c r="CL691" s="19">
        <v>0</v>
      </c>
      <c r="CM691" s="19">
        <v>3.4</v>
      </c>
    </row>
    <row r="692" spans="1:91">
      <c r="A692" s="48" t="str">
        <v>Estupiñán</v>
      </c>
      <c r="B692" s="48">
        <v>4.5</v>
      </c>
      <c r="C692" s="48" t="str">
        <v>Brighton</v>
      </c>
      <c r="D692" s="48">
        <v>2.37</v>
      </c>
      <c r="E692" s="48">
        <v>3.26</v>
      </c>
      <c r="F692" s="48">
        <v>2.17</v>
      </c>
      <c r="G692" s="48">
        <v>2.61</v>
      </c>
      <c r="H692" s="48">
        <v>3.62</v>
      </c>
      <c r="I692" s="48">
        <v>2.79</v>
      </c>
      <c r="J692" s="48">
        <v>3.17</v>
      </c>
      <c r="K692" s="48">
        <v>1.31</v>
      </c>
      <c r="L692" s="48">
        <v>0</v>
      </c>
      <c r="N692" s="252">
        <f t="shared" si="88"/>
        <v>3</v>
      </c>
      <c r="O692" s="49" t="str">
        <f>Main!A802</f>
        <v>Konsa</v>
      </c>
      <c r="P692" s="49">
        <f>Main!B802</f>
        <v>4.4000000000000004</v>
      </c>
      <c r="Q692" s="49" t="str">
        <f>Main!C802</f>
        <v>Aston Villa</v>
      </c>
      <c r="R692" s="49">
        <f>Main!D802</f>
        <v>1.95</v>
      </c>
      <c r="S692" s="49">
        <f>Main!E802</f>
        <v>3.28</v>
      </c>
      <c r="T692" s="49">
        <f>Main!F802</f>
        <v>2.93</v>
      </c>
      <c r="U692" s="49">
        <f>Main!G802</f>
        <v>2.71</v>
      </c>
      <c r="V692" s="49">
        <f>Main!H802</f>
        <v>2.98</v>
      </c>
      <c r="W692" s="49">
        <f>Main!I802</f>
        <v>1.21</v>
      </c>
      <c r="X692" s="49">
        <f>Main!J802</f>
        <v>1.9</v>
      </c>
      <c r="Y692" s="49">
        <f>Main!K802</f>
        <v>2.59</v>
      </c>
      <c r="Z692" s="49">
        <f>Main!L3442</f>
        <v>0</v>
      </c>
      <c r="AB692" s="49">
        <v>2</v>
      </c>
      <c r="AC692" s="49" t="str">
        <v>Foden</v>
      </c>
      <c r="AD692" s="49">
        <v>8.3000000000000007</v>
      </c>
      <c r="AE692" s="49" t="str">
        <v>Man City</v>
      </c>
      <c r="AF692" s="49">
        <v>4.67</v>
      </c>
      <c r="AG692" s="49">
        <v>3.53</v>
      </c>
      <c r="AH692" s="49">
        <v>7.49</v>
      </c>
      <c r="AI692" s="49">
        <v>4.37</v>
      </c>
      <c r="AJ692" s="49">
        <v>3.54</v>
      </c>
      <c r="AK692" s="49">
        <v>7.78</v>
      </c>
      <c r="AL692" s="49">
        <v>4.08</v>
      </c>
      <c r="AM692" s="49">
        <v>1.88</v>
      </c>
      <c r="AN692" s="49">
        <v>0</v>
      </c>
      <c r="AP692" s="50" t="str">
        <f>Main!A802</f>
        <v>Konsa</v>
      </c>
      <c r="AQ692" s="50">
        <f>Main!B802</f>
        <v>4.4000000000000004</v>
      </c>
      <c r="AR692" s="50" t="str">
        <f>Main!C802</f>
        <v>Aston Villa</v>
      </c>
      <c r="AS692" s="50">
        <f>Main!D802</f>
        <v>1.95</v>
      </c>
      <c r="AT692" s="50">
        <f>Main!E802</f>
        <v>3.28</v>
      </c>
      <c r="AU692" s="50">
        <f>Main!F802</f>
        <v>2.93</v>
      </c>
      <c r="AV692" s="50">
        <f>Main!G802</f>
        <v>2.71</v>
      </c>
      <c r="AW692" s="50">
        <f>Main!H802</f>
        <v>2.98</v>
      </c>
      <c r="AX692" s="50">
        <f>Main!I802</f>
        <v>1.21</v>
      </c>
      <c r="AY692" s="50">
        <f>Main!J802</f>
        <v>1.9</v>
      </c>
      <c r="AZ692" s="50">
        <f>Main!K802</f>
        <v>2.59</v>
      </c>
      <c r="BA692" s="50">
        <f>Main!L1682</f>
        <v>0</v>
      </c>
      <c r="BC692" s="50" t="str">
        <v>Cresswell</v>
      </c>
      <c r="BD692" s="50">
        <v>4.8</v>
      </c>
      <c r="BE692" s="50" t="str">
        <v>West Ham</v>
      </c>
      <c r="BF692" s="50">
        <v>2.87</v>
      </c>
      <c r="BG692" s="50">
        <v>2.71</v>
      </c>
      <c r="BH692" s="50">
        <v>2.66</v>
      </c>
      <c r="BI692" s="50">
        <v>3.33</v>
      </c>
      <c r="BJ692" s="50">
        <v>1.69</v>
      </c>
      <c r="BK692" s="50">
        <v>2.21</v>
      </c>
      <c r="BL692" s="50">
        <v>1.63</v>
      </c>
      <c r="BM692" s="50">
        <v>2.86</v>
      </c>
      <c r="BN692" s="50">
        <v>0</v>
      </c>
      <c r="BP692" s="126" t="str">
        <f>Main!A692</f>
        <v>Konsa</v>
      </c>
      <c r="BQ692" s="126">
        <f>Main!N3442</f>
        <v>0</v>
      </c>
      <c r="BR692" s="126">
        <f>Main!J32</f>
        <v>1.9</v>
      </c>
      <c r="BS692" s="126" t="str">
        <v>Konsa</v>
      </c>
      <c r="BT692" s="126">
        <v>0</v>
      </c>
      <c r="BU692" s="126">
        <v>1.9</v>
      </c>
      <c r="BV692" s="127" t="str">
        <f t="shared" si="84"/>
        <v>Konsa</v>
      </c>
      <c r="BW692" s="127">
        <f>Main!P3442</f>
        <v>0</v>
      </c>
      <c r="BX692" s="127">
        <f t="shared" si="85"/>
        <v>1.9</v>
      </c>
      <c r="BY692" s="127" t="str">
        <v>Konsa</v>
      </c>
      <c r="BZ692" s="127">
        <v>0</v>
      </c>
      <c r="CA692" s="127">
        <v>1.9</v>
      </c>
      <c r="CH692" s="19" t="str">
        <f t="shared" si="86"/>
        <v>Konsa</v>
      </c>
      <c r="CI692" s="19">
        <f>Main!M3442-BQ692-BW692-CC692</f>
        <v>0</v>
      </c>
      <c r="CJ692" s="19">
        <f t="shared" si="87"/>
        <v>1.9</v>
      </c>
      <c r="CK692" s="19" t="str">
        <v>Cresswell</v>
      </c>
      <c r="CL692" s="19">
        <v>0</v>
      </c>
      <c r="CM692" s="19">
        <v>1.63</v>
      </c>
    </row>
    <row r="693" spans="1:91">
      <c r="A693" s="48" t="str">
        <v>Matip</v>
      </c>
      <c r="B693" s="48">
        <v>5.9</v>
      </c>
      <c r="C693" s="48" t="str">
        <v>Liverpool</v>
      </c>
      <c r="D693" s="48">
        <v>3.36</v>
      </c>
      <c r="E693" s="48">
        <v>2.5299999999999998</v>
      </c>
      <c r="F693" s="48">
        <v>2.21</v>
      </c>
      <c r="G693" s="48">
        <v>2.44</v>
      </c>
      <c r="H693" s="48">
        <v>2.91</v>
      </c>
      <c r="I693" s="48">
        <v>3.18</v>
      </c>
      <c r="J693" s="48">
        <v>1.93</v>
      </c>
      <c r="K693" s="48">
        <v>2.67</v>
      </c>
      <c r="L693" s="48">
        <v>0</v>
      </c>
      <c r="N693" s="252">
        <f t="shared" si="88"/>
        <v>3</v>
      </c>
      <c r="O693" s="49" t="str">
        <f>Main!A803</f>
        <v>Perraud</v>
      </c>
      <c r="P693" s="49">
        <f>Main!B803</f>
        <v>4.4000000000000004</v>
      </c>
      <c r="Q693" s="49" t="str">
        <f>Main!C803</f>
        <v>Southampton</v>
      </c>
      <c r="R693" s="49">
        <f>Main!D803</f>
        <v>2.5299999999999998</v>
      </c>
      <c r="S693" s="49">
        <f>Main!E803</f>
        <v>3.56</v>
      </c>
      <c r="T693" s="49">
        <f>Main!F803</f>
        <v>2.5099999999999998</v>
      </c>
      <c r="U693" s="49">
        <f>Main!G803</f>
        <v>2.67</v>
      </c>
      <c r="V693" s="49">
        <f>Main!H803</f>
        <v>2.0499999999999998</v>
      </c>
      <c r="W693" s="49">
        <f>Main!I803</f>
        <v>2.89</v>
      </c>
      <c r="X693" s="49">
        <f>Main!J803</f>
        <v>1.51</v>
      </c>
      <c r="Y693" s="49">
        <f>Main!K803</f>
        <v>1.78</v>
      </c>
      <c r="Z693" s="49">
        <f>Main!L3443</f>
        <v>0</v>
      </c>
      <c r="AB693" s="49">
        <v>2</v>
      </c>
      <c r="AC693" s="49" t="str">
        <v>Sterling</v>
      </c>
      <c r="AD693" s="49">
        <v>9.6999999999999993</v>
      </c>
      <c r="AE693" s="49" t="str">
        <v>Chelsea</v>
      </c>
      <c r="AF693" s="49">
        <v>4.1500000000000004</v>
      </c>
      <c r="AG693" s="49">
        <v>6.96</v>
      </c>
      <c r="AH693" s="49">
        <v>4.25</v>
      </c>
      <c r="AI693" s="49">
        <v>2.78</v>
      </c>
      <c r="AJ693" s="49">
        <v>4.63</v>
      </c>
      <c r="AK693" s="49">
        <v>3.51</v>
      </c>
      <c r="AL693" s="49">
        <v>4.37</v>
      </c>
      <c r="AM693" s="49">
        <v>3.17</v>
      </c>
      <c r="AN693" s="49">
        <v>0</v>
      </c>
      <c r="AP693" s="50" t="str">
        <f>Main!A803</f>
        <v>Perraud</v>
      </c>
      <c r="AQ693" s="50">
        <f>Main!B803</f>
        <v>4.4000000000000004</v>
      </c>
      <c r="AR693" s="50" t="str">
        <f>Main!C803</f>
        <v>Southampton</v>
      </c>
      <c r="AS693" s="50">
        <f>Main!D803</f>
        <v>2.5299999999999998</v>
      </c>
      <c r="AT693" s="50">
        <f>Main!E803</f>
        <v>3.56</v>
      </c>
      <c r="AU693" s="50">
        <f>Main!F803</f>
        <v>2.5099999999999998</v>
      </c>
      <c r="AV693" s="50">
        <f>Main!G803</f>
        <v>2.67</v>
      </c>
      <c r="AW693" s="50">
        <f>Main!H803</f>
        <v>2.0499999999999998</v>
      </c>
      <c r="AX693" s="50">
        <f>Main!I803</f>
        <v>2.89</v>
      </c>
      <c r="AY693" s="50">
        <f>Main!J803</f>
        <v>1.51</v>
      </c>
      <c r="AZ693" s="50">
        <f>Main!K803</f>
        <v>1.78</v>
      </c>
      <c r="BA693" s="50">
        <f>Main!L1683</f>
        <v>0</v>
      </c>
      <c r="BC693" s="50" t="str">
        <v>Konsa</v>
      </c>
      <c r="BD693" s="50">
        <v>4.4000000000000004</v>
      </c>
      <c r="BE693" s="50" t="str">
        <v>Aston Villa</v>
      </c>
      <c r="BF693" s="50">
        <v>1.95</v>
      </c>
      <c r="BG693" s="50">
        <v>3.28</v>
      </c>
      <c r="BH693" s="50">
        <v>2.93</v>
      </c>
      <c r="BI693" s="50">
        <v>2.71</v>
      </c>
      <c r="BJ693" s="50">
        <v>2.98</v>
      </c>
      <c r="BK693" s="50">
        <v>1.21</v>
      </c>
      <c r="BL693" s="50">
        <v>1.9</v>
      </c>
      <c r="BM693" s="50">
        <v>2.59</v>
      </c>
      <c r="BN693" s="50">
        <v>0</v>
      </c>
      <c r="BP693" s="126" t="str">
        <f>Main!A693</f>
        <v>Perraud</v>
      </c>
      <c r="BQ693" s="126">
        <f>Main!N3443</f>
        <v>0</v>
      </c>
      <c r="BR693" s="126">
        <f>Main!J33</f>
        <v>1.51</v>
      </c>
      <c r="BS693" s="126" t="str">
        <v>Perraud</v>
      </c>
      <c r="BT693" s="126">
        <v>0</v>
      </c>
      <c r="BU693" s="126">
        <v>1.51</v>
      </c>
      <c r="BV693" s="127" t="str">
        <f t="shared" si="84"/>
        <v>Perraud</v>
      </c>
      <c r="BW693" s="127">
        <f>Main!P3443</f>
        <v>0</v>
      </c>
      <c r="BX693" s="127">
        <f t="shared" si="85"/>
        <v>1.51</v>
      </c>
      <c r="BY693" s="127" t="str">
        <v>Perraud</v>
      </c>
      <c r="BZ693" s="127">
        <v>0</v>
      </c>
      <c r="CA693" s="127">
        <v>1.51</v>
      </c>
      <c r="CH693" s="19" t="str">
        <f t="shared" si="86"/>
        <v>Perraud</v>
      </c>
      <c r="CI693" s="19">
        <f>Main!M3443-BQ693-BW693-CC693</f>
        <v>0</v>
      </c>
      <c r="CJ693" s="19">
        <f t="shared" si="87"/>
        <v>1.51</v>
      </c>
      <c r="CK693" s="19" t="str">
        <v>Konsa</v>
      </c>
      <c r="CL693" s="19">
        <v>0</v>
      </c>
      <c r="CM693" s="19">
        <v>1.9</v>
      </c>
    </row>
    <row r="694" spans="1:91">
      <c r="A694" s="48" t="str">
        <v>Romero</v>
      </c>
      <c r="B694" s="48">
        <v>4.9000000000000004</v>
      </c>
      <c r="C694" s="48" t="str">
        <v>Spurs</v>
      </c>
      <c r="D694" s="48">
        <v>2.2200000000000002</v>
      </c>
      <c r="E694" s="48">
        <v>2.83</v>
      </c>
      <c r="F694" s="48">
        <v>3.59</v>
      </c>
      <c r="G694" s="48">
        <v>2.67</v>
      </c>
      <c r="H694" s="48">
        <v>1.63</v>
      </c>
      <c r="I694" s="48">
        <v>2.56</v>
      </c>
      <c r="J694" s="48">
        <v>3.06</v>
      </c>
      <c r="K694" s="48">
        <v>2.5</v>
      </c>
      <c r="L694" s="48">
        <v>0</v>
      </c>
      <c r="N694" s="252">
        <f t="shared" si="88"/>
        <v>3</v>
      </c>
      <c r="O694" s="49" t="str">
        <f>Main!A804</f>
        <v>Kehrer</v>
      </c>
      <c r="P694" s="49">
        <f>Main!B804</f>
        <v>4.5</v>
      </c>
      <c r="Q694" s="49" t="str">
        <f>Main!C804</f>
        <v>West Ham</v>
      </c>
      <c r="R694" s="49">
        <f>Main!D804</f>
        <v>3.05</v>
      </c>
      <c r="S694" s="49">
        <f>Main!E804</f>
        <v>2.16</v>
      </c>
      <c r="T694" s="49">
        <f>Main!F804</f>
        <v>2.38</v>
      </c>
      <c r="U694" s="49">
        <f>Main!G804</f>
        <v>3</v>
      </c>
      <c r="V694" s="49">
        <f>Main!H804</f>
        <v>1.8</v>
      </c>
      <c r="W694" s="49">
        <f>Main!I804</f>
        <v>2.35</v>
      </c>
      <c r="X694" s="49">
        <f>Main!J804</f>
        <v>1.74</v>
      </c>
      <c r="Y694" s="49">
        <f>Main!K804</f>
        <v>2.98</v>
      </c>
      <c r="Z694" s="49">
        <f>Main!L3444</f>
        <v>0</v>
      </c>
      <c r="AB694" s="49">
        <v>2</v>
      </c>
      <c r="AC694" s="49" t="str">
        <v>Fernandes</v>
      </c>
      <c r="AD694" s="49">
        <v>9.8000000000000007</v>
      </c>
      <c r="AE694" s="49" t="str">
        <v>Man Utd</v>
      </c>
      <c r="AF694" s="49">
        <v>4.3</v>
      </c>
      <c r="AG694" s="49">
        <v>5.29</v>
      </c>
      <c r="AH694" s="49">
        <v>3.31</v>
      </c>
      <c r="AI694" s="49">
        <v>3.29</v>
      </c>
      <c r="AJ694" s="49">
        <v>4.83</v>
      </c>
      <c r="AK694" s="49">
        <v>4.5</v>
      </c>
      <c r="AL694" s="49">
        <v>4.8499999999999996</v>
      </c>
      <c r="AM694" s="49">
        <v>2.36</v>
      </c>
      <c r="AN694" s="49">
        <v>0</v>
      </c>
      <c r="AP694" s="50" t="str">
        <f>Main!A804</f>
        <v>Kehrer</v>
      </c>
      <c r="AQ694" s="50">
        <f>Main!B804</f>
        <v>4.5</v>
      </c>
      <c r="AR694" s="50" t="str">
        <f>Main!C804</f>
        <v>West Ham</v>
      </c>
      <c r="AS694" s="50">
        <f>Main!D804</f>
        <v>3.05</v>
      </c>
      <c r="AT694" s="50">
        <f>Main!E804</f>
        <v>2.16</v>
      </c>
      <c r="AU694" s="50">
        <f>Main!F804</f>
        <v>2.38</v>
      </c>
      <c r="AV694" s="50">
        <f>Main!G804</f>
        <v>3</v>
      </c>
      <c r="AW694" s="50">
        <f>Main!H804</f>
        <v>1.8</v>
      </c>
      <c r="AX694" s="50">
        <f>Main!I804</f>
        <v>2.35</v>
      </c>
      <c r="AY694" s="50">
        <f>Main!J804</f>
        <v>1.74</v>
      </c>
      <c r="AZ694" s="50">
        <f>Main!K804</f>
        <v>2.98</v>
      </c>
      <c r="BA694" s="50">
        <f>Main!L1684</f>
        <v>0</v>
      </c>
      <c r="BC694" s="50" t="str">
        <v>Perraud</v>
      </c>
      <c r="BD694" s="50">
        <v>4.4000000000000004</v>
      </c>
      <c r="BE694" s="50" t="str">
        <v>Southampton</v>
      </c>
      <c r="BF694" s="50">
        <v>2.5299999999999998</v>
      </c>
      <c r="BG694" s="50">
        <v>3.56</v>
      </c>
      <c r="BH694" s="50">
        <v>2.5099999999999998</v>
      </c>
      <c r="BI694" s="50">
        <v>2.67</v>
      </c>
      <c r="BJ694" s="50">
        <v>2.0499999999999998</v>
      </c>
      <c r="BK694" s="50">
        <v>2.89</v>
      </c>
      <c r="BL694" s="50">
        <v>1.51</v>
      </c>
      <c r="BM694" s="50">
        <v>1.78</v>
      </c>
      <c r="BN694" s="50">
        <v>0</v>
      </c>
      <c r="BP694" s="126" t="str">
        <f>Main!A694</f>
        <v>Kehrer</v>
      </c>
      <c r="BQ694" s="126">
        <f>Main!N3444</f>
        <v>0</v>
      </c>
      <c r="BR694" s="126">
        <f>Main!J34</f>
        <v>1.74</v>
      </c>
      <c r="BS694" s="126" t="str">
        <v>Kehrer</v>
      </c>
      <c r="BT694" s="126">
        <v>0</v>
      </c>
      <c r="BU694" s="126">
        <v>1.74</v>
      </c>
      <c r="BV694" s="127" t="str">
        <f t="shared" si="84"/>
        <v>Kehrer</v>
      </c>
      <c r="BW694" s="127">
        <f>Main!P3444</f>
        <v>0</v>
      </c>
      <c r="BX694" s="127">
        <f t="shared" si="85"/>
        <v>1.74</v>
      </c>
      <c r="BY694" s="127" t="str">
        <v>Kehrer</v>
      </c>
      <c r="BZ694" s="127">
        <v>0</v>
      </c>
      <c r="CA694" s="127">
        <v>1.74</v>
      </c>
      <c r="CH694" s="19" t="str">
        <f t="shared" si="86"/>
        <v>Kehrer</v>
      </c>
      <c r="CI694" s="19">
        <f>Main!M3444-BQ694-BW694-CC694</f>
        <v>0</v>
      </c>
      <c r="CJ694" s="19">
        <f t="shared" si="87"/>
        <v>1.74</v>
      </c>
      <c r="CK694" s="19" t="str">
        <v>Perraud</v>
      </c>
      <c r="CL694" s="19">
        <v>0</v>
      </c>
      <c r="CM694" s="19">
        <v>1.51</v>
      </c>
    </row>
    <row r="695" spans="1:91">
      <c r="A695" s="48" t="str">
        <v>Koulibaly</v>
      </c>
      <c r="B695" s="48">
        <v>5.5</v>
      </c>
      <c r="C695" s="48" t="str">
        <v>Chelsea</v>
      </c>
      <c r="D695" s="48">
        <v>3.41</v>
      </c>
      <c r="E695" s="48">
        <v>4.5599999999999996</v>
      </c>
      <c r="F695" s="48">
        <v>3.01</v>
      </c>
      <c r="G695" s="48">
        <v>1.31</v>
      </c>
      <c r="H695" s="48">
        <v>2.6</v>
      </c>
      <c r="I695" s="48">
        <v>1.91</v>
      </c>
      <c r="J695" s="48">
        <v>2.62</v>
      </c>
      <c r="K695" s="48">
        <v>1.51</v>
      </c>
      <c r="L695" s="48">
        <v>0</v>
      </c>
      <c r="N695" s="252">
        <f t="shared" si="88"/>
        <v>3</v>
      </c>
      <c r="O695" s="49" t="str">
        <f>Main!A805</f>
        <v>Ream</v>
      </c>
      <c r="P695" s="49">
        <f>Main!B805</f>
        <v>4.5</v>
      </c>
      <c r="Q695" s="49" t="str">
        <f>Main!C805</f>
        <v>Fulham</v>
      </c>
      <c r="R695" s="49">
        <f>Main!D805</f>
        <v>3.01</v>
      </c>
      <c r="S695" s="49">
        <f>Main!E805</f>
        <v>4.28</v>
      </c>
      <c r="T695" s="49">
        <f>Main!F805</f>
        <v>1.46</v>
      </c>
      <c r="U695" s="49">
        <f>Main!G805</f>
        <v>1.91</v>
      </c>
      <c r="V695" s="49">
        <f>Main!H805</f>
        <v>1.48</v>
      </c>
      <c r="W695" s="49">
        <f>Main!I805</f>
        <v>3.12</v>
      </c>
      <c r="X695" s="49">
        <f>Main!J805</f>
        <v>1.69</v>
      </c>
      <c r="Y695" s="49">
        <f>Main!K805</f>
        <v>2.4</v>
      </c>
      <c r="Z695" s="49">
        <f>Main!L3445</f>
        <v>0</v>
      </c>
      <c r="AB695" s="49">
        <v>2</v>
      </c>
      <c r="AC695" s="49" t="str">
        <v>Ødegaard</v>
      </c>
      <c r="AD695" s="49">
        <v>6.4</v>
      </c>
      <c r="AE695" s="49" t="str">
        <v>Arsenal</v>
      </c>
      <c r="AF695" s="49">
        <v>3.72</v>
      </c>
      <c r="AG695" s="49">
        <v>3.71</v>
      </c>
      <c r="AH695" s="49">
        <v>3.41</v>
      </c>
      <c r="AI695" s="49">
        <v>3.8</v>
      </c>
      <c r="AJ695" s="49">
        <v>3.88</v>
      </c>
      <c r="AK695" s="49">
        <v>7.39</v>
      </c>
      <c r="AL695" s="49">
        <v>3.75</v>
      </c>
      <c r="AM695" s="49">
        <v>3.02</v>
      </c>
      <c r="AN695" s="49">
        <v>0</v>
      </c>
      <c r="AP695" s="50" t="str">
        <f>Main!A805</f>
        <v>Ream</v>
      </c>
      <c r="AQ695" s="50">
        <f>Main!B805</f>
        <v>4.5</v>
      </c>
      <c r="AR695" s="50" t="str">
        <f>Main!C805</f>
        <v>Fulham</v>
      </c>
      <c r="AS695" s="50">
        <f>Main!D805</f>
        <v>3.01</v>
      </c>
      <c r="AT695" s="50">
        <f>Main!E805</f>
        <v>4.28</v>
      </c>
      <c r="AU695" s="50">
        <f>Main!F805</f>
        <v>1.46</v>
      </c>
      <c r="AV695" s="50">
        <f>Main!G805</f>
        <v>1.91</v>
      </c>
      <c r="AW695" s="50">
        <f>Main!H805</f>
        <v>1.48</v>
      </c>
      <c r="AX695" s="50">
        <f>Main!I805</f>
        <v>3.12</v>
      </c>
      <c r="AY695" s="50">
        <f>Main!J805</f>
        <v>1.69</v>
      </c>
      <c r="AZ695" s="50">
        <f>Main!K805</f>
        <v>2.4</v>
      </c>
      <c r="BA695" s="50">
        <f>Main!L1685</f>
        <v>0</v>
      </c>
      <c r="BC695" s="50" t="str">
        <v>Kehrer</v>
      </c>
      <c r="BD695" s="50">
        <v>4.5</v>
      </c>
      <c r="BE695" s="50" t="str">
        <v>West Ham</v>
      </c>
      <c r="BF695" s="50">
        <v>3.05</v>
      </c>
      <c r="BG695" s="50">
        <v>2.16</v>
      </c>
      <c r="BH695" s="50">
        <v>2.38</v>
      </c>
      <c r="BI695" s="50">
        <v>3</v>
      </c>
      <c r="BJ695" s="50">
        <v>1.8</v>
      </c>
      <c r="BK695" s="50">
        <v>2.35</v>
      </c>
      <c r="BL695" s="50">
        <v>1.74</v>
      </c>
      <c r="BM695" s="50">
        <v>2.98</v>
      </c>
      <c r="BN695" s="50">
        <v>0</v>
      </c>
      <c r="BP695" s="126" t="str">
        <f>Main!A695</f>
        <v>Ream</v>
      </c>
      <c r="BQ695" s="126">
        <f>Main!N3445</f>
        <v>0</v>
      </c>
      <c r="BR695" s="126">
        <f>Main!J35</f>
        <v>1.69</v>
      </c>
      <c r="BS695" s="126" t="str">
        <v>Ream</v>
      </c>
      <c r="BT695" s="126">
        <v>0</v>
      </c>
      <c r="BU695" s="126">
        <v>1.69</v>
      </c>
      <c r="BV695" s="127" t="str">
        <f t="shared" si="84"/>
        <v>Ream</v>
      </c>
      <c r="BW695" s="127">
        <f>Main!P3445</f>
        <v>0</v>
      </c>
      <c r="BX695" s="127">
        <f t="shared" si="85"/>
        <v>1.69</v>
      </c>
      <c r="BY695" s="127" t="str">
        <v>Ream</v>
      </c>
      <c r="BZ695" s="127">
        <v>0</v>
      </c>
      <c r="CA695" s="127">
        <v>1.69</v>
      </c>
      <c r="CH695" s="19" t="str">
        <f t="shared" si="86"/>
        <v>Ream</v>
      </c>
      <c r="CI695" s="19">
        <f>Main!M3445-BQ695-BW695-CC695</f>
        <v>0</v>
      </c>
      <c r="CJ695" s="19">
        <f t="shared" si="87"/>
        <v>1.69</v>
      </c>
      <c r="CK695" s="19" t="str">
        <v>Kehrer</v>
      </c>
      <c r="CL695" s="19">
        <v>0</v>
      </c>
      <c r="CM695" s="19">
        <v>1.74</v>
      </c>
    </row>
    <row r="696" spans="1:91">
      <c r="A696" s="48" t="str">
        <v>Digne</v>
      </c>
      <c r="B696" s="48">
        <v>4.5999999999999996</v>
      </c>
      <c r="C696" s="48" t="str">
        <v>Aston Villa</v>
      </c>
      <c r="D696" s="48">
        <v>2.17</v>
      </c>
      <c r="E696" s="48">
        <v>3.48</v>
      </c>
      <c r="F696" s="48">
        <v>3.26</v>
      </c>
      <c r="G696" s="48">
        <v>2.9</v>
      </c>
      <c r="H696" s="48">
        <v>3.17</v>
      </c>
      <c r="I696" s="48">
        <v>1.1499999999999999</v>
      </c>
      <c r="J696" s="48">
        <v>2.02</v>
      </c>
      <c r="K696" s="48">
        <v>2.76</v>
      </c>
      <c r="L696" s="48">
        <v>0</v>
      </c>
      <c r="N696" s="252">
        <f t="shared" si="88"/>
        <v>3</v>
      </c>
      <c r="O696" s="49" t="str">
        <f>Main!A806</f>
        <v>R.Sessegnon</v>
      </c>
      <c r="P696" s="49">
        <f>Main!B806</f>
        <v>4.5</v>
      </c>
      <c r="Q696" s="49" t="str">
        <f>Main!C806</f>
        <v>Spurs</v>
      </c>
      <c r="R696" s="49">
        <f>Main!D806</f>
        <v>1.93</v>
      </c>
      <c r="S696" s="49">
        <f>Main!E806</f>
        <v>2.33</v>
      </c>
      <c r="T696" s="49">
        <f>Main!F806</f>
        <v>3.6</v>
      </c>
      <c r="U696" s="49">
        <f>Main!G806</f>
        <v>2.44</v>
      </c>
      <c r="V696" s="49">
        <f>Main!H806</f>
        <v>1.61</v>
      </c>
      <c r="W696" s="49">
        <f>Main!I806</f>
        <v>2.38</v>
      </c>
      <c r="X696" s="49">
        <f>Main!J806</f>
        <v>2.61</v>
      </c>
      <c r="Y696" s="49">
        <f>Main!K806</f>
        <v>2.27</v>
      </c>
      <c r="Z696" s="49">
        <f>Main!L3446</f>
        <v>0</v>
      </c>
      <c r="AB696" s="49">
        <v>2</v>
      </c>
      <c r="AC696" s="49" t="str">
        <v>Trossard</v>
      </c>
      <c r="AD696" s="49">
        <v>7</v>
      </c>
      <c r="AE696" s="49" t="str">
        <v>Brighton</v>
      </c>
      <c r="AF696" s="49">
        <v>3.94</v>
      </c>
      <c r="AG696" s="49">
        <v>4.53</v>
      </c>
      <c r="AH696" s="49">
        <v>3.51</v>
      </c>
      <c r="AI696" s="49">
        <v>3.95</v>
      </c>
      <c r="AJ696" s="49">
        <v>4.8600000000000003</v>
      </c>
      <c r="AK696" s="49">
        <v>3.93</v>
      </c>
      <c r="AL696" s="49">
        <v>4.7300000000000004</v>
      </c>
      <c r="AM696" s="49">
        <v>2.04</v>
      </c>
      <c r="AN696" s="49">
        <v>0</v>
      </c>
      <c r="AP696" s="50" t="str">
        <f>Main!A806</f>
        <v>R.Sessegnon</v>
      </c>
      <c r="AQ696" s="50">
        <f>Main!B806</f>
        <v>4.5</v>
      </c>
      <c r="AR696" s="50" t="str">
        <f>Main!C806</f>
        <v>Spurs</v>
      </c>
      <c r="AS696" s="50">
        <f>Main!D806</f>
        <v>1.93</v>
      </c>
      <c r="AT696" s="50">
        <f>Main!E806</f>
        <v>2.33</v>
      </c>
      <c r="AU696" s="50">
        <f>Main!F806</f>
        <v>3.6</v>
      </c>
      <c r="AV696" s="50">
        <f>Main!G806</f>
        <v>2.44</v>
      </c>
      <c r="AW696" s="50">
        <f>Main!H806</f>
        <v>1.61</v>
      </c>
      <c r="AX696" s="50">
        <f>Main!I806</f>
        <v>2.38</v>
      </c>
      <c r="AY696" s="50">
        <f>Main!J806</f>
        <v>2.61</v>
      </c>
      <c r="AZ696" s="50">
        <f>Main!K806</f>
        <v>2.27</v>
      </c>
      <c r="BA696" s="50">
        <f>Main!L1686</f>
        <v>0</v>
      </c>
      <c r="BC696" s="50" t="str">
        <v>Ream</v>
      </c>
      <c r="BD696" s="50">
        <v>4.5</v>
      </c>
      <c r="BE696" s="50" t="str">
        <v>Fulham</v>
      </c>
      <c r="BF696" s="50">
        <v>3.01</v>
      </c>
      <c r="BG696" s="50">
        <v>4.28</v>
      </c>
      <c r="BH696" s="50">
        <v>1.46</v>
      </c>
      <c r="BI696" s="50">
        <v>1.91</v>
      </c>
      <c r="BJ696" s="50">
        <v>1.48</v>
      </c>
      <c r="BK696" s="50">
        <v>3.12</v>
      </c>
      <c r="BL696" s="50">
        <v>1.69</v>
      </c>
      <c r="BM696" s="50">
        <v>2.4</v>
      </c>
      <c r="BN696" s="50">
        <v>0</v>
      </c>
      <c r="BP696" s="126" t="str">
        <f>Main!A696</f>
        <v>R.Sessegnon</v>
      </c>
      <c r="BQ696" s="126">
        <f>Main!N3446</f>
        <v>0</v>
      </c>
      <c r="BR696" s="126">
        <f>Main!J36</f>
        <v>2.61</v>
      </c>
      <c r="BS696" s="126" t="str">
        <v>R.Sessegnon</v>
      </c>
      <c r="BT696" s="126">
        <v>0</v>
      </c>
      <c r="BU696" s="126">
        <v>2.61</v>
      </c>
      <c r="BV696" s="127" t="str">
        <f t="shared" si="84"/>
        <v>R.Sessegnon</v>
      </c>
      <c r="BW696" s="127">
        <f>Main!P3446</f>
        <v>0</v>
      </c>
      <c r="BX696" s="127">
        <f t="shared" si="85"/>
        <v>2.61</v>
      </c>
      <c r="BY696" s="127" t="str">
        <v>R.Sessegnon</v>
      </c>
      <c r="BZ696" s="127">
        <v>0</v>
      </c>
      <c r="CA696" s="127">
        <v>2.61</v>
      </c>
      <c r="CH696" s="19" t="str">
        <f t="shared" si="86"/>
        <v>R.Sessegnon</v>
      </c>
      <c r="CI696" s="19">
        <f>Main!M3446-BQ696-BW696-CC696</f>
        <v>0</v>
      </c>
      <c r="CJ696" s="19">
        <f t="shared" si="87"/>
        <v>2.61</v>
      </c>
      <c r="CK696" s="19" t="str">
        <v>Ream</v>
      </c>
      <c r="CL696" s="19">
        <v>0</v>
      </c>
      <c r="CM696" s="19">
        <v>1.69</v>
      </c>
    </row>
    <row r="697" spans="1:91">
      <c r="A697" s="48" t="str">
        <v>Akanji</v>
      </c>
      <c r="B697" s="48">
        <v>5</v>
      </c>
      <c r="C697" s="48" t="str">
        <v>Man City</v>
      </c>
      <c r="D697" s="48">
        <v>2.91</v>
      </c>
      <c r="E697" s="48">
        <v>2.23</v>
      </c>
      <c r="F697" s="48">
        <v>4.28</v>
      </c>
      <c r="G697" s="48">
        <v>2.83</v>
      </c>
      <c r="H697" s="48">
        <v>1.71</v>
      </c>
      <c r="I697" s="48">
        <v>3.56</v>
      </c>
      <c r="J697" s="48">
        <v>2.21</v>
      </c>
      <c r="K697" s="48">
        <v>0.95</v>
      </c>
      <c r="L697" s="48">
        <v>0</v>
      </c>
      <c r="N697" s="252">
        <f t="shared" si="88"/>
        <v>3</v>
      </c>
      <c r="O697" s="49" t="str">
        <f>Main!A807</f>
        <v>Aké</v>
      </c>
      <c r="P697" s="49">
        <f>Main!B807</f>
        <v>5</v>
      </c>
      <c r="Q697" s="49" t="str">
        <f>Main!C807</f>
        <v>Man City</v>
      </c>
      <c r="R697" s="49">
        <f>Main!D807</f>
        <v>2.61</v>
      </c>
      <c r="S697" s="49">
        <f>Main!E807</f>
        <v>1.97</v>
      </c>
      <c r="T697" s="49">
        <f>Main!F807</f>
        <v>3.9</v>
      </c>
      <c r="U697" s="49">
        <f>Main!G807</f>
        <v>2.41</v>
      </c>
      <c r="V697" s="49">
        <f>Main!H807</f>
        <v>1.73</v>
      </c>
      <c r="W697" s="49">
        <f>Main!I807</f>
        <v>3.48</v>
      </c>
      <c r="X697" s="49">
        <f>Main!J807</f>
        <v>2.06</v>
      </c>
      <c r="Y697" s="49">
        <f>Main!K807</f>
        <v>0.92</v>
      </c>
      <c r="Z697" s="49">
        <f>Main!L3447</f>
        <v>0</v>
      </c>
      <c r="AB697" s="49">
        <v>2</v>
      </c>
      <c r="AC697" s="49" t="str">
        <v>Grealish</v>
      </c>
      <c r="AD697" s="49">
        <v>6.8</v>
      </c>
      <c r="AE697" s="49" t="str">
        <v>Man City</v>
      </c>
      <c r="AF697" s="49">
        <v>3.91</v>
      </c>
      <c r="AG697" s="49">
        <v>3</v>
      </c>
      <c r="AH697" s="49">
        <v>6.13</v>
      </c>
      <c r="AI697" s="49">
        <v>3.71</v>
      </c>
      <c r="AJ697" s="49">
        <v>2.9</v>
      </c>
      <c r="AK697" s="49">
        <v>6.63</v>
      </c>
      <c r="AL697" s="49">
        <v>3.43</v>
      </c>
      <c r="AM697" s="49">
        <v>1.56</v>
      </c>
      <c r="AN697" s="49">
        <v>0</v>
      </c>
      <c r="AP697" s="50" t="str">
        <f>Main!A807</f>
        <v>Aké</v>
      </c>
      <c r="AQ697" s="50">
        <f>Main!B807</f>
        <v>5</v>
      </c>
      <c r="AR697" s="50" t="str">
        <f>Main!C807</f>
        <v>Man City</v>
      </c>
      <c r="AS697" s="50">
        <f>Main!D807</f>
        <v>2.61</v>
      </c>
      <c r="AT697" s="50">
        <f>Main!E807</f>
        <v>1.97</v>
      </c>
      <c r="AU697" s="50">
        <f>Main!F807</f>
        <v>3.9</v>
      </c>
      <c r="AV697" s="50">
        <f>Main!G807</f>
        <v>2.41</v>
      </c>
      <c r="AW697" s="50">
        <f>Main!H807</f>
        <v>1.73</v>
      </c>
      <c r="AX697" s="50">
        <f>Main!I807</f>
        <v>3.48</v>
      </c>
      <c r="AY697" s="50">
        <f>Main!J807</f>
        <v>2.06</v>
      </c>
      <c r="AZ697" s="50">
        <f>Main!K807</f>
        <v>0.92</v>
      </c>
      <c r="BA697" s="50">
        <f>Main!L1687</f>
        <v>0</v>
      </c>
      <c r="BC697" s="50" t="str">
        <v>R.Sessegnon</v>
      </c>
      <c r="BD697" s="50">
        <v>4.5</v>
      </c>
      <c r="BE697" s="50" t="str">
        <v>Spurs</v>
      </c>
      <c r="BF697" s="50">
        <v>1.93</v>
      </c>
      <c r="BG697" s="50">
        <v>2.33</v>
      </c>
      <c r="BH697" s="50">
        <v>3.6</v>
      </c>
      <c r="BI697" s="50">
        <v>2.44</v>
      </c>
      <c r="BJ697" s="50">
        <v>1.61</v>
      </c>
      <c r="BK697" s="50">
        <v>2.38</v>
      </c>
      <c r="BL697" s="50">
        <v>2.61</v>
      </c>
      <c r="BM697" s="50">
        <v>2.27</v>
      </c>
      <c r="BN697" s="50">
        <v>0</v>
      </c>
      <c r="BP697" s="126" t="str">
        <f>Main!A697</f>
        <v>Aké</v>
      </c>
      <c r="BQ697" s="126">
        <f>Main!N3447</f>
        <v>0</v>
      </c>
      <c r="BR697" s="126">
        <f>Main!J37</f>
        <v>2.06</v>
      </c>
      <c r="BS697" s="126" t="str">
        <v>Aké</v>
      </c>
      <c r="BT697" s="126">
        <v>0</v>
      </c>
      <c r="BU697" s="126">
        <v>2.06</v>
      </c>
      <c r="BV697" s="127" t="str">
        <f t="shared" si="84"/>
        <v>Aké</v>
      </c>
      <c r="BW697" s="127">
        <f>Main!P3447</f>
        <v>0</v>
      </c>
      <c r="BX697" s="127">
        <f t="shared" si="85"/>
        <v>2.06</v>
      </c>
      <c r="BY697" s="127" t="str">
        <v>Aké</v>
      </c>
      <c r="BZ697" s="127">
        <v>0</v>
      </c>
      <c r="CA697" s="127">
        <v>2.06</v>
      </c>
      <c r="CH697" s="19" t="str">
        <f t="shared" si="86"/>
        <v>Aké</v>
      </c>
      <c r="CI697" s="19">
        <f>Main!M3447-BQ697-BW697-CC697</f>
        <v>0</v>
      </c>
      <c r="CJ697" s="19">
        <f t="shared" si="87"/>
        <v>2.06</v>
      </c>
      <c r="CK697" s="19" t="str">
        <v>R.Sessegnon</v>
      </c>
      <c r="CL697" s="19">
        <v>0</v>
      </c>
      <c r="CM697" s="19">
        <v>2.61</v>
      </c>
    </row>
    <row r="698" spans="1:91">
      <c r="A698" s="48" t="str">
        <v>Thiago Silva</v>
      </c>
      <c r="B698" s="48">
        <v>5.4</v>
      </c>
      <c r="C698" s="48" t="str">
        <v>Chelsea</v>
      </c>
      <c r="D698" s="48">
        <v>3.27</v>
      </c>
      <c r="E698" s="48">
        <v>4.46</v>
      </c>
      <c r="F698" s="48">
        <v>3.03</v>
      </c>
      <c r="G698" s="48">
        <v>1.37</v>
      </c>
      <c r="H698" s="48">
        <v>2.4300000000000002</v>
      </c>
      <c r="I698" s="48">
        <v>1.92</v>
      </c>
      <c r="J698" s="48">
        <v>2.63</v>
      </c>
      <c r="K698" s="48">
        <v>1.54</v>
      </c>
      <c r="L698" s="48">
        <v>0</v>
      </c>
      <c r="N698" s="252">
        <f t="shared" si="88"/>
        <v>3</v>
      </c>
      <c r="O698" s="49" t="str">
        <f>Main!A808</f>
        <v>Azpilicueta</v>
      </c>
      <c r="P698" s="49">
        <f>Main!B808</f>
        <v>4.8</v>
      </c>
      <c r="Q698" s="49" t="str">
        <f>Main!C808</f>
        <v>Chelsea</v>
      </c>
      <c r="R698" s="49">
        <f>Main!D808</f>
        <v>3.33</v>
      </c>
      <c r="S698" s="49">
        <f>Main!E808</f>
        <v>4.82</v>
      </c>
      <c r="T698" s="49">
        <f>Main!F808</f>
        <v>3.41</v>
      </c>
      <c r="U698" s="49">
        <f>Main!G808</f>
        <v>1.62</v>
      </c>
      <c r="V698" s="49">
        <f>Main!H808</f>
        <v>2.12</v>
      </c>
      <c r="W698" s="49">
        <f>Main!I808</f>
        <v>1.27</v>
      </c>
      <c r="X698" s="49">
        <f>Main!J808</f>
        <v>1.46</v>
      </c>
      <c r="Y698" s="49">
        <f>Main!K808</f>
        <v>1.04</v>
      </c>
      <c r="Z698" s="49">
        <f>Main!L3448</f>
        <v>0</v>
      </c>
      <c r="AB698" s="49">
        <v>2</v>
      </c>
      <c r="AC698" s="49" t="str">
        <v>Zaha</v>
      </c>
      <c r="AD698" s="49">
        <v>7.5</v>
      </c>
      <c r="AE698" s="49" t="str">
        <v>Crystal Palace</v>
      </c>
      <c r="AF698" s="49">
        <v>4.55</v>
      </c>
      <c r="AG698" s="49">
        <v>4.08</v>
      </c>
      <c r="AH698" s="49">
        <v>3.15</v>
      </c>
      <c r="AI698" s="49">
        <v>3.69</v>
      </c>
      <c r="AJ698" s="49">
        <v>3.27</v>
      </c>
      <c r="AK698" s="49">
        <v>4.0599999999999996</v>
      </c>
      <c r="AL698" s="49">
        <v>3.83</v>
      </c>
      <c r="AM698" s="49">
        <v>3.42</v>
      </c>
      <c r="AN698" s="49">
        <v>0</v>
      </c>
      <c r="AP698" s="50" t="str">
        <f>Main!A808</f>
        <v>Azpilicueta</v>
      </c>
      <c r="AQ698" s="50">
        <f>Main!B808</f>
        <v>4.8</v>
      </c>
      <c r="AR698" s="50" t="str">
        <f>Main!C808</f>
        <v>Chelsea</v>
      </c>
      <c r="AS698" s="50">
        <f>Main!D808</f>
        <v>3.33</v>
      </c>
      <c r="AT698" s="50">
        <f>Main!E808</f>
        <v>4.82</v>
      </c>
      <c r="AU698" s="50">
        <f>Main!F808</f>
        <v>3.41</v>
      </c>
      <c r="AV698" s="50">
        <f>Main!G808</f>
        <v>1.62</v>
      </c>
      <c r="AW698" s="50">
        <f>Main!H808</f>
        <v>2.12</v>
      </c>
      <c r="AX698" s="50">
        <f>Main!I808</f>
        <v>1.27</v>
      </c>
      <c r="AY698" s="50">
        <f>Main!J808</f>
        <v>1.46</v>
      </c>
      <c r="AZ698" s="50">
        <f>Main!K808</f>
        <v>1.04</v>
      </c>
      <c r="BA698" s="50">
        <f>Main!L1688</f>
        <v>0</v>
      </c>
      <c r="BC698" s="50" t="str">
        <v>Aké</v>
      </c>
      <c r="BD698" s="50">
        <v>5</v>
      </c>
      <c r="BE698" s="50" t="str">
        <v>Man City</v>
      </c>
      <c r="BF698" s="50">
        <v>2.61</v>
      </c>
      <c r="BG698" s="50">
        <v>1.97</v>
      </c>
      <c r="BH698" s="50">
        <v>3.9</v>
      </c>
      <c r="BI698" s="50">
        <v>2.41</v>
      </c>
      <c r="BJ698" s="50">
        <v>1.73</v>
      </c>
      <c r="BK698" s="50">
        <v>3.48</v>
      </c>
      <c r="BL698" s="50">
        <v>2.06</v>
      </c>
      <c r="BM698" s="50">
        <v>0.92</v>
      </c>
      <c r="BN698" s="50">
        <v>0</v>
      </c>
      <c r="BP698" s="126" t="str">
        <f>Main!A698</f>
        <v>Azpilicueta</v>
      </c>
      <c r="BQ698" s="126">
        <f>Main!N3448</f>
        <v>0</v>
      </c>
      <c r="BR698" s="126">
        <f>Main!J38</f>
        <v>1.46</v>
      </c>
      <c r="BS698" s="126" t="str">
        <v>Azpilicueta</v>
      </c>
      <c r="BT698" s="126">
        <v>0</v>
      </c>
      <c r="BU698" s="126">
        <v>1.46</v>
      </c>
      <c r="BV698" s="127" t="str">
        <f t="shared" si="84"/>
        <v>Azpilicueta</v>
      </c>
      <c r="BW698" s="127">
        <f>Main!P3448</f>
        <v>0</v>
      </c>
      <c r="BX698" s="127">
        <f t="shared" si="85"/>
        <v>1.46</v>
      </c>
      <c r="BY698" s="127" t="str">
        <v>Azpilicueta</v>
      </c>
      <c r="BZ698" s="127">
        <v>0</v>
      </c>
      <c r="CA698" s="127">
        <v>1.46</v>
      </c>
      <c r="CH698" s="19" t="str">
        <f t="shared" si="86"/>
        <v>Azpilicueta</v>
      </c>
      <c r="CI698" s="19">
        <f>Main!M3448-BQ698-BW698-CC698</f>
        <v>0</v>
      </c>
      <c r="CJ698" s="19">
        <f t="shared" si="87"/>
        <v>1.46</v>
      </c>
      <c r="CK698" s="19" t="str">
        <v>Aké</v>
      </c>
      <c r="CL698" s="19">
        <v>0</v>
      </c>
      <c r="CM698" s="19">
        <v>2.06</v>
      </c>
    </row>
    <row r="699" spans="1:91">
      <c r="A699" s="48" t="str">
        <v>Martínez</v>
      </c>
      <c r="B699" s="48">
        <v>4.5</v>
      </c>
      <c r="C699" s="48" t="str">
        <v>Man Utd</v>
      </c>
      <c r="D699" s="48">
        <v>1.68</v>
      </c>
      <c r="E699" s="48">
        <v>3.97</v>
      </c>
      <c r="F699" s="48">
        <v>1.83</v>
      </c>
      <c r="G699" s="48">
        <v>1.76</v>
      </c>
      <c r="H699" s="48">
        <v>3.42</v>
      </c>
      <c r="I699" s="48">
        <v>2.67</v>
      </c>
      <c r="J699" s="48">
        <v>3.49</v>
      </c>
      <c r="K699" s="48">
        <v>1.59</v>
      </c>
      <c r="L699" s="48">
        <v>0</v>
      </c>
      <c r="N699" s="252">
        <f t="shared" si="88"/>
        <v>3</v>
      </c>
      <c r="O699" s="49" t="str">
        <f>Main!A809</f>
        <v>Collins</v>
      </c>
      <c r="P699" s="49">
        <f>Main!B809</f>
        <v>4.4000000000000004</v>
      </c>
      <c r="Q699" s="49" t="str">
        <f>Main!C809</f>
        <v>Wolves</v>
      </c>
      <c r="R699" s="49">
        <f>Main!D809</f>
        <v>2.3199999999999998</v>
      </c>
      <c r="S699" s="49">
        <f>Main!E809</f>
        <v>2.5299999999999998</v>
      </c>
      <c r="T699" s="49">
        <f>Main!F809</f>
        <v>3.01</v>
      </c>
      <c r="U699" s="49">
        <f>Main!G809</f>
        <v>1.24</v>
      </c>
      <c r="V699" s="49">
        <f>Main!H809</f>
        <v>1.79</v>
      </c>
      <c r="W699" s="49">
        <f>Main!I809</f>
        <v>2.7</v>
      </c>
      <c r="X699" s="49">
        <f>Main!J809</f>
        <v>3.51</v>
      </c>
      <c r="Y699" s="49">
        <f>Main!K809</f>
        <v>1.96</v>
      </c>
      <c r="Z699" s="49">
        <f>Main!L3449</f>
        <v>0</v>
      </c>
      <c r="AB699" s="49">
        <v>2</v>
      </c>
      <c r="AC699" s="49" t="str">
        <v>Bernardo</v>
      </c>
      <c r="AD699" s="49">
        <v>6.9</v>
      </c>
      <c r="AE699" s="49" t="str">
        <v>Man City</v>
      </c>
      <c r="AF699" s="49">
        <v>3.67</v>
      </c>
      <c r="AG699" s="49">
        <v>2.9</v>
      </c>
      <c r="AH699" s="49">
        <v>6.01</v>
      </c>
      <c r="AI699" s="49">
        <v>3.55</v>
      </c>
      <c r="AJ699" s="49">
        <v>2.84</v>
      </c>
      <c r="AK699" s="49">
        <v>6.03</v>
      </c>
      <c r="AL699" s="49">
        <v>3.31</v>
      </c>
      <c r="AM699" s="49">
        <v>1.45</v>
      </c>
      <c r="AN699" s="49">
        <v>0</v>
      </c>
      <c r="AP699" s="50" t="str">
        <f>Main!A809</f>
        <v>Collins</v>
      </c>
      <c r="AQ699" s="50">
        <f>Main!B809</f>
        <v>4.4000000000000004</v>
      </c>
      <c r="AR699" s="50" t="str">
        <f>Main!C809</f>
        <v>Wolves</v>
      </c>
      <c r="AS699" s="50">
        <f>Main!D809</f>
        <v>2.3199999999999998</v>
      </c>
      <c r="AT699" s="50">
        <f>Main!E809</f>
        <v>2.5299999999999998</v>
      </c>
      <c r="AU699" s="50">
        <f>Main!F809</f>
        <v>3.01</v>
      </c>
      <c r="AV699" s="50">
        <f>Main!G809</f>
        <v>1.24</v>
      </c>
      <c r="AW699" s="50">
        <f>Main!H809</f>
        <v>1.79</v>
      </c>
      <c r="AX699" s="50">
        <f>Main!I809</f>
        <v>2.7</v>
      </c>
      <c r="AY699" s="50">
        <f>Main!J809</f>
        <v>3.51</v>
      </c>
      <c r="AZ699" s="50">
        <f>Main!K809</f>
        <v>1.96</v>
      </c>
      <c r="BA699" s="50">
        <f>Main!L1689</f>
        <v>0</v>
      </c>
      <c r="BC699" s="50" t="str">
        <v>Azpilicueta</v>
      </c>
      <c r="BD699" s="50">
        <v>4.8</v>
      </c>
      <c r="BE699" s="50" t="str">
        <v>Chelsea</v>
      </c>
      <c r="BF699" s="50">
        <v>3.33</v>
      </c>
      <c r="BG699" s="50">
        <v>4.82</v>
      </c>
      <c r="BH699" s="50">
        <v>3.41</v>
      </c>
      <c r="BI699" s="50">
        <v>1.62</v>
      </c>
      <c r="BJ699" s="50">
        <v>2.12</v>
      </c>
      <c r="BK699" s="50">
        <v>1.27</v>
      </c>
      <c r="BL699" s="50">
        <v>1.46</v>
      </c>
      <c r="BM699" s="50">
        <v>1.04</v>
      </c>
      <c r="BN699" s="50">
        <v>0</v>
      </c>
      <c r="BP699" s="126" t="str">
        <f>Main!A699</f>
        <v>Collins</v>
      </c>
      <c r="BQ699" s="126">
        <f>Main!N3449</f>
        <v>0</v>
      </c>
      <c r="BR699" s="126">
        <f>Main!J39</f>
        <v>3.51</v>
      </c>
      <c r="BS699" s="126" t="str">
        <v>Collins</v>
      </c>
      <c r="BT699" s="126">
        <v>0</v>
      </c>
      <c r="BU699" s="126">
        <v>3.51</v>
      </c>
      <c r="BV699" s="127" t="str">
        <f t="shared" si="84"/>
        <v>Collins</v>
      </c>
      <c r="BW699" s="127">
        <f>Main!P3449</f>
        <v>0</v>
      </c>
      <c r="BX699" s="127">
        <f t="shared" si="85"/>
        <v>3.51</v>
      </c>
      <c r="BY699" s="127" t="str">
        <v>Collins</v>
      </c>
      <c r="BZ699" s="127">
        <v>0</v>
      </c>
      <c r="CA699" s="127">
        <v>3.51</v>
      </c>
      <c r="CH699" s="19" t="str">
        <f t="shared" si="86"/>
        <v>Collins</v>
      </c>
      <c r="CI699" s="19">
        <f>Main!M3449-BQ699-BW699-CC699</f>
        <v>0</v>
      </c>
      <c r="CJ699" s="19">
        <f t="shared" si="87"/>
        <v>3.51</v>
      </c>
      <c r="CK699" s="19" t="str">
        <v>Azpilicueta</v>
      </c>
      <c r="CL699" s="19">
        <v>0</v>
      </c>
      <c r="CM699" s="19">
        <v>1.46</v>
      </c>
    </row>
    <row r="700" spans="1:91">
      <c r="A700" s="48" t="str">
        <v>Mee</v>
      </c>
      <c r="B700" s="48">
        <v>4.5999999999999996</v>
      </c>
      <c r="C700" s="48" t="str">
        <v>Brentford</v>
      </c>
      <c r="D700" s="48">
        <v>2.67</v>
      </c>
      <c r="E700" s="48">
        <v>1.94</v>
      </c>
      <c r="F700" s="48">
        <v>3.89</v>
      </c>
      <c r="G700" s="48">
        <v>2.54</v>
      </c>
      <c r="H700" s="48">
        <v>3.58</v>
      </c>
      <c r="I700" s="48">
        <v>1.5</v>
      </c>
      <c r="J700" s="48">
        <v>3.4</v>
      </c>
      <c r="K700" s="48">
        <v>0.85</v>
      </c>
      <c r="L700" s="48">
        <v>0</v>
      </c>
      <c r="N700" s="252">
        <f t="shared" si="88"/>
        <v>3</v>
      </c>
      <c r="O700" s="49" t="str">
        <f>Main!A810</f>
        <v>Chalobah</v>
      </c>
      <c r="P700" s="49">
        <f>Main!B810</f>
        <v>4.7</v>
      </c>
      <c r="Q700" s="49" t="str">
        <f>Main!C810</f>
        <v>Chelsea</v>
      </c>
      <c r="R700" s="49">
        <f>Main!D810</f>
        <v>3.15</v>
      </c>
      <c r="S700" s="49">
        <f>Main!E810</f>
        <v>4.24</v>
      </c>
      <c r="T700" s="49">
        <f>Main!F810</f>
        <v>2.86</v>
      </c>
      <c r="U700" s="49">
        <f>Main!G810</f>
        <v>1.19</v>
      </c>
      <c r="V700" s="49">
        <f>Main!H810</f>
        <v>2.04</v>
      </c>
      <c r="W700" s="49">
        <f>Main!I810</f>
        <v>1.71</v>
      </c>
      <c r="X700" s="49">
        <f>Main!J810</f>
        <v>2.14</v>
      </c>
      <c r="Y700" s="49">
        <f>Main!K810</f>
        <v>1.28</v>
      </c>
      <c r="Z700" s="49">
        <f>Main!L3450</f>
        <v>0</v>
      </c>
      <c r="AB700" s="49">
        <v>2</v>
      </c>
      <c r="AC700" s="49" t="str">
        <v>Groß</v>
      </c>
      <c r="AD700" s="49">
        <v>5.6</v>
      </c>
      <c r="AE700" s="49" t="str">
        <v>Brighton</v>
      </c>
      <c r="AF700" s="49">
        <v>3.51</v>
      </c>
      <c r="AG700" s="49">
        <v>3.83</v>
      </c>
      <c r="AH700" s="49">
        <v>3.26</v>
      </c>
      <c r="AI700" s="49">
        <v>3.5</v>
      </c>
      <c r="AJ700" s="49">
        <v>4.26</v>
      </c>
      <c r="AK700" s="49">
        <v>3.42</v>
      </c>
      <c r="AL700" s="49">
        <v>4.26</v>
      </c>
      <c r="AM700" s="49">
        <v>1.87</v>
      </c>
      <c r="AN700" s="49">
        <v>0</v>
      </c>
      <c r="AP700" s="50" t="str">
        <f>Main!A810</f>
        <v>Chalobah</v>
      </c>
      <c r="AQ700" s="50">
        <f>Main!B810</f>
        <v>4.7</v>
      </c>
      <c r="AR700" s="50" t="str">
        <f>Main!C810</f>
        <v>Chelsea</v>
      </c>
      <c r="AS700" s="50">
        <f>Main!D810</f>
        <v>3.15</v>
      </c>
      <c r="AT700" s="50">
        <f>Main!E810</f>
        <v>4.24</v>
      </c>
      <c r="AU700" s="50">
        <f>Main!F810</f>
        <v>2.86</v>
      </c>
      <c r="AV700" s="50">
        <f>Main!G810</f>
        <v>1.19</v>
      </c>
      <c r="AW700" s="50">
        <f>Main!H810</f>
        <v>2.04</v>
      </c>
      <c r="AX700" s="50">
        <f>Main!I810</f>
        <v>1.71</v>
      </c>
      <c r="AY700" s="50">
        <f>Main!J810</f>
        <v>2.14</v>
      </c>
      <c r="AZ700" s="50">
        <f>Main!K810</f>
        <v>1.28</v>
      </c>
      <c r="BA700" s="50">
        <f>Main!L1690</f>
        <v>0</v>
      </c>
      <c r="BC700" s="50" t="str">
        <v>Collins</v>
      </c>
      <c r="BD700" s="50">
        <v>4.4000000000000004</v>
      </c>
      <c r="BE700" s="50" t="str">
        <v>Wolves</v>
      </c>
      <c r="BF700" s="50">
        <v>2.3199999999999998</v>
      </c>
      <c r="BG700" s="50">
        <v>2.5299999999999998</v>
      </c>
      <c r="BH700" s="50">
        <v>3.01</v>
      </c>
      <c r="BI700" s="50">
        <v>1.24</v>
      </c>
      <c r="BJ700" s="50">
        <v>1.79</v>
      </c>
      <c r="BK700" s="50">
        <v>2.7</v>
      </c>
      <c r="BL700" s="50">
        <v>3.51</v>
      </c>
      <c r="BM700" s="50">
        <v>1.96</v>
      </c>
      <c r="BN700" s="50">
        <v>0</v>
      </c>
      <c r="BP700" s="126" t="str">
        <f>Main!A700</f>
        <v>Chalobah</v>
      </c>
      <c r="BQ700" s="126">
        <f>Main!N3450</f>
        <v>0</v>
      </c>
      <c r="BR700" s="126">
        <f>Main!J40</f>
        <v>2.14</v>
      </c>
      <c r="BS700" s="126" t="str">
        <v>Chalobah</v>
      </c>
      <c r="BT700" s="126">
        <v>0</v>
      </c>
      <c r="BU700" s="126">
        <v>2.14</v>
      </c>
      <c r="BV700" s="127" t="str">
        <f t="shared" si="84"/>
        <v>Chalobah</v>
      </c>
      <c r="BW700" s="127">
        <f>Main!P3450</f>
        <v>0</v>
      </c>
      <c r="BX700" s="127">
        <f t="shared" si="85"/>
        <v>2.14</v>
      </c>
      <c r="BY700" s="127" t="str">
        <v>Chalobah</v>
      </c>
      <c r="BZ700" s="127">
        <v>0</v>
      </c>
      <c r="CA700" s="127">
        <v>2.14</v>
      </c>
      <c r="CH700" s="19" t="str">
        <f t="shared" si="86"/>
        <v>Chalobah</v>
      </c>
      <c r="CI700" s="19">
        <f>Main!M3450-BQ700-BW700-CC700</f>
        <v>0</v>
      </c>
      <c r="CJ700" s="19">
        <f t="shared" si="87"/>
        <v>2.14</v>
      </c>
      <c r="CK700" s="19" t="str">
        <v>Collins</v>
      </c>
      <c r="CL700" s="19">
        <v>0</v>
      </c>
      <c r="CM700" s="19">
        <v>3.51</v>
      </c>
    </row>
    <row r="701" spans="1:91">
      <c r="A701" s="48" t="str">
        <v>Cresswell</v>
      </c>
      <c r="B701" s="48">
        <v>4.8</v>
      </c>
      <c r="C701" s="48" t="str">
        <v>West Ham</v>
      </c>
      <c r="D701" s="48">
        <v>2.87</v>
      </c>
      <c r="E701" s="48">
        <v>2.71</v>
      </c>
      <c r="F701" s="48">
        <v>2.66</v>
      </c>
      <c r="G701" s="48">
        <v>3.33</v>
      </c>
      <c r="H701" s="48">
        <v>1.69</v>
      </c>
      <c r="I701" s="48">
        <v>2.21</v>
      </c>
      <c r="J701" s="48">
        <v>1.63</v>
      </c>
      <c r="K701" s="48">
        <v>2.86</v>
      </c>
      <c r="L701" s="48">
        <v>0</v>
      </c>
      <c r="N701" s="252">
        <f t="shared" si="88"/>
        <v>1</v>
      </c>
      <c r="O701" s="49" t="str">
        <f>Main!A811</f>
        <v>Haaland</v>
      </c>
      <c r="P701" s="49">
        <f>Main!B811</f>
        <v>11.5</v>
      </c>
      <c r="Q701" s="49" t="str">
        <f>Main!C811</f>
        <v>Man City</v>
      </c>
      <c r="R701" s="49">
        <f>Main!D811</f>
        <v>8.2100000000000009</v>
      </c>
      <c r="S701" s="49">
        <f>Main!E811</f>
        <v>5.33</v>
      </c>
      <c r="T701" s="49">
        <f>Main!F811</f>
        <v>11.86</v>
      </c>
      <c r="U701" s="49">
        <f>Main!G811</f>
        <v>6.93</v>
      </c>
      <c r="V701" s="49">
        <f>Main!H811</f>
        <v>5.23</v>
      </c>
      <c r="W701" s="49">
        <f>Main!I811</f>
        <v>11.64</v>
      </c>
      <c r="X701" s="49">
        <f>Main!J811</f>
        <v>6.28</v>
      </c>
      <c r="Y701" s="49">
        <f>Main!K811</f>
        <v>2.86</v>
      </c>
      <c r="Z701" s="49">
        <f>Main!L3451</f>
        <v>1</v>
      </c>
      <c r="AB701" s="49">
        <v>2</v>
      </c>
      <c r="AC701" s="49" t="str">
        <v>Bowen</v>
      </c>
      <c r="AD701" s="49">
        <v>8</v>
      </c>
      <c r="AE701" s="49" t="str">
        <v>West Ham</v>
      </c>
      <c r="AF701" s="49">
        <v>4.2</v>
      </c>
      <c r="AG701" s="49">
        <v>3.76</v>
      </c>
      <c r="AH701" s="49">
        <v>3.46</v>
      </c>
      <c r="AI701" s="49">
        <v>3.99</v>
      </c>
      <c r="AJ701" s="49">
        <v>2.77</v>
      </c>
      <c r="AK701" s="49">
        <v>3.19</v>
      </c>
      <c r="AL701" s="49">
        <v>2.95</v>
      </c>
      <c r="AM701" s="49">
        <v>3.35</v>
      </c>
      <c r="AN701" s="49">
        <v>0</v>
      </c>
      <c r="AP701" s="50" t="str">
        <f>Main!A811</f>
        <v>Haaland</v>
      </c>
      <c r="AQ701" s="50">
        <f>Main!B811</f>
        <v>11.5</v>
      </c>
      <c r="AR701" s="50" t="str">
        <f>Main!C811</f>
        <v>Man City</v>
      </c>
      <c r="AS701" s="50">
        <f>Main!D811</f>
        <v>8.2100000000000009</v>
      </c>
      <c r="AT701" s="50">
        <f>Main!E811</f>
        <v>5.33</v>
      </c>
      <c r="AU701" s="50">
        <f>Main!F811</f>
        <v>11.86</v>
      </c>
      <c r="AV701" s="50">
        <f>Main!G811</f>
        <v>6.93</v>
      </c>
      <c r="AW701" s="50">
        <f>Main!H811</f>
        <v>5.23</v>
      </c>
      <c r="AX701" s="50">
        <f>Main!I811</f>
        <v>11.64</v>
      </c>
      <c r="AY701" s="50">
        <f>Main!J811</f>
        <v>6.28</v>
      </c>
      <c r="AZ701" s="50">
        <f>Main!K811</f>
        <v>2.86</v>
      </c>
      <c r="BA701" s="50">
        <f>Main!L1691</f>
        <v>1</v>
      </c>
      <c r="BC701" s="50" t="str">
        <v>Chalobah</v>
      </c>
      <c r="BD701" s="50">
        <v>4.7</v>
      </c>
      <c r="BE701" s="50" t="str">
        <v>Chelsea</v>
      </c>
      <c r="BF701" s="50">
        <v>3.15</v>
      </c>
      <c r="BG701" s="50">
        <v>4.24</v>
      </c>
      <c r="BH701" s="50">
        <v>2.86</v>
      </c>
      <c r="BI701" s="50">
        <v>1.19</v>
      </c>
      <c r="BJ701" s="50">
        <v>2.04</v>
      </c>
      <c r="BK701" s="50">
        <v>1.71</v>
      </c>
      <c r="BL701" s="50">
        <v>2.14</v>
      </c>
      <c r="BM701" s="50">
        <v>1.28</v>
      </c>
      <c r="BN701" s="50">
        <v>0</v>
      </c>
      <c r="BP701" s="126" t="str">
        <f>Main!A701</f>
        <v>Haaland</v>
      </c>
      <c r="BQ701" s="126">
        <f>Main!N3451</f>
        <v>0</v>
      </c>
      <c r="BR701" s="126">
        <f>Main!J41</f>
        <v>6.28</v>
      </c>
      <c r="BS701" s="126" t="str">
        <v>Haaland</v>
      </c>
      <c r="BT701" s="126">
        <v>0</v>
      </c>
      <c r="BU701" s="126">
        <v>6.28</v>
      </c>
      <c r="BV701" s="127" t="str">
        <f t="shared" si="84"/>
        <v>Haaland</v>
      </c>
      <c r="BW701" s="127">
        <f>Main!P3451</f>
        <v>0</v>
      </c>
      <c r="BX701" s="127">
        <f t="shared" si="85"/>
        <v>6.28</v>
      </c>
      <c r="BY701" s="127" t="str">
        <v>Haaland</v>
      </c>
      <c r="BZ701" s="127">
        <v>0</v>
      </c>
      <c r="CA701" s="127">
        <v>6.28</v>
      </c>
      <c r="CH701" s="19" t="str">
        <f t="shared" si="86"/>
        <v>Haaland</v>
      </c>
      <c r="CI701" s="19">
        <f>Main!M3451-BQ701-BW701-CC701</f>
        <v>0</v>
      </c>
      <c r="CJ701" s="19">
        <f t="shared" si="87"/>
        <v>6.28</v>
      </c>
      <c r="CK701" s="19" t="str">
        <v>Chalobah</v>
      </c>
      <c r="CL701" s="19">
        <v>0</v>
      </c>
      <c r="CM701" s="19">
        <v>2.14</v>
      </c>
    </row>
    <row r="702" spans="1:91">
      <c r="A702" s="48" t="str">
        <v>Konsa</v>
      </c>
      <c r="B702" s="48">
        <v>4.4000000000000004</v>
      </c>
      <c r="C702" s="48" t="str">
        <v>Aston Villa</v>
      </c>
      <c r="D702" s="48">
        <v>1.95</v>
      </c>
      <c r="E702" s="48">
        <v>3.28</v>
      </c>
      <c r="F702" s="48">
        <v>2.93</v>
      </c>
      <c r="G702" s="48">
        <v>2.71</v>
      </c>
      <c r="H702" s="48">
        <v>2.98</v>
      </c>
      <c r="I702" s="48">
        <v>1.21</v>
      </c>
      <c r="J702" s="48">
        <v>1.9</v>
      </c>
      <c r="K702" s="48">
        <v>2.59</v>
      </c>
      <c r="L702" s="48">
        <v>0</v>
      </c>
      <c r="N702" s="252">
        <f t="shared" si="88"/>
        <v>1</v>
      </c>
      <c r="O702" s="49" t="str">
        <f>Main!A812</f>
        <v>Kane</v>
      </c>
      <c r="P702" s="49">
        <f>Main!B812</f>
        <v>11.6</v>
      </c>
      <c r="Q702" s="49" t="str">
        <f>Main!C812</f>
        <v>Spurs</v>
      </c>
      <c r="R702" s="49">
        <f>Main!D812</f>
        <v>6.28</v>
      </c>
      <c r="S702" s="49">
        <f>Main!E812</f>
        <v>4.4000000000000004</v>
      </c>
      <c r="T702" s="49">
        <f>Main!F812</f>
        <v>7.99</v>
      </c>
      <c r="U702" s="49">
        <f>Main!G812</f>
        <v>5.57</v>
      </c>
      <c r="V702" s="49">
        <f>Main!H812</f>
        <v>4.18</v>
      </c>
      <c r="W702" s="49">
        <f>Main!I812</f>
        <v>5.35</v>
      </c>
      <c r="X702" s="49">
        <f>Main!J812</f>
        <v>5.68</v>
      </c>
      <c r="Y702" s="49">
        <f>Main!K812</f>
        <v>4.99</v>
      </c>
      <c r="Z702" s="49">
        <f>Main!L3452</f>
        <v>0</v>
      </c>
      <c r="AB702" s="49">
        <v>2</v>
      </c>
      <c r="AC702" s="49" t="str">
        <v>Andreas</v>
      </c>
      <c r="AD702" s="49">
        <v>4.5999999999999996</v>
      </c>
      <c r="AE702" s="49" t="str">
        <v>Fulham</v>
      </c>
      <c r="AF702" s="49" t="e">
        <v>#REF!</v>
      </c>
      <c r="AG702" s="49">
        <v>3.73</v>
      </c>
      <c r="AH702" s="49">
        <v>2.54</v>
      </c>
      <c r="AI702" s="49">
        <v>2.95</v>
      </c>
      <c r="AJ702" s="49">
        <v>2.5</v>
      </c>
      <c r="AK702" s="49">
        <v>3.52</v>
      </c>
      <c r="AL702" s="49">
        <v>2.62</v>
      </c>
      <c r="AM702" s="49">
        <v>2.67</v>
      </c>
      <c r="AN702" s="49">
        <v>0</v>
      </c>
      <c r="AP702" s="50" t="str">
        <f>Main!A812</f>
        <v>Kane</v>
      </c>
      <c r="AQ702" s="50">
        <f>Main!B812</f>
        <v>11.6</v>
      </c>
      <c r="AR702" s="50" t="str">
        <f>Main!C812</f>
        <v>Spurs</v>
      </c>
      <c r="AS702" s="50">
        <f>Main!D812</f>
        <v>6.28</v>
      </c>
      <c r="AT702" s="50">
        <f>Main!E812</f>
        <v>4.4000000000000004</v>
      </c>
      <c r="AU702" s="50">
        <f>Main!F812</f>
        <v>7.99</v>
      </c>
      <c r="AV702" s="50">
        <f>Main!G812</f>
        <v>5.57</v>
      </c>
      <c r="AW702" s="50">
        <f>Main!H812</f>
        <v>4.18</v>
      </c>
      <c r="AX702" s="50">
        <f>Main!I812</f>
        <v>5.35</v>
      </c>
      <c r="AY702" s="50">
        <f>Main!J812</f>
        <v>5.68</v>
      </c>
      <c r="AZ702" s="50">
        <f>Main!K812</f>
        <v>4.99</v>
      </c>
      <c r="BA702" s="50">
        <f>Main!L1692</f>
        <v>0</v>
      </c>
      <c r="BC702" s="50" t="str">
        <v>Kane</v>
      </c>
      <c r="BD702" s="50">
        <v>11.6</v>
      </c>
      <c r="BE702" s="50" t="str">
        <v>Spurs</v>
      </c>
      <c r="BF702" s="50">
        <v>6.28</v>
      </c>
      <c r="BG702" s="50">
        <v>4.4000000000000004</v>
      </c>
      <c r="BH702" s="50">
        <v>7.99</v>
      </c>
      <c r="BI702" s="50">
        <v>5.57</v>
      </c>
      <c r="BJ702" s="50">
        <v>4.18</v>
      </c>
      <c r="BK702" s="50">
        <v>5.35</v>
      </c>
      <c r="BL702" s="50">
        <v>5.68</v>
      </c>
      <c r="BM702" s="50">
        <v>4.99</v>
      </c>
      <c r="BN702" s="50">
        <v>0</v>
      </c>
      <c r="BP702" s="126" t="str">
        <f>Main!A702</f>
        <v>Kane</v>
      </c>
      <c r="BQ702" s="126">
        <f>Main!N3452</f>
        <v>0</v>
      </c>
      <c r="BR702" s="126">
        <f>Main!J42</f>
        <v>5.68</v>
      </c>
      <c r="BS702" s="126" t="str">
        <v>Kane</v>
      </c>
      <c r="BT702" s="126">
        <v>0</v>
      </c>
      <c r="BU702" s="126">
        <v>5.68</v>
      </c>
      <c r="BV702" s="127" t="str">
        <f t="shared" si="84"/>
        <v>Kane</v>
      </c>
      <c r="BW702" s="127">
        <f>Main!P3452</f>
        <v>0</v>
      </c>
      <c r="BX702" s="127">
        <f t="shared" si="85"/>
        <v>5.68</v>
      </c>
      <c r="BY702" s="127" t="str">
        <v>Kane</v>
      </c>
      <c r="BZ702" s="127">
        <v>0</v>
      </c>
      <c r="CA702" s="127">
        <v>5.68</v>
      </c>
      <c r="CH702" s="19" t="str">
        <f t="shared" si="86"/>
        <v>Kane</v>
      </c>
      <c r="CI702" s="19">
        <f>Main!M3452-BQ702-BW702-CC702</f>
        <v>0</v>
      </c>
      <c r="CJ702" s="19">
        <f t="shared" si="87"/>
        <v>5.68</v>
      </c>
      <c r="CK702" s="19" t="str">
        <v>Haaland</v>
      </c>
      <c r="CL702" s="19">
        <v>0</v>
      </c>
      <c r="CM702" s="19">
        <v>6.28</v>
      </c>
    </row>
    <row r="703" spans="1:91">
      <c r="A703" s="48" t="str">
        <v>Perraud</v>
      </c>
      <c r="B703" s="48">
        <v>4.4000000000000004</v>
      </c>
      <c r="C703" s="48" t="str">
        <v>Southampton</v>
      </c>
      <c r="D703" s="48">
        <v>2.5299999999999998</v>
      </c>
      <c r="E703" s="48">
        <v>3.56</v>
      </c>
      <c r="F703" s="48">
        <v>2.5099999999999998</v>
      </c>
      <c r="G703" s="48">
        <v>2.67</v>
      </c>
      <c r="H703" s="48">
        <v>2.0499999999999998</v>
      </c>
      <c r="I703" s="48">
        <v>2.89</v>
      </c>
      <c r="J703" s="48">
        <v>1.51</v>
      </c>
      <c r="K703" s="48">
        <v>1.78</v>
      </c>
      <c r="L703" s="48">
        <v>0</v>
      </c>
      <c r="N703" s="252">
        <f t="shared" si="88"/>
        <v>1</v>
      </c>
      <c r="O703" s="49" t="str">
        <f>Main!A813</f>
        <v>Darwin</v>
      </c>
      <c r="P703" s="49">
        <f>Main!B813</f>
        <v>9</v>
      </c>
      <c r="Q703" s="49" t="str">
        <f>Main!C813</f>
        <v>Liverpool</v>
      </c>
      <c r="R703" s="49">
        <f>Main!D813</f>
        <v>6.34</v>
      </c>
      <c r="S703" s="49">
        <f>Main!E813</f>
        <v>5.17</v>
      </c>
      <c r="T703" s="49">
        <f>Main!F813</f>
        <v>4.21</v>
      </c>
      <c r="U703" s="49">
        <f>Main!G813</f>
        <v>4.21</v>
      </c>
      <c r="V703" s="49">
        <f>Main!H813</f>
        <v>4.37</v>
      </c>
      <c r="W703" s="49">
        <f>Main!I813</f>
        <v>5.0999999999999996</v>
      </c>
      <c r="X703" s="49">
        <f>Main!J813</f>
        <v>3.63</v>
      </c>
      <c r="Y703" s="49">
        <f>Main!K813</f>
        <v>4.18</v>
      </c>
      <c r="Z703" s="49">
        <f>Main!L3453</f>
        <v>0</v>
      </c>
      <c r="AB703" s="49">
        <v>2</v>
      </c>
      <c r="AC703" s="49" t="str">
        <v>Ward-Prowse</v>
      </c>
      <c r="AD703" s="49">
        <v>6.2</v>
      </c>
      <c r="AE703" s="49" t="str">
        <v>Southampton</v>
      </c>
      <c r="AF703" s="49">
        <v>3.44</v>
      </c>
      <c r="AG703" s="49">
        <v>3.87</v>
      </c>
      <c r="AH703" s="49">
        <v>3.24</v>
      </c>
      <c r="AI703" s="49">
        <v>3.57</v>
      </c>
      <c r="AJ703" s="49">
        <v>3.07</v>
      </c>
      <c r="AK703" s="49">
        <v>3.54</v>
      </c>
      <c r="AL703" s="49">
        <v>2.65</v>
      </c>
      <c r="AM703" s="49">
        <v>2.93</v>
      </c>
      <c r="AN703" s="49">
        <v>0</v>
      </c>
      <c r="AP703" s="50" t="str">
        <f>Main!A813</f>
        <v>Darwin</v>
      </c>
      <c r="AQ703" s="50">
        <f>Main!B813</f>
        <v>9</v>
      </c>
      <c r="AR703" s="50" t="str">
        <f>Main!C813</f>
        <v>Liverpool</v>
      </c>
      <c r="AS703" s="50">
        <f>Main!D813</f>
        <v>6.34</v>
      </c>
      <c r="AT703" s="50">
        <f>Main!E813</f>
        <v>5.17</v>
      </c>
      <c r="AU703" s="50">
        <f>Main!F813</f>
        <v>4.21</v>
      </c>
      <c r="AV703" s="50">
        <f>Main!G813</f>
        <v>4.21</v>
      </c>
      <c r="AW703" s="50">
        <f>Main!H813</f>
        <v>4.37</v>
      </c>
      <c r="AX703" s="50">
        <f>Main!I813</f>
        <v>5.0999999999999996</v>
      </c>
      <c r="AY703" s="50">
        <f>Main!J813</f>
        <v>3.63</v>
      </c>
      <c r="AZ703" s="50">
        <f>Main!K813</f>
        <v>4.18</v>
      </c>
      <c r="BA703" s="50">
        <f>Main!L1693</f>
        <v>0</v>
      </c>
      <c r="BC703" s="50" t="str">
        <v>Darwin</v>
      </c>
      <c r="BD703" s="50">
        <v>9</v>
      </c>
      <c r="BE703" s="50" t="str">
        <v>Liverpool</v>
      </c>
      <c r="BF703" s="50">
        <v>6.34</v>
      </c>
      <c r="BG703" s="50">
        <v>5.17</v>
      </c>
      <c r="BH703" s="50">
        <v>4.21</v>
      </c>
      <c r="BI703" s="50">
        <v>4.21</v>
      </c>
      <c r="BJ703" s="50">
        <v>4.37</v>
      </c>
      <c r="BK703" s="50">
        <v>5.0999999999999996</v>
      </c>
      <c r="BL703" s="50">
        <v>3.63</v>
      </c>
      <c r="BM703" s="50">
        <v>4.18</v>
      </c>
      <c r="BN703" s="50">
        <v>0</v>
      </c>
      <c r="BP703" s="126" t="str">
        <f>Main!A703</f>
        <v>Darwin</v>
      </c>
      <c r="BQ703" s="126">
        <f>Main!N3453</f>
        <v>0</v>
      </c>
      <c r="BR703" s="126">
        <f>Main!J43</f>
        <v>3.63</v>
      </c>
      <c r="BS703" s="126" t="str">
        <v>Darwin</v>
      </c>
      <c r="BT703" s="126">
        <v>0</v>
      </c>
      <c r="BU703" s="126">
        <v>3.63</v>
      </c>
      <c r="BV703" s="127" t="str">
        <f t="shared" si="84"/>
        <v>Darwin</v>
      </c>
      <c r="BW703" s="127">
        <f>Main!P3453</f>
        <v>0</v>
      </c>
      <c r="BX703" s="127">
        <f t="shared" si="85"/>
        <v>3.63</v>
      </c>
      <c r="BY703" s="127" t="str">
        <v>Darwin</v>
      </c>
      <c r="BZ703" s="127">
        <v>0</v>
      </c>
      <c r="CA703" s="127">
        <v>3.63</v>
      </c>
      <c r="CH703" s="19" t="str">
        <f t="shared" si="86"/>
        <v>Darwin</v>
      </c>
      <c r="CI703" s="19">
        <f>Main!M3453-BQ703-BW703-CC703</f>
        <v>0</v>
      </c>
      <c r="CJ703" s="19">
        <f t="shared" si="87"/>
        <v>3.63</v>
      </c>
      <c r="CK703" s="19" t="str">
        <v>Kane</v>
      </c>
      <c r="CL703" s="19">
        <v>0</v>
      </c>
      <c r="CM703" s="19">
        <v>5.68</v>
      </c>
    </row>
    <row r="704" spans="1:91">
      <c r="A704" s="48" t="str">
        <v>Kehrer</v>
      </c>
      <c r="B704" s="48">
        <v>4.5</v>
      </c>
      <c r="C704" s="48" t="str">
        <v>West Ham</v>
      </c>
      <c r="D704" s="48">
        <v>3.05</v>
      </c>
      <c r="E704" s="48">
        <v>2.16</v>
      </c>
      <c r="F704" s="48">
        <v>2.38</v>
      </c>
      <c r="G704" s="48">
        <v>3</v>
      </c>
      <c r="H704" s="48">
        <v>1.8</v>
      </c>
      <c r="I704" s="48">
        <v>2.35</v>
      </c>
      <c r="J704" s="48">
        <v>1.74</v>
      </c>
      <c r="K704" s="48">
        <v>2.98</v>
      </c>
      <c r="L704" s="48">
        <v>0</v>
      </c>
      <c r="N704" s="252">
        <f t="shared" si="88"/>
        <v>1</v>
      </c>
      <c r="O704" s="49" t="str">
        <f>Main!A814</f>
        <v>Mitrović</v>
      </c>
      <c r="P704" s="49">
        <f>Main!B814</f>
        <v>6.9</v>
      </c>
      <c r="Q704" s="49" t="str">
        <f>Main!C814</f>
        <v>Fulham</v>
      </c>
      <c r="R704" s="49">
        <f>Main!D814</f>
        <v>5.61</v>
      </c>
      <c r="S704" s="49">
        <f>Main!E814</f>
        <v>7.06</v>
      </c>
      <c r="T704" s="49">
        <f>Main!F814</f>
        <v>3.04</v>
      </c>
      <c r="U704" s="49">
        <f>Main!G814</f>
        <v>4.18</v>
      </c>
      <c r="V704" s="49">
        <f>Main!H814</f>
        <v>3.38</v>
      </c>
      <c r="W704" s="49">
        <f>Main!I814</f>
        <v>5.23</v>
      </c>
      <c r="X704" s="49">
        <f>Main!J814</f>
        <v>3.58</v>
      </c>
      <c r="Y704" s="49">
        <f>Main!K814</f>
        <v>3.83</v>
      </c>
      <c r="Z704" s="49">
        <f>Main!L3454</f>
        <v>1</v>
      </c>
      <c r="AB704" s="49">
        <v>2</v>
      </c>
      <c r="AC704" s="49" t="str">
        <v>Barnes</v>
      </c>
      <c r="AD704" s="49">
        <v>6.9</v>
      </c>
      <c r="AE704" s="49" t="str">
        <v>Leicester</v>
      </c>
      <c r="AF704" s="49">
        <v>3.04</v>
      </c>
      <c r="AG704" s="49">
        <v>4.3</v>
      </c>
      <c r="AH704" s="49">
        <v>3.89</v>
      </c>
      <c r="AI704" s="49">
        <v>3.68</v>
      </c>
      <c r="AJ704" s="49">
        <v>3.16</v>
      </c>
      <c r="AK704" s="49">
        <v>3.1</v>
      </c>
      <c r="AL704" s="49">
        <v>2.71</v>
      </c>
      <c r="AM704" s="49">
        <v>2.35</v>
      </c>
      <c r="AN704" s="49">
        <v>0</v>
      </c>
      <c r="AP704" s="50" t="str">
        <f>Main!A814</f>
        <v>Mitrović</v>
      </c>
      <c r="AQ704" s="50">
        <f>Main!B814</f>
        <v>6.9</v>
      </c>
      <c r="AR704" s="50" t="str">
        <f>Main!C814</f>
        <v>Fulham</v>
      </c>
      <c r="AS704" s="50">
        <f>Main!D814</f>
        <v>5.61</v>
      </c>
      <c r="AT704" s="50">
        <f>Main!E814</f>
        <v>7.06</v>
      </c>
      <c r="AU704" s="50">
        <f>Main!F814</f>
        <v>3.04</v>
      </c>
      <c r="AV704" s="50">
        <f>Main!G814</f>
        <v>4.18</v>
      </c>
      <c r="AW704" s="50">
        <f>Main!H814</f>
        <v>3.38</v>
      </c>
      <c r="AX704" s="50">
        <f>Main!I814</f>
        <v>5.23</v>
      </c>
      <c r="AY704" s="50">
        <f>Main!J814</f>
        <v>3.58</v>
      </c>
      <c r="AZ704" s="50">
        <f>Main!K814</f>
        <v>3.83</v>
      </c>
      <c r="BA704" s="50">
        <f>Main!L1694</f>
        <v>0</v>
      </c>
      <c r="BC704" s="50" t="str">
        <v>Mitrović</v>
      </c>
      <c r="BD704" s="50">
        <v>6.9</v>
      </c>
      <c r="BE704" s="50" t="str">
        <v>Fulham</v>
      </c>
      <c r="BF704" s="50">
        <v>5.61</v>
      </c>
      <c r="BG704" s="50">
        <v>7.06</v>
      </c>
      <c r="BH704" s="50">
        <v>3.04</v>
      </c>
      <c r="BI704" s="50">
        <v>4.18</v>
      </c>
      <c r="BJ704" s="50">
        <v>3.38</v>
      </c>
      <c r="BK704" s="50">
        <v>5.23</v>
      </c>
      <c r="BL704" s="50">
        <v>3.58</v>
      </c>
      <c r="BM704" s="50">
        <v>3.83</v>
      </c>
      <c r="BN704" s="50">
        <v>0</v>
      </c>
      <c r="BP704" s="126" t="str">
        <f>Main!A704</f>
        <v>Mitrović</v>
      </c>
      <c r="BQ704" s="126">
        <f>Main!N3454</f>
        <v>0</v>
      </c>
      <c r="BR704" s="126">
        <f>Main!J44</f>
        <v>3.58</v>
      </c>
      <c r="BS704" s="126" t="str">
        <v>Mitrović</v>
      </c>
      <c r="BT704" s="126">
        <v>0</v>
      </c>
      <c r="BU704" s="126">
        <v>3.58</v>
      </c>
      <c r="BV704" s="127" t="str">
        <f t="shared" si="84"/>
        <v>Mitrović</v>
      </c>
      <c r="BW704" s="127">
        <f>Main!P3454</f>
        <v>0</v>
      </c>
      <c r="BX704" s="127">
        <f t="shared" si="85"/>
        <v>3.58</v>
      </c>
      <c r="BY704" s="127" t="str">
        <v>Mitrović</v>
      </c>
      <c r="BZ704" s="127">
        <v>0</v>
      </c>
      <c r="CA704" s="127">
        <v>3.58</v>
      </c>
      <c r="CH704" s="19" t="str">
        <f t="shared" si="86"/>
        <v>Mitrović</v>
      </c>
      <c r="CI704" s="19">
        <f>Main!M3454-BQ704-BW704-CC704</f>
        <v>0</v>
      </c>
      <c r="CJ704" s="19">
        <f t="shared" si="87"/>
        <v>3.58</v>
      </c>
      <c r="CK704" s="19" t="str">
        <v>Darwin</v>
      </c>
      <c r="CL704" s="19">
        <v>0</v>
      </c>
      <c r="CM704" s="19">
        <v>3.63</v>
      </c>
    </row>
    <row r="705" spans="1:91">
      <c r="A705" s="48" t="str">
        <v>Ream</v>
      </c>
      <c r="B705" s="48">
        <v>4.5</v>
      </c>
      <c r="C705" s="48" t="str">
        <v>Fulham</v>
      </c>
      <c r="D705" s="48">
        <v>3.01</v>
      </c>
      <c r="E705" s="48">
        <v>4.28</v>
      </c>
      <c r="F705" s="48">
        <v>1.46</v>
      </c>
      <c r="G705" s="48">
        <v>1.91</v>
      </c>
      <c r="H705" s="48">
        <v>1.48</v>
      </c>
      <c r="I705" s="48">
        <v>3.12</v>
      </c>
      <c r="J705" s="48">
        <v>1.69</v>
      </c>
      <c r="K705" s="48">
        <v>2.4</v>
      </c>
      <c r="L705" s="48">
        <v>0</v>
      </c>
      <c r="N705" s="252">
        <f t="shared" si="88"/>
        <v>1</v>
      </c>
      <c r="O705" s="49" t="str">
        <f>Main!A815</f>
        <v>Nketiah</v>
      </c>
      <c r="P705" s="49">
        <f>Main!B815</f>
        <v>6.5</v>
      </c>
      <c r="Q705" s="49" t="str">
        <f>Main!C815</f>
        <v>Arsenal</v>
      </c>
      <c r="R705" s="49">
        <f>Main!D815</f>
        <v>4.17</v>
      </c>
      <c r="S705" s="49">
        <f>Main!E815</f>
        <v>4.2300000000000004</v>
      </c>
      <c r="T705" s="49">
        <f>Main!F815</f>
        <v>3.66</v>
      </c>
      <c r="U705" s="49">
        <f>Main!G815</f>
        <v>4.16</v>
      </c>
      <c r="V705" s="49">
        <f>Main!H815</f>
        <v>3.93</v>
      </c>
      <c r="W705" s="49">
        <f>Main!I815</f>
        <v>7.48</v>
      </c>
      <c r="X705" s="49">
        <f>Main!J815</f>
        <v>3.2</v>
      </c>
      <c r="Y705" s="49">
        <f>Main!K815</f>
        <v>2.11</v>
      </c>
      <c r="Z705" s="49">
        <f>Main!L3455</f>
        <v>0</v>
      </c>
      <c r="AB705" s="49">
        <v>2</v>
      </c>
      <c r="AC705" s="49" t="str">
        <v>Almirón</v>
      </c>
      <c r="AD705" s="49">
        <v>5.9</v>
      </c>
      <c r="AE705" s="49" t="str">
        <v>Newcastle</v>
      </c>
      <c r="AF705" s="49">
        <v>4.45</v>
      </c>
      <c r="AG705" s="49">
        <v>3.01</v>
      </c>
      <c r="AH705" s="49">
        <v>4.1500000000000004</v>
      </c>
      <c r="AI705" s="49">
        <v>3.22</v>
      </c>
      <c r="AJ705" s="49">
        <v>3.45</v>
      </c>
      <c r="AK705" s="49">
        <v>3.14</v>
      </c>
      <c r="AL705" s="49">
        <v>2.73</v>
      </c>
      <c r="AM705" s="49">
        <v>1.96</v>
      </c>
      <c r="AN705" s="49">
        <v>0</v>
      </c>
      <c r="AP705" s="50" t="str">
        <f>Main!A815</f>
        <v>Nketiah</v>
      </c>
      <c r="AQ705" s="50">
        <f>Main!B815</f>
        <v>6.5</v>
      </c>
      <c r="AR705" s="50" t="str">
        <f>Main!C815</f>
        <v>Arsenal</v>
      </c>
      <c r="AS705" s="50">
        <f>Main!D815</f>
        <v>4.17</v>
      </c>
      <c r="AT705" s="50">
        <f>Main!E815</f>
        <v>4.2300000000000004</v>
      </c>
      <c r="AU705" s="50">
        <f>Main!F815</f>
        <v>3.66</v>
      </c>
      <c r="AV705" s="50">
        <f>Main!G815</f>
        <v>4.16</v>
      </c>
      <c r="AW705" s="50">
        <f>Main!H815</f>
        <v>3.93</v>
      </c>
      <c r="AX705" s="50">
        <f>Main!I815</f>
        <v>7.48</v>
      </c>
      <c r="AY705" s="50">
        <f>Main!J815</f>
        <v>3.2</v>
      </c>
      <c r="AZ705" s="50">
        <f>Main!K815</f>
        <v>2.11</v>
      </c>
      <c r="BA705" s="50">
        <f>Main!L1695</f>
        <v>0</v>
      </c>
      <c r="BC705" s="50" t="str">
        <v>Nketiah</v>
      </c>
      <c r="BD705" s="50">
        <v>6.5</v>
      </c>
      <c r="BE705" s="50" t="str">
        <v>Arsenal</v>
      </c>
      <c r="BF705" s="50">
        <v>4.17</v>
      </c>
      <c r="BG705" s="50">
        <v>4.2300000000000004</v>
      </c>
      <c r="BH705" s="50">
        <v>3.66</v>
      </c>
      <c r="BI705" s="50">
        <v>4.16</v>
      </c>
      <c r="BJ705" s="50">
        <v>3.93</v>
      </c>
      <c r="BK705" s="50">
        <v>7.48</v>
      </c>
      <c r="BL705" s="50">
        <v>3.2</v>
      </c>
      <c r="BM705" s="50">
        <v>2.11</v>
      </c>
      <c r="BN705" s="50">
        <v>0</v>
      </c>
      <c r="BP705" s="126" t="str">
        <f>Main!A705</f>
        <v>Nketiah</v>
      </c>
      <c r="BQ705" s="126">
        <f>Main!N3455</f>
        <v>0</v>
      </c>
      <c r="BR705" s="126">
        <f>Main!J45</f>
        <v>3.2</v>
      </c>
      <c r="BS705" s="126" t="str">
        <v>Nketiah</v>
      </c>
      <c r="BT705" s="126">
        <v>0</v>
      </c>
      <c r="BU705" s="126">
        <v>3.2</v>
      </c>
      <c r="BV705" s="127" t="str">
        <f t="shared" si="84"/>
        <v>Nketiah</v>
      </c>
      <c r="BW705" s="127">
        <f>Main!P3455</f>
        <v>0</v>
      </c>
      <c r="BX705" s="127">
        <f t="shared" si="85"/>
        <v>3.2</v>
      </c>
      <c r="BY705" s="127" t="str">
        <v>Nketiah</v>
      </c>
      <c r="BZ705" s="127">
        <v>0</v>
      </c>
      <c r="CA705" s="127">
        <v>3.2</v>
      </c>
      <c r="CH705" s="19" t="str">
        <f t="shared" si="86"/>
        <v>Nketiah</v>
      </c>
      <c r="CI705" s="19">
        <f>Main!M3455-BQ705-BW705-CC705</f>
        <v>0</v>
      </c>
      <c r="CJ705" s="19">
        <f t="shared" si="87"/>
        <v>3.2</v>
      </c>
      <c r="CK705" s="19" t="str">
        <v>Mitrović</v>
      </c>
      <c r="CL705" s="19">
        <v>0</v>
      </c>
      <c r="CM705" s="19">
        <v>3.58</v>
      </c>
    </row>
    <row r="706" spans="1:91">
      <c r="A706" s="48" t="str">
        <v>R.Sessegnon</v>
      </c>
      <c r="B706" s="48">
        <v>4.5</v>
      </c>
      <c r="C706" s="48" t="str">
        <v>Spurs</v>
      </c>
      <c r="D706" s="48">
        <v>1.93</v>
      </c>
      <c r="E706" s="48">
        <v>2.33</v>
      </c>
      <c r="F706" s="48">
        <v>3.6</v>
      </c>
      <c r="G706" s="48">
        <v>2.44</v>
      </c>
      <c r="H706" s="48">
        <v>1.61</v>
      </c>
      <c r="I706" s="48">
        <v>2.38</v>
      </c>
      <c r="J706" s="48">
        <v>2.61</v>
      </c>
      <c r="K706" s="48">
        <v>2.27</v>
      </c>
      <c r="L706" s="48">
        <v>0</v>
      </c>
      <c r="N706" s="252">
        <f t="shared" si="88"/>
        <v>1</v>
      </c>
      <c r="O706" s="49" t="str">
        <f>Main!A816</f>
        <v>Wilson</v>
      </c>
      <c r="P706" s="49">
        <f>Main!B816</f>
        <v>7.4</v>
      </c>
      <c r="Q706" s="49" t="str">
        <f>Main!C816</f>
        <v>Newcastle</v>
      </c>
      <c r="R706" s="49">
        <f>Main!D816</f>
        <v>3.46</v>
      </c>
      <c r="S706" s="49">
        <f>Main!E816</f>
        <v>3.41</v>
      </c>
      <c r="T706" s="49">
        <f>Main!F816</f>
        <v>5.33</v>
      </c>
      <c r="U706" s="49">
        <f>Main!G816</f>
        <v>4</v>
      </c>
      <c r="V706" s="49">
        <f>Main!H816</f>
        <v>4.3099999999999996</v>
      </c>
      <c r="W706" s="49">
        <f>Main!I816</f>
        <v>4.16</v>
      </c>
      <c r="X706" s="49">
        <f>Main!J816</f>
        <v>3.49</v>
      </c>
      <c r="Y706" s="49">
        <f>Main!K816</f>
        <v>2.5099999999999998</v>
      </c>
      <c r="Z706" s="49">
        <f>Main!L3456</f>
        <v>0</v>
      </c>
      <c r="AB706" s="49">
        <v>2</v>
      </c>
      <c r="AC706" s="49" t="str">
        <v>Willian</v>
      </c>
      <c r="AD706" s="49">
        <v>5.5</v>
      </c>
      <c r="AE706" s="49" t="str">
        <v>Fulham</v>
      </c>
      <c r="AF706" s="49">
        <v>3.72</v>
      </c>
      <c r="AG706" s="49">
        <v>5.88</v>
      </c>
      <c r="AH706" s="49">
        <v>2.52</v>
      </c>
      <c r="AI706" s="49">
        <v>2.92</v>
      </c>
      <c r="AJ706" s="49">
        <v>2.38</v>
      </c>
      <c r="AK706" s="49">
        <v>3.31</v>
      </c>
      <c r="AL706" s="49">
        <v>2.58</v>
      </c>
      <c r="AM706" s="49">
        <v>2.57</v>
      </c>
      <c r="AN706" s="49">
        <v>0</v>
      </c>
      <c r="AP706" s="50" t="str">
        <f>Main!A816</f>
        <v>Wilson</v>
      </c>
      <c r="AQ706" s="50">
        <f>Main!B816</f>
        <v>7.4</v>
      </c>
      <c r="AR706" s="50" t="str">
        <f>Main!C816</f>
        <v>Newcastle</v>
      </c>
      <c r="AS706" s="50">
        <f>Main!D816</f>
        <v>3.46</v>
      </c>
      <c r="AT706" s="50">
        <f>Main!E816</f>
        <v>3.41</v>
      </c>
      <c r="AU706" s="50">
        <f>Main!F816</f>
        <v>5.33</v>
      </c>
      <c r="AV706" s="50">
        <f>Main!G816</f>
        <v>4</v>
      </c>
      <c r="AW706" s="50">
        <f>Main!H816</f>
        <v>4.3099999999999996</v>
      </c>
      <c r="AX706" s="50">
        <f>Main!I816</f>
        <v>4.16</v>
      </c>
      <c r="AY706" s="50">
        <f>Main!J816</f>
        <v>3.49</v>
      </c>
      <c r="AZ706" s="50">
        <f>Main!K816</f>
        <v>2.5099999999999998</v>
      </c>
      <c r="BA706" s="50">
        <f>Main!L1696</f>
        <v>0</v>
      </c>
      <c r="BC706" s="50" t="str">
        <v>Wilson</v>
      </c>
      <c r="BD706" s="50">
        <v>7.4</v>
      </c>
      <c r="BE706" s="50" t="str">
        <v>Newcastle</v>
      </c>
      <c r="BF706" s="50">
        <v>3.46</v>
      </c>
      <c r="BG706" s="50">
        <v>3.41</v>
      </c>
      <c r="BH706" s="50">
        <v>5.33</v>
      </c>
      <c r="BI706" s="50">
        <v>4</v>
      </c>
      <c r="BJ706" s="50">
        <v>4.3099999999999996</v>
      </c>
      <c r="BK706" s="50">
        <v>4.16</v>
      </c>
      <c r="BL706" s="50">
        <v>3.49</v>
      </c>
      <c r="BM706" s="50">
        <v>2.5099999999999998</v>
      </c>
      <c r="BN706" s="50">
        <v>0</v>
      </c>
      <c r="BP706" s="126" t="str">
        <f>Main!A706</f>
        <v>Wilson</v>
      </c>
      <c r="BQ706" s="126">
        <f>Main!N3456</f>
        <v>0</v>
      </c>
      <c r="BR706" s="126">
        <f>Main!J46</f>
        <v>3.49</v>
      </c>
      <c r="BS706" s="126" t="str">
        <v>Wilson</v>
      </c>
      <c r="BT706" s="126">
        <v>0</v>
      </c>
      <c r="BU706" s="126">
        <v>3.49</v>
      </c>
      <c r="BV706" s="127" t="str">
        <f t="shared" ref="BV706:BV769" si="89">BP706</f>
        <v>Wilson</v>
      </c>
      <c r="BW706" s="127">
        <f>Main!P3456</f>
        <v>0</v>
      </c>
      <c r="BX706" s="127">
        <f t="shared" ref="BX706:BX769" si="90">BR706</f>
        <v>3.49</v>
      </c>
      <c r="BY706" s="127" t="str">
        <v>Wilson</v>
      </c>
      <c r="BZ706" s="127">
        <v>0</v>
      </c>
      <c r="CA706" s="127">
        <v>3.49</v>
      </c>
      <c r="CH706" s="19" t="str">
        <f t="shared" ref="CH706:CH769" si="91">BP706</f>
        <v>Wilson</v>
      </c>
      <c r="CI706" s="19">
        <f>Main!M3456-BQ706-BW706-CC706</f>
        <v>0</v>
      </c>
      <c r="CJ706" s="19">
        <f t="shared" ref="CJ706:CJ769" si="92">BR706</f>
        <v>3.49</v>
      </c>
      <c r="CK706" s="19" t="str">
        <v>Nketiah</v>
      </c>
      <c r="CL706" s="19">
        <v>0</v>
      </c>
      <c r="CM706" s="19">
        <v>3.2</v>
      </c>
    </row>
    <row r="707" spans="1:91">
      <c r="A707" s="48" t="str">
        <v>Aké</v>
      </c>
      <c r="B707" s="48">
        <v>5</v>
      </c>
      <c r="C707" s="48" t="str">
        <v>Man City</v>
      </c>
      <c r="D707" s="48">
        <v>2.61</v>
      </c>
      <c r="E707" s="48">
        <v>1.97</v>
      </c>
      <c r="F707" s="48">
        <v>3.9</v>
      </c>
      <c r="G707" s="48">
        <v>2.41</v>
      </c>
      <c r="H707" s="48">
        <v>1.73</v>
      </c>
      <c r="I707" s="48">
        <v>3.48</v>
      </c>
      <c r="J707" s="48">
        <v>2.06</v>
      </c>
      <c r="K707" s="48">
        <v>0.92</v>
      </c>
      <c r="L707" s="48">
        <v>0</v>
      </c>
      <c r="N707" s="252">
        <f t="shared" si="88"/>
        <v>1</v>
      </c>
      <c r="O707" s="49" t="str">
        <f>Main!A817</f>
        <v>Martial</v>
      </c>
      <c r="P707" s="49">
        <f>Main!B817</f>
        <v>6.7</v>
      </c>
      <c r="Q707" s="49" t="str">
        <f>Main!C817</f>
        <v>Man Utd</v>
      </c>
      <c r="R707" s="49">
        <f>Main!D817</f>
        <v>4.17</v>
      </c>
      <c r="S707" s="49">
        <f>Main!E817</f>
        <v>4.93</v>
      </c>
      <c r="T707" s="49">
        <f>Main!F817</f>
        <v>3.2</v>
      </c>
      <c r="U707" s="49">
        <f>Main!G817</f>
        <v>3.21</v>
      </c>
      <c r="V707" s="49">
        <f>Main!H817</f>
        <v>4.25</v>
      </c>
      <c r="W707" s="49">
        <f>Main!I817</f>
        <v>4.1900000000000004</v>
      </c>
      <c r="X707" s="49">
        <f>Main!J817</f>
        <v>4.3899999999999997</v>
      </c>
      <c r="Y707" s="49">
        <f>Main!K817</f>
        <v>2.13</v>
      </c>
      <c r="Z707" s="49">
        <f>Main!L3457</f>
        <v>0</v>
      </c>
      <c r="AB707" s="49">
        <v>2</v>
      </c>
      <c r="AC707" s="49" t="str">
        <v>Antony</v>
      </c>
      <c r="AD707" s="49">
        <v>7.5</v>
      </c>
      <c r="AE707" s="49" t="str">
        <v>Man Utd</v>
      </c>
      <c r="AF707" s="49">
        <v>3.61</v>
      </c>
      <c r="AG707" s="49">
        <v>4.17</v>
      </c>
      <c r="AH707" s="49">
        <v>2.84</v>
      </c>
      <c r="AI707" s="49">
        <v>2.7</v>
      </c>
      <c r="AJ707" s="49">
        <v>3.66</v>
      </c>
      <c r="AK707" s="49">
        <v>3.44</v>
      </c>
      <c r="AL707" s="49">
        <v>3.6</v>
      </c>
      <c r="AM707" s="49">
        <v>1.78</v>
      </c>
      <c r="AN707" s="49">
        <v>0</v>
      </c>
      <c r="AP707" s="50" t="str">
        <f>Main!A817</f>
        <v>Martial</v>
      </c>
      <c r="AQ707" s="50">
        <f>Main!B817</f>
        <v>6.7</v>
      </c>
      <c r="AR707" s="50" t="str">
        <f>Main!C817</f>
        <v>Man Utd</v>
      </c>
      <c r="AS707" s="50">
        <f>Main!D817</f>
        <v>4.17</v>
      </c>
      <c r="AT707" s="50">
        <f>Main!E817</f>
        <v>4.93</v>
      </c>
      <c r="AU707" s="50">
        <f>Main!F817</f>
        <v>3.2</v>
      </c>
      <c r="AV707" s="50">
        <f>Main!G817</f>
        <v>3.21</v>
      </c>
      <c r="AW707" s="50">
        <f>Main!H817</f>
        <v>4.25</v>
      </c>
      <c r="AX707" s="50">
        <f>Main!I817</f>
        <v>4.1900000000000004</v>
      </c>
      <c r="AY707" s="50">
        <f>Main!J817</f>
        <v>4.3899999999999997</v>
      </c>
      <c r="AZ707" s="50">
        <f>Main!K817</f>
        <v>2.13</v>
      </c>
      <c r="BA707" s="50">
        <f>Main!L1697</f>
        <v>0</v>
      </c>
      <c r="BC707" s="50" t="str">
        <v>Martial</v>
      </c>
      <c r="BD707" s="50">
        <v>6.7</v>
      </c>
      <c r="BE707" s="50" t="str">
        <v>Man Utd</v>
      </c>
      <c r="BF707" s="50">
        <v>4.17</v>
      </c>
      <c r="BG707" s="50">
        <v>4.93</v>
      </c>
      <c r="BH707" s="50">
        <v>3.2</v>
      </c>
      <c r="BI707" s="50">
        <v>3.21</v>
      </c>
      <c r="BJ707" s="50">
        <v>4.25</v>
      </c>
      <c r="BK707" s="50">
        <v>4.1900000000000004</v>
      </c>
      <c r="BL707" s="50">
        <v>4.3899999999999997</v>
      </c>
      <c r="BM707" s="50">
        <v>2.13</v>
      </c>
      <c r="BN707" s="50">
        <v>0</v>
      </c>
      <c r="BP707" s="126" t="str">
        <f>Main!A707</f>
        <v>Martial</v>
      </c>
      <c r="BQ707" s="126">
        <f>Main!N3457</f>
        <v>0</v>
      </c>
      <c r="BR707" s="126">
        <f>Main!J47</f>
        <v>4.3899999999999997</v>
      </c>
      <c r="BS707" s="126" t="str">
        <v>Martial</v>
      </c>
      <c r="BT707" s="126">
        <v>0</v>
      </c>
      <c r="BU707" s="126">
        <v>4.3899999999999997</v>
      </c>
      <c r="BV707" s="127" t="str">
        <f t="shared" si="89"/>
        <v>Martial</v>
      </c>
      <c r="BW707" s="127">
        <f>Main!P3457</f>
        <v>0</v>
      </c>
      <c r="BX707" s="127">
        <f t="shared" si="90"/>
        <v>4.3899999999999997</v>
      </c>
      <c r="BY707" s="127" t="str">
        <v>Martial</v>
      </c>
      <c r="BZ707" s="127">
        <v>0</v>
      </c>
      <c r="CA707" s="127">
        <v>4.3899999999999997</v>
      </c>
      <c r="CH707" s="19" t="str">
        <f t="shared" si="91"/>
        <v>Martial</v>
      </c>
      <c r="CI707" s="19">
        <f>Main!M3457-BQ707-BW707-CC707</f>
        <v>0</v>
      </c>
      <c r="CJ707" s="19">
        <f t="shared" si="92"/>
        <v>4.3899999999999997</v>
      </c>
      <c r="CK707" s="19" t="str">
        <v>Wilson</v>
      </c>
      <c r="CL707" s="19">
        <v>0</v>
      </c>
      <c r="CM707" s="19">
        <v>3.49</v>
      </c>
    </row>
    <row r="708" spans="1:91">
      <c r="A708" s="48" t="str">
        <v>Azpilicueta</v>
      </c>
      <c r="B708" s="48">
        <v>4.8</v>
      </c>
      <c r="C708" s="48" t="str">
        <v>Chelsea</v>
      </c>
      <c r="D708" s="48">
        <v>3.33</v>
      </c>
      <c r="E708" s="48">
        <v>4.82</v>
      </c>
      <c r="F708" s="48">
        <v>3.41</v>
      </c>
      <c r="G708" s="48">
        <v>1.62</v>
      </c>
      <c r="H708" s="48">
        <v>2.12</v>
      </c>
      <c r="I708" s="48">
        <v>1.27</v>
      </c>
      <c r="J708" s="48">
        <v>1.46</v>
      </c>
      <c r="K708" s="48">
        <v>1.04</v>
      </c>
      <c r="L708" s="48">
        <v>0</v>
      </c>
      <c r="N708" s="252">
        <f t="shared" si="88"/>
        <v>1</v>
      </c>
      <c r="O708" s="49" t="str">
        <f>Main!A818</f>
        <v>Watkins</v>
      </c>
      <c r="P708" s="49">
        <f>Main!B818</f>
        <v>7.1</v>
      </c>
      <c r="Q708" s="49" t="str">
        <f>Main!C818</f>
        <v>Aston Villa</v>
      </c>
      <c r="R708" s="49">
        <f>Main!D818</f>
        <v>3.48</v>
      </c>
      <c r="S708" s="49">
        <f>Main!E818</f>
        <v>4.07</v>
      </c>
      <c r="T708" s="49">
        <f>Main!F818</f>
        <v>4.54</v>
      </c>
      <c r="U708" s="49">
        <f>Main!G818</f>
        <v>3.76</v>
      </c>
      <c r="V708" s="49">
        <f>Main!H818</f>
        <v>4.13</v>
      </c>
      <c r="W708" s="49">
        <f>Main!I818</f>
        <v>2.6</v>
      </c>
      <c r="X708" s="49">
        <f>Main!J818</f>
        <v>3.21</v>
      </c>
      <c r="Y708" s="49">
        <f>Main!K818</f>
        <v>3.55</v>
      </c>
      <c r="Z708" s="49">
        <f>Main!L3458</f>
        <v>0</v>
      </c>
      <c r="AB708" s="49">
        <v>2</v>
      </c>
      <c r="AC708" s="49" t="str">
        <v>Saint-Maximin</v>
      </c>
      <c r="AD708" s="49">
        <v>6.2</v>
      </c>
      <c r="AE708" s="49" t="str">
        <v>Newcastle</v>
      </c>
      <c r="AF708" s="49">
        <v>3.25</v>
      </c>
      <c r="AG708" s="49">
        <v>2.4900000000000002</v>
      </c>
      <c r="AH708" s="49">
        <v>3.88</v>
      </c>
      <c r="AI708" s="49">
        <v>3.43</v>
      </c>
      <c r="AJ708" s="49">
        <v>3.59</v>
      </c>
      <c r="AK708" s="49">
        <v>3.55</v>
      </c>
      <c r="AL708" s="49">
        <v>2.99</v>
      </c>
      <c r="AM708" s="49">
        <v>2.14</v>
      </c>
      <c r="AN708" s="49">
        <v>0</v>
      </c>
      <c r="AP708" s="50" t="str">
        <f>Main!A818</f>
        <v>Watkins</v>
      </c>
      <c r="AQ708" s="50">
        <f>Main!B818</f>
        <v>7.1</v>
      </c>
      <c r="AR708" s="50" t="str">
        <f>Main!C818</f>
        <v>Aston Villa</v>
      </c>
      <c r="AS708" s="50">
        <f>Main!D818</f>
        <v>3.48</v>
      </c>
      <c r="AT708" s="50">
        <f>Main!E818</f>
        <v>4.07</v>
      </c>
      <c r="AU708" s="50">
        <f>Main!F818</f>
        <v>4.54</v>
      </c>
      <c r="AV708" s="50">
        <f>Main!G818</f>
        <v>3.76</v>
      </c>
      <c r="AW708" s="50">
        <f>Main!H818</f>
        <v>4.13</v>
      </c>
      <c r="AX708" s="50">
        <f>Main!I818</f>
        <v>2.6</v>
      </c>
      <c r="AY708" s="50">
        <f>Main!J818</f>
        <v>3.21</v>
      </c>
      <c r="AZ708" s="50">
        <f>Main!K818</f>
        <v>3.55</v>
      </c>
      <c r="BA708" s="50">
        <f>Main!L1698</f>
        <v>0</v>
      </c>
      <c r="BC708" s="50" t="str">
        <v>Watkins</v>
      </c>
      <c r="BD708" s="50">
        <v>7.1</v>
      </c>
      <c r="BE708" s="50" t="str">
        <v>Aston Villa</v>
      </c>
      <c r="BF708" s="50">
        <v>3.48</v>
      </c>
      <c r="BG708" s="50">
        <v>4.07</v>
      </c>
      <c r="BH708" s="50">
        <v>4.54</v>
      </c>
      <c r="BI708" s="50">
        <v>3.76</v>
      </c>
      <c r="BJ708" s="50">
        <v>4.13</v>
      </c>
      <c r="BK708" s="50">
        <v>2.6</v>
      </c>
      <c r="BL708" s="50">
        <v>3.21</v>
      </c>
      <c r="BM708" s="50">
        <v>3.55</v>
      </c>
      <c r="BN708" s="50">
        <v>0</v>
      </c>
      <c r="BP708" s="126" t="str">
        <f>Main!A708</f>
        <v>Watkins</v>
      </c>
      <c r="BQ708" s="126">
        <f>Main!N3458</f>
        <v>0</v>
      </c>
      <c r="BR708" s="126">
        <f>Main!J48</f>
        <v>3.21</v>
      </c>
      <c r="BS708" s="126" t="str">
        <v>Watkins</v>
      </c>
      <c r="BT708" s="126">
        <v>0</v>
      </c>
      <c r="BU708" s="126">
        <v>3.21</v>
      </c>
      <c r="BV708" s="127" t="str">
        <f t="shared" si="89"/>
        <v>Watkins</v>
      </c>
      <c r="BW708" s="127">
        <f>Main!P3458</f>
        <v>0</v>
      </c>
      <c r="BX708" s="127">
        <f t="shared" si="90"/>
        <v>3.21</v>
      </c>
      <c r="BY708" s="127" t="str">
        <v>Watkins</v>
      </c>
      <c r="BZ708" s="127">
        <v>0</v>
      </c>
      <c r="CA708" s="127">
        <v>3.21</v>
      </c>
      <c r="CH708" s="19" t="str">
        <f t="shared" si="91"/>
        <v>Watkins</v>
      </c>
      <c r="CI708" s="19">
        <f>Main!M3458-BQ708-BW708-CC708</f>
        <v>0</v>
      </c>
      <c r="CJ708" s="19">
        <f t="shared" si="92"/>
        <v>3.21</v>
      </c>
      <c r="CK708" s="19" t="str">
        <v>Martial</v>
      </c>
      <c r="CL708" s="19">
        <v>0</v>
      </c>
      <c r="CM708" s="19">
        <v>4.3899999999999997</v>
      </c>
    </row>
    <row r="709" spans="1:91">
      <c r="A709" s="48" t="str">
        <v>Collins</v>
      </c>
      <c r="B709" s="48">
        <v>4.4000000000000004</v>
      </c>
      <c r="C709" s="48" t="str">
        <v>Wolves</v>
      </c>
      <c r="D709" s="48">
        <v>2.3199999999999998</v>
      </c>
      <c r="E709" s="48">
        <v>2.5299999999999998</v>
      </c>
      <c r="F709" s="48">
        <v>3.01</v>
      </c>
      <c r="G709" s="48">
        <v>1.24</v>
      </c>
      <c r="H709" s="48">
        <v>1.79</v>
      </c>
      <c r="I709" s="48">
        <v>2.7</v>
      </c>
      <c r="J709" s="48">
        <v>3.51</v>
      </c>
      <c r="K709" s="48">
        <v>1.96</v>
      </c>
      <c r="L709" s="48">
        <v>0</v>
      </c>
      <c r="N709" s="252">
        <f t="shared" si="88"/>
        <v>1</v>
      </c>
      <c r="O709" s="49" t="str">
        <f>Main!A819</f>
        <v>Havertz</v>
      </c>
      <c r="P709" s="49">
        <f>Main!B819</f>
        <v>7.7</v>
      </c>
      <c r="Q709" s="49" t="str">
        <f>Main!C819</f>
        <v>Chelsea</v>
      </c>
      <c r="R709" s="49">
        <f>Main!D819</f>
        <v>3.67</v>
      </c>
      <c r="S709" s="49">
        <f>Main!E819</f>
        <v>6.18</v>
      </c>
      <c r="T709" s="49">
        <f>Main!F819</f>
        <v>3.54</v>
      </c>
      <c r="U709" s="49">
        <f>Main!G819</f>
        <v>2.58</v>
      </c>
      <c r="V709" s="49">
        <f>Main!H819</f>
        <v>3.65</v>
      </c>
      <c r="W709" s="49">
        <f>Main!I819</f>
        <v>2.9</v>
      </c>
      <c r="X709" s="49">
        <f>Main!J819</f>
        <v>3.59</v>
      </c>
      <c r="Y709" s="49">
        <f>Main!K819</f>
        <v>2.68</v>
      </c>
      <c r="Z709" s="49">
        <f>Main!L3459</f>
        <v>0</v>
      </c>
      <c r="AB709" s="49">
        <v>2</v>
      </c>
      <c r="AC709" s="49" t="str">
        <v>Gündogan</v>
      </c>
      <c r="AD709" s="49">
        <v>7.3</v>
      </c>
      <c r="AE709" s="49" t="str">
        <v>Man City</v>
      </c>
      <c r="AF709" s="49">
        <v>3.06</v>
      </c>
      <c r="AG709" s="49">
        <v>2.4700000000000002</v>
      </c>
      <c r="AH709" s="49">
        <v>4.93</v>
      </c>
      <c r="AI709" s="49">
        <v>2.95</v>
      </c>
      <c r="AJ709" s="49">
        <v>2.4700000000000002</v>
      </c>
      <c r="AK709" s="49">
        <v>5.13</v>
      </c>
      <c r="AL709" s="49">
        <v>2.82</v>
      </c>
      <c r="AM709" s="49">
        <v>1.23</v>
      </c>
      <c r="AN709" s="49">
        <v>0</v>
      </c>
      <c r="AP709" s="50" t="str">
        <f>Main!A819</f>
        <v>Havertz</v>
      </c>
      <c r="AQ709" s="50">
        <f>Main!B819</f>
        <v>7.7</v>
      </c>
      <c r="AR709" s="50" t="str">
        <f>Main!C819</f>
        <v>Chelsea</v>
      </c>
      <c r="AS709" s="50">
        <f>Main!D819</f>
        <v>3.67</v>
      </c>
      <c r="AT709" s="50">
        <f>Main!E819</f>
        <v>6.18</v>
      </c>
      <c r="AU709" s="50">
        <f>Main!F819</f>
        <v>3.54</v>
      </c>
      <c r="AV709" s="50">
        <f>Main!G819</f>
        <v>2.58</v>
      </c>
      <c r="AW709" s="50">
        <f>Main!H819</f>
        <v>3.65</v>
      </c>
      <c r="AX709" s="50">
        <f>Main!I819</f>
        <v>2.9</v>
      </c>
      <c r="AY709" s="50">
        <f>Main!J819</f>
        <v>3.59</v>
      </c>
      <c r="AZ709" s="50">
        <f>Main!K819</f>
        <v>2.68</v>
      </c>
      <c r="BA709" s="50">
        <f>Main!L1699</f>
        <v>0</v>
      </c>
      <c r="BC709" s="50" t="str">
        <v>Havertz</v>
      </c>
      <c r="BD709" s="50">
        <v>7.7</v>
      </c>
      <c r="BE709" s="50" t="str">
        <v>Chelsea</v>
      </c>
      <c r="BF709" s="50">
        <v>3.67</v>
      </c>
      <c r="BG709" s="50">
        <v>6.18</v>
      </c>
      <c r="BH709" s="50">
        <v>3.54</v>
      </c>
      <c r="BI709" s="50">
        <v>2.58</v>
      </c>
      <c r="BJ709" s="50">
        <v>3.65</v>
      </c>
      <c r="BK709" s="50">
        <v>2.9</v>
      </c>
      <c r="BL709" s="50">
        <v>3.59</v>
      </c>
      <c r="BM709" s="50">
        <v>2.68</v>
      </c>
      <c r="BN709" s="50">
        <v>0</v>
      </c>
      <c r="BP709" s="126" t="str">
        <f>Main!A709</f>
        <v>Havertz</v>
      </c>
      <c r="BQ709" s="126">
        <f>Main!N3459</f>
        <v>0</v>
      </c>
      <c r="BR709" s="126">
        <f>Main!J49</f>
        <v>3.59</v>
      </c>
      <c r="BS709" s="126" t="str">
        <v>Havertz</v>
      </c>
      <c r="BT709" s="126">
        <v>0</v>
      </c>
      <c r="BU709" s="126">
        <v>3.59</v>
      </c>
      <c r="BV709" s="127" t="str">
        <f t="shared" si="89"/>
        <v>Havertz</v>
      </c>
      <c r="BW709" s="127">
        <f>Main!P3459</f>
        <v>0</v>
      </c>
      <c r="BX709" s="127">
        <f t="shared" si="90"/>
        <v>3.59</v>
      </c>
      <c r="BY709" s="127" t="str">
        <v>Havertz</v>
      </c>
      <c r="BZ709" s="127">
        <v>0</v>
      </c>
      <c r="CA709" s="127">
        <v>3.59</v>
      </c>
      <c r="CH709" s="19" t="str">
        <f t="shared" si="91"/>
        <v>Havertz</v>
      </c>
      <c r="CI709" s="19">
        <f>Main!M3459-BQ709-BW709-CC709</f>
        <v>0</v>
      </c>
      <c r="CJ709" s="19">
        <f t="shared" si="92"/>
        <v>3.59</v>
      </c>
      <c r="CK709" s="19" t="str">
        <v>Watkins</v>
      </c>
      <c r="CL709" s="19">
        <v>0</v>
      </c>
      <c r="CM709" s="19">
        <v>3.21</v>
      </c>
    </row>
    <row r="710" spans="1:91">
      <c r="A710" s="48" t="str">
        <v>Chalobah</v>
      </c>
      <c r="B710" s="48">
        <v>4.7</v>
      </c>
      <c r="C710" s="48" t="str">
        <v>Chelsea</v>
      </c>
      <c r="D710" s="48">
        <v>3.15</v>
      </c>
      <c r="E710" s="48">
        <v>4.24</v>
      </c>
      <c r="F710" s="48">
        <v>2.86</v>
      </c>
      <c r="G710" s="48">
        <v>1.19</v>
      </c>
      <c r="H710" s="48">
        <v>2.04</v>
      </c>
      <c r="I710" s="48">
        <v>1.71</v>
      </c>
      <c r="J710" s="48">
        <v>2.14</v>
      </c>
      <c r="K710" s="48">
        <v>1.28</v>
      </c>
      <c r="L710" s="48">
        <v>0</v>
      </c>
      <c r="N710" s="252">
        <f t="shared" si="88"/>
        <v>1</v>
      </c>
      <c r="O710" s="49" t="str">
        <f>Main!A820</f>
        <v>Aubameyang</v>
      </c>
      <c r="P710" s="49">
        <f>Main!B820</f>
        <v>8.6999999999999993</v>
      </c>
      <c r="Q710" s="49" t="str">
        <f>Main!C820</f>
        <v>Chelsea</v>
      </c>
      <c r="R710" s="49">
        <f>Main!D820</f>
        <v>3.5</v>
      </c>
      <c r="S710" s="49">
        <f>Main!E820</f>
        <v>5.86</v>
      </c>
      <c r="T710" s="49">
        <f>Main!F820</f>
        <v>3.45</v>
      </c>
      <c r="U710" s="49">
        <f>Main!G820</f>
        <v>2.48</v>
      </c>
      <c r="V710" s="49">
        <f>Main!H820</f>
        <v>3.56</v>
      </c>
      <c r="W710" s="49">
        <f>Main!I820</f>
        <v>2.83</v>
      </c>
      <c r="X710" s="49">
        <f>Main!J820</f>
        <v>3.45</v>
      </c>
      <c r="Y710" s="49">
        <f>Main!K820</f>
        <v>2.5299999999999998</v>
      </c>
      <c r="Z710" s="49">
        <f>Main!L3460</f>
        <v>0</v>
      </c>
      <c r="AB710" s="49">
        <v>2</v>
      </c>
      <c r="AC710" s="49" t="str">
        <v>Paquetá</v>
      </c>
      <c r="AD710" s="49">
        <v>5.9</v>
      </c>
      <c r="AE710" s="49" t="str">
        <v>West Ham</v>
      </c>
      <c r="AF710" s="49">
        <v>3.58</v>
      </c>
      <c r="AG710" s="49">
        <v>3.27</v>
      </c>
      <c r="AH710" s="49">
        <v>3.03</v>
      </c>
      <c r="AI710" s="49">
        <v>3.6</v>
      </c>
      <c r="AJ710" s="49">
        <v>2.66</v>
      </c>
      <c r="AK710" s="49">
        <v>2.95</v>
      </c>
      <c r="AL710" s="49">
        <v>2.66</v>
      </c>
      <c r="AM710" s="49">
        <v>3.12</v>
      </c>
      <c r="AN710" s="49">
        <v>0</v>
      </c>
      <c r="AP710" s="50" t="str">
        <f>Main!A820</f>
        <v>Aubameyang</v>
      </c>
      <c r="AQ710" s="50">
        <f>Main!B820</f>
        <v>8.6999999999999993</v>
      </c>
      <c r="AR710" s="50" t="str">
        <f>Main!C820</f>
        <v>Chelsea</v>
      </c>
      <c r="AS710" s="50">
        <f>Main!D820</f>
        <v>3.5</v>
      </c>
      <c r="AT710" s="50">
        <f>Main!E820</f>
        <v>5.86</v>
      </c>
      <c r="AU710" s="50">
        <f>Main!F820</f>
        <v>3.45</v>
      </c>
      <c r="AV710" s="50">
        <f>Main!G820</f>
        <v>2.48</v>
      </c>
      <c r="AW710" s="50">
        <f>Main!H820</f>
        <v>3.56</v>
      </c>
      <c r="AX710" s="50">
        <f>Main!I820</f>
        <v>2.83</v>
      </c>
      <c r="AY710" s="50">
        <f>Main!J820</f>
        <v>3.45</v>
      </c>
      <c r="AZ710" s="50">
        <f>Main!K820</f>
        <v>2.5299999999999998</v>
      </c>
      <c r="BA710" s="50">
        <f>Main!L1700</f>
        <v>0</v>
      </c>
      <c r="BC710" s="50" t="str">
        <v>Aubameyang</v>
      </c>
      <c r="BD710" s="50">
        <v>8.6999999999999993</v>
      </c>
      <c r="BE710" s="50" t="str">
        <v>Chelsea</v>
      </c>
      <c r="BF710" s="50">
        <v>3.5</v>
      </c>
      <c r="BG710" s="50">
        <v>5.86</v>
      </c>
      <c r="BH710" s="50">
        <v>3.45</v>
      </c>
      <c r="BI710" s="50">
        <v>2.48</v>
      </c>
      <c r="BJ710" s="50">
        <v>3.56</v>
      </c>
      <c r="BK710" s="50">
        <v>2.83</v>
      </c>
      <c r="BL710" s="50">
        <v>3.45</v>
      </c>
      <c r="BM710" s="50">
        <v>2.5299999999999998</v>
      </c>
      <c r="BN710" s="50">
        <v>0</v>
      </c>
      <c r="BP710" s="126" t="str">
        <f>Main!A710</f>
        <v>Aubameyang</v>
      </c>
      <c r="BQ710" s="126">
        <f>Main!N3460</f>
        <v>0</v>
      </c>
      <c r="BR710" s="126">
        <f>Main!J50</f>
        <v>3.45</v>
      </c>
      <c r="BS710" s="126" t="str">
        <v>Aubameyang</v>
      </c>
      <c r="BT710" s="126">
        <v>0</v>
      </c>
      <c r="BU710" s="126">
        <v>3.45</v>
      </c>
      <c r="BV710" s="127" t="str">
        <f t="shared" si="89"/>
        <v>Aubameyang</v>
      </c>
      <c r="BW710" s="127">
        <f>Main!P3460</f>
        <v>0</v>
      </c>
      <c r="BX710" s="127">
        <f t="shared" si="90"/>
        <v>3.45</v>
      </c>
      <c r="BY710" s="127" t="str">
        <v>Aubameyang</v>
      </c>
      <c r="BZ710" s="127">
        <v>0</v>
      </c>
      <c r="CA710" s="127">
        <v>3.45</v>
      </c>
      <c r="CH710" s="19" t="str">
        <f t="shared" si="91"/>
        <v>Aubameyang</v>
      </c>
      <c r="CI710" s="19">
        <f>Main!M3460-BQ710-BW710-CC710</f>
        <v>0</v>
      </c>
      <c r="CJ710" s="19">
        <f t="shared" si="92"/>
        <v>3.45</v>
      </c>
      <c r="CK710" s="19" t="str">
        <v>Havertz</v>
      </c>
      <c r="CL710" s="19">
        <v>0</v>
      </c>
      <c r="CM710" s="19">
        <v>3.59</v>
      </c>
    </row>
    <row r="711" spans="1:91">
      <c r="A711" s="48" t="str">
        <v>Kane</v>
      </c>
      <c r="B711" s="48">
        <v>11.6</v>
      </c>
      <c r="C711" s="48" t="str">
        <v>Spurs</v>
      </c>
      <c r="D711" s="48">
        <v>6.28</v>
      </c>
      <c r="E711" s="48">
        <v>4.4000000000000004</v>
      </c>
      <c r="F711" s="48">
        <v>7.99</v>
      </c>
      <c r="G711" s="48">
        <v>5.57</v>
      </c>
      <c r="H711" s="48">
        <v>4.18</v>
      </c>
      <c r="I711" s="48">
        <v>5.35</v>
      </c>
      <c r="J711" s="48">
        <v>5.68</v>
      </c>
      <c r="K711" s="48">
        <v>4.99</v>
      </c>
      <c r="L711" s="48">
        <v>0</v>
      </c>
      <c r="N711" s="252">
        <f t="shared" si="88"/>
        <v>1</v>
      </c>
      <c r="O711" s="49" t="str">
        <f>Main!A821</f>
        <v>Solanke</v>
      </c>
      <c r="P711" s="49">
        <f>Main!B821</f>
        <v>5.8</v>
      </c>
      <c r="Q711" s="49" t="str">
        <f>Main!C821</f>
        <v>Bournemouth</v>
      </c>
      <c r="R711" s="49">
        <f>Main!D821</f>
        <v>4.43</v>
      </c>
      <c r="S711" s="49">
        <f>Main!E821</f>
        <v>3.26</v>
      </c>
      <c r="T711" s="49">
        <f>Main!F821</f>
        <v>3.55</v>
      </c>
      <c r="U711" s="49">
        <f>Main!G821</f>
        <v>4.2699999999999996</v>
      </c>
      <c r="V711" s="49">
        <f>Main!H821</f>
        <v>3.09</v>
      </c>
      <c r="W711" s="49">
        <f>Main!I821</f>
        <v>3.33</v>
      </c>
      <c r="X711" s="49">
        <f>Main!J821</f>
        <v>3.31</v>
      </c>
      <c r="Y711" s="49">
        <f>Main!K821</f>
        <v>1.24</v>
      </c>
      <c r="Z711" s="49">
        <f>Main!L3461</f>
        <v>0</v>
      </c>
      <c r="AB711" s="49">
        <v>2</v>
      </c>
      <c r="AC711" s="49" t="str">
        <v>Rodrigo</v>
      </c>
      <c r="AD711" s="49">
        <v>6.3</v>
      </c>
      <c r="AE711" s="49" t="str">
        <v>Leeds</v>
      </c>
      <c r="AF711" s="49">
        <v>3.09</v>
      </c>
      <c r="AG711" s="49">
        <v>3.69</v>
      </c>
      <c r="AH711" s="49">
        <v>2.94</v>
      </c>
      <c r="AI711" s="49">
        <v>3.13</v>
      </c>
      <c r="AJ711" s="49">
        <v>2.96</v>
      </c>
      <c r="AK711" s="49">
        <v>2.64</v>
      </c>
      <c r="AL711" s="49">
        <v>2.75</v>
      </c>
      <c r="AM711" s="49">
        <v>3.02</v>
      </c>
      <c r="AN711" s="49">
        <v>0</v>
      </c>
      <c r="AP711" s="50" t="str">
        <f>Main!A821</f>
        <v>Solanke</v>
      </c>
      <c r="AQ711" s="50">
        <f>Main!B821</f>
        <v>5.8</v>
      </c>
      <c r="AR711" s="50" t="str">
        <f>Main!C821</f>
        <v>Bournemouth</v>
      </c>
      <c r="AS711" s="50">
        <f>Main!D821</f>
        <v>4.43</v>
      </c>
      <c r="AT711" s="50">
        <f>Main!E821</f>
        <v>3.26</v>
      </c>
      <c r="AU711" s="50">
        <f>Main!F821</f>
        <v>3.55</v>
      </c>
      <c r="AV711" s="50">
        <f>Main!G821</f>
        <v>4.2699999999999996</v>
      </c>
      <c r="AW711" s="50">
        <f>Main!H821</f>
        <v>3.09</v>
      </c>
      <c r="AX711" s="50">
        <f>Main!I821</f>
        <v>3.33</v>
      </c>
      <c r="AY711" s="50">
        <f>Main!J821</f>
        <v>3.31</v>
      </c>
      <c r="AZ711" s="50">
        <f>Main!K821</f>
        <v>1.24</v>
      </c>
      <c r="BA711" s="50">
        <f>Main!L1701</f>
        <v>0</v>
      </c>
      <c r="BC711" s="50" t="str">
        <v>Solanke</v>
      </c>
      <c r="BD711" s="50">
        <v>5.8</v>
      </c>
      <c r="BE711" s="50" t="str">
        <v>Bournemouth</v>
      </c>
      <c r="BF711" s="50">
        <v>4.43</v>
      </c>
      <c r="BG711" s="50">
        <v>3.26</v>
      </c>
      <c r="BH711" s="50">
        <v>3.55</v>
      </c>
      <c r="BI711" s="50">
        <v>4.2699999999999996</v>
      </c>
      <c r="BJ711" s="50">
        <v>3.09</v>
      </c>
      <c r="BK711" s="50">
        <v>3.33</v>
      </c>
      <c r="BL711" s="50">
        <v>3.31</v>
      </c>
      <c r="BM711" s="50">
        <v>1.24</v>
      </c>
      <c r="BN711" s="50">
        <v>0</v>
      </c>
      <c r="BP711" s="126" t="str">
        <f>Main!A711</f>
        <v>Solanke</v>
      </c>
      <c r="BQ711" s="126">
        <f>Main!N3461</f>
        <v>0</v>
      </c>
      <c r="BR711" s="126">
        <f>Main!J51</f>
        <v>3.31</v>
      </c>
      <c r="BS711" s="126" t="str">
        <v>Solanke</v>
      </c>
      <c r="BT711" s="126">
        <v>0</v>
      </c>
      <c r="BU711" s="126">
        <v>3.31</v>
      </c>
      <c r="BV711" s="127" t="str">
        <f t="shared" si="89"/>
        <v>Solanke</v>
      </c>
      <c r="BW711" s="127">
        <f>Main!P3461</f>
        <v>0</v>
      </c>
      <c r="BX711" s="127">
        <f t="shared" si="90"/>
        <v>3.31</v>
      </c>
      <c r="BY711" s="127" t="str">
        <v>Solanke</v>
      </c>
      <c r="BZ711" s="127">
        <v>0</v>
      </c>
      <c r="CA711" s="127">
        <v>3.31</v>
      </c>
      <c r="CH711" s="19" t="str">
        <f t="shared" si="91"/>
        <v>Solanke</v>
      </c>
      <c r="CI711" s="19">
        <f>Main!M3461-BQ711-BW711-CC711</f>
        <v>0</v>
      </c>
      <c r="CJ711" s="19">
        <f t="shared" si="92"/>
        <v>3.31</v>
      </c>
      <c r="CK711" s="19" t="str">
        <v>Aubameyang</v>
      </c>
      <c r="CL711" s="19">
        <v>0</v>
      </c>
      <c r="CM711" s="19">
        <v>3.45</v>
      </c>
    </row>
    <row r="712" spans="1:91">
      <c r="A712" s="48" t="str">
        <v>Darwin</v>
      </c>
      <c r="B712" s="48">
        <v>9</v>
      </c>
      <c r="C712" s="48" t="str">
        <v>Liverpool</v>
      </c>
      <c r="D712" s="48">
        <v>6.34</v>
      </c>
      <c r="E712" s="48">
        <v>5.17</v>
      </c>
      <c r="F712" s="48">
        <v>4.21</v>
      </c>
      <c r="G712" s="48">
        <v>4.21</v>
      </c>
      <c r="H712" s="48">
        <v>4.37</v>
      </c>
      <c r="I712" s="48">
        <v>5.0999999999999996</v>
      </c>
      <c r="J712" s="48">
        <v>3.63</v>
      </c>
      <c r="K712" s="48">
        <v>4.18</v>
      </c>
      <c r="L712" s="48">
        <v>0</v>
      </c>
      <c r="N712" s="252">
        <f t="shared" si="88"/>
        <v>1</v>
      </c>
      <c r="O712" s="49" t="str">
        <f>Main!A822</f>
        <v>Bamford</v>
      </c>
      <c r="P712" s="49">
        <f>Main!B822</f>
        <v>7.2</v>
      </c>
      <c r="Q712" s="49" t="str">
        <f>Main!C822</f>
        <v>Leeds</v>
      </c>
      <c r="R712" s="49">
        <f>Main!D822</f>
        <v>1.69</v>
      </c>
      <c r="S712" s="49">
        <f>Main!E822</f>
        <v>3.12</v>
      </c>
      <c r="T712" s="49">
        <f>Main!F822</f>
        <v>3.23</v>
      </c>
      <c r="U712" s="49">
        <f>Main!G822</f>
        <v>3.87</v>
      </c>
      <c r="V712" s="49">
        <f>Main!H822</f>
        <v>3.4</v>
      </c>
      <c r="W712" s="49">
        <f>Main!I822</f>
        <v>3.24</v>
      </c>
      <c r="X712" s="49">
        <f>Main!J822</f>
        <v>3.34</v>
      </c>
      <c r="Y712" s="49">
        <f>Main!K822</f>
        <v>3.43</v>
      </c>
      <c r="Z712" s="49">
        <f>Main!L3462</f>
        <v>0</v>
      </c>
      <c r="AB712" s="49">
        <v>2</v>
      </c>
      <c r="AC712" s="49" t="str">
        <v>Aaronson</v>
      </c>
      <c r="AD712" s="49">
        <v>5.5</v>
      </c>
      <c r="AE712" s="49" t="str">
        <v>Leeds</v>
      </c>
      <c r="AF712" s="49">
        <v>2.85</v>
      </c>
      <c r="AG712" s="49">
        <v>3.25</v>
      </c>
      <c r="AH712" s="49">
        <v>2.95</v>
      </c>
      <c r="AI712" s="49">
        <v>3.25</v>
      </c>
      <c r="AJ712" s="49">
        <v>3.04</v>
      </c>
      <c r="AK712" s="49">
        <v>2.82</v>
      </c>
      <c r="AL712" s="49">
        <v>2.88</v>
      </c>
      <c r="AM712" s="49">
        <v>3</v>
      </c>
      <c r="AN712" s="49">
        <v>0</v>
      </c>
      <c r="AP712" s="50" t="str">
        <f>Main!A822</f>
        <v>Bamford</v>
      </c>
      <c r="AQ712" s="50">
        <f>Main!B822</f>
        <v>7.2</v>
      </c>
      <c r="AR712" s="50" t="str">
        <f>Main!C822</f>
        <v>Leeds</v>
      </c>
      <c r="AS712" s="50">
        <f>Main!D822</f>
        <v>1.69</v>
      </c>
      <c r="AT712" s="50">
        <f>Main!E822</f>
        <v>3.12</v>
      </c>
      <c r="AU712" s="50">
        <f>Main!F822</f>
        <v>3.23</v>
      </c>
      <c r="AV712" s="50">
        <f>Main!G822</f>
        <v>3.87</v>
      </c>
      <c r="AW712" s="50">
        <f>Main!H822</f>
        <v>3.4</v>
      </c>
      <c r="AX712" s="50">
        <f>Main!I822</f>
        <v>3.24</v>
      </c>
      <c r="AY712" s="50">
        <f>Main!J822</f>
        <v>3.34</v>
      </c>
      <c r="AZ712" s="50">
        <f>Main!K822</f>
        <v>3.43</v>
      </c>
      <c r="BA712" s="50">
        <f>Main!L1702</f>
        <v>0</v>
      </c>
      <c r="BC712" s="50" t="str">
        <v>Bamford</v>
      </c>
      <c r="BD712" s="50">
        <v>7.2</v>
      </c>
      <c r="BE712" s="50" t="str">
        <v>Leeds</v>
      </c>
      <c r="BF712" s="50">
        <v>1.69</v>
      </c>
      <c r="BG712" s="50">
        <v>3.12</v>
      </c>
      <c r="BH712" s="50">
        <v>3.23</v>
      </c>
      <c r="BI712" s="50">
        <v>3.87</v>
      </c>
      <c r="BJ712" s="50">
        <v>3.4</v>
      </c>
      <c r="BK712" s="50">
        <v>3.24</v>
      </c>
      <c r="BL712" s="50">
        <v>3.34</v>
      </c>
      <c r="BM712" s="50">
        <v>3.43</v>
      </c>
      <c r="BN712" s="50">
        <v>0</v>
      </c>
      <c r="BP712" s="126" t="str">
        <f>Main!A712</f>
        <v>Bamford</v>
      </c>
      <c r="BQ712" s="126">
        <f>Main!N3462</f>
        <v>0</v>
      </c>
      <c r="BR712" s="126">
        <f>Main!J52</f>
        <v>3.34</v>
      </c>
      <c r="BS712" s="126" t="str">
        <v>Bamford</v>
      </c>
      <c r="BT712" s="126">
        <v>0</v>
      </c>
      <c r="BU712" s="126">
        <v>3.34</v>
      </c>
      <c r="BV712" s="127" t="str">
        <f t="shared" si="89"/>
        <v>Bamford</v>
      </c>
      <c r="BW712" s="127">
        <f>Main!P3462</f>
        <v>0</v>
      </c>
      <c r="BX712" s="127">
        <f t="shared" si="90"/>
        <v>3.34</v>
      </c>
      <c r="BY712" s="127" t="str">
        <v>Bamford</v>
      </c>
      <c r="BZ712" s="127">
        <v>0</v>
      </c>
      <c r="CA712" s="127">
        <v>3.34</v>
      </c>
      <c r="CH712" s="19" t="str">
        <f t="shared" si="91"/>
        <v>Bamford</v>
      </c>
      <c r="CI712" s="19">
        <f>Main!M3462-BQ712-BW712-CC712</f>
        <v>0</v>
      </c>
      <c r="CJ712" s="19">
        <f t="shared" si="92"/>
        <v>3.34</v>
      </c>
      <c r="CK712" s="19" t="str">
        <v>Solanke</v>
      </c>
      <c r="CL712" s="19">
        <v>0</v>
      </c>
      <c r="CM712" s="19">
        <v>3.31</v>
      </c>
    </row>
    <row r="713" spans="1:91">
      <c r="A713" s="48" t="str">
        <v>Nketiah</v>
      </c>
      <c r="B713" s="48">
        <v>6.5</v>
      </c>
      <c r="C713" s="48" t="str">
        <v>Arsenal</v>
      </c>
      <c r="D713" s="48">
        <v>4.17</v>
      </c>
      <c r="E713" s="48">
        <v>4.2300000000000004</v>
      </c>
      <c r="F713" s="48">
        <v>3.66</v>
      </c>
      <c r="G713" s="48">
        <v>4.16</v>
      </c>
      <c r="H713" s="48">
        <v>3.93</v>
      </c>
      <c r="I713" s="48">
        <v>7.48</v>
      </c>
      <c r="J713" s="48">
        <v>3.2</v>
      </c>
      <c r="K713" s="48">
        <v>2.11</v>
      </c>
      <c r="L713" s="48">
        <v>0</v>
      </c>
      <c r="N713" s="252">
        <f t="shared" si="88"/>
        <v>1</v>
      </c>
      <c r="O713" s="49" t="str">
        <f>Main!A823</f>
        <v>Mbeumo</v>
      </c>
      <c r="P713" s="49">
        <f>Main!B823</f>
        <v>5.8</v>
      </c>
      <c r="Q713" s="49" t="str">
        <f>Main!C823</f>
        <v>Brentford</v>
      </c>
      <c r="R713" s="49">
        <f>Main!D823</f>
        <v>3</v>
      </c>
      <c r="S713" s="49">
        <f>Main!E823</f>
        <v>2.62</v>
      </c>
      <c r="T713" s="49">
        <f>Main!F823</f>
        <v>3.81</v>
      </c>
      <c r="U713" s="49">
        <f>Main!G823</f>
        <v>3.38</v>
      </c>
      <c r="V713" s="49">
        <f>Main!H823</f>
        <v>4.13</v>
      </c>
      <c r="W713" s="49">
        <f>Main!I823</f>
        <v>2.81</v>
      </c>
      <c r="X713" s="49">
        <f>Main!J823</f>
        <v>3.94</v>
      </c>
      <c r="Y713" s="49">
        <f>Main!K823</f>
        <v>1.57</v>
      </c>
      <c r="Z713" s="49">
        <f>Main!L3463</f>
        <v>0</v>
      </c>
      <c r="AB713" s="49">
        <v>2</v>
      </c>
      <c r="AC713" s="49" t="str">
        <v>Kulusevski</v>
      </c>
      <c r="AD713" s="49">
        <v>8</v>
      </c>
      <c r="AE713" s="49" t="str">
        <v>Spurs</v>
      </c>
      <c r="AF713" s="49">
        <v>3.47</v>
      </c>
      <c r="AG713" s="49">
        <v>3.18</v>
      </c>
      <c r="AH713" s="49">
        <v>4.97</v>
      </c>
      <c r="AI713" s="49">
        <v>2.94</v>
      </c>
      <c r="AJ713" s="49">
        <v>2</v>
      </c>
      <c r="AK713" s="49">
        <v>2.39</v>
      </c>
      <c r="AL713" s="49">
        <v>2.66</v>
      </c>
      <c r="AM713" s="49">
        <v>2.2999999999999998</v>
      </c>
      <c r="AN713" s="49">
        <v>0</v>
      </c>
      <c r="AP713" s="50" t="str">
        <f>Main!A823</f>
        <v>Mbeumo</v>
      </c>
      <c r="AQ713" s="50">
        <f>Main!B823</f>
        <v>5.8</v>
      </c>
      <c r="AR713" s="50" t="str">
        <f>Main!C823</f>
        <v>Brentford</v>
      </c>
      <c r="AS713" s="50">
        <f>Main!D823</f>
        <v>3</v>
      </c>
      <c r="AT713" s="50">
        <f>Main!E823</f>
        <v>2.62</v>
      </c>
      <c r="AU713" s="50">
        <f>Main!F823</f>
        <v>3.81</v>
      </c>
      <c r="AV713" s="50">
        <f>Main!G823</f>
        <v>3.38</v>
      </c>
      <c r="AW713" s="50">
        <f>Main!H823</f>
        <v>4.13</v>
      </c>
      <c r="AX713" s="50">
        <f>Main!I823</f>
        <v>2.81</v>
      </c>
      <c r="AY713" s="50">
        <f>Main!J823</f>
        <v>3.94</v>
      </c>
      <c r="AZ713" s="50">
        <f>Main!K823</f>
        <v>1.57</v>
      </c>
      <c r="BA713" s="50">
        <f>Main!L1703</f>
        <v>0</v>
      </c>
      <c r="BC713" s="50" t="str">
        <v>Mbeumo</v>
      </c>
      <c r="BD713" s="50">
        <v>5.8</v>
      </c>
      <c r="BE713" s="50" t="str">
        <v>Brentford</v>
      </c>
      <c r="BF713" s="50">
        <v>3</v>
      </c>
      <c r="BG713" s="50">
        <v>2.62</v>
      </c>
      <c r="BH713" s="50">
        <v>3.81</v>
      </c>
      <c r="BI713" s="50">
        <v>3.38</v>
      </c>
      <c r="BJ713" s="50">
        <v>4.13</v>
      </c>
      <c r="BK713" s="50">
        <v>2.81</v>
      </c>
      <c r="BL713" s="50">
        <v>3.94</v>
      </c>
      <c r="BM713" s="50">
        <v>1.57</v>
      </c>
      <c r="BN713" s="50">
        <v>0</v>
      </c>
      <c r="BP713" s="126" t="str">
        <f>Main!A713</f>
        <v>Mbeumo</v>
      </c>
      <c r="BQ713" s="126">
        <f>Main!N3463</f>
        <v>0</v>
      </c>
      <c r="BR713" s="126">
        <f>Main!J53</f>
        <v>3.94</v>
      </c>
      <c r="BS713" s="126" t="str">
        <v>Mbeumo</v>
      </c>
      <c r="BT713" s="126">
        <v>0</v>
      </c>
      <c r="BU713" s="126">
        <v>3.94</v>
      </c>
      <c r="BV713" s="127" t="str">
        <f t="shared" si="89"/>
        <v>Mbeumo</v>
      </c>
      <c r="BW713" s="127">
        <f>Main!P3463</f>
        <v>0</v>
      </c>
      <c r="BX713" s="127">
        <f t="shared" si="90"/>
        <v>3.94</v>
      </c>
      <c r="BY713" s="127" t="str">
        <v>Mbeumo</v>
      </c>
      <c r="BZ713" s="127">
        <v>0</v>
      </c>
      <c r="CA713" s="127">
        <v>3.94</v>
      </c>
      <c r="CH713" s="19" t="str">
        <f t="shared" si="91"/>
        <v>Mbeumo</v>
      </c>
      <c r="CI713" s="19">
        <f>Main!M3463-BQ713-BW713-CC713</f>
        <v>0</v>
      </c>
      <c r="CJ713" s="19">
        <f t="shared" si="92"/>
        <v>3.94</v>
      </c>
      <c r="CK713" s="19" t="str">
        <v>Bamford</v>
      </c>
      <c r="CL713" s="19">
        <v>0</v>
      </c>
      <c r="CM713" s="19">
        <v>3.34</v>
      </c>
    </row>
    <row r="714" spans="1:91">
      <c r="A714" s="48" t="str">
        <v>Wilson</v>
      </c>
      <c r="B714" s="48">
        <v>7.4</v>
      </c>
      <c r="C714" s="48" t="str">
        <v>Newcastle</v>
      </c>
      <c r="D714" s="48">
        <v>3.46</v>
      </c>
      <c r="E714" s="48">
        <v>3.41</v>
      </c>
      <c r="F714" s="48">
        <v>5.33</v>
      </c>
      <c r="G714" s="48">
        <v>4</v>
      </c>
      <c r="H714" s="48">
        <v>4.3099999999999996</v>
      </c>
      <c r="I714" s="48">
        <v>4.16</v>
      </c>
      <c r="J714" s="48">
        <v>3.49</v>
      </c>
      <c r="K714" s="48">
        <v>2.5099999999999998</v>
      </c>
      <c r="L714" s="48">
        <v>0</v>
      </c>
      <c r="N714" s="252">
        <f t="shared" si="88"/>
        <v>1</v>
      </c>
      <c r="O714" s="49" t="str">
        <f>Main!A824</f>
        <v>Adams</v>
      </c>
      <c r="P714" s="49">
        <f>Main!B824</f>
        <v>6.4</v>
      </c>
      <c r="Q714" s="49" t="str">
        <f>Main!C824</f>
        <v>Southampton</v>
      </c>
      <c r="R714" s="49">
        <f>Main!D824</f>
        <v>3.47</v>
      </c>
      <c r="S714" s="49">
        <f>Main!E824</f>
        <v>3.59</v>
      </c>
      <c r="T714" s="49">
        <f>Main!F824</f>
        <v>3.03</v>
      </c>
      <c r="U714" s="49">
        <f>Main!G824</f>
        <v>3.31</v>
      </c>
      <c r="V714" s="49">
        <f>Main!H824</f>
        <v>2.9</v>
      </c>
      <c r="W714" s="49">
        <f>Main!I824</f>
        <v>3.23</v>
      </c>
      <c r="X714" s="49">
        <f>Main!J824</f>
        <v>2.41</v>
      </c>
      <c r="Y714" s="49">
        <f>Main!K824</f>
        <v>2.85</v>
      </c>
      <c r="Z714" s="49">
        <f>Main!L3464</f>
        <v>0</v>
      </c>
      <c r="AB714" s="49">
        <v>2</v>
      </c>
      <c r="AC714" s="49" t="str">
        <v>Bailey</v>
      </c>
      <c r="AD714" s="49">
        <v>4.5</v>
      </c>
      <c r="AE714" s="49" t="str">
        <v>Aston Villa</v>
      </c>
      <c r="AF714" s="49">
        <v>2.87</v>
      </c>
      <c r="AG714" s="49">
        <v>3.07</v>
      </c>
      <c r="AH714" s="49">
        <v>3.46</v>
      </c>
      <c r="AI714" s="49">
        <v>2.98</v>
      </c>
      <c r="AJ714" s="49">
        <v>3.47</v>
      </c>
      <c r="AK714" s="49">
        <v>2.1800000000000002</v>
      </c>
      <c r="AL714" s="49">
        <v>2.69</v>
      </c>
      <c r="AM714" s="49">
        <v>2.98</v>
      </c>
      <c r="AN714" s="49">
        <v>0</v>
      </c>
      <c r="AP714" s="50" t="str">
        <f>Main!A824</f>
        <v>Adams</v>
      </c>
      <c r="AQ714" s="50">
        <f>Main!B824</f>
        <v>6.4</v>
      </c>
      <c r="AR714" s="50" t="str">
        <f>Main!C824</f>
        <v>Southampton</v>
      </c>
      <c r="AS714" s="50">
        <f>Main!D824</f>
        <v>3.47</v>
      </c>
      <c r="AT714" s="50">
        <f>Main!E824</f>
        <v>3.59</v>
      </c>
      <c r="AU714" s="50">
        <f>Main!F824</f>
        <v>3.03</v>
      </c>
      <c r="AV714" s="50">
        <f>Main!G824</f>
        <v>3.31</v>
      </c>
      <c r="AW714" s="50">
        <f>Main!H824</f>
        <v>2.9</v>
      </c>
      <c r="AX714" s="50">
        <f>Main!I824</f>
        <v>3.23</v>
      </c>
      <c r="AY714" s="50">
        <f>Main!J824</f>
        <v>2.41</v>
      </c>
      <c r="AZ714" s="50">
        <f>Main!K824</f>
        <v>2.85</v>
      </c>
      <c r="BA714" s="50">
        <f>Main!L1704</f>
        <v>0</v>
      </c>
      <c r="BC714" s="50" t="str">
        <v>Adams</v>
      </c>
      <c r="BD714" s="50">
        <v>6.4</v>
      </c>
      <c r="BE714" s="50" t="str">
        <v>Southampton</v>
      </c>
      <c r="BF714" s="50">
        <v>3.47</v>
      </c>
      <c r="BG714" s="50">
        <v>3.59</v>
      </c>
      <c r="BH714" s="50">
        <v>3.03</v>
      </c>
      <c r="BI714" s="50">
        <v>3.31</v>
      </c>
      <c r="BJ714" s="50">
        <v>2.9</v>
      </c>
      <c r="BK714" s="50">
        <v>3.23</v>
      </c>
      <c r="BL714" s="50">
        <v>2.41</v>
      </c>
      <c r="BM714" s="50">
        <v>2.85</v>
      </c>
      <c r="BN714" s="50">
        <v>0</v>
      </c>
      <c r="BP714" s="126" t="str">
        <f>Main!A714</f>
        <v>Adams</v>
      </c>
      <c r="BQ714" s="126">
        <f>Main!N3464</f>
        <v>0</v>
      </c>
      <c r="BR714" s="126">
        <f>Main!J54</f>
        <v>2.41</v>
      </c>
      <c r="BS714" s="126" t="str">
        <v>Adams</v>
      </c>
      <c r="BT714" s="126">
        <v>0</v>
      </c>
      <c r="BU714" s="126">
        <v>2.41</v>
      </c>
      <c r="BV714" s="127" t="str">
        <f t="shared" si="89"/>
        <v>Adams</v>
      </c>
      <c r="BW714" s="127">
        <f>Main!P3464</f>
        <v>0</v>
      </c>
      <c r="BX714" s="127">
        <f t="shared" si="90"/>
        <v>2.41</v>
      </c>
      <c r="BY714" s="127" t="str">
        <v>Adams</v>
      </c>
      <c r="BZ714" s="127">
        <v>0</v>
      </c>
      <c r="CA714" s="127">
        <v>2.41</v>
      </c>
      <c r="CH714" s="19" t="str">
        <f t="shared" si="91"/>
        <v>Adams</v>
      </c>
      <c r="CI714" s="19">
        <f>Main!M3464-BQ714-BW714-CC714</f>
        <v>0</v>
      </c>
      <c r="CJ714" s="19">
        <f t="shared" si="92"/>
        <v>2.41</v>
      </c>
      <c r="CK714" s="19" t="str">
        <v>Mbeumo</v>
      </c>
      <c r="CL714" s="19">
        <v>0</v>
      </c>
      <c r="CM714" s="19">
        <v>3.94</v>
      </c>
    </row>
    <row r="715" spans="1:91">
      <c r="A715" s="48" t="str">
        <v>Martial</v>
      </c>
      <c r="B715" s="48">
        <v>6.7</v>
      </c>
      <c r="C715" s="48" t="str">
        <v>Man Utd</v>
      </c>
      <c r="D715" s="48">
        <v>4.17</v>
      </c>
      <c r="E715" s="48">
        <v>4.93</v>
      </c>
      <c r="F715" s="48">
        <v>3.2</v>
      </c>
      <c r="G715" s="48">
        <v>3.21</v>
      </c>
      <c r="H715" s="48">
        <v>4.25</v>
      </c>
      <c r="I715" s="48">
        <v>4.1900000000000004</v>
      </c>
      <c r="J715" s="48">
        <v>4.3899999999999997</v>
      </c>
      <c r="K715" s="48">
        <v>2.13</v>
      </c>
      <c r="L715" s="48">
        <v>0</v>
      </c>
      <c r="N715" s="252">
        <f t="shared" si="88"/>
        <v>1</v>
      </c>
      <c r="O715" s="49" t="str">
        <f>Main!A825</f>
        <v>Calvert-Lewin</v>
      </c>
      <c r="P715" s="49">
        <f>Main!B825</f>
        <v>7.9</v>
      </c>
      <c r="Q715" s="49" t="str">
        <f>Main!C825</f>
        <v>Everton</v>
      </c>
      <c r="R715" s="49">
        <f>Main!D825</f>
        <v>0.91</v>
      </c>
      <c r="S715" s="49">
        <f>Main!E825</f>
        <v>1.89</v>
      </c>
      <c r="T715" s="49">
        <f>Main!F825</f>
        <v>4.07</v>
      </c>
      <c r="U715" s="49">
        <f>Main!G825</f>
        <v>3.19</v>
      </c>
      <c r="V715" s="49">
        <f>Main!H825</f>
        <v>3.14</v>
      </c>
      <c r="W715" s="49">
        <f>Main!I825</f>
        <v>2.79</v>
      </c>
      <c r="X715" s="49">
        <f>Main!J825</f>
        <v>4.28</v>
      </c>
      <c r="Y715" s="49">
        <f>Main!K825</f>
        <v>3.88</v>
      </c>
      <c r="Z715" s="49">
        <f>Main!L3465</f>
        <v>0</v>
      </c>
      <c r="AB715" s="49">
        <v>2</v>
      </c>
      <c r="AC715" s="49" t="str">
        <v>March</v>
      </c>
      <c r="AD715" s="49">
        <v>5</v>
      </c>
      <c r="AE715" s="49" t="str">
        <v>Brighton</v>
      </c>
      <c r="AF715" s="49">
        <v>3.02</v>
      </c>
      <c r="AG715" s="49">
        <v>3.21</v>
      </c>
      <c r="AH715" s="49">
        <v>2.75</v>
      </c>
      <c r="AI715" s="49">
        <v>3.04</v>
      </c>
      <c r="AJ715" s="49">
        <v>3.58</v>
      </c>
      <c r="AK715" s="49">
        <v>2.89</v>
      </c>
      <c r="AL715" s="49">
        <v>3.45</v>
      </c>
      <c r="AM715" s="49">
        <v>1.61</v>
      </c>
      <c r="AN715" s="49">
        <v>0</v>
      </c>
      <c r="AP715" s="50" t="str">
        <f>Main!A825</f>
        <v>Calvert-Lewin</v>
      </c>
      <c r="AQ715" s="50">
        <f>Main!B825</f>
        <v>7.9</v>
      </c>
      <c r="AR715" s="50" t="str">
        <f>Main!C825</f>
        <v>Everton</v>
      </c>
      <c r="AS715" s="50">
        <f>Main!D825</f>
        <v>0.91</v>
      </c>
      <c r="AT715" s="50">
        <f>Main!E825</f>
        <v>1.89</v>
      </c>
      <c r="AU715" s="50">
        <f>Main!F825</f>
        <v>4.07</v>
      </c>
      <c r="AV715" s="50">
        <f>Main!G825</f>
        <v>3.19</v>
      </c>
      <c r="AW715" s="50">
        <f>Main!H825</f>
        <v>3.14</v>
      </c>
      <c r="AX715" s="50">
        <f>Main!I825</f>
        <v>2.79</v>
      </c>
      <c r="AY715" s="50">
        <f>Main!J825</f>
        <v>4.28</v>
      </c>
      <c r="AZ715" s="50">
        <f>Main!K825</f>
        <v>3.88</v>
      </c>
      <c r="BA715" s="50">
        <f>Main!L1705</f>
        <v>0</v>
      </c>
      <c r="BC715" s="50" t="str">
        <v>Calvert-Lewin</v>
      </c>
      <c r="BD715" s="50">
        <v>7.9</v>
      </c>
      <c r="BE715" s="50" t="str">
        <v>Everton</v>
      </c>
      <c r="BF715" s="50">
        <v>0.91</v>
      </c>
      <c r="BG715" s="50">
        <v>1.89</v>
      </c>
      <c r="BH715" s="50">
        <v>4.07</v>
      </c>
      <c r="BI715" s="50">
        <v>3.19</v>
      </c>
      <c r="BJ715" s="50">
        <v>3.14</v>
      </c>
      <c r="BK715" s="50">
        <v>2.79</v>
      </c>
      <c r="BL715" s="50">
        <v>4.28</v>
      </c>
      <c r="BM715" s="50">
        <v>3.88</v>
      </c>
      <c r="BN715" s="50">
        <v>0</v>
      </c>
      <c r="BP715" s="126" t="str">
        <f>Main!A715</f>
        <v>Calvert-Lewin</v>
      </c>
      <c r="BQ715" s="126">
        <f>Main!N3465</f>
        <v>0</v>
      </c>
      <c r="BR715" s="126">
        <f>Main!J55</f>
        <v>4.28</v>
      </c>
      <c r="BS715" s="126" t="str">
        <v>Calvert-Lewin</v>
      </c>
      <c r="BT715" s="126">
        <v>0</v>
      </c>
      <c r="BU715" s="126">
        <v>4.28</v>
      </c>
      <c r="BV715" s="127" t="str">
        <f t="shared" si="89"/>
        <v>Calvert-Lewin</v>
      </c>
      <c r="BW715" s="127">
        <f>Main!P3465</f>
        <v>0</v>
      </c>
      <c r="BX715" s="127">
        <f t="shared" si="90"/>
        <v>4.28</v>
      </c>
      <c r="BY715" s="127" t="str">
        <v>Calvert-Lewin</v>
      </c>
      <c r="BZ715" s="127">
        <v>0</v>
      </c>
      <c r="CA715" s="127">
        <v>4.28</v>
      </c>
      <c r="CH715" s="19" t="str">
        <f t="shared" si="91"/>
        <v>Calvert-Lewin</v>
      </c>
      <c r="CI715" s="19">
        <f>Main!M3465-BQ715-BW715-CC715</f>
        <v>0</v>
      </c>
      <c r="CJ715" s="19">
        <f t="shared" si="92"/>
        <v>4.28</v>
      </c>
      <c r="CK715" s="19" t="str">
        <v>Adams</v>
      </c>
      <c r="CL715" s="19">
        <v>0</v>
      </c>
      <c r="CM715" s="19">
        <v>2.41</v>
      </c>
    </row>
    <row r="716" spans="1:91">
      <c r="A716" s="48" t="str">
        <v>Watkins</v>
      </c>
      <c r="B716" s="48">
        <v>7.1</v>
      </c>
      <c r="C716" s="48" t="str">
        <v>Aston Villa</v>
      </c>
      <c r="D716" s="48">
        <v>3.48</v>
      </c>
      <c r="E716" s="48">
        <v>4.07</v>
      </c>
      <c r="F716" s="48">
        <v>4.54</v>
      </c>
      <c r="G716" s="48">
        <v>3.76</v>
      </c>
      <c r="H716" s="48">
        <v>4.13</v>
      </c>
      <c r="I716" s="48">
        <v>2.6</v>
      </c>
      <c r="J716" s="48">
        <v>3.21</v>
      </c>
      <c r="K716" s="48">
        <v>3.55</v>
      </c>
      <c r="L716" s="48">
        <v>0</v>
      </c>
      <c r="N716" s="252">
        <f t="shared" si="88"/>
        <v>1</v>
      </c>
      <c r="O716" s="49" t="str">
        <f>Main!A826</f>
        <v>Scamacca</v>
      </c>
      <c r="P716" s="49">
        <f>Main!B826</f>
        <v>6.7</v>
      </c>
      <c r="Q716" s="49" t="str">
        <f>Main!C826</f>
        <v>West Ham</v>
      </c>
      <c r="R716" s="49">
        <f>Main!D826</f>
        <v>2.15</v>
      </c>
      <c r="S716" s="49">
        <f>Main!E826</f>
        <v>2.98</v>
      </c>
      <c r="T716" s="49">
        <f>Main!F826</f>
        <v>3.06</v>
      </c>
      <c r="U716" s="49">
        <f>Main!G826</f>
        <v>3.61</v>
      </c>
      <c r="V716" s="49">
        <f>Main!H826</f>
        <v>2.67</v>
      </c>
      <c r="W716" s="49">
        <f>Main!I826</f>
        <v>2.96</v>
      </c>
      <c r="X716" s="49">
        <f>Main!J826</f>
        <v>2.72</v>
      </c>
      <c r="Y716" s="49">
        <f>Main!K826</f>
        <v>3.19</v>
      </c>
      <c r="Z716" s="49">
        <f>Main!L3466</f>
        <v>0</v>
      </c>
      <c r="AB716" s="49">
        <v>2</v>
      </c>
      <c r="AC716" s="49" t="str">
        <v>Mahrez</v>
      </c>
      <c r="AD716" s="49">
        <v>7.5</v>
      </c>
      <c r="AE716" s="49" t="str">
        <v>Man City</v>
      </c>
      <c r="AF716" s="49">
        <v>3.13</v>
      </c>
      <c r="AG716" s="49">
        <v>1.98</v>
      </c>
      <c r="AH716" s="49">
        <v>4.4400000000000004</v>
      </c>
      <c r="AI716" s="49">
        <v>2.68</v>
      </c>
      <c r="AJ716" s="49">
        <v>2.23</v>
      </c>
      <c r="AK716" s="49">
        <v>4.91</v>
      </c>
      <c r="AL716" s="49">
        <v>2.65</v>
      </c>
      <c r="AM716" s="49">
        <v>1.07</v>
      </c>
      <c r="AN716" s="49">
        <v>0</v>
      </c>
      <c r="AP716" s="50" t="str">
        <f>Main!A826</f>
        <v>Scamacca</v>
      </c>
      <c r="AQ716" s="50">
        <f>Main!B826</f>
        <v>6.7</v>
      </c>
      <c r="AR716" s="50" t="str">
        <f>Main!C826</f>
        <v>West Ham</v>
      </c>
      <c r="AS716" s="50">
        <f>Main!D826</f>
        <v>2.15</v>
      </c>
      <c r="AT716" s="50">
        <f>Main!E826</f>
        <v>2.98</v>
      </c>
      <c r="AU716" s="50">
        <f>Main!F826</f>
        <v>3.06</v>
      </c>
      <c r="AV716" s="50">
        <f>Main!G826</f>
        <v>3.61</v>
      </c>
      <c r="AW716" s="50">
        <f>Main!H826</f>
        <v>2.67</v>
      </c>
      <c r="AX716" s="50">
        <f>Main!I826</f>
        <v>2.96</v>
      </c>
      <c r="AY716" s="50">
        <f>Main!J826</f>
        <v>2.72</v>
      </c>
      <c r="AZ716" s="50">
        <f>Main!K826</f>
        <v>3.19</v>
      </c>
      <c r="BA716" s="50">
        <f>Main!L1706</f>
        <v>0</v>
      </c>
      <c r="BC716" s="50" t="str">
        <v>Scamacca</v>
      </c>
      <c r="BD716" s="50">
        <v>6.7</v>
      </c>
      <c r="BE716" s="50" t="str">
        <v>West Ham</v>
      </c>
      <c r="BF716" s="50">
        <v>2.15</v>
      </c>
      <c r="BG716" s="50">
        <v>2.98</v>
      </c>
      <c r="BH716" s="50">
        <v>3.06</v>
      </c>
      <c r="BI716" s="50">
        <v>3.61</v>
      </c>
      <c r="BJ716" s="50">
        <v>2.67</v>
      </c>
      <c r="BK716" s="50">
        <v>2.96</v>
      </c>
      <c r="BL716" s="50">
        <v>2.72</v>
      </c>
      <c r="BM716" s="50">
        <v>3.19</v>
      </c>
      <c r="BN716" s="50">
        <v>0</v>
      </c>
      <c r="BP716" s="126" t="str">
        <f>Main!A716</f>
        <v>Scamacca</v>
      </c>
      <c r="BQ716" s="126">
        <f>Main!N3466</f>
        <v>0</v>
      </c>
      <c r="BR716" s="126">
        <f>Main!J56</f>
        <v>2.72</v>
      </c>
      <c r="BS716" s="126" t="str">
        <v>Scamacca</v>
      </c>
      <c r="BT716" s="126">
        <v>0</v>
      </c>
      <c r="BU716" s="126">
        <v>2.72</v>
      </c>
      <c r="BV716" s="127" t="str">
        <f t="shared" si="89"/>
        <v>Scamacca</v>
      </c>
      <c r="BW716" s="127">
        <f>Main!P3466</f>
        <v>0</v>
      </c>
      <c r="BX716" s="127">
        <f t="shared" si="90"/>
        <v>2.72</v>
      </c>
      <c r="BY716" s="127" t="str">
        <v>Scamacca</v>
      </c>
      <c r="BZ716" s="127">
        <v>0</v>
      </c>
      <c r="CA716" s="127">
        <v>2.72</v>
      </c>
      <c r="CH716" s="19" t="str">
        <f t="shared" si="91"/>
        <v>Scamacca</v>
      </c>
      <c r="CI716" s="19">
        <f>Main!M3466-BQ716-BW716-CC716</f>
        <v>0</v>
      </c>
      <c r="CJ716" s="19">
        <f t="shared" si="92"/>
        <v>2.72</v>
      </c>
      <c r="CK716" s="19" t="str">
        <v>Calvert-Lewin</v>
      </c>
      <c r="CL716" s="19">
        <v>0</v>
      </c>
      <c r="CM716" s="19">
        <v>4.28</v>
      </c>
    </row>
    <row r="717" spans="1:91">
      <c r="A717" s="48" t="str">
        <v>Havertz</v>
      </c>
      <c r="B717" s="48">
        <v>7.7</v>
      </c>
      <c r="C717" s="48" t="str">
        <v>Chelsea</v>
      </c>
      <c r="D717" s="48">
        <v>3.67</v>
      </c>
      <c r="E717" s="48">
        <v>6.18</v>
      </c>
      <c r="F717" s="48">
        <v>3.54</v>
      </c>
      <c r="G717" s="48">
        <v>2.58</v>
      </c>
      <c r="H717" s="48">
        <v>3.65</v>
      </c>
      <c r="I717" s="48">
        <v>2.9</v>
      </c>
      <c r="J717" s="48">
        <v>3.59</v>
      </c>
      <c r="K717" s="48">
        <v>2.68</v>
      </c>
      <c r="L717" s="48">
        <v>0</v>
      </c>
      <c r="N717" s="252">
        <f t="shared" si="88"/>
        <v>1</v>
      </c>
      <c r="O717" s="49" t="str">
        <f>Main!A827</f>
        <v>Edouard</v>
      </c>
      <c r="P717" s="49">
        <f>Main!B827</f>
        <v>5.3</v>
      </c>
      <c r="Q717" s="49" t="str">
        <f>Main!C827</f>
        <v>Crystal Palace</v>
      </c>
      <c r="R717" s="49">
        <f>Main!D827</f>
        <v>3.3</v>
      </c>
      <c r="S717" s="49">
        <f>Main!E827</f>
        <v>3.09</v>
      </c>
      <c r="T717" s="49">
        <f>Main!F827</f>
        <v>2.58</v>
      </c>
      <c r="U717" s="49">
        <f>Main!G827</f>
        <v>2.88</v>
      </c>
      <c r="V717" s="49">
        <f>Main!H827</f>
        <v>2.63</v>
      </c>
      <c r="W717" s="49">
        <f>Main!I827</f>
        <v>2.94</v>
      </c>
      <c r="X717" s="49">
        <f>Main!J827</f>
        <v>2.89</v>
      </c>
      <c r="Y717" s="49">
        <f>Main!K827</f>
        <v>2.66</v>
      </c>
      <c r="Z717" s="49">
        <f>Main!L3467</f>
        <v>0</v>
      </c>
      <c r="AB717" s="49">
        <v>2</v>
      </c>
      <c r="AC717" s="49" t="str">
        <v>Harrison</v>
      </c>
      <c r="AD717" s="49">
        <v>5.8</v>
      </c>
      <c r="AE717" s="49" t="str">
        <v>Leeds</v>
      </c>
      <c r="AF717" s="49">
        <v>2.4700000000000002</v>
      </c>
      <c r="AG717" s="49">
        <v>3.28</v>
      </c>
      <c r="AH717" s="49">
        <v>2.9</v>
      </c>
      <c r="AI717" s="49">
        <v>3.09</v>
      </c>
      <c r="AJ717" s="49">
        <v>2.92</v>
      </c>
      <c r="AK717" s="49">
        <v>2.69</v>
      </c>
      <c r="AL717" s="49">
        <v>2.62</v>
      </c>
      <c r="AM717" s="49">
        <v>2.81</v>
      </c>
      <c r="AN717" s="49">
        <v>0</v>
      </c>
      <c r="AP717" s="50" t="str">
        <f>Main!A827</f>
        <v>Edouard</v>
      </c>
      <c r="AQ717" s="50">
        <f>Main!B827</f>
        <v>5.3</v>
      </c>
      <c r="AR717" s="50" t="str">
        <f>Main!C827</f>
        <v>Crystal Palace</v>
      </c>
      <c r="AS717" s="50">
        <f>Main!D827</f>
        <v>3.3</v>
      </c>
      <c r="AT717" s="50">
        <f>Main!E827</f>
        <v>3.09</v>
      </c>
      <c r="AU717" s="50">
        <f>Main!F827</f>
        <v>2.58</v>
      </c>
      <c r="AV717" s="50">
        <f>Main!G827</f>
        <v>2.88</v>
      </c>
      <c r="AW717" s="50">
        <f>Main!H827</f>
        <v>2.63</v>
      </c>
      <c r="AX717" s="50">
        <f>Main!I827</f>
        <v>2.94</v>
      </c>
      <c r="AY717" s="50">
        <f>Main!J827</f>
        <v>2.89</v>
      </c>
      <c r="AZ717" s="50">
        <f>Main!K827</f>
        <v>2.66</v>
      </c>
      <c r="BA717" s="50">
        <f>Main!L1707</f>
        <v>0</v>
      </c>
      <c r="BC717" s="50" t="str">
        <v>Edouard</v>
      </c>
      <c r="BD717" s="50">
        <v>5.3</v>
      </c>
      <c r="BE717" s="50" t="str">
        <v>Crystal Palace</v>
      </c>
      <c r="BF717" s="50">
        <v>3.3</v>
      </c>
      <c r="BG717" s="50">
        <v>3.09</v>
      </c>
      <c r="BH717" s="50">
        <v>2.58</v>
      </c>
      <c r="BI717" s="50">
        <v>2.88</v>
      </c>
      <c r="BJ717" s="50">
        <v>2.63</v>
      </c>
      <c r="BK717" s="50">
        <v>2.94</v>
      </c>
      <c r="BL717" s="50">
        <v>2.89</v>
      </c>
      <c r="BM717" s="50">
        <v>2.66</v>
      </c>
      <c r="BN717" s="50">
        <v>0</v>
      </c>
      <c r="BP717" s="126" t="str">
        <f>Main!A717</f>
        <v>Edouard</v>
      </c>
      <c r="BQ717" s="126">
        <f>Main!N3467</f>
        <v>0</v>
      </c>
      <c r="BR717" s="126">
        <f>Main!J57</f>
        <v>2.89</v>
      </c>
      <c r="BS717" s="126" t="str">
        <v>Edouard</v>
      </c>
      <c r="BT717" s="126">
        <v>0</v>
      </c>
      <c r="BU717" s="126">
        <v>2.89</v>
      </c>
      <c r="BV717" s="127" t="str">
        <f t="shared" si="89"/>
        <v>Edouard</v>
      </c>
      <c r="BW717" s="127">
        <f>Main!P3467</f>
        <v>0</v>
      </c>
      <c r="BX717" s="127">
        <f t="shared" si="90"/>
        <v>2.89</v>
      </c>
      <c r="BY717" s="127" t="str">
        <v>Edouard</v>
      </c>
      <c r="BZ717" s="127">
        <v>0</v>
      </c>
      <c r="CA717" s="127">
        <v>2.89</v>
      </c>
      <c r="CH717" s="19" t="str">
        <f t="shared" si="91"/>
        <v>Edouard</v>
      </c>
      <c r="CI717" s="19">
        <f>Main!M3467-BQ717-BW717-CC717</f>
        <v>0</v>
      </c>
      <c r="CJ717" s="19">
        <f t="shared" si="92"/>
        <v>2.89</v>
      </c>
      <c r="CK717" s="19" t="str">
        <v>Scamacca</v>
      </c>
      <c r="CL717" s="19">
        <v>0</v>
      </c>
      <c r="CM717" s="19">
        <v>2.72</v>
      </c>
    </row>
    <row r="718" spans="1:91">
      <c r="A718" s="48" t="str">
        <v>Aubameyang</v>
      </c>
      <c r="B718" s="48">
        <v>8.6999999999999993</v>
      </c>
      <c r="C718" s="48" t="str">
        <v>Chelsea</v>
      </c>
      <c r="D718" s="48">
        <v>3.5</v>
      </c>
      <c r="E718" s="48">
        <v>5.86</v>
      </c>
      <c r="F718" s="48">
        <v>3.45</v>
      </c>
      <c r="G718" s="48">
        <v>2.48</v>
      </c>
      <c r="H718" s="48">
        <v>3.56</v>
      </c>
      <c r="I718" s="48">
        <v>2.83</v>
      </c>
      <c r="J718" s="48">
        <v>3.45</v>
      </c>
      <c r="K718" s="48">
        <v>2.5299999999999998</v>
      </c>
      <c r="L718" s="48">
        <v>0</v>
      </c>
      <c r="N718" s="252">
        <f t="shared" si="88"/>
        <v>1</v>
      </c>
      <c r="O718" s="49" t="str">
        <f>Main!A828</f>
        <v>Johnson</v>
      </c>
      <c r="P718" s="49">
        <f>Main!B828</f>
        <v>5.6</v>
      </c>
      <c r="Q718" s="49" t="str">
        <f>Main!C828</f>
        <v>Nott'm Forest</v>
      </c>
      <c r="R718" s="49">
        <f>Main!D828</f>
        <v>3.11</v>
      </c>
      <c r="S718" s="49">
        <f>Main!E828</f>
        <v>3.14</v>
      </c>
      <c r="T718" s="49">
        <f>Main!F828</f>
        <v>3.23</v>
      </c>
      <c r="U718" s="49">
        <f>Main!G828</f>
        <v>2.81</v>
      </c>
      <c r="V718" s="49">
        <f>Main!H828</f>
        <v>3.31</v>
      </c>
      <c r="W718" s="49">
        <f>Main!I828</f>
        <v>2.69</v>
      </c>
      <c r="X718" s="49">
        <f>Main!J828</f>
        <v>2.23</v>
      </c>
      <c r="Y718" s="49">
        <f>Main!K828</f>
        <v>2.16</v>
      </c>
      <c r="Z718" s="49">
        <f>Main!L3468</f>
        <v>0</v>
      </c>
      <c r="AB718" s="49">
        <v>2</v>
      </c>
      <c r="AC718" s="49" t="str">
        <v>Eriksen</v>
      </c>
      <c r="AD718" s="49">
        <v>6.3</v>
      </c>
      <c r="AE718" s="49" t="str">
        <v>Man Utd</v>
      </c>
      <c r="AF718" s="49">
        <v>3.13</v>
      </c>
      <c r="AG718" s="49">
        <v>3.63</v>
      </c>
      <c r="AH718" s="49">
        <v>2.4500000000000002</v>
      </c>
      <c r="AI718" s="49">
        <v>2.4900000000000002</v>
      </c>
      <c r="AJ718" s="49">
        <v>3.24</v>
      </c>
      <c r="AK718" s="49">
        <v>2.96</v>
      </c>
      <c r="AL718" s="49">
        <v>3.24</v>
      </c>
      <c r="AM718" s="49">
        <v>1.55</v>
      </c>
      <c r="AN718" s="49">
        <v>0</v>
      </c>
      <c r="AP718" s="50" t="str">
        <f>Main!A828</f>
        <v>Johnson</v>
      </c>
      <c r="AQ718" s="50">
        <f>Main!B828</f>
        <v>5.6</v>
      </c>
      <c r="AR718" s="50" t="str">
        <f>Main!C828</f>
        <v>Nott'm Forest</v>
      </c>
      <c r="AS718" s="50">
        <f>Main!D828</f>
        <v>3.11</v>
      </c>
      <c r="AT718" s="50">
        <f>Main!E828</f>
        <v>3.14</v>
      </c>
      <c r="AU718" s="50">
        <f>Main!F828</f>
        <v>3.23</v>
      </c>
      <c r="AV718" s="50">
        <f>Main!G828</f>
        <v>2.81</v>
      </c>
      <c r="AW718" s="50">
        <f>Main!H828</f>
        <v>3.31</v>
      </c>
      <c r="AX718" s="50">
        <f>Main!I828</f>
        <v>2.69</v>
      </c>
      <c r="AY718" s="50">
        <f>Main!J828</f>
        <v>2.23</v>
      </c>
      <c r="AZ718" s="50">
        <f>Main!K828</f>
        <v>2.16</v>
      </c>
      <c r="BA718" s="50">
        <f>Main!L1708</f>
        <v>0</v>
      </c>
      <c r="BC718" s="50" t="str">
        <v>Johnson</v>
      </c>
      <c r="BD718" s="50">
        <v>5.6</v>
      </c>
      <c r="BE718" s="50" t="str">
        <v>Nott'm Forest</v>
      </c>
      <c r="BF718" s="50">
        <v>3.11</v>
      </c>
      <c r="BG718" s="50">
        <v>3.14</v>
      </c>
      <c r="BH718" s="50">
        <v>3.23</v>
      </c>
      <c r="BI718" s="50">
        <v>2.81</v>
      </c>
      <c r="BJ718" s="50">
        <v>3.31</v>
      </c>
      <c r="BK718" s="50">
        <v>2.69</v>
      </c>
      <c r="BL718" s="50">
        <v>2.23</v>
      </c>
      <c r="BM718" s="50">
        <v>2.16</v>
      </c>
      <c r="BN718" s="50">
        <v>0</v>
      </c>
      <c r="BP718" s="126" t="str">
        <f>Main!A718</f>
        <v>Johnson</v>
      </c>
      <c r="BQ718" s="126">
        <f>Main!N3468</f>
        <v>0</v>
      </c>
      <c r="BR718" s="126">
        <f>Main!J58</f>
        <v>2.23</v>
      </c>
      <c r="BS718" s="126" t="str">
        <v>Johnson</v>
      </c>
      <c r="BT718" s="126">
        <v>0</v>
      </c>
      <c r="BU718" s="126">
        <v>2.23</v>
      </c>
      <c r="BV718" s="127" t="str">
        <f t="shared" si="89"/>
        <v>Johnson</v>
      </c>
      <c r="BW718" s="127">
        <f>Main!P3468</f>
        <v>0</v>
      </c>
      <c r="BX718" s="127">
        <f t="shared" si="90"/>
        <v>2.23</v>
      </c>
      <c r="BY718" s="127" t="str">
        <v>Johnson</v>
      </c>
      <c r="BZ718" s="127">
        <v>0</v>
      </c>
      <c r="CA718" s="127">
        <v>2.23</v>
      </c>
      <c r="CH718" s="19" t="str">
        <f t="shared" si="91"/>
        <v>Johnson</v>
      </c>
      <c r="CI718" s="19">
        <f>Main!M3468-BQ718-BW718-CC718</f>
        <v>0</v>
      </c>
      <c r="CJ718" s="19">
        <f t="shared" si="92"/>
        <v>2.23</v>
      </c>
      <c r="CK718" s="19" t="str">
        <v>Edouard</v>
      </c>
      <c r="CL718" s="19">
        <v>0</v>
      </c>
      <c r="CM718" s="19">
        <v>2.89</v>
      </c>
    </row>
    <row r="719" spans="1:91">
      <c r="A719" s="48" t="str">
        <v>Solanke</v>
      </c>
      <c r="B719" s="48">
        <v>5.8</v>
      </c>
      <c r="C719" s="48" t="str">
        <v>Bournemouth</v>
      </c>
      <c r="D719" s="48">
        <v>4.43</v>
      </c>
      <c r="E719" s="48">
        <v>3.26</v>
      </c>
      <c r="F719" s="48">
        <v>3.55</v>
      </c>
      <c r="G719" s="48">
        <v>4.2699999999999996</v>
      </c>
      <c r="H719" s="48">
        <v>3.09</v>
      </c>
      <c r="I719" s="48">
        <v>3.33</v>
      </c>
      <c r="J719" s="48">
        <v>3.31</v>
      </c>
      <c r="K719" s="48">
        <v>1.24</v>
      </c>
      <c r="L719" s="48">
        <v>0</v>
      </c>
      <c r="N719" s="252">
        <f t="shared" si="88"/>
        <v>1</v>
      </c>
      <c r="O719" s="49" t="str">
        <f>Main!A829</f>
        <v>Daka</v>
      </c>
      <c r="P719" s="49">
        <f>Main!B829</f>
        <v>5.7</v>
      </c>
      <c r="Q719" s="49" t="str">
        <f>Main!C829</f>
        <v>Leicester</v>
      </c>
      <c r="R719" s="49">
        <f>Main!D829</f>
        <v>2.34</v>
      </c>
      <c r="S719" s="49">
        <f>Main!E829</f>
        <v>3.19</v>
      </c>
      <c r="T719" s="49">
        <f>Main!F829</f>
        <v>2.93</v>
      </c>
      <c r="U719" s="49">
        <f>Main!G829</f>
        <v>2.73</v>
      </c>
      <c r="V719" s="49">
        <f>Main!H829</f>
        <v>2.31</v>
      </c>
      <c r="W719" s="49">
        <f>Main!I829</f>
        <v>2.2799999999999998</v>
      </c>
      <c r="X719" s="49">
        <f>Main!J829</f>
        <v>2.1800000000000002</v>
      </c>
      <c r="Y719" s="49">
        <f>Main!K829</f>
        <v>1.83</v>
      </c>
      <c r="Z719" s="49">
        <f>Main!L3469</f>
        <v>0</v>
      </c>
      <c r="AB719" s="49">
        <v>2</v>
      </c>
      <c r="AC719" s="49" t="str">
        <v>Eze</v>
      </c>
      <c r="AD719" s="49">
        <v>5.7</v>
      </c>
      <c r="AE719" s="49" t="str">
        <v>Crystal Palace</v>
      </c>
      <c r="AF719" s="49">
        <v>3.39</v>
      </c>
      <c r="AG719" s="49">
        <v>3.07</v>
      </c>
      <c r="AH719" s="49">
        <v>2.6</v>
      </c>
      <c r="AI719" s="49">
        <v>2.76</v>
      </c>
      <c r="AJ719" s="49">
        <v>2.48</v>
      </c>
      <c r="AK719" s="49">
        <v>2.91</v>
      </c>
      <c r="AL719" s="49">
        <v>2.82</v>
      </c>
      <c r="AM719" s="49">
        <v>2.56</v>
      </c>
      <c r="AN719" s="49">
        <v>0</v>
      </c>
      <c r="AP719" s="50" t="str">
        <f>Main!A829</f>
        <v>Daka</v>
      </c>
      <c r="AQ719" s="50">
        <f>Main!B829</f>
        <v>5.7</v>
      </c>
      <c r="AR719" s="50" t="str">
        <f>Main!C829</f>
        <v>Leicester</v>
      </c>
      <c r="AS719" s="50">
        <f>Main!D829</f>
        <v>2.34</v>
      </c>
      <c r="AT719" s="50">
        <f>Main!E829</f>
        <v>3.19</v>
      </c>
      <c r="AU719" s="50">
        <f>Main!F829</f>
        <v>2.93</v>
      </c>
      <c r="AV719" s="50">
        <f>Main!G829</f>
        <v>2.73</v>
      </c>
      <c r="AW719" s="50">
        <f>Main!H829</f>
        <v>2.31</v>
      </c>
      <c r="AX719" s="50">
        <f>Main!I829</f>
        <v>2.2799999999999998</v>
      </c>
      <c r="AY719" s="50">
        <f>Main!J829</f>
        <v>2.1800000000000002</v>
      </c>
      <c r="AZ719" s="50">
        <f>Main!K829</f>
        <v>1.83</v>
      </c>
      <c r="BA719" s="50">
        <f>Main!L1709</f>
        <v>0</v>
      </c>
      <c r="BC719" s="50" t="str">
        <v>Daka</v>
      </c>
      <c r="BD719" s="50">
        <v>5.7</v>
      </c>
      <c r="BE719" s="50" t="str">
        <v>Leicester</v>
      </c>
      <c r="BF719" s="50">
        <v>2.34</v>
      </c>
      <c r="BG719" s="50">
        <v>3.19</v>
      </c>
      <c r="BH719" s="50">
        <v>2.93</v>
      </c>
      <c r="BI719" s="50">
        <v>2.73</v>
      </c>
      <c r="BJ719" s="50">
        <v>2.31</v>
      </c>
      <c r="BK719" s="50">
        <v>2.2799999999999998</v>
      </c>
      <c r="BL719" s="50">
        <v>2.1800000000000002</v>
      </c>
      <c r="BM719" s="50">
        <v>1.83</v>
      </c>
      <c r="BN719" s="50">
        <v>0</v>
      </c>
      <c r="BP719" s="126" t="str">
        <f>Main!A719</f>
        <v>Daka</v>
      </c>
      <c r="BQ719" s="126">
        <f>Main!N3469</f>
        <v>0</v>
      </c>
      <c r="BR719" s="126" t="e">
        <f>Main!#REF!</f>
        <v>#REF!</v>
      </c>
      <c r="BS719" s="126" t="str">
        <v>Daka</v>
      </c>
      <c r="BT719" s="126">
        <v>0</v>
      </c>
      <c r="BU719" s="126" t="e">
        <v>#REF!</v>
      </c>
      <c r="BV719" s="127" t="str">
        <f t="shared" si="89"/>
        <v>Daka</v>
      </c>
      <c r="BW719" s="127">
        <f>Main!P3469</f>
        <v>0</v>
      </c>
      <c r="BX719" s="127" t="e">
        <f t="shared" si="90"/>
        <v>#REF!</v>
      </c>
      <c r="BY719" s="127" t="str">
        <v>Daka</v>
      </c>
      <c r="BZ719" s="127">
        <v>0</v>
      </c>
      <c r="CA719" s="127" t="e">
        <v>#REF!</v>
      </c>
      <c r="CH719" s="19" t="str">
        <f t="shared" si="91"/>
        <v>Daka</v>
      </c>
      <c r="CI719" s="19">
        <f>Main!M3469-BQ719-BW719-CC719</f>
        <v>0</v>
      </c>
      <c r="CJ719" s="19" t="e">
        <f t="shared" si="92"/>
        <v>#REF!</v>
      </c>
      <c r="CK719" s="19" t="str">
        <v>Johnson</v>
      </c>
      <c r="CL719" s="19">
        <v>0</v>
      </c>
      <c r="CM719" s="19">
        <v>2.23</v>
      </c>
    </row>
    <row r="720" spans="1:91">
      <c r="A720" s="48" t="str">
        <v>Bamford</v>
      </c>
      <c r="B720" s="48">
        <v>7.2</v>
      </c>
      <c r="C720" s="48" t="str">
        <v>Leeds</v>
      </c>
      <c r="D720" s="48">
        <v>1.69</v>
      </c>
      <c r="E720" s="48">
        <v>3.12</v>
      </c>
      <c r="F720" s="48">
        <v>3.23</v>
      </c>
      <c r="G720" s="48">
        <v>3.87</v>
      </c>
      <c r="H720" s="48">
        <v>3.4</v>
      </c>
      <c r="I720" s="48">
        <v>3.24</v>
      </c>
      <c r="J720" s="48">
        <v>3.34</v>
      </c>
      <c r="K720" s="48">
        <v>3.43</v>
      </c>
      <c r="L720" s="48">
        <v>0</v>
      </c>
      <c r="N720" s="252">
        <f t="shared" si="88"/>
        <v>1</v>
      </c>
      <c r="O720" s="49" t="str">
        <f>Main!A830</f>
        <v>Greenwood</v>
      </c>
      <c r="P720" s="49">
        <f>Main!B830</f>
        <v>4.2</v>
      </c>
      <c r="Q720" s="49" t="str">
        <f>Main!C830</f>
        <v>Leeds</v>
      </c>
      <c r="R720" s="49">
        <f>Main!D830</f>
        <v>0.81</v>
      </c>
      <c r="S720" s="49">
        <f>Main!E830</f>
        <v>0.99</v>
      </c>
      <c r="T720" s="49">
        <f>Main!F830</f>
        <v>0.74</v>
      </c>
      <c r="U720" s="49">
        <f>Main!G830</f>
        <v>0.86</v>
      </c>
      <c r="V720" s="49">
        <f>Main!H830</f>
        <v>0.69</v>
      </c>
      <c r="W720" s="49">
        <f>Main!I830</f>
        <v>0.71</v>
      </c>
      <c r="X720" s="49">
        <f>Main!J830</f>
        <v>0.79</v>
      </c>
      <c r="Y720" s="49">
        <f>Main!K830</f>
        <v>0.73</v>
      </c>
      <c r="Z720" s="49">
        <f>Main!L3470</f>
        <v>0</v>
      </c>
      <c r="AB720" s="49">
        <v>3</v>
      </c>
      <c r="AC720" s="49" t="str">
        <v>Cancelo</v>
      </c>
      <c r="AD720" s="49">
        <v>7.4</v>
      </c>
      <c r="AE720" s="49" t="str">
        <v>Man City</v>
      </c>
      <c r="AF720" s="49">
        <v>4.88</v>
      </c>
      <c r="AG720" s="49">
        <v>3.74</v>
      </c>
      <c r="AH720" s="49">
        <v>6.68</v>
      </c>
      <c r="AI720" s="49">
        <v>4.47</v>
      </c>
      <c r="AJ720" s="49">
        <v>3.18</v>
      </c>
      <c r="AK720" s="49">
        <v>7.21</v>
      </c>
      <c r="AL720" s="49">
        <v>4.09</v>
      </c>
      <c r="AM720" s="49">
        <v>1.86</v>
      </c>
      <c r="AN720" s="49">
        <v>0</v>
      </c>
      <c r="AP720" s="50" t="str">
        <f>Main!A830</f>
        <v>Greenwood</v>
      </c>
      <c r="AQ720" s="50">
        <f>Main!B830</f>
        <v>4.2</v>
      </c>
      <c r="AR720" s="50" t="str">
        <f>Main!C830</f>
        <v>Leeds</v>
      </c>
      <c r="AS720" s="50">
        <f>Main!D830</f>
        <v>0.81</v>
      </c>
      <c r="AT720" s="50">
        <f>Main!E830</f>
        <v>0.99</v>
      </c>
      <c r="AU720" s="50">
        <f>Main!F830</f>
        <v>0.74</v>
      </c>
      <c r="AV720" s="50">
        <f>Main!G830</f>
        <v>0.86</v>
      </c>
      <c r="AW720" s="50">
        <f>Main!H830</f>
        <v>0.69</v>
      </c>
      <c r="AX720" s="50">
        <f>Main!I830</f>
        <v>0.71</v>
      </c>
      <c r="AY720" s="50">
        <f>Main!J830</f>
        <v>0.79</v>
      </c>
      <c r="AZ720" s="50">
        <f>Main!K830</f>
        <v>0.73</v>
      </c>
      <c r="BA720" s="50">
        <f>Main!L1710</f>
        <v>0</v>
      </c>
      <c r="BC720" s="50" t="str">
        <v>Greenwood</v>
      </c>
      <c r="BD720" s="50">
        <v>4.2</v>
      </c>
      <c r="BE720" s="50" t="str">
        <v>Leeds</v>
      </c>
      <c r="BF720" s="50">
        <v>0.81</v>
      </c>
      <c r="BG720" s="50">
        <v>0.99</v>
      </c>
      <c r="BH720" s="50">
        <v>0.74</v>
      </c>
      <c r="BI720" s="50">
        <v>0.86</v>
      </c>
      <c r="BJ720" s="50">
        <v>0.69</v>
      </c>
      <c r="BK720" s="50">
        <v>0.71</v>
      </c>
      <c r="BL720" s="50">
        <v>0.79</v>
      </c>
      <c r="BM720" s="50">
        <v>0.73</v>
      </c>
      <c r="BN720" s="50">
        <v>0</v>
      </c>
      <c r="BP720" s="126" t="str">
        <f>Main!A720</f>
        <v>Greenwood</v>
      </c>
      <c r="BQ720" s="126">
        <f>Main!N3470</f>
        <v>0</v>
      </c>
      <c r="BR720" s="126">
        <f>Main!J60</f>
        <v>0.79</v>
      </c>
      <c r="BS720" s="126" t="str">
        <v>Greenwood</v>
      </c>
      <c r="BT720" s="126">
        <v>0</v>
      </c>
      <c r="BU720" s="126">
        <v>0.79</v>
      </c>
      <c r="BV720" s="127" t="str">
        <f t="shared" si="89"/>
        <v>Greenwood</v>
      </c>
      <c r="BW720" s="127">
        <f>Main!P3470</f>
        <v>0</v>
      </c>
      <c r="BX720" s="127">
        <f t="shared" si="90"/>
        <v>0.79</v>
      </c>
      <c r="BY720" s="127" t="str">
        <v>Greenwood</v>
      </c>
      <c r="BZ720" s="127">
        <v>0</v>
      </c>
      <c r="CA720" s="127">
        <v>0.79</v>
      </c>
      <c r="CH720" s="19" t="str">
        <f t="shared" si="91"/>
        <v>Greenwood</v>
      </c>
      <c r="CI720" s="19">
        <f>Main!M3470-BQ720-BW720-CC720</f>
        <v>1</v>
      </c>
      <c r="CJ720" s="19">
        <f t="shared" si="92"/>
        <v>0.79</v>
      </c>
      <c r="CK720" s="19" t="str">
        <v>Daka</v>
      </c>
      <c r="CL720" s="19">
        <v>0</v>
      </c>
      <c r="CM720" s="19" t="e">
        <v>#REF!</v>
      </c>
    </row>
    <row r="721" spans="1:91">
      <c r="A721" s="48" t="str">
        <v>Mbeumo</v>
      </c>
      <c r="B721" s="48">
        <v>5.8</v>
      </c>
      <c r="C721" s="48" t="str">
        <v>Brentford</v>
      </c>
      <c r="D721" s="48">
        <v>3</v>
      </c>
      <c r="E721" s="48">
        <v>2.62</v>
      </c>
      <c r="F721" s="48">
        <v>3.81</v>
      </c>
      <c r="G721" s="48">
        <v>3.38</v>
      </c>
      <c r="H721" s="48">
        <v>4.13</v>
      </c>
      <c r="I721" s="48">
        <v>2.81</v>
      </c>
      <c r="J721" s="48">
        <v>3.94</v>
      </c>
      <c r="K721" s="48">
        <v>1.57</v>
      </c>
      <c r="L721" s="48">
        <v>0</v>
      </c>
      <c r="N721" s="252">
        <f t="shared" si="88"/>
        <v>4</v>
      </c>
      <c r="O721" s="49" t="str">
        <f>Main!A831</f>
        <v>Ederson</v>
      </c>
      <c r="P721" s="49">
        <f>Main!B831</f>
        <v>5.4</v>
      </c>
      <c r="Q721" s="49" t="str">
        <f>Main!C831</f>
        <v>Man City</v>
      </c>
      <c r="R721" s="49">
        <f>Main!D831</f>
        <v>4.5999999999999996</v>
      </c>
      <c r="S721" s="49">
        <f>Main!E831</f>
        <v>3.91</v>
      </c>
      <c r="T721" s="49">
        <f>Main!F831</f>
        <v>7.59</v>
      </c>
      <c r="U721" s="49">
        <f>Main!G831</f>
        <v>4.5</v>
      </c>
      <c r="V721" s="49">
        <f>Main!H831</f>
        <v>3.67</v>
      </c>
      <c r="W721" s="49">
        <f>Main!I831</f>
        <v>7.83</v>
      </c>
      <c r="X721" s="49">
        <f>Main!J831</f>
        <v>4.32</v>
      </c>
      <c r="Y721" s="49">
        <f>Main!K831</f>
        <v>1.89</v>
      </c>
      <c r="Z721" s="49">
        <f>Main!L3471</f>
        <v>1</v>
      </c>
      <c r="AB721" s="49">
        <v>3</v>
      </c>
      <c r="AC721" s="49" t="str">
        <v>Robertson</v>
      </c>
      <c r="AD721" s="49">
        <v>6.8</v>
      </c>
      <c r="AE721" s="49" t="str">
        <v>Liverpool</v>
      </c>
      <c r="AF721" s="49">
        <v>4.58</v>
      </c>
      <c r="AG721" s="49">
        <v>3.64</v>
      </c>
      <c r="AH721" s="49">
        <v>3.23</v>
      </c>
      <c r="AI721" s="49">
        <v>3.52</v>
      </c>
      <c r="AJ721" s="49">
        <v>3.86</v>
      </c>
      <c r="AK721" s="49">
        <v>4.6900000000000004</v>
      </c>
      <c r="AL721" s="49">
        <v>2.81</v>
      </c>
      <c r="AM721" s="49">
        <v>3.76</v>
      </c>
      <c r="AN721" s="49">
        <v>0</v>
      </c>
      <c r="AP721" s="50" t="str">
        <f>Main!A831</f>
        <v>Ederson</v>
      </c>
      <c r="AQ721" s="50">
        <f>Main!B831</f>
        <v>5.4</v>
      </c>
      <c r="AR721" s="50" t="str">
        <f>Main!C831</f>
        <v>Man City</v>
      </c>
      <c r="AS721" s="50">
        <f>Main!D831</f>
        <v>4.5999999999999996</v>
      </c>
      <c r="AT721" s="50">
        <f>Main!E831</f>
        <v>3.91</v>
      </c>
      <c r="AU721" s="50">
        <f>Main!F831</f>
        <v>7.59</v>
      </c>
      <c r="AV721" s="50">
        <f>Main!G831</f>
        <v>4.5</v>
      </c>
      <c r="AW721" s="50">
        <f>Main!H831</f>
        <v>3.67</v>
      </c>
      <c r="AX721" s="50">
        <f>Main!I831</f>
        <v>7.83</v>
      </c>
      <c r="AY721" s="50">
        <f>Main!J831</f>
        <v>4.32</v>
      </c>
      <c r="AZ721" s="50">
        <f>Main!K831</f>
        <v>1.89</v>
      </c>
      <c r="BA721" s="50">
        <f>Main!L1711</f>
        <v>0</v>
      </c>
      <c r="BC721" s="50" t="str">
        <v>Ederson</v>
      </c>
      <c r="BD721" s="50">
        <v>5.4</v>
      </c>
      <c r="BE721" s="50" t="str">
        <v>Man City</v>
      </c>
      <c r="BF721" s="50">
        <v>4.5999999999999996</v>
      </c>
      <c r="BG721" s="50">
        <v>3.91</v>
      </c>
      <c r="BH721" s="50">
        <v>7.59</v>
      </c>
      <c r="BI721" s="50">
        <v>4.5</v>
      </c>
      <c r="BJ721" s="50">
        <v>3.67</v>
      </c>
      <c r="BK721" s="50">
        <v>7.83</v>
      </c>
      <c r="BL721" s="50">
        <v>4.32</v>
      </c>
      <c r="BM721" s="50">
        <v>1.89</v>
      </c>
      <c r="BN721" s="50">
        <v>0</v>
      </c>
      <c r="BP721" s="126" t="str">
        <f>Main!A721</f>
        <v>Ederson</v>
      </c>
      <c r="BQ721" s="126">
        <f>Main!N3471</f>
        <v>0</v>
      </c>
      <c r="BR721" s="126">
        <f>Main!J61</f>
        <v>4.32</v>
      </c>
      <c r="BS721" s="126" t="str">
        <v>Ederson</v>
      </c>
      <c r="BT721" s="126">
        <v>0</v>
      </c>
      <c r="BU721" s="126">
        <v>4.32</v>
      </c>
      <c r="BV721" s="127" t="str">
        <f t="shared" si="89"/>
        <v>Ederson</v>
      </c>
      <c r="BW721" s="127">
        <f>Main!P3471</f>
        <v>0</v>
      </c>
      <c r="BX721" s="127">
        <f t="shared" si="90"/>
        <v>4.32</v>
      </c>
      <c r="BY721" s="127" t="str">
        <v>Ederson</v>
      </c>
      <c r="BZ721" s="127">
        <v>0</v>
      </c>
      <c r="CA721" s="127">
        <v>4.32</v>
      </c>
      <c r="CB721" s="128" t="str">
        <f t="shared" ref="CB721:CB735" si="93">CB611</f>
        <v>Ederson</v>
      </c>
      <c r="CC721" s="128">
        <f>Main!M3471</f>
        <v>0</v>
      </c>
      <c r="CD721" s="128">
        <f>Main!J61</f>
        <v>4.32</v>
      </c>
      <c r="CE721" s="128" t="str" cm="1">
        <f t="array" ref="CE721:CG735">_xlfn._xlws.SORT(CB721:CD735,2,-1)</f>
        <v>Leno</v>
      </c>
      <c r="CF721" s="128">
        <v>1</v>
      </c>
      <c r="CG721" s="128">
        <v>3.1</v>
      </c>
      <c r="CH721" s="19" t="str">
        <f t="shared" si="91"/>
        <v>Ederson</v>
      </c>
      <c r="CI721" s="19">
        <f>Main!M3471-BQ721-BW721-CC721</f>
        <v>0</v>
      </c>
      <c r="CJ721" s="19">
        <f t="shared" si="92"/>
        <v>4.32</v>
      </c>
      <c r="CK721" s="19" t="str">
        <v>Ederson</v>
      </c>
      <c r="CL721" s="19">
        <v>0</v>
      </c>
      <c r="CM721" s="19">
        <v>4.32</v>
      </c>
    </row>
    <row r="722" spans="1:91">
      <c r="A722" s="48" t="str">
        <v>Adams</v>
      </c>
      <c r="B722" s="48">
        <v>6.4</v>
      </c>
      <c r="C722" s="48" t="str">
        <v>Southampton</v>
      </c>
      <c r="D722" s="48">
        <v>3.47</v>
      </c>
      <c r="E722" s="48">
        <v>3.59</v>
      </c>
      <c r="F722" s="48">
        <v>3.03</v>
      </c>
      <c r="G722" s="48">
        <v>3.31</v>
      </c>
      <c r="H722" s="48">
        <v>2.9</v>
      </c>
      <c r="I722" s="48">
        <v>3.23</v>
      </c>
      <c r="J722" s="48">
        <v>2.41</v>
      </c>
      <c r="K722" s="48">
        <v>2.85</v>
      </c>
      <c r="L722" s="48">
        <v>0</v>
      </c>
      <c r="N722" s="252">
        <f t="shared" si="88"/>
        <v>4</v>
      </c>
      <c r="O722" s="49" t="str">
        <f>Main!A832</f>
        <v>Ramsdale</v>
      </c>
      <c r="P722" s="49">
        <f>Main!B832</f>
        <v>4.9000000000000004</v>
      </c>
      <c r="Q722" s="49" t="str">
        <f>Main!C832</f>
        <v>Arsenal</v>
      </c>
      <c r="R722" s="49">
        <f>Main!D832</f>
        <v>3.74</v>
      </c>
      <c r="S722" s="49">
        <f>Main!E832</f>
        <v>3.69</v>
      </c>
      <c r="T722" s="49">
        <f>Main!F832</f>
        <v>3.38</v>
      </c>
      <c r="U722" s="49">
        <f>Main!G832</f>
        <v>3.69</v>
      </c>
      <c r="V722" s="49">
        <f>Main!H832</f>
        <v>3.94</v>
      </c>
      <c r="W722" s="49">
        <f>Main!I832</f>
        <v>7.27</v>
      </c>
      <c r="X722" s="49">
        <f>Main!J832</f>
        <v>3.69</v>
      </c>
      <c r="Y722" s="49">
        <f>Main!K832</f>
        <v>3.02</v>
      </c>
      <c r="Z722" s="49">
        <f>Main!L3472</f>
        <v>0</v>
      </c>
      <c r="AB722" s="49">
        <v>3</v>
      </c>
      <c r="AC722" s="49" t="str">
        <v>Trippier</v>
      </c>
      <c r="AD722" s="49">
        <v>5.2</v>
      </c>
      <c r="AE722" s="49" t="str">
        <v>Newcastle</v>
      </c>
      <c r="AF722" s="49">
        <v>4.8</v>
      </c>
      <c r="AG722" s="49">
        <v>2.5</v>
      </c>
      <c r="AH722" s="49">
        <v>4.55</v>
      </c>
      <c r="AI722" s="49">
        <v>3.76</v>
      </c>
      <c r="AJ722" s="49">
        <v>4.28</v>
      </c>
      <c r="AK722" s="49">
        <v>4.3099999999999996</v>
      </c>
      <c r="AL722" s="49">
        <v>2.85</v>
      </c>
      <c r="AM722" s="49">
        <v>2.5499999999999998</v>
      </c>
      <c r="AN722" s="49">
        <v>0</v>
      </c>
      <c r="AP722" s="50" t="str">
        <f>Main!A832</f>
        <v>Ramsdale</v>
      </c>
      <c r="AQ722" s="50">
        <f>Main!B832</f>
        <v>4.9000000000000004</v>
      </c>
      <c r="AR722" s="50" t="str">
        <f>Main!C832</f>
        <v>Arsenal</v>
      </c>
      <c r="AS722" s="50">
        <f>Main!D832</f>
        <v>3.74</v>
      </c>
      <c r="AT722" s="50">
        <f>Main!E832</f>
        <v>3.69</v>
      </c>
      <c r="AU722" s="50">
        <f>Main!F832</f>
        <v>3.38</v>
      </c>
      <c r="AV722" s="50">
        <f>Main!G832</f>
        <v>3.69</v>
      </c>
      <c r="AW722" s="50">
        <f>Main!H832</f>
        <v>3.94</v>
      </c>
      <c r="AX722" s="50">
        <f>Main!I832</f>
        <v>7.27</v>
      </c>
      <c r="AY722" s="50">
        <f>Main!J832</f>
        <v>3.69</v>
      </c>
      <c r="AZ722" s="50">
        <f>Main!K832</f>
        <v>3.02</v>
      </c>
      <c r="BA722" s="50">
        <f>Main!L1712</f>
        <v>0</v>
      </c>
      <c r="BC722" s="50" t="str">
        <v>Ramsdale</v>
      </c>
      <c r="BD722" s="50">
        <v>4.9000000000000004</v>
      </c>
      <c r="BE722" s="50" t="str">
        <v>Arsenal</v>
      </c>
      <c r="BF722" s="50">
        <v>3.74</v>
      </c>
      <c r="BG722" s="50">
        <v>3.69</v>
      </c>
      <c r="BH722" s="50">
        <v>3.38</v>
      </c>
      <c r="BI722" s="50">
        <v>3.69</v>
      </c>
      <c r="BJ722" s="50">
        <v>3.94</v>
      </c>
      <c r="BK722" s="50">
        <v>7.27</v>
      </c>
      <c r="BL722" s="50">
        <v>3.69</v>
      </c>
      <c r="BM722" s="50">
        <v>3.02</v>
      </c>
      <c r="BN722" s="50">
        <v>0</v>
      </c>
      <c r="BP722" s="126" t="str">
        <f>Main!A722</f>
        <v>Ramsdale</v>
      </c>
      <c r="BQ722" s="126">
        <f>Main!N3472</f>
        <v>0</v>
      </c>
      <c r="BR722" s="126">
        <f>Main!J62</f>
        <v>3.69</v>
      </c>
      <c r="BS722" s="126" t="str">
        <v>Ramsdale</v>
      </c>
      <c r="BT722" s="126">
        <v>0</v>
      </c>
      <c r="BU722" s="126">
        <v>3.69</v>
      </c>
      <c r="BV722" s="127" t="str">
        <f t="shared" si="89"/>
        <v>Ramsdale</v>
      </c>
      <c r="BW722" s="127">
        <f>Main!P3472</f>
        <v>0</v>
      </c>
      <c r="BX722" s="127">
        <f t="shared" si="90"/>
        <v>3.69</v>
      </c>
      <c r="BY722" s="127" t="str">
        <v>Ramsdale</v>
      </c>
      <c r="BZ722" s="127">
        <v>0</v>
      </c>
      <c r="CA722" s="127">
        <v>3.69</v>
      </c>
      <c r="CB722" s="128" t="str">
        <f t="shared" si="93"/>
        <v>Ramsdale</v>
      </c>
      <c r="CC722" s="128">
        <f>Main!M3472</f>
        <v>0</v>
      </c>
      <c r="CD722" s="128">
        <f>Main!J62</f>
        <v>3.69</v>
      </c>
      <c r="CE722" s="128" t="str">
        <v>Ederson</v>
      </c>
      <c r="CF722" s="128">
        <v>0</v>
      </c>
      <c r="CG722" s="128">
        <v>4.32</v>
      </c>
      <c r="CH722" s="19" t="str">
        <f t="shared" si="91"/>
        <v>Ramsdale</v>
      </c>
      <c r="CI722" s="19">
        <f>Main!M3472-BQ722-BW722-CC722</f>
        <v>0</v>
      </c>
      <c r="CJ722" s="19">
        <f t="shared" si="92"/>
        <v>3.69</v>
      </c>
      <c r="CK722" s="19" t="str">
        <v>Ramsdale</v>
      </c>
      <c r="CL722" s="19">
        <v>0</v>
      </c>
      <c r="CM722" s="19">
        <v>3.69</v>
      </c>
    </row>
    <row r="723" spans="1:91">
      <c r="A723" s="48" t="str">
        <v>Calvert-Lewin</v>
      </c>
      <c r="B723" s="48">
        <v>7.9</v>
      </c>
      <c r="C723" s="48" t="str">
        <v>Everton</v>
      </c>
      <c r="D723" s="48">
        <v>0.91</v>
      </c>
      <c r="E723" s="48">
        <v>1.89</v>
      </c>
      <c r="F723" s="48">
        <v>4.07</v>
      </c>
      <c r="G723" s="48">
        <v>3.19</v>
      </c>
      <c r="H723" s="48">
        <v>3.14</v>
      </c>
      <c r="I723" s="48">
        <v>2.79</v>
      </c>
      <c r="J723" s="48">
        <v>4.28</v>
      </c>
      <c r="K723" s="48">
        <v>3.88</v>
      </c>
      <c r="L723" s="48">
        <v>0</v>
      </c>
      <c r="N723" s="252">
        <f t="shared" si="88"/>
        <v>4</v>
      </c>
      <c r="O723" s="49" t="str">
        <f>Main!A833</f>
        <v>Arrizabalaga</v>
      </c>
      <c r="P723" s="49">
        <f>Main!B833</f>
        <v>4.5</v>
      </c>
      <c r="Q723" s="49" t="str">
        <f>Main!C833</f>
        <v>Chelsea</v>
      </c>
      <c r="R723" s="49">
        <f>Main!D833</f>
        <v>3.96</v>
      </c>
      <c r="S723" s="49">
        <f>Main!E833</f>
        <v>6.8</v>
      </c>
      <c r="T723" s="49">
        <f>Main!F833</f>
        <v>3.98</v>
      </c>
      <c r="U723" s="49">
        <f>Main!G833</f>
        <v>3.04</v>
      </c>
      <c r="V723" s="49">
        <f>Main!H833</f>
        <v>3.81</v>
      </c>
      <c r="W723" s="49">
        <f>Main!I833</f>
        <v>3.52</v>
      </c>
      <c r="X723" s="49">
        <f>Main!J833</f>
        <v>4.04</v>
      </c>
      <c r="Y723" s="49">
        <f>Main!K833</f>
        <v>3.12</v>
      </c>
      <c r="Z723" s="49">
        <f>Main!L3473</f>
        <v>0</v>
      </c>
      <c r="AB723" s="49">
        <v>3</v>
      </c>
      <c r="AC723" s="49" t="str">
        <v>Van Dijk</v>
      </c>
      <c r="AD723" s="49">
        <v>6.5</v>
      </c>
      <c r="AE723" s="49" t="str">
        <v>Liverpool</v>
      </c>
      <c r="AF723" s="49">
        <v>4.2</v>
      </c>
      <c r="AG723" s="49">
        <v>3.49</v>
      </c>
      <c r="AH723" s="49">
        <v>3.03</v>
      </c>
      <c r="AI723" s="49">
        <v>3.32</v>
      </c>
      <c r="AJ723" s="49">
        <v>3.66</v>
      </c>
      <c r="AK723" s="49">
        <v>4.22</v>
      </c>
      <c r="AL723" s="49">
        <v>2.56</v>
      </c>
      <c r="AM723" s="49">
        <v>3.38</v>
      </c>
      <c r="AN723" s="49">
        <v>0</v>
      </c>
      <c r="AP723" s="50" t="str">
        <f>Main!A833</f>
        <v>Arrizabalaga</v>
      </c>
      <c r="AQ723" s="50">
        <f>Main!B833</f>
        <v>4.5</v>
      </c>
      <c r="AR723" s="50" t="str">
        <f>Main!C833</f>
        <v>Chelsea</v>
      </c>
      <c r="AS723" s="50">
        <f>Main!D833</f>
        <v>3.96</v>
      </c>
      <c r="AT723" s="50">
        <f>Main!E833</f>
        <v>6.8</v>
      </c>
      <c r="AU723" s="50">
        <f>Main!F833</f>
        <v>3.98</v>
      </c>
      <c r="AV723" s="50">
        <f>Main!G833</f>
        <v>3.04</v>
      </c>
      <c r="AW723" s="50">
        <f>Main!H833</f>
        <v>3.81</v>
      </c>
      <c r="AX723" s="50">
        <f>Main!I833</f>
        <v>3.52</v>
      </c>
      <c r="AY723" s="50">
        <f>Main!J833</f>
        <v>4.04</v>
      </c>
      <c r="AZ723" s="50">
        <f>Main!K833</f>
        <v>3.12</v>
      </c>
      <c r="BA723" s="50">
        <f>Main!L1713</f>
        <v>0</v>
      </c>
      <c r="BC723" s="50" t="str">
        <v>Arrizabalaga</v>
      </c>
      <c r="BD723" s="50">
        <v>4.5</v>
      </c>
      <c r="BE723" s="50" t="str">
        <v>Chelsea</v>
      </c>
      <c r="BF723" s="50">
        <v>3.96</v>
      </c>
      <c r="BG723" s="50">
        <v>6.8</v>
      </c>
      <c r="BH723" s="50">
        <v>3.98</v>
      </c>
      <c r="BI723" s="50">
        <v>3.04</v>
      </c>
      <c r="BJ723" s="50">
        <v>3.81</v>
      </c>
      <c r="BK723" s="50">
        <v>3.52</v>
      </c>
      <c r="BL723" s="50">
        <v>4.04</v>
      </c>
      <c r="BM723" s="50">
        <v>3.12</v>
      </c>
      <c r="BN723" s="50">
        <v>0</v>
      </c>
      <c r="BP723" s="126" t="str">
        <f>Main!A723</f>
        <v>Arrizabalaga</v>
      </c>
      <c r="BQ723" s="126">
        <f>Main!N3473</f>
        <v>0</v>
      </c>
      <c r="BR723" s="126">
        <f>Main!J63</f>
        <v>4.04</v>
      </c>
      <c r="BS723" s="126" t="str">
        <v>Arrizabalaga</v>
      </c>
      <c r="BT723" s="126">
        <v>0</v>
      </c>
      <c r="BU723" s="126">
        <v>4.04</v>
      </c>
      <c r="BV723" s="127" t="str">
        <f t="shared" si="89"/>
        <v>Arrizabalaga</v>
      </c>
      <c r="BW723" s="127">
        <f>Main!P3473</f>
        <v>0</v>
      </c>
      <c r="BX723" s="127">
        <f t="shared" si="90"/>
        <v>4.04</v>
      </c>
      <c r="BY723" s="127" t="str">
        <v>Arrizabalaga</v>
      </c>
      <c r="BZ723" s="127">
        <v>0</v>
      </c>
      <c r="CA723" s="127">
        <v>4.04</v>
      </c>
      <c r="CB723" s="128" t="str">
        <f t="shared" si="93"/>
        <v>Arrizabalaga</v>
      </c>
      <c r="CC723" s="128">
        <f>Main!M3473</f>
        <v>0</v>
      </c>
      <c r="CD723" s="128">
        <f>Main!J63</f>
        <v>4.04</v>
      </c>
      <c r="CE723" s="128" t="str">
        <v>Ramsdale</v>
      </c>
      <c r="CF723" s="128">
        <v>0</v>
      </c>
      <c r="CG723" s="128">
        <v>3.69</v>
      </c>
      <c r="CH723" s="19" t="str">
        <f t="shared" si="91"/>
        <v>Arrizabalaga</v>
      </c>
      <c r="CI723" s="19">
        <f>Main!M3473-BQ723-BW723-CC723</f>
        <v>0</v>
      </c>
      <c r="CJ723" s="19">
        <f t="shared" si="92"/>
        <v>4.04</v>
      </c>
      <c r="CK723" s="19" t="str">
        <v>Arrizabalaga</v>
      </c>
      <c r="CL723" s="19">
        <v>0</v>
      </c>
      <c r="CM723" s="19">
        <v>4.04</v>
      </c>
    </row>
    <row r="724" spans="1:91">
      <c r="A724" s="48" t="str">
        <v>Scamacca</v>
      </c>
      <c r="B724" s="48">
        <v>6.7</v>
      </c>
      <c r="C724" s="48" t="str">
        <v>West Ham</v>
      </c>
      <c r="D724" s="48">
        <v>2.15</v>
      </c>
      <c r="E724" s="48">
        <v>2.98</v>
      </c>
      <c r="F724" s="48">
        <v>3.06</v>
      </c>
      <c r="G724" s="48">
        <v>3.61</v>
      </c>
      <c r="H724" s="48">
        <v>2.67</v>
      </c>
      <c r="I724" s="48">
        <v>2.96</v>
      </c>
      <c r="J724" s="48">
        <v>2.72</v>
      </c>
      <c r="K724" s="48">
        <v>3.19</v>
      </c>
      <c r="L724" s="48">
        <v>0</v>
      </c>
      <c r="N724" s="252">
        <f t="shared" si="88"/>
        <v>4</v>
      </c>
      <c r="O724" s="49" t="str">
        <f>Main!A834</f>
        <v>Alisson</v>
      </c>
      <c r="P724" s="49">
        <f>Main!B834</f>
        <v>5.5</v>
      </c>
      <c r="Q724" s="49" t="str">
        <f>Main!C834</f>
        <v>Liverpool</v>
      </c>
      <c r="R724" s="49">
        <f>Main!D834</f>
        <v>4.18</v>
      </c>
      <c r="S724" s="49">
        <f>Main!E834</f>
        <v>3.85</v>
      </c>
      <c r="T724" s="49">
        <f>Main!F834</f>
        <v>3.73</v>
      </c>
      <c r="U724" s="49">
        <f>Main!G834</f>
        <v>3.78</v>
      </c>
      <c r="V724" s="49">
        <f>Main!H834</f>
        <v>4.04</v>
      </c>
      <c r="W724" s="49">
        <f>Main!I834</f>
        <v>4.2</v>
      </c>
      <c r="X724" s="49">
        <f>Main!J834</f>
        <v>3.54</v>
      </c>
      <c r="Y724" s="49">
        <f>Main!K834</f>
        <v>3.84</v>
      </c>
      <c r="Z724" s="49">
        <f>Main!L3474</f>
        <v>0</v>
      </c>
      <c r="AB724" s="49">
        <v>3</v>
      </c>
      <c r="AC724" s="49" t="str">
        <v>White</v>
      </c>
      <c r="AD724" s="49">
        <v>4.7</v>
      </c>
      <c r="AE724" s="49" t="str">
        <v>Arsenal</v>
      </c>
      <c r="AF724" s="49">
        <v>3.1</v>
      </c>
      <c r="AG724" s="49">
        <v>3.09</v>
      </c>
      <c r="AH724" s="49">
        <v>2.35</v>
      </c>
      <c r="AI724" s="49">
        <v>2.73</v>
      </c>
      <c r="AJ724" s="49">
        <v>3.27</v>
      </c>
      <c r="AK724" s="49">
        <v>5.52</v>
      </c>
      <c r="AL724" s="49">
        <v>2.98</v>
      </c>
      <c r="AM724" s="49">
        <v>2.33</v>
      </c>
      <c r="AN724" s="49">
        <v>0</v>
      </c>
      <c r="AP724" s="50" t="str">
        <f>Main!A834</f>
        <v>Alisson</v>
      </c>
      <c r="AQ724" s="50">
        <f>Main!B834</f>
        <v>5.5</v>
      </c>
      <c r="AR724" s="50" t="str">
        <f>Main!C834</f>
        <v>Liverpool</v>
      </c>
      <c r="AS724" s="50">
        <f>Main!D834</f>
        <v>4.18</v>
      </c>
      <c r="AT724" s="50">
        <f>Main!E834</f>
        <v>3.85</v>
      </c>
      <c r="AU724" s="50">
        <f>Main!F834</f>
        <v>3.73</v>
      </c>
      <c r="AV724" s="50">
        <f>Main!G834</f>
        <v>3.78</v>
      </c>
      <c r="AW724" s="50">
        <f>Main!H834</f>
        <v>4.04</v>
      </c>
      <c r="AX724" s="50">
        <f>Main!I834</f>
        <v>4.2</v>
      </c>
      <c r="AY724" s="50">
        <f>Main!J834</f>
        <v>3.54</v>
      </c>
      <c r="AZ724" s="50">
        <f>Main!K834</f>
        <v>3.84</v>
      </c>
      <c r="BA724" s="50">
        <f>Main!L1714</f>
        <v>0</v>
      </c>
      <c r="BC724" s="50" t="str">
        <v>Alisson</v>
      </c>
      <c r="BD724" s="50">
        <v>5.5</v>
      </c>
      <c r="BE724" s="50" t="str">
        <v>Liverpool</v>
      </c>
      <c r="BF724" s="50">
        <v>4.18</v>
      </c>
      <c r="BG724" s="50">
        <v>3.85</v>
      </c>
      <c r="BH724" s="50">
        <v>3.73</v>
      </c>
      <c r="BI724" s="50">
        <v>3.78</v>
      </c>
      <c r="BJ724" s="50">
        <v>4.04</v>
      </c>
      <c r="BK724" s="50">
        <v>4.2</v>
      </c>
      <c r="BL724" s="50">
        <v>3.54</v>
      </c>
      <c r="BM724" s="50">
        <v>3.84</v>
      </c>
      <c r="BN724" s="50">
        <v>0</v>
      </c>
      <c r="BP724" s="126" t="str">
        <f>Main!A724</f>
        <v>Alisson</v>
      </c>
      <c r="BQ724" s="126">
        <f>Main!N3474</f>
        <v>0</v>
      </c>
      <c r="BR724" s="126">
        <f>Main!J64</f>
        <v>3.54</v>
      </c>
      <c r="BS724" s="126" t="str">
        <v>Alisson</v>
      </c>
      <c r="BT724" s="126">
        <v>0</v>
      </c>
      <c r="BU724" s="126">
        <v>3.54</v>
      </c>
      <c r="BV724" s="127" t="str">
        <f t="shared" si="89"/>
        <v>Alisson</v>
      </c>
      <c r="BW724" s="127">
        <f>Main!P3474</f>
        <v>0</v>
      </c>
      <c r="BX724" s="127">
        <f t="shared" si="90"/>
        <v>3.54</v>
      </c>
      <c r="BY724" s="127" t="str">
        <v>Alisson</v>
      </c>
      <c r="BZ724" s="127">
        <v>0</v>
      </c>
      <c r="CA724" s="127">
        <v>3.54</v>
      </c>
      <c r="CB724" s="128" t="str">
        <f t="shared" si="93"/>
        <v>Alisson</v>
      </c>
      <c r="CC724" s="128">
        <f>Main!M3474</f>
        <v>0</v>
      </c>
      <c r="CD724" s="128">
        <f>Main!J64</f>
        <v>3.54</v>
      </c>
      <c r="CE724" s="128" t="str">
        <v>Arrizabalaga</v>
      </c>
      <c r="CF724" s="128">
        <v>0</v>
      </c>
      <c r="CG724" s="128">
        <v>4.04</v>
      </c>
      <c r="CH724" s="19" t="str">
        <f t="shared" si="91"/>
        <v>Alisson</v>
      </c>
      <c r="CI724" s="19">
        <f>Main!M3474-BQ724-BW724-CC724</f>
        <v>0</v>
      </c>
      <c r="CJ724" s="19">
        <f t="shared" si="92"/>
        <v>3.54</v>
      </c>
      <c r="CK724" s="19" t="str">
        <v>Alisson</v>
      </c>
      <c r="CL724" s="19">
        <v>0</v>
      </c>
      <c r="CM724" s="19">
        <v>3.54</v>
      </c>
    </row>
    <row r="725" spans="1:91">
      <c r="A725" s="48" t="str">
        <v>Edouard</v>
      </c>
      <c r="B725" s="48">
        <v>5.3</v>
      </c>
      <c r="C725" s="48" t="str">
        <v>Crystal Palace</v>
      </c>
      <c r="D725" s="48">
        <v>3.3</v>
      </c>
      <c r="E725" s="48">
        <v>3.09</v>
      </c>
      <c r="F725" s="48">
        <v>2.58</v>
      </c>
      <c r="G725" s="48">
        <v>2.88</v>
      </c>
      <c r="H725" s="48">
        <v>2.63</v>
      </c>
      <c r="I725" s="48">
        <v>2.94</v>
      </c>
      <c r="J725" s="48">
        <v>2.89</v>
      </c>
      <c r="K725" s="48">
        <v>2.66</v>
      </c>
      <c r="L725" s="48">
        <v>0</v>
      </c>
      <c r="N725" s="252">
        <f t="shared" si="88"/>
        <v>4</v>
      </c>
      <c r="O725" s="49" t="str">
        <f>Main!A835</f>
        <v>Lloris</v>
      </c>
      <c r="P725" s="49">
        <f>Main!B835</f>
        <v>5.5</v>
      </c>
      <c r="Q725" s="49" t="str">
        <f>Main!C835</f>
        <v>Spurs</v>
      </c>
      <c r="R725" s="49">
        <f>Main!D835</f>
        <v>3.78</v>
      </c>
      <c r="S725" s="49">
        <f>Main!E835</f>
        <v>3.63</v>
      </c>
      <c r="T725" s="49">
        <f>Main!F835</f>
        <v>6.38</v>
      </c>
      <c r="U725" s="49">
        <f>Main!G835</f>
        <v>3.52</v>
      </c>
      <c r="V725" s="49">
        <f>Main!H835</f>
        <v>3.12</v>
      </c>
      <c r="W725" s="49">
        <f>Main!I835</f>
        <v>3.45</v>
      </c>
      <c r="X725" s="49">
        <f>Main!J835</f>
        <v>3.71</v>
      </c>
      <c r="Y725" s="49">
        <f>Main!K835</f>
        <v>3.45</v>
      </c>
      <c r="Z725" s="49">
        <f>Main!L3475</f>
        <v>0</v>
      </c>
      <c r="AB725" s="49">
        <v>3</v>
      </c>
      <c r="AC725" s="49" t="str">
        <v>Laporte</v>
      </c>
      <c r="AD725" s="49">
        <v>5.8</v>
      </c>
      <c r="AE725" s="49" t="str">
        <v>Man City</v>
      </c>
      <c r="AF725" s="49">
        <v>3.36</v>
      </c>
      <c r="AG725" s="49">
        <v>2.72</v>
      </c>
      <c r="AH725" s="49">
        <v>5.16</v>
      </c>
      <c r="AI725" s="49">
        <v>3.42</v>
      </c>
      <c r="AJ725" s="49">
        <v>2.0499999999999998</v>
      </c>
      <c r="AK725" s="49">
        <v>4.34</v>
      </c>
      <c r="AL725" s="49">
        <v>2.62</v>
      </c>
      <c r="AM725" s="49">
        <v>1.1200000000000001</v>
      </c>
      <c r="AN725" s="49">
        <v>0</v>
      </c>
      <c r="AP725" s="50" t="str">
        <f>Main!A835</f>
        <v>Lloris</v>
      </c>
      <c r="AQ725" s="50">
        <f>Main!B835</f>
        <v>5.5</v>
      </c>
      <c r="AR725" s="50" t="str">
        <f>Main!C835</f>
        <v>Spurs</v>
      </c>
      <c r="AS725" s="50">
        <f>Main!D835</f>
        <v>3.78</v>
      </c>
      <c r="AT725" s="50">
        <f>Main!E835</f>
        <v>3.63</v>
      </c>
      <c r="AU725" s="50">
        <f>Main!F835</f>
        <v>6.38</v>
      </c>
      <c r="AV725" s="50">
        <f>Main!G835</f>
        <v>3.52</v>
      </c>
      <c r="AW725" s="50">
        <f>Main!H835</f>
        <v>3.12</v>
      </c>
      <c r="AX725" s="50">
        <f>Main!I835</f>
        <v>3.45</v>
      </c>
      <c r="AY725" s="50">
        <f>Main!J835</f>
        <v>3.71</v>
      </c>
      <c r="AZ725" s="50">
        <f>Main!K835</f>
        <v>3.45</v>
      </c>
      <c r="BA725" s="50">
        <f>Main!L1715</f>
        <v>0</v>
      </c>
      <c r="BC725" s="50" t="str">
        <v>Lloris</v>
      </c>
      <c r="BD725" s="50">
        <v>5.5</v>
      </c>
      <c r="BE725" s="50" t="str">
        <v>Spurs</v>
      </c>
      <c r="BF725" s="50">
        <v>3.78</v>
      </c>
      <c r="BG725" s="50">
        <v>3.63</v>
      </c>
      <c r="BH725" s="50">
        <v>6.38</v>
      </c>
      <c r="BI725" s="50">
        <v>3.52</v>
      </c>
      <c r="BJ725" s="50">
        <v>3.12</v>
      </c>
      <c r="BK725" s="50">
        <v>3.45</v>
      </c>
      <c r="BL725" s="50">
        <v>3.71</v>
      </c>
      <c r="BM725" s="50">
        <v>3.45</v>
      </c>
      <c r="BN725" s="50">
        <v>0</v>
      </c>
      <c r="BP725" s="126" t="str">
        <f>Main!A725</f>
        <v>Lloris</v>
      </c>
      <c r="BQ725" s="126">
        <f>Main!N3475</f>
        <v>0</v>
      </c>
      <c r="BR725" s="126">
        <f>Main!J65</f>
        <v>3.71</v>
      </c>
      <c r="BS725" s="126" t="str">
        <v>Lloris</v>
      </c>
      <c r="BT725" s="126">
        <v>0</v>
      </c>
      <c r="BU725" s="126">
        <v>3.71</v>
      </c>
      <c r="BV725" s="127" t="str">
        <f t="shared" si="89"/>
        <v>Lloris</v>
      </c>
      <c r="BW725" s="127">
        <f>Main!P3475</f>
        <v>0</v>
      </c>
      <c r="BX725" s="127">
        <f t="shared" si="90"/>
        <v>3.71</v>
      </c>
      <c r="BY725" s="127" t="str">
        <v>Lloris</v>
      </c>
      <c r="BZ725" s="127">
        <v>0</v>
      </c>
      <c r="CA725" s="127">
        <v>3.71</v>
      </c>
      <c r="CB725" s="128" t="str">
        <f t="shared" si="93"/>
        <v>Lloris</v>
      </c>
      <c r="CC725" s="128">
        <f>Main!M3475</f>
        <v>0</v>
      </c>
      <c r="CD725" s="128">
        <f>Main!J65</f>
        <v>3.71</v>
      </c>
      <c r="CE725" s="128" t="str">
        <v>Alisson</v>
      </c>
      <c r="CF725" s="128">
        <v>0</v>
      </c>
      <c r="CG725" s="128">
        <v>3.54</v>
      </c>
      <c r="CH725" s="19" t="str">
        <f t="shared" si="91"/>
        <v>Lloris</v>
      </c>
      <c r="CI725" s="19">
        <f>Main!M3475-BQ725-BW725-CC725</f>
        <v>0</v>
      </c>
      <c r="CJ725" s="19">
        <f t="shared" si="92"/>
        <v>3.71</v>
      </c>
      <c r="CK725" s="19" t="str">
        <v>Lloris</v>
      </c>
      <c r="CL725" s="19">
        <v>0</v>
      </c>
      <c r="CM725" s="19">
        <v>3.71</v>
      </c>
    </row>
    <row r="726" spans="1:91">
      <c r="A726" s="48" t="str">
        <v>Johnson</v>
      </c>
      <c r="B726" s="48">
        <v>5.6</v>
      </c>
      <c r="C726" s="48" t="str">
        <v>Nott'm Forest</v>
      </c>
      <c r="D726" s="48">
        <v>3.11</v>
      </c>
      <c r="E726" s="48">
        <v>3.14</v>
      </c>
      <c r="F726" s="48">
        <v>3.23</v>
      </c>
      <c r="G726" s="48">
        <v>2.81</v>
      </c>
      <c r="H726" s="48">
        <v>3.31</v>
      </c>
      <c r="I726" s="48">
        <v>2.69</v>
      </c>
      <c r="J726" s="48">
        <v>2.23</v>
      </c>
      <c r="K726" s="48">
        <v>2.16</v>
      </c>
      <c r="L726" s="48">
        <v>0</v>
      </c>
      <c r="N726" s="252">
        <f t="shared" si="88"/>
        <v>4</v>
      </c>
      <c r="O726" s="49" t="str">
        <f>Main!A836</f>
        <v>Leno</v>
      </c>
      <c r="P726" s="49">
        <f>Main!B836</f>
        <v>4.5</v>
      </c>
      <c r="Q726" s="49" t="str">
        <f>Main!C836</f>
        <v>Fulham</v>
      </c>
      <c r="R726" s="49">
        <f>Main!D836</f>
        <v>3.76</v>
      </c>
      <c r="S726" s="49">
        <f>Main!E836</f>
        <v>6.73</v>
      </c>
      <c r="T726" s="49">
        <f>Main!F836</f>
        <v>3.14</v>
      </c>
      <c r="U726" s="49">
        <f>Main!G836</f>
        <v>3.2</v>
      </c>
      <c r="V726" s="49">
        <f>Main!H836</f>
        <v>3.12</v>
      </c>
      <c r="W726" s="49">
        <f>Main!I836</f>
        <v>3.74</v>
      </c>
      <c r="X726" s="49">
        <f>Main!J836</f>
        <v>3.1</v>
      </c>
      <c r="Y726" s="49">
        <f>Main!K836</f>
        <v>2.96</v>
      </c>
      <c r="Z726" s="49">
        <f>Main!L3476</f>
        <v>0</v>
      </c>
      <c r="AB726" s="49">
        <v>3</v>
      </c>
      <c r="AC726" s="49" t="str">
        <v>Saliba</v>
      </c>
      <c r="AD726" s="49">
        <v>5.3</v>
      </c>
      <c r="AE726" s="49" t="str">
        <v>Arsenal</v>
      </c>
      <c r="AF726" s="49">
        <v>3.14</v>
      </c>
      <c r="AG726" s="49">
        <v>2.59</v>
      </c>
      <c r="AH726" s="49">
        <v>2.19</v>
      </c>
      <c r="AI726" s="49">
        <v>2.69</v>
      </c>
      <c r="AJ726" s="49">
        <v>3.3</v>
      </c>
      <c r="AK726" s="49">
        <v>5.45</v>
      </c>
      <c r="AL726" s="49">
        <v>2.91</v>
      </c>
      <c r="AM726" s="49">
        <v>2.34</v>
      </c>
      <c r="AN726" s="49">
        <v>0</v>
      </c>
      <c r="AP726" s="50" t="str">
        <f>Main!A836</f>
        <v>Leno</v>
      </c>
      <c r="AQ726" s="50">
        <f>Main!B836</f>
        <v>4.5</v>
      </c>
      <c r="AR726" s="50" t="str">
        <f>Main!C836</f>
        <v>Fulham</v>
      </c>
      <c r="AS726" s="50">
        <f>Main!D836</f>
        <v>3.76</v>
      </c>
      <c r="AT726" s="50">
        <f>Main!E836</f>
        <v>6.73</v>
      </c>
      <c r="AU726" s="50">
        <f>Main!F836</f>
        <v>3.14</v>
      </c>
      <c r="AV726" s="50">
        <f>Main!G836</f>
        <v>3.2</v>
      </c>
      <c r="AW726" s="50">
        <f>Main!H836</f>
        <v>3.12</v>
      </c>
      <c r="AX726" s="50">
        <f>Main!I836</f>
        <v>3.74</v>
      </c>
      <c r="AY726" s="50">
        <f>Main!J836</f>
        <v>3.1</v>
      </c>
      <c r="AZ726" s="50">
        <f>Main!K836</f>
        <v>2.96</v>
      </c>
      <c r="BA726" s="50">
        <f>Main!L1716</f>
        <v>0</v>
      </c>
      <c r="BC726" s="50" t="str">
        <v>Leno</v>
      </c>
      <c r="BD726" s="50">
        <v>4.5</v>
      </c>
      <c r="BE726" s="50" t="str">
        <v>Fulham</v>
      </c>
      <c r="BF726" s="50">
        <v>3.76</v>
      </c>
      <c r="BG726" s="50">
        <v>6.73</v>
      </c>
      <c r="BH726" s="50">
        <v>3.14</v>
      </c>
      <c r="BI726" s="50">
        <v>3.2</v>
      </c>
      <c r="BJ726" s="50">
        <v>3.12</v>
      </c>
      <c r="BK726" s="50">
        <v>3.74</v>
      </c>
      <c r="BL726" s="50">
        <v>3.1</v>
      </c>
      <c r="BM726" s="50">
        <v>2.96</v>
      </c>
      <c r="BN726" s="50">
        <v>0</v>
      </c>
      <c r="BP726" s="126" t="str">
        <f>Main!A726</f>
        <v>Leno</v>
      </c>
      <c r="BQ726" s="126">
        <f>Main!N3476</f>
        <v>0</v>
      </c>
      <c r="BR726" s="126">
        <f>Main!J66</f>
        <v>3.1</v>
      </c>
      <c r="BS726" s="126" t="str">
        <v>Leno</v>
      </c>
      <c r="BT726" s="126">
        <v>0</v>
      </c>
      <c r="BU726" s="126">
        <v>3.1</v>
      </c>
      <c r="BV726" s="127" t="str">
        <f t="shared" si="89"/>
        <v>Leno</v>
      </c>
      <c r="BW726" s="127">
        <f>Main!P3476</f>
        <v>0</v>
      </c>
      <c r="BX726" s="127">
        <f t="shared" si="90"/>
        <v>3.1</v>
      </c>
      <c r="BY726" s="127" t="str">
        <v>Leno</v>
      </c>
      <c r="BZ726" s="127">
        <v>0</v>
      </c>
      <c r="CA726" s="127">
        <v>3.1</v>
      </c>
      <c r="CB726" s="128" t="str">
        <f t="shared" si="93"/>
        <v>Leno</v>
      </c>
      <c r="CC726" s="128">
        <f>Main!M3476</f>
        <v>1</v>
      </c>
      <c r="CD726" s="128">
        <f>Main!J66</f>
        <v>3.1</v>
      </c>
      <c r="CE726" s="128" t="str">
        <v>Lloris</v>
      </c>
      <c r="CF726" s="128">
        <v>0</v>
      </c>
      <c r="CG726" s="128">
        <v>3.71</v>
      </c>
      <c r="CH726" s="19" t="str">
        <f t="shared" si="91"/>
        <v>Leno</v>
      </c>
      <c r="CI726" s="19">
        <f>Main!M3476-BQ726-BW726-CC726</f>
        <v>0</v>
      </c>
      <c r="CJ726" s="19">
        <f t="shared" si="92"/>
        <v>3.1</v>
      </c>
      <c r="CK726" s="19" t="str">
        <v>Leno</v>
      </c>
      <c r="CL726" s="19">
        <v>0</v>
      </c>
      <c r="CM726" s="19">
        <v>3.1</v>
      </c>
    </row>
    <row r="727" spans="1:91">
      <c r="A727" s="48" t="str">
        <v>Daka</v>
      </c>
      <c r="B727" s="48">
        <v>5.7</v>
      </c>
      <c r="C727" s="48" t="str">
        <v>Leicester</v>
      </c>
      <c r="D727" s="48">
        <v>2.34</v>
      </c>
      <c r="E727" s="48">
        <v>3.19</v>
      </c>
      <c r="F727" s="48">
        <v>2.93</v>
      </c>
      <c r="G727" s="48">
        <v>2.73</v>
      </c>
      <c r="H727" s="48">
        <v>2.31</v>
      </c>
      <c r="I727" s="48">
        <v>2.2799999999999998</v>
      </c>
      <c r="J727" s="48">
        <v>2.1800000000000002</v>
      </c>
      <c r="K727" s="48">
        <v>1.83</v>
      </c>
      <c r="L727" s="48">
        <v>0</v>
      </c>
      <c r="N727" s="252">
        <f t="shared" si="88"/>
        <v>4</v>
      </c>
      <c r="O727" s="49" t="str">
        <f>Main!A837</f>
        <v>Pope</v>
      </c>
      <c r="P727" s="49">
        <f>Main!B837</f>
        <v>5.3</v>
      </c>
      <c r="Q727" s="49" t="str">
        <f>Main!C837</f>
        <v>Newcastle</v>
      </c>
      <c r="R727" s="49">
        <f>Main!D837</f>
        <v>3.98</v>
      </c>
      <c r="S727" s="49">
        <f>Main!E837</f>
        <v>3.29</v>
      </c>
      <c r="T727" s="49">
        <f>Main!F837</f>
        <v>3.99</v>
      </c>
      <c r="U727" s="49">
        <f>Main!G837</f>
        <v>3.84</v>
      </c>
      <c r="V727" s="49">
        <f>Main!H837</f>
        <v>3.96</v>
      </c>
      <c r="W727" s="49">
        <f>Main!I837</f>
        <v>4</v>
      </c>
      <c r="X727" s="49">
        <f>Main!J837</f>
        <v>3.37</v>
      </c>
      <c r="Y727" s="49">
        <f>Main!K837</f>
        <v>2.4300000000000002</v>
      </c>
      <c r="Z727" s="49">
        <f>Main!L3477</f>
        <v>0</v>
      </c>
      <c r="AB727" s="49">
        <v>3</v>
      </c>
      <c r="AC727" s="49" t="str">
        <v>Burn</v>
      </c>
      <c r="AD727" s="49">
        <v>4.5</v>
      </c>
      <c r="AE727" s="49" t="str">
        <v>Newcastle</v>
      </c>
      <c r="AF727" s="49">
        <v>3.83</v>
      </c>
      <c r="AG727" s="49">
        <v>2.08</v>
      </c>
      <c r="AH727" s="49">
        <v>3.82</v>
      </c>
      <c r="AI727" s="49">
        <v>3.19</v>
      </c>
      <c r="AJ727" s="49">
        <v>3.53</v>
      </c>
      <c r="AK727" s="49">
        <v>3.56</v>
      </c>
      <c r="AL727" s="49">
        <v>2.29</v>
      </c>
      <c r="AM727" s="49">
        <v>2.04</v>
      </c>
      <c r="AN727" s="49">
        <v>0</v>
      </c>
      <c r="AP727" s="50" t="str">
        <f>Main!A837</f>
        <v>Pope</v>
      </c>
      <c r="AQ727" s="50">
        <f>Main!B837</f>
        <v>5.3</v>
      </c>
      <c r="AR727" s="50" t="str">
        <f>Main!C837</f>
        <v>Newcastle</v>
      </c>
      <c r="AS727" s="50">
        <f>Main!D837</f>
        <v>3.98</v>
      </c>
      <c r="AT727" s="50">
        <f>Main!E837</f>
        <v>3.29</v>
      </c>
      <c r="AU727" s="50">
        <f>Main!F837</f>
        <v>3.99</v>
      </c>
      <c r="AV727" s="50">
        <f>Main!G837</f>
        <v>3.84</v>
      </c>
      <c r="AW727" s="50">
        <f>Main!H837</f>
        <v>3.96</v>
      </c>
      <c r="AX727" s="50">
        <f>Main!I837</f>
        <v>4</v>
      </c>
      <c r="AY727" s="50">
        <f>Main!J837</f>
        <v>3.37</v>
      </c>
      <c r="AZ727" s="50">
        <f>Main!K837</f>
        <v>2.4300000000000002</v>
      </c>
      <c r="BA727" s="50">
        <f>Main!L1717</f>
        <v>0</v>
      </c>
      <c r="BC727" s="50" t="str">
        <v>Pope</v>
      </c>
      <c r="BD727" s="50">
        <v>5.3</v>
      </c>
      <c r="BE727" s="50" t="str">
        <v>Newcastle</v>
      </c>
      <c r="BF727" s="50">
        <v>3.98</v>
      </c>
      <c r="BG727" s="50">
        <v>3.29</v>
      </c>
      <c r="BH727" s="50">
        <v>3.99</v>
      </c>
      <c r="BI727" s="50">
        <v>3.84</v>
      </c>
      <c r="BJ727" s="50">
        <v>3.96</v>
      </c>
      <c r="BK727" s="50">
        <v>4</v>
      </c>
      <c r="BL727" s="50">
        <v>3.37</v>
      </c>
      <c r="BM727" s="50">
        <v>2.4300000000000002</v>
      </c>
      <c r="BN727" s="50">
        <v>0</v>
      </c>
      <c r="BP727" s="126" t="str">
        <f>Main!A727</f>
        <v>Pope</v>
      </c>
      <c r="BQ727" s="126">
        <f>Main!N3477</f>
        <v>0</v>
      </c>
      <c r="BR727" s="126">
        <f>Main!J67</f>
        <v>3.37</v>
      </c>
      <c r="BS727" s="126" t="str">
        <v>Pope</v>
      </c>
      <c r="BT727" s="126">
        <v>0</v>
      </c>
      <c r="BU727" s="126">
        <v>3.37</v>
      </c>
      <c r="BV727" s="127" t="str">
        <f t="shared" si="89"/>
        <v>Pope</v>
      </c>
      <c r="BW727" s="127">
        <f>Main!P3477</f>
        <v>0</v>
      </c>
      <c r="BX727" s="127">
        <f t="shared" si="90"/>
        <v>3.37</v>
      </c>
      <c r="BY727" s="127" t="str">
        <v>Pope</v>
      </c>
      <c r="BZ727" s="127">
        <v>0</v>
      </c>
      <c r="CA727" s="127">
        <v>3.37</v>
      </c>
      <c r="CB727" s="128" t="str">
        <f t="shared" si="93"/>
        <v>Pope</v>
      </c>
      <c r="CC727" s="128">
        <f>Main!M3477</f>
        <v>0</v>
      </c>
      <c r="CD727" s="128">
        <f>Main!J67</f>
        <v>3.37</v>
      </c>
      <c r="CE727" s="128" t="str">
        <v>Pope</v>
      </c>
      <c r="CF727" s="128">
        <v>0</v>
      </c>
      <c r="CG727" s="128">
        <v>3.37</v>
      </c>
      <c r="CH727" s="19" t="str">
        <f t="shared" si="91"/>
        <v>Pope</v>
      </c>
      <c r="CI727" s="19">
        <f>Main!M3477-BQ727-BW727-CC727</f>
        <v>0</v>
      </c>
      <c r="CJ727" s="19">
        <f t="shared" si="92"/>
        <v>3.37</v>
      </c>
      <c r="CK727" s="19" t="str">
        <v>Pope</v>
      </c>
      <c r="CL727" s="19">
        <v>0</v>
      </c>
      <c r="CM727" s="19">
        <v>3.37</v>
      </c>
    </row>
    <row r="728" spans="1:91">
      <c r="A728" s="48" t="str">
        <v>Ramsdale</v>
      </c>
      <c r="B728" s="48">
        <v>4.9000000000000004</v>
      </c>
      <c r="C728" s="48" t="str">
        <v>Arsenal</v>
      </c>
      <c r="D728" s="48">
        <v>3.74</v>
      </c>
      <c r="E728" s="48">
        <v>3.69</v>
      </c>
      <c r="F728" s="48">
        <v>3.38</v>
      </c>
      <c r="G728" s="48">
        <v>3.69</v>
      </c>
      <c r="H728" s="48">
        <v>3.94</v>
      </c>
      <c r="I728" s="48">
        <v>7.27</v>
      </c>
      <c r="J728" s="48">
        <v>3.69</v>
      </c>
      <c r="K728" s="48">
        <v>3.02</v>
      </c>
      <c r="L728" s="48">
        <v>0</v>
      </c>
      <c r="N728" s="252">
        <f t="shared" si="88"/>
        <v>4</v>
      </c>
      <c r="O728" s="49" t="str">
        <f>Main!A838</f>
        <v>Fabianski</v>
      </c>
      <c r="P728" s="49">
        <f>Main!B838</f>
        <v>5</v>
      </c>
      <c r="Q728" s="49" t="str">
        <f>Main!C838</f>
        <v>West Ham</v>
      </c>
      <c r="R728" s="49">
        <f>Main!D838</f>
        <v>3.78</v>
      </c>
      <c r="S728" s="49">
        <f>Main!E838</f>
        <v>3.48</v>
      </c>
      <c r="T728" s="49">
        <f>Main!F838</f>
        <v>3.68</v>
      </c>
      <c r="U728" s="49">
        <f>Main!G838</f>
        <v>3.95</v>
      </c>
      <c r="V728" s="49">
        <f>Main!H838</f>
        <v>3.23</v>
      </c>
      <c r="W728" s="49">
        <f>Main!I838</f>
        <v>3.44</v>
      </c>
      <c r="X728" s="49">
        <f>Main!J838</f>
        <v>3.18</v>
      </c>
      <c r="Y728" s="49">
        <f>Main!K838</f>
        <v>3.51</v>
      </c>
      <c r="Z728" s="49">
        <f>Main!L3478</f>
        <v>0</v>
      </c>
      <c r="AB728" s="49">
        <v>3</v>
      </c>
      <c r="AC728" s="49" t="str">
        <v>Botman</v>
      </c>
      <c r="AD728" s="49">
        <v>4.4000000000000004</v>
      </c>
      <c r="AE728" s="49" t="str">
        <v>Newcastle</v>
      </c>
      <c r="AF728" s="49">
        <v>3.77</v>
      </c>
      <c r="AG728" s="49">
        <v>2.08</v>
      </c>
      <c r="AH728" s="49">
        <v>3.68</v>
      </c>
      <c r="AI728" s="49">
        <v>3.25</v>
      </c>
      <c r="AJ728" s="49">
        <v>3.65</v>
      </c>
      <c r="AK728" s="49">
        <v>3.46</v>
      </c>
      <c r="AL728" s="49">
        <v>2.31</v>
      </c>
      <c r="AM728" s="49">
        <v>2.04</v>
      </c>
      <c r="AN728" s="49">
        <v>0</v>
      </c>
      <c r="AP728" s="50" t="str">
        <f>Main!A838</f>
        <v>Fabianski</v>
      </c>
      <c r="AQ728" s="50">
        <f>Main!B838</f>
        <v>5</v>
      </c>
      <c r="AR728" s="50" t="str">
        <f>Main!C838</f>
        <v>West Ham</v>
      </c>
      <c r="AS728" s="50">
        <f>Main!D838</f>
        <v>3.78</v>
      </c>
      <c r="AT728" s="50">
        <f>Main!E838</f>
        <v>3.48</v>
      </c>
      <c r="AU728" s="50">
        <f>Main!F838</f>
        <v>3.68</v>
      </c>
      <c r="AV728" s="50">
        <f>Main!G838</f>
        <v>3.95</v>
      </c>
      <c r="AW728" s="50">
        <f>Main!H838</f>
        <v>3.23</v>
      </c>
      <c r="AX728" s="50">
        <f>Main!I838</f>
        <v>3.44</v>
      </c>
      <c r="AY728" s="50">
        <f>Main!J838</f>
        <v>3.18</v>
      </c>
      <c r="AZ728" s="50">
        <f>Main!K838</f>
        <v>3.51</v>
      </c>
      <c r="BA728" s="50">
        <f>Main!L1718</f>
        <v>0</v>
      </c>
      <c r="BC728" s="50" t="str">
        <v>Fabianski</v>
      </c>
      <c r="BD728" s="50">
        <v>5</v>
      </c>
      <c r="BE728" s="50" t="str">
        <v>West Ham</v>
      </c>
      <c r="BF728" s="50">
        <v>3.78</v>
      </c>
      <c r="BG728" s="50">
        <v>3.48</v>
      </c>
      <c r="BH728" s="50">
        <v>3.68</v>
      </c>
      <c r="BI728" s="50">
        <v>3.95</v>
      </c>
      <c r="BJ728" s="50">
        <v>3.23</v>
      </c>
      <c r="BK728" s="50">
        <v>3.44</v>
      </c>
      <c r="BL728" s="50">
        <v>3.18</v>
      </c>
      <c r="BM728" s="50">
        <v>3.51</v>
      </c>
      <c r="BN728" s="50">
        <v>0</v>
      </c>
      <c r="BP728" s="126" t="str">
        <f>Main!A728</f>
        <v>Fabianski</v>
      </c>
      <c r="BQ728" s="126">
        <f>Main!N3478</f>
        <v>0</v>
      </c>
      <c r="BR728" s="126">
        <f>Main!J68</f>
        <v>3.18</v>
      </c>
      <c r="BS728" s="126" t="str">
        <v>Fabianski</v>
      </c>
      <c r="BT728" s="126">
        <v>0</v>
      </c>
      <c r="BU728" s="126">
        <v>3.18</v>
      </c>
      <c r="BV728" s="127" t="str">
        <f t="shared" si="89"/>
        <v>Fabianski</v>
      </c>
      <c r="BW728" s="127">
        <f>Main!P3478</f>
        <v>0</v>
      </c>
      <c r="BX728" s="127">
        <f t="shared" si="90"/>
        <v>3.18</v>
      </c>
      <c r="BY728" s="127" t="str">
        <v>Fabianski</v>
      </c>
      <c r="BZ728" s="127">
        <v>0</v>
      </c>
      <c r="CA728" s="127">
        <v>3.18</v>
      </c>
      <c r="CB728" s="128" t="str">
        <f t="shared" si="93"/>
        <v>Fabianski</v>
      </c>
      <c r="CC728" s="128">
        <f>Main!M3478</f>
        <v>0</v>
      </c>
      <c r="CD728" s="128">
        <f>Main!J68</f>
        <v>3.18</v>
      </c>
      <c r="CE728" s="128" t="str">
        <v>Fabianski</v>
      </c>
      <c r="CF728" s="128">
        <v>0</v>
      </c>
      <c r="CG728" s="128">
        <v>3.18</v>
      </c>
      <c r="CH728" s="19" t="str">
        <f t="shared" si="91"/>
        <v>Fabianski</v>
      </c>
      <c r="CI728" s="19">
        <f>Main!M3478-BQ728-BW728-CC728</f>
        <v>0</v>
      </c>
      <c r="CJ728" s="19">
        <f t="shared" si="92"/>
        <v>3.18</v>
      </c>
      <c r="CK728" s="19" t="str">
        <v>Fabianski</v>
      </c>
      <c r="CL728" s="19">
        <v>0</v>
      </c>
      <c r="CM728" s="19">
        <v>3.18</v>
      </c>
    </row>
    <row r="729" spans="1:91">
      <c r="A729" s="48" t="str">
        <v>Arrizabalaga</v>
      </c>
      <c r="B729" s="48">
        <v>4.5</v>
      </c>
      <c r="C729" s="48" t="str">
        <v>Chelsea</v>
      </c>
      <c r="D729" s="48">
        <v>3.96</v>
      </c>
      <c r="E729" s="48">
        <v>6.8</v>
      </c>
      <c r="F729" s="48">
        <v>3.98</v>
      </c>
      <c r="G729" s="48">
        <v>3.04</v>
      </c>
      <c r="H729" s="48">
        <v>3.81</v>
      </c>
      <c r="I729" s="48">
        <v>3.52</v>
      </c>
      <c r="J729" s="48">
        <v>4.04</v>
      </c>
      <c r="K729" s="48">
        <v>3.12</v>
      </c>
      <c r="L729" s="48">
        <v>0</v>
      </c>
      <c r="N729" s="252">
        <f t="shared" si="88"/>
        <v>4</v>
      </c>
      <c r="O729" s="49" t="str">
        <f>Main!A839</f>
        <v>Sánchez</v>
      </c>
      <c r="P729" s="49">
        <f>Main!B839</f>
        <v>4.5999999999999996</v>
      </c>
      <c r="Q729" s="49" t="str">
        <f>Main!C839</f>
        <v>Brighton</v>
      </c>
      <c r="R729" s="49">
        <f>Main!D839</f>
        <v>3.34</v>
      </c>
      <c r="S729" s="49">
        <f>Main!E839</f>
        <v>3.74</v>
      </c>
      <c r="T729" s="49">
        <f>Main!F839</f>
        <v>3.23</v>
      </c>
      <c r="U729" s="49">
        <f>Main!G839</f>
        <v>3.6</v>
      </c>
      <c r="V729" s="49">
        <f>Main!H839</f>
        <v>4.09</v>
      </c>
      <c r="W729" s="49">
        <f>Main!I839</f>
        <v>3.68</v>
      </c>
      <c r="X729" s="49">
        <f>Main!J839</f>
        <v>3.82</v>
      </c>
      <c r="Y729" s="49">
        <f>Main!K839</f>
        <v>2.09</v>
      </c>
      <c r="Z729" s="49">
        <f>Main!L3479</f>
        <v>0</v>
      </c>
      <c r="AB729" s="49">
        <v>3</v>
      </c>
      <c r="AC729" s="49" t="str">
        <v>Dier</v>
      </c>
      <c r="AD729" s="49">
        <v>5.2</v>
      </c>
      <c r="AE729" s="49" t="str">
        <v>Spurs</v>
      </c>
      <c r="AF729" s="49">
        <v>3.49</v>
      </c>
      <c r="AG729" s="49">
        <v>2.98</v>
      </c>
      <c r="AH729" s="49">
        <v>3.82</v>
      </c>
      <c r="AI729" s="49">
        <v>2.9</v>
      </c>
      <c r="AJ729" s="49">
        <v>1.85</v>
      </c>
      <c r="AK729" s="49">
        <v>2.8</v>
      </c>
      <c r="AL729" s="49">
        <v>3.19</v>
      </c>
      <c r="AM729" s="49">
        <v>2.67</v>
      </c>
      <c r="AN729" s="49">
        <v>0</v>
      </c>
      <c r="AP729" s="50" t="str">
        <f>Main!A839</f>
        <v>Sánchez</v>
      </c>
      <c r="AQ729" s="50">
        <f>Main!B839</f>
        <v>4.5999999999999996</v>
      </c>
      <c r="AR729" s="50" t="str">
        <f>Main!C839</f>
        <v>Brighton</v>
      </c>
      <c r="AS729" s="50">
        <f>Main!D839</f>
        <v>3.34</v>
      </c>
      <c r="AT729" s="50">
        <f>Main!E839</f>
        <v>3.74</v>
      </c>
      <c r="AU729" s="50">
        <f>Main!F839</f>
        <v>3.23</v>
      </c>
      <c r="AV729" s="50">
        <f>Main!G839</f>
        <v>3.6</v>
      </c>
      <c r="AW729" s="50">
        <f>Main!H839</f>
        <v>4.09</v>
      </c>
      <c r="AX729" s="50">
        <f>Main!I839</f>
        <v>3.68</v>
      </c>
      <c r="AY729" s="50">
        <f>Main!J839</f>
        <v>3.82</v>
      </c>
      <c r="AZ729" s="50">
        <f>Main!K839</f>
        <v>2.09</v>
      </c>
      <c r="BA729" s="50">
        <f>Main!L1719</f>
        <v>0</v>
      </c>
      <c r="BC729" s="50" t="str">
        <v>Sánchez</v>
      </c>
      <c r="BD729" s="50">
        <v>4.5999999999999996</v>
      </c>
      <c r="BE729" s="50" t="str">
        <v>Brighton</v>
      </c>
      <c r="BF729" s="50">
        <v>3.34</v>
      </c>
      <c r="BG729" s="50">
        <v>3.74</v>
      </c>
      <c r="BH729" s="50">
        <v>3.23</v>
      </c>
      <c r="BI729" s="50">
        <v>3.6</v>
      </c>
      <c r="BJ729" s="50">
        <v>4.09</v>
      </c>
      <c r="BK729" s="50">
        <v>3.68</v>
      </c>
      <c r="BL729" s="50">
        <v>3.82</v>
      </c>
      <c r="BM729" s="50">
        <v>2.09</v>
      </c>
      <c r="BN729" s="50">
        <v>0</v>
      </c>
      <c r="BP729" s="126" t="str">
        <f>Main!A729</f>
        <v>Sánchez</v>
      </c>
      <c r="BQ729" s="126">
        <f>Main!N3479</f>
        <v>0</v>
      </c>
      <c r="BR729" s="126">
        <f>Main!J69</f>
        <v>3.82</v>
      </c>
      <c r="BS729" s="126" t="str">
        <v>Sánchez</v>
      </c>
      <c r="BT729" s="126">
        <v>0</v>
      </c>
      <c r="BU729" s="126">
        <v>3.82</v>
      </c>
      <c r="BV729" s="127" t="str">
        <f t="shared" si="89"/>
        <v>Sánchez</v>
      </c>
      <c r="BW729" s="127">
        <f>Main!P3479</f>
        <v>0</v>
      </c>
      <c r="BX729" s="127">
        <f t="shared" si="90"/>
        <v>3.82</v>
      </c>
      <c r="BY729" s="127" t="str">
        <v>Sánchez</v>
      </c>
      <c r="BZ729" s="127">
        <v>0</v>
      </c>
      <c r="CA729" s="127">
        <v>3.82</v>
      </c>
      <c r="CB729" s="128" t="str">
        <f t="shared" si="93"/>
        <v>Sánchez</v>
      </c>
      <c r="CC729" s="128">
        <f>Main!M3479</f>
        <v>0</v>
      </c>
      <c r="CD729" s="128">
        <f>Main!J69</f>
        <v>3.82</v>
      </c>
      <c r="CE729" s="128" t="str">
        <v>Sánchez</v>
      </c>
      <c r="CF729" s="128">
        <v>0</v>
      </c>
      <c r="CG729" s="128">
        <v>3.82</v>
      </c>
      <c r="CH729" s="19" t="str">
        <f t="shared" si="91"/>
        <v>Sánchez</v>
      </c>
      <c r="CI729" s="19">
        <f>Main!M3479-BQ729-BW729-CC729</f>
        <v>0</v>
      </c>
      <c r="CJ729" s="19">
        <f t="shared" si="92"/>
        <v>3.82</v>
      </c>
      <c r="CK729" s="19" t="str">
        <v>Sánchez</v>
      </c>
      <c r="CL729" s="19">
        <v>0</v>
      </c>
      <c r="CM729" s="19">
        <v>3.82</v>
      </c>
    </row>
    <row r="730" spans="1:91">
      <c r="A730" s="48" t="str">
        <v>Alisson</v>
      </c>
      <c r="B730" s="48">
        <v>5.5</v>
      </c>
      <c r="C730" s="48" t="str">
        <v>Liverpool</v>
      </c>
      <c r="D730" s="48">
        <v>4.18</v>
      </c>
      <c r="E730" s="48">
        <v>3.85</v>
      </c>
      <c r="F730" s="48">
        <v>3.73</v>
      </c>
      <c r="G730" s="48">
        <v>3.78</v>
      </c>
      <c r="H730" s="48">
        <v>4.04</v>
      </c>
      <c r="I730" s="48">
        <v>4.2</v>
      </c>
      <c r="J730" s="48">
        <v>3.54</v>
      </c>
      <c r="K730" s="48">
        <v>3.84</v>
      </c>
      <c r="L730" s="48">
        <v>0</v>
      </c>
      <c r="N730" s="252">
        <f t="shared" si="88"/>
        <v>4</v>
      </c>
      <c r="O730" s="49" t="str">
        <f>Main!A840</f>
        <v>Sá</v>
      </c>
      <c r="P730" s="49">
        <f>Main!B840</f>
        <v>5</v>
      </c>
      <c r="Q730" s="49" t="str">
        <f>Main!C840</f>
        <v>Wolves</v>
      </c>
      <c r="R730" s="49">
        <f>Main!D840</f>
        <v>3.42</v>
      </c>
      <c r="S730" s="49">
        <f>Main!E840</f>
        <v>3.48</v>
      </c>
      <c r="T730" s="49">
        <f>Main!F840</f>
        <v>3.79</v>
      </c>
      <c r="U730" s="49">
        <f>Main!G840</f>
        <v>3.14</v>
      </c>
      <c r="V730" s="49">
        <f>Main!H840</f>
        <v>3.24</v>
      </c>
      <c r="W730" s="49">
        <f>Main!I840</f>
        <v>3.63</v>
      </c>
      <c r="X730" s="49">
        <f>Main!J840</f>
        <v>4.04</v>
      </c>
      <c r="Y730" s="49">
        <f>Main!K840</f>
        <v>2.83</v>
      </c>
      <c r="Z730" s="49">
        <f>Main!L3480</f>
        <v>0</v>
      </c>
      <c r="AB730" s="49">
        <v>3</v>
      </c>
      <c r="AC730" s="49" t="str">
        <v>Schär</v>
      </c>
      <c r="AD730" s="49">
        <v>4.9000000000000004</v>
      </c>
      <c r="AE730" s="49" t="str">
        <v>Newcastle</v>
      </c>
      <c r="AF730" s="49">
        <v>4.0599999999999996</v>
      </c>
      <c r="AG730" s="49">
        <v>1.69</v>
      </c>
      <c r="AH730" s="49">
        <v>3.37</v>
      </c>
      <c r="AI730" s="49">
        <v>2.85</v>
      </c>
      <c r="AJ730" s="49">
        <v>3.68</v>
      </c>
      <c r="AK730" s="49">
        <v>3.69</v>
      </c>
      <c r="AL730" s="49">
        <v>2.3199999999999998</v>
      </c>
      <c r="AM730" s="49">
        <v>2.0299999999999998</v>
      </c>
      <c r="AN730" s="49">
        <v>0</v>
      </c>
      <c r="AP730" s="50" t="str">
        <f>Main!A840</f>
        <v>Sá</v>
      </c>
      <c r="AQ730" s="50">
        <f>Main!B840</f>
        <v>5</v>
      </c>
      <c r="AR730" s="50" t="str">
        <f>Main!C840</f>
        <v>Wolves</v>
      </c>
      <c r="AS730" s="50">
        <f>Main!D840</f>
        <v>3.42</v>
      </c>
      <c r="AT730" s="50">
        <f>Main!E840</f>
        <v>3.48</v>
      </c>
      <c r="AU730" s="50">
        <f>Main!F840</f>
        <v>3.79</v>
      </c>
      <c r="AV730" s="50">
        <f>Main!G840</f>
        <v>3.14</v>
      </c>
      <c r="AW730" s="50">
        <f>Main!H840</f>
        <v>3.24</v>
      </c>
      <c r="AX730" s="50">
        <f>Main!I840</f>
        <v>3.63</v>
      </c>
      <c r="AY730" s="50">
        <f>Main!J840</f>
        <v>4.04</v>
      </c>
      <c r="AZ730" s="50">
        <f>Main!K840</f>
        <v>2.83</v>
      </c>
      <c r="BA730" s="50">
        <f>Main!L1720</f>
        <v>0</v>
      </c>
      <c r="BC730" s="50" t="str">
        <v>Sá</v>
      </c>
      <c r="BD730" s="50">
        <v>5</v>
      </c>
      <c r="BE730" s="50" t="str">
        <v>Wolves</v>
      </c>
      <c r="BF730" s="50">
        <v>3.42</v>
      </c>
      <c r="BG730" s="50">
        <v>3.48</v>
      </c>
      <c r="BH730" s="50">
        <v>3.79</v>
      </c>
      <c r="BI730" s="50">
        <v>3.14</v>
      </c>
      <c r="BJ730" s="50">
        <v>3.24</v>
      </c>
      <c r="BK730" s="50">
        <v>3.63</v>
      </c>
      <c r="BL730" s="50">
        <v>4.04</v>
      </c>
      <c r="BM730" s="50">
        <v>2.83</v>
      </c>
      <c r="BN730" s="50">
        <v>0</v>
      </c>
      <c r="BP730" s="126" t="str">
        <f>Main!A730</f>
        <v>Sá</v>
      </c>
      <c r="BQ730" s="126">
        <f>Main!N3480</f>
        <v>0</v>
      </c>
      <c r="BR730" s="126">
        <f>Main!J70</f>
        <v>4.04</v>
      </c>
      <c r="BS730" s="126" t="str">
        <v>Sá</v>
      </c>
      <c r="BT730" s="126">
        <v>0</v>
      </c>
      <c r="BU730" s="126">
        <v>4.04</v>
      </c>
      <c r="BV730" s="127" t="str">
        <f t="shared" si="89"/>
        <v>Sá</v>
      </c>
      <c r="BW730" s="127">
        <f>Main!P3480</f>
        <v>0</v>
      </c>
      <c r="BX730" s="127">
        <f t="shared" si="90"/>
        <v>4.04</v>
      </c>
      <c r="BY730" s="127" t="str">
        <v>Sá</v>
      </c>
      <c r="BZ730" s="127">
        <v>0</v>
      </c>
      <c r="CA730" s="127">
        <v>4.04</v>
      </c>
      <c r="CB730" s="128" t="str">
        <f t="shared" si="93"/>
        <v>Sá</v>
      </c>
      <c r="CC730" s="128">
        <f>Main!M3480</f>
        <v>0</v>
      </c>
      <c r="CD730" s="128">
        <f>Main!J70</f>
        <v>4.04</v>
      </c>
      <c r="CE730" s="128" t="str">
        <v>Sá</v>
      </c>
      <c r="CF730" s="128">
        <v>0</v>
      </c>
      <c r="CG730" s="128">
        <v>4.04</v>
      </c>
      <c r="CH730" s="19" t="str">
        <f t="shared" si="91"/>
        <v>Sá</v>
      </c>
      <c r="CI730" s="19">
        <f>Main!M3480-BQ730-BW730-CC730</f>
        <v>0</v>
      </c>
      <c r="CJ730" s="19">
        <f t="shared" si="92"/>
        <v>4.04</v>
      </c>
      <c r="CK730" s="19" t="str">
        <v>Sá</v>
      </c>
      <c r="CL730" s="19">
        <v>0</v>
      </c>
      <c r="CM730" s="19">
        <v>4.04</v>
      </c>
    </row>
    <row r="731" spans="1:91">
      <c r="A731" s="48" t="str">
        <v>Lloris</v>
      </c>
      <c r="B731" s="48">
        <v>5.5</v>
      </c>
      <c r="C731" s="48" t="str">
        <v>Spurs</v>
      </c>
      <c r="D731" s="48">
        <v>3.78</v>
      </c>
      <c r="E731" s="48">
        <v>3.63</v>
      </c>
      <c r="F731" s="48">
        <v>6.38</v>
      </c>
      <c r="G731" s="48">
        <v>3.52</v>
      </c>
      <c r="H731" s="48">
        <v>3.12</v>
      </c>
      <c r="I731" s="48">
        <v>3.45</v>
      </c>
      <c r="J731" s="48">
        <v>3.71</v>
      </c>
      <c r="K731" s="48">
        <v>3.45</v>
      </c>
      <c r="L731" s="48">
        <v>0</v>
      </c>
      <c r="N731" s="252">
        <f t="shared" si="88"/>
        <v>4</v>
      </c>
      <c r="O731" s="49" t="str">
        <f>Main!A841</f>
        <v>De Gea</v>
      </c>
      <c r="P731" s="49">
        <f>Main!B841</f>
        <v>4.9000000000000004</v>
      </c>
      <c r="Q731" s="49" t="str">
        <f>Main!C841</f>
        <v>Man Utd</v>
      </c>
      <c r="R731" s="49">
        <f>Main!D841</f>
        <v>3.92</v>
      </c>
      <c r="S731" s="49">
        <f>Main!E841</f>
        <v>4.1399999999999997</v>
      </c>
      <c r="T731" s="49">
        <f>Main!F841</f>
        <v>3.16</v>
      </c>
      <c r="U731" s="49">
        <f>Main!G841</f>
        <v>3.15</v>
      </c>
      <c r="V731" s="49">
        <f>Main!H841</f>
        <v>3.92</v>
      </c>
      <c r="W731" s="49">
        <f>Main!I841</f>
        <v>3.46</v>
      </c>
      <c r="X731" s="49">
        <f>Main!J841</f>
        <v>3.85</v>
      </c>
      <c r="Y731" s="49">
        <f>Main!K841</f>
        <v>1.85</v>
      </c>
      <c r="Z731" s="49">
        <f>Main!L3481</f>
        <v>0</v>
      </c>
      <c r="AB731" s="49">
        <v>3</v>
      </c>
      <c r="AC731" s="49" t="str">
        <v>Zinchenko</v>
      </c>
      <c r="AD731" s="49">
        <v>5</v>
      </c>
      <c r="AE731" s="49" t="str">
        <v>Arsenal</v>
      </c>
      <c r="AF731" s="49">
        <v>2.52</v>
      </c>
      <c r="AG731" s="49">
        <v>2.68</v>
      </c>
      <c r="AH731" s="49">
        <v>2.23</v>
      </c>
      <c r="AI731" s="49">
        <v>2.7</v>
      </c>
      <c r="AJ731" s="49">
        <v>3.15</v>
      </c>
      <c r="AK731" s="49">
        <v>5.31</v>
      </c>
      <c r="AL731" s="49">
        <v>2.75</v>
      </c>
      <c r="AM731" s="49">
        <v>2.25</v>
      </c>
      <c r="AN731" s="49">
        <v>0</v>
      </c>
      <c r="AP731" s="50" t="str">
        <f>Main!A841</f>
        <v>De Gea</v>
      </c>
      <c r="AQ731" s="50">
        <f>Main!B841</f>
        <v>4.9000000000000004</v>
      </c>
      <c r="AR731" s="50" t="str">
        <f>Main!C841</f>
        <v>Man Utd</v>
      </c>
      <c r="AS731" s="50">
        <f>Main!D841</f>
        <v>3.92</v>
      </c>
      <c r="AT731" s="50">
        <f>Main!E841</f>
        <v>4.1399999999999997</v>
      </c>
      <c r="AU731" s="50">
        <f>Main!F841</f>
        <v>3.16</v>
      </c>
      <c r="AV731" s="50">
        <f>Main!G841</f>
        <v>3.15</v>
      </c>
      <c r="AW731" s="50">
        <f>Main!H841</f>
        <v>3.92</v>
      </c>
      <c r="AX731" s="50">
        <f>Main!I841</f>
        <v>3.46</v>
      </c>
      <c r="AY731" s="50">
        <f>Main!J841</f>
        <v>3.85</v>
      </c>
      <c r="AZ731" s="50">
        <f>Main!K841</f>
        <v>1.85</v>
      </c>
      <c r="BA731" s="50">
        <f>Main!L1721</f>
        <v>0</v>
      </c>
      <c r="BC731" s="50" t="str">
        <v>De Gea</v>
      </c>
      <c r="BD731" s="50">
        <v>4.9000000000000004</v>
      </c>
      <c r="BE731" s="50" t="str">
        <v>Man Utd</v>
      </c>
      <c r="BF731" s="50">
        <v>3.92</v>
      </c>
      <c r="BG731" s="50">
        <v>4.1399999999999997</v>
      </c>
      <c r="BH731" s="50">
        <v>3.16</v>
      </c>
      <c r="BI731" s="50">
        <v>3.15</v>
      </c>
      <c r="BJ731" s="50">
        <v>3.92</v>
      </c>
      <c r="BK731" s="50">
        <v>3.46</v>
      </c>
      <c r="BL731" s="50">
        <v>3.85</v>
      </c>
      <c r="BM731" s="50">
        <v>1.85</v>
      </c>
      <c r="BN731" s="50">
        <v>0</v>
      </c>
      <c r="BP731" s="126" t="str">
        <f>Main!A731</f>
        <v>De Gea</v>
      </c>
      <c r="BQ731" s="126">
        <f>Main!N3481</f>
        <v>0</v>
      </c>
      <c r="BR731" s="126">
        <f>Main!J71</f>
        <v>3.85</v>
      </c>
      <c r="BS731" s="126" t="str">
        <v>De Gea</v>
      </c>
      <c r="BT731" s="126">
        <v>0</v>
      </c>
      <c r="BU731" s="126">
        <v>3.85</v>
      </c>
      <c r="BV731" s="127" t="str">
        <f t="shared" si="89"/>
        <v>De Gea</v>
      </c>
      <c r="BW731" s="127">
        <f>Main!P3481</f>
        <v>0</v>
      </c>
      <c r="BX731" s="127">
        <f t="shared" si="90"/>
        <v>3.85</v>
      </c>
      <c r="BY731" s="127" t="str">
        <v>De Gea</v>
      </c>
      <c r="BZ731" s="127">
        <v>0</v>
      </c>
      <c r="CA731" s="127">
        <v>3.85</v>
      </c>
      <c r="CB731" s="128" t="str">
        <f t="shared" si="93"/>
        <v>De Gea</v>
      </c>
      <c r="CC731" s="128">
        <f>Main!M3481</f>
        <v>0</v>
      </c>
      <c r="CD731" s="128">
        <f>Main!J71</f>
        <v>3.85</v>
      </c>
      <c r="CE731" s="128" t="str">
        <v>De Gea</v>
      </c>
      <c r="CF731" s="128">
        <v>0</v>
      </c>
      <c r="CG731" s="128">
        <v>3.85</v>
      </c>
      <c r="CH731" s="19" t="str">
        <f t="shared" si="91"/>
        <v>De Gea</v>
      </c>
      <c r="CI731" s="19">
        <f>Main!M3481-BQ731-BW731-CC731</f>
        <v>0</v>
      </c>
      <c r="CJ731" s="19">
        <f t="shared" si="92"/>
        <v>3.85</v>
      </c>
      <c r="CK731" s="19" t="str">
        <v>De Gea</v>
      </c>
      <c r="CL731" s="19">
        <v>0</v>
      </c>
      <c r="CM731" s="19">
        <v>3.85</v>
      </c>
    </row>
    <row r="732" spans="1:91">
      <c r="A732" s="48" t="str">
        <v>Pope</v>
      </c>
      <c r="B732" s="48">
        <v>5.3</v>
      </c>
      <c r="C732" s="48" t="str">
        <v>Newcastle</v>
      </c>
      <c r="D732" s="48">
        <v>3.98</v>
      </c>
      <c r="E732" s="48">
        <v>3.29</v>
      </c>
      <c r="F732" s="48">
        <v>3.99</v>
      </c>
      <c r="G732" s="48">
        <v>3.84</v>
      </c>
      <c r="H732" s="48">
        <v>3.96</v>
      </c>
      <c r="I732" s="48">
        <v>4</v>
      </c>
      <c r="J732" s="48">
        <v>3.37</v>
      </c>
      <c r="K732" s="48">
        <v>2.4300000000000002</v>
      </c>
      <c r="L732" s="48">
        <v>0</v>
      </c>
      <c r="N732" s="252">
        <f t="shared" si="88"/>
        <v>4</v>
      </c>
      <c r="O732" s="49" t="str">
        <f>Main!A842</f>
        <v>Pickford</v>
      </c>
      <c r="P732" s="49">
        <f>Main!B842</f>
        <v>4.5</v>
      </c>
      <c r="Q732" s="49" t="str">
        <f>Main!C842</f>
        <v>Everton</v>
      </c>
      <c r="R732" s="49">
        <f>Main!D842</f>
        <v>3.29</v>
      </c>
      <c r="S732" s="49">
        <f>Main!E842</f>
        <v>3.46</v>
      </c>
      <c r="T732" s="49">
        <f>Main!F842</f>
        <v>3.86</v>
      </c>
      <c r="U732" s="49">
        <f>Main!G842</f>
        <v>3.34</v>
      </c>
      <c r="V732" s="49">
        <f>Main!H842</f>
        <v>3.2</v>
      </c>
      <c r="W732" s="49">
        <f>Main!I842</f>
        <v>3.09</v>
      </c>
      <c r="X732" s="49">
        <f>Main!J842</f>
        <v>3.58</v>
      </c>
      <c r="Y732" s="49">
        <f>Main!K842</f>
        <v>3.56</v>
      </c>
      <c r="Z732" s="49">
        <f>Main!L3482</f>
        <v>0</v>
      </c>
      <c r="AB732" s="49">
        <v>3</v>
      </c>
      <c r="AC732" s="49" t="str">
        <v>Walker</v>
      </c>
      <c r="AD732" s="49">
        <v>4.8</v>
      </c>
      <c r="AE732" s="49" t="str">
        <v>Man City</v>
      </c>
      <c r="AF732" s="49">
        <v>3.17</v>
      </c>
      <c r="AG732" s="49">
        <v>2.37</v>
      </c>
      <c r="AH732" s="49">
        <v>4.68</v>
      </c>
      <c r="AI732" s="49">
        <v>3.05</v>
      </c>
      <c r="AJ732" s="49">
        <v>2.04</v>
      </c>
      <c r="AK732" s="49">
        <v>4.25</v>
      </c>
      <c r="AL732" s="49">
        <v>2.4500000000000002</v>
      </c>
      <c r="AM732" s="49">
        <v>1.1399999999999999</v>
      </c>
      <c r="AN732" s="49">
        <v>0</v>
      </c>
      <c r="AP732" s="50" t="str">
        <f>Main!A842</f>
        <v>Pickford</v>
      </c>
      <c r="AQ732" s="50">
        <f>Main!B842</f>
        <v>4.5</v>
      </c>
      <c r="AR732" s="50" t="str">
        <f>Main!C842</f>
        <v>Everton</v>
      </c>
      <c r="AS732" s="50">
        <f>Main!D842</f>
        <v>3.29</v>
      </c>
      <c r="AT732" s="50">
        <f>Main!E842</f>
        <v>3.46</v>
      </c>
      <c r="AU732" s="50">
        <f>Main!F842</f>
        <v>3.86</v>
      </c>
      <c r="AV732" s="50">
        <f>Main!G842</f>
        <v>3.34</v>
      </c>
      <c r="AW732" s="50">
        <f>Main!H842</f>
        <v>3.2</v>
      </c>
      <c r="AX732" s="50">
        <f>Main!I842</f>
        <v>3.09</v>
      </c>
      <c r="AY732" s="50">
        <f>Main!J842</f>
        <v>3.58</v>
      </c>
      <c r="AZ732" s="50">
        <f>Main!K842</f>
        <v>3.56</v>
      </c>
      <c r="BA732" s="50">
        <f>Main!L1722</f>
        <v>0</v>
      </c>
      <c r="BC732" s="50" t="str">
        <v>Pickford</v>
      </c>
      <c r="BD732" s="50">
        <v>4.5</v>
      </c>
      <c r="BE732" s="50" t="str">
        <v>Everton</v>
      </c>
      <c r="BF732" s="50">
        <v>3.29</v>
      </c>
      <c r="BG732" s="50">
        <v>3.46</v>
      </c>
      <c r="BH732" s="50">
        <v>3.86</v>
      </c>
      <c r="BI732" s="50">
        <v>3.34</v>
      </c>
      <c r="BJ732" s="50">
        <v>3.2</v>
      </c>
      <c r="BK732" s="50">
        <v>3.09</v>
      </c>
      <c r="BL732" s="50">
        <v>3.58</v>
      </c>
      <c r="BM732" s="50">
        <v>3.56</v>
      </c>
      <c r="BN732" s="50">
        <v>0</v>
      </c>
      <c r="BP732" s="126" t="str">
        <f>Main!A732</f>
        <v>Pickford</v>
      </c>
      <c r="BQ732" s="126">
        <f>Main!N3482</f>
        <v>0</v>
      </c>
      <c r="BR732" s="126">
        <f>Main!J72</f>
        <v>3.58</v>
      </c>
      <c r="BS732" s="126" t="str">
        <v>Pickford</v>
      </c>
      <c r="BT732" s="126">
        <v>0</v>
      </c>
      <c r="BU732" s="126">
        <v>3.58</v>
      </c>
      <c r="BV732" s="127" t="str">
        <f t="shared" si="89"/>
        <v>Pickford</v>
      </c>
      <c r="BW732" s="127">
        <f>Main!P3482</f>
        <v>0</v>
      </c>
      <c r="BX732" s="127">
        <f t="shared" si="90"/>
        <v>3.58</v>
      </c>
      <c r="BY732" s="127" t="str">
        <v>Pickford</v>
      </c>
      <c r="BZ732" s="127">
        <v>0</v>
      </c>
      <c r="CA732" s="127">
        <v>3.58</v>
      </c>
      <c r="CB732" s="128" t="str">
        <f t="shared" si="93"/>
        <v>Pickford</v>
      </c>
      <c r="CC732" s="128">
        <f>Main!M3482</f>
        <v>0</v>
      </c>
      <c r="CD732" s="128">
        <f>Main!J72</f>
        <v>3.58</v>
      </c>
      <c r="CE732" s="128" t="str">
        <v>Pickford</v>
      </c>
      <c r="CF732" s="128">
        <v>0</v>
      </c>
      <c r="CG732" s="128">
        <v>3.58</v>
      </c>
      <c r="CH732" s="19" t="str">
        <f t="shared" si="91"/>
        <v>Pickford</v>
      </c>
      <c r="CI732" s="19">
        <f>Main!M3482-BQ732-BW732-CC732</f>
        <v>0</v>
      </c>
      <c r="CJ732" s="19">
        <f t="shared" si="92"/>
        <v>3.58</v>
      </c>
      <c r="CK732" s="19" t="str">
        <v>Pickford</v>
      </c>
      <c r="CL732" s="19">
        <v>0</v>
      </c>
      <c r="CM732" s="19">
        <v>3.58</v>
      </c>
    </row>
    <row r="733" spans="1:91">
      <c r="A733" s="48" t="str">
        <v>Fabianski</v>
      </c>
      <c r="B733" s="48">
        <v>5</v>
      </c>
      <c r="C733" s="48" t="str">
        <v>West Ham</v>
      </c>
      <c r="D733" s="48">
        <v>3.78</v>
      </c>
      <c r="E733" s="48">
        <v>3.48</v>
      </c>
      <c r="F733" s="48">
        <v>3.68</v>
      </c>
      <c r="G733" s="48">
        <v>3.95</v>
      </c>
      <c r="H733" s="48">
        <v>3.23</v>
      </c>
      <c r="I733" s="48">
        <v>3.44</v>
      </c>
      <c r="J733" s="48">
        <v>3.18</v>
      </c>
      <c r="K733" s="48">
        <v>3.51</v>
      </c>
      <c r="L733" s="48">
        <v>0</v>
      </c>
      <c r="N733" s="252">
        <f t="shared" si="88"/>
        <v>4</v>
      </c>
      <c r="O733" s="49" t="str">
        <f>Main!A843</f>
        <v>Henderson</v>
      </c>
      <c r="P733" s="49">
        <f>Main!B843</f>
        <v>4.7</v>
      </c>
      <c r="Q733" s="49" t="str">
        <f>Main!C843</f>
        <v>Nott'm Forest</v>
      </c>
      <c r="R733" s="49">
        <f>Main!D843</f>
        <v>3.35</v>
      </c>
      <c r="S733" s="49">
        <f>Main!E843</f>
        <v>3.43</v>
      </c>
      <c r="T733" s="49">
        <f>Main!F843</f>
        <v>3.62</v>
      </c>
      <c r="U733" s="49">
        <f>Main!G843</f>
        <v>3.47</v>
      </c>
      <c r="V733" s="49">
        <f>Main!H843</f>
        <v>3.49</v>
      </c>
      <c r="W733" s="49">
        <f>Main!I843</f>
        <v>3.24</v>
      </c>
      <c r="X733" s="49">
        <f>Main!J843</f>
        <v>3.06</v>
      </c>
      <c r="Y733" s="49">
        <f>Main!K843</f>
        <v>2.78</v>
      </c>
      <c r="Z733" s="49">
        <f>Main!L3483</f>
        <v>0</v>
      </c>
      <c r="AB733" s="49">
        <v>3</v>
      </c>
      <c r="AC733" s="49" t="str">
        <v>Perišić</v>
      </c>
      <c r="AD733" s="49">
        <v>5.8</v>
      </c>
      <c r="AE733" s="49" t="str">
        <v>Spurs</v>
      </c>
      <c r="AF733" s="49">
        <v>0</v>
      </c>
      <c r="AG733" s="49">
        <v>0</v>
      </c>
      <c r="AH733" s="49">
        <v>0</v>
      </c>
      <c r="AI733" s="49">
        <v>0</v>
      </c>
      <c r="AJ733" s="49">
        <v>0</v>
      </c>
      <c r="AK733" s="49">
        <v>2.56</v>
      </c>
      <c r="AL733" s="49">
        <v>2.94</v>
      </c>
      <c r="AM733" s="49">
        <v>2.4700000000000002</v>
      </c>
      <c r="AN733" s="49">
        <v>0</v>
      </c>
      <c r="AP733" s="50" t="str">
        <f>Main!A843</f>
        <v>Henderson</v>
      </c>
      <c r="AQ733" s="50">
        <f>Main!B843</f>
        <v>4.7</v>
      </c>
      <c r="AR733" s="50" t="str">
        <f>Main!C843</f>
        <v>Nott'm Forest</v>
      </c>
      <c r="AS733" s="50">
        <f>Main!D843</f>
        <v>3.35</v>
      </c>
      <c r="AT733" s="50">
        <f>Main!E843</f>
        <v>3.43</v>
      </c>
      <c r="AU733" s="50">
        <f>Main!F843</f>
        <v>3.62</v>
      </c>
      <c r="AV733" s="50">
        <f>Main!G843</f>
        <v>3.47</v>
      </c>
      <c r="AW733" s="50">
        <f>Main!H843</f>
        <v>3.49</v>
      </c>
      <c r="AX733" s="50">
        <f>Main!I843</f>
        <v>3.24</v>
      </c>
      <c r="AY733" s="50">
        <f>Main!J843</f>
        <v>3.06</v>
      </c>
      <c r="AZ733" s="50">
        <f>Main!K843</f>
        <v>2.78</v>
      </c>
      <c r="BA733" s="50">
        <f>Main!L1723</f>
        <v>0</v>
      </c>
      <c r="BC733" s="50" t="str">
        <v>Henderson</v>
      </c>
      <c r="BD733" s="50">
        <v>4.7</v>
      </c>
      <c r="BE733" s="50" t="str">
        <v>Nott'm Forest</v>
      </c>
      <c r="BF733" s="50">
        <v>3.35</v>
      </c>
      <c r="BG733" s="50">
        <v>3.43</v>
      </c>
      <c r="BH733" s="50">
        <v>3.62</v>
      </c>
      <c r="BI733" s="50">
        <v>3.47</v>
      </c>
      <c r="BJ733" s="50">
        <v>3.49</v>
      </c>
      <c r="BK733" s="50">
        <v>3.24</v>
      </c>
      <c r="BL733" s="50">
        <v>3.06</v>
      </c>
      <c r="BM733" s="50">
        <v>2.78</v>
      </c>
      <c r="BN733" s="50">
        <v>0</v>
      </c>
      <c r="BP733" s="126" t="str">
        <f>Main!A733</f>
        <v>Henderson</v>
      </c>
      <c r="BQ733" s="126">
        <f>Main!N3483</f>
        <v>0</v>
      </c>
      <c r="BR733" s="126">
        <f>Main!J73</f>
        <v>3.06</v>
      </c>
      <c r="BS733" s="126" t="str">
        <v>Henderson</v>
      </c>
      <c r="BT733" s="126">
        <v>0</v>
      </c>
      <c r="BU733" s="126">
        <v>3.06</v>
      </c>
      <c r="BV733" s="127" t="str">
        <f t="shared" si="89"/>
        <v>Henderson</v>
      </c>
      <c r="BW733" s="127">
        <f>Main!P3483</f>
        <v>0</v>
      </c>
      <c r="BX733" s="127">
        <f t="shared" si="90"/>
        <v>3.06</v>
      </c>
      <c r="BY733" s="127" t="str">
        <v>Henderson</v>
      </c>
      <c r="BZ733" s="127">
        <v>0</v>
      </c>
      <c r="CA733" s="127">
        <v>3.06</v>
      </c>
      <c r="CB733" s="128" t="str">
        <f t="shared" si="93"/>
        <v>Henderson</v>
      </c>
      <c r="CC733" s="128">
        <f>Main!M3483</f>
        <v>0</v>
      </c>
      <c r="CD733" s="128">
        <f>Main!J73</f>
        <v>3.06</v>
      </c>
      <c r="CE733" s="128" t="str">
        <v>Henderson</v>
      </c>
      <c r="CF733" s="128">
        <v>0</v>
      </c>
      <c r="CG733" s="128">
        <v>3.06</v>
      </c>
      <c r="CH733" s="19" t="str">
        <f t="shared" si="91"/>
        <v>Henderson</v>
      </c>
      <c r="CI733" s="19">
        <f>Main!M3483-BQ733-BW733-CC733</f>
        <v>0</v>
      </c>
      <c r="CJ733" s="19">
        <f t="shared" si="92"/>
        <v>3.06</v>
      </c>
      <c r="CK733" s="19" t="str">
        <v>Henderson</v>
      </c>
      <c r="CL733" s="19">
        <v>0</v>
      </c>
      <c r="CM733" s="19">
        <v>3.06</v>
      </c>
    </row>
    <row r="734" spans="1:91">
      <c r="A734" s="48" t="str">
        <v>Sánchez</v>
      </c>
      <c r="B734" s="48">
        <v>4.5999999999999996</v>
      </c>
      <c r="C734" s="48" t="str">
        <v>Brighton</v>
      </c>
      <c r="D734" s="48">
        <v>3.34</v>
      </c>
      <c r="E734" s="48">
        <v>3.74</v>
      </c>
      <c r="F734" s="48">
        <v>3.23</v>
      </c>
      <c r="G734" s="48">
        <v>3.6</v>
      </c>
      <c r="H734" s="48">
        <v>4.09</v>
      </c>
      <c r="I734" s="48">
        <v>3.68</v>
      </c>
      <c r="J734" s="48">
        <v>3.82</v>
      </c>
      <c r="K734" s="48">
        <v>2.09</v>
      </c>
      <c r="L734" s="48">
        <v>0</v>
      </c>
      <c r="N734" s="252">
        <f t="shared" si="88"/>
        <v>4</v>
      </c>
      <c r="O734" s="49" t="str">
        <f>Main!A844</f>
        <v>Meslier</v>
      </c>
      <c r="P734" s="49">
        <f>Main!B844</f>
        <v>4.5</v>
      </c>
      <c r="Q734" s="49" t="str">
        <f>Main!C844</f>
        <v>Leeds</v>
      </c>
      <c r="R734" s="49">
        <f>Main!D844</f>
        <v>3.13</v>
      </c>
      <c r="S734" s="49">
        <f>Main!E844</f>
        <v>3.36</v>
      </c>
      <c r="T734" s="49">
        <f>Main!F844</f>
        <v>3.2</v>
      </c>
      <c r="U734" s="49">
        <f>Main!G844</f>
        <v>3.41</v>
      </c>
      <c r="V734" s="49">
        <f>Main!H844</f>
        <v>3.43</v>
      </c>
      <c r="W734" s="49">
        <f>Main!I844</f>
        <v>3.18</v>
      </c>
      <c r="X734" s="49">
        <f>Main!J844</f>
        <v>3.38</v>
      </c>
      <c r="Y734" s="49">
        <f>Main!K844</f>
        <v>3.24</v>
      </c>
      <c r="Z734" s="49">
        <f>Main!L3484</f>
        <v>0</v>
      </c>
      <c r="AB734" s="49">
        <v>3</v>
      </c>
      <c r="AC734" s="49" t="str">
        <v>Stones</v>
      </c>
      <c r="AD734" s="49">
        <v>5.4</v>
      </c>
      <c r="AE734" s="49" t="str">
        <v>Man City</v>
      </c>
      <c r="AF734" s="49">
        <v>3.18</v>
      </c>
      <c r="AG734" s="49">
        <v>2.4700000000000002</v>
      </c>
      <c r="AH734" s="49">
        <v>4.68</v>
      </c>
      <c r="AI734" s="49">
        <v>3.03</v>
      </c>
      <c r="AJ734" s="49">
        <v>1.96</v>
      </c>
      <c r="AK734" s="49">
        <v>3.99</v>
      </c>
      <c r="AL734" s="49">
        <v>2.36</v>
      </c>
      <c r="AM734" s="49">
        <v>1.05</v>
      </c>
      <c r="AN734" s="49">
        <v>0</v>
      </c>
      <c r="AP734" s="50" t="str">
        <f>Main!A844</f>
        <v>Meslier</v>
      </c>
      <c r="AQ734" s="50">
        <f>Main!B844</f>
        <v>4.5</v>
      </c>
      <c r="AR734" s="50" t="str">
        <f>Main!C844</f>
        <v>Leeds</v>
      </c>
      <c r="AS734" s="50">
        <f>Main!D844</f>
        <v>3.13</v>
      </c>
      <c r="AT734" s="50">
        <f>Main!E844</f>
        <v>3.36</v>
      </c>
      <c r="AU734" s="50">
        <f>Main!F844</f>
        <v>3.2</v>
      </c>
      <c r="AV734" s="50">
        <f>Main!G844</f>
        <v>3.41</v>
      </c>
      <c r="AW734" s="50">
        <f>Main!H844</f>
        <v>3.43</v>
      </c>
      <c r="AX734" s="50">
        <f>Main!I844</f>
        <v>3.18</v>
      </c>
      <c r="AY734" s="50">
        <f>Main!J844</f>
        <v>3.38</v>
      </c>
      <c r="AZ734" s="50">
        <f>Main!K844</f>
        <v>3.24</v>
      </c>
      <c r="BA734" s="50">
        <f>Main!L1724</f>
        <v>0</v>
      </c>
      <c r="BC734" s="50" t="str">
        <v>Meslier</v>
      </c>
      <c r="BD734" s="50">
        <v>4.5</v>
      </c>
      <c r="BE734" s="50" t="str">
        <v>Leeds</v>
      </c>
      <c r="BF734" s="50">
        <v>3.13</v>
      </c>
      <c r="BG734" s="50">
        <v>3.36</v>
      </c>
      <c r="BH734" s="50">
        <v>3.2</v>
      </c>
      <c r="BI734" s="50">
        <v>3.41</v>
      </c>
      <c r="BJ734" s="50">
        <v>3.43</v>
      </c>
      <c r="BK734" s="50">
        <v>3.18</v>
      </c>
      <c r="BL734" s="50">
        <v>3.38</v>
      </c>
      <c r="BM734" s="50">
        <v>3.24</v>
      </c>
      <c r="BN734" s="50">
        <v>0</v>
      </c>
      <c r="BP734" s="126" t="str">
        <f>Main!A734</f>
        <v>Meslier</v>
      </c>
      <c r="BQ734" s="126">
        <f>Main!N3484</f>
        <v>0</v>
      </c>
      <c r="BR734" s="126">
        <f>Main!J74</f>
        <v>3.38</v>
      </c>
      <c r="BS734" s="126" t="str">
        <v>Meslier</v>
      </c>
      <c r="BT734" s="126">
        <v>0</v>
      </c>
      <c r="BU734" s="126">
        <v>3.38</v>
      </c>
      <c r="BV734" s="127" t="str">
        <f t="shared" si="89"/>
        <v>Meslier</v>
      </c>
      <c r="BW734" s="127">
        <f>Main!P3484</f>
        <v>0</v>
      </c>
      <c r="BX734" s="127">
        <f t="shared" si="90"/>
        <v>3.38</v>
      </c>
      <c r="BY734" s="127" t="str">
        <v>Meslier</v>
      </c>
      <c r="BZ734" s="127">
        <v>0</v>
      </c>
      <c r="CA734" s="127">
        <v>3.38</v>
      </c>
      <c r="CB734" s="128" t="str">
        <f t="shared" si="93"/>
        <v>Meslier</v>
      </c>
      <c r="CC734" s="128">
        <f>Main!M3484</f>
        <v>0</v>
      </c>
      <c r="CD734" s="128">
        <f>Main!J74</f>
        <v>3.38</v>
      </c>
      <c r="CE734" s="128" t="str">
        <v>Meslier</v>
      </c>
      <c r="CF734" s="128">
        <v>0</v>
      </c>
      <c r="CG734" s="128">
        <v>3.38</v>
      </c>
      <c r="CH734" s="19" t="str">
        <f t="shared" si="91"/>
        <v>Meslier</v>
      </c>
      <c r="CI734" s="19">
        <f>Main!M3484-BQ734-BW734-CC734</f>
        <v>0</v>
      </c>
      <c r="CJ734" s="19">
        <f t="shared" si="92"/>
        <v>3.38</v>
      </c>
      <c r="CK734" s="19" t="str">
        <v>Meslier</v>
      </c>
      <c r="CL734" s="19">
        <v>0</v>
      </c>
      <c r="CM734" s="19">
        <v>3.38</v>
      </c>
    </row>
    <row r="735" spans="1:91">
      <c r="A735" s="48" t="str">
        <v>Sá</v>
      </c>
      <c r="B735" s="48">
        <v>5</v>
      </c>
      <c r="C735" s="48" t="str">
        <v>Wolves</v>
      </c>
      <c r="D735" s="48">
        <v>3.42</v>
      </c>
      <c r="E735" s="48">
        <v>3.48</v>
      </c>
      <c r="F735" s="48">
        <v>3.79</v>
      </c>
      <c r="G735" s="48">
        <v>3.14</v>
      </c>
      <c r="H735" s="48">
        <v>3.24</v>
      </c>
      <c r="I735" s="48">
        <v>3.63</v>
      </c>
      <c r="J735" s="48">
        <v>4.04</v>
      </c>
      <c r="K735" s="48">
        <v>2.83</v>
      </c>
      <c r="L735" s="48">
        <v>0</v>
      </c>
      <c r="N735" s="252">
        <f t="shared" si="88"/>
        <v>4</v>
      </c>
      <c r="O735" s="49" t="str">
        <f>Main!A845</f>
        <v>Guaita</v>
      </c>
      <c r="P735" s="49">
        <f>Main!B845</f>
        <v>4.5</v>
      </c>
      <c r="Q735" s="49" t="str">
        <f>Main!C845</f>
        <v>Crystal Palace</v>
      </c>
      <c r="R735" s="49">
        <f>Main!D845</f>
        <v>3.71</v>
      </c>
      <c r="S735" s="49">
        <f>Main!E845</f>
        <v>3.38</v>
      </c>
      <c r="T735" s="49">
        <f>Main!F845</f>
        <v>3.17</v>
      </c>
      <c r="U735" s="49">
        <f>Main!G845</f>
        <v>3.31</v>
      </c>
      <c r="V735" s="49">
        <f>Main!H845</f>
        <v>3.06</v>
      </c>
      <c r="W735" s="49">
        <f>Main!I845</f>
        <v>3.35</v>
      </c>
      <c r="X735" s="49">
        <f>Main!J845</f>
        <v>3.24</v>
      </c>
      <c r="Y735" s="49">
        <f>Main!K845</f>
        <v>3.06</v>
      </c>
      <c r="Z735" s="49">
        <f>Main!L3485</f>
        <v>0</v>
      </c>
      <c r="AB735" s="49">
        <v>3</v>
      </c>
      <c r="AC735" s="49" t="str">
        <v>Shaw</v>
      </c>
      <c r="AD735" s="49">
        <v>4.8</v>
      </c>
      <c r="AE735" s="49" t="str">
        <v>Man Utd</v>
      </c>
      <c r="AF735" s="49">
        <v>3.54</v>
      </c>
      <c r="AG735" s="49">
        <v>4.2</v>
      </c>
      <c r="AH735" s="49">
        <v>1.83</v>
      </c>
      <c r="AI735" s="49">
        <v>1.77</v>
      </c>
      <c r="AJ735" s="49">
        <v>3.5</v>
      </c>
      <c r="AK735" s="49">
        <v>2.77</v>
      </c>
      <c r="AL735" s="49">
        <v>3.37</v>
      </c>
      <c r="AM735" s="49">
        <v>1.64</v>
      </c>
      <c r="AN735" s="49">
        <v>0</v>
      </c>
      <c r="AP735" s="50" t="str">
        <f>Main!A845</f>
        <v>Guaita</v>
      </c>
      <c r="AQ735" s="50">
        <f>Main!B845</f>
        <v>4.5</v>
      </c>
      <c r="AR735" s="50" t="str">
        <f>Main!C845</f>
        <v>Crystal Palace</v>
      </c>
      <c r="AS735" s="50">
        <f>Main!D845</f>
        <v>3.71</v>
      </c>
      <c r="AT735" s="50">
        <f>Main!E845</f>
        <v>3.38</v>
      </c>
      <c r="AU735" s="50">
        <f>Main!F845</f>
        <v>3.17</v>
      </c>
      <c r="AV735" s="50">
        <f>Main!G845</f>
        <v>3.31</v>
      </c>
      <c r="AW735" s="50">
        <f>Main!H845</f>
        <v>3.06</v>
      </c>
      <c r="AX735" s="50">
        <f>Main!I845</f>
        <v>3.35</v>
      </c>
      <c r="AY735" s="50">
        <f>Main!J845</f>
        <v>3.24</v>
      </c>
      <c r="AZ735" s="50">
        <f>Main!K845</f>
        <v>3.06</v>
      </c>
      <c r="BA735" s="50">
        <f>Main!L1725</f>
        <v>0</v>
      </c>
      <c r="BC735" s="50" t="str">
        <v>Guaita</v>
      </c>
      <c r="BD735" s="50">
        <v>4.5</v>
      </c>
      <c r="BE735" s="50" t="str">
        <v>Crystal Palace</v>
      </c>
      <c r="BF735" s="50">
        <v>3.71</v>
      </c>
      <c r="BG735" s="50">
        <v>3.38</v>
      </c>
      <c r="BH735" s="50">
        <v>3.17</v>
      </c>
      <c r="BI735" s="50">
        <v>3.31</v>
      </c>
      <c r="BJ735" s="50">
        <v>3.06</v>
      </c>
      <c r="BK735" s="50">
        <v>3.35</v>
      </c>
      <c r="BL735" s="50">
        <v>3.24</v>
      </c>
      <c r="BM735" s="50">
        <v>3.06</v>
      </c>
      <c r="BN735" s="50">
        <v>0</v>
      </c>
      <c r="BP735" s="126" t="str">
        <f>Main!A735</f>
        <v>Guaita</v>
      </c>
      <c r="BQ735" s="126">
        <f>Main!N3485</f>
        <v>0</v>
      </c>
      <c r="BR735" s="126">
        <f>Main!J75</f>
        <v>3.24</v>
      </c>
      <c r="BS735" s="126" t="str">
        <v>Guaita</v>
      </c>
      <c r="BT735" s="126">
        <v>0</v>
      </c>
      <c r="BU735" s="126">
        <v>3.24</v>
      </c>
      <c r="BV735" s="127" t="str">
        <f t="shared" si="89"/>
        <v>Guaita</v>
      </c>
      <c r="BW735" s="127">
        <f>Main!P3485</f>
        <v>0</v>
      </c>
      <c r="BX735" s="127">
        <f t="shared" si="90"/>
        <v>3.24</v>
      </c>
      <c r="BY735" s="127" t="str">
        <v>Guaita</v>
      </c>
      <c r="BZ735" s="127">
        <v>0</v>
      </c>
      <c r="CA735" s="127">
        <v>3.24</v>
      </c>
      <c r="CB735" s="128" t="str">
        <f t="shared" si="93"/>
        <v>Guaita</v>
      </c>
      <c r="CC735" s="128">
        <f>Main!M3485</f>
        <v>0</v>
      </c>
      <c r="CD735" s="128">
        <f>Main!J75</f>
        <v>3.24</v>
      </c>
      <c r="CE735" s="128" t="str">
        <v>Guaita</v>
      </c>
      <c r="CF735" s="128">
        <v>0</v>
      </c>
      <c r="CG735" s="128">
        <v>3.24</v>
      </c>
      <c r="CH735" s="19" t="str">
        <f t="shared" si="91"/>
        <v>Guaita</v>
      </c>
      <c r="CI735" s="19">
        <f>Main!M3485-BQ735-BW735-CC735</f>
        <v>0</v>
      </c>
      <c r="CJ735" s="19">
        <f t="shared" si="92"/>
        <v>3.24</v>
      </c>
      <c r="CK735" s="19" t="str">
        <v>Guaita</v>
      </c>
      <c r="CL735" s="19">
        <v>0</v>
      </c>
      <c r="CM735" s="19">
        <v>3.24</v>
      </c>
    </row>
    <row r="736" spans="1:91">
      <c r="A736" s="48" t="str">
        <v>De Gea</v>
      </c>
      <c r="B736" s="48">
        <v>4.9000000000000004</v>
      </c>
      <c r="C736" s="48" t="str">
        <v>Man Utd</v>
      </c>
      <c r="D736" s="48">
        <v>3.92</v>
      </c>
      <c r="E736" s="48">
        <v>4.1399999999999997</v>
      </c>
      <c r="F736" s="48">
        <v>3.16</v>
      </c>
      <c r="G736" s="48">
        <v>3.15</v>
      </c>
      <c r="H736" s="48">
        <v>3.92</v>
      </c>
      <c r="I736" s="48">
        <v>3.46</v>
      </c>
      <c r="J736" s="48">
        <v>3.85</v>
      </c>
      <c r="K736" s="48">
        <v>1.85</v>
      </c>
      <c r="L736" s="48">
        <v>0</v>
      </c>
      <c r="N736" s="252">
        <f t="shared" si="88"/>
        <v>2</v>
      </c>
      <c r="O736" s="49" t="str">
        <f>Main!A846</f>
        <v>Salah</v>
      </c>
      <c r="P736" s="49">
        <f>Main!B846</f>
        <v>12.8</v>
      </c>
      <c r="Q736" s="49" t="str">
        <f>Main!C846</f>
        <v>Liverpool</v>
      </c>
      <c r="R736" s="49">
        <f>Main!D846</f>
        <v>8.14</v>
      </c>
      <c r="S736" s="49">
        <f>Main!E846</f>
        <v>6.7</v>
      </c>
      <c r="T736" s="49">
        <f>Main!F846</f>
        <v>5.55</v>
      </c>
      <c r="U736" s="49">
        <f>Main!G846</f>
        <v>5.82</v>
      </c>
      <c r="V736" s="49">
        <f>Main!H846</f>
        <v>5.69</v>
      </c>
      <c r="W736" s="49">
        <f>Main!I846</f>
        <v>7.04</v>
      </c>
      <c r="X736" s="49">
        <f>Main!J846</f>
        <v>4.66</v>
      </c>
      <c r="Y736" s="49">
        <f>Main!K846</f>
        <v>5.59</v>
      </c>
      <c r="Z736" s="49">
        <f>Main!L3486</f>
        <v>1</v>
      </c>
      <c r="AB736" s="49">
        <v>3</v>
      </c>
      <c r="AC736" s="49" t="str">
        <v>Cucurella</v>
      </c>
      <c r="AD736" s="49">
        <v>5.0999999999999996</v>
      </c>
      <c r="AE736" s="49" t="str">
        <v>Chelsea</v>
      </c>
      <c r="AF736" s="49">
        <v>3.86</v>
      </c>
      <c r="AG736" s="49">
        <v>5.55</v>
      </c>
      <c r="AH736" s="49">
        <v>3.95</v>
      </c>
      <c r="AI736" s="49">
        <v>1.86</v>
      </c>
      <c r="AJ736" s="49">
        <v>2.25</v>
      </c>
      <c r="AK736" s="49">
        <v>1.58</v>
      </c>
      <c r="AL736" s="49">
        <v>2.11</v>
      </c>
      <c r="AM736" s="49">
        <v>1.37</v>
      </c>
      <c r="AN736" s="49">
        <v>0</v>
      </c>
      <c r="AP736" s="50" t="str">
        <f>Main!A846</f>
        <v>Salah</v>
      </c>
      <c r="AQ736" s="50">
        <f>Main!B846</f>
        <v>12.8</v>
      </c>
      <c r="AR736" s="50" t="str">
        <f>Main!C846</f>
        <v>Liverpool</v>
      </c>
      <c r="AS736" s="50">
        <f>Main!D846</f>
        <v>8.14</v>
      </c>
      <c r="AT736" s="50">
        <f>Main!E846</f>
        <v>6.7</v>
      </c>
      <c r="AU736" s="50">
        <f>Main!F846</f>
        <v>5.55</v>
      </c>
      <c r="AV736" s="50">
        <f>Main!G846</f>
        <v>5.82</v>
      </c>
      <c r="AW736" s="50">
        <f>Main!H846</f>
        <v>5.69</v>
      </c>
      <c r="AX736" s="50">
        <f>Main!I846</f>
        <v>7.04</v>
      </c>
      <c r="AY736" s="50">
        <f>Main!J846</f>
        <v>4.66</v>
      </c>
      <c r="AZ736" s="50">
        <f>Main!K846</f>
        <v>5.59</v>
      </c>
      <c r="BA736" s="50">
        <f>Main!L1726</f>
        <v>0</v>
      </c>
      <c r="BC736" s="50" t="str">
        <v>Salah</v>
      </c>
      <c r="BD736" s="50">
        <v>12.8</v>
      </c>
      <c r="BE736" s="50" t="str">
        <v>Liverpool</v>
      </c>
      <c r="BF736" s="50">
        <v>8.14</v>
      </c>
      <c r="BG736" s="50">
        <v>6.7</v>
      </c>
      <c r="BH736" s="50">
        <v>5.55</v>
      </c>
      <c r="BI736" s="50">
        <v>5.82</v>
      </c>
      <c r="BJ736" s="50">
        <v>5.69</v>
      </c>
      <c r="BK736" s="50">
        <v>7.04</v>
      </c>
      <c r="BL736" s="50">
        <v>4.66</v>
      </c>
      <c r="BM736" s="50">
        <v>5.59</v>
      </c>
      <c r="BN736" s="50">
        <v>0</v>
      </c>
      <c r="BP736" s="126" t="str">
        <f>Main!A736</f>
        <v>Salah</v>
      </c>
      <c r="BQ736" s="126">
        <f>Main!N3486</f>
        <v>0</v>
      </c>
      <c r="BR736" s="126">
        <f>Main!J76</f>
        <v>4.66</v>
      </c>
      <c r="BS736" s="126" t="str">
        <v>Salah</v>
      </c>
      <c r="BT736" s="126">
        <v>0</v>
      </c>
      <c r="BU736" s="126">
        <v>4.66</v>
      </c>
      <c r="BV736" s="127" t="str">
        <f t="shared" si="89"/>
        <v>Salah</v>
      </c>
      <c r="BW736" s="127">
        <f>Main!P3486</f>
        <v>0</v>
      </c>
      <c r="BX736" s="127">
        <f t="shared" si="90"/>
        <v>4.66</v>
      </c>
      <c r="BY736" s="127" t="str">
        <v>Salah</v>
      </c>
      <c r="BZ736" s="127">
        <v>0</v>
      </c>
      <c r="CA736" s="127">
        <v>4.66</v>
      </c>
      <c r="CH736" s="19" t="str">
        <f t="shared" si="91"/>
        <v>Salah</v>
      </c>
      <c r="CI736" s="19">
        <f>Main!M3486-BQ736-BW736-CC736</f>
        <v>0</v>
      </c>
      <c r="CJ736" s="19">
        <f t="shared" si="92"/>
        <v>4.66</v>
      </c>
      <c r="CK736" s="19" t="str">
        <v>Salah</v>
      </c>
      <c r="CL736" s="19">
        <v>0</v>
      </c>
      <c r="CM736" s="19">
        <v>4.66</v>
      </c>
    </row>
    <row r="737" spans="1:91">
      <c r="A737" s="48" t="str">
        <v>Pickford</v>
      </c>
      <c r="B737" s="48">
        <v>4.5</v>
      </c>
      <c r="C737" s="48" t="str">
        <v>Everton</v>
      </c>
      <c r="D737" s="48">
        <v>3.29</v>
      </c>
      <c r="E737" s="48">
        <v>3.46</v>
      </c>
      <c r="F737" s="48">
        <v>3.86</v>
      </c>
      <c r="G737" s="48">
        <v>3.34</v>
      </c>
      <c r="H737" s="48">
        <v>3.2</v>
      </c>
      <c r="I737" s="48">
        <v>3.09</v>
      </c>
      <c r="J737" s="48">
        <v>3.58</v>
      </c>
      <c r="K737" s="48">
        <v>3.56</v>
      </c>
      <c r="L737" s="48">
        <v>0</v>
      </c>
      <c r="N737" s="252">
        <f t="shared" si="88"/>
        <v>2</v>
      </c>
      <c r="O737" s="49" t="str">
        <f>Main!A847</f>
        <v>De Bruyne</v>
      </c>
      <c r="P737" s="49">
        <f>Main!B847</f>
        <v>12.6</v>
      </c>
      <c r="Q737" s="49" t="str">
        <f>Main!C847</f>
        <v>Man City</v>
      </c>
      <c r="R737" s="49">
        <f>Main!D847</f>
        <v>6.01</v>
      </c>
      <c r="S737" s="49">
        <f>Main!E847</f>
        <v>4.38</v>
      </c>
      <c r="T737" s="49">
        <f>Main!F847</f>
        <v>9.01</v>
      </c>
      <c r="U737" s="49">
        <f>Main!G847</f>
        <v>5.29</v>
      </c>
      <c r="V737" s="49">
        <f>Main!H847</f>
        <v>4.18</v>
      </c>
      <c r="W737" s="49">
        <f>Main!I847</f>
        <v>9.2799999999999994</v>
      </c>
      <c r="X737" s="49">
        <f>Main!J847</f>
        <v>5.0999999999999996</v>
      </c>
      <c r="Y737" s="49">
        <f>Main!K847</f>
        <v>2.2400000000000002</v>
      </c>
      <c r="Z737" s="49">
        <f>Main!L3487</f>
        <v>0</v>
      </c>
      <c r="AB737" s="49">
        <v>3</v>
      </c>
      <c r="AC737" s="49" t="str">
        <v>Varane</v>
      </c>
      <c r="AD737" s="49">
        <v>4.8</v>
      </c>
      <c r="AE737" s="49" t="str">
        <v>Man Utd</v>
      </c>
      <c r="AF737" s="49">
        <v>3.47</v>
      </c>
      <c r="AG737" s="49">
        <v>3.84</v>
      </c>
      <c r="AH737" s="49">
        <v>1.94</v>
      </c>
      <c r="AI737" s="49">
        <v>1.83</v>
      </c>
      <c r="AJ737" s="49">
        <v>3.41</v>
      </c>
      <c r="AK737" s="49">
        <v>2.6</v>
      </c>
      <c r="AL737" s="49">
        <v>3.21</v>
      </c>
      <c r="AM737" s="49">
        <v>1.55</v>
      </c>
      <c r="AN737" s="49">
        <v>0</v>
      </c>
      <c r="AP737" s="50" t="str">
        <f>Main!A847</f>
        <v>De Bruyne</v>
      </c>
      <c r="AQ737" s="50">
        <f>Main!B847</f>
        <v>12.6</v>
      </c>
      <c r="AR737" s="50" t="str">
        <f>Main!C847</f>
        <v>Man City</v>
      </c>
      <c r="AS737" s="50">
        <f>Main!D847</f>
        <v>6.01</v>
      </c>
      <c r="AT737" s="50">
        <f>Main!E847</f>
        <v>4.38</v>
      </c>
      <c r="AU737" s="50">
        <f>Main!F847</f>
        <v>9.01</v>
      </c>
      <c r="AV737" s="50">
        <f>Main!G847</f>
        <v>5.29</v>
      </c>
      <c r="AW737" s="50">
        <f>Main!H847</f>
        <v>4.18</v>
      </c>
      <c r="AX737" s="50">
        <f>Main!I847</f>
        <v>9.2799999999999994</v>
      </c>
      <c r="AY737" s="50">
        <f>Main!J847</f>
        <v>5.0999999999999996</v>
      </c>
      <c r="AZ737" s="50">
        <f>Main!K847</f>
        <v>2.2400000000000002</v>
      </c>
      <c r="BA737" s="50">
        <f>Main!L1727</f>
        <v>0</v>
      </c>
      <c r="BC737" s="50" t="str">
        <v>De Bruyne</v>
      </c>
      <c r="BD737" s="50">
        <v>12.6</v>
      </c>
      <c r="BE737" s="50" t="str">
        <v>Man City</v>
      </c>
      <c r="BF737" s="50">
        <v>6.01</v>
      </c>
      <c r="BG737" s="50">
        <v>4.38</v>
      </c>
      <c r="BH737" s="50">
        <v>9.01</v>
      </c>
      <c r="BI737" s="50">
        <v>5.29</v>
      </c>
      <c r="BJ737" s="50">
        <v>4.18</v>
      </c>
      <c r="BK737" s="50">
        <v>9.2799999999999994</v>
      </c>
      <c r="BL737" s="50">
        <v>5.0999999999999996</v>
      </c>
      <c r="BM737" s="50">
        <v>2.2400000000000002</v>
      </c>
      <c r="BN737" s="50">
        <v>0</v>
      </c>
      <c r="BP737" s="126" t="str">
        <f>Main!A737</f>
        <v>De Bruyne</v>
      </c>
      <c r="BQ737" s="126">
        <f>Main!N3487</f>
        <v>0</v>
      </c>
      <c r="BR737" s="126">
        <f>Main!J77</f>
        <v>5.0999999999999996</v>
      </c>
      <c r="BS737" s="126" t="str">
        <v>De Bruyne</v>
      </c>
      <c r="BT737" s="126">
        <v>0</v>
      </c>
      <c r="BU737" s="126">
        <v>5.0999999999999996</v>
      </c>
      <c r="BV737" s="127" t="str">
        <f t="shared" si="89"/>
        <v>De Bruyne</v>
      </c>
      <c r="BW737" s="127">
        <f>Main!P3487</f>
        <v>0</v>
      </c>
      <c r="BX737" s="127">
        <f t="shared" si="90"/>
        <v>5.0999999999999996</v>
      </c>
      <c r="BY737" s="127" t="str">
        <v>De Bruyne</v>
      </c>
      <c r="BZ737" s="127">
        <v>0</v>
      </c>
      <c r="CA737" s="127">
        <v>5.0999999999999996</v>
      </c>
      <c r="CH737" s="19" t="str">
        <f t="shared" si="91"/>
        <v>De Bruyne</v>
      </c>
      <c r="CI737" s="19">
        <f>Main!M3487-BQ737-BW737-CC737</f>
        <v>0</v>
      </c>
      <c r="CJ737" s="19">
        <f t="shared" si="92"/>
        <v>5.0999999999999996</v>
      </c>
      <c r="CK737" s="19" t="str">
        <v>De Bruyne</v>
      </c>
      <c r="CL737" s="19">
        <v>0</v>
      </c>
      <c r="CM737" s="19">
        <v>5.0999999999999996</v>
      </c>
    </row>
    <row r="738" spans="1:91">
      <c r="A738" s="48" t="str">
        <v>Henderson</v>
      </c>
      <c r="B738" s="48">
        <v>4.7</v>
      </c>
      <c r="C738" s="48" t="str">
        <v>Nott'm Forest</v>
      </c>
      <c r="D738" s="48">
        <v>3.35</v>
      </c>
      <c r="E738" s="48">
        <v>3.43</v>
      </c>
      <c r="F738" s="48">
        <v>3.62</v>
      </c>
      <c r="G738" s="48">
        <v>3.47</v>
      </c>
      <c r="H738" s="48">
        <v>3.49</v>
      </c>
      <c r="I738" s="48">
        <v>3.24</v>
      </c>
      <c r="J738" s="48">
        <v>3.06</v>
      </c>
      <c r="K738" s="48">
        <v>2.78</v>
      </c>
      <c r="L738" s="48">
        <v>0</v>
      </c>
      <c r="N738" s="252">
        <f t="shared" si="88"/>
        <v>2</v>
      </c>
      <c r="O738" s="49" t="str">
        <f>Main!A848</f>
        <v>Saka</v>
      </c>
      <c r="P738" s="49">
        <f>Main!B848</f>
        <v>8</v>
      </c>
      <c r="Q738" s="49" t="str">
        <f>Main!C848</f>
        <v>Arsenal</v>
      </c>
      <c r="R738" s="49">
        <f>Main!D848</f>
        <v>4.79</v>
      </c>
      <c r="S738" s="49">
        <f>Main!E848</f>
        <v>4.96</v>
      </c>
      <c r="T738" s="49">
        <f>Main!F848</f>
        <v>4.45</v>
      </c>
      <c r="U738" s="49">
        <f>Main!G848</f>
        <v>4.71</v>
      </c>
      <c r="V738" s="49">
        <f>Main!H848</f>
        <v>5.0199999999999996</v>
      </c>
      <c r="W738" s="49">
        <f>Main!I848</f>
        <v>9.41</v>
      </c>
      <c r="X738" s="49">
        <f>Main!J848</f>
        <v>4.7699999999999996</v>
      </c>
      <c r="Y738" s="49">
        <f>Main!K848</f>
        <v>3.88</v>
      </c>
      <c r="Z738" s="49">
        <f>Main!L3488</f>
        <v>1</v>
      </c>
      <c r="AB738" s="49">
        <v>3</v>
      </c>
      <c r="AC738" s="49" t="str">
        <v>Estupiñán</v>
      </c>
      <c r="AD738" s="49">
        <v>4.5</v>
      </c>
      <c r="AE738" s="49" t="str">
        <v>Brighton</v>
      </c>
      <c r="AF738" s="49">
        <v>2.37</v>
      </c>
      <c r="AG738" s="49">
        <v>3.26</v>
      </c>
      <c r="AH738" s="49">
        <v>2.17</v>
      </c>
      <c r="AI738" s="49">
        <v>2.61</v>
      </c>
      <c r="AJ738" s="49">
        <v>3.62</v>
      </c>
      <c r="AK738" s="49">
        <v>2.79</v>
      </c>
      <c r="AL738" s="49">
        <v>3.17</v>
      </c>
      <c r="AM738" s="49">
        <v>1.31</v>
      </c>
      <c r="AN738" s="49">
        <v>0</v>
      </c>
      <c r="AP738" s="50" t="str">
        <f>Main!A848</f>
        <v>Saka</v>
      </c>
      <c r="AQ738" s="50">
        <f>Main!B848</f>
        <v>8</v>
      </c>
      <c r="AR738" s="50" t="str">
        <f>Main!C848</f>
        <v>Arsenal</v>
      </c>
      <c r="AS738" s="50">
        <f>Main!D848</f>
        <v>4.79</v>
      </c>
      <c r="AT738" s="50">
        <f>Main!E848</f>
        <v>4.96</v>
      </c>
      <c r="AU738" s="50">
        <f>Main!F848</f>
        <v>4.45</v>
      </c>
      <c r="AV738" s="50">
        <f>Main!G848</f>
        <v>4.71</v>
      </c>
      <c r="AW738" s="50">
        <f>Main!H848</f>
        <v>5.0199999999999996</v>
      </c>
      <c r="AX738" s="50">
        <f>Main!I848</f>
        <v>9.41</v>
      </c>
      <c r="AY738" s="50">
        <f>Main!J848</f>
        <v>4.7699999999999996</v>
      </c>
      <c r="AZ738" s="50">
        <f>Main!K848</f>
        <v>3.88</v>
      </c>
      <c r="BA738" s="50">
        <f>Main!L1728</f>
        <v>0</v>
      </c>
      <c r="BC738" s="50" t="str">
        <v>Saka</v>
      </c>
      <c r="BD738" s="50">
        <v>8</v>
      </c>
      <c r="BE738" s="50" t="str">
        <v>Arsenal</v>
      </c>
      <c r="BF738" s="50">
        <v>4.79</v>
      </c>
      <c r="BG738" s="50">
        <v>4.96</v>
      </c>
      <c r="BH738" s="50">
        <v>4.45</v>
      </c>
      <c r="BI738" s="50">
        <v>4.71</v>
      </c>
      <c r="BJ738" s="50">
        <v>5.0199999999999996</v>
      </c>
      <c r="BK738" s="50">
        <v>9.41</v>
      </c>
      <c r="BL738" s="50">
        <v>4.7699999999999996</v>
      </c>
      <c r="BM738" s="50">
        <v>3.88</v>
      </c>
      <c r="BN738" s="50">
        <v>0</v>
      </c>
      <c r="BP738" s="126" t="str">
        <f>Main!A738</f>
        <v>Saka</v>
      </c>
      <c r="BQ738" s="126">
        <f>Main!N3488</f>
        <v>0</v>
      </c>
      <c r="BR738" s="126">
        <f>Main!J78</f>
        <v>4.7699999999999996</v>
      </c>
      <c r="BS738" s="126" t="str">
        <v>Saka</v>
      </c>
      <c r="BT738" s="126">
        <v>0</v>
      </c>
      <c r="BU738" s="126">
        <v>4.7699999999999996</v>
      </c>
      <c r="BV738" s="127" t="str">
        <f t="shared" si="89"/>
        <v>Saka</v>
      </c>
      <c r="BW738" s="127">
        <f>Main!P3488</f>
        <v>0</v>
      </c>
      <c r="BX738" s="127">
        <f t="shared" si="90"/>
        <v>4.7699999999999996</v>
      </c>
      <c r="BY738" s="127" t="str">
        <v>Saka</v>
      </c>
      <c r="BZ738" s="127">
        <v>0</v>
      </c>
      <c r="CA738" s="127">
        <v>4.7699999999999996</v>
      </c>
      <c r="CH738" s="19" t="str">
        <f t="shared" si="91"/>
        <v>Saka</v>
      </c>
      <c r="CI738" s="19">
        <f>Main!M3488-BQ738-BW738-CC738</f>
        <v>0</v>
      </c>
      <c r="CJ738" s="19">
        <f t="shared" si="92"/>
        <v>4.7699999999999996</v>
      </c>
      <c r="CK738" s="19" t="str">
        <v>Saka</v>
      </c>
      <c r="CL738" s="19">
        <v>0</v>
      </c>
      <c r="CM738" s="19">
        <v>4.7699999999999996</v>
      </c>
    </row>
    <row r="739" spans="1:91">
      <c r="A739" s="48" t="str">
        <v>Meslier</v>
      </c>
      <c r="B739" s="48">
        <v>4.5</v>
      </c>
      <c r="C739" s="48" t="str">
        <v>Leeds</v>
      </c>
      <c r="D739" s="48">
        <v>3.13</v>
      </c>
      <c r="E739" s="48">
        <v>3.36</v>
      </c>
      <c r="F739" s="48">
        <v>3.2</v>
      </c>
      <c r="G739" s="48">
        <v>3.41</v>
      </c>
      <c r="H739" s="48">
        <v>3.43</v>
      </c>
      <c r="I739" s="48">
        <v>3.18</v>
      </c>
      <c r="J739" s="48">
        <v>3.38</v>
      </c>
      <c r="K739" s="48">
        <v>3.24</v>
      </c>
      <c r="L739" s="48">
        <v>0</v>
      </c>
      <c r="N739" s="252">
        <f t="shared" si="88"/>
        <v>2</v>
      </c>
      <c r="O739" s="49" t="str">
        <f>Main!A849</f>
        <v>Son</v>
      </c>
      <c r="P739" s="49">
        <f>Main!B849</f>
        <v>11.6</v>
      </c>
      <c r="Q739" s="49" t="str">
        <f>Main!C849</f>
        <v>Spurs</v>
      </c>
      <c r="R739" s="49">
        <f>Main!D849</f>
        <v>5.93</v>
      </c>
      <c r="S739" s="49">
        <f>Main!E849</f>
        <v>5.04</v>
      </c>
      <c r="T739" s="49">
        <f>Main!F849</f>
        <v>8.06</v>
      </c>
      <c r="U739" s="49">
        <f>Main!G849</f>
        <v>5.0999999999999996</v>
      </c>
      <c r="V739" s="49">
        <f>Main!H849</f>
        <v>3.66</v>
      </c>
      <c r="W739" s="49">
        <f>Main!I849</f>
        <v>4.46</v>
      </c>
      <c r="X739" s="49">
        <f>Main!J849</f>
        <v>4.74</v>
      </c>
      <c r="Y739" s="49">
        <f>Main!K849</f>
        <v>4.2</v>
      </c>
      <c r="Z739" s="49">
        <f>Main!L3489</f>
        <v>0</v>
      </c>
      <c r="AB739" s="49">
        <v>3</v>
      </c>
      <c r="AC739" s="49" t="str">
        <v>Matip</v>
      </c>
      <c r="AD739" s="49">
        <v>5.9</v>
      </c>
      <c r="AE739" s="49" t="str">
        <v>Liverpool</v>
      </c>
      <c r="AF739" s="49">
        <v>3.36</v>
      </c>
      <c r="AG739" s="49">
        <v>2.5299999999999998</v>
      </c>
      <c r="AH739" s="49">
        <v>2.21</v>
      </c>
      <c r="AI739" s="49">
        <v>2.44</v>
      </c>
      <c r="AJ739" s="49">
        <v>2.91</v>
      </c>
      <c r="AK739" s="49">
        <v>3.18</v>
      </c>
      <c r="AL739" s="49">
        <v>1.93</v>
      </c>
      <c r="AM739" s="49">
        <v>2.67</v>
      </c>
      <c r="AN739" s="49">
        <v>0</v>
      </c>
      <c r="AP739" s="50" t="str">
        <f>Main!A849</f>
        <v>Son</v>
      </c>
      <c r="AQ739" s="50">
        <f>Main!B849</f>
        <v>11.6</v>
      </c>
      <c r="AR739" s="50" t="str">
        <f>Main!C849</f>
        <v>Spurs</v>
      </c>
      <c r="AS739" s="50">
        <f>Main!D849</f>
        <v>5.93</v>
      </c>
      <c r="AT739" s="50">
        <f>Main!E849</f>
        <v>5.04</v>
      </c>
      <c r="AU739" s="50">
        <f>Main!F849</f>
        <v>8.06</v>
      </c>
      <c r="AV739" s="50">
        <f>Main!G849</f>
        <v>5.0999999999999996</v>
      </c>
      <c r="AW739" s="50">
        <f>Main!H849</f>
        <v>3.66</v>
      </c>
      <c r="AX739" s="50">
        <f>Main!I849</f>
        <v>4.46</v>
      </c>
      <c r="AY739" s="50">
        <f>Main!J849</f>
        <v>4.74</v>
      </c>
      <c r="AZ739" s="50">
        <f>Main!K849</f>
        <v>4.2</v>
      </c>
      <c r="BA739" s="50">
        <f>Main!L1729</f>
        <v>0</v>
      </c>
      <c r="BC739" s="50" t="str">
        <v>Son</v>
      </c>
      <c r="BD739" s="50">
        <v>11.6</v>
      </c>
      <c r="BE739" s="50" t="str">
        <v>Spurs</v>
      </c>
      <c r="BF739" s="50">
        <v>5.93</v>
      </c>
      <c r="BG739" s="50">
        <v>5.04</v>
      </c>
      <c r="BH739" s="50">
        <v>8.06</v>
      </c>
      <c r="BI739" s="50">
        <v>5.0999999999999996</v>
      </c>
      <c r="BJ739" s="50">
        <v>3.66</v>
      </c>
      <c r="BK739" s="50">
        <v>4.46</v>
      </c>
      <c r="BL739" s="50">
        <v>4.74</v>
      </c>
      <c r="BM739" s="50">
        <v>4.2</v>
      </c>
      <c r="BN739" s="50">
        <v>0</v>
      </c>
      <c r="BP739" s="126" t="str">
        <f>Main!A739</f>
        <v>Son</v>
      </c>
      <c r="BQ739" s="126">
        <f>Main!N3489</f>
        <v>0</v>
      </c>
      <c r="BR739" s="126">
        <f>Main!J79</f>
        <v>4.74</v>
      </c>
      <c r="BS739" s="126" t="str">
        <v>Son</v>
      </c>
      <c r="BT739" s="126">
        <v>0</v>
      </c>
      <c r="BU739" s="126">
        <v>4.74</v>
      </c>
      <c r="BV739" s="127" t="str">
        <f t="shared" si="89"/>
        <v>Son</v>
      </c>
      <c r="BW739" s="127">
        <f>Main!P3489</f>
        <v>0</v>
      </c>
      <c r="BX739" s="127">
        <f t="shared" si="90"/>
        <v>4.74</v>
      </c>
      <c r="BY739" s="127" t="str">
        <v>Son</v>
      </c>
      <c r="BZ739" s="127">
        <v>0</v>
      </c>
      <c r="CA739" s="127">
        <v>4.74</v>
      </c>
      <c r="CH739" s="19" t="str">
        <f t="shared" si="91"/>
        <v>Son</v>
      </c>
      <c r="CI739" s="19">
        <f>Main!M3489-BQ739-BW739-CC739</f>
        <v>0</v>
      </c>
      <c r="CJ739" s="19">
        <f t="shared" si="92"/>
        <v>4.74</v>
      </c>
      <c r="CK739" s="19" t="str">
        <v>Son</v>
      </c>
      <c r="CL739" s="19">
        <v>0</v>
      </c>
      <c r="CM739" s="19">
        <v>4.74</v>
      </c>
    </row>
    <row r="740" spans="1:91">
      <c r="A740" s="48" t="str">
        <v>Guaita</v>
      </c>
      <c r="B740" s="48">
        <v>4.5</v>
      </c>
      <c r="C740" s="48" t="str">
        <v>Crystal Palace</v>
      </c>
      <c r="D740" s="48">
        <v>3.71</v>
      </c>
      <c r="E740" s="48">
        <v>3.38</v>
      </c>
      <c r="F740" s="48">
        <v>3.17</v>
      </c>
      <c r="G740" s="48">
        <v>3.31</v>
      </c>
      <c r="H740" s="48">
        <v>3.06</v>
      </c>
      <c r="I740" s="48">
        <v>3.35</v>
      </c>
      <c r="J740" s="48">
        <v>3.24</v>
      </c>
      <c r="K740" s="48">
        <v>3.06</v>
      </c>
      <c r="L740" s="48">
        <v>0</v>
      </c>
      <c r="N740" s="252">
        <f t="shared" si="88"/>
        <v>2</v>
      </c>
      <c r="O740" s="49" t="str">
        <f>Main!A850</f>
        <v>Martinelli</v>
      </c>
      <c r="P740" s="49">
        <f>Main!B850</f>
        <v>6.8</v>
      </c>
      <c r="Q740" s="49" t="str">
        <f>Main!C850</f>
        <v>Arsenal</v>
      </c>
      <c r="R740" s="49">
        <f>Main!D850</f>
        <v>4.3499999999999996</v>
      </c>
      <c r="S740" s="49">
        <f>Main!E850</f>
        <v>4.3600000000000003</v>
      </c>
      <c r="T740" s="49">
        <f>Main!F850</f>
        <v>3.96</v>
      </c>
      <c r="U740" s="49">
        <f>Main!G850</f>
        <v>4.4000000000000004</v>
      </c>
      <c r="V740" s="49">
        <f>Main!H850</f>
        <v>4.43</v>
      </c>
      <c r="W740" s="49">
        <f>Main!I850</f>
        <v>8.3800000000000008</v>
      </c>
      <c r="X740" s="49">
        <f>Main!J850</f>
        <v>4.2</v>
      </c>
      <c r="Y740" s="49">
        <f>Main!K850</f>
        <v>3.31</v>
      </c>
      <c r="Z740" s="49">
        <f>Main!L3490</f>
        <v>1</v>
      </c>
      <c r="AB740" s="49">
        <v>3</v>
      </c>
      <c r="AC740" s="49" t="str">
        <v>Romero</v>
      </c>
      <c r="AD740" s="49">
        <v>4.9000000000000004</v>
      </c>
      <c r="AE740" s="49" t="str">
        <v>Spurs</v>
      </c>
      <c r="AF740" s="49">
        <v>2.2200000000000002</v>
      </c>
      <c r="AG740" s="49">
        <v>2.83</v>
      </c>
      <c r="AH740" s="49">
        <v>3.59</v>
      </c>
      <c r="AI740" s="49">
        <v>2.67</v>
      </c>
      <c r="AJ740" s="49">
        <v>1.63</v>
      </c>
      <c r="AK740" s="49">
        <v>2.56</v>
      </c>
      <c r="AL740" s="49">
        <v>3.06</v>
      </c>
      <c r="AM740" s="49">
        <v>2.5</v>
      </c>
      <c r="AN740" s="49">
        <v>0</v>
      </c>
      <c r="AP740" s="50" t="str">
        <f>Main!A850</f>
        <v>Martinelli</v>
      </c>
      <c r="AQ740" s="50">
        <f>Main!B850</f>
        <v>6.8</v>
      </c>
      <c r="AR740" s="50" t="str">
        <f>Main!C850</f>
        <v>Arsenal</v>
      </c>
      <c r="AS740" s="50">
        <f>Main!D850</f>
        <v>4.3499999999999996</v>
      </c>
      <c r="AT740" s="50">
        <f>Main!E850</f>
        <v>4.3600000000000003</v>
      </c>
      <c r="AU740" s="50">
        <f>Main!F850</f>
        <v>3.96</v>
      </c>
      <c r="AV740" s="50">
        <f>Main!G850</f>
        <v>4.4000000000000004</v>
      </c>
      <c r="AW740" s="50">
        <f>Main!H850</f>
        <v>4.43</v>
      </c>
      <c r="AX740" s="50">
        <f>Main!I850</f>
        <v>8.3800000000000008</v>
      </c>
      <c r="AY740" s="50">
        <f>Main!J850</f>
        <v>4.2</v>
      </c>
      <c r="AZ740" s="50">
        <f>Main!K850</f>
        <v>3.31</v>
      </c>
      <c r="BA740" s="50">
        <f>Main!L1730</f>
        <v>0</v>
      </c>
      <c r="BC740" s="50" t="str">
        <v>Martinelli</v>
      </c>
      <c r="BD740" s="50">
        <v>6.8</v>
      </c>
      <c r="BE740" s="50" t="str">
        <v>Arsenal</v>
      </c>
      <c r="BF740" s="50">
        <v>4.3499999999999996</v>
      </c>
      <c r="BG740" s="50">
        <v>4.3600000000000003</v>
      </c>
      <c r="BH740" s="50">
        <v>3.96</v>
      </c>
      <c r="BI740" s="50">
        <v>4.4000000000000004</v>
      </c>
      <c r="BJ740" s="50">
        <v>4.43</v>
      </c>
      <c r="BK740" s="50">
        <v>8.3800000000000008</v>
      </c>
      <c r="BL740" s="50">
        <v>4.2</v>
      </c>
      <c r="BM740" s="50">
        <v>3.31</v>
      </c>
      <c r="BN740" s="50">
        <v>0</v>
      </c>
      <c r="BP740" s="126" t="str">
        <f>Main!A740</f>
        <v>Martinelli</v>
      </c>
      <c r="BQ740" s="126">
        <f>Main!N3490</f>
        <v>0</v>
      </c>
      <c r="BR740" s="126">
        <f>Main!J80</f>
        <v>4.2</v>
      </c>
      <c r="BS740" s="126" t="str">
        <v>Martinelli</v>
      </c>
      <c r="BT740" s="126">
        <v>0</v>
      </c>
      <c r="BU740" s="126">
        <v>4.2</v>
      </c>
      <c r="BV740" s="127" t="str">
        <f t="shared" si="89"/>
        <v>Martinelli</v>
      </c>
      <c r="BW740" s="127">
        <f>Main!P3490</f>
        <v>0</v>
      </c>
      <c r="BX740" s="127">
        <f t="shared" si="90"/>
        <v>4.2</v>
      </c>
      <c r="BY740" s="127" t="str">
        <v>Martinelli</v>
      </c>
      <c r="BZ740" s="127">
        <v>0</v>
      </c>
      <c r="CA740" s="127">
        <v>4.2</v>
      </c>
      <c r="CH740" s="19" t="str">
        <f t="shared" si="91"/>
        <v>Martinelli</v>
      </c>
      <c r="CI740" s="19">
        <f>Main!M3490-BQ740-BW740-CC740</f>
        <v>0</v>
      </c>
      <c r="CJ740" s="19">
        <f t="shared" si="92"/>
        <v>4.2</v>
      </c>
      <c r="CK740" s="19" t="str">
        <v>Martinelli</v>
      </c>
      <c r="CL740" s="19">
        <v>0</v>
      </c>
      <c r="CM740" s="19">
        <v>4.2</v>
      </c>
    </row>
    <row r="741" spans="1:91">
      <c r="A741" s="48" t="str">
        <v>De Bruyne</v>
      </c>
      <c r="B741" s="48">
        <v>12.6</v>
      </c>
      <c r="C741" s="48" t="str">
        <v>Man City</v>
      </c>
      <c r="D741" s="48">
        <v>6.01</v>
      </c>
      <c r="E741" s="48">
        <v>4.38</v>
      </c>
      <c r="F741" s="48">
        <v>9.01</v>
      </c>
      <c r="G741" s="48">
        <v>5.29</v>
      </c>
      <c r="H741" s="48">
        <v>4.18</v>
      </c>
      <c r="I741" s="48">
        <v>9.2799999999999994</v>
      </c>
      <c r="J741" s="48">
        <v>5.0999999999999996</v>
      </c>
      <c r="K741" s="48">
        <v>2.2400000000000002</v>
      </c>
      <c r="L741" s="48">
        <v>0</v>
      </c>
      <c r="N741" s="252">
        <f t="shared" si="88"/>
        <v>2</v>
      </c>
      <c r="O741" s="49" t="str">
        <f>Main!A851</f>
        <v>Foden</v>
      </c>
      <c r="P741" s="49">
        <f>Main!B851</f>
        <v>8.3000000000000007</v>
      </c>
      <c r="Q741" s="49" t="str">
        <f>Main!C851</f>
        <v>Man City</v>
      </c>
      <c r="R741" s="49">
        <f>Main!D851</f>
        <v>4.67</v>
      </c>
      <c r="S741" s="49">
        <f>Main!E851</f>
        <v>3.53</v>
      </c>
      <c r="T741" s="49">
        <f>Main!F851</f>
        <v>7.49</v>
      </c>
      <c r="U741" s="49">
        <f>Main!G851</f>
        <v>4.37</v>
      </c>
      <c r="V741" s="49">
        <f>Main!H851</f>
        <v>3.54</v>
      </c>
      <c r="W741" s="49">
        <f>Main!I851</f>
        <v>7.78</v>
      </c>
      <c r="X741" s="49">
        <f>Main!J851</f>
        <v>4.08</v>
      </c>
      <c r="Y741" s="49">
        <f>Main!K851</f>
        <v>1.88</v>
      </c>
      <c r="Z741" s="49">
        <f>Main!L3491</f>
        <v>0</v>
      </c>
      <c r="AB741" s="49">
        <v>3</v>
      </c>
      <c r="AC741" s="49" t="str">
        <v>Koulibaly</v>
      </c>
      <c r="AD741" s="49">
        <v>5.5</v>
      </c>
      <c r="AE741" s="49" t="str">
        <v>Chelsea</v>
      </c>
      <c r="AF741" s="49">
        <v>3.41</v>
      </c>
      <c r="AG741" s="49">
        <v>4.5599999999999996</v>
      </c>
      <c r="AH741" s="49">
        <v>3.01</v>
      </c>
      <c r="AI741" s="49">
        <v>1.31</v>
      </c>
      <c r="AJ741" s="49">
        <v>2.6</v>
      </c>
      <c r="AK741" s="49">
        <v>1.91</v>
      </c>
      <c r="AL741" s="49">
        <v>2.62</v>
      </c>
      <c r="AM741" s="49">
        <v>1.51</v>
      </c>
      <c r="AN741" s="49">
        <v>0</v>
      </c>
      <c r="AP741" s="50" t="str">
        <f>Main!A851</f>
        <v>Foden</v>
      </c>
      <c r="AQ741" s="50">
        <f>Main!B851</f>
        <v>8.3000000000000007</v>
      </c>
      <c r="AR741" s="50" t="str">
        <f>Main!C851</f>
        <v>Man City</v>
      </c>
      <c r="AS741" s="50">
        <f>Main!D851</f>
        <v>4.67</v>
      </c>
      <c r="AT741" s="50">
        <f>Main!E851</f>
        <v>3.53</v>
      </c>
      <c r="AU741" s="50">
        <f>Main!F851</f>
        <v>7.49</v>
      </c>
      <c r="AV741" s="50">
        <f>Main!G851</f>
        <v>4.37</v>
      </c>
      <c r="AW741" s="50">
        <f>Main!H851</f>
        <v>3.54</v>
      </c>
      <c r="AX741" s="50">
        <f>Main!I851</f>
        <v>7.78</v>
      </c>
      <c r="AY741" s="50">
        <f>Main!J851</f>
        <v>4.08</v>
      </c>
      <c r="AZ741" s="50">
        <f>Main!K851</f>
        <v>1.88</v>
      </c>
      <c r="BA741" s="50">
        <f>Main!L1731</f>
        <v>0</v>
      </c>
      <c r="BC741" s="50" t="str">
        <v>Foden</v>
      </c>
      <c r="BD741" s="50">
        <v>8.3000000000000007</v>
      </c>
      <c r="BE741" s="50" t="str">
        <v>Man City</v>
      </c>
      <c r="BF741" s="50">
        <v>4.67</v>
      </c>
      <c r="BG741" s="50">
        <v>3.53</v>
      </c>
      <c r="BH741" s="50">
        <v>7.49</v>
      </c>
      <c r="BI741" s="50">
        <v>4.37</v>
      </c>
      <c r="BJ741" s="50">
        <v>3.54</v>
      </c>
      <c r="BK741" s="50">
        <v>7.78</v>
      </c>
      <c r="BL741" s="50">
        <v>4.08</v>
      </c>
      <c r="BM741" s="50">
        <v>1.88</v>
      </c>
      <c r="BN741" s="50">
        <v>0</v>
      </c>
      <c r="BP741" s="126" t="str">
        <f>Main!A741</f>
        <v>Foden</v>
      </c>
      <c r="BQ741" s="126">
        <f>Main!N3491</f>
        <v>0</v>
      </c>
      <c r="BR741" s="126">
        <f>Main!J81</f>
        <v>4.08</v>
      </c>
      <c r="BS741" s="126" t="str">
        <v>Foden</v>
      </c>
      <c r="BT741" s="126">
        <v>0</v>
      </c>
      <c r="BU741" s="126">
        <v>4.08</v>
      </c>
      <c r="BV741" s="127" t="str">
        <f t="shared" si="89"/>
        <v>Foden</v>
      </c>
      <c r="BW741" s="127">
        <f>Main!P3491</f>
        <v>0</v>
      </c>
      <c r="BX741" s="127">
        <f t="shared" si="90"/>
        <v>4.08</v>
      </c>
      <c r="BY741" s="127" t="str">
        <v>Foden</v>
      </c>
      <c r="BZ741" s="127">
        <v>0</v>
      </c>
      <c r="CA741" s="127">
        <v>4.08</v>
      </c>
      <c r="CH741" s="19" t="str">
        <f t="shared" si="91"/>
        <v>Foden</v>
      </c>
      <c r="CI741" s="19">
        <f>Main!M3491-BQ741-BW741-CC741</f>
        <v>0</v>
      </c>
      <c r="CJ741" s="19">
        <f t="shared" si="92"/>
        <v>4.08</v>
      </c>
      <c r="CK741" s="19" t="str">
        <v>Foden</v>
      </c>
      <c r="CL741" s="19">
        <v>0</v>
      </c>
      <c r="CM741" s="19">
        <v>4.08</v>
      </c>
    </row>
    <row r="742" spans="1:91">
      <c r="A742" s="48" t="str">
        <v>Son</v>
      </c>
      <c r="B742" s="48">
        <v>11.6</v>
      </c>
      <c r="C742" s="48" t="str">
        <v>Spurs</v>
      </c>
      <c r="D742" s="48">
        <v>5.93</v>
      </c>
      <c r="E742" s="48">
        <v>5.04</v>
      </c>
      <c r="F742" s="48">
        <v>8.06</v>
      </c>
      <c r="G742" s="48">
        <v>5.0999999999999996</v>
      </c>
      <c r="H742" s="48">
        <v>3.66</v>
      </c>
      <c r="I742" s="48">
        <v>4.46</v>
      </c>
      <c r="J742" s="48">
        <v>4.74</v>
      </c>
      <c r="K742" s="48">
        <v>4.2</v>
      </c>
      <c r="L742" s="48">
        <v>0</v>
      </c>
      <c r="N742" s="252">
        <f t="shared" si="88"/>
        <v>2</v>
      </c>
      <c r="O742" s="49" t="str">
        <f>Main!A852</f>
        <v>Mount</v>
      </c>
      <c r="P742" s="49">
        <f>Main!B852</f>
        <v>7.5</v>
      </c>
      <c r="Q742" s="49" t="str">
        <f>Main!C852</f>
        <v>Chelsea</v>
      </c>
      <c r="R742" s="49">
        <f>Main!D852</f>
        <v>4.3099999999999996</v>
      </c>
      <c r="S742" s="49">
        <f>Main!E852</f>
        <v>7.12</v>
      </c>
      <c r="T742" s="49">
        <f>Main!F852</f>
        <v>4.3</v>
      </c>
      <c r="U742" s="49">
        <f>Main!G852</f>
        <v>3.08</v>
      </c>
      <c r="V742" s="49">
        <f>Main!H852</f>
        <v>4.5</v>
      </c>
      <c r="W742" s="49">
        <f>Main!I852</f>
        <v>3.52</v>
      </c>
      <c r="X742" s="49">
        <f>Main!J852</f>
        <v>4.62</v>
      </c>
      <c r="Y742" s="49">
        <f>Main!K852</f>
        <v>3.34</v>
      </c>
      <c r="Z742" s="49">
        <f>Main!L3492</f>
        <v>1</v>
      </c>
      <c r="AB742" s="49">
        <v>3</v>
      </c>
      <c r="AC742" s="49" t="str">
        <v>Digne</v>
      </c>
      <c r="AD742" s="49">
        <v>4.5999999999999996</v>
      </c>
      <c r="AE742" s="49" t="str">
        <v>Aston Villa</v>
      </c>
      <c r="AF742" s="49">
        <v>2.17</v>
      </c>
      <c r="AG742" s="49">
        <v>3.48</v>
      </c>
      <c r="AH742" s="49">
        <v>3.26</v>
      </c>
      <c r="AI742" s="49">
        <v>2.9</v>
      </c>
      <c r="AJ742" s="49">
        <v>3.17</v>
      </c>
      <c r="AK742" s="49">
        <v>1.1499999999999999</v>
      </c>
      <c r="AL742" s="49">
        <v>2.02</v>
      </c>
      <c r="AM742" s="49">
        <v>2.76</v>
      </c>
      <c r="AN742" s="49">
        <v>0</v>
      </c>
      <c r="AP742" s="50" t="str">
        <f>Main!A852</f>
        <v>Mount</v>
      </c>
      <c r="AQ742" s="50">
        <f>Main!B852</f>
        <v>7.5</v>
      </c>
      <c r="AR742" s="50" t="str">
        <f>Main!C852</f>
        <v>Chelsea</v>
      </c>
      <c r="AS742" s="50">
        <f>Main!D852</f>
        <v>4.3099999999999996</v>
      </c>
      <c r="AT742" s="50">
        <f>Main!E852</f>
        <v>7.12</v>
      </c>
      <c r="AU742" s="50">
        <f>Main!F852</f>
        <v>4.3</v>
      </c>
      <c r="AV742" s="50">
        <f>Main!G852</f>
        <v>3.08</v>
      </c>
      <c r="AW742" s="50">
        <f>Main!H852</f>
        <v>4.5</v>
      </c>
      <c r="AX742" s="50">
        <f>Main!I852</f>
        <v>3.52</v>
      </c>
      <c r="AY742" s="50">
        <f>Main!J852</f>
        <v>4.62</v>
      </c>
      <c r="AZ742" s="50">
        <f>Main!K852</f>
        <v>3.34</v>
      </c>
      <c r="BA742" s="50">
        <f>Main!L1732</f>
        <v>0</v>
      </c>
      <c r="BC742" s="50" t="str">
        <v>Mount</v>
      </c>
      <c r="BD742" s="50">
        <v>7.5</v>
      </c>
      <c r="BE742" s="50" t="str">
        <v>Chelsea</v>
      </c>
      <c r="BF742" s="50">
        <v>4.3099999999999996</v>
      </c>
      <c r="BG742" s="50">
        <v>7.12</v>
      </c>
      <c r="BH742" s="50">
        <v>4.3</v>
      </c>
      <c r="BI742" s="50">
        <v>3.08</v>
      </c>
      <c r="BJ742" s="50">
        <v>4.5</v>
      </c>
      <c r="BK742" s="50">
        <v>3.52</v>
      </c>
      <c r="BL742" s="50">
        <v>4.62</v>
      </c>
      <c r="BM742" s="50">
        <v>3.34</v>
      </c>
      <c r="BN742" s="50">
        <v>0</v>
      </c>
      <c r="BP742" s="126" t="str">
        <f>Main!A742</f>
        <v>Mount</v>
      </c>
      <c r="BQ742" s="126">
        <f>Main!N3492</f>
        <v>0</v>
      </c>
      <c r="BR742" s="126">
        <f>Main!J82</f>
        <v>4.62</v>
      </c>
      <c r="BS742" s="126" t="str">
        <v>Mount</v>
      </c>
      <c r="BT742" s="126">
        <v>0</v>
      </c>
      <c r="BU742" s="126">
        <v>4.62</v>
      </c>
      <c r="BV742" s="127" t="str">
        <f t="shared" si="89"/>
        <v>Mount</v>
      </c>
      <c r="BW742" s="127">
        <f>Main!P3492</f>
        <v>0</v>
      </c>
      <c r="BX742" s="127">
        <f t="shared" si="90"/>
        <v>4.62</v>
      </c>
      <c r="BY742" s="127" t="str">
        <v>Mount</v>
      </c>
      <c r="BZ742" s="127">
        <v>0</v>
      </c>
      <c r="CA742" s="127">
        <v>4.62</v>
      </c>
      <c r="CH742" s="19" t="str">
        <f t="shared" si="91"/>
        <v>Mount</v>
      </c>
      <c r="CI742" s="19">
        <f>Main!M3492-BQ742-BW742-CC742</f>
        <v>0</v>
      </c>
      <c r="CJ742" s="19">
        <f t="shared" si="92"/>
        <v>4.62</v>
      </c>
      <c r="CK742" s="19" t="str">
        <v>Mount</v>
      </c>
      <c r="CL742" s="19">
        <v>0</v>
      </c>
      <c r="CM742" s="19">
        <v>4.62</v>
      </c>
    </row>
    <row r="743" spans="1:91">
      <c r="A743" s="48" t="str">
        <v>Foden</v>
      </c>
      <c r="B743" s="48">
        <v>8.3000000000000007</v>
      </c>
      <c r="C743" s="48" t="str">
        <v>Man City</v>
      </c>
      <c r="D743" s="48">
        <v>4.67</v>
      </c>
      <c r="E743" s="48">
        <v>3.53</v>
      </c>
      <c r="F743" s="48">
        <v>7.49</v>
      </c>
      <c r="G743" s="48">
        <v>4.37</v>
      </c>
      <c r="H743" s="48">
        <v>3.54</v>
      </c>
      <c r="I743" s="48">
        <v>7.78</v>
      </c>
      <c r="J743" s="48">
        <v>4.08</v>
      </c>
      <c r="K743" s="48">
        <v>1.88</v>
      </c>
      <c r="L743" s="48">
        <v>0</v>
      </c>
      <c r="N743" s="252">
        <f t="shared" si="88"/>
        <v>2</v>
      </c>
      <c r="O743" s="49" t="str">
        <f>Main!A853</f>
        <v>Sterling</v>
      </c>
      <c r="P743" s="49">
        <f>Main!B853</f>
        <v>9.6999999999999993</v>
      </c>
      <c r="Q743" s="49" t="str">
        <f>Main!C853</f>
        <v>Chelsea</v>
      </c>
      <c r="R743" s="49">
        <f>Main!D853</f>
        <v>4.1500000000000004</v>
      </c>
      <c r="S743" s="49">
        <f>Main!E853</f>
        <v>6.96</v>
      </c>
      <c r="T743" s="49">
        <f>Main!F853</f>
        <v>4.25</v>
      </c>
      <c r="U743" s="49">
        <f>Main!G853</f>
        <v>2.78</v>
      </c>
      <c r="V743" s="49">
        <f>Main!H853</f>
        <v>4.63</v>
      </c>
      <c r="W743" s="49">
        <f>Main!I853</f>
        <v>3.51</v>
      </c>
      <c r="X743" s="49">
        <f>Main!J853</f>
        <v>4.37</v>
      </c>
      <c r="Y743" s="49">
        <f>Main!K853</f>
        <v>3.17</v>
      </c>
      <c r="Z743" s="49">
        <f>Main!L3493</f>
        <v>0</v>
      </c>
      <c r="AB743" s="49">
        <v>3</v>
      </c>
      <c r="AC743" s="49" t="str">
        <v>Akanji</v>
      </c>
      <c r="AD743" s="49">
        <v>5</v>
      </c>
      <c r="AE743" s="49" t="str">
        <v>Man City</v>
      </c>
      <c r="AF743" s="49">
        <v>2.91</v>
      </c>
      <c r="AG743" s="49">
        <v>2.23</v>
      </c>
      <c r="AH743" s="49">
        <v>4.28</v>
      </c>
      <c r="AI743" s="49">
        <v>2.83</v>
      </c>
      <c r="AJ743" s="49">
        <v>1.71</v>
      </c>
      <c r="AK743" s="49">
        <v>3.56</v>
      </c>
      <c r="AL743" s="49">
        <v>2.21</v>
      </c>
      <c r="AM743" s="49">
        <v>0.95</v>
      </c>
      <c r="AN743" s="49">
        <v>0</v>
      </c>
      <c r="AP743" s="50" t="str">
        <f>Main!A853</f>
        <v>Sterling</v>
      </c>
      <c r="AQ743" s="50">
        <f>Main!B853</f>
        <v>9.6999999999999993</v>
      </c>
      <c r="AR743" s="50" t="str">
        <f>Main!C853</f>
        <v>Chelsea</v>
      </c>
      <c r="AS743" s="50">
        <f>Main!D853</f>
        <v>4.1500000000000004</v>
      </c>
      <c r="AT743" s="50">
        <f>Main!E853</f>
        <v>6.96</v>
      </c>
      <c r="AU743" s="50">
        <f>Main!F853</f>
        <v>4.25</v>
      </c>
      <c r="AV743" s="50">
        <f>Main!G853</f>
        <v>2.78</v>
      </c>
      <c r="AW743" s="50">
        <f>Main!H853</f>
        <v>4.63</v>
      </c>
      <c r="AX743" s="50">
        <f>Main!I853</f>
        <v>3.51</v>
      </c>
      <c r="AY743" s="50">
        <f>Main!J853</f>
        <v>4.37</v>
      </c>
      <c r="AZ743" s="50">
        <f>Main!K853</f>
        <v>3.17</v>
      </c>
      <c r="BA743" s="50">
        <f>Main!L1733</f>
        <v>0</v>
      </c>
      <c r="BC743" s="50" t="str">
        <v>Sterling</v>
      </c>
      <c r="BD743" s="50">
        <v>9.6999999999999993</v>
      </c>
      <c r="BE743" s="50" t="str">
        <v>Chelsea</v>
      </c>
      <c r="BF743" s="50">
        <v>4.1500000000000004</v>
      </c>
      <c r="BG743" s="50">
        <v>6.96</v>
      </c>
      <c r="BH743" s="50">
        <v>4.25</v>
      </c>
      <c r="BI743" s="50">
        <v>2.78</v>
      </c>
      <c r="BJ743" s="50">
        <v>4.63</v>
      </c>
      <c r="BK743" s="50">
        <v>3.51</v>
      </c>
      <c r="BL743" s="50">
        <v>4.37</v>
      </c>
      <c r="BM743" s="50">
        <v>3.17</v>
      </c>
      <c r="BN743" s="50">
        <v>0</v>
      </c>
      <c r="BP743" s="126" t="str">
        <f>Main!A743</f>
        <v>Sterling</v>
      </c>
      <c r="BQ743" s="126">
        <f>Main!N3493</f>
        <v>0</v>
      </c>
      <c r="BR743" s="126">
        <f>Main!J83</f>
        <v>4.37</v>
      </c>
      <c r="BS743" s="126" t="str">
        <v>Sterling</v>
      </c>
      <c r="BT743" s="126">
        <v>0</v>
      </c>
      <c r="BU743" s="126">
        <v>4.37</v>
      </c>
      <c r="BV743" s="127" t="str">
        <f t="shared" si="89"/>
        <v>Sterling</v>
      </c>
      <c r="BW743" s="127">
        <f>Main!P3493</f>
        <v>0</v>
      </c>
      <c r="BX743" s="127">
        <f t="shared" si="90"/>
        <v>4.37</v>
      </c>
      <c r="BY743" s="127" t="str">
        <v>Sterling</v>
      </c>
      <c r="BZ743" s="127">
        <v>0</v>
      </c>
      <c r="CA743" s="127">
        <v>4.37</v>
      </c>
      <c r="CH743" s="19" t="str">
        <f t="shared" si="91"/>
        <v>Sterling</v>
      </c>
      <c r="CI743" s="19">
        <f>Main!M3493-BQ743-BW743-CC743</f>
        <v>0</v>
      </c>
      <c r="CJ743" s="19">
        <f t="shared" si="92"/>
        <v>4.37</v>
      </c>
      <c r="CK743" s="19" t="str">
        <v>Sterling</v>
      </c>
      <c r="CL743" s="19">
        <v>0</v>
      </c>
      <c r="CM743" s="19">
        <v>4.37</v>
      </c>
    </row>
    <row r="744" spans="1:91">
      <c r="A744" s="48" t="str">
        <v>Sterling</v>
      </c>
      <c r="B744" s="48">
        <v>9.6999999999999993</v>
      </c>
      <c r="C744" s="48" t="str">
        <v>Chelsea</v>
      </c>
      <c r="D744" s="48">
        <v>4.1500000000000004</v>
      </c>
      <c r="E744" s="48">
        <v>6.96</v>
      </c>
      <c r="F744" s="48">
        <v>4.25</v>
      </c>
      <c r="G744" s="48">
        <v>2.78</v>
      </c>
      <c r="H744" s="48">
        <v>4.63</v>
      </c>
      <c r="I744" s="48">
        <v>3.51</v>
      </c>
      <c r="J744" s="48">
        <v>4.37</v>
      </c>
      <c r="K744" s="48">
        <v>3.17</v>
      </c>
      <c r="L744" s="48">
        <v>0</v>
      </c>
      <c r="N744" s="252">
        <f t="shared" si="88"/>
        <v>2</v>
      </c>
      <c r="O744" s="49" t="str">
        <f>Main!A854</f>
        <v>Fernandes</v>
      </c>
      <c r="P744" s="49">
        <f>Main!B854</f>
        <v>9.8000000000000007</v>
      </c>
      <c r="Q744" s="49" t="str">
        <f>Main!C854</f>
        <v>Man Utd</v>
      </c>
      <c r="R744" s="49">
        <f>Main!D854</f>
        <v>4.3</v>
      </c>
      <c r="S744" s="49">
        <f>Main!E854</f>
        <v>5.29</v>
      </c>
      <c r="T744" s="49">
        <f>Main!F854</f>
        <v>3.31</v>
      </c>
      <c r="U744" s="49">
        <f>Main!G854</f>
        <v>3.29</v>
      </c>
      <c r="V744" s="49">
        <f>Main!H854</f>
        <v>4.83</v>
      </c>
      <c r="W744" s="49">
        <f>Main!I854</f>
        <v>4.5</v>
      </c>
      <c r="X744" s="49">
        <f>Main!J854</f>
        <v>4.8499999999999996</v>
      </c>
      <c r="Y744" s="49">
        <f>Main!K854</f>
        <v>2.36</v>
      </c>
      <c r="Z744" s="49">
        <f>Main!L3494</f>
        <v>0</v>
      </c>
      <c r="AB744" s="49">
        <v>3</v>
      </c>
      <c r="AC744" s="49" t="str">
        <v>Thiago Silva</v>
      </c>
      <c r="AD744" s="49">
        <v>5.4</v>
      </c>
      <c r="AE744" s="49" t="str">
        <v>Chelsea</v>
      </c>
      <c r="AF744" s="49">
        <v>3.27</v>
      </c>
      <c r="AG744" s="49">
        <v>4.46</v>
      </c>
      <c r="AH744" s="49">
        <v>3.03</v>
      </c>
      <c r="AI744" s="49">
        <v>1.37</v>
      </c>
      <c r="AJ744" s="49">
        <v>2.4300000000000002</v>
      </c>
      <c r="AK744" s="49">
        <v>1.92</v>
      </c>
      <c r="AL744" s="49">
        <v>2.63</v>
      </c>
      <c r="AM744" s="49">
        <v>1.54</v>
      </c>
      <c r="AN744" s="49">
        <v>0</v>
      </c>
      <c r="AP744" s="50" t="str">
        <f>Main!A854</f>
        <v>Fernandes</v>
      </c>
      <c r="AQ744" s="50">
        <f>Main!B854</f>
        <v>9.8000000000000007</v>
      </c>
      <c r="AR744" s="50" t="str">
        <f>Main!C854</f>
        <v>Man Utd</v>
      </c>
      <c r="AS744" s="50">
        <f>Main!D854</f>
        <v>4.3</v>
      </c>
      <c r="AT744" s="50">
        <f>Main!E854</f>
        <v>5.29</v>
      </c>
      <c r="AU744" s="50">
        <f>Main!F854</f>
        <v>3.31</v>
      </c>
      <c r="AV744" s="50">
        <f>Main!G854</f>
        <v>3.29</v>
      </c>
      <c r="AW744" s="50">
        <f>Main!H854</f>
        <v>4.83</v>
      </c>
      <c r="AX744" s="50">
        <f>Main!I854</f>
        <v>4.5</v>
      </c>
      <c r="AY744" s="50">
        <f>Main!J854</f>
        <v>4.8499999999999996</v>
      </c>
      <c r="AZ744" s="50">
        <f>Main!K854</f>
        <v>2.36</v>
      </c>
      <c r="BA744" s="50">
        <f>Main!L1734</f>
        <v>0</v>
      </c>
      <c r="BC744" s="50" t="str">
        <v>Fernandes</v>
      </c>
      <c r="BD744" s="50">
        <v>9.8000000000000007</v>
      </c>
      <c r="BE744" s="50" t="str">
        <v>Man Utd</v>
      </c>
      <c r="BF744" s="50">
        <v>4.3</v>
      </c>
      <c r="BG744" s="50">
        <v>5.29</v>
      </c>
      <c r="BH744" s="50">
        <v>3.31</v>
      </c>
      <c r="BI744" s="50">
        <v>3.29</v>
      </c>
      <c r="BJ744" s="50">
        <v>4.83</v>
      </c>
      <c r="BK744" s="50">
        <v>4.5</v>
      </c>
      <c r="BL744" s="50">
        <v>4.8499999999999996</v>
      </c>
      <c r="BM744" s="50">
        <v>2.36</v>
      </c>
      <c r="BN744" s="50">
        <v>0</v>
      </c>
      <c r="BP744" s="126" t="str">
        <f>Main!A744</f>
        <v>Fernandes</v>
      </c>
      <c r="BQ744" s="126">
        <f>Main!N3494</f>
        <v>0</v>
      </c>
      <c r="BR744" s="126">
        <f>Main!J84</f>
        <v>4.8499999999999996</v>
      </c>
      <c r="BS744" s="126" t="str">
        <v>Fernandes</v>
      </c>
      <c r="BT744" s="126">
        <v>0</v>
      </c>
      <c r="BU744" s="126">
        <v>4.8499999999999996</v>
      </c>
      <c r="BV744" s="127" t="str">
        <f t="shared" si="89"/>
        <v>Fernandes</v>
      </c>
      <c r="BW744" s="127">
        <f>Main!P3494</f>
        <v>0</v>
      </c>
      <c r="BX744" s="127">
        <f t="shared" si="90"/>
        <v>4.8499999999999996</v>
      </c>
      <c r="BY744" s="127" t="str">
        <v>Fernandes</v>
      </c>
      <c r="BZ744" s="127">
        <v>0</v>
      </c>
      <c r="CA744" s="127">
        <v>4.8499999999999996</v>
      </c>
      <c r="CH744" s="19" t="str">
        <f t="shared" si="91"/>
        <v>Fernandes</v>
      </c>
      <c r="CI744" s="19">
        <f>Main!M3494-BQ744-BW744-CC744</f>
        <v>0</v>
      </c>
      <c r="CJ744" s="19">
        <f t="shared" si="92"/>
        <v>4.8499999999999996</v>
      </c>
      <c r="CK744" s="19" t="str">
        <v>Fernandes</v>
      </c>
      <c r="CL744" s="19">
        <v>0</v>
      </c>
      <c r="CM744" s="19">
        <v>4.8499999999999996</v>
      </c>
    </row>
    <row r="745" spans="1:91">
      <c r="A745" s="48" t="str">
        <v>Fernandes</v>
      </c>
      <c r="B745" s="48">
        <v>9.8000000000000007</v>
      </c>
      <c r="C745" s="48" t="str">
        <v>Man Utd</v>
      </c>
      <c r="D745" s="48">
        <v>4.3</v>
      </c>
      <c r="E745" s="48">
        <v>5.29</v>
      </c>
      <c r="F745" s="48">
        <v>3.31</v>
      </c>
      <c r="G745" s="48">
        <v>3.29</v>
      </c>
      <c r="H745" s="48">
        <v>4.83</v>
      </c>
      <c r="I745" s="48">
        <v>4.5</v>
      </c>
      <c r="J745" s="48">
        <v>4.8499999999999996</v>
      </c>
      <c r="K745" s="48">
        <v>2.36</v>
      </c>
      <c r="L745" s="48">
        <v>0</v>
      </c>
      <c r="N745" s="252">
        <f t="shared" si="88"/>
        <v>2</v>
      </c>
      <c r="O745" s="49" t="str">
        <f>Main!A855</f>
        <v>Ødegaard</v>
      </c>
      <c r="P745" s="49">
        <f>Main!B855</f>
        <v>6.4</v>
      </c>
      <c r="Q745" s="49" t="str">
        <f>Main!C855</f>
        <v>Arsenal</v>
      </c>
      <c r="R745" s="49">
        <f>Main!D855</f>
        <v>3.72</v>
      </c>
      <c r="S745" s="49">
        <f>Main!E855</f>
        <v>3.71</v>
      </c>
      <c r="T745" s="49">
        <f>Main!F855</f>
        <v>3.41</v>
      </c>
      <c r="U745" s="49">
        <f>Main!G855</f>
        <v>3.8</v>
      </c>
      <c r="V745" s="49">
        <f>Main!H855</f>
        <v>3.88</v>
      </c>
      <c r="W745" s="49">
        <f>Main!I855</f>
        <v>7.39</v>
      </c>
      <c r="X745" s="49">
        <f>Main!J855</f>
        <v>3.75</v>
      </c>
      <c r="Y745" s="49">
        <f>Main!K855</f>
        <v>3.02</v>
      </c>
      <c r="Z745" s="49">
        <f>Main!L3495</f>
        <v>0</v>
      </c>
      <c r="AB745" s="49">
        <v>3</v>
      </c>
      <c r="AC745" s="49" t="str">
        <v>Martínez</v>
      </c>
      <c r="AD745" s="49">
        <v>4.5</v>
      </c>
      <c r="AE745" s="49" t="str">
        <v>Man Utd</v>
      </c>
      <c r="AF745" s="49">
        <v>1.68</v>
      </c>
      <c r="AG745" s="49">
        <v>3.97</v>
      </c>
      <c r="AH745" s="49">
        <v>1.83</v>
      </c>
      <c r="AI745" s="49">
        <v>1.76</v>
      </c>
      <c r="AJ745" s="49">
        <v>3.42</v>
      </c>
      <c r="AK745" s="49">
        <v>2.67</v>
      </c>
      <c r="AL745" s="49">
        <v>3.49</v>
      </c>
      <c r="AM745" s="49">
        <v>1.59</v>
      </c>
      <c r="AN745" s="49">
        <v>0</v>
      </c>
      <c r="AP745" s="50" t="str">
        <f>Main!A855</f>
        <v>Ødegaard</v>
      </c>
      <c r="AQ745" s="50">
        <f>Main!B855</f>
        <v>6.4</v>
      </c>
      <c r="AR745" s="50" t="str">
        <f>Main!C855</f>
        <v>Arsenal</v>
      </c>
      <c r="AS745" s="50">
        <f>Main!D855</f>
        <v>3.72</v>
      </c>
      <c r="AT745" s="50">
        <f>Main!E855</f>
        <v>3.71</v>
      </c>
      <c r="AU745" s="50">
        <f>Main!F855</f>
        <v>3.41</v>
      </c>
      <c r="AV745" s="50">
        <f>Main!G855</f>
        <v>3.8</v>
      </c>
      <c r="AW745" s="50">
        <f>Main!H855</f>
        <v>3.88</v>
      </c>
      <c r="AX745" s="50">
        <f>Main!I855</f>
        <v>7.39</v>
      </c>
      <c r="AY745" s="50">
        <f>Main!J855</f>
        <v>3.75</v>
      </c>
      <c r="AZ745" s="50">
        <f>Main!K855</f>
        <v>3.02</v>
      </c>
      <c r="BA745" s="50">
        <f>Main!L1735</f>
        <v>0</v>
      </c>
      <c r="BC745" s="50" t="str">
        <v>Ødegaard</v>
      </c>
      <c r="BD745" s="50">
        <v>6.4</v>
      </c>
      <c r="BE745" s="50" t="str">
        <v>Arsenal</v>
      </c>
      <c r="BF745" s="50">
        <v>3.72</v>
      </c>
      <c r="BG745" s="50">
        <v>3.71</v>
      </c>
      <c r="BH745" s="50">
        <v>3.41</v>
      </c>
      <c r="BI745" s="50">
        <v>3.8</v>
      </c>
      <c r="BJ745" s="50">
        <v>3.88</v>
      </c>
      <c r="BK745" s="50">
        <v>7.39</v>
      </c>
      <c r="BL745" s="50">
        <v>3.75</v>
      </c>
      <c r="BM745" s="50">
        <v>3.02</v>
      </c>
      <c r="BN745" s="50">
        <v>0</v>
      </c>
      <c r="BP745" s="126" t="str">
        <f>Main!A745</f>
        <v>Ødegaard</v>
      </c>
      <c r="BQ745" s="126">
        <f>Main!N3495</f>
        <v>0</v>
      </c>
      <c r="BR745" s="126">
        <f>Main!J85</f>
        <v>3.75</v>
      </c>
      <c r="BS745" s="126" t="str">
        <v>Ødegaard</v>
      </c>
      <c r="BT745" s="126">
        <v>0</v>
      </c>
      <c r="BU745" s="126">
        <v>3.75</v>
      </c>
      <c r="BV745" s="127" t="str">
        <f t="shared" si="89"/>
        <v>Ødegaard</v>
      </c>
      <c r="BW745" s="127">
        <f>Main!P3495</f>
        <v>0</v>
      </c>
      <c r="BX745" s="127">
        <f t="shared" si="90"/>
        <v>3.75</v>
      </c>
      <c r="BY745" s="127" t="str">
        <v>Ødegaard</v>
      </c>
      <c r="BZ745" s="127">
        <v>0</v>
      </c>
      <c r="CA745" s="127">
        <v>3.75</v>
      </c>
      <c r="CH745" s="19" t="str">
        <f t="shared" si="91"/>
        <v>Ødegaard</v>
      </c>
      <c r="CI745" s="19">
        <f>Main!M3495-BQ745-BW745-CC745</f>
        <v>0</v>
      </c>
      <c r="CJ745" s="19">
        <f t="shared" si="92"/>
        <v>3.75</v>
      </c>
      <c r="CK745" s="19" t="str">
        <v>Ødegaard</v>
      </c>
      <c r="CL745" s="19">
        <v>0</v>
      </c>
      <c r="CM745" s="19">
        <v>3.75</v>
      </c>
    </row>
    <row r="746" spans="1:91">
      <c r="A746" s="48" t="str">
        <v>Ødegaard</v>
      </c>
      <c r="B746" s="48">
        <v>6.4</v>
      </c>
      <c r="C746" s="48" t="str">
        <v>Arsenal</v>
      </c>
      <c r="D746" s="48">
        <v>3.72</v>
      </c>
      <c r="E746" s="48">
        <v>3.71</v>
      </c>
      <c r="F746" s="48">
        <v>3.41</v>
      </c>
      <c r="G746" s="48">
        <v>3.8</v>
      </c>
      <c r="H746" s="48">
        <v>3.88</v>
      </c>
      <c r="I746" s="48">
        <v>7.39</v>
      </c>
      <c r="J746" s="48">
        <v>3.75</v>
      </c>
      <c r="K746" s="48">
        <v>3.02</v>
      </c>
      <c r="L746" s="48">
        <v>0</v>
      </c>
      <c r="N746" s="252">
        <f t="shared" si="88"/>
        <v>2</v>
      </c>
      <c r="O746" s="49" t="str">
        <f>Main!A856</f>
        <v>Trossard</v>
      </c>
      <c r="P746" s="49">
        <f>Main!B856</f>
        <v>7</v>
      </c>
      <c r="Q746" s="49" t="str">
        <f>Main!C856</f>
        <v>Brighton</v>
      </c>
      <c r="R746" s="49">
        <f>Main!D856</f>
        <v>3.94</v>
      </c>
      <c r="S746" s="49">
        <f>Main!E856</f>
        <v>4.53</v>
      </c>
      <c r="T746" s="49">
        <f>Main!F856</f>
        <v>3.51</v>
      </c>
      <c r="U746" s="49">
        <f>Main!G856</f>
        <v>3.95</v>
      </c>
      <c r="V746" s="49">
        <f>Main!H856</f>
        <v>4.8600000000000003</v>
      </c>
      <c r="W746" s="49">
        <f>Main!I856</f>
        <v>3.93</v>
      </c>
      <c r="X746" s="49">
        <f>Main!J856</f>
        <v>4.7300000000000004</v>
      </c>
      <c r="Y746" s="49">
        <f>Main!K856</f>
        <v>2.04</v>
      </c>
      <c r="Z746" s="49">
        <f>Main!L3496</f>
        <v>0</v>
      </c>
      <c r="AB746" s="49">
        <v>3</v>
      </c>
      <c r="AC746" s="49" t="str">
        <v>Mee</v>
      </c>
      <c r="AD746" s="49">
        <v>4.5999999999999996</v>
      </c>
      <c r="AE746" s="49" t="str">
        <v>Brentford</v>
      </c>
      <c r="AF746" s="49">
        <v>2.67</v>
      </c>
      <c r="AG746" s="49">
        <v>1.94</v>
      </c>
      <c r="AH746" s="49">
        <v>3.89</v>
      </c>
      <c r="AI746" s="49">
        <v>2.54</v>
      </c>
      <c r="AJ746" s="49">
        <v>3.58</v>
      </c>
      <c r="AK746" s="49">
        <v>1.5</v>
      </c>
      <c r="AL746" s="49">
        <v>3.4</v>
      </c>
      <c r="AM746" s="49">
        <v>0.85</v>
      </c>
      <c r="AN746" s="49">
        <v>0</v>
      </c>
      <c r="AP746" s="50" t="str">
        <f>Main!A856</f>
        <v>Trossard</v>
      </c>
      <c r="AQ746" s="50">
        <f>Main!B856</f>
        <v>7</v>
      </c>
      <c r="AR746" s="50" t="str">
        <f>Main!C856</f>
        <v>Brighton</v>
      </c>
      <c r="AS746" s="50">
        <f>Main!D856</f>
        <v>3.94</v>
      </c>
      <c r="AT746" s="50">
        <f>Main!E856</f>
        <v>4.53</v>
      </c>
      <c r="AU746" s="50">
        <f>Main!F856</f>
        <v>3.51</v>
      </c>
      <c r="AV746" s="50">
        <f>Main!G856</f>
        <v>3.95</v>
      </c>
      <c r="AW746" s="50">
        <f>Main!H856</f>
        <v>4.8600000000000003</v>
      </c>
      <c r="AX746" s="50">
        <f>Main!I856</f>
        <v>3.93</v>
      </c>
      <c r="AY746" s="50">
        <f>Main!J856</f>
        <v>4.7300000000000004</v>
      </c>
      <c r="AZ746" s="50">
        <f>Main!K856</f>
        <v>2.04</v>
      </c>
      <c r="BA746" s="50">
        <f>Main!L1736</f>
        <v>0</v>
      </c>
      <c r="BC746" s="50" t="str">
        <v>Trossard</v>
      </c>
      <c r="BD746" s="50">
        <v>7</v>
      </c>
      <c r="BE746" s="50" t="str">
        <v>Brighton</v>
      </c>
      <c r="BF746" s="50">
        <v>3.94</v>
      </c>
      <c r="BG746" s="50">
        <v>4.53</v>
      </c>
      <c r="BH746" s="50">
        <v>3.51</v>
      </c>
      <c r="BI746" s="50">
        <v>3.95</v>
      </c>
      <c r="BJ746" s="50">
        <v>4.8600000000000003</v>
      </c>
      <c r="BK746" s="50">
        <v>3.93</v>
      </c>
      <c r="BL746" s="50">
        <v>4.7300000000000004</v>
      </c>
      <c r="BM746" s="50">
        <v>2.04</v>
      </c>
      <c r="BN746" s="50">
        <v>0</v>
      </c>
      <c r="BP746" s="126" t="str">
        <f>Main!A746</f>
        <v>Trossard</v>
      </c>
      <c r="BQ746" s="126">
        <f>Main!N3496</f>
        <v>0</v>
      </c>
      <c r="BR746" s="126">
        <f>Main!J86</f>
        <v>4.7300000000000004</v>
      </c>
      <c r="BS746" s="126" t="str">
        <v>Trossard</v>
      </c>
      <c r="BT746" s="126">
        <v>0</v>
      </c>
      <c r="BU746" s="126">
        <v>4.7300000000000004</v>
      </c>
      <c r="BV746" s="127" t="str">
        <f t="shared" si="89"/>
        <v>Trossard</v>
      </c>
      <c r="BW746" s="127">
        <f>Main!P3496</f>
        <v>0</v>
      </c>
      <c r="BX746" s="127">
        <f t="shared" si="90"/>
        <v>4.7300000000000004</v>
      </c>
      <c r="BY746" s="127" t="str">
        <v>Trossard</v>
      </c>
      <c r="BZ746" s="127">
        <v>0</v>
      </c>
      <c r="CA746" s="127">
        <v>4.7300000000000004</v>
      </c>
      <c r="CH746" s="19" t="str">
        <f t="shared" si="91"/>
        <v>Trossard</v>
      </c>
      <c r="CI746" s="19">
        <f>Main!M3496-BQ746-BW746-CC746</f>
        <v>0</v>
      </c>
      <c r="CJ746" s="19">
        <f t="shared" si="92"/>
        <v>4.7300000000000004</v>
      </c>
      <c r="CK746" s="19" t="str">
        <v>Trossard</v>
      </c>
      <c r="CL746" s="19">
        <v>0</v>
      </c>
      <c r="CM746" s="19">
        <v>4.7300000000000004</v>
      </c>
    </row>
    <row r="747" spans="1:91">
      <c r="A747" s="48" t="str">
        <v>Trossard</v>
      </c>
      <c r="B747" s="48">
        <v>7</v>
      </c>
      <c r="C747" s="48" t="str">
        <v>Brighton</v>
      </c>
      <c r="D747" s="48">
        <v>3.94</v>
      </c>
      <c r="E747" s="48">
        <v>4.53</v>
      </c>
      <c r="F747" s="48">
        <v>3.51</v>
      </c>
      <c r="G747" s="48">
        <v>3.95</v>
      </c>
      <c r="H747" s="48">
        <v>4.8600000000000003</v>
      </c>
      <c r="I747" s="48">
        <v>3.93</v>
      </c>
      <c r="J747" s="48">
        <v>4.7300000000000004</v>
      </c>
      <c r="K747" s="48">
        <v>2.04</v>
      </c>
      <c r="L747" s="48">
        <v>0</v>
      </c>
      <c r="N747" s="252">
        <f t="shared" si="88"/>
        <v>2</v>
      </c>
      <c r="O747" s="49" t="str">
        <f>Main!A857</f>
        <v>Grealish</v>
      </c>
      <c r="P747" s="49">
        <f>Main!B857</f>
        <v>6.8</v>
      </c>
      <c r="Q747" s="49" t="str">
        <f>Main!C857</f>
        <v>Man City</v>
      </c>
      <c r="R747" s="49">
        <f>Main!D857</f>
        <v>3.91</v>
      </c>
      <c r="S747" s="49">
        <f>Main!E857</f>
        <v>3</v>
      </c>
      <c r="T747" s="49">
        <f>Main!F857</f>
        <v>6.13</v>
      </c>
      <c r="U747" s="49">
        <f>Main!G857</f>
        <v>3.71</v>
      </c>
      <c r="V747" s="49">
        <f>Main!H857</f>
        <v>2.9</v>
      </c>
      <c r="W747" s="49">
        <f>Main!I857</f>
        <v>6.63</v>
      </c>
      <c r="X747" s="49">
        <f>Main!J857</f>
        <v>3.43</v>
      </c>
      <c r="Y747" s="49">
        <f>Main!K857</f>
        <v>1.56</v>
      </c>
      <c r="Z747" s="49">
        <f>Main!L3497</f>
        <v>0</v>
      </c>
      <c r="AB747" s="49">
        <v>3</v>
      </c>
      <c r="AC747" s="49" t="str">
        <v>Cresswell</v>
      </c>
      <c r="AD747" s="49">
        <v>4.8</v>
      </c>
      <c r="AE747" s="49" t="str">
        <v>West Ham</v>
      </c>
      <c r="AF747" s="49">
        <v>2.87</v>
      </c>
      <c r="AG747" s="49">
        <v>2.71</v>
      </c>
      <c r="AH747" s="49">
        <v>2.66</v>
      </c>
      <c r="AI747" s="49">
        <v>3.33</v>
      </c>
      <c r="AJ747" s="49">
        <v>1.69</v>
      </c>
      <c r="AK747" s="49">
        <v>2.21</v>
      </c>
      <c r="AL747" s="49">
        <v>1.63</v>
      </c>
      <c r="AM747" s="49">
        <v>2.86</v>
      </c>
      <c r="AN747" s="49">
        <v>0</v>
      </c>
      <c r="AP747" s="50" t="str">
        <f>Main!A857</f>
        <v>Grealish</v>
      </c>
      <c r="AQ747" s="50">
        <f>Main!B857</f>
        <v>6.8</v>
      </c>
      <c r="AR747" s="50" t="str">
        <f>Main!C857</f>
        <v>Man City</v>
      </c>
      <c r="AS747" s="50">
        <f>Main!D857</f>
        <v>3.91</v>
      </c>
      <c r="AT747" s="50">
        <f>Main!E857</f>
        <v>3</v>
      </c>
      <c r="AU747" s="50">
        <f>Main!F857</f>
        <v>6.13</v>
      </c>
      <c r="AV747" s="50">
        <f>Main!G857</f>
        <v>3.71</v>
      </c>
      <c r="AW747" s="50">
        <f>Main!H857</f>
        <v>2.9</v>
      </c>
      <c r="AX747" s="50">
        <f>Main!I857</f>
        <v>6.63</v>
      </c>
      <c r="AY747" s="50">
        <f>Main!J857</f>
        <v>3.43</v>
      </c>
      <c r="AZ747" s="50">
        <f>Main!K857</f>
        <v>1.56</v>
      </c>
      <c r="BA747" s="50">
        <f>Main!L1737</f>
        <v>0</v>
      </c>
      <c r="BC747" s="50" t="str">
        <v>Grealish</v>
      </c>
      <c r="BD747" s="50">
        <v>6.8</v>
      </c>
      <c r="BE747" s="50" t="str">
        <v>Man City</v>
      </c>
      <c r="BF747" s="50">
        <v>3.91</v>
      </c>
      <c r="BG747" s="50">
        <v>3</v>
      </c>
      <c r="BH747" s="50">
        <v>6.13</v>
      </c>
      <c r="BI747" s="50">
        <v>3.71</v>
      </c>
      <c r="BJ747" s="50">
        <v>2.9</v>
      </c>
      <c r="BK747" s="50">
        <v>6.63</v>
      </c>
      <c r="BL747" s="50">
        <v>3.43</v>
      </c>
      <c r="BM747" s="50">
        <v>1.56</v>
      </c>
      <c r="BN747" s="50">
        <v>0</v>
      </c>
      <c r="BP747" s="126" t="str">
        <f>Main!A747</f>
        <v>Grealish</v>
      </c>
      <c r="BQ747" s="126">
        <f>Main!N3497</f>
        <v>0</v>
      </c>
      <c r="BR747" s="126">
        <f>Main!J87</f>
        <v>3.43</v>
      </c>
      <c r="BS747" s="126" t="str">
        <v>Grealish</v>
      </c>
      <c r="BT747" s="126">
        <v>0</v>
      </c>
      <c r="BU747" s="126">
        <v>3.43</v>
      </c>
      <c r="BV747" s="127" t="str">
        <f t="shared" si="89"/>
        <v>Grealish</v>
      </c>
      <c r="BW747" s="127">
        <f>Main!P3497</f>
        <v>0</v>
      </c>
      <c r="BX747" s="127">
        <f t="shared" si="90"/>
        <v>3.43</v>
      </c>
      <c r="BY747" s="127" t="str">
        <v>Grealish</v>
      </c>
      <c r="BZ747" s="127">
        <v>0</v>
      </c>
      <c r="CA747" s="127">
        <v>3.43</v>
      </c>
      <c r="CH747" s="19" t="str">
        <f t="shared" si="91"/>
        <v>Grealish</v>
      </c>
      <c r="CI747" s="19">
        <f>Main!M3497-BQ747-BW747-CC747</f>
        <v>0</v>
      </c>
      <c r="CJ747" s="19">
        <f t="shared" si="92"/>
        <v>3.43</v>
      </c>
      <c r="CK747" s="19" t="str">
        <v>Grealish</v>
      </c>
      <c r="CL747" s="19">
        <v>0</v>
      </c>
      <c r="CM747" s="19">
        <v>3.43</v>
      </c>
    </row>
    <row r="748" spans="1:91">
      <c r="A748" s="48" t="str">
        <v>Grealish</v>
      </c>
      <c r="B748" s="48">
        <v>6.8</v>
      </c>
      <c r="C748" s="48" t="str">
        <v>Man City</v>
      </c>
      <c r="D748" s="48">
        <v>3.91</v>
      </c>
      <c r="E748" s="48">
        <v>3</v>
      </c>
      <c r="F748" s="48">
        <v>6.13</v>
      </c>
      <c r="G748" s="48">
        <v>3.71</v>
      </c>
      <c r="H748" s="48">
        <v>2.9</v>
      </c>
      <c r="I748" s="48">
        <v>6.63</v>
      </c>
      <c r="J748" s="48">
        <v>3.43</v>
      </c>
      <c r="K748" s="48">
        <v>1.56</v>
      </c>
      <c r="L748" s="48">
        <v>0</v>
      </c>
      <c r="N748" s="252">
        <f t="shared" si="88"/>
        <v>2</v>
      </c>
      <c r="O748" s="49" t="str">
        <f>Main!A858</f>
        <v>Rashford</v>
      </c>
      <c r="P748" s="49">
        <f>Main!B858</f>
        <v>6.8</v>
      </c>
      <c r="Q748" s="49" t="str">
        <f>Main!C858</f>
        <v>Man Utd</v>
      </c>
      <c r="R748" s="49">
        <f>Main!D858</f>
        <v>4.4400000000000004</v>
      </c>
      <c r="S748" s="49">
        <f>Main!E858</f>
        <v>5.14</v>
      </c>
      <c r="T748" s="49">
        <f>Main!F858</f>
        <v>3.14</v>
      </c>
      <c r="U748" s="49">
        <f>Main!G858</f>
        <v>2.98</v>
      </c>
      <c r="V748" s="49">
        <f>Main!H858</f>
        <v>4.33</v>
      </c>
      <c r="W748" s="49">
        <f>Main!I858</f>
        <v>4.12</v>
      </c>
      <c r="X748" s="49">
        <f>Main!J858</f>
        <v>4.43</v>
      </c>
      <c r="Y748" s="49">
        <f>Main!K858</f>
        <v>2.1</v>
      </c>
      <c r="Z748" s="49">
        <f>Main!L3498</f>
        <v>1</v>
      </c>
      <c r="AB748" s="49">
        <v>3</v>
      </c>
      <c r="AC748" s="49" t="str">
        <v>Konsa</v>
      </c>
      <c r="AD748" s="49">
        <v>4.4000000000000004</v>
      </c>
      <c r="AE748" s="49" t="str">
        <v>Aston Villa</v>
      </c>
      <c r="AF748" s="49">
        <v>1.95</v>
      </c>
      <c r="AG748" s="49">
        <v>3.28</v>
      </c>
      <c r="AH748" s="49">
        <v>2.93</v>
      </c>
      <c r="AI748" s="49">
        <v>2.71</v>
      </c>
      <c r="AJ748" s="49">
        <v>2.98</v>
      </c>
      <c r="AK748" s="49">
        <v>1.21</v>
      </c>
      <c r="AL748" s="49">
        <v>1.9</v>
      </c>
      <c r="AM748" s="49">
        <v>2.59</v>
      </c>
      <c r="AN748" s="49">
        <v>0</v>
      </c>
      <c r="AP748" s="50" t="str">
        <f>Main!A858</f>
        <v>Rashford</v>
      </c>
      <c r="AQ748" s="50">
        <f>Main!B858</f>
        <v>6.8</v>
      </c>
      <c r="AR748" s="50" t="str">
        <f>Main!C858</f>
        <v>Man Utd</v>
      </c>
      <c r="AS748" s="50">
        <f>Main!D858</f>
        <v>4.4400000000000004</v>
      </c>
      <c r="AT748" s="50">
        <f>Main!E858</f>
        <v>5.14</v>
      </c>
      <c r="AU748" s="50">
        <f>Main!F858</f>
        <v>3.14</v>
      </c>
      <c r="AV748" s="50">
        <f>Main!G858</f>
        <v>2.98</v>
      </c>
      <c r="AW748" s="50">
        <f>Main!H858</f>
        <v>4.33</v>
      </c>
      <c r="AX748" s="50">
        <f>Main!I858</f>
        <v>4.12</v>
      </c>
      <c r="AY748" s="50">
        <f>Main!J858</f>
        <v>4.43</v>
      </c>
      <c r="AZ748" s="50">
        <f>Main!K858</f>
        <v>2.1</v>
      </c>
      <c r="BA748" s="50">
        <f>Main!L1738</f>
        <v>0</v>
      </c>
      <c r="BC748" s="50" t="str">
        <v>Rashford</v>
      </c>
      <c r="BD748" s="50">
        <v>6.8</v>
      </c>
      <c r="BE748" s="50" t="str">
        <v>Man Utd</v>
      </c>
      <c r="BF748" s="50">
        <v>4.4400000000000004</v>
      </c>
      <c r="BG748" s="50">
        <v>5.14</v>
      </c>
      <c r="BH748" s="50">
        <v>3.14</v>
      </c>
      <c r="BI748" s="50">
        <v>2.98</v>
      </c>
      <c r="BJ748" s="50">
        <v>4.33</v>
      </c>
      <c r="BK748" s="50">
        <v>4.12</v>
      </c>
      <c r="BL748" s="50">
        <v>4.43</v>
      </c>
      <c r="BM748" s="50">
        <v>2.1</v>
      </c>
      <c r="BN748" s="50">
        <v>0</v>
      </c>
      <c r="BP748" s="126" t="str">
        <f>Main!A748</f>
        <v>Rashford</v>
      </c>
      <c r="BQ748" s="126">
        <f>Main!N3498</f>
        <v>0</v>
      </c>
      <c r="BR748" s="126">
        <f>Main!J88</f>
        <v>4.43</v>
      </c>
      <c r="BS748" s="126" t="str">
        <v>Rashford</v>
      </c>
      <c r="BT748" s="126">
        <v>0</v>
      </c>
      <c r="BU748" s="126">
        <v>4.43</v>
      </c>
      <c r="BV748" s="127" t="str">
        <f t="shared" si="89"/>
        <v>Rashford</v>
      </c>
      <c r="BW748" s="127">
        <f>Main!P3498</f>
        <v>0</v>
      </c>
      <c r="BX748" s="127">
        <f t="shared" si="90"/>
        <v>4.43</v>
      </c>
      <c r="BY748" s="127" t="str">
        <v>Rashford</v>
      </c>
      <c r="BZ748" s="127">
        <v>0</v>
      </c>
      <c r="CA748" s="127">
        <v>4.43</v>
      </c>
      <c r="CH748" s="19" t="str">
        <f t="shared" si="91"/>
        <v>Rashford</v>
      </c>
      <c r="CI748" s="19">
        <f>Main!M3498-BQ748-BW748-CC748</f>
        <v>0</v>
      </c>
      <c r="CJ748" s="19">
        <f t="shared" si="92"/>
        <v>4.43</v>
      </c>
      <c r="CK748" s="19" t="str">
        <v>Rashford</v>
      </c>
      <c r="CL748" s="19">
        <v>0</v>
      </c>
      <c r="CM748" s="19">
        <v>4.43</v>
      </c>
    </row>
    <row r="749" spans="1:91">
      <c r="A749" s="48" t="str">
        <v>Zaha</v>
      </c>
      <c r="B749" s="48">
        <v>7.5</v>
      </c>
      <c r="C749" s="48" t="str">
        <v>Crystal Palace</v>
      </c>
      <c r="D749" s="48">
        <v>4.55</v>
      </c>
      <c r="E749" s="48">
        <v>4.08</v>
      </c>
      <c r="F749" s="48">
        <v>3.15</v>
      </c>
      <c r="G749" s="48">
        <v>3.69</v>
      </c>
      <c r="H749" s="48">
        <v>3.27</v>
      </c>
      <c r="I749" s="48">
        <v>4.0599999999999996</v>
      </c>
      <c r="J749" s="48">
        <v>3.83</v>
      </c>
      <c r="K749" s="48">
        <v>3.42</v>
      </c>
      <c r="L749" s="48">
        <v>0</v>
      </c>
      <c r="N749" s="252">
        <f t="shared" si="88"/>
        <v>2</v>
      </c>
      <c r="O749" s="49" t="str">
        <f>Main!A859</f>
        <v>Zaha</v>
      </c>
      <c r="P749" s="49">
        <f>Main!B859</f>
        <v>7.5</v>
      </c>
      <c r="Q749" s="49" t="str">
        <f>Main!C859</f>
        <v>Crystal Palace</v>
      </c>
      <c r="R749" s="49">
        <f>Main!D859</f>
        <v>4.55</v>
      </c>
      <c r="S749" s="49">
        <f>Main!E859</f>
        <v>4.08</v>
      </c>
      <c r="T749" s="49">
        <f>Main!F859</f>
        <v>3.15</v>
      </c>
      <c r="U749" s="49">
        <f>Main!G859</f>
        <v>3.69</v>
      </c>
      <c r="V749" s="49">
        <f>Main!H859</f>
        <v>3.27</v>
      </c>
      <c r="W749" s="49">
        <f>Main!I859</f>
        <v>4.0599999999999996</v>
      </c>
      <c r="X749" s="49">
        <f>Main!J859</f>
        <v>3.83</v>
      </c>
      <c r="Y749" s="49">
        <f>Main!K859</f>
        <v>3.42</v>
      </c>
      <c r="Z749" s="49">
        <f>Main!L3499</f>
        <v>0</v>
      </c>
      <c r="AB749" s="49">
        <v>3</v>
      </c>
      <c r="AC749" s="49" t="str">
        <v>Perraud</v>
      </c>
      <c r="AD749" s="49">
        <v>4.4000000000000004</v>
      </c>
      <c r="AE749" s="49" t="str">
        <v>Southampton</v>
      </c>
      <c r="AF749" s="49">
        <v>2.5299999999999998</v>
      </c>
      <c r="AG749" s="49">
        <v>3.56</v>
      </c>
      <c r="AH749" s="49">
        <v>2.5099999999999998</v>
      </c>
      <c r="AI749" s="49">
        <v>2.67</v>
      </c>
      <c r="AJ749" s="49">
        <v>2.0499999999999998</v>
      </c>
      <c r="AK749" s="49">
        <v>2.89</v>
      </c>
      <c r="AL749" s="49">
        <v>1.51</v>
      </c>
      <c r="AM749" s="49">
        <v>1.78</v>
      </c>
      <c r="AN749" s="49">
        <v>0</v>
      </c>
      <c r="AP749" s="50" t="str">
        <f>Main!A859</f>
        <v>Zaha</v>
      </c>
      <c r="AQ749" s="50">
        <f>Main!B859</f>
        <v>7.5</v>
      </c>
      <c r="AR749" s="50" t="str">
        <f>Main!C859</f>
        <v>Crystal Palace</v>
      </c>
      <c r="AS749" s="50">
        <f>Main!D859</f>
        <v>4.55</v>
      </c>
      <c r="AT749" s="50">
        <f>Main!E859</f>
        <v>4.08</v>
      </c>
      <c r="AU749" s="50">
        <f>Main!F859</f>
        <v>3.15</v>
      </c>
      <c r="AV749" s="50">
        <f>Main!G859</f>
        <v>3.69</v>
      </c>
      <c r="AW749" s="50">
        <f>Main!H859</f>
        <v>3.27</v>
      </c>
      <c r="AX749" s="50">
        <f>Main!I859</f>
        <v>4.0599999999999996</v>
      </c>
      <c r="AY749" s="50">
        <f>Main!J859</f>
        <v>3.83</v>
      </c>
      <c r="AZ749" s="50">
        <f>Main!K859</f>
        <v>3.42</v>
      </c>
      <c r="BA749" s="50">
        <f>Main!L1739</f>
        <v>0</v>
      </c>
      <c r="BC749" s="50" t="str">
        <v>Zaha</v>
      </c>
      <c r="BD749" s="50">
        <v>7.5</v>
      </c>
      <c r="BE749" s="50" t="str">
        <v>Crystal Palace</v>
      </c>
      <c r="BF749" s="50">
        <v>4.55</v>
      </c>
      <c r="BG749" s="50">
        <v>4.08</v>
      </c>
      <c r="BH749" s="50">
        <v>3.15</v>
      </c>
      <c r="BI749" s="50">
        <v>3.69</v>
      </c>
      <c r="BJ749" s="50">
        <v>3.27</v>
      </c>
      <c r="BK749" s="50">
        <v>4.0599999999999996</v>
      </c>
      <c r="BL749" s="50">
        <v>3.83</v>
      </c>
      <c r="BM749" s="50">
        <v>3.42</v>
      </c>
      <c r="BN749" s="50">
        <v>0</v>
      </c>
      <c r="BP749" s="126" t="str">
        <f>Main!A749</f>
        <v>Zaha</v>
      </c>
      <c r="BQ749" s="126">
        <f>Main!N3499</f>
        <v>0</v>
      </c>
      <c r="BR749" s="126">
        <f>Main!J89</f>
        <v>3.83</v>
      </c>
      <c r="BS749" s="126" t="str">
        <v>Zaha</v>
      </c>
      <c r="BT749" s="126">
        <v>0</v>
      </c>
      <c r="BU749" s="126">
        <v>3.83</v>
      </c>
      <c r="BV749" s="127" t="str">
        <f t="shared" si="89"/>
        <v>Zaha</v>
      </c>
      <c r="BW749" s="127">
        <f>Main!P3499</f>
        <v>0</v>
      </c>
      <c r="BX749" s="127">
        <f t="shared" si="90"/>
        <v>3.83</v>
      </c>
      <c r="BY749" s="127" t="str">
        <v>Zaha</v>
      </c>
      <c r="BZ749" s="127">
        <v>0</v>
      </c>
      <c r="CA749" s="127">
        <v>3.83</v>
      </c>
      <c r="CH749" s="19" t="str">
        <f t="shared" si="91"/>
        <v>Zaha</v>
      </c>
      <c r="CI749" s="19">
        <f>Main!M3499-BQ749-BW749-CC749</f>
        <v>0</v>
      </c>
      <c r="CJ749" s="19">
        <f t="shared" si="92"/>
        <v>3.83</v>
      </c>
      <c r="CK749" s="19" t="str">
        <v>Zaha</v>
      </c>
      <c r="CL749" s="19">
        <v>0</v>
      </c>
      <c r="CM749" s="19">
        <v>3.83</v>
      </c>
    </row>
    <row r="750" spans="1:91">
      <c r="A750" s="48" t="str">
        <v>Bernardo</v>
      </c>
      <c r="B750" s="48">
        <v>6.9</v>
      </c>
      <c r="C750" s="48" t="str">
        <v>Man City</v>
      </c>
      <c r="D750" s="48">
        <v>3.67</v>
      </c>
      <c r="E750" s="48">
        <v>2.9</v>
      </c>
      <c r="F750" s="48">
        <v>6.01</v>
      </c>
      <c r="G750" s="48">
        <v>3.55</v>
      </c>
      <c r="H750" s="48">
        <v>2.84</v>
      </c>
      <c r="I750" s="48">
        <v>6.03</v>
      </c>
      <c r="J750" s="48">
        <v>3.31</v>
      </c>
      <c r="K750" s="48">
        <v>1.45</v>
      </c>
      <c r="L750" s="48">
        <v>0</v>
      </c>
      <c r="N750" s="252">
        <f t="shared" si="88"/>
        <v>2</v>
      </c>
      <c r="O750" s="49" t="str">
        <f>Main!A860</f>
        <v>Bernardo</v>
      </c>
      <c r="P750" s="49">
        <f>Main!B860</f>
        <v>6.9</v>
      </c>
      <c r="Q750" s="49" t="str">
        <f>Main!C860</f>
        <v>Man City</v>
      </c>
      <c r="R750" s="49">
        <f>Main!D860</f>
        <v>3.67</v>
      </c>
      <c r="S750" s="49">
        <f>Main!E860</f>
        <v>2.9</v>
      </c>
      <c r="T750" s="49">
        <f>Main!F860</f>
        <v>6.01</v>
      </c>
      <c r="U750" s="49">
        <f>Main!G860</f>
        <v>3.55</v>
      </c>
      <c r="V750" s="49">
        <f>Main!H860</f>
        <v>2.84</v>
      </c>
      <c r="W750" s="49">
        <f>Main!I860</f>
        <v>6.03</v>
      </c>
      <c r="X750" s="49">
        <f>Main!J860</f>
        <v>3.31</v>
      </c>
      <c r="Y750" s="49">
        <f>Main!K860</f>
        <v>1.45</v>
      </c>
      <c r="Z750" s="49">
        <f>Main!L3500</f>
        <v>0</v>
      </c>
      <c r="AB750" s="49">
        <v>3</v>
      </c>
      <c r="AC750" s="49" t="str">
        <v>Kehrer</v>
      </c>
      <c r="AD750" s="49">
        <v>4.5</v>
      </c>
      <c r="AE750" s="49" t="str">
        <v>West Ham</v>
      </c>
      <c r="AF750" s="49">
        <v>3.05</v>
      </c>
      <c r="AG750" s="49">
        <v>2.16</v>
      </c>
      <c r="AH750" s="49">
        <v>2.38</v>
      </c>
      <c r="AI750" s="49">
        <v>3</v>
      </c>
      <c r="AJ750" s="49">
        <v>1.8</v>
      </c>
      <c r="AK750" s="49">
        <v>2.35</v>
      </c>
      <c r="AL750" s="49">
        <v>1.74</v>
      </c>
      <c r="AM750" s="49">
        <v>2.98</v>
      </c>
      <c r="AN750" s="49">
        <v>0</v>
      </c>
      <c r="AP750" s="50" t="str">
        <f>Main!A860</f>
        <v>Bernardo</v>
      </c>
      <c r="AQ750" s="50">
        <f>Main!B860</f>
        <v>6.9</v>
      </c>
      <c r="AR750" s="50" t="str">
        <f>Main!C860</f>
        <v>Man City</v>
      </c>
      <c r="AS750" s="50">
        <f>Main!D860</f>
        <v>3.67</v>
      </c>
      <c r="AT750" s="50">
        <f>Main!E860</f>
        <v>2.9</v>
      </c>
      <c r="AU750" s="50">
        <f>Main!F860</f>
        <v>6.01</v>
      </c>
      <c r="AV750" s="50">
        <f>Main!G860</f>
        <v>3.55</v>
      </c>
      <c r="AW750" s="50">
        <f>Main!H860</f>
        <v>2.84</v>
      </c>
      <c r="AX750" s="50">
        <f>Main!I860</f>
        <v>6.03</v>
      </c>
      <c r="AY750" s="50">
        <f>Main!J860</f>
        <v>3.31</v>
      </c>
      <c r="AZ750" s="50">
        <f>Main!K860</f>
        <v>1.45</v>
      </c>
      <c r="BA750" s="50">
        <f>Main!L1740</f>
        <v>0</v>
      </c>
      <c r="BC750" s="50" t="str">
        <v>Bernardo</v>
      </c>
      <c r="BD750" s="50">
        <v>6.9</v>
      </c>
      <c r="BE750" s="50" t="str">
        <v>Man City</v>
      </c>
      <c r="BF750" s="50">
        <v>3.67</v>
      </c>
      <c r="BG750" s="50">
        <v>2.9</v>
      </c>
      <c r="BH750" s="50">
        <v>6.01</v>
      </c>
      <c r="BI750" s="50">
        <v>3.55</v>
      </c>
      <c r="BJ750" s="50">
        <v>2.84</v>
      </c>
      <c r="BK750" s="50">
        <v>6.03</v>
      </c>
      <c r="BL750" s="50">
        <v>3.31</v>
      </c>
      <c r="BM750" s="50">
        <v>1.45</v>
      </c>
      <c r="BN750" s="50">
        <v>0</v>
      </c>
      <c r="BP750" s="126" t="str">
        <f>Main!A750</f>
        <v>Bernardo</v>
      </c>
      <c r="BQ750" s="126">
        <f>Main!N3500</f>
        <v>0</v>
      </c>
      <c r="BR750" s="126">
        <f>Main!J90</f>
        <v>3.31</v>
      </c>
      <c r="BS750" s="126" t="str">
        <v>Bernardo</v>
      </c>
      <c r="BT750" s="126">
        <v>0</v>
      </c>
      <c r="BU750" s="126">
        <v>3.31</v>
      </c>
      <c r="BV750" s="127" t="str">
        <f t="shared" si="89"/>
        <v>Bernardo</v>
      </c>
      <c r="BW750" s="127">
        <f>Main!P3500</f>
        <v>0</v>
      </c>
      <c r="BX750" s="127">
        <f t="shared" si="90"/>
        <v>3.31</v>
      </c>
      <c r="BY750" s="127" t="str">
        <v>Bernardo</v>
      </c>
      <c r="BZ750" s="127">
        <v>0</v>
      </c>
      <c r="CA750" s="127">
        <v>3.31</v>
      </c>
      <c r="CH750" s="19" t="str">
        <f t="shared" si="91"/>
        <v>Bernardo</v>
      </c>
      <c r="CI750" s="19">
        <f>Main!M3500-BQ750-BW750-CC750</f>
        <v>0</v>
      </c>
      <c r="CJ750" s="19">
        <f t="shared" si="92"/>
        <v>3.31</v>
      </c>
      <c r="CK750" s="19" t="str">
        <v>Bernardo</v>
      </c>
      <c r="CL750" s="19">
        <v>0</v>
      </c>
      <c r="CM750" s="19">
        <v>3.31</v>
      </c>
    </row>
    <row r="751" spans="1:91">
      <c r="A751" s="48" t="str">
        <v>Groß</v>
      </c>
      <c r="B751" s="48">
        <v>5.6</v>
      </c>
      <c r="C751" s="48" t="str">
        <v>Brighton</v>
      </c>
      <c r="D751" s="48">
        <v>3.51</v>
      </c>
      <c r="E751" s="48">
        <v>3.83</v>
      </c>
      <c r="F751" s="48">
        <v>3.26</v>
      </c>
      <c r="G751" s="48">
        <v>3.5</v>
      </c>
      <c r="H751" s="48">
        <v>4.26</v>
      </c>
      <c r="I751" s="48">
        <v>3.42</v>
      </c>
      <c r="J751" s="48">
        <v>4.26</v>
      </c>
      <c r="K751" s="48">
        <v>1.87</v>
      </c>
      <c r="L751" s="48">
        <v>0</v>
      </c>
      <c r="N751" s="252">
        <f t="shared" si="88"/>
        <v>2</v>
      </c>
      <c r="O751" s="49" t="str">
        <f>Main!A861</f>
        <v>Groß</v>
      </c>
      <c r="P751" s="49">
        <f>Main!B861</f>
        <v>5.6</v>
      </c>
      <c r="Q751" s="49" t="str">
        <f>Main!C861</f>
        <v>Brighton</v>
      </c>
      <c r="R751" s="49">
        <f>Main!D861</f>
        <v>3.51</v>
      </c>
      <c r="S751" s="49">
        <f>Main!E861</f>
        <v>3.83</v>
      </c>
      <c r="T751" s="49">
        <f>Main!F861</f>
        <v>3.26</v>
      </c>
      <c r="U751" s="49">
        <f>Main!G861</f>
        <v>3.5</v>
      </c>
      <c r="V751" s="49">
        <f>Main!H861</f>
        <v>4.26</v>
      </c>
      <c r="W751" s="49">
        <f>Main!I861</f>
        <v>3.42</v>
      </c>
      <c r="X751" s="49">
        <f>Main!J861</f>
        <v>4.26</v>
      </c>
      <c r="Y751" s="49">
        <f>Main!K861</f>
        <v>1.87</v>
      </c>
      <c r="Z751" s="49">
        <f>Main!L3501</f>
        <v>0</v>
      </c>
      <c r="AB751" s="49">
        <v>3</v>
      </c>
      <c r="AC751" s="49" t="str">
        <v>Ream</v>
      </c>
      <c r="AD751" s="49">
        <v>4.5</v>
      </c>
      <c r="AE751" s="49" t="str">
        <v>Fulham</v>
      </c>
      <c r="AF751" s="49">
        <v>3.01</v>
      </c>
      <c r="AG751" s="49">
        <v>4.28</v>
      </c>
      <c r="AH751" s="49">
        <v>1.46</v>
      </c>
      <c r="AI751" s="49">
        <v>1.91</v>
      </c>
      <c r="AJ751" s="49">
        <v>1.48</v>
      </c>
      <c r="AK751" s="49">
        <v>3.12</v>
      </c>
      <c r="AL751" s="49">
        <v>1.69</v>
      </c>
      <c r="AM751" s="49">
        <v>2.4</v>
      </c>
      <c r="AN751" s="49">
        <v>0</v>
      </c>
      <c r="AP751" s="50" t="str">
        <f>Main!A861</f>
        <v>Groß</v>
      </c>
      <c r="AQ751" s="50">
        <f>Main!B861</f>
        <v>5.6</v>
      </c>
      <c r="AR751" s="50" t="str">
        <f>Main!C861</f>
        <v>Brighton</v>
      </c>
      <c r="AS751" s="50">
        <f>Main!D861</f>
        <v>3.51</v>
      </c>
      <c r="AT751" s="50">
        <f>Main!E861</f>
        <v>3.83</v>
      </c>
      <c r="AU751" s="50">
        <f>Main!F861</f>
        <v>3.26</v>
      </c>
      <c r="AV751" s="50">
        <f>Main!G861</f>
        <v>3.5</v>
      </c>
      <c r="AW751" s="50">
        <f>Main!H861</f>
        <v>4.26</v>
      </c>
      <c r="AX751" s="50">
        <f>Main!I861</f>
        <v>3.42</v>
      </c>
      <c r="AY751" s="50">
        <f>Main!J861</f>
        <v>4.26</v>
      </c>
      <c r="AZ751" s="50">
        <f>Main!K861</f>
        <v>1.87</v>
      </c>
      <c r="BA751" s="50">
        <f>Main!L1741</f>
        <v>0</v>
      </c>
      <c r="BC751" s="50" t="str">
        <v>Groß</v>
      </c>
      <c r="BD751" s="50">
        <v>5.6</v>
      </c>
      <c r="BE751" s="50" t="str">
        <v>Brighton</v>
      </c>
      <c r="BF751" s="50">
        <v>3.51</v>
      </c>
      <c r="BG751" s="50">
        <v>3.83</v>
      </c>
      <c r="BH751" s="50">
        <v>3.26</v>
      </c>
      <c r="BI751" s="50">
        <v>3.5</v>
      </c>
      <c r="BJ751" s="50">
        <v>4.26</v>
      </c>
      <c r="BK751" s="50">
        <v>3.42</v>
      </c>
      <c r="BL751" s="50">
        <v>4.26</v>
      </c>
      <c r="BM751" s="50">
        <v>1.87</v>
      </c>
      <c r="BN751" s="50">
        <v>0</v>
      </c>
      <c r="BP751" s="126" t="str">
        <f>Main!A751</f>
        <v>Groß</v>
      </c>
      <c r="BQ751" s="126">
        <f>Main!N3501</f>
        <v>0</v>
      </c>
      <c r="BR751" s="126">
        <f>Main!J91</f>
        <v>4.26</v>
      </c>
      <c r="BS751" s="126" t="str">
        <v>Groß</v>
      </c>
      <c r="BT751" s="126">
        <v>0</v>
      </c>
      <c r="BU751" s="126">
        <v>4.26</v>
      </c>
      <c r="BV751" s="127" t="str">
        <f t="shared" si="89"/>
        <v>Groß</v>
      </c>
      <c r="BW751" s="127">
        <f>Main!P3501</f>
        <v>0</v>
      </c>
      <c r="BX751" s="127">
        <f t="shared" si="90"/>
        <v>4.26</v>
      </c>
      <c r="BY751" s="127" t="str">
        <v>Groß</v>
      </c>
      <c r="BZ751" s="127">
        <v>0</v>
      </c>
      <c r="CA751" s="127">
        <v>4.26</v>
      </c>
      <c r="CH751" s="19" t="str">
        <f t="shared" si="91"/>
        <v>Groß</v>
      </c>
      <c r="CI751" s="19">
        <f>Main!M3501-BQ751-BW751-CC751</f>
        <v>0</v>
      </c>
      <c r="CJ751" s="19">
        <f t="shared" si="92"/>
        <v>4.26</v>
      </c>
      <c r="CK751" s="19" t="str">
        <v>Groß</v>
      </c>
      <c r="CL751" s="19">
        <v>0</v>
      </c>
      <c r="CM751" s="19">
        <v>4.26</v>
      </c>
    </row>
    <row r="752" spans="1:91">
      <c r="A752" s="48" t="str">
        <v>Bowen</v>
      </c>
      <c r="B752" s="48">
        <v>8</v>
      </c>
      <c r="C752" s="48" t="str">
        <v>West Ham</v>
      </c>
      <c r="D752" s="48">
        <v>4.2</v>
      </c>
      <c r="E752" s="48">
        <v>3.76</v>
      </c>
      <c r="F752" s="48">
        <v>3.46</v>
      </c>
      <c r="G752" s="48">
        <v>3.99</v>
      </c>
      <c r="H752" s="48">
        <v>2.77</v>
      </c>
      <c r="I752" s="48">
        <v>3.19</v>
      </c>
      <c r="J752" s="48">
        <v>2.95</v>
      </c>
      <c r="K752" s="48">
        <v>3.35</v>
      </c>
      <c r="L752" s="48">
        <v>0</v>
      </c>
      <c r="N752" s="252">
        <f t="shared" ref="N752:N815" si="94">N642</f>
        <v>2</v>
      </c>
      <c r="O752" s="49" t="str">
        <f>Main!A862</f>
        <v>Bowen</v>
      </c>
      <c r="P752" s="49">
        <f>Main!B862</f>
        <v>8</v>
      </c>
      <c r="Q752" s="49" t="str">
        <f>Main!C862</f>
        <v>West Ham</v>
      </c>
      <c r="R752" s="49">
        <f>Main!D862</f>
        <v>4.2</v>
      </c>
      <c r="S752" s="49">
        <f>Main!E862</f>
        <v>3.76</v>
      </c>
      <c r="T752" s="49">
        <f>Main!F862</f>
        <v>3.46</v>
      </c>
      <c r="U752" s="49">
        <f>Main!G862</f>
        <v>3.99</v>
      </c>
      <c r="V752" s="49">
        <f>Main!H862</f>
        <v>2.77</v>
      </c>
      <c r="W752" s="49">
        <f>Main!I862</f>
        <v>3.19</v>
      </c>
      <c r="X752" s="49">
        <f>Main!J862</f>
        <v>2.95</v>
      </c>
      <c r="Y752" s="49">
        <f>Main!K862</f>
        <v>3.35</v>
      </c>
      <c r="Z752" s="49">
        <f>Main!L3502</f>
        <v>0</v>
      </c>
      <c r="AB752" s="49">
        <v>3</v>
      </c>
      <c r="AC752" s="49" t="str">
        <v>R.Sessegnon</v>
      </c>
      <c r="AD752" s="49">
        <v>4.5</v>
      </c>
      <c r="AE752" s="49" t="str">
        <v>Spurs</v>
      </c>
      <c r="AF752" s="49">
        <v>1.93</v>
      </c>
      <c r="AG752" s="49">
        <v>2.33</v>
      </c>
      <c r="AH752" s="49">
        <v>3.6</v>
      </c>
      <c r="AI752" s="49">
        <v>2.44</v>
      </c>
      <c r="AJ752" s="49">
        <v>1.61</v>
      </c>
      <c r="AK752" s="49">
        <v>2.38</v>
      </c>
      <c r="AL752" s="49">
        <v>2.61</v>
      </c>
      <c r="AM752" s="49">
        <v>2.27</v>
      </c>
      <c r="AN752" s="49">
        <v>0</v>
      </c>
      <c r="AP752" s="50" t="str">
        <f>Main!A862</f>
        <v>Bowen</v>
      </c>
      <c r="AQ752" s="50">
        <f>Main!B862</f>
        <v>8</v>
      </c>
      <c r="AR752" s="50" t="str">
        <f>Main!C862</f>
        <v>West Ham</v>
      </c>
      <c r="AS752" s="50">
        <f>Main!D862</f>
        <v>4.2</v>
      </c>
      <c r="AT752" s="50">
        <f>Main!E862</f>
        <v>3.76</v>
      </c>
      <c r="AU752" s="50">
        <f>Main!F862</f>
        <v>3.46</v>
      </c>
      <c r="AV752" s="50">
        <f>Main!G862</f>
        <v>3.99</v>
      </c>
      <c r="AW752" s="50">
        <f>Main!H862</f>
        <v>2.77</v>
      </c>
      <c r="AX752" s="50">
        <f>Main!I862</f>
        <v>3.19</v>
      </c>
      <c r="AY752" s="50">
        <f>Main!J862</f>
        <v>2.95</v>
      </c>
      <c r="AZ752" s="50">
        <f>Main!K862</f>
        <v>3.35</v>
      </c>
      <c r="BA752" s="50">
        <f>Main!L1742</f>
        <v>0</v>
      </c>
      <c r="BC752" s="50" t="str">
        <v>Bowen</v>
      </c>
      <c r="BD752" s="50">
        <v>8</v>
      </c>
      <c r="BE752" s="50" t="str">
        <v>West Ham</v>
      </c>
      <c r="BF752" s="50">
        <v>4.2</v>
      </c>
      <c r="BG752" s="50">
        <v>3.76</v>
      </c>
      <c r="BH752" s="50">
        <v>3.46</v>
      </c>
      <c r="BI752" s="50">
        <v>3.99</v>
      </c>
      <c r="BJ752" s="50">
        <v>2.77</v>
      </c>
      <c r="BK752" s="50">
        <v>3.19</v>
      </c>
      <c r="BL752" s="50">
        <v>2.95</v>
      </c>
      <c r="BM752" s="50">
        <v>3.35</v>
      </c>
      <c r="BN752" s="50">
        <v>0</v>
      </c>
      <c r="BP752" s="126" t="str">
        <f>Main!A752</f>
        <v>Bowen</v>
      </c>
      <c r="BQ752" s="126">
        <f>Main!N3502</f>
        <v>0</v>
      </c>
      <c r="BR752" s="126">
        <f>Main!J92</f>
        <v>2.95</v>
      </c>
      <c r="BS752" s="126" t="str">
        <v>Bowen</v>
      </c>
      <c r="BT752" s="126">
        <v>0</v>
      </c>
      <c r="BU752" s="126">
        <v>2.95</v>
      </c>
      <c r="BV752" s="127" t="str">
        <f t="shared" si="89"/>
        <v>Bowen</v>
      </c>
      <c r="BW752" s="127">
        <f>Main!P3502</f>
        <v>0</v>
      </c>
      <c r="BX752" s="127">
        <f t="shared" si="90"/>
        <v>2.95</v>
      </c>
      <c r="BY752" s="127" t="str">
        <v>Bowen</v>
      </c>
      <c r="BZ752" s="127">
        <v>0</v>
      </c>
      <c r="CA752" s="127">
        <v>2.95</v>
      </c>
      <c r="CH752" s="19" t="str">
        <f t="shared" si="91"/>
        <v>Bowen</v>
      </c>
      <c r="CI752" s="19">
        <f>Main!M3502-BQ752-BW752-CC752</f>
        <v>0</v>
      </c>
      <c r="CJ752" s="19">
        <f t="shared" si="92"/>
        <v>2.95</v>
      </c>
      <c r="CK752" s="19" t="str">
        <v>Bowen</v>
      </c>
      <c r="CL752" s="19">
        <v>0</v>
      </c>
      <c r="CM752" s="19">
        <v>2.95</v>
      </c>
    </row>
    <row r="753" spans="1:91">
      <c r="A753" s="48" t="str">
        <v>Andreas</v>
      </c>
      <c r="B753" s="48">
        <v>4.5999999999999996</v>
      </c>
      <c r="C753" s="48" t="str">
        <v>Fulham</v>
      </c>
      <c r="D753" s="48" t="e">
        <v>#REF!</v>
      </c>
      <c r="E753" s="48">
        <v>3.73</v>
      </c>
      <c r="F753" s="48">
        <v>2.54</v>
      </c>
      <c r="G753" s="48">
        <v>2.95</v>
      </c>
      <c r="H753" s="48">
        <v>2.5</v>
      </c>
      <c r="I753" s="48">
        <v>3.52</v>
      </c>
      <c r="J753" s="48">
        <v>2.62</v>
      </c>
      <c r="K753" s="48">
        <v>2.67</v>
      </c>
      <c r="L753" s="48">
        <v>0</v>
      </c>
      <c r="N753" s="252">
        <f t="shared" si="94"/>
        <v>2</v>
      </c>
      <c r="O753" s="49" t="str">
        <f>Main!A863</f>
        <v>Andreas</v>
      </c>
      <c r="P753" s="49">
        <f>Main!B863</f>
        <v>4.5999999999999996</v>
      </c>
      <c r="Q753" s="49" t="str">
        <f>Main!C863</f>
        <v>Fulham</v>
      </c>
      <c r="R753" s="49" t="e">
        <f>Main!D863</f>
        <v>#REF!</v>
      </c>
      <c r="S753" s="49">
        <f>Main!E863</f>
        <v>3.73</v>
      </c>
      <c r="T753" s="49">
        <f>Main!F863</f>
        <v>2.54</v>
      </c>
      <c r="U753" s="49">
        <f>Main!G863</f>
        <v>2.95</v>
      </c>
      <c r="V753" s="49">
        <f>Main!H863</f>
        <v>2.5</v>
      </c>
      <c r="W753" s="49">
        <f>Main!I863</f>
        <v>3.52</v>
      </c>
      <c r="X753" s="49">
        <f>Main!J863</f>
        <v>2.62</v>
      </c>
      <c r="Y753" s="49">
        <f>Main!K863</f>
        <v>2.67</v>
      </c>
      <c r="Z753" s="49">
        <f>Main!L3503</f>
        <v>0</v>
      </c>
      <c r="AB753" s="49">
        <v>3</v>
      </c>
      <c r="AC753" s="49" t="str">
        <v>Aké</v>
      </c>
      <c r="AD753" s="49">
        <v>5</v>
      </c>
      <c r="AE753" s="49" t="str">
        <v>Man City</v>
      </c>
      <c r="AF753" s="49">
        <v>2.61</v>
      </c>
      <c r="AG753" s="49">
        <v>1.97</v>
      </c>
      <c r="AH753" s="49">
        <v>3.9</v>
      </c>
      <c r="AI753" s="49">
        <v>2.41</v>
      </c>
      <c r="AJ753" s="49">
        <v>1.73</v>
      </c>
      <c r="AK753" s="49">
        <v>3.48</v>
      </c>
      <c r="AL753" s="49">
        <v>2.06</v>
      </c>
      <c r="AM753" s="49">
        <v>0.92</v>
      </c>
      <c r="AN753" s="49">
        <v>0</v>
      </c>
      <c r="AP753" s="50" t="str">
        <f>Main!A863</f>
        <v>Andreas</v>
      </c>
      <c r="AQ753" s="50">
        <f>Main!B863</f>
        <v>4.5999999999999996</v>
      </c>
      <c r="AR753" s="50" t="str">
        <f>Main!C863</f>
        <v>Fulham</v>
      </c>
      <c r="AS753" s="50" t="e">
        <f>Main!D863</f>
        <v>#REF!</v>
      </c>
      <c r="AT753" s="50">
        <f>Main!E863</f>
        <v>3.73</v>
      </c>
      <c r="AU753" s="50">
        <f>Main!F863</f>
        <v>2.54</v>
      </c>
      <c r="AV753" s="50">
        <f>Main!G863</f>
        <v>2.95</v>
      </c>
      <c r="AW753" s="50">
        <f>Main!H863</f>
        <v>2.5</v>
      </c>
      <c r="AX753" s="50">
        <f>Main!I863</f>
        <v>3.52</v>
      </c>
      <c r="AY753" s="50">
        <f>Main!J863</f>
        <v>2.62</v>
      </c>
      <c r="AZ753" s="50">
        <f>Main!K863</f>
        <v>2.67</v>
      </c>
      <c r="BA753" s="50">
        <f>Main!L1743</f>
        <v>0</v>
      </c>
      <c r="BC753" s="50" t="str">
        <v>Andreas</v>
      </c>
      <c r="BD753" s="50">
        <v>4.5999999999999996</v>
      </c>
      <c r="BE753" s="50" t="str">
        <v>Fulham</v>
      </c>
      <c r="BF753" s="50" t="e">
        <v>#REF!</v>
      </c>
      <c r="BG753" s="50">
        <v>3.73</v>
      </c>
      <c r="BH753" s="50">
        <v>2.54</v>
      </c>
      <c r="BI753" s="50">
        <v>2.95</v>
      </c>
      <c r="BJ753" s="50">
        <v>2.5</v>
      </c>
      <c r="BK753" s="50">
        <v>3.52</v>
      </c>
      <c r="BL753" s="50">
        <v>2.62</v>
      </c>
      <c r="BM753" s="50">
        <v>2.67</v>
      </c>
      <c r="BN753" s="50">
        <v>0</v>
      </c>
      <c r="BP753" s="126" t="str">
        <f>Main!A753</f>
        <v>Andreas</v>
      </c>
      <c r="BQ753" s="126">
        <f>Main!N3503</f>
        <v>0</v>
      </c>
      <c r="BR753" s="126">
        <f>Main!J93</f>
        <v>2.62</v>
      </c>
      <c r="BS753" s="126" t="str">
        <v>Andreas</v>
      </c>
      <c r="BT753" s="126">
        <v>0</v>
      </c>
      <c r="BU753" s="126">
        <v>2.62</v>
      </c>
      <c r="BV753" s="127" t="str">
        <f t="shared" si="89"/>
        <v>Andreas</v>
      </c>
      <c r="BW753" s="127">
        <f>Main!P3503</f>
        <v>0</v>
      </c>
      <c r="BX753" s="127">
        <f t="shared" si="90"/>
        <v>2.62</v>
      </c>
      <c r="BY753" s="127" t="str">
        <v>Andreas</v>
      </c>
      <c r="BZ753" s="127">
        <v>0</v>
      </c>
      <c r="CA753" s="127">
        <v>2.62</v>
      </c>
      <c r="CH753" s="19" t="str">
        <f t="shared" si="91"/>
        <v>Andreas</v>
      </c>
      <c r="CI753" s="19">
        <f>Main!M3503-BQ753-BW753-CC753</f>
        <v>0</v>
      </c>
      <c r="CJ753" s="19">
        <f t="shared" si="92"/>
        <v>2.62</v>
      </c>
      <c r="CK753" s="19" t="str">
        <v>Andreas</v>
      </c>
      <c r="CL753" s="19">
        <v>0</v>
      </c>
      <c r="CM753" s="19">
        <v>2.62</v>
      </c>
    </row>
    <row r="754" spans="1:91">
      <c r="A754" s="48" t="str">
        <v>Ward-Prowse</v>
      </c>
      <c r="B754" s="48">
        <v>6.2</v>
      </c>
      <c r="C754" s="48" t="str">
        <v>Southampton</v>
      </c>
      <c r="D754" s="48">
        <v>3.44</v>
      </c>
      <c r="E754" s="48">
        <v>3.87</v>
      </c>
      <c r="F754" s="48">
        <v>3.24</v>
      </c>
      <c r="G754" s="48">
        <v>3.57</v>
      </c>
      <c r="H754" s="48">
        <v>3.07</v>
      </c>
      <c r="I754" s="48">
        <v>3.54</v>
      </c>
      <c r="J754" s="48">
        <v>2.65</v>
      </c>
      <c r="K754" s="48">
        <v>2.93</v>
      </c>
      <c r="L754" s="48">
        <v>0</v>
      </c>
      <c r="N754" s="252">
        <f t="shared" si="94"/>
        <v>2</v>
      </c>
      <c r="O754" s="49" t="str">
        <f>Main!A864</f>
        <v>Ward-Prowse</v>
      </c>
      <c r="P754" s="49">
        <f>Main!B864</f>
        <v>6.2</v>
      </c>
      <c r="Q754" s="49" t="str">
        <f>Main!C864</f>
        <v>Southampton</v>
      </c>
      <c r="R754" s="49">
        <f>Main!D864</f>
        <v>3.44</v>
      </c>
      <c r="S754" s="49">
        <f>Main!E864</f>
        <v>3.87</v>
      </c>
      <c r="T754" s="49">
        <f>Main!F864</f>
        <v>3.24</v>
      </c>
      <c r="U754" s="49">
        <f>Main!G864</f>
        <v>3.57</v>
      </c>
      <c r="V754" s="49">
        <f>Main!H864</f>
        <v>3.07</v>
      </c>
      <c r="W754" s="49">
        <f>Main!I864</f>
        <v>3.54</v>
      </c>
      <c r="X754" s="49">
        <f>Main!J864</f>
        <v>2.65</v>
      </c>
      <c r="Y754" s="49">
        <f>Main!K864</f>
        <v>2.93</v>
      </c>
      <c r="Z754" s="49">
        <f>Main!L3504</f>
        <v>0</v>
      </c>
      <c r="AB754" s="49">
        <v>3</v>
      </c>
      <c r="AC754" s="49" t="str">
        <v>Azpilicueta</v>
      </c>
      <c r="AD754" s="49">
        <v>4.8</v>
      </c>
      <c r="AE754" s="49" t="str">
        <v>Chelsea</v>
      </c>
      <c r="AF754" s="49">
        <v>3.33</v>
      </c>
      <c r="AG754" s="49">
        <v>4.82</v>
      </c>
      <c r="AH754" s="49">
        <v>3.41</v>
      </c>
      <c r="AI754" s="49">
        <v>1.62</v>
      </c>
      <c r="AJ754" s="49">
        <v>2.12</v>
      </c>
      <c r="AK754" s="49">
        <v>1.27</v>
      </c>
      <c r="AL754" s="49">
        <v>1.46</v>
      </c>
      <c r="AM754" s="49">
        <v>1.04</v>
      </c>
      <c r="AN754" s="49">
        <v>0</v>
      </c>
      <c r="AP754" s="50" t="str">
        <f>Main!A864</f>
        <v>Ward-Prowse</v>
      </c>
      <c r="AQ754" s="50">
        <f>Main!B864</f>
        <v>6.2</v>
      </c>
      <c r="AR754" s="50" t="str">
        <f>Main!C864</f>
        <v>Southampton</v>
      </c>
      <c r="AS754" s="50">
        <f>Main!D864</f>
        <v>3.44</v>
      </c>
      <c r="AT754" s="50">
        <f>Main!E864</f>
        <v>3.87</v>
      </c>
      <c r="AU754" s="50">
        <f>Main!F864</f>
        <v>3.24</v>
      </c>
      <c r="AV754" s="50">
        <f>Main!G864</f>
        <v>3.57</v>
      </c>
      <c r="AW754" s="50">
        <f>Main!H864</f>
        <v>3.07</v>
      </c>
      <c r="AX754" s="50">
        <f>Main!I864</f>
        <v>3.54</v>
      </c>
      <c r="AY754" s="50">
        <f>Main!J864</f>
        <v>2.65</v>
      </c>
      <c r="AZ754" s="50">
        <f>Main!K864</f>
        <v>2.93</v>
      </c>
      <c r="BA754" s="50">
        <f>Main!L1744</f>
        <v>0</v>
      </c>
      <c r="BC754" s="50" t="str">
        <v>Ward-Prowse</v>
      </c>
      <c r="BD754" s="50">
        <v>6.2</v>
      </c>
      <c r="BE754" s="50" t="str">
        <v>Southampton</v>
      </c>
      <c r="BF754" s="50">
        <v>3.44</v>
      </c>
      <c r="BG754" s="50">
        <v>3.87</v>
      </c>
      <c r="BH754" s="50">
        <v>3.24</v>
      </c>
      <c r="BI754" s="50">
        <v>3.57</v>
      </c>
      <c r="BJ754" s="50">
        <v>3.07</v>
      </c>
      <c r="BK754" s="50">
        <v>3.54</v>
      </c>
      <c r="BL754" s="50">
        <v>2.65</v>
      </c>
      <c r="BM754" s="50">
        <v>2.93</v>
      </c>
      <c r="BN754" s="50">
        <v>0</v>
      </c>
      <c r="BP754" s="126" t="str">
        <f>Main!A754</f>
        <v>Ward-Prowse</v>
      </c>
      <c r="BQ754" s="126">
        <f>Main!N3504</f>
        <v>0</v>
      </c>
      <c r="BR754" s="126">
        <f>Main!J94</f>
        <v>2.65</v>
      </c>
      <c r="BS754" s="126" t="str">
        <v>Ward-Prowse</v>
      </c>
      <c r="BT754" s="126">
        <v>0</v>
      </c>
      <c r="BU754" s="126">
        <v>2.65</v>
      </c>
      <c r="BV754" s="127" t="str">
        <f t="shared" si="89"/>
        <v>Ward-Prowse</v>
      </c>
      <c r="BW754" s="127">
        <f>Main!P3504</f>
        <v>0</v>
      </c>
      <c r="BX754" s="127">
        <f t="shared" si="90"/>
        <v>2.65</v>
      </c>
      <c r="BY754" s="127" t="str">
        <v>Ward-Prowse</v>
      </c>
      <c r="BZ754" s="127">
        <v>0</v>
      </c>
      <c r="CA754" s="127">
        <v>2.65</v>
      </c>
      <c r="CH754" s="19" t="str">
        <f t="shared" si="91"/>
        <v>Ward-Prowse</v>
      </c>
      <c r="CI754" s="19">
        <f>Main!M3504-BQ754-BW754-CC754</f>
        <v>0</v>
      </c>
      <c r="CJ754" s="19">
        <f t="shared" si="92"/>
        <v>2.65</v>
      </c>
      <c r="CK754" s="19" t="str">
        <v>Ward-Prowse</v>
      </c>
      <c r="CL754" s="19">
        <v>0</v>
      </c>
      <c r="CM754" s="19">
        <v>2.65</v>
      </c>
    </row>
    <row r="755" spans="1:91">
      <c r="A755" s="48" t="str">
        <v>Barnes</v>
      </c>
      <c r="B755" s="48">
        <v>6.9</v>
      </c>
      <c r="C755" s="48" t="str">
        <v>Leicester</v>
      </c>
      <c r="D755" s="48">
        <v>3.04</v>
      </c>
      <c r="E755" s="48">
        <v>4.3</v>
      </c>
      <c r="F755" s="48">
        <v>3.89</v>
      </c>
      <c r="G755" s="48">
        <v>3.68</v>
      </c>
      <c r="H755" s="48">
        <v>3.16</v>
      </c>
      <c r="I755" s="48">
        <v>3.1</v>
      </c>
      <c r="J755" s="48">
        <v>2.71</v>
      </c>
      <c r="K755" s="48">
        <v>2.35</v>
      </c>
      <c r="L755" s="48">
        <v>0</v>
      </c>
      <c r="N755" s="252">
        <f t="shared" si="94"/>
        <v>2</v>
      </c>
      <c r="O755" s="49" t="str">
        <f>Main!A865</f>
        <v>Barnes</v>
      </c>
      <c r="P755" s="49">
        <f>Main!B865</f>
        <v>6.9</v>
      </c>
      <c r="Q755" s="49" t="str">
        <f>Main!C865</f>
        <v>Leicester</v>
      </c>
      <c r="R755" s="49">
        <f>Main!D865</f>
        <v>3.04</v>
      </c>
      <c r="S755" s="49">
        <f>Main!E865</f>
        <v>4.3</v>
      </c>
      <c r="T755" s="49">
        <f>Main!F865</f>
        <v>3.89</v>
      </c>
      <c r="U755" s="49">
        <f>Main!G865</f>
        <v>3.68</v>
      </c>
      <c r="V755" s="49">
        <f>Main!H865</f>
        <v>3.16</v>
      </c>
      <c r="W755" s="49">
        <f>Main!I865</f>
        <v>3.1</v>
      </c>
      <c r="X755" s="49">
        <f>Main!J865</f>
        <v>2.71</v>
      </c>
      <c r="Y755" s="49">
        <f>Main!K865</f>
        <v>2.35</v>
      </c>
      <c r="Z755" s="49">
        <f>Main!L3505</f>
        <v>0</v>
      </c>
      <c r="AB755" s="49">
        <v>3</v>
      </c>
      <c r="AC755" s="49" t="str">
        <v>Collins</v>
      </c>
      <c r="AD755" s="49">
        <v>4.4000000000000004</v>
      </c>
      <c r="AE755" s="49" t="str">
        <v>Wolves</v>
      </c>
      <c r="AF755" s="49">
        <v>2.3199999999999998</v>
      </c>
      <c r="AG755" s="49">
        <v>2.5299999999999998</v>
      </c>
      <c r="AH755" s="49">
        <v>3.01</v>
      </c>
      <c r="AI755" s="49">
        <v>1.24</v>
      </c>
      <c r="AJ755" s="49">
        <v>1.79</v>
      </c>
      <c r="AK755" s="49">
        <v>2.7</v>
      </c>
      <c r="AL755" s="49">
        <v>3.51</v>
      </c>
      <c r="AM755" s="49">
        <v>1.96</v>
      </c>
      <c r="AN755" s="49">
        <v>0</v>
      </c>
      <c r="AP755" s="50" t="str">
        <f>Main!A865</f>
        <v>Barnes</v>
      </c>
      <c r="AQ755" s="50">
        <f>Main!B865</f>
        <v>6.9</v>
      </c>
      <c r="AR755" s="50" t="str">
        <f>Main!C865</f>
        <v>Leicester</v>
      </c>
      <c r="AS755" s="50">
        <f>Main!D865</f>
        <v>3.04</v>
      </c>
      <c r="AT755" s="50">
        <f>Main!E865</f>
        <v>4.3</v>
      </c>
      <c r="AU755" s="50">
        <f>Main!F865</f>
        <v>3.89</v>
      </c>
      <c r="AV755" s="50">
        <f>Main!G865</f>
        <v>3.68</v>
      </c>
      <c r="AW755" s="50">
        <f>Main!H865</f>
        <v>3.16</v>
      </c>
      <c r="AX755" s="50">
        <f>Main!I865</f>
        <v>3.1</v>
      </c>
      <c r="AY755" s="50">
        <f>Main!J865</f>
        <v>2.71</v>
      </c>
      <c r="AZ755" s="50">
        <f>Main!K865</f>
        <v>2.35</v>
      </c>
      <c r="BA755" s="50">
        <f>Main!L1745</f>
        <v>0</v>
      </c>
      <c r="BC755" s="50" t="str">
        <v>Barnes</v>
      </c>
      <c r="BD755" s="50">
        <v>6.9</v>
      </c>
      <c r="BE755" s="50" t="str">
        <v>Leicester</v>
      </c>
      <c r="BF755" s="50">
        <v>3.04</v>
      </c>
      <c r="BG755" s="50">
        <v>4.3</v>
      </c>
      <c r="BH755" s="50">
        <v>3.89</v>
      </c>
      <c r="BI755" s="50">
        <v>3.68</v>
      </c>
      <c r="BJ755" s="50">
        <v>3.16</v>
      </c>
      <c r="BK755" s="50">
        <v>3.1</v>
      </c>
      <c r="BL755" s="50">
        <v>2.71</v>
      </c>
      <c r="BM755" s="50">
        <v>2.35</v>
      </c>
      <c r="BN755" s="50">
        <v>0</v>
      </c>
      <c r="BP755" s="126" t="str">
        <f>Main!A755</f>
        <v>Barnes</v>
      </c>
      <c r="BQ755" s="126">
        <f>Main!N3505</f>
        <v>0</v>
      </c>
      <c r="BR755" s="126">
        <f>Main!J95</f>
        <v>2.71</v>
      </c>
      <c r="BS755" s="126" t="str">
        <v>Barnes</v>
      </c>
      <c r="BT755" s="126">
        <v>0</v>
      </c>
      <c r="BU755" s="126">
        <v>2.71</v>
      </c>
      <c r="BV755" s="127" t="str">
        <f t="shared" si="89"/>
        <v>Barnes</v>
      </c>
      <c r="BW755" s="127">
        <f>Main!P3505</f>
        <v>0</v>
      </c>
      <c r="BX755" s="127">
        <f t="shared" si="90"/>
        <v>2.71</v>
      </c>
      <c r="BY755" s="127" t="str">
        <v>Barnes</v>
      </c>
      <c r="BZ755" s="127">
        <v>0</v>
      </c>
      <c r="CA755" s="127">
        <v>2.71</v>
      </c>
      <c r="CH755" s="19" t="str">
        <f t="shared" si="91"/>
        <v>Barnes</v>
      </c>
      <c r="CI755" s="19">
        <f>Main!M3505-BQ755-BW755-CC755</f>
        <v>0</v>
      </c>
      <c r="CJ755" s="19">
        <f t="shared" si="92"/>
        <v>2.71</v>
      </c>
      <c r="CK755" s="19" t="str">
        <v>Barnes</v>
      </c>
      <c r="CL755" s="19">
        <v>0</v>
      </c>
      <c r="CM755" s="19">
        <v>2.71</v>
      </c>
    </row>
    <row r="756" spans="1:91">
      <c r="A756" s="48" t="str">
        <v>Almirón</v>
      </c>
      <c r="B756" s="48">
        <v>5.9</v>
      </c>
      <c r="C756" s="48" t="str">
        <v>Newcastle</v>
      </c>
      <c r="D756" s="48">
        <v>4.45</v>
      </c>
      <c r="E756" s="48">
        <v>3.01</v>
      </c>
      <c r="F756" s="48">
        <v>4.1500000000000004</v>
      </c>
      <c r="G756" s="48">
        <v>3.22</v>
      </c>
      <c r="H756" s="48">
        <v>3.45</v>
      </c>
      <c r="I756" s="48">
        <v>3.14</v>
      </c>
      <c r="J756" s="48">
        <v>2.73</v>
      </c>
      <c r="K756" s="48">
        <v>1.96</v>
      </c>
      <c r="L756" s="48">
        <v>0</v>
      </c>
      <c r="N756" s="252">
        <f t="shared" si="94"/>
        <v>2</v>
      </c>
      <c r="O756" s="49" t="str">
        <f>Main!A866</f>
        <v>Almirón</v>
      </c>
      <c r="P756" s="49">
        <f>Main!B866</f>
        <v>5.9</v>
      </c>
      <c r="Q756" s="49" t="str">
        <f>Main!C866</f>
        <v>Newcastle</v>
      </c>
      <c r="R756" s="49">
        <f>Main!D866</f>
        <v>4.45</v>
      </c>
      <c r="S756" s="49">
        <f>Main!E866</f>
        <v>3.01</v>
      </c>
      <c r="T756" s="49">
        <f>Main!F866</f>
        <v>4.1500000000000004</v>
      </c>
      <c r="U756" s="49">
        <f>Main!G866</f>
        <v>3.22</v>
      </c>
      <c r="V756" s="49">
        <f>Main!H866</f>
        <v>3.45</v>
      </c>
      <c r="W756" s="49">
        <f>Main!I866</f>
        <v>3.14</v>
      </c>
      <c r="X756" s="49">
        <f>Main!J866</f>
        <v>2.73</v>
      </c>
      <c r="Y756" s="49">
        <f>Main!K866</f>
        <v>1.96</v>
      </c>
      <c r="Z756" s="49">
        <f>Main!L3506</f>
        <v>0</v>
      </c>
      <c r="AB756" s="49">
        <v>3</v>
      </c>
      <c r="AC756" s="49" t="str">
        <v>Chalobah</v>
      </c>
      <c r="AD756" s="49">
        <v>4.7</v>
      </c>
      <c r="AE756" s="49" t="str">
        <v>Chelsea</v>
      </c>
      <c r="AF756" s="49">
        <v>3.15</v>
      </c>
      <c r="AG756" s="49">
        <v>4.24</v>
      </c>
      <c r="AH756" s="49">
        <v>2.86</v>
      </c>
      <c r="AI756" s="49">
        <v>1.19</v>
      </c>
      <c r="AJ756" s="49">
        <v>2.04</v>
      </c>
      <c r="AK756" s="49">
        <v>1.71</v>
      </c>
      <c r="AL756" s="49">
        <v>2.14</v>
      </c>
      <c r="AM756" s="49">
        <v>1.28</v>
      </c>
      <c r="AN756" s="49">
        <v>0</v>
      </c>
      <c r="AP756" s="50" t="str">
        <f>Main!A866</f>
        <v>Almirón</v>
      </c>
      <c r="AQ756" s="50">
        <f>Main!B866</f>
        <v>5.9</v>
      </c>
      <c r="AR756" s="50" t="str">
        <f>Main!C866</f>
        <v>Newcastle</v>
      </c>
      <c r="AS756" s="50">
        <f>Main!D866</f>
        <v>4.45</v>
      </c>
      <c r="AT756" s="50">
        <f>Main!E866</f>
        <v>3.01</v>
      </c>
      <c r="AU756" s="50">
        <f>Main!F866</f>
        <v>4.1500000000000004</v>
      </c>
      <c r="AV756" s="50">
        <f>Main!G866</f>
        <v>3.22</v>
      </c>
      <c r="AW756" s="50">
        <f>Main!H866</f>
        <v>3.45</v>
      </c>
      <c r="AX756" s="50">
        <f>Main!I866</f>
        <v>3.14</v>
      </c>
      <c r="AY756" s="50">
        <f>Main!J866</f>
        <v>2.73</v>
      </c>
      <c r="AZ756" s="50">
        <f>Main!K866</f>
        <v>1.96</v>
      </c>
      <c r="BA756" s="50">
        <f>Main!L1746</f>
        <v>0</v>
      </c>
      <c r="BC756" s="50" t="str">
        <v>Almirón</v>
      </c>
      <c r="BD756" s="50">
        <v>5.9</v>
      </c>
      <c r="BE756" s="50" t="str">
        <v>Newcastle</v>
      </c>
      <c r="BF756" s="50">
        <v>4.45</v>
      </c>
      <c r="BG756" s="50">
        <v>3.01</v>
      </c>
      <c r="BH756" s="50">
        <v>4.1500000000000004</v>
      </c>
      <c r="BI756" s="50">
        <v>3.22</v>
      </c>
      <c r="BJ756" s="50">
        <v>3.45</v>
      </c>
      <c r="BK756" s="50">
        <v>3.14</v>
      </c>
      <c r="BL756" s="50">
        <v>2.73</v>
      </c>
      <c r="BM756" s="50">
        <v>1.96</v>
      </c>
      <c r="BN756" s="50">
        <v>0</v>
      </c>
      <c r="BP756" s="126" t="str">
        <f>Main!A756</f>
        <v>Almirón</v>
      </c>
      <c r="BQ756" s="126">
        <f>Main!N3506</f>
        <v>0</v>
      </c>
      <c r="BR756" s="126">
        <f>Main!J96</f>
        <v>2.73</v>
      </c>
      <c r="BS756" s="126" t="str">
        <v>Almirón</v>
      </c>
      <c r="BT756" s="126">
        <v>0</v>
      </c>
      <c r="BU756" s="126">
        <v>2.73</v>
      </c>
      <c r="BV756" s="127" t="str">
        <f t="shared" si="89"/>
        <v>Almirón</v>
      </c>
      <c r="BW756" s="127">
        <f>Main!P3506</f>
        <v>0</v>
      </c>
      <c r="BX756" s="127">
        <f t="shared" si="90"/>
        <v>2.73</v>
      </c>
      <c r="BY756" s="127" t="str">
        <v>Almirón</v>
      </c>
      <c r="BZ756" s="127">
        <v>0</v>
      </c>
      <c r="CA756" s="127">
        <v>2.73</v>
      </c>
      <c r="CH756" s="19" t="str">
        <f t="shared" si="91"/>
        <v>Almirón</v>
      </c>
      <c r="CI756" s="19">
        <f>Main!M3506-BQ756-BW756-CC756</f>
        <v>0</v>
      </c>
      <c r="CJ756" s="19">
        <f t="shared" si="92"/>
        <v>2.73</v>
      </c>
      <c r="CK756" s="19" t="str">
        <v>Almirón</v>
      </c>
      <c r="CL756" s="19">
        <v>0</v>
      </c>
      <c r="CM756" s="19">
        <v>2.73</v>
      </c>
    </row>
    <row r="757" spans="1:91">
      <c r="A757" s="48" t="str">
        <v>Willian</v>
      </c>
      <c r="B757" s="48">
        <v>5.5</v>
      </c>
      <c r="C757" s="48" t="str">
        <v>Fulham</v>
      </c>
      <c r="D757" s="48">
        <v>3.72</v>
      </c>
      <c r="E757" s="48">
        <v>5.88</v>
      </c>
      <c r="F757" s="48">
        <v>2.52</v>
      </c>
      <c r="G757" s="48">
        <v>2.92</v>
      </c>
      <c r="H757" s="48">
        <v>2.38</v>
      </c>
      <c r="I757" s="48">
        <v>3.31</v>
      </c>
      <c r="J757" s="48">
        <v>2.58</v>
      </c>
      <c r="K757" s="48">
        <v>2.57</v>
      </c>
      <c r="L757" s="48">
        <v>0</v>
      </c>
      <c r="N757" s="252">
        <f t="shared" si="94"/>
        <v>2</v>
      </c>
      <c r="O757" s="49" t="str">
        <f>Main!A867</f>
        <v>Willian</v>
      </c>
      <c r="P757" s="49">
        <f>Main!B867</f>
        <v>5.5</v>
      </c>
      <c r="Q757" s="49" t="str">
        <f>Main!C867</f>
        <v>Fulham</v>
      </c>
      <c r="R757" s="49">
        <f>Main!D867</f>
        <v>3.72</v>
      </c>
      <c r="S757" s="49">
        <f>Main!E867</f>
        <v>5.88</v>
      </c>
      <c r="T757" s="49">
        <f>Main!F867</f>
        <v>2.52</v>
      </c>
      <c r="U757" s="49">
        <f>Main!G867</f>
        <v>2.92</v>
      </c>
      <c r="V757" s="49">
        <f>Main!H867</f>
        <v>2.38</v>
      </c>
      <c r="W757" s="49">
        <f>Main!I867</f>
        <v>3.31</v>
      </c>
      <c r="X757" s="49">
        <f>Main!J867</f>
        <v>2.58</v>
      </c>
      <c r="Y757" s="49">
        <f>Main!K867</f>
        <v>2.57</v>
      </c>
      <c r="Z757" s="49">
        <f>Main!L3507</f>
        <v>0</v>
      </c>
      <c r="AB757" s="49">
        <v>4</v>
      </c>
      <c r="AC757" s="49" t="str">
        <v>Ramsdale</v>
      </c>
      <c r="AD757" s="49">
        <v>4.9000000000000004</v>
      </c>
      <c r="AE757" s="49" t="str">
        <v>Arsenal</v>
      </c>
      <c r="AF757" s="49">
        <v>3.74</v>
      </c>
      <c r="AG757" s="49">
        <v>3.69</v>
      </c>
      <c r="AH757" s="49">
        <v>3.38</v>
      </c>
      <c r="AI757" s="49">
        <v>3.69</v>
      </c>
      <c r="AJ757" s="49">
        <v>3.94</v>
      </c>
      <c r="AK757" s="49">
        <v>7.27</v>
      </c>
      <c r="AL757" s="49">
        <v>3.69</v>
      </c>
      <c r="AM757" s="49">
        <v>3.02</v>
      </c>
      <c r="AN757" s="49">
        <v>0</v>
      </c>
      <c r="AP757" s="50" t="str">
        <f>Main!A867</f>
        <v>Willian</v>
      </c>
      <c r="AQ757" s="50">
        <f>Main!B867</f>
        <v>5.5</v>
      </c>
      <c r="AR757" s="50" t="str">
        <f>Main!C867</f>
        <v>Fulham</v>
      </c>
      <c r="AS757" s="50">
        <f>Main!D867</f>
        <v>3.72</v>
      </c>
      <c r="AT757" s="50">
        <f>Main!E867</f>
        <v>5.88</v>
      </c>
      <c r="AU757" s="50">
        <f>Main!F867</f>
        <v>2.52</v>
      </c>
      <c r="AV757" s="50">
        <f>Main!G867</f>
        <v>2.92</v>
      </c>
      <c r="AW757" s="50">
        <f>Main!H867</f>
        <v>2.38</v>
      </c>
      <c r="AX757" s="50">
        <f>Main!I867</f>
        <v>3.31</v>
      </c>
      <c r="AY757" s="50">
        <f>Main!J867</f>
        <v>2.58</v>
      </c>
      <c r="AZ757" s="50">
        <f>Main!K867</f>
        <v>2.57</v>
      </c>
      <c r="BA757" s="50">
        <f>Main!L1747</f>
        <v>0</v>
      </c>
      <c r="BC757" s="50" t="str">
        <v>Willian</v>
      </c>
      <c r="BD757" s="50">
        <v>5.5</v>
      </c>
      <c r="BE757" s="50" t="str">
        <v>Fulham</v>
      </c>
      <c r="BF757" s="50">
        <v>3.72</v>
      </c>
      <c r="BG757" s="50">
        <v>5.88</v>
      </c>
      <c r="BH757" s="50">
        <v>2.52</v>
      </c>
      <c r="BI757" s="50">
        <v>2.92</v>
      </c>
      <c r="BJ757" s="50">
        <v>2.38</v>
      </c>
      <c r="BK757" s="50">
        <v>3.31</v>
      </c>
      <c r="BL757" s="50">
        <v>2.58</v>
      </c>
      <c r="BM757" s="50">
        <v>2.57</v>
      </c>
      <c r="BN757" s="50">
        <v>0</v>
      </c>
      <c r="BP757" s="126" t="str">
        <f>Main!A757</f>
        <v>Willian</v>
      </c>
      <c r="BQ757" s="126">
        <f>Main!N3507</f>
        <v>0</v>
      </c>
      <c r="BR757" s="126">
        <f>Main!J97</f>
        <v>2.58</v>
      </c>
      <c r="BS757" s="126" t="str">
        <v>Willian</v>
      </c>
      <c r="BT757" s="126">
        <v>0</v>
      </c>
      <c r="BU757" s="126">
        <v>2.58</v>
      </c>
      <c r="BV757" s="127" t="str">
        <f t="shared" si="89"/>
        <v>Willian</v>
      </c>
      <c r="BW757" s="127">
        <f>Main!P3507</f>
        <v>0</v>
      </c>
      <c r="BX757" s="127">
        <f t="shared" si="90"/>
        <v>2.58</v>
      </c>
      <c r="BY757" s="127" t="str">
        <v>Willian</v>
      </c>
      <c r="BZ757" s="127">
        <v>0</v>
      </c>
      <c r="CA757" s="127">
        <v>2.58</v>
      </c>
      <c r="CH757" s="19" t="str">
        <f t="shared" si="91"/>
        <v>Willian</v>
      </c>
      <c r="CI757" s="19">
        <f>Main!M3507-BQ757-BW757-CC757</f>
        <v>0</v>
      </c>
      <c r="CJ757" s="19">
        <f t="shared" si="92"/>
        <v>2.58</v>
      </c>
      <c r="CK757" s="19" t="str">
        <v>Willian</v>
      </c>
      <c r="CL757" s="19">
        <v>0</v>
      </c>
      <c r="CM757" s="19">
        <v>2.58</v>
      </c>
    </row>
    <row r="758" spans="1:91">
      <c r="A758" s="48" t="str">
        <v>Antony</v>
      </c>
      <c r="B758" s="48">
        <v>7.5</v>
      </c>
      <c r="C758" s="48" t="str">
        <v>Man Utd</v>
      </c>
      <c r="D758" s="48">
        <v>3.61</v>
      </c>
      <c r="E758" s="48">
        <v>4.17</v>
      </c>
      <c r="F758" s="48">
        <v>2.84</v>
      </c>
      <c r="G758" s="48">
        <v>2.7</v>
      </c>
      <c r="H758" s="48">
        <v>3.66</v>
      </c>
      <c r="I758" s="48">
        <v>3.44</v>
      </c>
      <c r="J758" s="48">
        <v>3.6</v>
      </c>
      <c r="K758" s="48">
        <v>1.78</v>
      </c>
      <c r="L758" s="48">
        <v>0</v>
      </c>
      <c r="N758" s="252">
        <f t="shared" si="94"/>
        <v>2</v>
      </c>
      <c r="O758" s="49" t="str">
        <f>Main!A868</f>
        <v>Antony</v>
      </c>
      <c r="P758" s="49">
        <f>Main!B868</f>
        <v>7.5</v>
      </c>
      <c r="Q758" s="49" t="str">
        <f>Main!C868</f>
        <v>Man Utd</v>
      </c>
      <c r="R758" s="49">
        <f>Main!D868</f>
        <v>3.61</v>
      </c>
      <c r="S758" s="49">
        <f>Main!E868</f>
        <v>4.17</v>
      </c>
      <c r="T758" s="49">
        <f>Main!F868</f>
        <v>2.84</v>
      </c>
      <c r="U758" s="49">
        <f>Main!G868</f>
        <v>2.7</v>
      </c>
      <c r="V758" s="49">
        <f>Main!H868</f>
        <v>3.66</v>
      </c>
      <c r="W758" s="49">
        <f>Main!I868</f>
        <v>3.44</v>
      </c>
      <c r="X758" s="49">
        <f>Main!J868</f>
        <v>3.6</v>
      </c>
      <c r="Y758" s="49">
        <f>Main!K868</f>
        <v>1.78</v>
      </c>
      <c r="Z758" s="49">
        <f>Main!L3508</f>
        <v>0</v>
      </c>
      <c r="AB758" s="49">
        <v>4</v>
      </c>
      <c r="AC758" s="49" t="str">
        <v>Arrizabalaga</v>
      </c>
      <c r="AD758" s="49">
        <v>4.5</v>
      </c>
      <c r="AE758" s="49" t="str">
        <v>Chelsea</v>
      </c>
      <c r="AF758" s="49">
        <v>3.96</v>
      </c>
      <c r="AG758" s="49">
        <v>6.8</v>
      </c>
      <c r="AH758" s="49">
        <v>3.98</v>
      </c>
      <c r="AI758" s="49">
        <v>3.04</v>
      </c>
      <c r="AJ758" s="49">
        <v>3.81</v>
      </c>
      <c r="AK758" s="49">
        <v>3.52</v>
      </c>
      <c r="AL758" s="49">
        <v>4.04</v>
      </c>
      <c r="AM758" s="49">
        <v>3.12</v>
      </c>
      <c r="AN758" s="49">
        <v>0</v>
      </c>
      <c r="AP758" s="50" t="str">
        <f>Main!A868</f>
        <v>Antony</v>
      </c>
      <c r="AQ758" s="50">
        <f>Main!B868</f>
        <v>7.5</v>
      </c>
      <c r="AR758" s="50" t="str">
        <f>Main!C868</f>
        <v>Man Utd</v>
      </c>
      <c r="AS758" s="50">
        <f>Main!D868</f>
        <v>3.61</v>
      </c>
      <c r="AT758" s="50">
        <f>Main!E868</f>
        <v>4.17</v>
      </c>
      <c r="AU758" s="50">
        <f>Main!F868</f>
        <v>2.84</v>
      </c>
      <c r="AV758" s="50">
        <f>Main!G868</f>
        <v>2.7</v>
      </c>
      <c r="AW758" s="50">
        <f>Main!H868</f>
        <v>3.66</v>
      </c>
      <c r="AX758" s="50">
        <f>Main!I868</f>
        <v>3.44</v>
      </c>
      <c r="AY758" s="50">
        <f>Main!J868</f>
        <v>3.6</v>
      </c>
      <c r="AZ758" s="50">
        <f>Main!K868</f>
        <v>1.78</v>
      </c>
      <c r="BA758" s="50">
        <f>Main!L1748</f>
        <v>0</v>
      </c>
      <c r="BC758" s="50" t="str">
        <v>Antony</v>
      </c>
      <c r="BD758" s="50">
        <v>7.5</v>
      </c>
      <c r="BE758" s="50" t="str">
        <v>Man Utd</v>
      </c>
      <c r="BF758" s="50">
        <v>3.61</v>
      </c>
      <c r="BG758" s="50">
        <v>4.17</v>
      </c>
      <c r="BH758" s="50">
        <v>2.84</v>
      </c>
      <c r="BI758" s="50">
        <v>2.7</v>
      </c>
      <c r="BJ758" s="50">
        <v>3.66</v>
      </c>
      <c r="BK758" s="50">
        <v>3.44</v>
      </c>
      <c r="BL758" s="50">
        <v>3.6</v>
      </c>
      <c r="BM758" s="50">
        <v>1.78</v>
      </c>
      <c r="BN758" s="50">
        <v>0</v>
      </c>
      <c r="BP758" s="126" t="str">
        <f>Main!A758</f>
        <v>Antony</v>
      </c>
      <c r="BQ758" s="126">
        <f>Main!N3508</f>
        <v>0</v>
      </c>
      <c r="BR758" s="126">
        <f>Main!J98</f>
        <v>3.6</v>
      </c>
      <c r="BS758" s="126" t="str">
        <v>Antony</v>
      </c>
      <c r="BT758" s="126">
        <v>0</v>
      </c>
      <c r="BU758" s="126">
        <v>3.6</v>
      </c>
      <c r="BV758" s="127" t="str">
        <f t="shared" si="89"/>
        <v>Antony</v>
      </c>
      <c r="BW758" s="127">
        <f>Main!P3508</f>
        <v>0</v>
      </c>
      <c r="BX758" s="127">
        <f t="shared" si="90"/>
        <v>3.6</v>
      </c>
      <c r="BY758" s="127" t="str">
        <v>Antony</v>
      </c>
      <c r="BZ758" s="127">
        <v>0</v>
      </c>
      <c r="CA758" s="127">
        <v>3.6</v>
      </c>
      <c r="CH758" s="19" t="str">
        <f t="shared" si="91"/>
        <v>Antony</v>
      </c>
      <c r="CI758" s="19">
        <f>Main!M3508-BQ758-BW758-CC758</f>
        <v>0</v>
      </c>
      <c r="CJ758" s="19">
        <f t="shared" si="92"/>
        <v>3.6</v>
      </c>
      <c r="CK758" s="19" t="str">
        <v>Antony</v>
      </c>
      <c r="CL758" s="19">
        <v>0</v>
      </c>
      <c r="CM758" s="19">
        <v>3.6</v>
      </c>
    </row>
    <row r="759" spans="1:91">
      <c r="A759" s="48" t="str">
        <v>Saint-Maximin</v>
      </c>
      <c r="B759" s="48">
        <v>6.2</v>
      </c>
      <c r="C759" s="48" t="str">
        <v>Newcastle</v>
      </c>
      <c r="D759" s="48">
        <v>3.25</v>
      </c>
      <c r="E759" s="48">
        <v>2.4900000000000002</v>
      </c>
      <c r="F759" s="48">
        <v>3.88</v>
      </c>
      <c r="G759" s="48">
        <v>3.43</v>
      </c>
      <c r="H759" s="48">
        <v>3.59</v>
      </c>
      <c r="I759" s="48">
        <v>3.55</v>
      </c>
      <c r="J759" s="48">
        <v>2.99</v>
      </c>
      <c r="K759" s="48">
        <v>2.14</v>
      </c>
      <c r="L759" s="48">
        <v>0</v>
      </c>
      <c r="N759" s="252">
        <f t="shared" si="94"/>
        <v>2</v>
      </c>
      <c r="O759" s="49" t="str">
        <f>Main!A869</f>
        <v>Saint-Maximin</v>
      </c>
      <c r="P759" s="49">
        <f>Main!B869</f>
        <v>6.2</v>
      </c>
      <c r="Q759" s="49" t="str">
        <f>Main!C869</f>
        <v>Newcastle</v>
      </c>
      <c r="R759" s="49">
        <f>Main!D869</f>
        <v>3.25</v>
      </c>
      <c r="S759" s="49">
        <f>Main!E869</f>
        <v>2.4900000000000002</v>
      </c>
      <c r="T759" s="49">
        <f>Main!F869</f>
        <v>3.88</v>
      </c>
      <c r="U759" s="49">
        <f>Main!G869</f>
        <v>3.43</v>
      </c>
      <c r="V759" s="49">
        <f>Main!H869</f>
        <v>3.59</v>
      </c>
      <c r="W759" s="49">
        <f>Main!I869</f>
        <v>3.55</v>
      </c>
      <c r="X759" s="49">
        <f>Main!J869</f>
        <v>2.99</v>
      </c>
      <c r="Y759" s="49">
        <f>Main!K869</f>
        <v>2.14</v>
      </c>
      <c r="Z759" s="49">
        <f>Main!L3509</f>
        <v>0</v>
      </c>
      <c r="AB759" s="49">
        <v>4</v>
      </c>
      <c r="AC759" s="49" t="str">
        <v>Alisson</v>
      </c>
      <c r="AD759" s="49">
        <v>5.5</v>
      </c>
      <c r="AE759" s="49" t="str">
        <v>Liverpool</v>
      </c>
      <c r="AF759" s="49">
        <v>4.18</v>
      </c>
      <c r="AG759" s="49">
        <v>3.85</v>
      </c>
      <c r="AH759" s="49">
        <v>3.73</v>
      </c>
      <c r="AI759" s="49">
        <v>3.78</v>
      </c>
      <c r="AJ759" s="49">
        <v>4.04</v>
      </c>
      <c r="AK759" s="49">
        <v>4.2</v>
      </c>
      <c r="AL759" s="49">
        <v>3.54</v>
      </c>
      <c r="AM759" s="49">
        <v>3.84</v>
      </c>
      <c r="AN759" s="49">
        <v>0</v>
      </c>
      <c r="AP759" s="50" t="str">
        <f>Main!A869</f>
        <v>Saint-Maximin</v>
      </c>
      <c r="AQ759" s="50">
        <f>Main!B869</f>
        <v>6.2</v>
      </c>
      <c r="AR759" s="50" t="str">
        <f>Main!C869</f>
        <v>Newcastle</v>
      </c>
      <c r="AS759" s="50">
        <f>Main!D869</f>
        <v>3.25</v>
      </c>
      <c r="AT759" s="50">
        <f>Main!E869</f>
        <v>2.4900000000000002</v>
      </c>
      <c r="AU759" s="50">
        <f>Main!F869</f>
        <v>3.88</v>
      </c>
      <c r="AV759" s="50">
        <f>Main!G869</f>
        <v>3.43</v>
      </c>
      <c r="AW759" s="50">
        <f>Main!H869</f>
        <v>3.59</v>
      </c>
      <c r="AX759" s="50">
        <f>Main!I869</f>
        <v>3.55</v>
      </c>
      <c r="AY759" s="50">
        <f>Main!J869</f>
        <v>2.99</v>
      </c>
      <c r="AZ759" s="50">
        <f>Main!K869</f>
        <v>2.14</v>
      </c>
      <c r="BA759" s="50">
        <f>Main!L1749</f>
        <v>0</v>
      </c>
      <c r="BC759" s="50" t="str">
        <v>Saint-Maximin</v>
      </c>
      <c r="BD759" s="50">
        <v>6.2</v>
      </c>
      <c r="BE759" s="50" t="str">
        <v>Newcastle</v>
      </c>
      <c r="BF759" s="50">
        <v>3.25</v>
      </c>
      <c r="BG759" s="50">
        <v>2.4900000000000002</v>
      </c>
      <c r="BH759" s="50">
        <v>3.88</v>
      </c>
      <c r="BI759" s="50">
        <v>3.43</v>
      </c>
      <c r="BJ759" s="50">
        <v>3.59</v>
      </c>
      <c r="BK759" s="50">
        <v>3.55</v>
      </c>
      <c r="BL759" s="50">
        <v>2.99</v>
      </c>
      <c r="BM759" s="50">
        <v>2.14</v>
      </c>
      <c r="BN759" s="50">
        <v>0</v>
      </c>
      <c r="BP759" s="126" t="str">
        <f>Main!A759</f>
        <v>Saint-Maximin</v>
      </c>
      <c r="BQ759" s="126">
        <f>Main!N3509</f>
        <v>0</v>
      </c>
      <c r="BR759" s="126">
        <f>Main!J99</f>
        <v>2.99</v>
      </c>
      <c r="BS759" s="126" t="str">
        <v>Saint-Maximin</v>
      </c>
      <c r="BT759" s="126">
        <v>0</v>
      </c>
      <c r="BU759" s="126">
        <v>2.99</v>
      </c>
      <c r="BV759" s="127" t="str">
        <f t="shared" si="89"/>
        <v>Saint-Maximin</v>
      </c>
      <c r="BW759" s="127">
        <f>Main!P3509</f>
        <v>0</v>
      </c>
      <c r="BX759" s="127">
        <f t="shared" si="90"/>
        <v>2.99</v>
      </c>
      <c r="BY759" s="127" t="str">
        <v>Saint-Maximin</v>
      </c>
      <c r="BZ759" s="127">
        <v>0</v>
      </c>
      <c r="CA759" s="127">
        <v>2.99</v>
      </c>
      <c r="CH759" s="19" t="str">
        <f t="shared" si="91"/>
        <v>Saint-Maximin</v>
      </c>
      <c r="CI759" s="19">
        <f>Main!M3509-BQ759-BW759-CC759</f>
        <v>0</v>
      </c>
      <c r="CJ759" s="19">
        <f t="shared" si="92"/>
        <v>2.99</v>
      </c>
      <c r="CK759" s="19" t="str">
        <v>Saint-Maximin</v>
      </c>
      <c r="CL759" s="19">
        <v>0</v>
      </c>
      <c r="CM759" s="19">
        <v>2.99</v>
      </c>
    </row>
    <row r="760" spans="1:91">
      <c r="A760" s="48" t="str">
        <v>Gündogan</v>
      </c>
      <c r="B760" s="48">
        <v>7.3</v>
      </c>
      <c r="C760" s="48" t="str">
        <v>Man City</v>
      </c>
      <c r="D760" s="48">
        <v>3.06</v>
      </c>
      <c r="E760" s="48">
        <v>2.4700000000000002</v>
      </c>
      <c r="F760" s="48">
        <v>4.93</v>
      </c>
      <c r="G760" s="48">
        <v>2.95</v>
      </c>
      <c r="H760" s="48">
        <v>2.4700000000000002</v>
      </c>
      <c r="I760" s="48">
        <v>5.13</v>
      </c>
      <c r="J760" s="48">
        <v>2.82</v>
      </c>
      <c r="K760" s="48">
        <v>1.23</v>
      </c>
      <c r="L760" s="48">
        <v>0</v>
      </c>
      <c r="N760" s="252">
        <f t="shared" si="94"/>
        <v>2</v>
      </c>
      <c r="O760" s="49" t="str">
        <f>Main!A870</f>
        <v>Gündogan</v>
      </c>
      <c r="P760" s="49">
        <f>Main!B870</f>
        <v>7.3</v>
      </c>
      <c r="Q760" s="49" t="str">
        <f>Main!C870</f>
        <v>Man City</v>
      </c>
      <c r="R760" s="49">
        <f>Main!D870</f>
        <v>3.06</v>
      </c>
      <c r="S760" s="49">
        <f>Main!E870</f>
        <v>2.4700000000000002</v>
      </c>
      <c r="T760" s="49">
        <f>Main!F870</f>
        <v>4.93</v>
      </c>
      <c r="U760" s="49">
        <f>Main!G870</f>
        <v>2.95</v>
      </c>
      <c r="V760" s="49">
        <f>Main!H870</f>
        <v>2.4700000000000002</v>
      </c>
      <c r="W760" s="49">
        <f>Main!I870</f>
        <v>5.13</v>
      </c>
      <c r="X760" s="49">
        <f>Main!J870</f>
        <v>2.82</v>
      </c>
      <c r="Y760" s="49">
        <f>Main!K870</f>
        <v>1.23</v>
      </c>
      <c r="Z760" s="49">
        <f>Main!L3510</f>
        <v>0</v>
      </c>
      <c r="AB760" s="49">
        <v>4</v>
      </c>
      <c r="AC760" s="49" t="str">
        <v>Lloris</v>
      </c>
      <c r="AD760" s="49">
        <v>5.5</v>
      </c>
      <c r="AE760" s="49" t="str">
        <v>Spurs</v>
      </c>
      <c r="AF760" s="49">
        <v>3.78</v>
      </c>
      <c r="AG760" s="49">
        <v>3.63</v>
      </c>
      <c r="AH760" s="49">
        <v>6.38</v>
      </c>
      <c r="AI760" s="49">
        <v>3.52</v>
      </c>
      <c r="AJ760" s="49">
        <v>3.12</v>
      </c>
      <c r="AK760" s="49">
        <v>3.45</v>
      </c>
      <c r="AL760" s="49">
        <v>3.71</v>
      </c>
      <c r="AM760" s="49">
        <v>3.45</v>
      </c>
      <c r="AN760" s="49">
        <v>0</v>
      </c>
      <c r="AP760" s="50" t="str">
        <f>Main!A870</f>
        <v>Gündogan</v>
      </c>
      <c r="AQ760" s="50">
        <f>Main!B870</f>
        <v>7.3</v>
      </c>
      <c r="AR760" s="50" t="str">
        <f>Main!C870</f>
        <v>Man City</v>
      </c>
      <c r="AS760" s="50">
        <f>Main!D870</f>
        <v>3.06</v>
      </c>
      <c r="AT760" s="50">
        <f>Main!E870</f>
        <v>2.4700000000000002</v>
      </c>
      <c r="AU760" s="50">
        <f>Main!F870</f>
        <v>4.93</v>
      </c>
      <c r="AV760" s="50">
        <f>Main!G870</f>
        <v>2.95</v>
      </c>
      <c r="AW760" s="50">
        <f>Main!H870</f>
        <v>2.4700000000000002</v>
      </c>
      <c r="AX760" s="50">
        <f>Main!I870</f>
        <v>5.13</v>
      </c>
      <c r="AY760" s="50">
        <f>Main!J870</f>
        <v>2.82</v>
      </c>
      <c r="AZ760" s="50">
        <f>Main!K870</f>
        <v>1.23</v>
      </c>
      <c r="BA760" s="50">
        <f>Main!L1750</f>
        <v>0</v>
      </c>
      <c r="BC760" s="50" t="str">
        <v>Gündogan</v>
      </c>
      <c r="BD760" s="50">
        <v>7.3</v>
      </c>
      <c r="BE760" s="50" t="str">
        <v>Man City</v>
      </c>
      <c r="BF760" s="50">
        <v>3.06</v>
      </c>
      <c r="BG760" s="50">
        <v>2.4700000000000002</v>
      </c>
      <c r="BH760" s="50">
        <v>4.93</v>
      </c>
      <c r="BI760" s="50">
        <v>2.95</v>
      </c>
      <c r="BJ760" s="50">
        <v>2.4700000000000002</v>
      </c>
      <c r="BK760" s="50">
        <v>5.13</v>
      </c>
      <c r="BL760" s="50">
        <v>2.82</v>
      </c>
      <c r="BM760" s="50">
        <v>1.23</v>
      </c>
      <c r="BN760" s="50">
        <v>0</v>
      </c>
      <c r="BP760" s="126" t="str">
        <f>Main!A760</f>
        <v>Gündogan</v>
      </c>
      <c r="BQ760" s="126">
        <f>Main!N3510</f>
        <v>0</v>
      </c>
      <c r="BR760" s="126">
        <f>Main!J100</f>
        <v>2.82</v>
      </c>
      <c r="BS760" s="126" t="str">
        <v>Gündogan</v>
      </c>
      <c r="BT760" s="126">
        <v>0</v>
      </c>
      <c r="BU760" s="126">
        <v>2.82</v>
      </c>
      <c r="BV760" s="127" t="str">
        <f t="shared" si="89"/>
        <v>Gündogan</v>
      </c>
      <c r="BW760" s="127">
        <f>Main!P3510</f>
        <v>0</v>
      </c>
      <c r="BX760" s="127">
        <f t="shared" si="90"/>
        <v>2.82</v>
      </c>
      <c r="BY760" s="127" t="str">
        <v>Gündogan</v>
      </c>
      <c r="BZ760" s="127">
        <v>0</v>
      </c>
      <c r="CA760" s="127">
        <v>2.82</v>
      </c>
      <c r="CH760" s="19" t="str">
        <f t="shared" si="91"/>
        <v>Gündogan</v>
      </c>
      <c r="CI760" s="19">
        <f>Main!M3510-BQ760-BW760-CC760</f>
        <v>0</v>
      </c>
      <c r="CJ760" s="19">
        <f t="shared" si="92"/>
        <v>2.82</v>
      </c>
      <c r="CK760" s="19" t="str">
        <v>Gündogan</v>
      </c>
      <c r="CL760" s="19">
        <v>0</v>
      </c>
      <c r="CM760" s="19">
        <v>2.82</v>
      </c>
    </row>
    <row r="761" spans="1:91">
      <c r="A761" s="48" t="str">
        <v>Paquetá</v>
      </c>
      <c r="B761" s="48">
        <v>5.9</v>
      </c>
      <c r="C761" s="48" t="str">
        <v>West Ham</v>
      </c>
      <c r="D761" s="48">
        <v>3.58</v>
      </c>
      <c r="E761" s="48">
        <v>3.27</v>
      </c>
      <c r="F761" s="48">
        <v>3.03</v>
      </c>
      <c r="G761" s="48">
        <v>3.6</v>
      </c>
      <c r="H761" s="48">
        <v>2.66</v>
      </c>
      <c r="I761" s="48">
        <v>2.95</v>
      </c>
      <c r="J761" s="48">
        <v>2.66</v>
      </c>
      <c r="K761" s="48">
        <v>3.12</v>
      </c>
      <c r="L761" s="48">
        <v>0</v>
      </c>
      <c r="N761" s="252">
        <f t="shared" si="94"/>
        <v>2</v>
      </c>
      <c r="O761" s="49" t="str">
        <f>Main!A871</f>
        <v>Paquetá</v>
      </c>
      <c r="P761" s="49">
        <f>Main!B871</f>
        <v>5.9</v>
      </c>
      <c r="Q761" s="49" t="str">
        <f>Main!C871</f>
        <v>West Ham</v>
      </c>
      <c r="R761" s="49">
        <f>Main!D871</f>
        <v>3.58</v>
      </c>
      <c r="S761" s="49">
        <f>Main!E871</f>
        <v>3.27</v>
      </c>
      <c r="T761" s="49">
        <f>Main!F871</f>
        <v>3.03</v>
      </c>
      <c r="U761" s="49">
        <f>Main!G871</f>
        <v>3.6</v>
      </c>
      <c r="V761" s="49">
        <f>Main!H871</f>
        <v>2.66</v>
      </c>
      <c r="W761" s="49">
        <f>Main!I871</f>
        <v>2.95</v>
      </c>
      <c r="X761" s="49">
        <f>Main!J871</f>
        <v>2.66</v>
      </c>
      <c r="Y761" s="49">
        <f>Main!K871</f>
        <v>3.12</v>
      </c>
      <c r="Z761" s="49">
        <f>Main!L3511</f>
        <v>0</v>
      </c>
      <c r="AB761" s="49">
        <v>4</v>
      </c>
      <c r="AC761" s="49" t="str">
        <v>Leno</v>
      </c>
      <c r="AD761" s="49">
        <v>4.5</v>
      </c>
      <c r="AE761" s="49" t="str">
        <v>Fulham</v>
      </c>
      <c r="AF761" s="49">
        <v>3.76</v>
      </c>
      <c r="AG761" s="49">
        <v>6.73</v>
      </c>
      <c r="AH761" s="49">
        <v>3.14</v>
      </c>
      <c r="AI761" s="49">
        <v>3.2</v>
      </c>
      <c r="AJ761" s="49">
        <v>3.12</v>
      </c>
      <c r="AK761" s="49">
        <v>3.74</v>
      </c>
      <c r="AL761" s="49">
        <v>3.1</v>
      </c>
      <c r="AM761" s="49">
        <v>2.96</v>
      </c>
      <c r="AN761" s="49">
        <v>0</v>
      </c>
      <c r="AP761" s="50" t="str">
        <f>Main!A871</f>
        <v>Paquetá</v>
      </c>
      <c r="AQ761" s="50">
        <f>Main!B871</f>
        <v>5.9</v>
      </c>
      <c r="AR761" s="50" t="str">
        <f>Main!C871</f>
        <v>West Ham</v>
      </c>
      <c r="AS761" s="50">
        <f>Main!D871</f>
        <v>3.58</v>
      </c>
      <c r="AT761" s="50">
        <f>Main!E871</f>
        <v>3.27</v>
      </c>
      <c r="AU761" s="50">
        <f>Main!F871</f>
        <v>3.03</v>
      </c>
      <c r="AV761" s="50">
        <f>Main!G871</f>
        <v>3.6</v>
      </c>
      <c r="AW761" s="50">
        <f>Main!H871</f>
        <v>2.66</v>
      </c>
      <c r="AX761" s="50">
        <f>Main!I871</f>
        <v>2.95</v>
      </c>
      <c r="AY761" s="50">
        <f>Main!J871</f>
        <v>2.66</v>
      </c>
      <c r="AZ761" s="50">
        <f>Main!K871</f>
        <v>3.12</v>
      </c>
      <c r="BA761" s="50">
        <f>Main!L1751</f>
        <v>0</v>
      </c>
      <c r="BC761" s="50" t="str">
        <v>Paquetá</v>
      </c>
      <c r="BD761" s="50">
        <v>5.9</v>
      </c>
      <c r="BE761" s="50" t="str">
        <v>West Ham</v>
      </c>
      <c r="BF761" s="50">
        <v>3.58</v>
      </c>
      <c r="BG761" s="50">
        <v>3.27</v>
      </c>
      <c r="BH761" s="50">
        <v>3.03</v>
      </c>
      <c r="BI761" s="50">
        <v>3.6</v>
      </c>
      <c r="BJ761" s="50">
        <v>2.66</v>
      </c>
      <c r="BK761" s="50">
        <v>2.95</v>
      </c>
      <c r="BL761" s="50">
        <v>2.66</v>
      </c>
      <c r="BM761" s="50">
        <v>3.12</v>
      </c>
      <c r="BN761" s="50">
        <v>0</v>
      </c>
      <c r="BP761" s="126" t="str">
        <f>Main!A761</f>
        <v>Paquetá</v>
      </c>
      <c r="BQ761" s="126">
        <f>Main!N3511</f>
        <v>0</v>
      </c>
      <c r="BR761" s="126">
        <f>Main!J101</f>
        <v>2.66</v>
      </c>
      <c r="BS761" s="126" t="str">
        <v>Paquetá</v>
      </c>
      <c r="BT761" s="126">
        <v>0</v>
      </c>
      <c r="BU761" s="126">
        <v>2.66</v>
      </c>
      <c r="BV761" s="127" t="str">
        <f t="shared" si="89"/>
        <v>Paquetá</v>
      </c>
      <c r="BW761" s="127">
        <f>Main!P3511</f>
        <v>0</v>
      </c>
      <c r="BX761" s="127">
        <f t="shared" si="90"/>
        <v>2.66</v>
      </c>
      <c r="BY761" s="127" t="str">
        <v>Paquetá</v>
      </c>
      <c r="BZ761" s="127">
        <v>0</v>
      </c>
      <c r="CA761" s="127">
        <v>2.66</v>
      </c>
      <c r="CH761" s="19" t="str">
        <f t="shared" si="91"/>
        <v>Paquetá</v>
      </c>
      <c r="CI761" s="19">
        <f>Main!M3511-BQ761-BW761-CC761</f>
        <v>0</v>
      </c>
      <c r="CJ761" s="19">
        <f t="shared" si="92"/>
        <v>2.66</v>
      </c>
      <c r="CK761" s="19" t="str">
        <v>Paquetá</v>
      </c>
      <c r="CL761" s="19">
        <v>0</v>
      </c>
      <c r="CM761" s="19">
        <v>2.66</v>
      </c>
    </row>
    <row r="762" spans="1:91">
      <c r="A762" s="48" t="str">
        <v>Rodrigo</v>
      </c>
      <c r="B762" s="48">
        <v>6.3</v>
      </c>
      <c r="C762" s="48" t="str">
        <v>Leeds</v>
      </c>
      <c r="D762" s="48">
        <v>3.09</v>
      </c>
      <c r="E762" s="48">
        <v>3.69</v>
      </c>
      <c r="F762" s="48">
        <v>2.94</v>
      </c>
      <c r="G762" s="48">
        <v>3.13</v>
      </c>
      <c r="H762" s="48">
        <v>2.96</v>
      </c>
      <c r="I762" s="48">
        <v>2.64</v>
      </c>
      <c r="J762" s="48">
        <v>2.75</v>
      </c>
      <c r="K762" s="48">
        <v>3.02</v>
      </c>
      <c r="L762" s="48">
        <v>0</v>
      </c>
      <c r="N762" s="252">
        <f t="shared" si="94"/>
        <v>2</v>
      </c>
      <c r="O762" s="49" t="str">
        <f>Main!A872</f>
        <v>Rodrigo</v>
      </c>
      <c r="P762" s="49">
        <f>Main!B872</f>
        <v>6.3</v>
      </c>
      <c r="Q762" s="49" t="str">
        <f>Main!C872</f>
        <v>Leeds</v>
      </c>
      <c r="R762" s="49">
        <f>Main!D872</f>
        <v>3.09</v>
      </c>
      <c r="S762" s="49">
        <f>Main!E872</f>
        <v>3.69</v>
      </c>
      <c r="T762" s="49">
        <f>Main!F872</f>
        <v>2.94</v>
      </c>
      <c r="U762" s="49">
        <f>Main!G872</f>
        <v>3.13</v>
      </c>
      <c r="V762" s="49">
        <f>Main!H872</f>
        <v>2.96</v>
      </c>
      <c r="W762" s="49">
        <f>Main!I872</f>
        <v>2.64</v>
      </c>
      <c r="X762" s="49">
        <f>Main!J872</f>
        <v>2.75</v>
      </c>
      <c r="Y762" s="49">
        <f>Main!K872</f>
        <v>3.02</v>
      </c>
      <c r="Z762" s="49">
        <f>Main!L3512</f>
        <v>0</v>
      </c>
      <c r="AB762" s="49">
        <v>4</v>
      </c>
      <c r="AC762" s="49" t="str">
        <v>Pope</v>
      </c>
      <c r="AD762" s="49">
        <v>5.3</v>
      </c>
      <c r="AE762" s="49" t="str">
        <v>Newcastle</v>
      </c>
      <c r="AF762" s="49">
        <v>3.98</v>
      </c>
      <c r="AG762" s="49">
        <v>3.29</v>
      </c>
      <c r="AH762" s="49">
        <v>3.99</v>
      </c>
      <c r="AI762" s="49">
        <v>3.84</v>
      </c>
      <c r="AJ762" s="49">
        <v>3.96</v>
      </c>
      <c r="AK762" s="49">
        <v>4</v>
      </c>
      <c r="AL762" s="49">
        <v>3.37</v>
      </c>
      <c r="AM762" s="49">
        <v>2.4300000000000002</v>
      </c>
      <c r="AN762" s="49">
        <v>0</v>
      </c>
      <c r="AP762" s="50" t="str">
        <f>Main!A872</f>
        <v>Rodrigo</v>
      </c>
      <c r="AQ762" s="50">
        <f>Main!B872</f>
        <v>6.3</v>
      </c>
      <c r="AR762" s="50" t="str">
        <f>Main!C872</f>
        <v>Leeds</v>
      </c>
      <c r="AS762" s="50">
        <f>Main!D872</f>
        <v>3.09</v>
      </c>
      <c r="AT762" s="50">
        <f>Main!E872</f>
        <v>3.69</v>
      </c>
      <c r="AU762" s="50">
        <f>Main!F872</f>
        <v>2.94</v>
      </c>
      <c r="AV762" s="50">
        <f>Main!G872</f>
        <v>3.13</v>
      </c>
      <c r="AW762" s="50">
        <f>Main!H872</f>
        <v>2.96</v>
      </c>
      <c r="AX762" s="50">
        <f>Main!I872</f>
        <v>2.64</v>
      </c>
      <c r="AY762" s="50">
        <f>Main!J872</f>
        <v>2.75</v>
      </c>
      <c r="AZ762" s="50">
        <f>Main!K872</f>
        <v>3.02</v>
      </c>
      <c r="BA762" s="50">
        <f>Main!L1752</f>
        <v>0</v>
      </c>
      <c r="BC762" s="50" t="str">
        <v>Rodrigo</v>
      </c>
      <c r="BD762" s="50">
        <v>6.3</v>
      </c>
      <c r="BE762" s="50" t="str">
        <v>Leeds</v>
      </c>
      <c r="BF762" s="50">
        <v>3.09</v>
      </c>
      <c r="BG762" s="50">
        <v>3.69</v>
      </c>
      <c r="BH762" s="50">
        <v>2.94</v>
      </c>
      <c r="BI762" s="50">
        <v>3.13</v>
      </c>
      <c r="BJ762" s="50">
        <v>2.96</v>
      </c>
      <c r="BK762" s="50">
        <v>2.64</v>
      </c>
      <c r="BL762" s="50">
        <v>2.75</v>
      </c>
      <c r="BM762" s="50">
        <v>3.02</v>
      </c>
      <c r="BN762" s="50">
        <v>0</v>
      </c>
      <c r="BP762" s="126" t="str">
        <f>Main!A762</f>
        <v>Rodrigo</v>
      </c>
      <c r="BQ762" s="126">
        <f>Main!N3512</f>
        <v>0</v>
      </c>
      <c r="BR762" s="126">
        <f>Main!J102</f>
        <v>2.75</v>
      </c>
      <c r="BS762" s="126" t="str">
        <v>Rodrigo</v>
      </c>
      <c r="BT762" s="126">
        <v>0</v>
      </c>
      <c r="BU762" s="126">
        <v>2.75</v>
      </c>
      <c r="BV762" s="127" t="str">
        <f t="shared" si="89"/>
        <v>Rodrigo</v>
      </c>
      <c r="BW762" s="127">
        <f>Main!P3512</f>
        <v>0</v>
      </c>
      <c r="BX762" s="127">
        <f t="shared" si="90"/>
        <v>2.75</v>
      </c>
      <c r="BY762" s="127" t="str">
        <v>Rodrigo</v>
      </c>
      <c r="BZ762" s="127">
        <v>0</v>
      </c>
      <c r="CA762" s="127">
        <v>2.75</v>
      </c>
      <c r="CH762" s="19" t="str">
        <f t="shared" si="91"/>
        <v>Rodrigo</v>
      </c>
      <c r="CI762" s="19">
        <f>Main!M3512-BQ762-BW762-CC762</f>
        <v>0</v>
      </c>
      <c r="CJ762" s="19">
        <f t="shared" si="92"/>
        <v>2.75</v>
      </c>
      <c r="CK762" s="19" t="str">
        <v>Rodrigo</v>
      </c>
      <c r="CL762" s="19">
        <v>0</v>
      </c>
      <c r="CM762" s="19">
        <v>2.75</v>
      </c>
    </row>
    <row r="763" spans="1:91">
      <c r="A763" s="48" t="str">
        <v>Aaronson</v>
      </c>
      <c r="B763" s="48">
        <v>5.5</v>
      </c>
      <c r="C763" s="48" t="str">
        <v>Leeds</v>
      </c>
      <c r="D763" s="48">
        <v>2.85</v>
      </c>
      <c r="E763" s="48">
        <v>3.25</v>
      </c>
      <c r="F763" s="48">
        <v>2.95</v>
      </c>
      <c r="G763" s="48">
        <v>3.25</v>
      </c>
      <c r="H763" s="48">
        <v>3.04</v>
      </c>
      <c r="I763" s="48">
        <v>2.82</v>
      </c>
      <c r="J763" s="48">
        <v>2.88</v>
      </c>
      <c r="K763" s="48">
        <v>3</v>
      </c>
      <c r="L763" s="48">
        <v>0</v>
      </c>
      <c r="N763" s="252">
        <f t="shared" si="94"/>
        <v>2</v>
      </c>
      <c r="O763" s="49" t="str">
        <f>Main!A873</f>
        <v>Aaronson</v>
      </c>
      <c r="P763" s="49">
        <f>Main!B873</f>
        <v>5.5</v>
      </c>
      <c r="Q763" s="49" t="str">
        <f>Main!C873</f>
        <v>Leeds</v>
      </c>
      <c r="R763" s="49">
        <f>Main!D873</f>
        <v>2.85</v>
      </c>
      <c r="S763" s="49">
        <f>Main!E873</f>
        <v>3.25</v>
      </c>
      <c r="T763" s="49">
        <f>Main!F873</f>
        <v>2.95</v>
      </c>
      <c r="U763" s="49">
        <f>Main!G873</f>
        <v>3.25</v>
      </c>
      <c r="V763" s="49">
        <f>Main!H873</f>
        <v>3.04</v>
      </c>
      <c r="W763" s="49">
        <f>Main!I873</f>
        <v>2.82</v>
      </c>
      <c r="X763" s="49">
        <f>Main!J873</f>
        <v>2.88</v>
      </c>
      <c r="Y763" s="49">
        <f>Main!K873</f>
        <v>3</v>
      </c>
      <c r="Z763" s="49">
        <f>Main!L3513</f>
        <v>0</v>
      </c>
      <c r="AB763" s="49">
        <v>4</v>
      </c>
      <c r="AC763" s="49" t="str">
        <v>Fabianski</v>
      </c>
      <c r="AD763" s="49">
        <v>5</v>
      </c>
      <c r="AE763" s="49" t="str">
        <v>West Ham</v>
      </c>
      <c r="AF763" s="49">
        <v>3.78</v>
      </c>
      <c r="AG763" s="49">
        <v>3.48</v>
      </c>
      <c r="AH763" s="49">
        <v>3.68</v>
      </c>
      <c r="AI763" s="49">
        <v>3.95</v>
      </c>
      <c r="AJ763" s="49">
        <v>3.23</v>
      </c>
      <c r="AK763" s="49">
        <v>3.44</v>
      </c>
      <c r="AL763" s="49">
        <v>3.18</v>
      </c>
      <c r="AM763" s="49">
        <v>3.51</v>
      </c>
      <c r="AN763" s="49">
        <v>0</v>
      </c>
      <c r="AP763" s="50" t="str">
        <f>Main!A873</f>
        <v>Aaronson</v>
      </c>
      <c r="AQ763" s="50">
        <f>Main!B873</f>
        <v>5.5</v>
      </c>
      <c r="AR763" s="50" t="str">
        <f>Main!C873</f>
        <v>Leeds</v>
      </c>
      <c r="AS763" s="50">
        <f>Main!D873</f>
        <v>2.85</v>
      </c>
      <c r="AT763" s="50">
        <f>Main!E873</f>
        <v>3.25</v>
      </c>
      <c r="AU763" s="50">
        <f>Main!F873</f>
        <v>2.95</v>
      </c>
      <c r="AV763" s="50">
        <f>Main!G873</f>
        <v>3.25</v>
      </c>
      <c r="AW763" s="50">
        <f>Main!H873</f>
        <v>3.04</v>
      </c>
      <c r="AX763" s="50">
        <f>Main!I873</f>
        <v>2.82</v>
      </c>
      <c r="AY763" s="50">
        <f>Main!J873</f>
        <v>2.88</v>
      </c>
      <c r="AZ763" s="50">
        <f>Main!K873</f>
        <v>3</v>
      </c>
      <c r="BA763" s="50">
        <f>Main!L1753</f>
        <v>0</v>
      </c>
      <c r="BC763" s="50" t="str">
        <v>Aaronson</v>
      </c>
      <c r="BD763" s="50">
        <v>5.5</v>
      </c>
      <c r="BE763" s="50" t="str">
        <v>Leeds</v>
      </c>
      <c r="BF763" s="50">
        <v>2.85</v>
      </c>
      <c r="BG763" s="50">
        <v>3.25</v>
      </c>
      <c r="BH763" s="50">
        <v>2.95</v>
      </c>
      <c r="BI763" s="50">
        <v>3.25</v>
      </c>
      <c r="BJ763" s="50">
        <v>3.04</v>
      </c>
      <c r="BK763" s="50">
        <v>2.82</v>
      </c>
      <c r="BL763" s="50">
        <v>2.88</v>
      </c>
      <c r="BM763" s="50">
        <v>3</v>
      </c>
      <c r="BN763" s="50">
        <v>0</v>
      </c>
      <c r="BP763" s="126" t="str">
        <f>Main!A763</f>
        <v>Aaronson</v>
      </c>
      <c r="BQ763" s="126">
        <f>Main!N3513</f>
        <v>0</v>
      </c>
      <c r="BR763" s="126">
        <f>Main!J103</f>
        <v>2.88</v>
      </c>
      <c r="BS763" s="126" t="str">
        <v>Aaronson</v>
      </c>
      <c r="BT763" s="126">
        <v>0</v>
      </c>
      <c r="BU763" s="126">
        <v>2.88</v>
      </c>
      <c r="BV763" s="127" t="str">
        <f t="shared" si="89"/>
        <v>Aaronson</v>
      </c>
      <c r="BW763" s="127">
        <f>Main!P3513</f>
        <v>0</v>
      </c>
      <c r="BX763" s="127">
        <f t="shared" si="90"/>
        <v>2.88</v>
      </c>
      <c r="BY763" s="127" t="str">
        <v>Aaronson</v>
      </c>
      <c r="BZ763" s="127">
        <v>0</v>
      </c>
      <c r="CA763" s="127">
        <v>2.88</v>
      </c>
      <c r="CH763" s="19" t="str">
        <f t="shared" si="91"/>
        <v>Aaronson</v>
      </c>
      <c r="CI763" s="19">
        <f>Main!M3513-BQ763-BW763-CC763</f>
        <v>0</v>
      </c>
      <c r="CJ763" s="19">
        <f t="shared" si="92"/>
        <v>2.88</v>
      </c>
      <c r="CK763" s="19" t="str">
        <v>Aaronson</v>
      </c>
      <c r="CL763" s="19">
        <v>0</v>
      </c>
      <c r="CM763" s="19">
        <v>2.88</v>
      </c>
    </row>
    <row r="764" spans="1:91">
      <c r="A764" s="48" t="str">
        <v>Kulusevski</v>
      </c>
      <c r="B764" s="48">
        <v>8</v>
      </c>
      <c r="C764" s="48" t="str">
        <v>Spurs</v>
      </c>
      <c r="D764" s="48">
        <v>3.47</v>
      </c>
      <c r="E764" s="48">
        <v>3.18</v>
      </c>
      <c r="F764" s="48">
        <v>4.97</v>
      </c>
      <c r="G764" s="48">
        <v>2.94</v>
      </c>
      <c r="H764" s="48">
        <v>2</v>
      </c>
      <c r="I764" s="48">
        <v>2.39</v>
      </c>
      <c r="J764" s="48">
        <v>2.66</v>
      </c>
      <c r="K764" s="48">
        <v>2.2999999999999998</v>
      </c>
      <c r="L764" s="48">
        <v>0</v>
      </c>
      <c r="N764" s="252">
        <f t="shared" si="94"/>
        <v>2</v>
      </c>
      <c r="O764" s="49" t="str">
        <f>Main!A874</f>
        <v>Kulusevski</v>
      </c>
      <c r="P764" s="49">
        <f>Main!B874</f>
        <v>8</v>
      </c>
      <c r="Q764" s="49" t="str">
        <f>Main!C874</f>
        <v>Spurs</v>
      </c>
      <c r="R764" s="49">
        <f>Main!D874</f>
        <v>3.47</v>
      </c>
      <c r="S764" s="49">
        <f>Main!E874</f>
        <v>3.18</v>
      </c>
      <c r="T764" s="49">
        <f>Main!F874</f>
        <v>4.97</v>
      </c>
      <c r="U764" s="49">
        <f>Main!G874</f>
        <v>2.94</v>
      </c>
      <c r="V764" s="49">
        <f>Main!H874</f>
        <v>2</v>
      </c>
      <c r="W764" s="49">
        <f>Main!I874</f>
        <v>2.39</v>
      </c>
      <c r="X764" s="49">
        <f>Main!J874</f>
        <v>2.66</v>
      </c>
      <c r="Y764" s="49">
        <f>Main!K874</f>
        <v>2.2999999999999998</v>
      </c>
      <c r="Z764" s="49">
        <f>Main!L3514</f>
        <v>0</v>
      </c>
      <c r="AB764" s="49">
        <v>4</v>
      </c>
      <c r="AC764" s="49" t="str">
        <v>Sánchez</v>
      </c>
      <c r="AD764" s="49">
        <v>4.5999999999999996</v>
      </c>
      <c r="AE764" s="49" t="str">
        <v>Brighton</v>
      </c>
      <c r="AF764" s="49">
        <v>3.34</v>
      </c>
      <c r="AG764" s="49">
        <v>3.74</v>
      </c>
      <c r="AH764" s="49">
        <v>3.23</v>
      </c>
      <c r="AI764" s="49">
        <v>3.6</v>
      </c>
      <c r="AJ764" s="49">
        <v>4.09</v>
      </c>
      <c r="AK764" s="49">
        <v>3.68</v>
      </c>
      <c r="AL764" s="49">
        <v>3.82</v>
      </c>
      <c r="AM764" s="49">
        <v>2.09</v>
      </c>
      <c r="AN764" s="49">
        <v>0</v>
      </c>
      <c r="AP764" s="50" t="str">
        <f>Main!A874</f>
        <v>Kulusevski</v>
      </c>
      <c r="AQ764" s="50">
        <f>Main!B874</f>
        <v>8</v>
      </c>
      <c r="AR764" s="50" t="str">
        <f>Main!C874</f>
        <v>Spurs</v>
      </c>
      <c r="AS764" s="50">
        <f>Main!D874</f>
        <v>3.47</v>
      </c>
      <c r="AT764" s="50">
        <f>Main!E874</f>
        <v>3.18</v>
      </c>
      <c r="AU764" s="50">
        <f>Main!F874</f>
        <v>4.97</v>
      </c>
      <c r="AV764" s="50">
        <f>Main!G874</f>
        <v>2.94</v>
      </c>
      <c r="AW764" s="50">
        <f>Main!H874</f>
        <v>2</v>
      </c>
      <c r="AX764" s="50">
        <f>Main!I874</f>
        <v>2.39</v>
      </c>
      <c r="AY764" s="50">
        <f>Main!J874</f>
        <v>2.66</v>
      </c>
      <c r="AZ764" s="50">
        <f>Main!K874</f>
        <v>2.2999999999999998</v>
      </c>
      <c r="BA764" s="50">
        <f>Main!L1754</f>
        <v>0</v>
      </c>
      <c r="BC764" s="50" t="str">
        <v>Kulusevski</v>
      </c>
      <c r="BD764" s="50">
        <v>8</v>
      </c>
      <c r="BE764" s="50" t="str">
        <v>Spurs</v>
      </c>
      <c r="BF764" s="50">
        <v>3.47</v>
      </c>
      <c r="BG764" s="50">
        <v>3.18</v>
      </c>
      <c r="BH764" s="50">
        <v>4.97</v>
      </c>
      <c r="BI764" s="50">
        <v>2.94</v>
      </c>
      <c r="BJ764" s="50">
        <v>2</v>
      </c>
      <c r="BK764" s="50">
        <v>2.39</v>
      </c>
      <c r="BL764" s="50">
        <v>2.66</v>
      </c>
      <c r="BM764" s="50">
        <v>2.2999999999999998</v>
      </c>
      <c r="BN764" s="50">
        <v>0</v>
      </c>
      <c r="BP764" s="126" t="str">
        <f>Main!A764</f>
        <v>Kulusevski</v>
      </c>
      <c r="BQ764" s="126">
        <f>Main!N3514</f>
        <v>0</v>
      </c>
      <c r="BR764" s="126">
        <f>Main!J104</f>
        <v>2.66</v>
      </c>
      <c r="BS764" s="126" t="str">
        <v>Kulusevski</v>
      </c>
      <c r="BT764" s="126">
        <v>0</v>
      </c>
      <c r="BU764" s="126">
        <v>2.66</v>
      </c>
      <c r="BV764" s="127" t="str">
        <f t="shared" si="89"/>
        <v>Kulusevski</v>
      </c>
      <c r="BW764" s="127">
        <f>Main!P3514</f>
        <v>0</v>
      </c>
      <c r="BX764" s="127">
        <f t="shared" si="90"/>
        <v>2.66</v>
      </c>
      <c r="BY764" s="127" t="str">
        <v>Kulusevski</v>
      </c>
      <c r="BZ764" s="127">
        <v>0</v>
      </c>
      <c r="CA764" s="127">
        <v>2.66</v>
      </c>
      <c r="CH764" s="19" t="str">
        <f t="shared" si="91"/>
        <v>Kulusevski</v>
      </c>
      <c r="CI764" s="19">
        <f>Main!M3514-BQ764-BW764-CC764</f>
        <v>0</v>
      </c>
      <c r="CJ764" s="19">
        <f t="shared" si="92"/>
        <v>2.66</v>
      </c>
      <c r="CK764" s="19" t="str">
        <v>Kulusevski</v>
      </c>
      <c r="CL764" s="19">
        <v>0</v>
      </c>
      <c r="CM764" s="19">
        <v>2.66</v>
      </c>
    </row>
    <row r="765" spans="1:91">
      <c r="A765" s="48" t="str">
        <v>Bailey</v>
      </c>
      <c r="B765" s="48">
        <v>4.5</v>
      </c>
      <c r="C765" s="48" t="str">
        <v>Aston Villa</v>
      </c>
      <c r="D765" s="48">
        <v>2.87</v>
      </c>
      <c r="E765" s="48">
        <v>3.07</v>
      </c>
      <c r="F765" s="48">
        <v>3.46</v>
      </c>
      <c r="G765" s="48">
        <v>2.98</v>
      </c>
      <c r="H765" s="48">
        <v>3.47</v>
      </c>
      <c r="I765" s="48">
        <v>2.1800000000000002</v>
      </c>
      <c r="J765" s="48">
        <v>2.69</v>
      </c>
      <c r="K765" s="48">
        <v>2.98</v>
      </c>
      <c r="L765" s="48">
        <v>0</v>
      </c>
      <c r="N765" s="252">
        <f t="shared" si="94"/>
        <v>2</v>
      </c>
      <c r="O765" s="49" t="str">
        <f>Main!A875</f>
        <v>Bailey</v>
      </c>
      <c r="P765" s="49">
        <f>Main!B875</f>
        <v>4.5</v>
      </c>
      <c r="Q765" s="49" t="str">
        <f>Main!C875</f>
        <v>Aston Villa</v>
      </c>
      <c r="R765" s="49">
        <f>Main!D875</f>
        <v>2.87</v>
      </c>
      <c r="S765" s="49">
        <f>Main!E875</f>
        <v>3.07</v>
      </c>
      <c r="T765" s="49">
        <f>Main!F875</f>
        <v>3.46</v>
      </c>
      <c r="U765" s="49">
        <f>Main!G875</f>
        <v>2.98</v>
      </c>
      <c r="V765" s="49">
        <f>Main!H875</f>
        <v>3.47</v>
      </c>
      <c r="W765" s="49">
        <f>Main!I875</f>
        <v>2.1800000000000002</v>
      </c>
      <c r="X765" s="49">
        <f>Main!J875</f>
        <v>2.69</v>
      </c>
      <c r="Y765" s="49">
        <f>Main!K875</f>
        <v>2.98</v>
      </c>
      <c r="Z765" s="49">
        <f>Main!L3515</f>
        <v>0</v>
      </c>
      <c r="AB765" s="49">
        <v>4</v>
      </c>
      <c r="AC765" s="49" t="str">
        <v>Sá</v>
      </c>
      <c r="AD765" s="49">
        <v>5</v>
      </c>
      <c r="AE765" s="49" t="str">
        <v>Wolves</v>
      </c>
      <c r="AF765" s="49">
        <v>3.42</v>
      </c>
      <c r="AG765" s="49">
        <v>3.48</v>
      </c>
      <c r="AH765" s="49">
        <v>3.79</v>
      </c>
      <c r="AI765" s="49">
        <v>3.14</v>
      </c>
      <c r="AJ765" s="49">
        <v>3.24</v>
      </c>
      <c r="AK765" s="49">
        <v>3.63</v>
      </c>
      <c r="AL765" s="49">
        <v>4.04</v>
      </c>
      <c r="AM765" s="49">
        <v>2.83</v>
      </c>
      <c r="AN765" s="49">
        <v>0</v>
      </c>
      <c r="AP765" s="50" t="str">
        <f>Main!A875</f>
        <v>Bailey</v>
      </c>
      <c r="AQ765" s="50">
        <f>Main!B875</f>
        <v>4.5</v>
      </c>
      <c r="AR765" s="50" t="str">
        <f>Main!C875</f>
        <v>Aston Villa</v>
      </c>
      <c r="AS765" s="50">
        <f>Main!D875</f>
        <v>2.87</v>
      </c>
      <c r="AT765" s="50">
        <f>Main!E875</f>
        <v>3.07</v>
      </c>
      <c r="AU765" s="50">
        <f>Main!F875</f>
        <v>3.46</v>
      </c>
      <c r="AV765" s="50">
        <f>Main!G875</f>
        <v>2.98</v>
      </c>
      <c r="AW765" s="50">
        <f>Main!H875</f>
        <v>3.47</v>
      </c>
      <c r="AX765" s="50">
        <f>Main!I875</f>
        <v>2.1800000000000002</v>
      </c>
      <c r="AY765" s="50">
        <f>Main!J875</f>
        <v>2.69</v>
      </c>
      <c r="AZ765" s="50">
        <f>Main!K875</f>
        <v>2.98</v>
      </c>
      <c r="BA765" s="50">
        <f>Main!L1755</f>
        <v>0</v>
      </c>
      <c r="BC765" s="50" t="str">
        <v>Bailey</v>
      </c>
      <c r="BD765" s="50">
        <v>4.5</v>
      </c>
      <c r="BE765" s="50" t="str">
        <v>Aston Villa</v>
      </c>
      <c r="BF765" s="50">
        <v>2.87</v>
      </c>
      <c r="BG765" s="50">
        <v>3.07</v>
      </c>
      <c r="BH765" s="50">
        <v>3.46</v>
      </c>
      <c r="BI765" s="50">
        <v>2.98</v>
      </c>
      <c r="BJ765" s="50">
        <v>3.47</v>
      </c>
      <c r="BK765" s="50">
        <v>2.1800000000000002</v>
      </c>
      <c r="BL765" s="50">
        <v>2.69</v>
      </c>
      <c r="BM765" s="50">
        <v>2.98</v>
      </c>
      <c r="BN765" s="50">
        <v>0</v>
      </c>
      <c r="BP765" s="126" t="str">
        <f>Main!A765</f>
        <v>Bailey</v>
      </c>
      <c r="BQ765" s="126">
        <f>Main!N3515</f>
        <v>0</v>
      </c>
      <c r="BR765" s="126">
        <f>Main!J105</f>
        <v>2.69</v>
      </c>
      <c r="BS765" s="126" t="str">
        <v>Bailey</v>
      </c>
      <c r="BT765" s="126">
        <v>0</v>
      </c>
      <c r="BU765" s="126">
        <v>2.69</v>
      </c>
      <c r="BV765" s="127" t="str">
        <f t="shared" si="89"/>
        <v>Bailey</v>
      </c>
      <c r="BW765" s="127">
        <f>Main!P3515</f>
        <v>0</v>
      </c>
      <c r="BX765" s="127">
        <f t="shared" si="90"/>
        <v>2.69</v>
      </c>
      <c r="BY765" s="127" t="str">
        <v>Bailey</v>
      </c>
      <c r="BZ765" s="127">
        <v>0</v>
      </c>
      <c r="CA765" s="127">
        <v>2.69</v>
      </c>
      <c r="CH765" s="19" t="str">
        <f t="shared" si="91"/>
        <v>Bailey</v>
      </c>
      <c r="CI765" s="19">
        <f>Main!M3515-BQ765-BW765-CC765</f>
        <v>0</v>
      </c>
      <c r="CJ765" s="19">
        <f t="shared" si="92"/>
        <v>2.69</v>
      </c>
      <c r="CK765" s="19" t="str">
        <v>Bailey</v>
      </c>
      <c r="CL765" s="19">
        <v>0</v>
      </c>
      <c r="CM765" s="19">
        <v>2.69</v>
      </c>
    </row>
    <row r="766" spans="1:91">
      <c r="A766" s="48" t="str">
        <v>March</v>
      </c>
      <c r="B766" s="48">
        <v>5</v>
      </c>
      <c r="C766" s="48" t="str">
        <v>Brighton</v>
      </c>
      <c r="D766" s="48">
        <v>3.02</v>
      </c>
      <c r="E766" s="48">
        <v>3.21</v>
      </c>
      <c r="F766" s="48">
        <v>2.75</v>
      </c>
      <c r="G766" s="48">
        <v>3.04</v>
      </c>
      <c r="H766" s="48">
        <v>3.58</v>
      </c>
      <c r="I766" s="48">
        <v>2.89</v>
      </c>
      <c r="J766" s="48">
        <v>3.45</v>
      </c>
      <c r="K766" s="48">
        <v>1.61</v>
      </c>
      <c r="L766" s="48">
        <v>0</v>
      </c>
      <c r="N766" s="252">
        <f t="shared" si="94"/>
        <v>2</v>
      </c>
      <c r="O766" s="49" t="str">
        <f>Main!A876</f>
        <v>March</v>
      </c>
      <c r="P766" s="49">
        <f>Main!B876</f>
        <v>5</v>
      </c>
      <c r="Q766" s="49" t="str">
        <f>Main!C876</f>
        <v>Brighton</v>
      </c>
      <c r="R766" s="49">
        <f>Main!D876</f>
        <v>3.02</v>
      </c>
      <c r="S766" s="49">
        <f>Main!E876</f>
        <v>3.21</v>
      </c>
      <c r="T766" s="49">
        <f>Main!F876</f>
        <v>2.75</v>
      </c>
      <c r="U766" s="49">
        <f>Main!G876</f>
        <v>3.04</v>
      </c>
      <c r="V766" s="49">
        <f>Main!H876</f>
        <v>3.58</v>
      </c>
      <c r="W766" s="49">
        <f>Main!I876</f>
        <v>2.89</v>
      </c>
      <c r="X766" s="49">
        <f>Main!J876</f>
        <v>3.45</v>
      </c>
      <c r="Y766" s="49">
        <f>Main!K876</f>
        <v>1.61</v>
      </c>
      <c r="Z766" s="49">
        <f>Main!L3516</f>
        <v>0</v>
      </c>
      <c r="AB766" s="49">
        <v>4</v>
      </c>
      <c r="AC766" s="49" t="str">
        <v>De Gea</v>
      </c>
      <c r="AD766" s="49">
        <v>4.9000000000000004</v>
      </c>
      <c r="AE766" s="49" t="str">
        <v>Man Utd</v>
      </c>
      <c r="AF766" s="49">
        <v>3.92</v>
      </c>
      <c r="AG766" s="49">
        <v>4.1399999999999997</v>
      </c>
      <c r="AH766" s="49">
        <v>3.16</v>
      </c>
      <c r="AI766" s="49">
        <v>3.15</v>
      </c>
      <c r="AJ766" s="49">
        <v>3.92</v>
      </c>
      <c r="AK766" s="49">
        <v>3.46</v>
      </c>
      <c r="AL766" s="49">
        <v>3.85</v>
      </c>
      <c r="AM766" s="49">
        <v>1.85</v>
      </c>
      <c r="AN766" s="49">
        <v>0</v>
      </c>
      <c r="AP766" s="50" t="str">
        <f>Main!A876</f>
        <v>March</v>
      </c>
      <c r="AQ766" s="50">
        <f>Main!B876</f>
        <v>5</v>
      </c>
      <c r="AR766" s="50" t="str">
        <f>Main!C876</f>
        <v>Brighton</v>
      </c>
      <c r="AS766" s="50">
        <f>Main!D876</f>
        <v>3.02</v>
      </c>
      <c r="AT766" s="50">
        <f>Main!E876</f>
        <v>3.21</v>
      </c>
      <c r="AU766" s="50">
        <f>Main!F876</f>
        <v>2.75</v>
      </c>
      <c r="AV766" s="50">
        <f>Main!G876</f>
        <v>3.04</v>
      </c>
      <c r="AW766" s="50">
        <f>Main!H876</f>
        <v>3.58</v>
      </c>
      <c r="AX766" s="50">
        <f>Main!I876</f>
        <v>2.89</v>
      </c>
      <c r="AY766" s="50">
        <f>Main!J876</f>
        <v>3.45</v>
      </c>
      <c r="AZ766" s="50">
        <f>Main!K876</f>
        <v>1.61</v>
      </c>
      <c r="BA766" s="50">
        <f>Main!L1756</f>
        <v>0</v>
      </c>
      <c r="BC766" s="50" t="str">
        <v>March</v>
      </c>
      <c r="BD766" s="50">
        <v>5</v>
      </c>
      <c r="BE766" s="50" t="str">
        <v>Brighton</v>
      </c>
      <c r="BF766" s="50">
        <v>3.02</v>
      </c>
      <c r="BG766" s="50">
        <v>3.21</v>
      </c>
      <c r="BH766" s="50">
        <v>2.75</v>
      </c>
      <c r="BI766" s="50">
        <v>3.04</v>
      </c>
      <c r="BJ766" s="50">
        <v>3.58</v>
      </c>
      <c r="BK766" s="50">
        <v>2.89</v>
      </c>
      <c r="BL766" s="50">
        <v>3.45</v>
      </c>
      <c r="BM766" s="50">
        <v>1.61</v>
      </c>
      <c r="BN766" s="50">
        <v>0</v>
      </c>
      <c r="BP766" s="126" t="str">
        <f>Main!A766</f>
        <v>March</v>
      </c>
      <c r="BQ766" s="126">
        <f>Main!N3516</f>
        <v>0</v>
      </c>
      <c r="BR766" s="126">
        <f>Main!J106</f>
        <v>3.45</v>
      </c>
      <c r="BS766" s="126" t="str">
        <v>March</v>
      </c>
      <c r="BT766" s="126">
        <v>0</v>
      </c>
      <c r="BU766" s="126">
        <v>3.45</v>
      </c>
      <c r="BV766" s="127" t="str">
        <f t="shared" si="89"/>
        <v>March</v>
      </c>
      <c r="BW766" s="127">
        <f>Main!P3516</f>
        <v>0</v>
      </c>
      <c r="BX766" s="127">
        <f t="shared" si="90"/>
        <v>3.45</v>
      </c>
      <c r="BY766" s="127" t="str">
        <v>March</v>
      </c>
      <c r="BZ766" s="127">
        <v>0</v>
      </c>
      <c r="CA766" s="127">
        <v>3.45</v>
      </c>
      <c r="CH766" s="19" t="str">
        <f t="shared" si="91"/>
        <v>March</v>
      </c>
      <c r="CI766" s="19">
        <f>Main!M3516-BQ766-BW766-CC766</f>
        <v>0</v>
      </c>
      <c r="CJ766" s="19">
        <f t="shared" si="92"/>
        <v>3.45</v>
      </c>
      <c r="CK766" s="19" t="str">
        <v>March</v>
      </c>
      <c r="CL766" s="19">
        <v>0</v>
      </c>
      <c r="CM766" s="19">
        <v>3.45</v>
      </c>
    </row>
    <row r="767" spans="1:91">
      <c r="A767" s="48" t="str">
        <v>Mahrez</v>
      </c>
      <c r="B767" s="48">
        <v>7.5</v>
      </c>
      <c r="C767" s="48" t="str">
        <v>Man City</v>
      </c>
      <c r="D767" s="48">
        <v>3.13</v>
      </c>
      <c r="E767" s="48">
        <v>1.98</v>
      </c>
      <c r="F767" s="48">
        <v>4.4400000000000004</v>
      </c>
      <c r="G767" s="48">
        <v>2.68</v>
      </c>
      <c r="H767" s="48">
        <v>2.23</v>
      </c>
      <c r="I767" s="48">
        <v>4.91</v>
      </c>
      <c r="J767" s="48">
        <v>2.65</v>
      </c>
      <c r="K767" s="48">
        <v>1.07</v>
      </c>
      <c r="L767" s="48">
        <v>0</v>
      </c>
      <c r="N767" s="252">
        <f t="shared" si="94"/>
        <v>2</v>
      </c>
      <c r="O767" s="49" t="str">
        <f>Main!A877</f>
        <v>Mahrez</v>
      </c>
      <c r="P767" s="49">
        <f>Main!B877</f>
        <v>7.5</v>
      </c>
      <c r="Q767" s="49" t="str">
        <f>Main!C877</f>
        <v>Man City</v>
      </c>
      <c r="R767" s="49">
        <f>Main!D877</f>
        <v>3.13</v>
      </c>
      <c r="S767" s="49">
        <f>Main!E877</f>
        <v>1.98</v>
      </c>
      <c r="T767" s="49">
        <f>Main!F877</f>
        <v>4.4400000000000004</v>
      </c>
      <c r="U767" s="49">
        <f>Main!G877</f>
        <v>2.68</v>
      </c>
      <c r="V767" s="49">
        <f>Main!H877</f>
        <v>2.23</v>
      </c>
      <c r="W767" s="49">
        <f>Main!I877</f>
        <v>4.91</v>
      </c>
      <c r="X767" s="49">
        <f>Main!J877</f>
        <v>2.65</v>
      </c>
      <c r="Y767" s="49">
        <f>Main!K877</f>
        <v>1.07</v>
      </c>
      <c r="Z767" s="49">
        <f>Main!L3517</f>
        <v>0</v>
      </c>
      <c r="AB767" s="49">
        <v>4</v>
      </c>
      <c r="AC767" s="49" t="str">
        <v>Pickford</v>
      </c>
      <c r="AD767" s="49">
        <v>4.5</v>
      </c>
      <c r="AE767" s="49" t="str">
        <v>Everton</v>
      </c>
      <c r="AF767" s="49">
        <v>3.29</v>
      </c>
      <c r="AG767" s="49">
        <v>3.46</v>
      </c>
      <c r="AH767" s="49">
        <v>3.86</v>
      </c>
      <c r="AI767" s="49">
        <v>3.34</v>
      </c>
      <c r="AJ767" s="49">
        <v>3.2</v>
      </c>
      <c r="AK767" s="49">
        <v>3.09</v>
      </c>
      <c r="AL767" s="49">
        <v>3.58</v>
      </c>
      <c r="AM767" s="49">
        <v>3.56</v>
      </c>
      <c r="AN767" s="49">
        <v>0</v>
      </c>
      <c r="AP767" s="50" t="str">
        <f>Main!A877</f>
        <v>Mahrez</v>
      </c>
      <c r="AQ767" s="50">
        <f>Main!B877</f>
        <v>7.5</v>
      </c>
      <c r="AR767" s="50" t="str">
        <f>Main!C877</f>
        <v>Man City</v>
      </c>
      <c r="AS767" s="50">
        <f>Main!D877</f>
        <v>3.13</v>
      </c>
      <c r="AT767" s="50">
        <f>Main!E877</f>
        <v>1.98</v>
      </c>
      <c r="AU767" s="50">
        <f>Main!F877</f>
        <v>4.4400000000000004</v>
      </c>
      <c r="AV767" s="50">
        <f>Main!G877</f>
        <v>2.68</v>
      </c>
      <c r="AW767" s="50">
        <f>Main!H877</f>
        <v>2.23</v>
      </c>
      <c r="AX767" s="50">
        <f>Main!I877</f>
        <v>4.91</v>
      </c>
      <c r="AY767" s="50">
        <f>Main!J877</f>
        <v>2.65</v>
      </c>
      <c r="AZ767" s="50">
        <f>Main!K877</f>
        <v>1.07</v>
      </c>
      <c r="BA767" s="50">
        <f>Main!L1757</f>
        <v>0</v>
      </c>
      <c r="BC767" s="50" t="str">
        <v>Mahrez</v>
      </c>
      <c r="BD767" s="50">
        <v>7.5</v>
      </c>
      <c r="BE767" s="50" t="str">
        <v>Man City</v>
      </c>
      <c r="BF767" s="50">
        <v>3.13</v>
      </c>
      <c r="BG767" s="50">
        <v>1.98</v>
      </c>
      <c r="BH767" s="50">
        <v>4.4400000000000004</v>
      </c>
      <c r="BI767" s="50">
        <v>2.68</v>
      </c>
      <c r="BJ767" s="50">
        <v>2.23</v>
      </c>
      <c r="BK767" s="50">
        <v>4.91</v>
      </c>
      <c r="BL767" s="50">
        <v>2.65</v>
      </c>
      <c r="BM767" s="50">
        <v>1.07</v>
      </c>
      <c r="BN767" s="50">
        <v>0</v>
      </c>
      <c r="BP767" s="126" t="str">
        <f>Main!A767</f>
        <v>Mahrez</v>
      </c>
      <c r="BQ767" s="126">
        <f>Main!N3517</f>
        <v>0</v>
      </c>
      <c r="BR767" s="126">
        <f>Main!J107</f>
        <v>2.65</v>
      </c>
      <c r="BS767" s="126" t="str">
        <v>Mahrez</v>
      </c>
      <c r="BT767" s="126">
        <v>0</v>
      </c>
      <c r="BU767" s="126">
        <v>2.65</v>
      </c>
      <c r="BV767" s="127" t="str">
        <f t="shared" si="89"/>
        <v>Mahrez</v>
      </c>
      <c r="BW767" s="127">
        <f>Main!P3517</f>
        <v>0</v>
      </c>
      <c r="BX767" s="127">
        <f t="shared" si="90"/>
        <v>2.65</v>
      </c>
      <c r="BY767" s="127" t="str">
        <v>Mahrez</v>
      </c>
      <c r="BZ767" s="127">
        <v>0</v>
      </c>
      <c r="CA767" s="127">
        <v>2.65</v>
      </c>
      <c r="CH767" s="19" t="str">
        <f t="shared" si="91"/>
        <v>Mahrez</v>
      </c>
      <c r="CI767" s="19">
        <f>Main!M3517-BQ767-BW767-CC767</f>
        <v>0</v>
      </c>
      <c r="CJ767" s="19">
        <f t="shared" si="92"/>
        <v>2.65</v>
      </c>
      <c r="CK767" s="19" t="str">
        <v>Mahrez</v>
      </c>
      <c r="CL767" s="19">
        <v>0</v>
      </c>
      <c r="CM767" s="19">
        <v>2.65</v>
      </c>
    </row>
    <row r="768" spans="1:91">
      <c r="A768" s="48" t="str">
        <v>Harrison</v>
      </c>
      <c r="B768" s="48">
        <v>5.8</v>
      </c>
      <c r="C768" s="48" t="str">
        <v>Leeds</v>
      </c>
      <c r="D768" s="48">
        <v>2.4700000000000002</v>
      </c>
      <c r="E768" s="48">
        <v>3.28</v>
      </c>
      <c r="F768" s="48">
        <v>2.9</v>
      </c>
      <c r="G768" s="48">
        <v>3.09</v>
      </c>
      <c r="H768" s="48">
        <v>2.92</v>
      </c>
      <c r="I768" s="48">
        <v>2.69</v>
      </c>
      <c r="J768" s="48">
        <v>2.62</v>
      </c>
      <c r="K768" s="48">
        <v>2.81</v>
      </c>
      <c r="L768" s="48">
        <v>0</v>
      </c>
      <c r="N768" s="252">
        <f t="shared" si="94"/>
        <v>2</v>
      </c>
      <c r="O768" s="49" t="str">
        <f>Main!A878</f>
        <v>Harrison</v>
      </c>
      <c r="P768" s="49">
        <f>Main!B878</f>
        <v>5.8</v>
      </c>
      <c r="Q768" s="49" t="str">
        <f>Main!C878</f>
        <v>Leeds</v>
      </c>
      <c r="R768" s="49">
        <f>Main!D878</f>
        <v>2.4700000000000002</v>
      </c>
      <c r="S768" s="49">
        <f>Main!E878</f>
        <v>3.28</v>
      </c>
      <c r="T768" s="49">
        <f>Main!F878</f>
        <v>2.9</v>
      </c>
      <c r="U768" s="49">
        <f>Main!G878</f>
        <v>3.09</v>
      </c>
      <c r="V768" s="49">
        <f>Main!H878</f>
        <v>2.92</v>
      </c>
      <c r="W768" s="49">
        <f>Main!I878</f>
        <v>2.69</v>
      </c>
      <c r="X768" s="49">
        <f>Main!J878</f>
        <v>2.62</v>
      </c>
      <c r="Y768" s="49">
        <f>Main!K878</f>
        <v>2.81</v>
      </c>
      <c r="Z768" s="49">
        <f>Main!L3518</f>
        <v>0</v>
      </c>
      <c r="AB768" s="49">
        <v>4</v>
      </c>
      <c r="AC768" s="49" t="str">
        <v>Henderson</v>
      </c>
      <c r="AD768" s="49">
        <v>4.7</v>
      </c>
      <c r="AE768" s="49" t="str">
        <v>Nott'm Forest</v>
      </c>
      <c r="AF768" s="49">
        <v>3.35</v>
      </c>
      <c r="AG768" s="49">
        <v>3.43</v>
      </c>
      <c r="AH768" s="49">
        <v>3.62</v>
      </c>
      <c r="AI768" s="49">
        <v>3.47</v>
      </c>
      <c r="AJ768" s="49">
        <v>3.49</v>
      </c>
      <c r="AK768" s="49">
        <v>3.24</v>
      </c>
      <c r="AL768" s="49">
        <v>3.06</v>
      </c>
      <c r="AM768" s="49">
        <v>2.78</v>
      </c>
      <c r="AN768" s="49">
        <v>0</v>
      </c>
      <c r="AP768" s="50" t="str">
        <f>Main!A878</f>
        <v>Harrison</v>
      </c>
      <c r="AQ768" s="50">
        <f>Main!B878</f>
        <v>5.8</v>
      </c>
      <c r="AR768" s="50" t="str">
        <f>Main!C878</f>
        <v>Leeds</v>
      </c>
      <c r="AS768" s="50">
        <f>Main!D878</f>
        <v>2.4700000000000002</v>
      </c>
      <c r="AT768" s="50">
        <f>Main!E878</f>
        <v>3.28</v>
      </c>
      <c r="AU768" s="50">
        <f>Main!F878</f>
        <v>2.9</v>
      </c>
      <c r="AV768" s="50">
        <f>Main!G878</f>
        <v>3.09</v>
      </c>
      <c r="AW768" s="50">
        <f>Main!H878</f>
        <v>2.92</v>
      </c>
      <c r="AX768" s="50">
        <f>Main!I878</f>
        <v>2.69</v>
      </c>
      <c r="AY768" s="50">
        <f>Main!J878</f>
        <v>2.62</v>
      </c>
      <c r="AZ768" s="50">
        <f>Main!K878</f>
        <v>2.81</v>
      </c>
      <c r="BA768" s="50">
        <f>Main!L1758</f>
        <v>0</v>
      </c>
      <c r="BC768" s="50" t="str">
        <v>Harrison</v>
      </c>
      <c r="BD768" s="50">
        <v>5.8</v>
      </c>
      <c r="BE768" s="50" t="str">
        <v>Leeds</v>
      </c>
      <c r="BF768" s="50">
        <v>2.4700000000000002</v>
      </c>
      <c r="BG768" s="50">
        <v>3.28</v>
      </c>
      <c r="BH768" s="50">
        <v>2.9</v>
      </c>
      <c r="BI768" s="50">
        <v>3.09</v>
      </c>
      <c r="BJ768" s="50">
        <v>2.92</v>
      </c>
      <c r="BK768" s="50">
        <v>2.69</v>
      </c>
      <c r="BL768" s="50">
        <v>2.62</v>
      </c>
      <c r="BM768" s="50">
        <v>2.81</v>
      </c>
      <c r="BN768" s="50">
        <v>0</v>
      </c>
      <c r="BP768" s="126" t="str">
        <f>Main!A768</f>
        <v>Harrison</v>
      </c>
      <c r="BQ768" s="126">
        <f>Main!N3518</f>
        <v>0</v>
      </c>
      <c r="BR768" s="126">
        <f>Main!J108</f>
        <v>2.62</v>
      </c>
      <c r="BS768" s="126" t="str">
        <v>Harrison</v>
      </c>
      <c r="BT768" s="126">
        <v>0</v>
      </c>
      <c r="BU768" s="126">
        <v>2.62</v>
      </c>
      <c r="BV768" s="127" t="str">
        <f t="shared" si="89"/>
        <v>Harrison</v>
      </c>
      <c r="BW768" s="127">
        <f>Main!P3518</f>
        <v>0</v>
      </c>
      <c r="BX768" s="127">
        <f t="shared" si="90"/>
        <v>2.62</v>
      </c>
      <c r="BY768" s="127" t="str">
        <v>Harrison</v>
      </c>
      <c r="BZ768" s="127">
        <v>0</v>
      </c>
      <c r="CA768" s="127">
        <v>2.62</v>
      </c>
      <c r="CH768" s="19" t="str">
        <f t="shared" si="91"/>
        <v>Harrison</v>
      </c>
      <c r="CI768" s="19">
        <f>Main!M3518-BQ768-BW768-CC768</f>
        <v>0</v>
      </c>
      <c r="CJ768" s="19">
        <f t="shared" si="92"/>
        <v>2.62</v>
      </c>
      <c r="CK768" s="19" t="str">
        <v>Harrison</v>
      </c>
      <c r="CL768" s="19">
        <v>0</v>
      </c>
      <c r="CM768" s="19">
        <v>2.62</v>
      </c>
    </row>
    <row r="769" spans="1:91">
      <c r="A769" s="48" t="str">
        <v>Eriksen</v>
      </c>
      <c r="B769" s="48">
        <v>6.3</v>
      </c>
      <c r="C769" s="48" t="str">
        <v>Man Utd</v>
      </c>
      <c r="D769" s="48">
        <v>3.13</v>
      </c>
      <c r="E769" s="48">
        <v>3.63</v>
      </c>
      <c r="F769" s="48">
        <v>2.4500000000000002</v>
      </c>
      <c r="G769" s="48">
        <v>2.4900000000000002</v>
      </c>
      <c r="H769" s="48">
        <v>3.24</v>
      </c>
      <c r="I769" s="48">
        <v>2.96</v>
      </c>
      <c r="J769" s="48">
        <v>3.24</v>
      </c>
      <c r="K769" s="48">
        <v>1.55</v>
      </c>
      <c r="L769" s="48">
        <v>0</v>
      </c>
      <c r="N769" s="252">
        <f t="shared" si="94"/>
        <v>2</v>
      </c>
      <c r="O769" s="49" t="str">
        <f>Main!A879</f>
        <v>Eriksen</v>
      </c>
      <c r="P769" s="49">
        <f>Main!B879</f>
        <v>6.3</v>
      </c>
      <c r="Q769" s="49" t="str">
        <f>Main!C879</f>
        <v>Man Utd</v>
      </c>
      <c r="R769" s="49">
        <f>Main!D879</f>
        <v>3.13</v>
      </c>
      <c r="S769" s="49">
        <f>Main!E879</f>
        <v>3.63</v>
      </c>
      <c r="T769" s="49">
        <f>Main!F879</f>
        <v>2.4500000000000002</v>
      </c>
      <c r="U769" s="49">
        <f>Main!G879</f>
        <v>2.4900000000000002</v>
      </c>
      <c r="V769" s="49">
        <f>Main!H879</f>
        <v>3.24</v>
      </c>
      <c r="W769" s="49">
        <f>Main!I879</f>
        <v>2.96</v>
      </c>
      <c r="X769" s="49">
        <f>Main!J879</f>
        <v>3.24</v>
      </c>
      <c r="Y769" s="49">
        <f>Main!K879</f>
        <v>1.55</v>
      </c>
      <c r="Z769" s="49">
        <f>Main!L3519</f>
        <v>0</v>
      </c>
      <c r="AB769" s="49">
        <v>4</v>
      </c>
      <c r="AC769" s="49" t="str">
        <v>Meslier</v>
      </c>
      <c r="AD769" s="49">
        <v>4.5</v>
      </c>
      <c r="AE769" s="49" t="str">
        <v>Leeds</v>
      </c>
      <c r="AF769" s="49">
        <v>3.13</v>
      </c>
      <c r="AG769" s="49">
        <v>3.36</v>
      </c>
      <c r="AH769" s="49">
        <v>3.2</v>
      </c>
      <c r="AI769" s="49">
        <v>3.41</v>
      </c>
      <c r="AJ769" s="49">
        <v>3.43</v>
      </c>
      <c r="AK769" s="49">
        <v>3.18</v>
      </c>
      <c r="AL769" s="49">
        <v>3.38</v>
      </c>
      <c r="AM769" s="49">
        <v>3.24</v>
      </c>
      <c r="AN769" s="49">
        <v>0</v>
      </c>
      <c r="AP769" s="50" t="str">
        <f>Main!A879</f>
        <v>Eriksen</v>
      </c>
      <c r="AQ769" s="50">
        <f>Main!B879</f>
        <v>6.3</v>
      </c>
      <c r="AR769" s="50" t="str">
        <f>Main!C879</f>
        <v>Man Utd</v>
      </c>
      <c r="AS769" s="50">
        <f>Main!D879</f>
        <v>3.13</v>
      </c>
      <c r="AT769" s="50">
        <f>Main!E879</f>
        <v>3.63</v>
      </c>
      <c r="AU769" s="50">
        <f>Main!F879</f>
        <v>2.4500000000000002</v>
      </c>
      <c r="AV769" s="50">
        <f>Main!G879</f>
        <v>2.4900000000000002</v>
      </c>
      <c r="AW769" s="50">
        <f>Main!H879</f>
        <v>3.24</v>
      </c>
      <c r="AX769" s="50">
        <f>Main!I879</f>
        <v>2.96</v>
      </c>
      <c r="AY769" s="50">
        <f>Main!J879</f>
        <v>3.24</v>
      </c>
      <c r="AZ769" s="50">
        <f>Main!K879</f>
        <v>1.55</v>
      </c>
      <c r="BA769" s="50">
        <f>Main!L1759</f>
        <v>0</v>
      </c>
      <c r="BC769" s="50" t="str">
        <v>Eriksen</v>
      </c>
      <c r="BD769" s="50">
        <v>6.3</v>
      </c>
      <c r="BE769" s="50" t="str">
        <v>Man Utd</v>
      </c>
      <c r="BF769" s="50">
        <v>3.13</v>
      </c>
      <c r="BG769" s="50">
        <v>3.63</v>
      </c>
      <c r="BH769" s="50">
        <v>2.4500000000000002</v>
      </c>
      <c r="BI769" s="50">
        <v>2.4900000000000002</v>
      </c>
      <c r="BJ769" s="50">
        <v>3.24</v>
      </c>
      <c r="BK769" s="50">
        <v>2.96</v>
      </c>
      <c r="BL769" s="50">
        <v>3.24</v>
      </c>
      <c r="BM769" s="50">
        <v>1.55</v>
      </c>
      <c r="BN769" s="50">
        <v>0</v>
      </c>
      <c r="BP769" s="126" t="str">
        <f>Main!A769</f>
        <v>Eriksen</v>
      </c>
      <c r="BQ769" s="126">
        <f>Main!N3519</f>
        <v>0</v>
      </c>
      <c r="BR769" s="126">
        <f>Main!J109</f>
        <v>3.24</v>
      </c>
      <c r="BS769" s="126" t="str">
        <v>Eriksen</v>
      </c>
      <c r="BT769" s="126">
        <v>0</v>
      </c>
      <c r="BU769" s="126">
        <v>3.24</v>
      </c>
      <c r="BV769" s="127" t="str">
        <f t="shared" si="89"/>
        <v>Eriksen</v>
      </c>
      <c r="BW769" s="127">
        <f>Main!P3519</f>
        <v>0</v>
      </c>
      <c r="BX769" s="127">
        <f t="shared" si="90"/>
        <v>3.24</v>
      </c>
      <c r="BY769" s="127" t="str">
        <v>Eriksen</v>
      </c>
      <c r="BZ769" s="127">
        <v>0</v>
      </c>
      <c r="CA769" s="127">
        <v>3.24</v>
      </c>
      <c r="CH769" s="19" t="str">
        <f t="shared" si="91"/>
        <v>Eriksen</v>
      </c>
      <c r="CI769" s="19">
        <f>Main!M3519-BQ769-BW769-CC769</f>
        <v>0</v>
      </c>
      <c r="CJ769" s="19">
        <f t="shared" si="92"/>
        <v>3.24</v>
      </c>
      <c r="CK769" s="19" t="str">
        <v>Eriksen</v>
      </c>
      <c r="CL769" s="19">
        <v>0</v>
      </c>
      <c r="CM769" s="19">
        <v>3.24</v>
      </c>
    </row>
    <row r="770" spans="1:91">
      <c r="A770" s="48" t="str">
        <v>Eze</v>
      </c>
      <c r="B770" s="48">
        <v>5.7</v>
      </c>
      <c r="C770" s="48" t="str">
        <v>Crystal Palace</v>
      </c>
      <c r="D770" s="48">
        <v>3.39</v>
      </c>
      <c r="E770" s="48">
        <v>3.07</v>
      </c>
      <c r="F770" s="48">
        <v>2.6</v>
      </c>
      <c r="G770" s="48">
        <v>2.76</v>
      </c>
      <c r="H770" s="48">
        <v>2.48</v>
      </c>
      <c r="I770" s="48">
        <v>2.91</v>
      </c>
      <c r="J770" s="48">
        <v>2.82</v>
      </c>
      <c r="K770" s="48">
        <v>2.56</v>
      </c>
      <c r="L770" s="48">
        <v>0</v>
      </c>
      <c r="N770" s="252">
        <f t="shared" si="94"/>
        <v>2</v>
      </c>
      <c r="O770" s="49" t="str">
        <f>Main!A880</f>
        <v>Eze</v>
      </c>
      <c r="P770" s="49">
        <f>Main!B880</f>
        <v>5.7</v>
      </c>
      <c r="Q770" s="49" t="str">
        <f>Main!C880</f>
        <v>Crystal Palace</v>
      </c>
      <c r="R770" s="49">
        <f>Main!D880</f>
        <v>3.39</v>
      </c>
      <c r="S770" s="49">
        <f>Main!E880</f>
        <v>3.07</v>
      </c>
      <c r="T770" s="49">
        <f>Main!F880</f>
        <v>2.6</v>
      </c>
      <c r="U770" s="49">
        <f>Main!G880</f>
        <v>2.76</v>
      </c>
      <c r="V770" s="49">
        <f>Main!H880</f>
        <v>2.48</v>
      </c>
      <c r="W770" s="49">
        <f>Main!I880</f>
        <v>2.91</v>
      </c>
      <c r="X770" s="49">
        <f>Main!J880</f>
        <v>2.82</v>
      </c>
      <c r="Y770" s="49">
        <f>Main!K880</f>
        <v>2.56</v>
      </c>
      <c r="Z770" s="49">
        <f>Main!L3520</f>
        <v>0</v>
      </c>
      <c r="AB770" s="49">
        <v>4</v>
      </c>
      <c r="AC770" s="49" t="str">
        <v>Guaita</v>
      </c>
      <c r="AD770" s="49">
        <v>4.5</v>
      </c>
      <c r="AE770" s="49" t="str">
        <v>Crystal Palace</v>
      </c>
      <c r="AF770" s="49">
        <v>3.71</v>
      </c>
      <c r="AG770" s="49">
        <v>3.38</v>
      </c>
      <c r="AH770" s="49">
        <v>3.17</v>
      </c>
      <c r="AI770" s="49">
        <v>3.31</v>
      </c>
      <c r="AJ770" s="49">
        <v>3.06</v>
      </c>
      <c r="AK770" s="49">
        <v>3.35</v>
      </c>
      <c r="AL770" s="49">
        <v>3.24</v>
      </c>
      <c r="AM770" s="49">
        <v>3.06</v>
      </c>
      <c r="AN770" s="49">
        <v>0</v>
      </c>
      <c r="AP770" s="50" t="str">
        <f>Main!A880</f>
        <v>Eze</v>
      </c>
      <c r="AQ770" s="50">
        <f>Main!B880</f>
        <v>5.7</v>
      </c>
      <c r="AR770" s="50" t="str">
        <f>Main!C880</f>
        <v>Crystal Palace</v>
      </c>
      <c r="AS770" s="50">
        <f>Main!D880</f>
        <v>3.39</v>
      </c>
      <c r="AT770" s="50">
        <f>Main!E880</f>
        <v>3.07</v>
      </c>
      <c r="AU770" s="50">
        <f>Main!F880</f>
        <v>2.6</v>
      </c>
      <c r="AV770" s="50">
        <f>Main!G880</f>
        <v>2.76</v>
      </c>
      <c r="AW770" s="50">
        <f>Main!H880</f>
        <v>2.48</v>
      </c>
      <c r="AX770" s="50">
        <f>Main!I880</f>
        <v>2.91</v>
      </c>
      <c r="AY770" s="50">
        <f>Main!J880</f>
        <v>2.82</v>
      </c>
      <c r="AZ770" s="50">
        <f>Main!K880</f>
        <v>2.56</v>
      </c>
      <c r="BA770" s="50">
        <f>Main!L1760</f>
        <v>0</v>
      </c>
      <c r="BC770" s="50" t="str">
        <v>Eze</v>
      </c>
      <c r="BD770" s="50">
        <v>5.7</v>
      </c>
      <c r="BE770" s="50" t="str">
        <v>Crystal Palace</v>
      </c>
      <c r="BF770" s="50">
        <v>3.39</v>
      </c>
      <c r="BG770" s="50">
        <v>3.07</v>
      </c>
      <c r="BH770" s="50">
        <v>2.6</v>
      </c>
      <c r="BI770" s="50">
        <v>2.76</v>
      </c>
      <c r="BJ770" s="50">
        <v>2.48</v>
      </c>
      <c r="BK770" s="50">
        <v>2.91</v>
      </c>
      <c r="BL770" s="50">
        <v>2.82</v>
      </c>
      <c r="BM770" s="50">
        <v>2.56</v>
      </c>
      <c r="BN770" s="50">
        <v>0</v>
      </c>
      <c r="BP770" s="126" t="str">
        <f>Main!A770</f>
        <v>Eze</v>
      </c>
      <c r="BQ770" s="126">
        <f>Main!N3520</f>
        <v>0</v>
      </c>
      <c r="BR770" s="126">
        <f>Main!J110</f>
        <v>2.82</v>
      </c>
      <c r="BS770" s="126" t="str">
        <v>Eze</v>
      </c>
      <c r="BT770" s="126">
        <v>0</v>
      </c>
      <c r="BU770" s="126">
        <v>2.82</v>
      </c>
      <c r="BV770" s="127" t="str">
        <f t="shared" ref="BV770:BV833" si="95">BP770</f>
        <v>Eze</v>
      </c>
      <c r="BW770" s="127">
        <f>Main!P3520</f>
        <v>0</v>
      </c>
      <c r="BX770" s="127">
        <f t="shared" ref="BX770:BX833" si="96">BR770</f>
        <v>2.82</v>
      </c>
      <c r="BY770" s="127" t="str">
        <v>Eze</v>
      </c>
      <c r="BZ770" s="127">
        <v>0</v>
      </c>
      <c r="CA770" s="127">
        <v>2.82</v>
      </c>
      <c r="CH770" s="19" t="str">
        <f t="shared" ref="CH770:CH833" si="97">BP770</f>
        <v>Eze</v>
      </c>
      <c r="CI770" s="19">
        <f>Main!M3520-BQ770-BW770-CC770</f>
        <v>0</v>
      </c>
      <c r="CJ770" s="19">
        <f t="shared" ref="CJ770:CJ833" si="98">BR770</f>
        <v>2.82</v>
      </c>
      <c r="CK770" s="19" t="str">
        <v>Eze</v>
      </c>
      <c r="CL770" s="19">
        <v>0</v>
      </c>
      <c r="CM770" s="19">
        <v>2.82</v>
      </c>
    </row>
    <row r="771" spans="1:91">
      <c r="A771" s="48" t="str" cm="1">
        <f t="array" ref="A771:L880">_xlfn._xlws.SORT(Main!A771:L880,12,-1)</f>
        <v>Alexander-Arnold</v>
      </c>
      <c r="B771" s="48">
        <v>7.2</v>
      </c>
      <c r="C771" s="48" t="str">
        <v>Liverpool</v>
      </c>
      <c r="D771" s="48">
        <v>5.47</v>
      </c>
      <c r="E771" s="48">
        <v>4.5599999999999996</v>
      </c>
      <c r="F771" s="48">
        <v>3.88</v>
      </c>
      <c r="G771" s="48">
        <v>4.2300000000000004</v>
      </c>
      <c r="H771" s="48">
        <v>4.62</v>
      </c>
      <c r="I771" s="48">
        <v>5.53</v>
      </c>
      <c r="J771" s="48">
        <v>3.38</v>
      </c>
      <c r="K771" s="48">
        <v>4.43</v>
      </c>
      <c r="L771" s="48">
        <v>1</v>
      </c>
      <c r="N771" s="252">
        <f t="shared" si="94"/>
        <v>3</v>
      </c>
      <c r="O771" s="49" t="str">
        <f>Main!A881</f>
        <v>Cancelo</v>
      </c>
      <c r="P771" s="49">
        <f>Main!B881</f>
        <v>7.4</v>
      </c>
      <c r="Q771" s="49" t="str">
        <f>Main!C881</f>
        <v>Man City</v>
      </c>
      <c r="R771" s="49">
        <f>Main!D881</f>
        <v>4.88</v>
      </c>
      <c r="S771" s="49">
        <f>Main!E881</f>
        <v>3.74</v>
      </c>
      <c r="T771" s="49">
        <f>Main!F881</f>
        <v>6.68</v>
      </c>
      <c r="U771" s="49">
        <f>Main!G881</f>
        <v>4.47</v>
      </c>
      <c r="V771" s="49">
        <f>Main!H881</f>
        <v>3.18</v>
      </c>
      <c r="W771" s="49">
        <f>Main!I881</f>
        <v>7.21</v>
      </c>
      <c r="X771" s="49">
        <f>Main!J881</f>
        <v>4.09</v>
      </c>
      <c r="Y771" s="49">
        <f>Main!K881</f>
        <v>1.86</v>
      </c>
      <c r="Z771" s="49">
        <f>Main!L3521</f>
        <v>0</v>
      </c>
      <c r="AB771" s="49" cm="1">
        <f t="array" ref="AB771:AN880">_xlfn._xlws.SORT(N771:Z880,{13,1},{-1,1})</f>
        <v>1</v>
      </c>
      <c r="AC771" s="49" t="str">
        <v>Haaland</v>
      </c>
      <c r="AD771" s="49">
        <v>11.5</v>
      </c>
      <c r="AE771" s="49" t="str">
        <v>Man City</v>
      </c>
      <c r="AF771" s="49">
        <v>8.2100000000000009</v>
      </c>
      <c r="AG771" s="49">
        <v>5.33</v>
      </c>
      <c r="AH771" s="49">
        <v>11.86</v>
      </c>
      <c r="AI771" s="49">
        <v>6.93</v>
      </c>
      <c r="AJ771" s="49">
        <v>5.23</v>
      </c>
      <c r="AK771" s="49">
        <v>11.64</v>
      </c>
      <c r="AL771" s="49">
        <v>6.28</v>
      </c>
      <c r="AM771" s="49">
        <v>2.86</v>
      </c>
      <c r="AN771" s="49">
        <v>1</v>
      </c>
      <c r="AP771" s="50" t="str">
        <f>Main!A881</f>
        <v>Cancelo</v>
      </c>
      <c r="AQ771" s="50">
        <f>Main!B881</f>
        <v>7.4</v>
      </c>
      <c r="AR771" s="50" t="str">
        <f>Main!C881</f>
        <v>Man City</v>
      </c>
      <c r="AS771" s="50">
        <f>Main!D881</f>
        <v>4.88</v>
      </c>
      <c r="AT771" s="50">
        <f>Main!E881</f>
        <v>3.74</v>
      </c>
      <c r="AU771" s="50">
        <f>Main!F881</f>
        <v>6.68</v>
      </c>
      <c r="AV771" s="50">
        <f>Main!G881</f>
        <v>4.47</v>
      </c>
      <c r="AW771" s="50">
        <f>Main!H881</f>
        <v>3.18</v>
      </c>
      <c r="AX771" s="50">
        <f>Main!I881</f>
        <v>7.21</v>
      </c>
      <c r="AY771" s="50">
        <f>Main!J881</f>
        <v>4.09</v>
      </c>
      <c r="AZ771" s="50">
        <f>Main!K881</f>
        <v>1.86</v>
      </c>
      <c r="BA771" s="50">
        <f>Main!L1761</f>
        <v>0</v>
      </c>
      <c r="BC771" s="50" t="str" cm="1">
        <f t="array" ref="BC771:BN880">_xlfn._xlws.SORT(AP771:BA880,12,-1)</f>
        <v>Salah</v>
      </c>
      <c r="BD771" s="50">
        <v>12.8</v>
      </c>
      <c r="BE771" s="50" t="str">
        <v>Liverpool</v>
      </c>
      <c r="BF771" s="50">
        <v>8.14</v>
      </c>
      <c r="BG771" s="50">
        <v>6.7</v>
      </c>
      <c r="BH771" s="50">
        <v>5.55</v>
      </c>
      <c r="BI771" s="50">
        <v>5.82</v>
      </c>
      <c r="BJ771" s="50">
        <v>5.69</v>
      </c>
      <c r="BK771" s="50">
        <v>7.04</v>
      </c>
      <c r="BL771" s="50">
        <v>4.66</v>
      </c>
      <c r="BM771" s="50">
        <v>5.59</v>
      </c>
      <c r="BN771" s="50">
        <v>1</v>
      </c>
      <c r="BP771" s="126" t="str">
        <f>Main!A771</f>
        <v>Cancelo</v>
      </c>
      <c r="BQ771" s="126">
        <f>Main!N3521</f>
        <v>0</v>
      </c>
      <c r="BR771" s="126">
        <f>Main!K1</f>
        <v>1.86</v>
      </c>
      <c r="BS771" s="126" t="str" cm="1">
        <f t="array" ref="BS771:BU880">_xlfn._xlws.SORT(BP771:BR880,2,-1)</f>
        <v>Botman</v>
      </c>
      <c r="BT771" s="126">
        <v>1</v>
      </c>
      <c r="BU771" s="126">
        <v>2.04</v>
      </c>
      <c r="BV771" s="127" t="str">
        <f t="shared" si="95"/>
        <v>Cancelo</v>
      </c>
      <c r="BW771" s="127">
        <f>Main!P3521</f>
        <v>0</v>
      </c>
      <c r="BX771" s="127">
        <f t="shared" si="96"/>
        <v>1.86</v>
      </c>
      <c r="BY771" s="127" t="str" cm="1">
        <f t="array" ref="BY771:CA880">_xlfn._xlws.SORT(BV771:BX880,2,-1)</f>
        <v>Dunk</v>
      </c>
      <c r="BZ771" s="127">
        <v>1</v>
      </c>
      <c r="CA771" s="127">
        <v>1.45</v>
      </c>
      <c r="CH771" s="19" t="str">
        <f t="shared" si="97"/>
        <v>Cancelo</v>
      </c>
      <c r="CI771" s="19">
        <f>Main!M3521-BQ771-BW771-CC771</f>
        <v>0</v>
      </c>
      <c r="CJ771" s="19">
        <f t="shared" si="98"/>
        <v>1.86</v>
      </c>
      <c r="CK771" s="19" t="str" cm="1">
        <f t="array" ref="CK771:CM880">_xlfn._xlws.SORT(CH771:CJ880,2,-1)</f>
        <v>Greenwood</v>
      </c>
      <c r="CL771" s="19">
        <v>1</v>
      </c>
      <c r="CM771" s="19">
        <v>0.73</v>
      </c>
    </row>
    <row r="772" spans="1:91">
      <c r="A772" s="48" t="str">
        <v>Gabriel</v>
      </c>
      <c r="B772" s="48">
        <v>5.0999999999999996</v>
      </c>
      <c r="C772" s="48" t="str">
        <v>Arsenal</v>
      </c>
      <c r="D772" s="48">
        <v>3.64</v>
      </c>
      <c r="E772" s="48">
        <v>3.66</v>
      </c>
      <c r="F772" s="48">
        <v>2.86</v>
      </c>
      <c r="G772" s="48">
        <v>3.48</v>
      </c>
      <c r="H772" s="48">
        <v>3.85</v>
      </c>
      <c r="I772" s="48">
        <v>6.47</v>
      </c>
      <c r="J772" s="48">
        <v>3.41</v>
      </c>
      <c r="K772" s="48">
        <v>2.75</v>
      </c>
      <c r="L772" s="48">
        <v>1</v>
      </c>
      <c r="N772" s="252">
        <f t="shared" si="94"/>
        <v>3</v>
      </c>
      <c r="O772" s="49" t="str">
        <f>Main!A882</f>
        <v>Alexander-Arnold</v>
      </c>
      <c r="P772" s="49">
        <f>Main!B882</f>
        <v>7.2</v>
      </c>
      <c r="Q772" s="49" t="str">
        <f>Main!C882</f>
        <v>Liverpool</v>
      </c>
      <c r="R772" s="49">
        <f>Main!D882</f>
        <v>5.47</v>
      </c>
      <c r="S772" s="49">
        <f>Main!E882</f>
        <v>4.5599999999999996</v>
      </c>
      <c r="T772" s="49">
        <f>Main!F882</f>
        <v>3.88</v>
      </c>
      <c r="U772" s="49">
        <f>Main!G882</f>
        <v>4.2300000000000004</v>
      </c>
      <c r="V772" s="49">
        <f>Main!H882</f>
        <v>4.62</v>
      </c>
      <c r="W772" s="49">
        <f>Main!I882</f>
        <v>5.53</v>
      </c>
      <c r="X772" s="49">
        <f>Main!J882</f>
        <v>3.38</v>
      </c>
      <c r="Y772" s="49">
        <f>Main!K882</f>
        <v>4.43</v>
      </c>
      <c r="Z772" s="49">
        <f>Main!L3522</f>
        <v>1</v>
      </c>
      <c r="AB772" s="49">
        <v>1</v>
      </c>
      <c r="AC772" s="49" t="str">
        <v>Mitrović</v>
      </c>
      <c r="AD772" s="49">
        <v>6.9</v>
      </c>
      <c r="AE772" s="49" t="str">
        <v>Fulham</v>
      </c>
      <c r="AF772" s="49">
        <v>5.61</v>
      </c>
      <c r="AG772" s="49">
        <v>7.06</v>
      </c>
      <c r="AH772" s="49">
        <v>3.04</v>
      </c>
      <c r="AI772" s="49">
        <v>4.18</v>
      </c>
      <c r="AJ772" s="49">
        <v>3.38</v>
      </c>
      <c r="AK772" s="49">
        <v>5.23</v>
      </c>
      <c r="AL772" s="49">
        <v>3.58</v>
      </c>
      <c r="AM772" s="49">
        <v>3.83</v>
      </c>
      <c r="AN772" s="49">
        <v>1</v>
      </c>
      <c r="AP772" s="50" t="str">
        <f>Main!A882</f>
        <v>Alexander-Arnold</v>
      </c>
      <c r="AQ772" s="50">
        <f>Main!B882</f>
        <v>7.2</v>
      </c>
      <c r="AR772" s="50" t="str">
        <f>Main!C882</f>
        <v>Liverpool</v>
      </c>
      <c r="AS772" s="50">
        <f>Main!D882</f>
        <v>5.47</v>
      </c>
      <c r="AT772" s="50">
        <f>Main!E882</f>
        <v>4.5599999999999996</v>
      </c>
      <c r="AU772" s="50">
        <f>Main!F882</f>
        <v>3.88</v>
      </c>
      <c r="AV772" s="50">
        <f>Main!G882</f>
        <v>4.2300000000000004</v>
      </c>
      <c r="AW772" s="50">
        <f>Main!H882</f>
        <v>4.62</v>
      </c>
      <c r="AX772" s="50">
        <f>Main!I882</f>
        <v>5.53</v>
      </c>
      <c r="AY772" s="50">
        <f>Main!J882</f>
        <v>3.38</v>
      </c>
      <c r="AZ772" s="50">
        <f>Main!K882</f>
        <v>4.43</v>
      </c>
      <c r="BA772" s="50">
        <f>Main!L1762</f>
        <v>0</v>
      </c>
      <c r="BC772" s="50" t="str">
        <v>Cancelo</v>
      </c>
      <c r="BD772" s="50">
        <v>7.4</v>
      </c>
      <c r="BE772" s="50" t="str">
        <v>Man City</v>
      </c>
      <c r="BF772" s="50">
        <v>4.88</v>
      </c>
      <c r="BG772" s="50">
        <v>3.74</v>
      </c>
      <c r="BH772" s="50">
        <v>6.68</v>
      </c>
      <c r="BI772" s="50">
        <v>4.47</v>
      </c>
      <c r="BJ772" s="50">
        <v>3.18</v>
      </c>
      <c r="BK772" s="50">
        <v>7.21</v>
      </c>
      <c r="BL772" s="50">
        <v>4.09</v>
      </c>
      <c r="BM772" s="50">
        <v>1.86</v>
      </c>
      <c r="BN772" s="50">
        <v>0</v>
      </c>
      <c r="BP772" s="126" t="str">
        <f>Main!A772</f>
        <v>Alexander-Arnold</v>
      </c>
      <c r="BQ772" s="126">
        <f>Main!N3522</f>
        <v>0</v>
      </c>
      <c r="BR772" s="126">
        <f>Main!K2</f>
        <v>4.43</v>
      </c>
      <c r="BS772" s="126" t="str">
        <v>Cancelo</v>
      </c>
      <c r="BT772" s="126">
        <v>0</v>
      </c>
      <c r="BU772" s="126">
        <v>1.86</v>
      </c>
      <c r="BV772" s="127" t="str">
        <f t="shared" si="95"/>
        <v>Alexander-Arnold</v>
      </c>
      <c r="BW772" s="127">
        <f>Main!P3522</f>
        <v>0</v>
      </c>
      <c r="BX772" s="127">
        <f t="shared" si="96"/>
        <v>4.43</v>
      </c>
      <c r="BY772" s="127" t="str">
        <v>Cancelo</v>
      </c>
      <c r="BZ772" s="127">
        <v>0</v>
      </c>
      <c r="CA772" s="127">
        <v>1.86</v>
      </c>
      <c r="CH772" s="19" t="str">
        <f t="shared" si="97"/>
        <v>Alexander-Arnold</v>
      </c>
      <c r="CI772" s="19">
        <f>Main!M3522-BQ772-BW772-CC772</f>
        <v>0</v>
      </c>
      <c r="CJ772" s="19">
        <f t="shared" si="98"/>
        <v>4.43</v>
      </c>
      <c r="CK772" s="19" t="str">
        <v>Cancelo</v>
      </c>
      <c r="CL772" s="19">
        <v>0</v>
      </c>
      <c r="CM772" s="19">
        <v>1.86</v>
      </c>
    </row>
    <row r="773" spans="1:91">
      <c r="A773" s="48" t="str">
        <v>Trippier</v>
      </c>
      <c r="B773" s="48">
        <v>5.2</v>
      </c>
      <c r="C773" s="48" t="str">
        <v>Newcastle</v>
      </c>
      <c r="D773" s="48">
        <v>4.8</v>
      </c>
      <c r="E773" s="48">
        <v>2.5</v>
      </c>
      <c r="F773" s="48">
        <v>4.55</v>
      </c>
      <c r="G773" s="48">
        <v>3.76</v>
      </c>
      <c r="H773" s="48">
        <v>4.28</v>
      </c>
      <c r="I773" s="48">
        <v>4.3099999999999996</v>
      </c>
      <c r="J773" s="48">
        <v>2.85</v>
      </c>
      <c r="K773" s="48">
        <v>2.5499999999999998</v>
      </c>
      <c r="L773" s="48">
        <v>1</v>
      </c>
      <c r="N773" s="252">
        <f t="shared" si="94"/>
        <v>3</v>
      </c>
      <c r="O773" s="49" t="str">
        <f>Main!A883</f>
        <v>Gabriel</v>
      </c>
      <c r="P773" s="49">
        <f>Main!B883</f>
        <v>5.0999999999999996</v>
      </c>
      <c r="Q773" s="49" t="str">
        <f>Main!C883</f>
        <v>Arsenal</v>
      </c>
      <c r="R773" s="49">
        <f>Main!D883</f>
        <v>3.64</v>
      </c>
      <c r="S773" s="49">
        <f>Main!E883</f>
        <v>3.66</v>
      </c>
      <c r="T773" s="49">
        <f>Main!F883</f>
        <v>2.86</v>
      </c>
      <c r="U773" s="49">
        <f>Main!G883</f>
        <v>3.48</v>
      </c>
      <c r="V773" s="49">
        <f>Main!H883</f>
        <v>3.85</v>
      </c>
      <c r="W773" s="49">
        <f>Main!I883</f>
        <v>6.47</v>
      </c>
      <c r="X773" s="49">
        <f>Main!J883</f>
        <v>3.41</v>
      </c>
      <c r="Y773" s="49">
        <f>Main!K883</f>
        <v>2.75</v>
      </c>
      <c r="Z773" s="49">
        <f>Main!L3523</f>
        <v>1</v>
      </c>
      <c r="AB773" s="49">
        <v>2</v>
      </c>
      <c r="AC773" s="49" t="str">
        <v>Salah</v>
      </c>
      <c r="AD773" s="49">
        <v>12.8</v>
      </c>
      <c r="AE773" s="49" t="str">
        <v>Liverpool</v>
      </c>
      <c r="AF773" s="49">
        <v>8.14</v>
      </c>
      <c r="AG773" s="49">
        <v>6.7</v>
      </c>
      <c r="AH773" s="49">
        <v>5.55</v>
      </c>
      <c r="AI773" s="49">
        <v>5.82</v>
      </c>
      <c r="AJ773" s="49">
        <v>5.69</v>
      </c>
      <c r="AK773" s="49">
        <v>7.04</v>
      </c>
      <c r="AL773" s="49">
        <v>4.66</v>
      </c>
      <c r="AM773" s="49">
        <v>5.59</v>
      </c>
      <c r="AN773" s="49">
        <v>1</v>
      </c>
      <c r="AP773" s="50" t="str">
        <f>Main!A883</f>
        <v>Gabriel</v>
      </c>
      <c r="AQ773" s="50">
        <f>Main!B883</f>
        <v>5.0999999999999996</v>
      </c>
      <c r="AR773" s="50" t="str">
        <f>Main!C883</f>
        <v>Arsenal</v>
      </c>
      <c r="AS773" s="50">
        <f>Main!D883</f>
        <v>3.64</v>
      </c>
      <c r="AT773" s="50">
        <f>Main!E883</f>
        <v>3.66</v>
      </c>
      <c r="AU773" s="50">
        <f>Main!F883</f>
        <v>2.86</v>
      </c>
      <c r="AV773" s="50">
        <f>Main!G883</f>
        <v>3.48</v>
      </c>
      <c r="AW773" s="50">
        <f>Main!H883</f>
        <v>3.85</v>
      </c>
      <c r="AX773" s="50">
        <f>Main!I883</f>
        <v>6.47</v>
      </c>
      <c r="AY773" s="50">
        <f>Main!J883</f>
        <v>3.41</v>
      </c>
      <c r="AZ773" s="50">
        <f>Main!K883</f>
        <v>2.75</v>
      </c>
      <c r="BA773" s="50">
        <f>Main!L1763</f>
        <v>0</v>
      </c>
      <c r="BC773" s="50" t="str">
        <v>Alexander-Arnold</v>
      </c>
      <c r="BD773" s="50">
        <v>7.2</v>
      </c>
      <c r="BE773" s="50" t="str">
        <v>Liverpool</v>
      </c>
      <c r="BF773" s="50">
        <v>5.47</v>
      </c>
      <c r="BG773" s="50">
        <v>4.5599999999999996</v>
      </c>
      <c r="BH773" s="50">
        <v>3.88</v>
      </c>
      <c r="BI773" s="50">
        <v>4.2300000000000004</v>
      </c>
      <c r="BJ773" s="50">
        <v>4.62</v>
      </c>
      <c r="BK773" s="50">
        <v>5.53</v>
      </c>
      <c r="BL773" s="50">
        <v>3.38</v>
      </c>
      <c r="BM773" s="50">
        <v>4.43</v>
      </c>
      <c r="BN773" s="50">
        <v>0</v>
      </c>
      <c r="BP773" s="126" t="str">
        <f>Main!A773</f>
        <v>Gabriel</v>
      </c>
      <c r="BQ773" s="126">
        <f>Main!N3523</f>
        <v>0</v>
      </c>
      <c r="BR773" s="126">
        <f>Main!K3</f>
        <v>2.75</v>
      </c>
      <c r="BS773" s="126" t="str">
        <v>Alexander-Arnold</v>
      </c>
      <c r="BT773" s="126">
        <v>0</v>
      </c>
      <c r="BU773" s="126">
        <v>4.43</v>
      </c>
      <c r="BV773" s="127" t="str">
        <f t="shared" si="95"/>
        <v>Gabriel</v>
      </c>
      <c r="BW773" s="127">
        <f>Main!P3523</f>
        <v>0</v>
      </c>
      <c r="BX773" s="127">
        <f t="shared" si="96"/>
        <v>2.75</v>
      </c>
      <c r="BY773" s="127" t="str">
        <v>Alexander-Arnold</v>
      </c>
      <c r="BZ773" s="127">
        <v>0</v>
      </c>
      <c r="CA773" s="127">
        <v>4.43</v>
      </c>
      <c r="CH773" s="19" t="str">
        <f t="shared" si="97"/>
        <v>Gabriel</v>
      </c>
      <c r="CI773" s="19">
        <f>Main!M3523-BQ773-BW773-CC773</f>
        <v>0</v>
      </c>
      <c r="CJ773" s="19">
        <f t="shared" si="98"/>
        <v>2.75</v>
      </c>
      <c r="CK773" s="19" t="str">
        <v>Alexander-Arnold</v>
      </c>
      <c r="CL773" s="19">
        <v>0</v>
      </c>
      <c r="CM773" s="19">
        <v>4.43</v>
      </c>
    </row>
    <row r="774" spans="1:91">
      <c r="A774" s="48" t="str">
        <v>Dunk</v>
      </c>
      <c r="B774" s="48">
        <v>4.7</v>
      </c>
      <c r="C774" s="48" t="str">
        <v>Brighton</v>
      </c>
      <c r="D774" s="48">
        <v>2.59</v>
      </c>
      <c r="E774" s="48">
        <v>3.62</v>
      </c>
      <c r="F774" s="48">
        <v>2.42</v>
      </c>
      <c r="G774" s="48">
        <v>3.12</v>
      </c>
      <c r="H774" s="48">
        <v>4.3899999999999997</v>
      </c>
      <c r="I774" s="48">
        <v>3.27</v>
      </c>
      <c r="J774" s="48">
        <v>3.92</v>
      </c>
      <c r="K774" s="48">
        <v>1.45</v>
      </c>
      <c r="L774" s="48">
        <v>1</v>
      </c>
      <c r="N774" s="252">
        <f t="shared" si="94"/>
        <v>3</v>
      </c>
      <c r="O774" s="49" t="str">
        <f>Main!A884</f>
        <v>Robertson</v>
      </c>
      <c r="P774" s="49">
        <f>Main!B884</f>
        <v>6.8</v>
      </c>
      <c r="Q774" s="49" t="str">
        <f>Main!C884</f>
        <v>Liverpool</v>
      </c>
      <c r="R774" s="49">
        <f>Main!D884</f>
        <v>4.58</v>
      </c>
      <c r="S774" s="49">
        <f>Main!E884</f>
        <v>3.64</v>
      </c>
      <c r="T774" s="49">
        <f>Main!F884</f>
        <v>3.23</v>
      </c>
      <c r="U774" s="49">
        <f>Main!G884</f>
        <v>3.52</v>
      </c>
      <c r="V774" s="49">
        <f>Main!H884</f>
        <v>3.86</v>
      </c>
      <c r="W774" s="49">
        <f>Main!I884</f>
        <v>4.6900000000000004</v>
      </c>
      <c r="X774" s="49">
        <f>Main!J884</f>
        <v>2.81</v>
      </c>
      <c r="Y774" s="49">
        <f>Main!K884</f>
        <v>3.76</v>
      </c>
      <c r="Z774" s="49">
        <f>Main!L3524</f>
        <v>0</v>
      </c>
      <c r="AB774" s="49">
        <v>2</v>
      </c>
      <c r="AC774" s="49" t="str">
        <v>Saka</v>
      </c>
      <c r="AD774" s="49">
        <v>8</v>
      </c>
      <c r="AE774" s="49" t="str">
        <v>Arsenal</v>
      </c>
      <c r="AF774" s="49">
        <v>4.79</v>
      </c>
      <c r="AG774" s="49">
        <v>4.96</v>
      </c>
      <c r="AH774" s="49">
        <v>4.45</v>
      </c>
      <c r="AI774" s="49">
        <v>4.71</v>
      </c>
      <c r="AJ774" s="49">
        <v>5.0199999999999996</v>
      </c>
      <c r="AK774" s="49">
        <v>9.41</v>
      </c>
      <c r="AL774" s="49">
        <v>4.7699999999999996</v>
      </c>
      <c r="AM774" s="49">
        <v>3.88</v>
      </c>
      <c r="AN774" s="49">
        <v>1</v>
      </c>
      <c r="AP774" s="50" t="str">
        <f>Main!A884</f>
        <v>Robertson</v>
      </c>
      <c r="AQ774" s="50">
        <f>Main!B884</f>
        <v>6.8</v>
      </c>
      <c r="AR774" s="50" t="str">
        <f>Main!C884</f>
        <v>Liverpool</v>
      </c>
      <c r="AS774" s="50">
        <f>Main!D884</f>
        <v>4.58</v>
      </c>
      <c r="AT774" s="50">
        <f>Main!E884</f>
        <v>3.64</v>
      </c>
      <c r="AU774" s="50">
        <f>Main!F884</f>
        <v>3.23</v>
      </c>
      <c r="AV774" s="50">
        <f>Main!G884</f>
        <v>3.52</v>
      </c>
      <c r="AW774" s="50">
        <f>Main!H884</f>
        <v>3.86</v>
      </c>
      <c r="AX774" s="50">
        <f>Main!I884</f>
        <v>4.6900000000000004</v>
      </c>
      <c r="AY774" s="50">
        <f>Main!J884</f>
        <v>2.81</v>
      </c>
      <c r="AZ774" s="50">
        <f>Main!K884</f>
        <v>3.76</v>
      </c>
      <c r="BA774" s="50">
        <f>Main!L1764</f>
        <v>0</v>
      </c>
      <c r="BC774" s="50" t="str">
        <v>Gabriel</v>
      </c>
      <c r="BD774" s="50">
        <v>5.0999999999999996</v>
      </c>
      <c r="BE774" s="50" t="str">
        <v>Arsenal</v>
      </c>
      <c r="BF774" s="50">
        <v>3.64</v>
      </c>
      <c r="BG774" s="50">
        <v>3.66</v>
      </c>
      <c r="BH774" s="50">
        <v>2.86</v>
      </c>
      <c r="BI774" s="50">
        <v>3.48</v>
      </c>
      <c r="BJ774" s="50">
        <v>3.85</v>
      </c>
      <c r="BK774" s="50">
        <v>6.47</v>
      </c>
      <c r="BL774" s="50">
        <v>3.41</v>
      </c>
      <c r="BM774" s="50">
        <v>2.75</v>
      </c>
      <c r="BN774" s="50">
        <v>0</v>
      </c>
      <c r="BP774" s="126" t="str">
        <f>Main!A774</f>
        <v>Robertson</v>
      </c>
      <c r="BQ774" s="126">
        <f>Main!N3524</f>
        <v>0</v>
      </c>
      <c r="BR774" s="126">
        <f>Main!K4</f>
        <v>3.76</v>
      </c>
      <c r="BS774" s="126" t="str">
        <v>Gabriel</v>
      </c>
      <c r="BT774" s="126">
        <v>0</v>
      </c>
      <c r="BU774" s="126">
        <v>2.75</v>
      </c>
      <c r="BV774" s="127" t="str">
        <f t="shared" si="95"/>
        <v>Robertson</v>
      </c>
      <c r="BW774" s="127">
        <f>Main!P3524</f>
        <v>0</v>
      </c>
      <c r="BX774" s="127">
        <f t="shared" si="96"/>
        <v>3.76</v>
      </c>
      <c r="BY774" s="127" t="str">
        <v>Gabriel</v>
      </c>
      <c r="BZ774" s="127">
        <v>0</v>
      </c>
      <c r="CA774" s="127">
        <v>2.75</v>
      </c>
      <c r="CH774" s="19" t="str">
        <f t="shared" si="97"/>
        <v>Robertson</v>
      </c>
      <c r="CI774" s="19">
        <f>Main!M3524-BQ774-BW774-CC774</f>
        <v>0</v>
      </c>
      <c r="CJ774" s="19">
        <f t="shared" si="98"/>
        <v>3.76</v>
      </c>
      <c r="CK774" s="19" t="str">
        <v>Gabriel</v>
      </c>
      <c r="CL774" s="19">
        <v>0</v>
      </c>
      <c r="CM774" s="19">
        <v>2.75</v>
      </c>
    </row>
    <row r="775" spans="1:91">
      <c r="A775" s="48" t="str">
        <v>Botman</v>
      </c>
      <c r="B775" s="48">
        <v>4.4000000000000004</v>
      </c>
      <c r="C775" s="48" t="str">
        <v>Newcastle</v>
      </c>
      <c r="D775" s="48">
        <v>3.77</v>
      </c>
      <c r="E775" s="48">
        <v>2.08</v>
      </c>
      <c r="F775" s="48">
        <v>3.68</v>
      </c>
      <c r="G775" s="48">
        <v>3.25</v>
      </c>
      <c r="H775" s="48">
        <v>3.65</v>
      </c>
      <c r="I775" s="48">
        <v>3.46</v>
      </c>
      <c r="J775" s="48">
        <v>2.31</v>
      </c>
      <c r="K775" s="48">
        <v>2.04</v>
      </c>
      <c r="L775" s="48">
        <v>1</v>
      </c>
      <c r="N775" s="252">
        <f t="shared" si="94"/>
        <v>3</v>
      </c>
      <c r="O775" s="49" t="str">
        <f>Main!A885</f>
        <v>Trippier</v>
      </c>
      <c r="P775" s="49">
        <f>Main!B885</f>
        <v>5.2</v>
      </c>
      <c r="Q775" s="49" t="str">
        <f>Main!C885</f>
        <v>Newcastle</v>
      </c>
      <c r="R775" s="49">
        <f>Main!D885</f>
        <v>4.8</v>
      </c>
      <c r="S775" s="49">
        <f>Main!E885</f>
        <v>2.5</v>
      </c>
      <c r="T775" s="49">
        <f>Main!F885</f>
        <v>4.55</v>
      </c>
      <c r="U775" s="49">
        <f>Main!G885</f>
        <v>3.76</v>
      </c>
      <c r="V775" s="49">
        <f>Main!H885</f>
        <v>4.28</v>
      </c>
      <c r="W775" s="49">
        <f>Main!I885</f>
        <v>4.3099999999999996</v>
      </c>
      <c r="X775" s="49">
        <f>Main!J885</f>
        <v>2.85</v>
      </c>
      <c r="Y775" s="49">
        <f>Main!K885</f>
        <v>2.5499999999999998</v>
      </c>
      <c r="Z775" s="49">
        <f>Main!L3525</f>
        <v>1</v>
      </c>
      <c r="AB775" s="49">
        <v>2</v>
      </c>
      <c r="AC775" s="49" t="str">
        <v>Martinelli</v>
      </c>
      <c r="AD775" s="49">
        <v>6.8</v>
      </c>
      <c r="AE775" s="49" t="str">
        <v>Arsenal</v>
      </c>
      <c r="AF775" s="49">
        <v>4.3499999999999996</v>
      </c>
      <c r="AG775" s="49">
        <v>4.3600000000000003</v>
      </c>
      <c r="AH775" s="49">
        <v>3.96</v>
      </c>
      <c r="AI775" s="49">
        <v>4.4000000000000004</v>
      </c>
      <c r="AJ775" s="49">
        <v>4.43</v>
      </c>
      <c r="AK775" s="49">
        <v>8.3800000000000008</v>
      </c>
      <c r="AL775" s="49">
        <v>4.2</v>
      </c>
      <c r="AM775" s="49">
        <v>3.31</v>
      </c>
      <c r="AN775" s="49">
        <v>1</v>
      </c>
      <c r="AP775" s="50" t="str">
        <f>Main!A885</f>
        <v>Trippier</v>
      </c>
      <c r="AQ775" s="50">
        <f>Main!B885</f>
        <v>5.2</v>
      </c>
      <c r="AR775" s="50" t="str">
        <f>Main!C885</f>
        <v>Newcastle</v>
      </c>
      <c r="AS775" s="50">
        <f>Main!D885</f>
        <v>4.8</v>
      </c>
      <c r="AT775" s="50">
        <f>Main!E885</f>
        <v>2.5</v>
      </c>
      <c r="AU775" s="50">
        <f>Main!F885</f>
        <v>4.55</v>
      </c>
      <c r="AV775" s="50">
        <f>Main!G885</f>
        <v>3.76</v>
      </c>
      <c r="AW775" s="50">
        <f>Main!H885</f>
        <v>4.28</v>
      </c>
      <c r="AX775" s="50">
        <f>Main!I885</f>
        <v>4.3099999999999996</v>
      </c>
      <c r="AY775" s="50">
        <f>Main!J885</f>
        <v>2.85</v>
      </c>
      <c r="AZ775" s="50">
        <f>Main!K885</f>
        <v>2.5499999999999998</v>
      </c>
      <c r="BA775" s="50">
        <f>Main!L1765</f>
        <v>0</v>
      </c>
      <c r="BC775" s="50" t="str">
        <v>Robertson</v>
      </c>
      <c r="BD775" s="50">
        <v>6.8</v>
      </c>
      <c r="BE775" s="50" t="str">
        <v>Liverpool</v>
      </c>
      <c r="BF775" s="50">
        <v>4.58</v>
      </c>
      <c r="BG775" s="50">
        <v>3.64</v>
      </c>
      <c r="BH775" s="50">
        <v>3.23</v>
      </c>
      <c r="BI775" s="50">
        <v>3.52</v>
      </c>
      <c r="BJ775" s="50">
        <v>3.86</v>
      </c>
      <c r="BK775" s="50">
        <v>4.6900000000000004</v>
      </c>
      <c r="BL775" s="50">
        <v>2.81</v>
      </c>
      <c r="BM775" s="50">
        <v>3.76</v>
      </c>
      <c r="BN775" s="50">
        <v>0</v>
      </c>
      <c r="BP775" s="126" t="str">
        <f>Main!A775</f>
        <v>Trippier</v>
      </c>
      <c r="BQ775" s="126">
        <f>Main!N3525</f>
        <v>0</v>
      </c>
      <c r="BR775" s="126">
        <f>Main!K5</f>
        <v>2.5499999999999998</v>
      </c>
      <c r="BS775" s="126" t="str">
        <v>Robertson</v>
      </c>
      <c r="BT775" s="126">
        <v>0</v>
      </c>
      <c r="BU775" s="126">
        <v>3.76</v>
      </c>
      <c r="BV775" s="127" t="str">
        <f t="shared" si="95"/>
        <v>Trippier</v>
      </c>
      <c r="BW775" s="127">
        <f>Main!P3525</f>
        <v>0</v>
      </c>
      <c r="BX775" s="127">
        <f t="shared" si="96"/>
        <v>2.5499999999999998</v>
      </c>
      <c r="BY775" s="127" t="str">
        <v>Robertson</v>
      </c>
      <c r="BZ775" s="127">
        <v>0</v>
      </c>
      <c r="CA775" s="127">
        <v>3.76</v>
      </c>
      <c r="CH775" s="19" t="str">
        <f t="shared" si="97"/>
        <v>Trippier</v>
      </c>
      <c r="CI775" s="19">
        <f>Main!M3525-BQ775-BW775-CC775</f>
        <v>0</v>
      </c>
      <c r="CJ775" s="19">
        <f t="shared" si="98"/>
        <v>2.5499999999999998</v>
      </c>
      <c r="CK775" s="19" t="str">
        <v>Robertson</v>
      </c>
      <c r="CL775" s="19">
        <v>0</v>
      </c>
      <c r="CM775" s="19">
        <v>3.76</v>
      </c>
    </row>
    <row r="776" spans="1:91">
      <c r="A776" s="48" t="str">
        <v>Haaland</v>
      </c>
      <c r="B776" s="48">
        <v>11.5</v>
      </c>
      <c r="C776" s="48" t="str">
        <v>Man City</v>
      </c>
      <c r="D776" s="48">
        <v>8.2100000000000009</v>
      </c>
      <c r="E776" s="48">
        <v>5.33</v>
      </c>
      <c r="F776" s="48">
        <v>11.86</v>
      </c>
      <c r="G776" s="48">
        <v>6.93</v>
      </c>
      <c r="H776" s="48">
        <v>5.23</v>
      </c>
      <c r="I776" s="48">
        <v>11.64</v>
      </c>
      <c r="J776" s="48">
        <v>6.28</v>
      </c>
      <c r="K776" s="48">
        <v>2.86</v>
      </c>
      <c r="L776" s="48">
        <v>1</v>
      </c>
      <c r="N776" s="252">
        <f t="shared" si="94"/>
        <v>3</v>
      </c>
      <c r="O776" s="49" t="str">
        <f>Main!A886</f>
        <v>Van Dijk</v>
      </c>
      <c r="P776" s="49">
        <f>Main!B886</f>
        <v>6.5</v>
      </c>
      <c r="Q776" s="49" t="str">
        <f>Main!C886</f>
        <v>Liverpool</v>
      </c>
      <c r="R776" s="49">
        <f>Main!D886</f>
        <v>4.2</v>
      </c>
      <c r="S776" s="49">
        <f>Main!E886</f>
        <v>3.49</v>
      </c>
      <c r="T776" s="49">
        <f>Main!F886</f>
        <v>3.03</v>
      </c>
      <c r="U776" s="49">
        <f>Main!G886</f>
        <v>3.32</v>
      </c>
      <c r="V776" s="49">
        <f>Main!H886</f>
        <v>3.66</v>
      </c>
      <c r="W776" s="49">
        <f>Main!I886</f>
        <v>4.22</v>
      </c>
      <c r="X776" s="49">
        <f>Main!J886</f>
        <v>2.56</v>
      </c>
      <c r="Y776" s="49">
        <f>Main!K886</f>
        <v>3.38</v>
      </c>
      <c r="Z776" s="49">
        <f>Main!L3526</f>
        <v>0</v>
      </c>
      <c r="AB776" s="49">
        <v>2</v>
      </c>
      <c r="AC776" s="49" t="str">
        <v>Mount</v>
      </c>
      <c r="AD776" s="49">
        <v>7.5</v>
      </c>
      <c r="AE776" s="49" t="str">
        <v>Chelsea</v>
      </c>
      <c r="AF776" s="49">
        <v>4.3099999999999996</v>
      </c>
      <c r="AG776" s="49">
        <v>7.12</v>
      </c>
      <c r="AH776" s="49">
        <v>4.3</v>
      </c>
      <c r="AI776" s="49">
        <v>3.08</v>
      </c>
      <c r="AJ776" s="49">
        <v>4.5</v>
      </c>
      <c r="AK776" s="49">
        <v>3.52</v>
      </c>
      <c r="AL776" s="49">
        <v>4.62</v>
      </c>
      <c r="AM776" s="49">
        <v>3.34</v>
      </c>
      <c r="AN776" s="49">
        <v>1</v>
      </c>
      <c r="AP776" s="50" t="str">
        <f>Main!A886</f>
        <v>Van Dijk</v>
      </c>
      <c r="AQ776" s="50">
        <f>Main!B886</f>
        <v>6.5</v>
      </c>
      <c r="AR776" s="50" t="str">
        <f>Main!C886</f>
        <v>Liverpool</v>
      </c>
      <c r="AS776" s="50">
        <f>Main!D886</f>
        <v>4.2</v>
      </c>
      <c r="AT776" s="50">
        <f>Main!E886</f>
        <v>3.49</v>
      </c>
      <c r="AU776" s="50">
        <f>Main!F886</f>
        <v>3.03</v>
      </c>
      <c r="AV776" s="50">
        <f>Main!G886</f>
        <v>3.32</v>
      </c>
      <c r="AW776" s="50">
        <f>Main!H886</f>
        <v>3.66</v>
      </c>
      <c r="AX776" s="50">
        <f>Main!I886</f>
        <v>4.22</v>
      </c>
      <c r="AY776" s="50">
        <f>Main!J886</f>
        <v>2.56</v>
      </c>
      <c r="AZ776" s="50">
        <f>Main!K886</f>
        <v>3.38</v>
      </c>
      <c r="BA776" s="50">
        <f>Main!L1766</f>
        <v>0</v>
      </c>
      <c r="BC776" s="50" t="str">
        <v>Trippier</v>
      </c>
      <c r="BD776" s="50">
        <v>5.2</v>
      </c>
      <c r="BE776" s="50" t="str">
        <v>Newcastle</v>
      </c>
      <c r="BF776" s="50">
        <v>4.8</v>
      </c>
      <c r="BG776" s="50">
        <v>2.5</v>
      </c>
      <c r="BH776" s="50">
        <v>4.55</v>
      </c>
      <c r="BI776" s="50">
        <v>3.76</v>
      </c>
      <c r="BJ776" s="50">
        <v>4.28</v>
      </c>
      <c r="BK776" s="50">
        <v>4.3099999999999996</v>
      </c>
      <c r="BL776" s="50">
        <v>2.85</v>
      </c>
      <c r="BM776" s="50">
        <v>2.5499999999999998</v>
      </c>
      <c r="BN776" s="50">
        <v>0</v>
      </c>
      <c r="BP776" s="126" t="str">
        <f>Main!A776</f>
        <v>Van Dijk</v>
      </c>
      <c r="BQ776" s="126">
        <f>Main!N3526</f>
        <v>0</v>
      </c>
      <c r="BR776" s="126">
        <f>Main!K6</f>
        <v>3.38</v>
      </c>
      <c r="BS776" s="126" t="str">
        <v>Trippier</v>
      </c>
      <c r="BT776" s="126">
        <v>0</v>
      </c>
      <c r="BU776" s="126">
        <v>2.5499999999999998</v>
      </c>
      <c r="BV776" s="127" t="str">
        <f t="shared" si="95"/>
        <v>Van Dijk</v>
      </c>
      <c r="BW776" s="127">
        <f>Main!P3526</f>
        <v>0</v>
      </c>
      <c r="BX776" s="127">
        <f t="shared" si="96"/>
        <v>3.38</v>
      </c>
      <c r="BY776" s="127" t="str">
        <v>Trippier</v>
      </c>
      <c r="BZ776" s="127">
        <v>0</v>
      </c>
      <c r="CA776" s="127">
        <v>2.5499999999999998</v>
      </c>
      <c r="CH776" s="19" t="str">
        <f t="shared" si="97"/>
        <v>Van Dijk</v>
      </c>
      <c r="CI776" s="19">
        <f>Main!M3526-BQ776-BW776-CC776</f>
        <v>0</v>
      </c>
      <c r="CJ776" s="19">
        <f t="shared" si="98"/>
        <v>3.38</v>
      </c>
      <c r="CK776" s="19" t="str">
        <v>Trippier</v>
      </c>
      <c r="CL776" s="19">
        <v>0</v>
      </c>
      <c r="CM776" s="19">
        <v>2.5499999999999998</v>
      </c>
    </row>
    <row r="777" spans="1:91">
      <c r="A777" s="48" t="str">
        <v>Mitrović</v>
      </c>
      <c r="B777" s="48">
        <v>6.9</v>
      </c>
      <c r="C777" s="48" t="str">
        <v>Fulham</v>
      </c>
      <c r="D777" s="48">
        <v>5.61</v>
      </c>
      <c r="E777" s="48">
        <v>7.06</v>
      </c>
      <c r="F777" s="48">
        <v>3.04</v>
      </c>
      <c r="G777" s="48">
        <v>4.18</v>
      </c>
      <c r="H777" s="48">
        <v>3.38</v>
      </c>
      <c r="I777" s="48">
        <v>5.23</v>
      </c>
      <c r="J777" s="48">
        <v>3.58</v>
      </c>
      <c r="K777" s="48">
        <v>3.83</v>
      </c>
      <c r="L777" s="48">
        <v>1</v>
      </c>
      <c r="N777" s="252">
        <f t="shared" si="94"/>
        <v>3</v>
      </c>
      <c r="O777" s="49" t="str">
        <f>Main!A887</f>
        <v>White</v>
      </c>
      <c r="P777" s="49">
        <f>Main!B887</f>
        <v>4.7</v>
      </c>
      <c r="Q777" s="49" t="str">
        <f>Main!C887</f>
        <v>Arsenal</v>
      </c>
      <c r="R777" s="49">
        <f>Main!D887</f>
        <v>3.1</v>
      </c>
      <c r="S777" s="49">
        <f>Main!E887</f>
        <v>3.09</v>
      </c>
      <c r="T777" s="49">
        <f>Main!F887</f>
        <v>2.35</v>
      </c>
      <c r="U777" s="49">
        <f>Main!G887</f>
        <v>2.73</v>
      </c>
      <c r="V777" s="49">
        <f>Main!H887</f>
        <v>3.27</v>
      </c>
      <c r="W777" s="49">
        <f>Main!I887</f>
        <v>5.52</v>
      </c>
      <c r="X777" s="49">
        <f>Main!J887</f>
        <v>2.98</v>
      </c>
      <c r="Y777" s="49">
        <f>Main!K887</f>
        <v>2.33</v>
      </c>
      <c r="Z777" s="49">
        <f>Main!L3527</f>
        <v>0</v>
      </c>
      <c r="AB777" s="49">
        <v>2</v>
      </c>
      <c r="AC777" s="49" t="str">
        <v>Rashford</v>
      </c>
      <c r="AD777" s="49">
        <v>6.8</v>
      </c>
      <c r="AE777" s="49" t="str">
        <v>Man Utd</v>
      </c>
      <c r="AF777" s="49">
        <v>4.4400000000000004</v>
      </c>
      <c r="AG777" s="49">
        <v>5.14</v>
      </c>
      <c r="AH777" s="49">
        <v>3.14</v>
      </c>
      <c r="AI777" s="49">
        <v>2.98</v>
      </c>
      <c r="AJ777" s="49">
        <v>4.33</v>
      </c>
      <c r="AK777" s="49">
        <v>4.12</v>
      </c>
      <c r="AL777" s="49">
        <v>4.43</v>
      </c>
      <c r="AM777" s="49">
        <v>2.1</v>
      </c>
      <c r="AN777" s="49">
        <v>1</v>
      </c>
      <c r="AP777" s="50" t="str">
        <f>Main!A887</f>
        <v>White</v>
      </c>
      <c r="AQ777" s="50">
        <f>Main!B887</f>
        <v>4.7</v>
      </c>
      <c r="AR777" s="50" t="str">
        <f>Main!C887</f>
        <v>Arsenal</v>
      </c>
      <c r="AS777" s="50">
        <f>Main!D887</f>
        <v>3.1</v>
      </c>
      <c r="AT777" s="50">
        <f>Main!E887</f>
        <v>3.09</v>
      </c>
      <c r="AU777" s="50">
        <f>Main!F887</f>
        <v>2.35</v>
      </c>
      <c r="AV777" s="50">
        <f>Main!G887</f>
        <v>2.73</v>
      </c>
      <c r="AW777" s="50">
        <f>Main!H887</f>
        <v>3.27</v>
      </c>
      <c r="AX777" s="50">
        <f>Main!I887</f>
        <v>5.52</v>
      </c>
      <c r="AY777" s="50">
        <f>Main!J887</f>
        <v>2.98</v>
      </c>
      <c r="AZ777" s="50">
        <f>Main!K887</f>
        <v>2.33</v>
      </c>
      <c r="BA777" s="50">
        <f>Main!L1767</f>
        <v>0</v>
      </c>
      <c r="BC777" s="50" t="str">
        <v>Van Dijk</v>
      </c>
      <c r="BD777" s="50">
        <v>6.5</v>
      </c>
      <c r="BE777" s="50" t="str">
        <v>Liverpool</v>
      </c>
      <c r="BF777" s="50">
        <v>4.2</v>
      </c>
      <c r="BG777" s="50">
        <v>3.49</v>
      </c>
      <c r="BH777" s="50">
        <v>3.03</v>
      </c>
      <c r="BI777" s="50">
        <v>3.32</v>
      </c>
      <c r="BJ777" s="50">
        <v>3.66</v>
      </c>
      <c r="BK777" s="50">
        <v>4.22</v>
      </c>
      <c r="BL777" s="50">
        <v>2.56</v>
      </c>
      <c r="BM777" s="50">
        <v>3.38</v>
      </c>
      <c r="BN777" s="50">
        <v>0</v>
      </c>
      <c r="BP777" s="126" t="str">
        <f>Main!A777</f>
        <v>White</v>
      </c>
      <c r="BQ777" s="126">
        <f>Main!N3527</f>
        <v>0</v>
      </c>
      <c r="BR777" s="126">
        <f>Main!K7</f>
        <v>2.33</v>
      </c>
      <c r="BS777" s="126" t="str">
        <v>Van Dijk</v>
      </c>
      <c r="BT777" s="126">
        <v>0</v>
      </c>
      <c r="BU777" s="126">
        <v>3.38</v>
      </c>
      <c r="BV777" s="127" t="str">
        <f t="shared" si="95"/>
        <v>White</v>
      </c>
      <c r="BW777" s="127">
        <f>Main!P3527</f>
        <v>0</v>
      </c>
      <c r="BX777" s="127">
        <f t="shared" si="96"/>
        <v>2.33</v>
      </c>
      <c r="BY777" s="127" t="str">
        <v>Van Dijk</v>
      </c>
      <c r="BZ777" s="127">
        <v>0</v>
      </c>
      <c r="CA777" s="127">
        <v>3.38</v>
      </c>
      <c r="CH777" s="19" t="str">
        <f t="shared" si="97"/>
        <v>White</v>
      </c>
      <c r="CI777" s="19">
        <f>Main!M3527-BQ777-BW777-CC777</f>
        <v>0</v>
      </c>
      <c r="CJ777" s="19">
        <f t="shared" si="98"/>
        <v>2.33</v>
      </c>
      <c r="CK777" s="19" t="str">
        <v>Van Dijk</v>
      </c>
      <c r="CL777" s="19">
        <v>0</v>
      </c>
      <c r="CM777" s="19">
        <v>3.38</v>
      </c>
    </row>
    <row r="778" spans="1:91">
      <c r="A778" s="48" t="str">
        <v>Greenwood</v>
      </c>
      <c r="B778" s="48">
        <v>4.2</v>
      </c>
      <c r="C778" s="48" t="str">
        <v>Leeds</v>
      </c>
      <c r="D778" s="48">
        <v>0.81</v>
      </c>
      <c r="E778" s="48">
        <v>0.99</v>
      </c>
      <c r="F778" s="48">
        <v>0.74</v>
      </c>
      <c r="G778" s="48">
        <v>0.86</v>
      </c>
      <c r="H778" s="48">
        <v>0.69</v>
      </c>
      <c r="I778" s="48">
        <v>0.71</v>
      </c>
      <c r="J778" s="48">
        <v>0.79</v>
      </c>
      <c r="K778" s="48">
        <v>0.73</v>
      </c>
      <c r="L778" s="48">
        <v>1</v>
      </c>
      <c r="N778" s="252">
        <f t="shared" si="94"/>
        <v>3</v>
      </c>
      <c r="O778" s="49" t="str">
        <f>Main!A888</f>
        <v>Laporte</v>
      </c>
      <c r="P778" s="49">
        <f>Main!B888</f>
        <v>5.8</v>
      </c>
      <c r="Q778" s="49" t="str">
        <f>Main!C888</f>
        <v>Man City</v>
      </c>
      <c r="R778" s="49">
        <f>Main!D888</f>
        <v>3.36</v>
      </c>
      <c r="S778" s="49">
        <f>Main!E888</f>
        <v>2.72</v>
      </c>
      <c r="T778" s="49">
        <f>Main!F888</f>
        <v>5.16</v>
      </c>
      <c r="U778" s="49">
        <f>Main!G888</f>
        <v>3.42</v>
      </c>
      <c r="V778" s="49">
        <f>Main!H888</f>
        <v>2.0499999999999998</v>
      </c>
      <c r="W778" s="49">
        <f>Main!I888</f>
        <v>4.34</v>
      </c>
      <c r="X778" s="49">
        <f>Main!J888</f>
        <v>2.62</v>
      </c>
      <c r="Y778" s="49">
        <f>Main!K888</f>
        <v>1.1200000000000001</v>
      </c>
      <c r="Z778" s="49">
        <f>Main!L3528</f>
        <v>0</v>
      </c>
      <c r="AB778" s="49">
        <v>3</v>
      </c>
      <c r="AC778" s="49" t="str">
        <v>Alexander-Arnold</v>
      </c>
      <c r="AD778" s="49">
        <v>7.2</v>
      </c>
      <c r="AE778" s="49" t="str">
        <v>Liverpool</v>
      </c>
      <c r="AF778" s="49">
        <v>5.47</v>
      </c>
      <c r="AG778" s="49">
        <v>4.5599999999999996</v>
      </c>
      <c r="AH778" s="49">
        <v>3.88</v>
      </c>
      <c r="AI778" s="49">
        <v>4.2300000000000004</v>
      </c>
      <c r="AJ778" s="49">
        <v>4.62</v>
      </c>
      <c r="AK778" s="49">
        <v>5.53</v>
      </c>
      <c r="AL778" s="49">
        <v>3.38</v>
      </c>
      <c r="AM778" s="49">
        <v>4.43</v>
      </c>
      <c r="AN778" s="49">
        <v>1</v>
      </c>
      <c r="AP778" s="50" t="str">
        <f>Main!A888</f>
        <v>Laporte</v>
      </c>
      <c r="AQ778" s="50">
        <f>Main!B888</f>
        <v>5.8</v>
      </c>
      <c r="AR778" s="50" t="str">
        <f>Main!C888</f>
        <v>Man City</v>
      </c>
      <c r="AS778" s="50">
        <f>Main!D888</f>
        <v>3.36</v>
      </c>
      <c r="AT778" s="50">
        <f>Main!E888</f>
        <v>2.72</v>
      </c>
      <c r="AU778" s="50">
        <f>Main!F888</f>
        <v>5.16</v>
      </c>
      <c r="AV778" s="50">
        <f>Main!G888</f>
        <v>3.42</v>
      </c>
      <c r="AW778" s="50">
        <f>Main!H888</f>
        <v>2.0499999999999998</v>
      </c>
      <c r="AX778" s="50">
        <f>Main!I888</f>
        <v>4.34</v>
      </c>
      <c r="AY778" s="50">
        <f>Main!J888</f>
        <v>2.62</v>
      </c>
      <c r="AZ778" s="50">
        <f>Main!K888</f>
        <v>1.1200000000000001</v>
      </c>
      <c r="BA778" s="50">
        <f>Main!L1768</f>
        <v>0</v>
      </c>
      <c r="BC778" s="50" t="str">
        <v>White</v>
      </c>
      <c r="BD778" s="50">
        <v>4.7</v>
      </c>
      <c r="BE778" s="50" t="str">
        <v>Arsenal</v>
      </c>
      <c r="BF778" s="50">
        <v>3.1</v>
      </c>
      <c r="BG778" s="50">
        <v>3.09</v>
      </c>
      <c r="BH778" s="50">
        <v>2.35</v>
      </c>
      <c r="BI778" s="50">
        <v>2.73</v>
      </c>
      <c r="BJ778" s="50">
        <v>3.27</v>
      </c>
      <c r="BK778" s="50">
        <v>5.52</v>
      </c>
      <c r="BL778" s="50">
        <v>2.98</v>
      </c>
      <c r="BM778" s="50">
        <v>2.33</v>
      </c>
      <c r="BN778" s="50">
        <v>0</v>
      </c>
      <c r="BP778" s="126" t="str">
        <f>Main!A778</f>
        <v>Laporte</v>
      </c>
      <c r="BQ778" s="126">
        <f>Main!N3528</f>
        <v>0</v>
      </c>
      <c r="BR778" s="126">
        <f>Main!K8</f>
        <v>1.1200000000000001</v>
      </c>
      <c r="BS778" s="126" t="str">
        <v>White</v>
      </c>
      <c r="BT778" s="126">
        <v>0</v>
      </c>
      <c r="BU778" s="126">
        <v>2.33</v>
      </c>
      <c r="BV778" s="127" t="str">
        <f t="shared" si="95"/>
        <v>Laporte</v>
      </c>
      <c r="BW778" s="127">
        <f>Main!P3528</f>
        <v>0</v>
      </c>
      <c r="BX778" s="127">
        <f t="shared" si="96"/>
        <v>1.1200000000000001</v>
      </c>
      <c r="BY778" s="127" t="str">
        <v>White</v>
      </c>
      <c r="BZ778" s="127">
        <v>0</v>
      </c>
      <c r="CA778" s="127">
        <v>2.33</v>
      </c>
      <c r="CH778" s="19" t="str">
        <f t="shared" si="97"/>
        <v>Laporte</v>
      </c>
      <c r="CI778" s="19">
        <f>Main!M3528-BQ778-BW778-CC778</f>
        <v>0</v>
      </c>
      <c r="CJ778" s="19">
        <f t="shared" si="98"/>
        <v>1.1200000000000001</v>
      </c>
      <c r="CK778" s="19" t="str">
        <v>White</v>
      </c>
      <c r="CL778" s="19">
        <v>0</v>
      </c>
      <c r="CM778" s="19">
        <v>2.33</v>
      </c>
    </row>
    <row r="779" spans="1:91">
      <c r="A779" s="48" t="str">
        <v>Ederson</v>
      </c>
      <c r="B779" s="48">
        <v>5.4</v>
      </c>
      <c r="C779" s="48" t="str">
        <v>Man City</v>
      </c>
      <c r="D779" s="48">
        <v>4.5999999999999996</v>
      </c>
      <c r="E779" s="48">
        <v>3.91</v>
      </c>
      <c r="F779" s="48">
        <v>7.59</v>
      </c>
      <c r="G779" s="48">
        <v>4.5</v>
      </c>
      <c r="H779" s="48">
        <v>3.67</v>
      </c>
      <c r="I779" s="48">
        <v>7.83</v>
      </c>
      <c r="J779" s="48">
        <v>4.32</v>
      </c>
      <c r="K779" s="48">
        <v>1.89</v>
      </c>
      <c r="L779" s="48">
        <v>1</v>
      </c>
      <c r="N779" s="252">
        <f t="shared" si="94"/>
        <v>3</v>
      </c>
      <c r="O779" s="49" t="str">
        <f>Main!A889</f>
        <v>Dunk</v>
      </c>
      <c r="P779" s="49">
        <f>Main!B889</f>
        <v>4.7</v>
      </c>
      <c r="Q779" s="49" t="str">
        <f>Main!C889</f>
        <v>Brighton</v>
      </c>
      <c r="R779" s="49">
        <f>Main!D889</f>
        <v>2.59</v>
      </c>
      <c r="S779" s="49">
        <f>Main!E889</f>
        <v>3.62</v>
      </c>
      <c r="T779" s="49">
        <f>Main!F889</f>
        <v>2.42</v>
      </c>
      <c r="U779" s="49">
        <f>Main!G889</f>
        <v>3.12</v>
      </c>
      <c r="V779" s="49">
        <f>Main!H889</f>
        <v>4.3899999999999997</v>
      </c>
      <c r="W779" s="49">
        <f>Main!I889</f>
        <v>3.27</v>
      </c>
      <c r="X779" s="49">
        <f>Main!J889</f>
        <v>3.92</v>
      </c>
      <c r="Y779" s="49">
        <f>Main!K889</f>
        <v>1.45</v>
      </c>
      <c r="Z779" s="49">
        <f>Main!L3529</f>
        <v>0</v>
      </c>
      <c r="AB779" s="49">
        <v>3</v>
      </c>
      <c r="AC779" s="49" t="str">
        <v>Gabriel</v>
      </c>
      <c r="AD779" s="49">
        <v>5.0999999999999996</v>
      </c>
      <c r="AE779" s="49" t="str">
        <v>Arsenal</v>
      </c>
      <c r="AF779" s="49">
        <v>3.64</v>
      </c>
      <c r="AG779" s="49">
        <v>3.66</v>
      </c>
      <c r="AH779" s="49">
        <v>2.86</v>
      </c>
      <c r="AI779" s="49">
        <v>3.48</v>
      </c>
      <c r="AJ779" s="49">
        <v>3.85</v>
      </c>
      <c r="AK779" s="49">
        <v>6.47</v>
      </c>
      <c r="AL779" s="49">
        <v>3.41</v>
      </c>
      <c r="AM779" s="49">
        <v>2.75</v>
      </c>
      <c r="AN779" s="49">
        <v>1</v>
      </c>
      <c r="AP779" s="50" t="str">
        <f>Main!A889</f>
        <v>Dunk</v>
      </c>
      <c r="AQ779" s="50">
        <f>Main!B889</f>
        <v>4.7</v>
      </c>
      <c r="AR779" s="50" t="str">
        <f>Main!C889</f>
        <v>Brighton</v>
      </c>
      <c r="AS779" s="50">
        <f>Main!D889</f>
        <v>2.59</v>
      </c>
      <c r="AT779" s="50">
        <f>Main!E889</f>
        <v>3.62</v>
      </c>
      <c r="AU779" s="50">
        <f>Main!F889</f>
        <v>2.42</v>
      </c>
      <c r="AV779" s="50">
        <f>Main!G889</f>
        <v>3.12</v>
      </c>
      <c r="AW779" s="50">
        <f>Main!H889</f>
        <v>4.3899999999999997</v>
      </c>
      <c r="AX779" s="50">
        <f>Main!I889</f>
        <v>3.27</v>
      </c>
      <c r="AY779" s="50">
        <f>Main!J889</f>
        <v>3.92</v>
      </c>
      <c r="AZ779" s="50">
        <f>Main!K889</f>
        <v>1.45</v>
      </c>
      <c r="BA779" s="50">
        <f>Main!L1769</f>
        <v>0</v>
      </c>
      <c r="BC779" s="50" t="str">
        <v>Laporte</v>
      </c>
      <c r="BD779" s="50">
        <v>5.8</v>
      </c>
      <c r="BE779" s="50" t="str">
        <v>Man City</v>
      </c>
      <c r="BF779" s="50">
        <v>3.36</v>
      </c>
      <c r="BG779" s="50">
        <v>2.72</v>
      </c>
      <c r="BH779" s="50">
        <v>5.16</v>
      </c>
      <c r="BI779" s="50">
        <v>3.42</v>
      </c>
      <c r="BJ779" s="50">
        <v>2.0499999999999998</v>
      </c>
      <c r="BK779" s="50">
        <v>4.34</v>
      </c>
      <c r="BL779" s="50">
        <v>2.62</v>
      </c>
      <c r="BM779" s="50">
        <v>1.1200000000000001</v>
      </c>
      <c r="BN779" s="50">
        <v>0</v>
      </c>
      <c r="BP779" s="126" t="str">
        <f>Main!A779</f>
        <v>Dunk</v>
      </c>
      <c r="BQ779" s="126">
        <f>Main!N3529</f>
        <v>0</v>
      </c>
      <c r="BR779" s="126">
        <f>Main!K9</f>
        <v>1.45</v>
      </c>
      <c r="BS779" s="126" t="str">
        <v>Laporte</v>
      </c>
      <c r="BT779" s="126">
        <v>0</v>
      </c>
      <c r="BU779" s="126">
        <v>1.1200000000000001</v>
      </c>
      <c r="BV779" s="127" t="str">
        <f t="shared" si="95"/>
        <v>Dunk</v>
      </c>
      <c r="BW779" s="127">
        <f>Main!P3529</f>
        <v>1</v>
      </c>
      <c r="BX779" s="127">
        <f t="shared" si="96"/>
        <v>1.45</v>
      </c>
      <c r="BY779" s="127" t="str">
        <v>Laporte</v>
      </c>
      <c r="BZ779" s="127">
        <v>0</v>
      </c>
      <c r="CA779" s="127">
        <v>1.1200000000000001</v>
      </c>
      <c r="CH779" s="19" t="str">
        <f t="shared" si="97"/>
        <v>Dunk</v>
      </c>
      <c r="CI779" s="19">
        <f>Main!M3529-BQ779-BW779-CC779</f>
        <v>0</v>
      </c>
      <c r="CJ779" s="19">
        <f t="shared" si="98"/>
        <v>1.45</v>
      </c>
      <c r="CK779" s="19" t="str">
        <v>Laporte</v>
      </c>
      <c r="CL779" s="19">
        <v>0</v>
      </c>
      <c r="CM779" s="19">
        <v>1.1200000000000001</v>
      </c>
    </row>
    <row r="780" spans="1:91">
      <c r="A780" s="48" t="str">
        <v>Leno</v>
      </c>
      <c r="B780" s="48">
        <v>4.5</v>
      </c>
      <c r="C780" s="48" t="str">
        <v>Fulham</v>
      </c>
      <c r="D780" s="48">
        <v>3.76</v>
      </c>
      <c r="E780" s="48">
        <v>6.73</v>
      </c>
      <c r="F780" s="48">
        <v>3.14</v>
      </c>
      <c r="G780" s="48">
        <v>3.2</v>
      </c>
      <c r="H780" s="48">
        <v>3.12</v>
      </c>
      <c r="I780" s="48">
        <v>3.74</v>
      </c>
      <c r="J780" s="48">
        <v>3.1</v>
      </c>
      <c r="K780" s="48">
        <v>2.96</v>
      </c>
      <c r="L780" s="48">
        <v>1</v>
      </c>
      <c r="N780" s="252">
        <f t="shared" si="94"/>
        <v>3</v>
      </c>
      <c r="O780" s="49" t="str">
        <f>Main!A890</f>
        <v>Saliba</v>
      </c>
      <c r="P780" s="49">
        <f>Main!B890</f>
        <v>5.3</v>
      </c>
      <c r="Q780" s="49" t="str">
        <f>Main!C890</f>
        <v>Arsenal</v>
      </c>
      <c r="R780" s="49">
        <f>Main!D890</f>
        <v>3.14</v>
      </c>
      <c r="S780" s="49">
        <f>Main!E890</f>
        <v>2.59</v>
      </c>
      <c r="T780" s="49">
        <f>Main!F890</f>
        <v>2.19</v>
      </c>
      <c r="U780" s="49">
        <f>Main!G890</f>
        <v>2.69</v>
      </c>
      <c r="V780" s="49">
        <f>Main!H890</f>
        <v>3.3</v>
      </c>
      <c r="W780" s="49">
        <f>Main!I890</f>
        <v>5.45</v>
      </c>
      <c r="X780" s="49">
        <f>Main!J890</f>
        <v>2.91</v>
      </c>
      <c r="Y780" s="49">
        <f>Main!K890</f>
        <v>2.34</v>
      </c>
      <c r="Z780" s="49">
        <f>Main!L3530</f>
        <v>0</v>
      </c>
      <c r="AB780" s="49">
        <v>3</v>
      </c>
      <c r="AC780" s="49" t="str">
        <v>Trippier</v>
      </c>
      <c r="AD780" s="49">
        <v>5.2</v>
      </c>
      <c r="AE780" s="49" t="str">
        <v>Newcastle</v>
      </c>
      <c r="AF780" s="49">
        <v>4.8</v>
      </c>
      <c r="AG780" s="49">
        <v>2.5</v>
      </c>
      <c r="AH780" s="49">
        <v>4.55</v>
      </c>
      <c r="AI780" s="49">
        <v>3.76</v>
      </c>
      <c r="AJ780" s="49">
        <v>4.28</v>
      </c>
      <c r="AK780" s="49">
        <v>4.3099999999999996</v>
      </c>
      <c r="AL780" s="49">
        <v>2.85</v>
      </c>
      <c r="AM780" s="49">
        <v>2.5499999999999998</v>
      </c>
      <c r="AN780" s="49">
        <v>1</v>
      </c>
      <c r="AP780" s="50" t="str">
        <f>Main!A890</f>
        <v>Saliba</v>
      </c>
      <c r="AQ780" s="50">
        <f>Main!B890</f>
        <v>5.3</v>
      </c>
      <c r="AR780" s="50" t="str">
        <f>Main!C890</f>
        <v>Arsenal</v>
      </c>
      <c r="AS780" s="50">
        <f>Main!D890</f>
        <v>3.14</v>
      </c>
      <c r="AT780" s="50">
        <f>Main!E890</f>
        <v>2.59</v>
      </c>
      <c r="AU780" s="50">
        <f>Main!F890</f>
        <v>2.19</v>
      </c>
      <c r="AV780" s="50">
        <f>Main!G890</f>
        <v>2.69</v>
      </c>
      <c r="AW780" s="50">
        <f>Main!H890</f>
        <v>3.3</v>
      </c>
      <c r="AX780" s="50">
        <f>Main!I890</f>
        <v>5.45</v>
      </c>
      <c r="AY780" s="50">
        <f>Main!J890</f>
        <v>2.91</v>
      </c>
      <c r="AZ780" s="50">
        <f>Main!K890</f>
        <v>2.34</v>
      </c>
      <c r="BA780" s="50">
        <f>Main!L1770</f>
        <v>0</v>
      </c>
      <c r="BC780" s="50" t="str">
        <v>Dunk</v>
      </c>
      <c r="BD780" s="50">
        <v>4.7</v>
      </c>
      <c r="BE780" s="50" t="str">
        <v>Brighton</v>
      </c>
      <c r="BF780" s="50">
        <v>2.59</v>
      </c>
      <c r="BG780" s="50">
        <v>3.62</v>
      </c>
      <c r="BH780" s="50">
        <v>2.42</v>
      </c>
      <c r="BI780" s="50">
        <v>3.12</v>
      </c>
      <c r="BJ780" s="50">
        <v>4.3899999999999997</v>
      </c>
      <c r="BK780" s="50">
        <v>3.27</v>
      </c>
      <c r="BL780" s="50">
        <v>3.92</v>
      </c>
      <c r="BM780" s="50">
        <v>1.45</v>
      </c>
      <c r="BN780" s="50">
        <v>0</v>
      </c>
      <c r="BP780" s="126" t="str">
        <f>Main!A780</f>
        <v>Saliba</v>
      </c>
      <c r="BQ780" s="126">
        <f>Main!N3530</f>
        <v>0</v>
      </c>
      <c r="BR780" s="126">
        <f>Main!K10</f>
        <v>2.34</v>
      </c>
      <c r="BS780" s="126" t="str">
        <v>Dunk</v>
      </c>
      <c r="BT780" s="126">
        <v>0</v>
      </c>
      <c r="BU780" s="126">
        <v>1.45</v>
      </c>
      <c r="BV780" s="127" t="str">
        <f t="shared" si="95"/>
        <v>Saliba</v>
      </c>
      <c r="BW780" s="127">
        <f>Main!P3530</f>
        <v>0</v>
      </c>
      <c r="BX780" s="127">
        <f t="shared" si="96"/>
        <v>2.34</v>
      </c>
      <c r="BY780" s="127" t="str">
        <v>Saliba</v>
      </c>
      <c r="BZ780" s="127">
        <v>0</v>
      </c>
      <c r="CA780" s="127">
        <v>2.34</v>
      </c>
      <c r="CH780" s="19" t="str">
        <f t="shared" si="97"/>
        <v>Saliba</v>
      </c>
      <c r="CI780" s="19">
        <f>Main!M3530-BQ780-BW780-CC780</f>
        <v>0</v>
      </c>
      <c r="CJ780" s="19">
        <f t="shared" si="98"/>
        <v>2.34</v>
      </c>
      <c r="CK780" s="19" t="str">
        <v>Dunk</v>
      </c>
      <c r="CL780" s="19">
        <v>0</v>
      </c>
      <c r="CM780" s="19">
        <v>1.45</v>
      </c>
    </row>
    <row r="781" spans="1:91">
      <c r="A781" s="48" t="str">
        <v>Salah</v>
      </c>
      <c r="B781" s="48">
        <v>12.8</v>
      </c>
      <c r="C781" s="48" t="str">
        <v>Liverpool</v>
      </c>
      <c r="D781" s="48">
        <v>8.14</v>
      </c>
      <c r="E781" s="48">
        <v>6.7</v>
      </c>
      <c r="F781" s="48">
        <v>5.55</v>
      </c>
      <c r="G781" s="48">
        <v>5.82</v>
      </c>
      <c r="H781" s="48">
        <v>5.69</v>
      </c>
      <c r="I781" s="48">
        <v>7.04</v>
      </c>
      <c r="J781" s="48">
        <v>4.66</v>
      </c>
      <c r="K781" s="48">
        <v>5.59</v>
      </c>
      <c r="L781" s="48">
        <v>1</v>
      </c>
      <c r="N781" s="252">
        <f t="shared" si="94"/>
        <v>3</v>
      </c>
      <c r="O781" s="49" t="str">
        <f>Main!A891</f>
        <v>Burn</v>
      </c>
      <c r="P781" s="49">
        <f>Main!B891</f>
        <v>4.5</v>
      </c>
      <c r="Q781" s="49" t="str">
        <f>Main!C891</f>
        <v>Newcastle</v>
      </c>
      <c r="R781" s="49">
        <f>Main!D891</f>
        <v>3.83</v>
      </c>
      <c r="S781" s="49">
        <f>Main!E891</f>
        <v>2.08</v>
      </c>
      <c r="T781" s="49">
        <f>Main!F891</f>
        <v>3.82</v>
      </c>
      <c r="U781" s="49">
        <f>Main!G891</f>
        <v>3.19</v>
      </c>
      <c r="V781" s="49">
        <f>Main!H891</f>
        <v>3.53</v>
      </c>
      <c r="W781" s="49">
        <f>Main!I891</f>
        <v>3.56</v>
      </c>
      <c r="X781" s="49">
        <f>Main!J891</f>
        <v>2.29</v>
      </c>
      <c r="Y781" s="49">
        <f>Main!K891</f>
        <v>2.04</v>
      </c>
      <c r="Z781" s="49">
        <f>Main!L3531</f>
        <v>0</v>
      </c>
      <c r="AB781" s="49">
        <v>4</v>
      </c>
      <c r="AC781" s="49" t="str">
        <v>Leno</v>
      </c>
      <c r="AD781" s="49">
        <v>4.5</v>
      </c>
      <c r="AE781" s="49" t="str">
        <v>Fulham</v>
      </c>
      <c r="AF781" s="49">
        <v>3.76</v>
      </c>
      <c r="AG781" s="49">
        <v>6.73</v>
      </c>
      <c r="AH781" s="49">
        <v>3.14</v>
      </c>
      <c r="AI781" s="49">
        <v>3.2</v>
      </c>
      <c r="AJ781" s="49">
        <v>3.12</v>
      </c>
      <c r="AK781" s="49">
        <v>3.74</v>
      </c>
      <c r="AL781" s="49">
        <v>3.1</v>
      </c>
      <c r="AM781" s="49">
        <v>2.96</v>
      </c>
      <c r="AN781" s="49">
        <v>1</v>
      </c>
      <c r="AP781" s="50" t="str">
        <f>Main!A891</f>
        <v>Burn</v>
      </c>
      <c r="AQ781" s="50">
        <f>Main!B891</f>
        <v>4.5</v>
      </c>
      <c r="AR781" s="50" t="str">
        <f>Main!C891</f>
        <v>Newcastle</v>
      </c>
      <c r="AS781" s="50">
        <f>Main!D891</f>
        <v>3.83</v>
      </c>
      <c r="AT781" s="50">
        <f>Main!E891</f>
        <v>2.08</v>
      </c>
      <c r="AU781" s="50">
        <f>Main!F891</f>
        <v>3.82</v>
      </c>
      <c r="AV781" s="50">
        <f>Main!G891</f>
        <v>3.19</v>
      </c>
      <c r="AW781" s="50">
        <f>Main!H891</f>
        <v>3.53</v>
      </c>
      <c r="AX781" s="50">
        <f>Main!I891</f>
        <v>3.56</v>
      </c>
      <c r="AY781" s="50">
        <f>Main!J891</f>
        <v>2.29</v>
      </c>
      <c r="AZ781" s="50">
        <f>Main!K891</f>
        <v>2.04</v>
      </c>
      <c r="BA781" s="50">
        <f>Main!L1771</f>
        <v>0</v>
      </c>
      <c r="BC781" s="50" t="str">
        <v>Saliba</v>
      </c>
      <c r="BD781" s="50">
        <v>5.3</v>
      </c>
      <c r="BE781" s="50" t="str">
        <v>Arsenal</v>
      </c>
      <c r="BF781" s="50">
        <v>3.14</v>
      </c>
      <c r="BG781" s="50">
        <v>2.59</v>
      </c>
      <c r="BH781" s="50">
        <v>2.19</v>
      </c>
      <c r="BI781" s="50">
        <v>2.69</v>
      </c>
      <c r="BJ781" s="50">
        <v>3.3</v>
      </c>
      <c r="BK781" s="50">
        <v>5.45</v>
      </c>
      <c r="BL781" s="50">
        <v>2.91</v>
      </c>
      <c r="BM781" s="50">
        <v>2.34</v>
      </c>
      <c r="BN781" s="50">
        <v>0</v>
      </c>
      <c r="BP781" s="126" t="str">
        <f>Main!A781</f>
        <v>Burn</v>
      </c>
      <c r="BQ781" s="126">
        <f>Main!N3531</f>
        <v>0</v>
      </c>
      <c r="BR781" s="126">
        <f>Main!K11</f>
        <v>2.04</v>
      </c>
      <c r="BS781" s="126" t="str">
        <v>Saliba</v>
      </c>
      <c r="BT781" s="126">
        <v>0</v>
      </c>
      <c r="BU781" s="126">
        <v>2.34</v>
      </c>
      <c r="BV781" s="127" t="str">
        <f t="shared" si="95"/>
        <v>Burn</v>
      </c>
      <c r="BW781" s="127">
        <f>Main!P3531</f>
        <v>0</v>
      </c>
      <c r="BX781" s="127">
        <f t="shared" si="96"/>
        <v>2.04</v>
      </c>
      <c r="BY781" s="127" t="str">
        <v>Burn</v>
      </c>
      <c r="BZ781" s="127">
        <v>0</v>
      </c>
      <c r="CA781" s="127">
        <v>2.04</v>
      </c>
      <c r="CH781" s="19" t="str">
        <f t="shared" si="97"/>
        <v>Burn</v>
      </c>
      <c r="CI781" s="19">
        <f>Main!M3531-BQ781-BW781-CC781</f>
        <v>0</v>
      </c>
      <c r="CJ781" s="19">
        <f t="shared" si="98"/>
        <v>2.04</v>
      </c>
      <c r="CK781" s="19" t="str">
        <v>Saliba</v>
      </c>
      <c r="CL781" s="19">
        <v>0</v>
      </c>
      <c r="CM781" s="19">
        <v>2.34</v>
      </c>
    </row>
    <row r="782" spans="1:91">
      <c r="A782" s="48" t="str">
        <v>Saka</v>
      </c>
      <c r="B782" s="48">
        <v>8</v>
      </c>
      <c r="C782" s="48" t="str">
        <v>Arsenal</v>
      </c>
      <c r="D782" s="48">
        <v>4.79</v>
      </c>
      <c r="E782" s="48">
        <v>4.96</v>
      </c>
      <c r="F782" s="48">
        <v>4.45</v>
      </c>
      <c r="G782" s="48">
        <v>4.71</v>
      </c>
      <c r="H782" s="48">
        <v>5.0199999999999996</v>
      </c>
      <c r="I782" s="48">
        <v>9.41</v>
      </c>
      <c r="J782" s="48">
        <v>4.7699999999999996</v>
      </c>
      <c r="K782" s="48">
        <v>3.88</v>
      </c>
      <c r="L782" s="48">
        <v>1</v>
      </c>
      <c r="N782" s="252">
        <f t="shared" si="94"/>
        <v>3</v>
      </c>
      <c r="O782" s="49" t="str">
        <f>Main!A892</f>
        <v>Botman</v>
      </c>
      <c r="P782" s="49">
        <f>Main!B892</f>
        <v>4.4000000000000004</v>
      </c>
      <c r="Q782" s="49" t="str">
        <f>Main!C892</f>
        <v>Newcastle</v>
      </c>
      <c r="R782" s="49">
        <f>Main!D892</f>
        <v>3.77</v>
      </c>
      <c r="S782" s="49">
        <f>Main!E892</f>
        <v>2.08</v>
      </c>
      <c r="T782" s="49">
        <f>Main!F892</f>
        <v>3.68</v>
      </c>
      <c r="U782" s="49">
        <f>Main!G892</f>
        <v>3.25</v>
      </c>
      <c r="V782" s="49">
        <f>Main!H892</f>
        <v>3.65</v>
      </c>
      <c r="W782" s="49">
        <f>Main!I892</f>
        <v>3.46</v>
      </c>
      <c r="X782" s="49">
        <f>Main!J892</f>
        <v>2.31</v>
      </c>
      <c r="Y782" s="49">
        <f>Main!K892</f>
        <v>2.04</v>
      </c>
      <c r="Z782" s="49">
        <f>Main!L3532</f>
        <v>0</v>
      </c>
      <c r="AB782" s="49">
        <v>1</v>
      </c>
      <c r="AC782" s="49" t="str">
        <v>Kane</v>
      </c>
      <c r="AD782" s="49">
        <v>11.6</v>
      </c>
      <c r="AE782" s="49" t="str">
        <v>Spurs</v>
      </c>
      <c r="AF782" s="49">
        <v>6.28</v>
      </c>
      <c r="AG782" s="49">
        <v>4.4000000000000004</v>
      </c>
      <c r="AH782" s="49">
        <v>7.99</v>
      </c>
      <c r="AI782" s="49">
        <v>5.57</v>
      </c>
      <c r="AJ782" s="49">
        <v>4.18</v>
      </c>
      <c r="AK782" s="49">
        <v>5.35</v>
      </c>
      <c r="AL782" s="49">
        <v>5.68</v>
      </c>
      <c r="AM782" s="49">
        <v>4.99</v>
      </c>
      <c r="AN782" s="49">
        <v>0</v>
      </c>
      <c r="AP782" s="50" t="str">
        <f>Main!A892</f>
        <v>Botman</v>
      </c>
      <c r="AQ782" s="50">
        <f>Main!B892</f>
        <v>4.4000000000000004</v>
      </c>
      <c r="AR782" s="50" t="str">
        <f>Main!C892</f>
        <v>Newcastle</v>
      </c>
      <c r="AS782" s="50">
        <f>Main!D892</f>
        <v>3.77</v>
      </c>
      <c r="AT782" s="50">
        <f>Main!E892</f>
        <v>2.08</v>
      </c>
      <c r="AU782" s="50">
        <f>Main!F892</f>
        <v>3.68</v>
      </c>
      <c r="AV782" s="50">
        <f>Main!G892</f>
        <v>3.25</v>
      </c>
      <c r="AW782" s="50">
        <f>Main!H892</f>
        <v>3.65</v>
      </c>
      <c r="AX782" s="50">
        <f>Main!I892</f>
        <v>3.46</v>
      </c>
      <c r="AY782" s="50">
        <f>Main!J892</f>
        <v>2.31</v>
      </c>
      <c r="AZ782" s="50">
        <f>Main!K892</f>
        <v>2.04</v>
      </c>
      <c r="BA782" s="50">
        <f>Main!L1772</f>
        <v>0</v>
      </c>
      <c r="BC782" s="50" t="str">
        <v>Burn</v>
      </c>
      <c r="BD782" s="50">
        <v>4.5</v>
      </c>
      <c r="BE782" s="50" t="str">
        <v>Newcastle</v>
      </c>
      <c r="BF782" s="50">
        <v>3.83</v>
      </c>
      <c r="BG782" s="50">
        <v>2.08</v>
      </c>
      <c r="BH782" s="50">
        <v>3.82</v>
      </c>
      <c r="BI782" s="50">
        <v>3.19</v>
      </c>
      <c r="BJ782" s="50">
        <v>3.53</v>
      </c>
      <c r="BK782" s="50">
        <v>3.56</v>
      </c>
      <c r="BL782" s="50">
        <v>2.29</v>
      </c>
      <c r="BM782" s="50">
        <v>2.04</v>
      </c>
      <c r="BN782" s="50">
        <v>0</v>
      </c>
      <c r="BP782" s="126" t="str">
        <f>Main!A782</f>
        <v>Botman</v>
      </c>
      <c r="BQ782" s="126">
        <f>Main!N3532</f>
        <v>1</v>
      </c>
      <c r="BR782" s="126">
        <f>Main!K12</f>
        <v>2.04</v>
      </c>
      <c r="BS782" s="126" t="str">
        <v>Burn</v>
      </c>
      <c r="BT782" s="126">
        <v>0</v>
      </c>
      <c r="BU782" s="126">
        <v>2.04</v>
      </c>
      <c r="BV782" s="127" t="str">
        <f t="shared" si="95"/>
        <v>Botman</v>
      </c>
      <c r="BW782" s="127">
        <f>Main!P3532</f>
        <v>0</v>
      </c>
      <c r="BX782" s="127">
        <f t="shared" si="96"/>
        <v>2.04</v>
      </c>
      <c r="BY782" s="127" t="str">
        <v>Botman</v>
      </c>
      <c r="BZ782" s="127">
        <v>0</v>
      </c>
      <c r="CA782" s="127">
        <v>2.04</v>
      </c>
      <c r="CH782" s="19" t="str">
        <f t="shared" si="97"/>
        <v>Botman</v>
      </c>
      <c r="CI782" s="19">
        <f>Main!M3532-BQ782-BW782-CC782</f>
        <v>0</v>
      </c>
      <c r="CJ782" s="19">
        <f t="shared" si="98"/>
        <v>2.04</v>
      </c>
      <c r="CK782" s="19" t="str">
        <v>Burn</v>
      </c>
      <c r="CL782" s="19">
        <v>0</v>
      </c>
      <c r="CM782" s="19">
        <v>2.04</v>
      </c>
    </row>
    <row r="783" spans="1:91">
      <c r="A783" s="48" t="str">
        <v>Martinelli</v>
      </c>
      <c r="B783" s="48">
        <v>6.8</v>
      </c>
      <c r="C783" s="48" t="str">
        <v>Arsenal</v>
      </c>
      <c r="D783" s="48">
        <v>4.3499999999999996</v>
      </c>
      <c r="E783" s="48">
        <v>4.3600000000000003</v>
      </c>
      <c r="F783" s="48">
        <v>3.96</v>
      </c>
      <c r="G783" s="48">
        <v>4.4000000000000004</v>
      </c>
      <c r="H783" s="48">
        <v>4.43</v>
      </c>
      <c r="I783" s="48">
        <v>8.3800000000000008</v>
      </c>
      <c r="J783" s="48">
        <v>4.2</v>
      </c>
      <c r="K783" s="48">
        <v>3.31</v>
      </c>
      <c r="L783" s="48">
        <v>1</v>
      </c>
      <c r="N783" s="252">
        <f t="shared" si="94"/>
        <v>3</v>
      </c>
      <c r="O783" s="49" t="str">
        <f>Main!A893</f>
        <v>Dier</v>
      </c>
      <c r="P783" s="49">
        <f>Main!B893</f>
        <v>5.2</v>
      </c>
      <c r="Q783" s="49" t="str">
        <f>Main!C893</f>
        <v>Spurs</v>
      </c>
      <c r="R783" s="49">
        <f>Main!D893</f>
        <v>3.49</v>
      </c>
      <c r="S783" s="49">
        <f>Main!E893</f>
        <v>2.98</v>
      </c>
      <c r="T783" s="49">
        <f>Main!F893</f>
        <v>3.82</v>
      </c>
      <c r="U783" s="49">
        <f>Main!G893</f>
        <v>2.9</v>
      </c>
      <c r="V783" s="49">
        <f>Main!H893</f>
        <v>1.85</v>
      </c>
      <c r="W783" s="49">
        <f>Main!I893</f>
        <v>2.8</v>
      </c>
      <c r="X783" s="49">
        <f>Main!J893</f>
        <v>3.19</v>
      </c>
      <c r="Y783" s="49">
        <f>Main!K893</f>
        <v>2.67</v>
      </c>
      <c r="Z783" s="49">
        <f>Main!L3533</f>
        <v>0</v>
      </c>
      <c r="AB783" s="49">
        <v>1</v>
      </c>
      <c r="AC783" s="49" t="str">
        <v>Darwin</v>
      </c>
      <c r="AD783" s="49">
        <v>9</v>
      </c>
      <c r="AE783" s="49" t="str">
        <v>Liverpool</v>
      </c>
      <c r="AF783" s="49">
        <v>6.34</v>
      </c>
      <c r="AG783" s="49">
        <v>5.17</v>
      </c>
      <c r="AH783" s="49">
        <v>4.21</v>
      </c>
      <c r="AI783" s="49">
        <v>4.21</v>
      </c>
      <c r="AJ783" s="49">
        <v>4.37</v>
      </c>
      <c r="AK783" s="49">
        <v>5.0999999999999996</v>
      </c>
      <c r="AL783" s="49">
        <v>3.63</v>
      </c>
      <c r="AM783" s="49">
        <v>4.18</v>
      </c>
      <c r="AN783" s="49">
        <v>0</v>
      </c>
      <c r="AP783" s="50" t="str">
        <f>Main!A893</f>
        <v>Dier</v>
      </c>
      <c r="AQ783" s="50">
        <f>Main!B893</f>
        <v>5.2</v>
      </c>
      <c r="AR783" s="50" t="str">
        <f>Main!C893</f>
        <v>Spurs</v>
      </c>
      <c r="AS783" s="50">
        <f>Main!D893</f>
        <v>3.49</v>
      </c>
      <c r="AT783" s="50">
        <f>Main!E893</f>
        <v>2.98</v>
      </c>
      <c r="AU783" s="50">
        <f>Main!F893</f>
        <v>3.82</v>
      </c>
      <c r="AV783" s="50">
        <f>Main!G893</f>
        <v>2.9</v>
      </c>
      <c r="AW783" s="50">
        <f>Main!H893</f>
        <v>1.85</v>
      </c>
      <c r="AX783" s="50">
        <f>Main!I893</f>
        <v>2.8</v>
      </c>
      <c r="AY783" s="50">
        <f>Main!J893</f>
        <v>3.19</v>
      </c>
      <c r="AZ783" s="50">
        <f>Main!K893</f>
        <v>2.67</v>
      </c>
      <c r="BA783" s="50">
        <f>Main!L1773</f>
        <v>0</v>
      </c>
      <c r="BC783" s="50" t="str">
        <v>Botman</v>
      </c>
      <c r="BD783" s="50">
        <v>4.4000000000000004</v>
      </c>
      <c r="BE783" s="50" t="str">
        <v>Newcastle</v>
      </c>
      <c r="BF783" s="50">
        <v>3.77</v>
      </c>
      <c r="BG783" s="50">
        <v>2.08</v>
      </c>
      <c r="BH783" s="50">
        <v>3.68</v>
      </c>
      <c r="BI783" s="50">
        <v>3.25</v>
      </c>
      <c r="BJ783" s="50">
        <v>3.65</v>
      </c>
      <c r="BK783" s="50">
        <v>3.46</v>
      </c>
      <c r="BL783" s="50">
        <v>2.31</v>
      </c>
      <c r="BM783" s="50">
        <v>2.04</v>
      </c>
      <c r="BN783" s="50">
        <v>0</v>
      </c>
      <c r="BP783" s="126" t="str">
        <f>Main!A783</f>
        <v>Dier</v>
      </c>
      <c r="BQ783" s="126">
        <f>Main!N3533</f>
        <v>0</v>
      </c>
      <c r="BR783" s="126">
        <f>Main!K13</f>
        <v>2.67</v>
      </c>
      <c r="BS783" s="126" t="str">
        <v>Dier</v>
      </c>
      <c r="BT783" s="126">
        <v>0</v>
      </c>
      <c r="BU783" s="126">
        <v>2.67</v>
      </c>
      <c r="BV783" s="127" t="str">
        <f t="shared" si="95"/>
        <v>Dier</v>
      </c>
      <c r="BW783" s="127">
        <f>Main!P3533</f>
        <v>0</v>
      </c>
      <c r="BX783" s="127">
        <f t="shared" si="96"/>
        <v>2.67</v>
      </c>
      <c r="BY783" s="127" t="str">
        <v>Dier</v>
      </c>
      <c r="BZ783" s="127">
        <v>0</v>
      </c>
      <c r="CA783" s="127">
        <v>2.67</v>
      </c>
      <c r="CH783" s="19" t="str">
        <f t="shared" si="97"/>
        <v>Dier</v>
      </c>
      <c r="CI783" s="19">
        <f>Main!M3533-BQ783-BW783-CC783</f>
        <v>0</v>
      </c>
      <c r="CJ783" s="19">
        <f t="shared" si="98"/>
        <v>2.67</v>
      </c>
      <c r="CK783" s="19" t="str">
        <v>Botman</v>
      </c>
      <c r="CL783" s="19">
        <v>0</v>
      </c>
      <c r="CM783" s="19">
        <v>2.04</v>
      </c>
    </row>
    <row r="784" spans="1:91">
      <c r="A784" s="48" t="str">
        <v>Mount</v>
      </c>
      <c r="B784" s="48">
        <v>7.5</v>
      </c>
      <c r="C784" s="48" t="str">
        <v>Chelsea</v>
      </c>
      <c r="D784" s="48">
        <v>4.3099999999999996</v>
      </c>
      <c r="E784" s="48">
        <v>7.12</v>
      </c>
      <c r="F784" s="48">
        <v>4.3</v>
      </c>
      <c r="G784" s="48">
        <v>3.08</v>
      </c>
      <c r="H784" s="48">
        <v>4.5</v>
      </c>
      <c r="I784" s="48">
        <v>3.52</v>
      </c>
      <c r="J784" s="48">
        <v>4.62</v>
      </c>
      <c r="K784" s="48">
        <v>3.34</v>
      </c>
      <c r="L784" s="48">
        <v>1</v>
      </c>
      <c r="N784" s="252">
        <f t="shared" si="94"/>
        <v>3</v>
      </c>
      <c r="O784" s="49" t="str">
        <f>Main!A894</f>
        <v>Schär</v>
      </c>
      <c r="P784" s="49">
        <f>Main!B894</f>
        <v>4.9000000000000004</v>
      </c>
      <c r="Q784" s="49" t="str">
        <f>Main!C894</f>
        <v>Newcastle</v>
      </c>
      <c r="R784" s="49">
        <f>Main!D894</f>
        <v>4.0599999999999996</v>
      </c>
      <c r="S784" s="49">
        <f>Main!E894</f>
        <v>1.69</v>
      </c>
      <c r="T784" s="49">
        <f>Main!F894</f>
        <v>3.37</v>
      </c>
      <c r="U784" s="49">
        <f>Main!G894</f>
        <v>2.85</v>
      </c>
      <c r="V784" s="49">
        <f>Main!H894</f>
        <v>3.68</v>
      </c>
      <c r="W784" s="49">
        <f>Main!I894</f>
        <v>3.69</v>
      </c>
      <c r="X784" s="49">
        <f>Main!J894</f>
        <v>2.3199999999999998</v>
      </c>
      <c r="Y784" s="49">
        <f>Main!K894</f>
        <v>2.0299999999999998</v>
      </c>
      <c r="Z784" s="49">
        <f>Main!L3534</f>
        <v>0</v>
      </c>
      <c r="AB784" s="49">
        <v>1</v>
      </c>
      <c r="AC784" s="49" t="str">
        <v>Nketiah</v>
      </c>
      <c r="AD784" s="49">
        <v>6.5</v>
      </c>
      <c r="AE784" s="49" t="str">
        <v>Arsenal</v>
      </c>
      <c r="AF784" s="49">
        <v>4.17</v>
      </c>
      <c r="AG784" s="49">
        <v>4.2300000000000004</v>
      </c>
      <c r="AH784" s="49">
        <v>3.66</v>
      </c>
      <c r="AI784" s="49">
        <v>4.16</v>
      </c>
      <c r="AJ784" s="49">
        <v>3.93</v>
      </c>
      <c r="AK784" s="49">
        <v>7.48</v>
      </c>
      <c r="AL784" s="49">
        <v>3.2</v>
      </c>
      <c r="AM784" s="49">
        <v>2.11</v>
      </c>
      <c r="AN784" s="49">
        <v>0</v>
      </c>
      <c r="AP784" s="50" t="str">
        <f>Main!A894</f>
        <v>Schär</v>
      </c>
      <c r="AQ784" s="50">
        <f>Main!B894</f>
        <v>4.9000000000000004</v>
      </c>
      <c r="AR784" s="50" t="str">
        <f>Main!C894</f>
        <v>Newcastle</v>
      </c>
      <c r="AS784" s="50">
        <f>Main!D894</f>
        <v>4.0599999999999996</v>
      </c>
      <c r="AT784" s="50">
        <f>Main!E894</f>
        <v>1.69</v>
      </c>
      <c r="AU784" s="50">
        <f>Main!F894</f>
        <v>3.37</v>
      </c>
      <c r="AV784" s="50">
        <f>Main!G894</f>
        <v>2.85</v>
      </c>
      <c r="AW784" s="50">
        <f>Main!H894</f>
        <v>3.68</v>
      </c>
      <c r="AX784" s="50">
        <f>Main!I894</f>
        <v>3.69</v>
      </c>
      <c r="AY784" s="50">
        <f>Main!J894</f>
        <v>2.3199999999999998</v>
      </c>
      <c r="AZ784" s="50">
        <f>Main!K894</f>
        <v>2.0299999999999998</v>
      </c>
      <c r="BA784" s="50">
        <f>Main!L1774</f>
        <v>0</v>
      </c>
      <c r="BC784" s="50" t="str">
        <v>Dier</v>
      </c>
      <c r="BD784" s="50">
        <v>5.2</v>
      </c>
      <c r="BE784" s="50" t="str">
        <v>Spurs</v>
      </c>
      <c r="BF784" s="50">
        <v>3.49</v>
      </c>
      <c r="BG784" s="50">
        <v>2.98</v>
      </c>
      <c r="BH784" s="50">
        <v>3.82</v>
      </c>
      <c r="BI784" s="50">
        <v>2.9</v>
      </c>
      <c r="BJ784" s="50">
        <v>1.85</v>
      </c>
      <c r="BK784" s="50">
        <v>2.8</v>
      </c>
      <c r="BL784" s="50">
        <v>3.19</v>
      </c>
      <c r="BM784" s="50">
        <v>2.67</v>
      </c>
      <c r="BN784" s="50">
        <v>0</v>
      </c>
      <c r="BP784" s="126" t="str">
        <f>Main!A784</f>
        <v>Schär</v>
      </c>
      <c r="BQ784" s="126">
        <f>Main!N3534</f>
        <v>0</v>
      </c>
      <c r="BR784" s="126">
        <f>Main!K14</f>
        <v>2.0299999999999998</v>
      </c>
      <c r="BS784" s="126" t="str">
        <v>Schär</v>
      </c>
      <c r="BT784" s="126">
        <v>0</v>
      </c>
      <c r="BU784" s="126">
        <v>2.0299999999999998</v>
      </c>
      <c r="BV784" s="127" t="str">
        <f t="shared" si="95"/>
        <v>Schär</v>
      </c>
      <c r="BW784" s="127">
        <f>Main!P3534</f>
        <v>0</v>
      </c>
      <c r="BX784" s="127">
        <f t="shared" si="96"/>
        <v>2.0299999999999998</v>
      </c>
      <c r="BY784" s="127" t="str">
        <v>Schär</v>
      </c>
      <c r="BZ784" s="127">
        <v>0</v>
      </c>
      <c r="CA784" s="127">
        <v>2.0299999999999998</v>
      </c>
      <c r="CH784" s="19" t="str">
        <f t="shared" si="97"/>
        <v>Schär</v>
      </c>
      <c r="CI784" s="19">
        <f>Main!M3534-BQ784-BW784-CC784</f>
        <v>0</v>
      </c>
      <c r="CJ784" s="19">
        <f t="shared" si="98"/>
        <v>2.0299999999999998</v>
      </c>
      <c r="CK784" s="19" t="str">
        <v>Dier</v>
      </c>
      <c r="CL784" s="19">
        <v>0</v>
      </c>
      <c r="CM784" s="19">
        <v>2.67</v>
      </c>
    </row>
    <row r="785" spans="1:91">
      <c r="A785" s="48" t="str">
        <v>Rashford</v>
      </c>
      <c r="B785" s="48">
        <v>6.8</v>
      </c>
      <c r="C785" s="48" t="str">
        <v>Man Utd</v>
      </c>
      <c r="D785" s="48">
        <v>4.4400000000000004</v>
      </c>
      <c r="E785" s="48">
        <v>5.14</v>
      </c>
      <c r="F785" s="48">
        <v>3.14</v>
      </c>
      <c r="G785" s="48">
        <v>2.98</v>
      </c>
      <c r="H785" s="48">
        <v>4.33</v>
      </c>
      <c r="I785" s="48">
        <v>4.12</v>
      </c>
      <c r="J785" s="48">
        <v>4.43</v>
      </c>
      <c r="K785" s="48">
        <v>2.1</v>
      </c>
      <c r="L785" s="48">
        <v>1</v>
      </c>
      <c r="N785" s="252">
        <f t="shared" si="94"/>
        <v>3</v>
      </c>
      <c r="O785" s="49" t="str">
        <f>Main!A895</f>
        <v>Zinchenko</v>
      </c>
      <c r="P785" s="49">
        <f>Main!B895</f>
        <v>5</v>
      </c>
      <c r="Q785" s="49" t="str">
        <f>Main!C895</f>
        <v>Arsenal</v>
      </c>
      <c r="R785" s="49">
        <f>Main!D895</f>
        <v>2.52</v>
      </c>
      <c r="S785" s="49">
        <f>Main!E895</f>
        <v>2.68</v>
      </c>
      <c r="T785" s="49">
        <f>Main!F895</f>
        <v>2.23</v>
      </c>
      <c r="U785" s="49">
        <f>Main!G895</f>
        <v>2.7</v>
      </c>
      <c r="V785" s="49">
        <f>Main!H895</f>
        <v>3.15</v>
      </c>
      <c r="W785" s="49">
        <f>Main!I895</f>
        <v>5.31</v>
      </c>
      <c r="X785" s="49">
        <f>Main!J895</f>
        <v>2.75</v>
      </c>
      <c r="Y785" s="49">
        <f>Main!K895</f>
        <v>2.25</v>
      </c>
      <c r="Z785" s="49">
        <f>Main!L3535</f>
        <v>0</v>
      </c>
      <c r="AB785" s="49">
        <v>1</v>
      </c>
      <c r="AC785" s="49" t="str">
        <v>Wilson</v>
      </c>
      <c r="AD785" s="49">
        <v>7.4</v>
      </c>
      <c r="AE785" s="49" t="str">
        <v>Newcastle</v>
      </c>
      <c r="AF785" s="49">
        <v>3.46</v>
      </c>
      <c r="AG785" s="49">
        <v>3.41</v>
      </c>
      <c r="AH785" s="49">
        <v>5.33</v>
      </c>
      <c r="AI785" s="49">
        <v>4</v>
      </c>
      <c r="AJ785" s="49">
        <v>4.3099999999999996</v>
      </c>
      <c r="AK785" s="49">
        <v>4.16</v>
      </c>
      <c r="AL785" s="49">
        <v>3.49</v>
      </c>
      <c r="AM785" s="49">
        <v>2.5099999999999998</v>
      </c>
      <c r="AN785" s="49">
        <v>0</v>
      </c>
      <c r="AP785" s="50" t="str">
        <f>Main!A895</f>
        <v>Zinchenko</v>
      </c>
      <c r="AQ785" s="50">
        <f>Main!B895</f>
        <v>5</v>
      </c>
      <c r="AR785" s="50" t="str">
        <f>Main!C895</f>
        <v>Arsenal</v>
      </c>
      <c r="AS785" s="50">
        <f>Main!D895</f>
        <v>2.52</v>
      </c>
      <c r="AT785" s="50">
        <f>Main!E895</f>
        <v>2.68</v>
      </c>
      <c r="AU785" s="50">
        <f>Main!F895</f>
        <v>2.23</v>
      </c>
      <c r="AV785" s="50">
        <f>Main!G895</f>
        <v>2.7</v>
      </c>
      <c r="AW785" s="50">
        <f>Main!H895</f>
        <v>3.15</v>
      </c>
      <c r="AX785" s="50">
        <f>Main!I895</f>
        <v>5.31</v>
      </c>
      <c r="AY785" s="50">
        <f>Main!J895</f>
        <v>2.75</v>
      </c>
      <c r="AZ785" s="50">
        <f>Main!K895</f>
        <v>2.25</v>
      </c>
      <c r="BA785" s="50">
        <f>Main!L1775</f>
        <v>0</v>
      </c>
      <c r="BC785" s="50" t="str">
        <v>Schär</v>
      </c>
      <c r="BD785" s="50">
        <v>4.9000000000000004</v>
      </c>
      <c r="BE785" s="50" t="str">
        <v>Newcastle</v>
      </c>
      <c r="BF785" s="50">
        <v>4.0599999999999996</v>
      </c>
      <c r="BG785" s="50">
        <v>1.69</v>
      </c>
      <c r="BH785" s="50">
        <v>3.37</v>
      </c>
      <c r="BI785" s="50">
        <v>2.85</v>
      </c>
      <c r="BJ785" s="50">
        <v>3.68</v>
      </c>
      <c r="BK785" s="50">
        <v>3.69</v>
      </c>
      <c r="BL785" s="50">
        <v>2.3199999999999998</v>
      </c>
      <c r="BM785" s="50">
        <v>2.0299999999999998</v>
      </c>
      <c r="BN785" s="50">
        <v>0</v>
      </c>
      <c r="BP785" s="126" t="str">
        <f>Main!A785</f>
        <v>Zinchenko</v>
      </c>
      <c r="BQ785" s="126">
        <f>Main!N3535</f>
        <v>0</v>
      </c>
      <c r="BR785" s="126">
        <f>Main!K15</f>
        <v>2.25</v>
      </c>
      <c r="BS785" s="126" t="str">
        <v>Zinchenko</v>
      </c>
      <c r="BT785" s="126">
        <v>0</v>
      </c>
      <c r="BU785" s="126">
        <v>2.25</v>
      </c>
      <c r="BV785" s="127" t="str">
        <f t="shared" si="95"/>
        <v>Zinchenko</v>
      </c>
      <c r="BW785" s="127">
        <f>Main!P3535</f>
        <v>0</v>
      </c>
      <c r="BX785" s="127">
        <f t="shared" si="96"/>
        <v>2.25</v>
      </c>
      <c r="BY785" s="127" t="str">
        <v>Zinchenko</v>
      </c>
      <c r="BZ785" s="127">
        <v>0</v>
      </c>
      <c r="CA785" s="127">
        <v>2.25</v>
      </c>
      <c r="CH785" s="19" t="str">
        <f t="shared" si="97"/>
        <v>Zinchenko</v>
      </c>
      <c r="CI785" s="19">
        <f>Main!M3535-BQ785-BW785-CC785</f>
        <v>0</v>
      </c>
      <c r="CJ785" s="19">
        <f t="shared" si="98"/>
        <v>2.25</v>
      </c>
      <c r="CK785" s="19" t="str">
        <v>Schär</v>
      </c>
      <c r="CL785" s="19">
        <v>0</v>
      </c>
      <c r="CM785" s="19">
        <v>2.0299999999999998</v>
      </c>
    </row>
    <row r="786" spans="1:91">
      <c r="A786" s="48" t="str">
        <v>Cancelo</v>
      </c>
      <c r="B786" s="48">
        <v>7.4</v>
      </c>
      <c r="C786" s="48" t="str">
        <v>Man City</v>
      </c>
      <c r="D786" s="48">
        <v>4.88</v>
      </c>
      <c r="E786" s="48">
        <v>3.74</v>
      </c>
      <c r="F786" s="48">
        <v>6.68</v>
      </c>
      <c r="G786" s="48">
        <v>4.47</v>
      </c>
      <c r="H786" s="48">
        <v>3.18</v>
      </c>
      <c r="I786" s="48">
        <v>7.21</v>
      </c>
      <c r="J786" s="48">
        <v>4.09</v>
      </c>
      <c r="K786" s="48">
        <v>1.86</v>
      </c>
      <c r="L786" s="48">
        <v>0</v>
      </c>
      <c r="N786" s="252">
        <f t="shared" si="94"/>
        <v>3</v>
      </c>
      <c r="O786" s="49" t="str">
        <f>Main!A896</f>
        <v>Walker</v>
      </c>
      <c r="P786" s="49">
        <f>Main!B896</f>
        <v>4.8</v>
      </c>
      <c r="Q786" s="49" t="str">
        <f>Main!C896</f>
        <v>Man City</v>
      </c>
      <c r="R786" s="49">
        <f>Main!D896</f>
        <v>3.17</v>
      </c>
      <c r="S786" s="49">
        <f>Main!E896</f>
        <v>2.37</v>
      </c>
      <c r="T786" s="49">
        <f>Main!F896</f>
        <v>4.68</v>
      </c>
      <c r="U786" s="49">
        <f>Main!G896</f>
        <v>3.05</v>
      </c>
      <c r="V786" s="49">
        <f>Main!H896</f>
        <v>2.04</v>
      </c>
      <c r="W786" s="49">
        <f>Main!I896</f>
        <v>4.25</v>
      </c>
      <c r="X786" s="49">
        <f>Main!J896</f>
        <v>2.4500000000000002</v>
      </c>
      <c r="Y786" s="49">
        <f>Main!K896</f>
        <v>1.1399999999999999</v>
      </c>
      <c r="Z786" s="49">
        <f>Main!L3536</f>
        <v>0</v>
      </c>
      <c r="AB786" s="49">
        <v>1</v>
      </c>
      <c r="AC786" s="49" t="str">
        <v>Martial</v>
      </c>
      <c r="AD786" s="49">
        <v>6.7</v>
      </c>
      <c r="AE786" s="49" t="str">
        <v>Man Utd</v>
      </c>
      <c r="AF786" s="49">
        <v>4.17</v>
      </c>
      <c r="AG786" s="49">
        <v>4.93</v>
      </c>
      <c r="AH786" s="49">
        <v>3.2</v>
      </c>
      <c r="AI786" s="49">
        <v>3.21</v>
      </c>
      <c r="AJ786" s="49">
        <v>4.25</v>
      </c>
      <c r="AK786" s="49">
        <v>4.1900000000000004</v>
      </c>
      <c r="AL786" s="49">
        <v>4.3899999999999997</v>
      </c>
      <c r="AM786" s="49">
        <v>2.13</v>
      </c>
      <c r="AN786" s="49">
        <v>0</v>
      </c>
      <c r="AP786" s="50" t="str">
        <f>Main!A896</f>
        <v>Walker</v>
      </c>
      <c r="AQ786" s="50">
        <f>Main!B896</f>
        <v>4.8</v>
      </c>
      <c r="AR786" s="50" t="str">
        <f>Main!C896</f>
        <v>Man City</v>
      </c>
      <c r="AS786" s="50">
        <f>Main!D896</f>
        <v>3.17</v>
      </c>
      <c r="AT786" s="50">
        <f>Main!E896</f>
        <v>2.37</v>
      </c>
      <c r="AU786" s="50">
        <f>Main!F896</f>
        <v>4.68</v>
      </c>
      <c r="AV786" s="50">
        <f>Main!G896</f>
        <v>3.05</v>
      </c>
      <c r="AW786" s="50">
        <f>Main!H896</f>
        <v>2.04</v>
      </c>
      <c r="AX786" s="50">
        <f>Main!I896</f>
        <v>4.25</v>
      </c>
      <c r="AY786" s="50">
        <f>Main!J896</f>
        <v>2.4500000000000002</v>
      </c>
      <c r="AZ786" s="50">
        <f>Main!K896</f>
        <v>1.1399999999999999</v>
      </c>
      <c r="BA786" s="50">
        <f>Main!L1776</f>
        <v>0</v>
      </c>
      <c r="BC786" s="50" t="str">
        <v>Zinchenko</v>
      </c>
      <c r="BD786" s="50">
        <v>5</v>
      </c>
      <c r="BE786" s="50" t="str">
        <v>Arsenal</v>
      </c>
      <c r="BF786" s="50">
        <v>2.52</v>
      </c>
      <c r="BG786" s="50">
        <v>2.68</v>
      </c>
      <c r="BH786" s="50">
        <v>2.23</v>
      </c>
      <c r="BI786" s="50">
        <v>2.7</v>
      </c>
      <c r="BJ786" s="50">
        <v>3.15</v>
      </c>
      <c r="BK786" s="50">
        <v>5.31</v>
      </c>
      <c r="BL786" s="50">
        <v>2.75</v>
      </c>
      <c r="BM786" s="50">
        <v>2.25</v>
      </c>
      <c r="BN786" s="50">
        <v>0</v>
      </c>
      <c r="BP786" s="126" t="str">
        <f>Main!A786</f>
        <v>Walker</v>
      </c>
      <c r="BQ786" s="126">
        <f>Main!N3536</f>
        <v>0</v>
      </c>
      <c r="BR786" s="126">
        <f>Main!K16</f>
        <v>1.1399999999999999</v>
      </c>
      <c r="BS786" s="126" t="str">
        <v>Walker</v>
      </c>
      <c r="BT786" s="126">
        <v>0</v>
      </c>
      <c r="BU786" s="126">
        <v>1.1399999999999999</v>
      </c>
      <c r="BV786" s="127" t="str">
        <f t="shared" si="95"/>
        <v>Walker</v>
      </c>
      <c r="BW786" s="127">
        <f>Main!P3536</f>
        <v>0</v>
      </c>
      <c r="BX786" s="127">
        <f t="shared" si="96"/>
        <v>1.1399999999999999</v>
      </c>
      <c r="BY786" s="127" t="str">
        <v>Walker</v>
      </c>
      <c r="BZ786" s="127">
        <v>0</v>
      </c>
      <c r="CA786" s="127">
        <v>1.1399999999999999</v>
      </c>
      <c r="CH786" s="19" t="str">
        <f t="shared" si="97"/>
        <v>Walker</v>
      </c>
      <c r="CI786" s="19">
        <f>Main!M3536-BQ786-BW786-CC786</f>
        <v>0</v>
      </c>
      <c r="CJ786" s="19">
        <f t="shared" si="98"/>
        <v>1.1399999999999999</v>
      </c>
      <c r="CK786" s="19" t="str">
        <v>Zinchenko</v>
      </c>
      <c r="CL786" s="19">
        <v>0</v>
      </c>
      <c r="CM786" s="19">
        <v>2.25</v>
      </c>
    </row>
    <row r="787" spans="1:91">
      <c r="A787" s="48" t="str">
        <v>Robertson</v>
      </c>
      <c r="B787" s="48">
        <v>6.8</v>
      </c>
      <c r="C787" s="48" t="str">
        <v>Liverpool</v>
      </c>
      <c r="D787" s="48">
        <v>4.58</v>
      </c>
      <c r="E787" s="48">
        <v>3.64</v>
      </c>
      <c r="F787" s="48">
        <v>3.23</v>
      </c>
      <c r="G787" s="48">
        <v>3.52</v>
      </c>
      <c r="H787" s="48">
        <v>3.86</v>
      </c>
      <c r="I787" s="48">
        <v>4.6900000000000004</v>
      </c>
      <c r="J787" s="48">
        <v>2.81</v>
      </c>
      <c r="K787" s="48">
        <v>3.76</v>
      </c>
      <c r="L787" s="48">
        <v>0</v>
      </c>
      <c r="N787" s="252">
        <f t="shared" si="94"/>
        <v>3</v>
      </c>
      <c r="O787" s="49" t="str">
        <f>Main!A897</f>
        <v>Perišić</v>
      </c>
      <c r="P787" s="49">
        <f>Main!B897</f>
        <v>5.8</v>
      </c>
      <c r="Q787" s="49" t="str">
        <f>Main!C897</f>
        <v>Spurs</v>
      </c>
      <c r="R787" s="49">
        <f>Main!D897</f>
        <v>0</v>
      </c>
      <c r="S787" s="49">
        <f>Main!E897</f>
        <v>0</v>
      </c>
      <c r="T787" s="49">
        <f>Main!F897</f>
        <v>0</v>
      </c>
      <c r="U787" s="49">
        <f>Main!G897</f>
        <v>0</v>
      </c>
      <c r="V787" s="49">
        <f>Main!H897</f>
        <v>0</v>
      </c>
      <c r="W787" s="49">
        <f>Main!I897</f>
        <v>2.56</v>
      </c>
      <c r="X787" s="49">
        <f>Main!J897</f>
        <v>2.94</v>
      </c>
      <c r="Y787" s="49">
        <f>Main!K897</f>
        <v>2.4700000000000002</v>
      </c>
      <c r="Z787" s="49">
        <f>Main!L3537</f>
        <v>0</v>
      </c>
      <c r="AB787" s="49">
        <v>1</v>
      </c>
      <c r="AC787" s="49" t="str">
        <v>Watkins</v>
      </c>
      <c r="AD787" s="49">
        <v>7.1</v>
      </c>
      <c r="AE787" s="49" t="str">
        <v>Aston Villa</v>
      </c>
      <c r="AF787" s="49">
        <v>3.48</v>
      </c>
      <c r="AG787" s="49">
        <v>4.07</v>
      </c>
      <c r="AH787" s="49">
        <v>4.54</v>
      </c>
      <c r="AI787" s="49">
        <v>3.76</v>
      </c>
      <c r="AJ787" s="49">
        <v>4.13</v>
      </c>
      <c r="AK787" s="49">
        <v>2.6</v>
      </c>
      <c r="AL787" s="49">
        <v>3.21</v>
      </c>
      <c r="AM787" s="49">
        <v>3.55</v>
      </c>
      <c r="AN787" s="49">
        <v>0</v>
      </c>
      <c r="AP787" s="50" t="str">
        <f>Main!A897</f>
        <v>Perišić</v>
      </c>
      <c r="AQ787" s="50">
        <f>Main!B897</f>
        <v>5.8</v>
      </c>
      <c r="AR787" s="50" t="str">
        <f>Main!C897</f>
        <v>Spurs</v>
      </c>
      <c r="AS787" s="50">
        <f>Main!D897</f>
        <v>0</v>
      </c>
      <c r="AT787" s="50">
        <f>Main!E897</f>
        <v>0</v>
      </c>
      <c r="AU787" s="50">
        <f>Main!F897</f>
        <v>0</v>
      </c>
      <c r="AV787" s="50">
        <f>Main!G897</f>
        <v>0</v>
      </c>
      <c r="AW787" s="50">
        <f>Main!H897</f>
        <v>0</v>
      </c>
      <c r="AX787" s="50">
        <f>Main!I897</f>
        <v>2.56</v>
      </c>
      <c r="AY787" s="50">
        <f>Main!J897</f>
        <v>2.94</v>
      </c>
      <c r="AZ787" s="50">
        <f>Main!K897</f>
        <v>2.4700000000000002</v>
      </c>
      <c r="BA787" s="50">
        <f>Main!L1777</f>
        <v>0</v>
      </c>
      <c r="BC787" s="50" t="str">
        <v>Walker</v>
      </c>
      <c r="BD787" s="50">
        <v>4.8</v>
      </c>
      <c r="BE787" s="50" t="str">
        <v>Man City</v>
      </c>
      <c r="BF787" s="50">
        <v>3.17</v>
      </c>
      <c r="BG787" s="50">
        <v>2.37</v>
      </c>
      <c r="BH787" s="50">
        <v>4.68</v>
      </c>
      <c r="BI787" s="50">
        <v>3.05</v>
      </c>
      <c r="BJ787" s="50">
        <v>2.04</v>
      </c>
      <c r="BK787" s="50">
        <v>4.25</v>
      </c>
      <c r="BL787" s="50">
        <v>2.4500000000000002</v>
      </c>
      <c r="BM787" s="50">
        <v>1.1399999999999999</v>
      </c>
      <c r="BN787" s="50">
        <v>0</v>
      </c>
      <c r="BP787" s="126" t="str">
        <f>Main!A787</f>
        <v>Perišić</v>
      </c>
      <c r="BQ787" s="126">
        <f>Main!N3537</f>
        <v>0</v>
      </c>
      <c r="BR787" s="126">
        <f>Main!K17</f>
        <v>2.4700000000000002</v>
      </c>
      <c r="BS787" s="126" t="str">
        <v>Perišić</v>
      </c>
      <c r="BT787" s="126">
        <v>0</v>
      </c>
      <c r="BU787" s="126">
        <v>2.4700000000000002</v>
      </c>
      <c r="BV787" s="127" t="str">
        <f t="shared" si="95"/>
        <v>Perišić</v>
      </c>
      <c r="BW787" s="127">
        <f>Main!P3537</f>
        <v>0</v>
      </c>
      <c r="BX787" s="127">
        <f t="shared" si="96"/>
        <v>2.4700000000000002</v>
      </c>
      <c r="BY787" s="127" t="str">
        <v>Perišić</v>
      </c>
      <c r="BZ787" s="127">
        <v>0</v>
      </c>
      <c r="CA787" s="127">
        <v>2.4700000000000002</v>
      </c>
      <c r="CH787" s="19" t="str">
        <f t="shared" si="97"/>
        <v>Perišić</v>
      </c>
      <c r="CI787" s="19">
        <f>Main!M3537-BQ787-BW787-CC787</f>
        <v>0</v>
      </c>
      <c r="CJ787" s="19">
        <f t="shared" si="98"/>
        <v>2.4700000000000002</v>
      </c>
      <c r="CK787" s="19" t="str">
        <v>Walker</v>
      </c>
      <c r="CL787" s="19">
        <v>0</v>
      </c>
      <c r="CM787" s="19">
        <v>1.1399999999999999</v>
      </c>
    </row>
    <row r="788" spans="1:91">
      <c r="A788" s="48" t="str">
        <v>Van Dijk</v>
      </c>
      <c r="B788" s="48">
        <v>6.5</v>
      </c>
      <c r="C788" s="48" t="str">
        <v>Liverpool</v>
      </c>
      <c r="D788" s="48">
        <v>4.2</v>
      </c>
      <c r="E788" s="48">
        <v>3.49</v>
      </c>
      <c r="F788" s="48">
        <v>3.03</v>
      </c>
      <c r="G788" s="48">
        <v>3.32</v>
      </c>
      <c r="H788" s="48">
        <v>3.66</v>
      </c>
      <c r="I788" s="48">
        <v>4.22</v>
      </c>
      <c r="J788" s="48">
        <v>2.56</v>
      </c>
      <c r="K788" s="48">
        <v>3.38</v>
      </c>
      <c r="L788" s="48">
        <v>0</v>
      </c>
      <c r="N788" s="252">
        <f t="shared" si="94"/>
        <v>3</v>
      </c>
      <c r="O788" s="49" t="str">
        <f>Main!A898</f>
        <v>Stones</v>
      </c>
      <c r="P788" s="49">
        <f>Main!B898</f>
        <v>5.4</v>
      </c>
      <c r="Q788" s="49" t="str">
        <f>Main!C898</f>
        <v>Man City</v>
      </c>
      <c r="R788" s="49">
        <f>Main!D898</f>
        <v>3.18</v>
      </c>
      <c r="S788" s="49">
        <f>Main!E898</f>
        <v>2.4700000000000002</v>
      </c>
      <c r="T788" s="49">
        <f>Main!F898</f>
        <v>4.68</v>
      </c>
      <c r="U788" s="49">
        <f>Main!G898</f>
        <v>3.03</v>
      </c>
      <c r="V788" s="49">
        <f>Main!H898</f>
        <v>1.96</v>
      </c>
      <c r="W788" s="49">
        <f>Main!I898</f>
        <v>3.99</v>
      </c>
      <c r="X788" s="49">
        <f>Main!J898</f>
        <v>2.36</v>
      </c>
      <c r="Y788" s="49">
        <f>Main!K898</f>
        <v>1.05</v>
      </c>
      <c r="Z788" s="49">
        <f>Main!L3538</f>
        <v>0</v>
      </c>
      <c r="AB788" s="49">
        <v>1</v>
      </c>
      <c r="AC788" s="49" t="str">
        <v>Havertz</v>
      </c>
      <c r="AD788" s="49">
        <v>7.7</v>
      </c>
      <c r="AE788" s="49" t="str">
        <v>Chelsea</v>
      </c>
      <c r="AF788" s="49">
        <v>3.67</v>
      </c>
      <c r="AG788" s="49">
        <v>6.18</v>
      </c>
      <c r="AH788" s="49">
        <v>3.54</v>
      </c>
      <c r="AI788" s="49">
        <v>2.58</v>
      </c>
      <c r="AJ788" s="49">
        <v>3.65</v>
      </c>
      <c r="AK788" s="49">
        <v>2.9</v>
      </c>
      <c r="AL788" s="49">
        <v>3.59</v>
      </c>
      <c r="AM788" s="49">
        <v>2.68</v>
      </c>
      <c r="AN788" s="49">
        <v>0</v>
      </c>
      <c r="AP788" s="50" t="str">
        <f>Main!A898</f>
        <v>Stones</v>
      </c>
      <c r="AQ788" s="50">
        <f>Main!B898</f>
        <v>5.4</v>
      </c>
      <c r="AR788" s="50" t="str">
        <f>Main!C898</f>
        <v>Man City</v>
      </c>
      <c r="AS788" s="50">
        <f>Main!D898</f>
        <v>3.18</v>
      </c>
      <c r="AT788" s="50">
        <f>Main!E898</f>
        <v>2.4700000000000002</v>
      </c>
      <c r="AU788" s="50">
        <f>Main!F898</f>
        <v>4.68</v>
      </c>
      <c r="AV788" s="50">
        <f>Main!G898</f>
        <v>3.03</v>
      </c>
      <c r="AW788" s="50">
        <f>Main!H898</f>
        <v>1.96</v>
      </c>
      <c r="AX788" s="50">
        <f>Main!I898</f>
        <v>3.99</v>
      </c>
      <c r="AY788" s="50">
        <f>Main!J898</f>
        <v>2.36</v>
      </c>
      <c r="AZ788" s="50">
        <f>Main!K898</f>
        <v>1.05</v>
      </c>
      <c r="BA788" s="50">
        <f>Main!L1778</f>
        <v>0</v>
      </c>
      <c r="BC788" s="50" t="str">
        <v>Perišić</v>
      </c>
      <c r="BD788" s="50">
        <v>5.8</v>
      </c>
      <c r="BE788" s="50" t="str">
        <v>Spurs</v>
      </c>
      <c r="BF788" s="50">
        <v>0</v>
      </c>
      <c r="BG788" s="50">
        <v>0</v>
      </c>
      <c r="BH788" s="50">
        <v>0</v>
      </c>
      <c r="BI788" s="50">
        <v>0</v>
      </c>
      <c r="BJ788" s="50">
        <v>0</v>
      </c>
      <c r="BK788" s="50">
        <v>2.56</v>
      </c>
      <c r="BL788" s="50">
        <v>2.94</v>
      </c>
      <c r="BM788" s="50">
        <v>2.4700000000000002</v>
      </c>
      <c r="BN788" s="50">
        <v>0</v>
      </c>
      <c r="BP788" s="126" t="str">
        <f>Main!A788</f>
        <v>Stones</v>
      </c>
      <c r="BQ788" s="126">
        <f>Main!N3538</f>
        <v>0</v>
      </c>
      <c r="BR788" s="126">
        <f>Main!K18</f>
        <v>1.05</v>
      </c>
      <c r="BS788" s="126" t="str">
        <v>Stones</v>
      </c>
      <c r="BT788" s="126">
        <v>0</v>
      </c>
      <c r="BU788" s="126">
        <v>1.05</v>
      </c>
      <c r="BV788" s="127" t="str">
        <f t="shared" si="95"/>
        <v>Stones</v>
      </c>
      <c r="BW788" s="127">
        <f>Main!P3538</f>
        <v>0</v>
      </c>
      <c r="BX788" s="127">
        <f t="shared" si="96"/>
        <v>1.05</v>
      </c>
      <c r="BY788" s="127" t="str">
        <v>Stones</v>
      </c>
      <c r="BZ788" s="127">
        <v>0</v>
      </c>
      <c r="CA788" s="127">
        <v>1.05</v>
      </c>
      <c r="CH788" s="19" t="str">
        <f t="shared" si="97"/>
        <v>Stones</v>
      </c>
      <c r="CI788" s="19">
        <f>Main!M3538-BQ788-BW788-CC788</f>
        <v>0</v>
      </c>
      <c r="CJ788" s="19">
        <f t="shared" si="98"/>
        <v>1.05</v>
      </c>
      <c r="CK788" s="19" t="str">
        <v>Perišić</v>
      </c>
      <c r="CL788" s="19">
        <v>0</v>
      </c>
      <c r="CM788" s="19">
        <v>2.4700000000000002</v>
      </c>
    </row>
    <row r="789" spans="1:91">
      <c r="A789" s="48" t="str">
        <v>White</v>
      </c>
      <c r="B789" s="48">
        <v>4.7</v>
      </c>
      <c r="C789" s="48" t="str">
        <v>Arsenal</v>
      </c>
      <c r="D789" s="48">
        <v>3.1</v>
      </c>
      <c r="E789" s="48">
        <v>3.09</v>
      </c>
      <c r="F789" s="48">
        <v>2.35</v>
      </c>
      <c r="G789" s="48">
        <v>2.73</v>
      </c>
      <c r="H789" s="48">
        <v>3.27</v>
      </c>
      <c r="I789" s="48">
        <v>5.52</v>
      </c>
      <c r="J789" s="48">
        <v>2.98</v>
      </c>
      <c r="K789" s="48">
        <v>2.33</v>
      </c>
      <c r="L789" s="48">
        <v>0</v>
      </c>
      <c r="N789" s="252">
        <f t="shared" si="94"/>
        <v>3</v>
      </c>
      <c r="O789" s="49" t="str">
        <f>Main!A899</f>
        <v>Shaw</v>
      </c>
      <c r="P789" s="49">
        <f>Main!B899</f>
        <v>4.8</v>
      </c>
      <c r="Q789" s="49" t="str">
        <f>Main!C899</f>
        <v>Man Utd</v>
      </c>
      <c r="R789" s="49">
        <f>Main!D899</f>
        <v>3.54</v>
      </c>
      <c r="S789" s="49">
        <f>Main!E899</f>
        <v>4.2</v>
      </c>
      <c r="T789" s="49">
        <f>Main!F899</f>
        <v>1.83</v>
      </c>
      <c r="U789" s="49">
        <f>Main!G899</f>
        <v>1.77</v>
      </c>
      <c r="V789" s="49">
        <f>Main!H899</f>
        <v>3.5</v>
      </c>
      <c r="W789" s="49">
        <f>Main!I899</f>
        <v>2.77</v>
      </c>
      <c r="X789" s="49">
        <f>Main!J899</f>
        <v>3.37</v>
      </c>
      <c r="Y789" s="49">
        <f>Main!K899</f>
        <v>1.64</v>
      </c>
      <c r="Z789" s="49">
        <f>Main!L3539</f>
        <v>0</v>
      </c>
      <c r="AB789" s="49">
        <v>1</v>
      </c>
      <c r="AC789" s="49" t="str">
        <v>Aubameyang</v>
      </c>
      <c r="AD789" s="49">
        <v>8.6999999999999993</v>
      </c>
      <c r="AE789" s="49" t="str">
        <v>Chelsea</v>
      </c>
      <c r="AF789" s="49">
        <v>3.5</v>
      </c>
      <c r="AG789" s="49">
        <v>5.86</v>
      </c>
      <c r="AH789" s="49">
        <v>3.45</v>
      </c>
      <c r="AI789" s="49">
        <v>2.48</v>
      </c>
      <c r="AJ789" s="49">
        <v>3.56</v>
      </c>
      <c r="AK789" s="49">
        <v>2.83</v>
      </c>
      <c r="AL789" s="49">
        <v>3.45</v>
      </c>
      <c r="AM789" s="49">
        <v>2.5299999999999998</v>
      </c>
      <c r="AN789" s="49">
        <v>0</v>
      </c>
      <c r="AP789" s="50" t="str">
        <f>Main!A899</f>
        <v>Shaw</v>
      </c>
      <c r="AQ789" s="50">
        <f>Main!B899</f>
        <v>4.8</v>
      </c>
      <c r="AR789" s="50" t="str">
        <f>Main!C899</f>
        <v>Man Utd</v>
      </c>
      <c r="AS789" s="50">
        <f>Main!D899</f>
        <v>3.54</v>
      </c>
      <c r="AT789" s="50">
        <f>Main!E899</f>
        <v>4.2</v>
      </c>
      <c r="AU789" s="50">
        <f>Main!F899</f>
        <v>1.83</v>
      </c>
      <c r="AV789" s="50">
        <f>Main!G899</f>
        <v>1.77</v>
      </c>
      <c r="AW789" s="50">
        <f>Main!H899</f>
        <v>3.5</v>
      </c>
      <c r="AX789" s="50">
        <f>Main!I899</f>
        <v>2.77</v>
      </c>
      <c r="AY789" s="50">
        <f>Main!J899</f>
        <v>3.37</v>
      </c>
      <c r="AZ789" s="50">
        <f>Main!K899</f>
        <v>1.64</v>
      </c>
      <c r="BA789" s="50">
        <f>Main!L1779</f>
        <v>0</v>
      </c>
      <c r="BC789" s="50" t="str">
        <v>Stones</v>
      </c>
      <c r="BD789" s="50">
        <v>5.4</v>
      </c>
      <c r="BE789" s="50" t="str">
        <v>Man City</v>
      </c>
      <c r="BF789" s="50">
        <v>3.18</v>
      </c>
      <c r="BG789" s="50">
        <v>2.4700000000000002</v>
      </c>
      <c r="BH789" s="50">
        <v>4.68</v>
      </c>
      <c r="BI789" s="50">
        <v>3.03</v>
      </c>
      <c r="BJ789" s="50">
        <v>1.96</v>
      </c>
      <c r="BK789" s="50">
        <v>3.99</v>
      </c>
      <c r="BL789" s="50">
        <v>2.36</v>
      </c>
      <c r="BM789" s="50">
        <v>1.05</v>
      </c>
      <c r="BN789" s="50">
        <v>0</v>
      </c>
      <c r="BP789" s="126" t="str">
        <f>Main!A789</f>
        <v>Shaw</v>
      </c>
      <c r="BQ789" s="126">
        <f>Main!N3539</f>
        <v>0</v>
      </c>
      <c r="BR789" s="126">
        <f>Main!K19</f>
        <v>1.64</v>
      </c>
      <c r="BS789" s="126" t="str">
        <v>Shaw</v>
      </c>
      <c r="BT789" s="126">
        <v>0</v>
      </c>
      <c r="BU789" s="126">
        <v>1.64</v>
      </c>
      <c r="BV789" s="127" t="str">
        <f t="shared" si="95"/>
        <v>Shaw</v>
      </c>
      <c r="BW789" s="127">
        <f>Main!P3539</f>
        <v>0</v>
      </c>
      <c r="BX789" s="127">
        <f t="shared" si="96"/>
        <v>1.64</v>
      </c>
      <c r="BY789" s="127" t="str">
        <v>Shaw</v>
      </c>
      <c r="BZ789" s="127">
        <v>0</v>
      </c>
      <c r="CA789" s="127">
        <v>1.64</v>
      </c>
      <c r="CH789" s="19" t="str">
        <f t="shared" si="97"/>
        <v>Shaw</v>
      </c>
      <c r="CI789" s="19">
        <f>Main!M3539-BQ789-BW789-CC789</f>
        <v>0</v>
      </c>
      <c r="CJ789" s="19">
        <f t="shared" si="98"/>
        <v>1.64</v>
      </c>
      <c r="CK789" s="19" t="str">
        <v>Stones</v>
      </c>
      <c r="CL789" s="19">
        <v>0</v>
      </c>
      <c r="CM789" s="19">
        <v>1.05</v>
      </c>
    </row>
    <row r="790" spans="1:91">
      <c r="A790" s="48" t="str">
        <v>Laporte</v>
      </c>
      <c r="B790" s="48">
        <v>5.8</v>
      </c>
      <c r="C790" s="48" t="str">
        <v>Man City</v>
      </c>
      <c r="D790" s="48">
        <v>3.36</v>
      </c>
      <c r="E790" s="48">
        <v>2.72</v>
      </c>
      <c r="F790" s="48">
        <v>5.16</v>
      </c>
      <c r="G790" s="48">
        <v>3.42</v>
      </c>
      <c r="H790" s="48">
        <v>2.0499999999999998</v>
      </c>
      <c r="I790" s="48">
        <v>4.34</v>
      </c>
      <c r="J790" s="48">
        <v>2.62</v>
      </c>
      <c r="K790" s="48">
        <v>1.1200000000000001</v>
      </c>
      <c r="L790" s="48">
        <v>0</v>
      </c>
      <c r="N790" s="252">
        <f t="shared" si="94"/>
        <v>3</v>
      </c>
      <c r="O790" s="49" t="str">
        <f>Main!A900</f>
        <v>Cucurella</v>
      </c>
      <c r="P790" s="49">
        <f>Main!B900</f>
        <v>5.0999999999999996</v>
      </c>
      <c r="Q790" s="49" t="str">
        <f>Main!C900</f>
        <v>Chelsea</v>
      </c>
      <c r="R790" s="49">
        <f>Main!D900</f>
        <v>3.86</v>
      </c>
      <c r="S790" s="49">
        <f>Main!E900</f>
        <v>5.55</v>
      </c>
      <c r="T790" s="49">
        <f>Main!F900</f>
        <v>3.95</v>
      </c>
      <c r="U790" s="49">
        <f>Main!G900</f>
        <v>1.86</v>
      </c>
      <c r="V790" s="49">
        <f>Main!H900</f>
        <v>2.25</v>
      </c>
      <c r="W790" s="49">
        <f>Main!I900</f>
        <v>1.58</v>
      </c>
      <c r="X790" s="49">
        <f>Main!J900</f>
        <v>2.11</v>
      </c>
      <c r="Y790" s="49">
        <f>Main!K900</f>
        <v>1.37</v>
      </c>
      <c r="Z790" s="49">
        <f>Main!L3540</f>
        <v>0</v>
      </c>
      <c r="AB790" s="49">
        <v>1</v>
      </c>
      <c r="AC790" s="49" t="str">
        <v>Solanke</v>
      </c>
      <c r="AD790" s="49">
        <v>5.8</v>
      </c>
      <c r="AE790" s="49" t="str">
        <v>Bournemouth</v>
      </c>
      <c r="AF790" s="49">
        <v>4.43</v>
      </c>
      <c r="AG790" s="49">
        <v>3.26</v>
      </c>
      <c r="AH790" s="49">
        <v>3.55</v>
      </c>
      <c r="AI790" s="49">
        <v>4.2699999999999996</v>
      </c>
      <c r="AJ790" s="49">
        <v>3.09</v>
      </c>
      <c r="AK790" s="49">
        <v>3.33</v>
      </c>
      <c r="AL790" s="49">
        <v>3.31</v>
      </c>
      <c r="AM790" s="49">
        <v>1.24</v>
      </c>
      <c r="AN790" s="49">
        <v>0</v>
      </c>
      <c r="AP790" s="50" t="str">
        <f>Main!A900</f>
        <v>Cucurella</v>
      </c>
      <c r="AQ790" s="50">
        <f>Main!B900</f>
        <v>5.0999999999999996</v>
      </c>
      <c r="AR790" s="50" t="str">
        <f>Main!C900</f>
        <v>Chelsea</v>
      </c>
      <c r="AS790" s="50">
        <f>Main!D900</f>
        <v>3.86</v>
      </c>
      <c r="AT790" s="50">
        <f>Main!E900</f>
        <v>5.55</v>
      </c>
      <c r="AU790" s="50">
        <f>Main!F900</f>
        <v>3.95</v>
      </c>
      <c r="AV790" s="50">
        <f>Main!G900</f>
        <v>1.86</v>
      </c>
      <c r="AW790" s="50">
        <f>Main!H900</f>
        <v>2.25</v>
      </c>
      <c r="AX790" s="50">
        <f>Main!I900</f>
        <v>1.58</v>
      </c>
      <c r="AY790" s="50">
        <f>Main!J900</f>
        <v>2.11</v>
      </c>
      <c r="AZ790" s="50">
        <f>Main!K900</f>
        <v>1.37</v>
      </c>
      <c r="BA790" s="50">
        <f>Main!L1780</f>
        <v>0</v>
      </c>
      <c r="BC790" s="50" t="str">
        <v>Shaw</v>
      </c>
      <c r="BD790" s="50">
        <v>4.8</v>
      </c>
      <c r="BE790" s="50" t="str">
        <v>Man Utd</v>
      </c>
      <c r="BF790" s="50">
        <v>3.54</v>
      </c>
      <c r="BG790" s="50">
        <v>4.2</v>
      </c>
      <c r="BH790" s="50">
        <v>1.83</v>
      </c>
      <c r="BI790" s="50">
        <v>1.77</v>
      </c>
      <c r="BJ790" s="50">
        <v>3.5</v>
      </c>
      <c r="BK790" s="50">
        <v>2.77</v>
      </c>
      <c r="BL790" s="50">
        <v>3.37</v>
      </c>
      <c r="BM790" s="50">
        <v>1.64</v>
      </c>
      <c r="BN790" s="50">
        <v>0</v>
      </c>
      <c r="BP790" s="126" t="str">
        <f>Main!A790</f>
        <v>Cucurella</v>
      </c>
      <c r="BQ790" s="126">
        <f>Main!N3540</f>
        <v>0</v>
      </c>
      <c r="BR790" s="126">
        <f>Main!K20</f>
        <v>1.37</v>
      </c>
      <c r="BS790" s="126" t="str">
        <v>Cucurella</v>
      </c>
      <c r="BT790" s="126">
        <v>0</v>
      </c>
      <c r="BU790" s="126">
        <v>1.37</v>
      </c>
      <c r="BV790" s="127" t="str">
        <f t="shared" si="95"/>
        <v>Cucurella</v>
      </c>
      <c r="BW790" s="127">
        <f>Main!P3540</f>
        <v>0</v>
      </c>
      <c r="BX790" s="127">
        <f t="shared" si="96"/>
        <v>1.37</v>
      </c>
      <c r="BY790" s="127" t="str">
        <v>Cucurella</v>
      </c>
      <c r="BZ790" s="127">
        <v>0</v>
      </c>
      <c r="CA790" s="127">
        <v>1.37</v>
      </c>
      <c r="CH790" s="19" t="str">
        <f t="shared" si="97"/>
        <v>Cucurella</v>
      </c>
      <c r="CI790" s="19">
        <f>Main!M3540-BQ790-BW790-CC790</f>
        <v>0</v>
      </c>
      <c r="CJ790" s="19">
        <f t="shared" si="98"/>
        <v>1.37</v>
      </c>
      <c r="CK790" s="19" t="str">
        <v>Shaw</v>
      </c>
      <c r="CL790" s="19">
        <v>0</v>
      </c>
      <c r="CM790" s="19">
        <v>1.64</v>
      </c>
    </row>
    <row r="791" spans="1:91">
      <c r="A791" s="48" t="str">
        <v>Saliba</v>
      </c>
      <c r="B791" s="48">
        <v>5.3</v>
      </c>
      <c r="C791" s="48" t="str">
        <v>Arsenal</v>
      </c>
      <c r="D791" s="48">
        <v>3.14</v>
      </c>
      <c r="E791" s="48">
        <v>2.59</v>
      </c>
      <c r="F791" s="48">
        <v>2.19</v>
      </c>
      <c r="G791" s="48">
        <v>2.69</v>
      </c>
      <c r="H791" s="48">
        <v>3.3</v>
      </c>
      <c r="I791" s="48">
        <v>5.45</v>
      </c>
      <c r="J791" s="48">
        <v>2.91</v>
      </c>
      <c r="K791" s="48">
        <v>2.34</v>
      </c>
      <c r="L791" s="48">
        <v>0</v>
      </c>
      <c r="N791" s="252">
        <f t="shared" si="94"/>
        <v>3</v>
      </c>
      <c r="O791" s="49" t="str">
        <f>Main!A901</f>
        <v>Varane</v>
      </c>
      <c r="P791" s="49">
        <f>Main!B901</f>
        <v>4.8</v>
      </c>
      <c r="Q791" s="49" t="str">
        <f>Main!C901</f>
        <v>Man Utd</v>
      </c>
      <c r="R791" s="49">
        <f>Main!D901</f>
        <v>3.47</v>
      </c>
      <c r="S791" s="49">
        <f>Main!E901</f>
        <v>3.84</v>
      </c>
      <c r="T791" s="49">
        <f>Main!F901</f>
        <v>1.94</v>
      </c>
      <c r="U791" s="49">
        <f>Main!G901</f>
        <v>1.83</v>
      </c>
      <c r="V791" s="49">
        <f>Main!H901</f>
        <v>3.41</v>
      </c>
      <c r="W791" s="49">
        <f>Main!I901</f>
        <v>2.6</v>
      </c>
      <c r="X791" s="49">
        <f>Main!J901</f>
        <v>3.21</v>
      </c>
      <c r="Y791" s="49">
        <f>Main!K901</f>
        <v>1.55</v>
      </c>
      <c r="Z791" s="49">
        <f>Main!L3541</f>
        <v>0</v>
      </c>
      <c r="AB791" s="49">
        <v>1</v>
      </c>
      <c r="AC791" s="49" t="str">
        <v>Bamford</v>
      </c>
      <c r="AD791" s="49">
        <v>7.2</v>
      </c>
      <c r="AE791" s="49" t="str">
        <v>Leeds</v>
      </c>
      <c r="AF791" s="49">
        <v>1.69</v>
      </c>
      <c r="AG791" s="49">
        <v>3.12</v>
      </c>
      <c r="AH791" s="49">
        <v>3.23</v>
      </c>
      <c r="AI791" s="49">
        <v>3.87</v>
      </c>
      <c r="AJ791" s="49">
        <v>3.4</v>
      </c>
      <c r="AK791" s="49">
        <v>3.24</v>
      </c>
      <c r="AL791" s="49">
        <v>3.34</v>
      </c>
      <c r="AM791" s="49">
        <v>3.43</v>
      </c>
      <c r="AN791" s="49">
        <v>0</v>
      </c>
      <c r="AP791" s="50" t="str">
        <f>Main!A901</f>
        <v>Varane</v>
      </c>
      <c r="AQ791" s="50">
        <f>Main!B901</f>
        <v>4.8</v>
      </c>
      <c r="AR791" s="50" t="str">
        <f>Main!C901</f>
        <v>Man Utd</v>
      </c>
      <c r="AS791" s="50">
        <f>Main!D901</f>
        <v>3.47</v>
      </c>
      <c r="AT791" s="50">
        <f>Main!E901</f>
        <v>3.84</v>
      </c>
      <c r="AU791" s="50">
        <f>Main!F901</f>
        <v>1.94</v>
      </c>
      <c r="AV791" s="50">
        <f>Main!G901</f>
        <v>1.83</v>
      </c>
      <c r="AW791" s="50">
        <f>Main!H901</f>
        <v>3.41</v>
      </c>
      <c r="AX791" s="50">
        <f>Main!I901</f>
        <v>2.6</v>
      </c>
      <c r="AY791" s="50">
        <f>Main!J901</f>
        <v>3.21</v>
      </c>
      <c r="AZ791" s="50">
        <f>Main!K901</f>
        <v>1.55</v>
      </c>
      <c r="BA791" s="50">
        <f>Main!L1781</f>
        <v>0</v>
      </c>
      <c r="BC791" s="50" t="str">
        <v>Cucurella</v>
      </c>
      <c r="BD791" s="50">
        <v>5.0999999999999996</v>
      </c>
      <c r="BE791" s="50" t="str">
        <v>Chelsea</v>
      </c>
      <c r="BF791" s="50">
        <v>3.86</v>
      </c>
      <c r="BG791" s="50">
        <v>5.55</v>
      </c>
      <c r="BH791" s="50">
        <v>3.95</v>
      </c>
      <c r="BI791" s="50">
        <v>1.86</v>
      </c>
      <c r="BJ791" s="50">
        <v>2.25</v>
      </c>
      <c r="BK791" s="50">
        <v>1.58</v>
      </c>
      <c r="BL791" s="50">
        <v>2.11</v>
      </c>
      <c r="BM791" s="50">
        <v>1.37</v>
      </c>
      <c r="BN791" s="50">
        <v>0</v>
      </c>
      <c r="BP791" s="126" t="str">
        <f>Main!A791</f>
        <v>Varane</v>
      </c>
      <c r="BQ791" s="126">
        <f>Main!N3541</f>
        <v>0</v>
      </c>
      <c r="BR791" s="126">
        <f>Main!K21</f>
        <v>1.55</v>
      </c>
      <c r="BS791" s="126" t="str">
        <v>Varane</v>
      </c>
      <c r="BT791" s="126">
        <v>0</v>
      </c>
      <c r="BU791" s="126">
        <v>1.55</v>
      </c>
      <c r="BV791" s="127" t="str">
        <f t="shared" si="95"/>
        <v>Varane</v>
      </c>
      <c r="BW791" s="127">
        <f>Main!P3541</f>
        <v>0</v>
      </c>
      <c r="BX791" s="127">
        <f t="shared" si="96"/>
        <v>1.55</v>
      </c>
      <c r="BY791" s="127" t="str">
        <v>Varane</v>
      </c>
      <c r="BZ791" s="127">
        <v>0</v>
      </c>
      <c r="CA791" s="127">
        <v>1.55</v>
      </c>
      <c r="CH791" s="19" t="str">
        <f t="shared" si="97"/>
        <v>Varane</v>
      </c>
      <c r="CI791" s="19">
        <f>Main!M3541-BQ791-BW791-CC791</f>
        <v>0</v>
      </c>
      <c r="CJ791" s="19">
        <f t="shared" si="98"/>
        <v>1.55</v>
      </c>
      <c r="CK791" s="19" t="str">
        <v>Cucurella</v>
      </c>
      <c r="CL791" s="19">
        <v>0</v>
      </c>
      <c r="CM791" s="19">
        <v>1.37</v>
      </c>
    </row>
    <row r="792" spans="1:91">
      <c r="A792" s="48" t="str">
        <v>Burn</v>
      </c>
      <c r="B792" s="48">
        <v>4.5</v>
      </c>
      <c r="C792" s="48" t="str">
        <v>Newcastle</v>
      </c>
      <c r="D792" s="48">
        <v>3.83</v>
      </c>
      <c r="E792" s="48">
        <v>2.08</v>
      </c>
      <c r="F792" s="48">
        <v>3.82</v>
      </c>
      <c r="G792" s="48">
        <v>3.19</v>
      </c>
      <c r="H792" s="48">
        <v>3.53</v>
      </c>
      <c r="I792" s="48">
        <v>3.56</v>
      </c>
      <c r="J792" s="48">
        <v>2.29</v>
      </c>
      <c r="K792" s="48">
        <v>2.04</v>
      </c>
      <c r="L792" s="48">
        <v>0</v>
      </c>
      <c r="N792" s="252">
        <f t="shared" si="94"/>
        <v>3</v>
      </c>
      <c r="O792" s="49" t="str">
        <f>Main!A902</f>
        <v>Estupiñán</v>
      </c>
      <c r="P792" s="49">
        <f>Main!B902</f>
        <v>4.5</v>
      </c>
      <c r="Q792" s="49" t="str">
        <f>Main!C902</f>
        <v>Brighton</v>
      </c>
      <c r="R792" s="49">
        <f>Main!D902</f>
        <v>2.37</v>
      </c>
      <c r="S792" s="49">
        <f>Main!E902</f>
        <v>3.26</v>
      </c>
      <c r="T792" s="49">
        <f>Main!F902</f>
        <v>2.17</v>
      </c>
      <c r="U792" s="49">
        <f>Main!G902</f>
        <v>2.61</v>
      </c>
      <c r="V792" s="49">
        <f>Main!H902</f>
        <v>3.62</v>
      </c>
      <c r="W792" s="49">
        <f>Main!I902</f>
        <v>2.79</v>
      </c>
      <c r="X792" s="49">
        <f>Main!J902</f>
        <v>3.17</v>
      </c>
      <c r="Y792" s="49">
        <f>Main!K902</f>
        <v>1.31</v>
      </c>
      <c r="Z792" s="49">
        <f>Main!L3542</f>
        <v>0</v>
      </c>
      <c r="AB792" s="49">
        <v>1</v>
      </c>
      <c r="AC792" s="49" t="str">
        <v>Mbeumo</v>
      </c>
      <c r="AD792" s="49">
        <v>5.8</v>
      </c>
      <c r="AE792" s="49" t="str">
        <v>Brentford</v>
      </c>
      <c r="AF792" s="49">
        <v>3</v>
      </c>
      <c r="AG792" s="49">
        <v>2.62</v>
      </c>
      <c r="AH792" s="49">
        <v>3.81</v>
      </c>
      <c r="AI792" s="49">
        <v>3.38</v>
      </c>
      <c r="AJ792" s="49">
        <v>4.13</v>
      </c>
      <c r="AK792" s="49">
        <v>2.81</v>
      </c>
      <c r="AL792" s="49">
        <v>3.94</v>
      </c>
      <c r="AM792" s="49">
        <v>1.57</v>
      </c>
      <c r="AN792" s="49">
        <v>0</v>
      </c>
      <c r="AP792" s="50" t="str">
        <f>Main!A902</f>
        <v>Estupiñán</v>
      </c>
      <c r="AQ792" s="50">
        <f>Main!B902</f>
        <v>4.5</v>
      </c>
      <c r="AR792" s="50" t="str">
        <f>Main!C902</f>
        <v>Brighton</v>
      </c>
      <c r="AS792" s="50">
        <f>Main!D902</f>
        <v>2.37</v>
      </c>
      <c r="AT792" s="50">
        <f>Main!E902</f>
        <v>3.26</v>
      </c>
      <c r="AU792" s="50">
        <f>Main!F902</f>
        <v>2.17</v>
      </c>
      <c r="AV792" s="50">
        <f>Main!G902</f>
        <v>2.61</v>
      </c>
      <c r="AW792" s="50">
        <f>Main!H902</f>
        <v>3.62</v>
      </c>
      <c r="AX792" s="50">
        <f>Main!I902</f>
        <v>2.79</v>
      </c>
      <c r="AY792" s="50">
        <f>Main!J902</f>
        <v>3.17</v>
      </c>
      <c r="AZ792" s="50">
        <f>Main!K902</f>
        <v>1.31</v>
      </c>
      <c r="BA792" s="50">
        <f>Main!L1782</f>
        <v>0</v>
      </c>
      <c r="BC792" s="50" t="str">
        <v>Varane</v>
      </c>
      <c r="BD792" s="50">
        <v>4.8</v>
      </c>
      <c r="BE792" s="50" t="str">
        <v>Man Utd</v>
      </c>
      <c r="BF792" s="50">
        <v>3.47</v>
      </c>
      <c r="BG792" s="50">
        <v>3.84</v>
      </c>
      <c r="BH792" s="50">
        <v>1.94</v>
      </c>
      <c r="BI792" s="50">
        <v>1.83</v>
      </c>
      <c r="BJ792" s="50">
        <v>3.41</v>
      </c>
      <c r="BK792" s="50">
        <v>2.6</v>
      </c>
      <c r="BL792" s="50">
        <v>3.21</v>
      </c>
      <c r="BM792" s="50">
        <v>1.55</v>
      </c>
      <c r="BN792" s="50">
        <v>0</v>
      </c>
      <c r="BP792" s="126" t="str">
        <f>Main!A792</f>
        <v>Estupiñán</v>
      </c>
      <c r="BQ792" s="126">
        <f>Main!N3542</f>
        <v>0</v>
      </c>
      <c r="BR792" s="126">
        <f>Main!K22</f>
        <v>1.31</v>
      </c>
      <c r="BS792" s="126" t="str">
        <v>Estupiñán</v>
      </c>
      <c r="BT792" s="126">
        <v>0</v>
      </c>
      <c r="BU792" s="126">
        <v>1.31</v>
      </c>
      <c r="BV792" s="127" t="str">
        <f t="shared" si="95"/>
        <v>Estupiñán</v>
      </c>
      <c r="BW792" s="127">
        <f>Main!P3542</f>
        <v>0</v>
      </c>
      <c r="BX792" s="127">
        <f t="shared" si="96"/>
        <v>1.31</v>
      </c>
      <c r="BY792" s="127" t="str">
        <v>Estupiñán</v>
      </c>
      <c r="BZ792" s="127">
        <v>0</v>
      </c>
      <c r="CA792" s="127">
        <v>1.31</v>
      </c>
      <c r="CH792" s="19" t="str">
        <f t="shared" si="97"/>
        <v>Estupiñán</v>
      </c>
      <c r="CI792" s="19">
        <f>Main!M3542-BQ792-BW792-CC792</f>
        <v>0</v>
      </c>
      <c r="CJ792" s="19">
        <f t="shared" si="98"/>
        <v>1.31</v>
      </c>
      <c r="CK792" s="19" t="str">
        <v>Varane</v>
      </c>
      <c r="CL792" s="19">
        <v>0</v>
      </c>
      <c r="CM792" s="19">
        <v>1.55</v>
      </c>
    </row>
    <row r="793" spans="1:91">
      <c r="A793" s="48" t="str">
        <v>Dier</v>
      </c>
      <c r="B793" s="48">
        <v>5.2</v>
      </c>
      <c r="C793" s="48" t="str">
        <v>Spurs</v>
      </c>
      <c r="D793" s="48">
        <v>3.49</v>
      </c>
      <c r="E793" s="48">
        <v>2.98</v>
      </c>
      <c r="F793" s="48">
        <v>3.82</v>
      </c>
      <c r="G793" s="48">
        <v>2.9</v>
      </c>
      <c r="H793" s="48">
        <v>1.85</v>
      </c>
      <c r="I793" s="48">
        <v>2.8</v>
      </c>
      <c r="J793" s="48">
        <v>3.19</v>
      </c>
      <c r="K793" s="48">
        <v>2.67</v>
      </c>
      <c r="L793" s="48">
        <v>0</v>
      </c>
      <c r="N793" s="252">
        <f t="shared" si="94"/>
        <v>3</v>
      </c>
      <c r="O793" s="49" t="str">
        <f>Main!A903</f>
        <v>Matip</v>
      </c>
      <c r="P793" s="49">
        <f>Main!B903</f>
        <v>5.9</v>
      </c>
      <c r="Q793" s="49" t="str">
        <f>Main!C903</f>
        <v>Liverpool</v>
      </c>
      <c r="R793" s="49">
        <f>Main!D903</f>
        <v>3.36</v>
      </c>
      <c r="S793" s="49">
        <f>Main!E903</f>
        <v>2.5299999999999998</v>
      </c>
      <c r="T793" s="49">
        <f>Main!F903</f>
        <v>2.21</v>
      </c>
      <c r="U793" s="49">
        <f>Main!G903</f>
        <v>2.44</v>
      </c>
      <c r="V793" s="49">
        <f>Main!H903</f>
        <v>2.91</v>
      </c>
      <c r="W793" s="49">
        <f>Main!I903</f>
        <v>3.18</v>
      </c>
      <c r="X793" s="49">
        <f>Main!J903</f>
        <v>1.93</v>
      </c>
      <c r="Y793" s="49">
        <f>Main!K903</f>
        <v>2.67</v>
      </c>
      <c r="Z793" s="49">
        <f>Main!L3543</f>
        <v>0</v>
      </c>
      <c r="AB793" s="49">
        <v>1</v>
      </c>
      <c r="AC793" s="49" t="str">
        <v>Adams</v>
      </c>
      <c r="AD793" s="49">
        <v>6.4</v>
      </c>
      <c r="AE793" s="49" t="str">
        <v>Southampton</v>
      </c>
      <c r="AF793" s="49">
        <v>3.47</v>
      </c>
      <c r="AG793" s="49">
        <v>3.59</v>
      </c>
      <c r="AH793" s="49">
        <v>3.03</v>
      </c>
      <c r="AI793" s="49">
        <v>3.31</v>
      </c>
      <c r="AJ793" s="49">
        <v>2.9</v>
      </c>
      <c r="AK793" s="49">
        <v>3.23</v>
      </c>
      <c r="AL793" s="49">
        <v>2.41</v>
      </c>
      <c r="AM793" s="49">
        <v>2.85</v>
      </c>
      <c r="AN793" s="49">
        <v>0</v>
      </c>
      <c r="AP793" s="50" t="str">
        <f>Main!A903</f>
        <v>Matip</v>
      </c>
      <c r="AQ793" s="50">
        <f>Main!B903</f>
        <v>5.9</v>
      </c>
      <c r="AR793" s="50" t="str">
        <f>Main!C903</f>
        <v>Liverpool</v>
      </c>
      <c r="AS793" s="50">
        <f>Main!D903</f>
        <v>3.36</v>
      </c>
      <c r="AT793" s="50">
        <f>Main!E903</f>
        <v>2.5299999999999998</v>
      </c>
      <c r="AU793" s="50">
        <f>Main!F903</f>
        <v>2.21</v>
      </c>
      <c r="AV793" s="50">
        <f>Main!G903</f>
        <v>2.44</v>
      </c>
      <c r="AW793" s="50">
        <f>Main!H903</f>
        <v>2.91</v>
      </c>
      <c r="AX793" s="50">
        <f>Main!I903</f>
        <v>3.18</v>
      </c>
      <c r="AY793" s="50">
        <f>Main!J903</f>
        <v>1.93</v>
      </c>
      <c r="AZ793" s="50">
        <f>Main!K903</f>
        <v>2.67</v>
      </c>
      <c r="BA793" s="50">
        <f>Main!L1783</f>
        <v>0</v>
      </c>
      <c r="BC793" s="50" t="str">
        <v>Estupiñán</v>
      </c>
      <c r="BD793" s="50">
        <v>4.5</v>
      </c>
      <c r="BE793" s="50" t="str">
        <v>Brighton</v>
      </c>
      <c r="BF793" s="50">
        <v>2.37</v>
      </c>
      <c r="BG793" s="50">
        <v>3.26</v>
      </c>
      <c r="BH793" s="50">
        <v>2.17</v>
      </c>
      <c r="BI793" s="50">
        <v>2.61</v>
      </c>
      <c r="BJ793" s="50">
        <v>3.62</v>
      </c>
      <c r="BK793" s="50">
        <v>2.79</v>
      </c>
      <c r="BL793" s="50">
        <v>3.17</v>
      </c>
      <c r="BM793" s="50">
        <v>1.31</v>
      </c>
      <c r="BN793" s="50">
        <v>0</v>
      </c>
      <c r="BP793" s="126" t="str">
        <f>Main!A793</f>
        <v>Matip</v>
      </c>
      <c r="BQ793" s="126">
        <f>Main!N3543</f>
        <v>0</v>
      </c>
      <c r="BR793" s="126">
        <f>Main!K23</f>
        <v>2.67</v>
      </c>
      <c r="BS793" s="126" t="str">
        <v>Matip</v>
      </c>
      <c r="BT793" s="126">
        <v>0</v>
      </c>
      <c r="BU793" s="126">
        <v>2.67</v>
      </c>
      <c r="BV793" s="127" t="str">
        <f t="shared" si="95"/>
        <v>Matip</v>
      </c>
      <c r="BW793" s="127">
        <f>Main!P3543</f>
        <v>0</v>
      </c>
      <c r="BX793" s="127">
        <f t="shared" si="96"/>
        <v>2.67</v>
      </c>
      <c r="BY793" s="127" t="str">
        <v>Matip</v>
      </c>
      <c r="BZ793" s="127">
        <v>0</v>
      </c>
      <c r="CA793" s="127">
        <v>2.67</v>
      </c>
      <c r="CH793" s="19" t="str">
        <f t="shared" si="97"/>
        <v>Matip</v>
      </c>
      <c r="CI793" s="19">
        <f>Main!M3543-BQ793-BW793-CC793</f>
        <v>0</v>
      </c>
      <c r="CJ793" s="19">
        <f t="shared" si="98"/>
        <v>2.67</v>
      </c>
      <c r="CK793" s="19" t="str">
        <v>Estupiñán</v>
      </c>
      <c r="CL793" s="19">
        <v>0</v>
      </c>
      <c r="CM793" s="19">
        <v>1.31</v>
      </c>
    </row>
    <row r="794" spans="1:91">
      <c r="A794" s="48" t="str">
        <v>Schär</v>
      </c>
      <c r="B794" s="48">
        <v>4.9000000000000004</v>
      </c>
      <c r="C794" s="48" t="str">
        <v>Newcastle</v>
      </c>
      <c r="D794" s="48">
        <v>4.0599999999999996</v>
      </c>
      <c r="E794" s="48">
        <v>1.69</v>
      </c>
      <c r="F794" s="48">
        <v>3.37</v>
      </c>
      <c r="G794" s="48">
        <v>2.85</v>
      </c>
      <c r="H794" s="48">
        <v>3.68</v>
      </c>
      <c r="I794" s="48">
        <v>3.69</v>
      </c>
      <c r="J794" s="48">
        <v>2.3199999999999998</v>
      </c>
      <c r="K794" s="48">
        <v>2.0299999999999998</v>
      </c>
      <c r="L794" s="48">
        <v>0</v>
      </c>
      <c r="N794" s="252">
        <f t="shared" si="94"/>
        <v>3</v>
      </c>
      <c r="O794" s="49" t="str">
        <f>Main!A904</f>
        <v>Romero</v>
      </c>
      <c r="P794" s="49">
        <f>Main!B904</f>
        <v>4.9000000000000004</v>
      </c>
      <c r="Q794" s="49" t="str">
        <f>Main!C904</f>
        <v>Spurs</v>
      </c>
      <c r="R794" s="49">
        <f>Main!D904</f>
        <v>2.2200000000000002</v>
      </c>
      <c r="S794" s="49">
        <f>Main!E904</f>
        <v>2.83</v>
      </c>
      <c r="T794" s="49">
        <f>Main!F904</f>
        <v>3.59</v>
      </c>
      <c r="U794" s="49">
        <f>Main!G904</f>
        <v>2.67</v>
      </c>
      <c r="V794" s="49">
        <f>Main!H904</f>
        <v>1.63</v>
      </c>
      <c r="W794" s="49">
        <f>Main!I904</f>
        <v>2.56</v>
      </c>
      <c r="X794" s="49">
        <f>Main!J904</f>
        <v>3.06</v>
      </c>
      <c r="Y794" s="49">
        <f>Main!K904</f>
        <v>2.5</v>
      </c>
      <c r="Z794" s="49">
        <f>Main!L3544</f>
        <v>0</v>
      </c>
      <c r="AB794" s="49">
        <v>1</v>
      </c>
      <c r="AC794" s="49" t="str">
        <v>Calvert-Lewin</v>
      </c>
      <c r="AD794" s="49">
        <v>7.9</v>
      </c>
      <c r="AE794" s="49" t="str">
        <v>Everton</v>
      </c>
      <c r="AF794" s="49">
        <v>0.91</v>
      </c>
      <c r="AG794" s="49">
        <v>1.89</v>
      </c>
      <c r="AH794" s="49">
        <v>4.07</v>
      </c>
      <c r="AI794" s="49">
        <v>3.19</v>
      </c>
      <c r="AJ794" s="49">
        <v>3.14</v>
      </c>
      <c r="AK794" s="49">
        <v>2.79</v>
      </c>
      <c r="AL794" s="49">
        <v>4.28</v>
      </c>
      <c r="AM794" s="49">
        <v>3.88</v>
      </c>
      <c r="AN794" s="49">
        <v>0</v>
      </c>
      <c r="AP794" s="50" t="str">
        <f>Main!A904</f>
        <v>Romero</v>
      </c>
      <c r="AQ794" s="50">
        <f>Main!B904</f>
        <v>4.9000000000000004</v>
      </c>
      <c r="AR794" s="50" t="str">
        <f>Main!C904</f>
        <v>Spurs</v>
      </c>
      <c r="AS794" s="50">
        <f>Main!D904</f>
        <v>2.2200000000000002</v>
      </c>
      <c r="AT794" s="50">
        <f>Main!E904</f>
        <v>2.83</v>
      </c>
      <c r="AU794" s="50">
        <f>Main!F904</f>
        <v>3.59</v>
      </c>
      <c r="AV794" s="50">
        <f>Main!G904</f>
        <v>2.67</v>
      </c>
      <c r="AW794" s="50">
        <f>Main!H904</f>
        <v>1.63</v>
      </c>
      <c r="AX794" s="50">
        <f>Main!I904</f>
        <v>2.56</v>
      </c>
      <c r="AY794" s="50">
        <f>Main!J904</f>
        <v>3.06</v>
      </c>
      <c r="AZ794" s="50">
        <f>Main!K904</f>
        <v>2.5</v>
      </c>
      <c r="BA794" s="50">
        <f>Main!L1784</f>
        <v>0</v>
      </c>
      <c r="BC794" s="50" t="str">
        <v>Matip</v>
      </c>
      <c r="BD794" s="50">
        <v>5.9</v>
      </c>
      <c r="BE794" s="50" t="str">
        <v>Liverpool</v>
      </c>
      <c r="BF794" s="50">
        <v>3.36</v>
      </c>
      <c r="BG794" s="50">
        <v>2.5299999999999998</v>
      </c>
      <c r="BH794" s="50">
        <v>2.21</v>
      </c>
      <c r="BI794" s="50">
        <v>2.44</v>
      </c>
      <c r="BJ794" s="50">
        <v>2.91</v>
      </c>
      <c r="BK794" s="50">
        <v>3.18</v>
      </c>
      <c r="BL794" s="50">
        <v>1.93</v>
      </c>
      <c r="BM794" s="50">
        <v>2.67</v>
      </c>
      <c r="BN794" s="50">
        <v>0</v>
      </c>
      <c r="BP794" s="126" t="str">
        <f>Main!A794</f>
        <v>Romero</v>
      </c>
      <c r="BQ794" s="126">
        <f>Main!N3544</f>
        <v>0</v>
      </c>
      <c r="BR794" s="126">
        <f>Main!K24</f>
        <v>2.5</v>
      </c>
      <c r="BS794" s="126" t="str">
        <v>Romero</v>
      </c>
      <c r="BT794" s="126">
        <v>0</v>
      </c>
      <c r="BU794" s="126">
        <v>2.5</v>
      </c>
      <c r="BV794" s="127" t="str">
        <f t="shared" si="95"/>
        <v>Romero</v>
      </c>
      <c r="BW794" s="127">
        <f>Main!P3544</f>
        <v>0</v>
      </c>
      <c r="BX794" s="127">
        <f t="shared" si="96"/>
        <v>2.5</v>
      </c>
      <c r="BY794" s="127" t="str">
        <v>Romero</v>
      </c>
      <c r="BZ794" s="127">
        <v>0</v>
      </c>
      <c r="CA794" s="127">
        <v>2.5</v>
      </c>
      <c r="CH794" s="19" t="str">
        <f t="shared" si="97"/>
        <v>Romero</v>
      </c>
      <c r="CI794" s="19">
        <f>Main!M3544-BQ794-BW794-CC794</f>
        <v>0</v>
      </c>
      <c r="CJ794" s="19">
        <f t="shared" si="98"/>
        <v>2.5</v>
      </c>
      <c r="CK794" s="19" t="str">
        <v>Matip</v>
      </c>
      <c r="CL794" s="19">
        <v>0</v>
      </c>
      <c r="CM794" s="19">
        <v>2.67</v>
      </c>
    </row>
    <row r="795" spans="1:91">
      <c r="A795" s="48" t="str">
        <v>Zinchenko</v>
      </c>
      <c r="B795" s="48">
        <v>5</v>
      </c>
      <c r="C795" s="48" t="str">
        <v>Arsenal</v>
      </c>
      <c r="D795" s="48">
        <v>2.52</v>
      </c>
      <c r="E795" s="48">
        <v>2.68</v>
      </c>
      <c r="F795" s="48">
        <v>2.23</v>
      </c>
      <c r="G795" s="48">
        <v>2.7</v>
      </c>
      <c r="H795" s="48">
        <v>3.15</v>
      </c>
      <c r="I795" s="48">
        <v>5.31</v>
      </c>
      <c r="J795" s="48">
        <v>2.75</v>
      </c>
      <c r="K795" s="48">
        <v>2.25</v>
      </c>
      <c r="L795" s="48">
        <v>0</v>
      </c>
      <c r="N795" s="252">
        <f t="shared" si="94"/>
        <v>3</v>
      </c>
      <c r="O795" s="49" t="str">
        <f>Main!A905</f>
        <v>Koulibaly</v>
      </c>
      <c r="P795" s="49">
        <f>Main!B905</f>
        <v>5.5</v>
      </c>
      <c r="Q795" s="49" t="str">
        <f>Main!C905</f>
        <v>Chelsea</v>
      </c>
      <c r="R795" s="49">
        <f>Main!D905</f>
        <v>3.41</v>
      </c>
      <c r="S795" s="49">
        <f>Main!E905</f>
        <v>4.5599999999999996</v>
      </c>
      <c r="T795" s="49">
        <f>Main!F905</f>
        <v>3.01</v>
      </c>
      <c r="U795" s="49">
        <f>Main!G905</f>
        <v>1.31</v>
      </c>
      <c r="V795" s="49">
        <f>Main!H905</f>
        <v>2.6</v>
      </c>
      <c r="W795" s="49">
        <f>Main!I905</f>
        <v>1.91</v>
      </c>
      <c r="X795" s="49">
        <f>Main!J905</f>
        <v>2.62</v>
      </c>
      <c r="Y795" s="49">
        <f>Main!K905</f>
        <v>1.51</v>
      </c>
      <c r="Z795" s="49">
        <f>Main!L3545</f>
        <v>0</v>
      </c>
      <c r="AB795" s="49">
        <v>1</v>
      </c>
      <c r="AC795" s="49" t="str">
        <v>Scamacca</v>
      </c>
      <c r="AD795" s="49">
        <v>6.7</v>
      </c>
      <c r="AE795" s="49" t="str">
        <v>West Ham</v>
      </c>
      <c r="AF795" s="49">
        <v>2.15</v>
      </c>
      <c r="AG795" s="49">
        <v>2.98</v>
      </c>
      <c r="AH795" s="49">
        <v>3.06</v>
      </c>
      <c r="AI795" s="49">
        <v>3.61</v>
      </c>
      <c r="AJ795" s="49">
        <v>2.67</v>
      </c>
      <c r="AK795" s="49">
        <v>2.96</v>
      </c>
      <c r="AL795" s="49">
        <v>2.72</v>
      </c>
      <c r="AM795" s="49">
        <v>3.19</v>
      </c>
      <c r="AN795" s="49">
        <v>0</v>
      </c>
      <c r="AP795" s="50" t="str">
        <f>Main!A905</f>
        <v>Koulibaly</v>
      </c>
      <c r="AQ795" s="50">
        <f>Main!B905</f>
        <v>5.5</v>
      </c>
      <c r="AR795" s="50" t="str">
        <f>Main!C905</f>
        <v>Chelsea</v>
      </c>
      <c r="AS795" s="50">
        <f>Main!D905</f>
        <v>3.41</v>
      </c>
      <c r="AT795" s="50">
        <f>Main!E905</f>
        <v>4.5599999999999996</v>
      </c>
      <c r="AU795" s="50">
        <f>Main!F905</f>
        <v>3.01</v>
      </c>
      <c r="AV795" s="50">
        <f>Main!G905</f>
        <v>1.31</v>
      </c>
      <c r="AW795" s="50">
        <f>Main!H905</f>
        <v>2.6</v>
      </c>
      <c r="AX795" s="50">
        <f>Main!I905</f>
        <v>1.91</v>
      </c>
      <c r="AY795" s="50">
        <f>Main!J905</f>
        <v>2.62</v>
      </c>
      <c r="AZ795" s="50">
        <f>Main!K905</f>
        <v>1.51</v>
      </c>
      <c r="BA795" s="50">
        <f>Main!L1785</f>
        <v>0</v>
      </c>
      <c r="BC795" s="50" t="str">
        <v>Romero</v>
      </c>
      <c r="BD795" s="50">
        <v>4.9000000000000004</v>
      </c>
      <c r="BE795" s="50" t="str">
        <v>Spurs</v>
      </c>
      <c r="BF795" s="50">
        <v>2.2200000000000002</v>
      </c>
      <c r="BG795" s="50">
        <v>2.83</v>
      </c>
      <c r="BH795" s="50">
        <v>3.59</v>
      </c>
      <c r="BI795" s="50">
        <v>2.67</v>
      </c>
      <c r="BJ795" s="50">
        <v>1.63</v>
      </c>
      <c r="BK795" s="50">
        <v>2.56</v>
      </c>
      <c r="BL795" s="50">
        <v>3.06</v>
      </c>
      <c r="BM795" s="50">
        <v>2.5</v>
      </c>
      <c r="BN795" s="50">
        <v>0</v>
      </c>
      <c r="BP795" s="126" t="str">
        <f>Main!A795</f>
        <v>Koulibaly</v>
      </c>
      <c r="BQ795" s="126">
        <f>Main!N3545</f>
        <v>0</v>
      </c>
      <c r="BR795" s="126">
        <f>Main!K25</f>
        <v>1.51</v>
      </c>
      <c r="BS795" s="126" t="str">
        <v>Koulibaly</v>
      </c>
      <c r="BT795" s="126">
        <v>0</v>
      </c>
      <c r="BU795" s="126">
        <v>1.51</v>
      </c>
      <c r="BV795" s="127" t="str">
        <f t="shared" si="95"/>
        <v>Koulibaly</v>
      </c>
      <c r="BW795" s="127">
        <f>Main!P3545</f>
        <v>0</v>
      </c>
      <c r="BX795" s="127">
        <f t="shared" si="96"/>
        <v>1.51</v>
      </c>
      <c r="BY795" s="127" t="str">
        <v>Koulibaly</v>
      </c>
      <c r="BZ795" s="127">
        <v>0</v>
      </c>
      <c r="CA795" s="127">
        <v>1.51</v>
      </c>
      <c r="CH795" s="19" t="str">
        <f t="shared" si="97"/>
        <v>Koulibaly</v>
      </c>
      <c r="CI795" s="19">
        <f>Main!M3545-BQ795-BW795-CC795</f>
        <v>0</v>
      </c>
      <c r="CJ795" s="19">
        <f t="shared" si="98"/>
        <v>1.51</v>
      </c>
      <c r="CK795" s="19" t="str">
        <v>Romero</v>
      </c>
      <c r="CL795" s="19">
        <v>0</v>
      </c>
      <c r="CM795" s="19">
        <v>2.5</v>
      </c>
    </row>
    <row r="796" spans="1:91">
      <c r="A796" s="48" t="str">
        <v>Walker</v>
      </c>
      <c r="B796" s="48">
        <v>4.8</v>
      </c>
      <c r="C796" s="48" t="str">
        <v>Man City</v>
      </c>
      <c r="D796" s="48">
        <v>3.17</v>
      </c>
      <c r="E796" s="48">
        <v>2.37</v>
      </c>
      <c r="F796" s="48">
        <v>4.68</v>
      </c>
      <c r="G796" s="48">
        <v>3.05</v>
      </c>
      <c r="H796" s="48">
        <v>2.04</v>
      </c>
      <c r="I796" s="48">
        <v>4.25</v>
      </c>
      <c r="J796" s="48">
        <v>2.4500000000000002</v>
      </c>
      <c r="K796" s="48">
        <v>1.1399999999999999</v>
      </c>
      <c r="L796" s="48">
        <v>0</v>
      </c>
      <c r="N796" s="252">
        <f t="shared" si="94"/>
        <v>3</v>
      </c>
      <c r="O796" s="49" t="str">
        <f>Main!A906</f>
        <v>Digne</v>
      </c>
      <c r="P796" s="49">
        <f>Main!B906</f>
        <v>4.5999999999999996</v>
      </c>
      <c r="Q796" s="49" t="str">
        <f>Main!C906</f>
        <v>Aston Villa</v>
      </c>
      <c r="R796" s="49">
        <f>Main!D906</f>
        <v>2.17</v>
      </c>
      <c r="S796" s="49">
        <f>Main!E906</f>
        <v>3.48</v>
      </c>
      <c r="T796" s="49">
        <f>Main!F906</f>
        <v>3.26</v>
      </c>
      <c r="U796" s="49">
        <f>Main!G906</f>
        <v>2.9</v>
      </c>
      <c r="V796" s="49">
        <f>Main!H906</f>
        <v>3.17</v>
      </c>
      <c r="W796" s="49">
        <f>Main!I906</f>
        <v>1.1499999999999999</v>
      </c>
      <c r="X796" s="49">
        <f>Main!J906</f>
        <v>2.02</v>
      </c>
      <c r="Y796" s="49">
        <f>Main!K906</f>
        <v>2.76</v>
      </c>
      <c r="Z796" s="49">
        <f>Main!L3546</f>
        <v>0</v>
      </c>
      <c r="AB796" s="49">
        <v>1</v>
      </c>
      <c r="AC796" s="49" t="str">
        <v>Edouard</v>
      </c>
      <c r="AD796" s="49">
        <v>5.3</v>
      </c>
      <c r="AE796" s="49" t="str">
        <v>Crystal Palace</v>
      </c>
      <c r="AF796" s="49">
        <v>3.3</v>
      </c>
      <c r="AG796" s="49">
        <v>3.09</v>
      </c>
      <c r="AH796" s="49">
        <v>2.58</v>
      </c>
      <c r="AI796" s="49">
        <v>2.88</v>
      </c>
      <c r="AJ796" s="49">
        <v>2.63</v>
      </c>
      <c r="AK796" s="49">
        <v>2.94</v>
      </c>
      <c r="AL796" s="49">
        <v>2.89</v>
      </c>
      <c r="AM796" s="49">
        <v>2.66</v>
      </c>
      <c r="AN796" s="49">
        <v>0</v>
      </c>
      <c r="AP796" s="50" t="str">
        <f>Main!A906</f>
        <v>Digne</v>
      </c>
      <c r="AQ796" s="50">
        <f>Main!B906</f>
        <v>4.5999999999999996</v>
      </c>
      <c r="AR796" s="50" t="str">
        <f>Main!C906</f>
        <v>Aston Villa</v>
      </c>
      <c r="AS796" s="50">
        <f>Main!D906</f>
        <v>2.17</v>
      </c>
      <c r="AT796" s="50">
        <f>Main!E906</f>
        <v>3.48</v>
      </c>
      <c r="AU796" s="50">
        <f>Main!F906</f>
        <v>3.26</v>
      </c>
      <c r="AV796" s="50">
        <f>Main!G906</f>
        <v>2.9</v>
      </c>
      <c r="AW796" s="50">
        <f>Main!H906</f>
        <v>3.17</v>
      </c>
      <c r="AX796" s="50">
        <f>Main!I906</f>
        <v>1.1499999999999999</v>
      </c>
      <c r="AY796" s="50">
        <f>Main!J906</f>
        <v>2.02</v>
      </c>
      <c r="AZ796" s="50">
        <f>Main!K906</f>
        <v>2.76</v>
      </c>
      <c r="BA796" s="50">
        <f>Main!L1786</f>
        <v>0</v>
      </c>
      <c r="BC796" s="50" t="str">
        <v>Koulibaly</v>
      </c>
      <c r="BD796" s="50">
        <v>5.5</v>
      </c>
      <c r="BE796" s="50" t="str">
        <v>Chelsea</v>
      </c>
      <c r="BF796" s="50">
        <v>3.41</v>
      </c>
      <c r="BG796" s="50">
        <v>4.5599999999999996</v>
      </c>
      <c r="BH796" s="50">
        <v>3.01</v>
      </c>
      <c r="BI796" s="50">
        <v>1.31</v>
      </c>
      <c r="BJ796" s="50">
        <v>2.6</v>
      </c>
      <c r="BK796" s="50">
        <v>1.91</v>
      </c>
      <c r="BL796" s="50">
        <v>2.62</v>
      </c>
      <c r="BM796" s="50">
        <v>1.51</v>
      </c>
      <c r="BN796" s="50">
        <v>0</v>
      </c>
      <c r="BP796" s="126" t="str">
        <f>Main!A796</f>
        <v>Digne</v>
      </c>
      <c r="BQ796" s="126">
        <f>Main!N3546</f>
        <v>0</v>
      </c>
      <c r="BR796" s="126">
        <f>Main!K26</f>
        <v>2.76</v>
      </c>
      <c r="BS796" s="126" t="str">
        <v>Digne</v>
      </c>
      <c r="BT796" s="126">
        <v>0</v>
      </c>
      <c r="BU796" s="126">
        <v>2.76</v>
      </c>
      <c r="BV796" s="127" t="str">
        <f t="shared" si="95"/>
        <v>Digne</v>
      </c>
      <c r="BW796" s="127">
        <f>Main!P3546</f>
        <v>0</v>
      </c>
      <c r="BX796" s="127">
        <f t="shared" si="96"/>
        <v>2.76</v>
      </c>
      <c r="BY796" s="127" t="str">
        <v>Digne</v>
      </c>
      <c r="BZ796" s="127">
        <v>0</v>
      </c>
      <c r="CA796" s="127">
        <v>2.76</v>
      </c>
      <c r="CH796" s="19" t="str">
        <f t="shared" si="97"/>
        <v>Digne</v>
      </c>
      <c r="CI796" s="19">
        <f>Main!M3546-BQ796-BW796-CC796</f>
        <v>0</v>
      </c>
      <c r="CJ796" s="19">
        <f t="shared" si="98"/>
        <v>2.76</v>
      </c>
      <c r="CK796" s="19" t="str">
        <v>Koulibaly</v>
      </c>
      <c r="CL796" s="19">
        <v>0</v>
      </c>
      <c r="CM796" s="19">
        <v>1.51</v>
      </c>
    </row>
    <row r="797" spans="1:91">
      <c r="A797" s="48" t="str">
        <v>Perišić</v>
      </c>
      <c r="B797" s="48">
        <v>5.8</v>
      </c>
      <c r="C797" s="48" t="str">
        <v>Spurs</v>
      </c>
      <c r="D797" s="48">
        <v>0</v>
      </c>
      <c r="E797" s="48">
        <v>0</v>
      </c>
      <c r="F797" s="48">
        <v>0</v>
      </c>
      <c r="G797" s="48">
        <v>0</v>
      </c>
      <c r="H797" s="48">
        <v>0</v>
      </c>
      <c r="I797" s="48">
        <v>2.56</v>
      </c>
      <c r="J797" s="48">
        <v>2.94</v>
      </c>
      <c r="K797" s="48">
        <v>2.4700000000000002</v>
      </c>
      <c r="L797" s="48">
        <v>0</v>
      </c>
      <c r="N797" s="252">
        <f t="shared" si="94"/>
        <v>3</v>
      </c>
      <c r="O797" s="49" t="str">
        <f>Main!A907</f>
        <v>Akanji</v>
      </c>
      <c r="P797" s="49">
        <f>Main!B907</f>
        <v>5</v>
      </c>
      <c r="Q797" s="49" t="str">
        <f>Main!C907</f>
        <v>Man City</v>
      </c>
      <c r="R797" s="49">
        <f>Main!D907</f>
        <v>2.91</v>
      </c>
      <c r="S797" s="49">
        <f>Main!E907</f>
        <v>2.23</v>
      </c>
      <c r="T797" s="49">
        <f>Main!F907</f>
        <v>4.28</v>
      </c>
      <c r="U797" s="49">
        <f>Main!G907</f>
        <v>2.83</v>
      </c>
      <c r="V797" s="49">
        <f>Main!H907</f>
        <v>1.71</v>
      </c>
      <c r="W797" s="49">
        <f>Main!I907</f>
        <v>3.56</v>
      </c>
      <c r="X797" s="49">
        <f>Main!J907</f>
        <v>2.21</v>
      </c>
      <c r="Y797" s="49">
        <f>Main!K907</f>
        <v>0.95</v>
      </c>
      <c r="Z797" s="49">
        <f>Main!L3547</f>
        <v>0</v>
      </c>
      <c r="AB797" s="49">
        <v>1</v>
      </c>
      <c r="AC797" s="49" t="str">
        <v>Johnson</v>
      </c>
      <c r="AD797" s="49">
        <v>5.6</v>
      </c>
      <c r="AE797" s="49" t="str">
        <v>Nott'm Forest</v>
      </c>
      <c r="AF797" s="49">
        <v>3.11</v>
      </c>
      <c r="AG797" s="49">
        <v>3.14</v>
      </c>
      <c r="AH797" s="49">
        <v>3.23</v>
      </c>
      <c r="AI797" s="49">
        <v>2.81</v>
      </c>
      <c r="AJ797" s="49">
        <v>3.31</v>
      </c>
      <c r="AK797" s="49">
        <v>2.69</v>
      </c>
      <c r="AL797" s="49">
        <v>2.23</v>
      </c>
      <c r="AM797" s="49">
        <v>2.16</v>
      </c>
      <c r="AN797" s="49">
        <v>0</v>
      </c>
      <c r="AP797" s="50" t="str">
        <f>Main!A907</f>
        <v>Akanji</v>
      </c>
      <c r="AQ797" s="50">
        <f>Main!B907</f>
        <v>5</v>
      </c>
      <c r="AR797" s="50" t="str">
        <f>Main!C907</f>
        <v>Man City</v>
      </c>
      <c r="AS797" s="50">
        <f>Main!D907</f>
        <v>2.91</v>
      </c>
      <c r="AT797" s="50">
        <f>Main!E907</f>
        <v>2.23</v>
      </c>
      <c r="AU797" s="50">
        <f>Main!F907</f>
        <v>4.28</v>
      </c>
      <c r="AV797" s="50">
        <f>Main!G907</f>
        <v>2.83</v>
      </c>
      <c r="AW797" s="50">
        <f>Main!H907</f>
        <v>1.71</v>
      </c>
      <c r="AX797" s="50">
        <f>Main!I907</f>
        <v>3.56</v>
      </c>
      <c r="AY797" s="50">
        <f>Main!J907</f>
        <v>2.21</v>
      </c>
      <c r="AZ797" s="50">
        <f>Main!K907</f>
        <v>0.95</v>
      </c>
      <c r="BA797" s="50">
        <f>Main!L1787</f>
        <v>0</v>
      </c>
      <c r="BC797" s="50" t="str">
        <v>Digne</v>
      </c>
      <c r="BD797" s="50">
        <v>4.5999999999999996</v>
      </c>
      <c r="BE797" s="50" t="str">
        <v>Aston Villa</v>
      </c>
      <c r="BF797" s="50">
        <v>2.17</v>
      </c>
      <c r="BG797" s="50">
        <v>3.48</v>
      </c>
      <c r="BH797" s="50">
        <v>3.26</v>
      </c>
      <c r="BI797" s="50">
        <v>2.9</v>
      </c>
      <c r="BJ797" s="50">
        <v>3.17</v>
      </c>
      <c r="BK797" s="50">
        <v>1.1499999999999999</v>
      </c>
      <c r="BL797" s="50">
        <v>2.02</v>
      </c>
      <c r="BM797" s="50">
        <v>2.76</v>
      </c>
      <c r="BN797" s="50">
        <v>0</v>
      </c>
      <c r="BP797" s="126" t="str">
        <f>Main!A797</f>
        <v>Akanji</v>
      </c>
      <c r="BQ797" s="126">
        <f>Main!N3547</f>
        <v>0</v>
      </c>
      <c r="BR797" s="126">
        <f>Main!K27</f>
        <v>0.95</v>
      </c>
      <c r="BS797" s="126" t="str">
        <v>Akanji</v>
      </c>
      <c r="BT797" s="126">
        <v>0</v>
      </c>
      <c r="BU797" s="126">
        <v>0.95</v>
      </c>
      <c r="BV797" s="127" t="str">
        <f t="shared" si="95"/>
        <v>Akanji</v>
      </c>
      <c r="BW797" s="127">
        <f>Main!P3547</f>
        <v>0</v>
      </c>
      <c r="BX797" s="127">
        <f t="shared" si="96"/>
        <v>0.95</v>
      </c>
      <c r="BY797" s="127" t="str">
        <v>Akanji</v>
      </c>
      <c r="BZ797" s="127">
        <v>0</v>
      </c>
      <c r="CA797" s="127">
        <v>0.95</v>
      </c>
      <c r="CH797" s="19" t="str">
        <f t="shared" si="97"/>
        <v>Akanji</v>
      </c>
      <c r="CI797" s="19">
        <f>Main!M3547-BQ797-BW797-CC797</f>
        <v>0</v>
      </c>
      <c r="CJ797" s="19">
        <f t="shared" si="98"/>
        <v>0.95</v>
      </c>
      <c r="CK797" s="19" t="str">
        <v>Digne</v>
      </c>
      <c r="CL797" s="19">
        <v>0</v>
      </c>
      <c r="CM797" s="19">
        <v>2.76</v>
      </c>
    </row>
    <row r="798" spans="1:91">
      <c r="A798" s="48" t="str">
        <v>Stones</v>
      </c>
      <c r="B798" s="48">
        <v>5.4</v>
      </c>
      <c r="C798" s="48" t="str">
        <v>Man City</v>
      </c>
      <c r="D798" s="48">
        <v>3.18</v>
      </c>
      <c r="E798" s="48">
        <v>2.4700000000000002</v>
      </c>
      <c r="F798" s="48">
        <v>4.68</v>
      </c>
      <c r="G798" s="48">
        <v>3.03</v>
      </c>
      <c r="H798" s="48">
        <v>1.96</v>
      </c>
      <c r="I798" s="48">
        <v>3.99</v>
      </c>
      <c r="J798" s="48">
        <v>2.36</v>
      </c>
      <c r="K798" s="48">
        <v>1.05</v>
      </c>
      <c r="L798" s="48">
        <v>0</v>
      </c>
      <c r="N798" s="252">
        <f t="shared" si="94"/>
        <v>3</v>
      </c>
      <c r="O798" s="49" t="str">
        <f>Main!A908</f>
        <v>Thiago Silva</v>
      </c>
      <c r="P798" s="49">
        <f>Main!B908</f>
        <v>5.4</v>
      </c>
      <c r="Q798" s="49" t="str">
        <f>Main!C908</f>
        <v>Chelsea</v>
      </c>
      <c r="R798" s="49">
        <f>Main!D908</f>
        <v>3.27</v>
      </c>
      <c r="S798" s="49">
        <f>Main!E908</f>
        <v>4.46</v>
      </c>
      <c r="T798" s="49">
        <f>Main!F908</f>
        <v>3.03</v>
      </c>
      <c r="U798" s="49">
        <f>Main!G908</f>
        <v>1.37</v>
      </c>
      <c r="V798" s="49">
        <f>Main!H908</f>
        <v>2.4300000000000002</v>
      </c>
      <c r="W798" s="49">
        <f>Main!I908</f>
        <v>1.92</v>
      </c>
      <c r="X798" s="49">
        <f>Main!J908</f>
        <v>2.63</v>
      </c>
      <c r="Y798" s="49">
        <f>Main!K908</f>
        <v>1.54</v>
      </c>
      <c r="Z798" s="49">
        <f>Main!L3548</f>
        <v>0</v>
      </c>
      <c r="AB798" s="49">
        <v>1</v>
      </c>
      <c r="AC798" s="49" t="str">
        <v>Daka</v>
      </c>
      <c r="AD798" s="49">
        <v>5.7</v>
      </c>
      <c r="AE798" s="49" t="str">
        <v>Leicester</v>
      </c>
      <c r="AF798" s="49">
        <v>2.34</v>
      </c>
      <c r="AG798" s="49">
        <v>3.19</v>
      </c>
      <c r="AH798" s="49">
        <v>2.93</v>
      </c>
      <c r="AI798" s="49">
        <v>2.73</v>
      </c>
      <c r="AJ798" s="49">
        <v>2.31</v>
      </c>
      <c r="AK798" s="49">
        <v>2.2799999999999998</v>
      </c>
      <c r="AL798" s="49">
        <v>2.1800000000000002</v>
      </c>
      <c r="AM798" s="49">
        <v>1.83</v>
      </c>
      <c r="AN798" s="49">
        <v>0</v>
      </c>
      <c r="AP798" s="50" t="str">
        <f>Main!A908</f>
        <v>Thiago Silva</v>
      </c>
      <c r="AQ798" s="50">
        <f>Main!B908</f>
        <v>5.4</v>
      </c>
      <c r="AR798" s="50" t="str">
        <f>Main!C908</f>
        <v>Chelsea</v>
      </c>
      <c r="AS798" s="50">
        <f>Main!D908</f>
        <v>3.27</v>
      </c>
      <c r="AT798" s="50">
        <f>Main!E908</f>
        <v>4.46</v>
      </c>
      <c r="AU798" s="50">
        <f>Main!F908</f>
        <v>3.03</v>
      </c>
      <c r="AV798" s="50">
        <f>Main!G908</f>
        <v>1.37</v>
      </c>
      <c r="AW798" s="50">
        <f>Main!H908</f>
        <v>2.4300000000000002</v>
      </c>
      <c r="AX798" s="50">
        <f>Main!I908</f>
        <v>1.92</v>
      </c>
      <c r="AY798" s="50">
        <f>Main!J908</f>
        <v>2.63</v>
      </c>
      <c r="AZ798" s="50">
        <f>Main!K908</f>
        <v>1.54</v>
      </c>
      <c r="BA798" s="50">
        <f>Main!L1788</f>
        <v>0</v>
      </c>
      <c r="BC798" s="50" t="str">
        <v>Akanji</v>
      </c>
      <c r="BD798" s="50">
        <v>5</v>
      </c>
      <c r="BE798" s="50" t="str">
        <v>Man City</v>
      </c>
      <c r="BF798" s="50">
        <v>2.91</v>
      </c>
      <c r="BG798" s="50">
        <v>2.23</v>
      </c>
      <c r="BH798" s="50">
        <v>4.28</v>
      </c>
      <c r="BI798" s="50">
        <v>2.83</v>
      </c>
      <c r="BJ798" s="50">
        <v>1.71</v>
      </c>
      <c r="BK798" s="50">
        <v>3.56</v>
      </c>
      <c r="BL798" s="50">
        <v>2.21</v>
      </c>
      <c r="BM798" s="50">
        <v>0.95</v>
      </c>
      <c r="BN798" s="50">
        <v>0</v>
      </c>
      <c r="BP798" s="126" t="str">
        <f>Main!A798</f>
        <v>Thiago Silva</v>
      </c>
      <c r="BQ798" s="126">
        <f>Main!N3548</f>
        <v>0</v>
      </c>
      <c r="BR798" s="126">
        <f>Main!K28</f>
        <v>1.54</v>
      </c>
      <c r="BS798" s="126" t="str">
        <v>Thiago Silva</v>
      </c>
      <c r="BT798" s="126">
        <v>0</v>
      </c>
      <c r="BU798" s="126">
        <v>1.54</v>
      </c>
      <c r="BV798" s="127" t="str">
        <f t="shared" si="95"/>
        <v>Thiago Silva</v>
      </c>
      <c r="BW798" s="127">
        <f>Main!P3548</f>
        <v>0</v>
      </c>
      <c r="BX798" s="127">
        <f t="shared" si="96"/>
        <v>1.54</v>
      </c>
      <c r="BY798" s="127" t="str">
        <v>Thiago Silva</v>
      </c>
      <c r="BZ798" s="127">
        <v>0</v>
      </c>
      <c r="CA798" s="127">
        <v>1.54</v>
      </c>
      <c r="CH798" s="19" t="str">
        <f t="shared" si="97"/>
        <v>Thiago Silva</v>
      </c>
      <c r="CI798" s="19">
        <f>Main!M3548-BQ798-BW798-CC798</f>
        <v>0</v>
      </c>
      <c r="CJ798" s="19">
        <f t="shared" si="98"/>
        <v>1.54</v>
      </c>
      <c r="CK798" s="19" t="str">
        <v>Akanji</v>
      </c>
      <c r="CL798" s="19">
        <v>0</v>
      </c>
      <c r="CM798" s="19">
        <v>0.95</v>
      </c>
    </row>
    <row r="799" spans="1:91">
      <c r="A799" s="48" t="str">
        <v>Shaw</v>
      </c>
      <c r="B799" s="48">
        <v>4.8</v>
      </c>
      <c r="C799" s="48" t="str">
        <v>Man Utd</v>
      </c>
      <c r="D799" s="48">
        <v>3.54</v>
      </c>
      <c r="E799" s="48">
        <v>4.2</v>
      </c>
      <c r="F799" s="48">
        <v>1.83</v>
      </c>
      <c r="G799" s="48">
        <v>1.77</v>
      </c>
      <c r="H799" s="48">
        <v>3.5</v>
      </c>
      <c r="I799" s="48">
        <v>2.77</v>
      </c>
      <c r="J799" s="48">
        <v>3.37</v>
      </c>
      <c r="K799" s="48">
        <v>1.64</v>
      </c>
      <c r="L799" s="48">
        <v>0</v>
      </c>
      <c r="N799" s="252">
        <f t="shared" si="94"/>
        <v>3</v>
      </c>
      <c r="O799" s="49" t="str">
        <f>Main!A909</f>
        <v>Martínez</v>
      </c>
      <c r="P799" s="49">
        <f>Main!B909</f>
        <v>4.5</v>
      </c>
      <c r="Q799" s="49" t="str">
        <f>Main!C909</f>
        <v>Man Utd</v>
      </c>
      <c r="R799" s="49">
        <f>Main!D909</f>
        <v>1.68</v>
      </c>
      <c r="S799" s="49">
        <f>Main!E909</f>
        <v>3.97</v>
      </c>
      <c r="T799" s="49">
        <f>Main!F909</f>
        <v>1.83</v>
      </c>
      <c r="U799" s="49">
        <f>Main!G909</f>
        <v>1.76</v>
      </c>
      <c r="V799" s="49">
        <f>Main!H909</f>
        <v>3.42</v>
      </c>
      <c r="W799" s="49">
        <f>Main!I909</f>
        <v>2.67</v>
      </c>
      <c r="X799" s="49">
        <f>Main!J909</f>
        <v>3.49</v>
      </c>
      <c r="Y799" s="49">
        <f>Main!K909</f>
        <v>1.59</v>
      </c>
      <c r="Z799" s="49">
        <f>Main!L3549</f>
        <v>0</v>
      </c>
      <c r="AB799" s="49">
        <v>1</v>
      </c>
      <c r="AC799" s="49" t="str">
        <v>Greenwood</v>
      </c>
      <c r="AD799" s="49">
        <v>4.2</v>
      </c>
      <c r="AE799" s="49" t="str">
        <v>Leeds</v>
      </c>
      <c r="AF799" s="49">
        <v>0.81</v>
      </c>
      <c r="AG799" s="49">
        <v>0.99</v>
      </c>
      <c r="AH799" s="49">
        <v>0.74</v>
      </c>
      <c r="AI799" s="49">
        <v>0.86</v>
      </c>
      <c r="AJ799" s="49">
        <v>0.69</v>
      </c>
      <c r="AK799" s="49">
        <v>0.71</v>
      </c>
      <c r="AL799" s="49">
        <v>0.79</v>
      </c>
      <c r="AM799" s="49">
        <v>0.73</v>
      </c>
      <c r="AN799" s="49">
        <v>0</v>
      </c>
      <c r="AP799" s="50" t="str">
        <f>Main!A909</f>
        <v>Martínez</v>
      </c>
      <c r="AQ799" s="50">
        <f>Main!B909</f>
        <v>4.5</v>
      </c>
      <c r="AR799" s="50" t="str">
        <f>Main!C909</f>
        <v>Man Utd</v>
      </c>
      <c r="AS799" s="50">
        <f>Main!D909</f>
        <v>1.68</v>
      </c>
      <c r="AT799" s="50">
        <f>Main!E909</f>
        <v>3.97</v>
      </c>
      <c r="AU799" s="50">
        <f>Main!F909</f>
        <v>1.83</v>
      </c>
      <c r="AV799" s="50">
        <f>Main!G909</f>
        <v>1.76</v>
      </c>
      <c r="AW799" s="50">
        <f>Main!H909</f>
        <v>3.42</v>
      </c>
      <c r="AX799" s="50">
        <f>Main!I909</f>
        <v>2.67</v>
      </c>
      <c r="AY799" s="50">
        <f>Main!J909</f>
        <v>3.49</v>
      </c>
      <c r="AZ799" s="50">
        <f>Main!K909</f>
        <v>1.59</v>
      </c>
      <c r="BA799" s="50">
        <f>Main!L1789</f>
        <v>0</v>
      </c>
      <c r="BC799" s="50" t="str">
        <v>Thiago Silva</v>
      </c>
      <c r="BD799" s="50">
        <v>5.4</v>
      </c>
      <c r="BE799" s="50" t="str">
        <v>Chelsea</v>
      </c>
      <c r="BF799" s="50">
        <v>3.27</v>
      </c>
      <c r="BG799" s="50">
        <v>4.46</v>
      </c>
      <c r="BH799" s="50">
        <v>3.03</v>
      </c>
      <c r="BI799" s="50">
        <v>1.37</v>
      </c>
      <c r="BJ799" s="50">
        <v>2.4300000000000002</v>
      </c>
      <c r="BK799" s="50">
        <v>1.92</v>
      </c>
      <c r="BL799" s="50">
        <v>2.63</v>
      </c>
      <c r="BM799" s="50">
        <v>1.54</v>
      </c>
      <c r="BN799" s="50">
        <v>0</v>
      </c>
      <c r="BP799" s="126" t="str">
        <f>Main!A799</f>
        <v>Martínez</v>
      </c>
      <c r="BQ799" s="126">
        <f>Main!N3549</f>
        <v>0</v>
      </c>
      <c r="BR799" s="126">
        <f>Main!K29</f>
        <v>1.59</v>
      </c>
      <c r="BS799" s="126" t="str">
        <v>Martínez</v>
      </c>
      <c r="BT799" s="126">
        <v>0</v>
      </c>
      <c r="BU799" s="126">
        <v>1.59</v>
      </c>
      <c r="BV799" s="127" t="str">
        <f t="shared" si="95"/>
        <v>Martínez</v>
      </c>
      <c r="BW799" s="127">
        <f>Main!P3549</f>
        <v>0</v>
      </c>
      <c r="BX799" s="127">
        <f t="shared" si="96"/>
        <v>1.59</v>
      </c>
      <c r="BY799" s="127" t="str">
        <v>Martínez</v>
      </c>
      <c r="BZ799" s="127">
        <v>0</v>
      </c>
      <c r="CA799" s="127">
        <v>1.59</v>
      </c>
      <c r="CH799" s="19" t="str">
        <f t="shared" si="97"/>
        <v>Martínez</v>
      </c>
      <c r="CI799" s="19">
        <f>Main!M3549-BQ799-BW799-CC799</f>
        <v>0</v>
      </c>
      <c r="CJ799" s="19">
        <f t="shared" si="98"/>
        <v>1.59</v>
      </c>
      <c r="CK799" s="19" t="str">
        <v>Thiago Silva</v>
      </c>
      <c r="CL799" s="19">
        <v>0</v>
      </c>
      <c r="CM799" s="19">
        <v>1.54</v>
      </c>
    </row>
    <row r="800" spans="1:91">
      <c r="A800" s="48" t="str">
        <v>Cucurella</v>
      </c>
      <c r="B800" s="48">
        <v>5.0999999999999996</v>
      </c>
      <c r="C800" s="48" t="str">
        <v>Chelsea</v>
      </c>
      <c r="D800" s="48">
        <v>3.86</v>
      </c>
      <c r="E800" s="48">
        <v>5.55</v>
      </c>
      <c r="F800" s="48">
        <v>3.95</v>
      </c>
      <c r="G800" s="48">
        <v>1.86</v>
      </c>
      <c r="H800" s="48">
        <v>2.25</v>
      </c>
      <c r="I800" s="48">
        <v>1.58</v>
      </c>
      <c r="J800" s="48">
        <v>2.11</v>
      </c>
      <c r="K800" s="48">
        <v>1.37</v>
      </c>
      <c r="L800" s="48">
        <v>0</v>
      </c>
      <c r="N800" s="252">
        <f t="shared" si="94"/>
        <v>3</v>
      </c>
      <c r="O800" s="49" t="str">
        <f>Main!A910</f>
        <v>Mee</v>
      </c>
      <c r="P800" s="49">
        <f>Main!B910</f>
        <v>4.5999999999999996</v>
      </c>
      <c r="Q800" s="49" t="str">
        <f>Main!C910</f>
        <v>Brentford</v>
      </c>
      <c r="R800" s="49">
        <f>Main!D910</f>
        <v>2.67</v>
      </c>
      <c r="S800" s="49">
        <f>Main!E910</f>
        <v>1.94</v>
      </c>
      <c r="T800" s="49">
        <f>Main!F910</f>
        <v>3.89</v>
      </c>
      <c r="U800" s="49">
        <f>Main!G910</f>
        <v>2.54</v>
      </c>
      <c r="V800" s="49">
        <f>Main!H910</f>
        <v>3.58</v>
      </c>
      <c r="W800" s="49">
        <f>Main!I910</f>
        <v>1.5</v>
      </c>
      <c r="X800" s="49">
        <f>Main!J910</f>
        <v>3.4</v>
      </c>
      <c r="Y800" s="49">
        <f>Main!K910</f>
        <v>0.85</v>
      </c>
      <c r="Z800" s="49">
        <f>Main!L3550</f>
        <v>0</v>
      </c>
      <c r="AB800" s="49">
        <v>2</v>
      </c>
      <c r="AC800" s="49" t="str">
        <v>De Bruyne</v>
      </c>
      <c r="AD800" s="49">
        <v>12.6</v>
      </c>
      <c r="AE800" s="49" t="str">
        <v>Man City</v>
      </c>
      <c r="AF800" s="49">
        <v>6.01</v>
      </c>
      <c r="AG800" s="49">
        <v>4.38</v>
      </c>
      <c r="AH800" s="49">
        <v>9.01</v>
      </c>
      <c r="AI800" s="49">
        <v>5.29</v>
      </c>
      <c r="AJ800" s="49">
        <v>4.18</v>
      </c>
      <c r="AK800" s="49">
        <v>9.2799999999999994</v>
      </c>
      <c r="AL800" s="49">
        <v>5.0999999999999996</v>
      </c>
      <c r="AM800" s="49">
        <v>2.2400000000000002</v>
      </c>
      <c r="AN800" s="49">
        <v>0</v>
      </c>
      <c r="AP800" s="50" t="str">
        <f>Main!A910</f>
        <v>Mee</v>
      </c>
      <c r="AQ800" s="50">
        <f>Main!B910</f>
        <v>4.5999999999999996</v>
      </c>
      <c r="AR800" s="50" t="str">
        <f>Main!C910</f>
        <v>Brentford</v>
      </c>
      <c r="AS800" s="50">
        <f>Main!D910</f>
        <v>2.67</v>
      </c>
      <c r="AT800" s="50">
        <f>Main!E910</f>
        <v>1.94</v>
      </c>
      <c r="AU800" s="50">
        <f>Main!F910</f>
        <v>3.89</v>
      </c>
      <c r="AV800" s="50">
        <f>Main!G910</f>
        <v>2.54</v>
      </c>
      <c r="AW800" s="50">
        <f>Main!H910</f>
        <v>3.58</v>
      </c>
      <c r="AX800" s="50">
        <f>Main!I910</f>
        <v>1.5</v>
      </c>
      <c r="AY800" s="50">
        <f>Main!J910</f>
        <v>3.4</v>
      </c>
      <c r="AZ800" s="50">
        <f>Main!K910</f>
        <v>0.85</v>
      </c>
      <c r="BA800" s="50">
        <f>Main!L1790</f>
        <v>0</v>
      </c>
      <c r="BC800" s="50" t="str">
        <v>Martínez</v>
      </c>
      <c r="BD800" s="50">
        <v>4.5</v>
      </c>
      <c r="BE800" s="50" t="str">
        <v>Man Utd</v>
      </c>
      <c r="BF800" s="50">
        <v>1.68</v>
      </c>
      <c r="BG800" s="50">
        <v>3.97</v>
      </c>
      <c r="BH800" s="50">
        <v>1.83</v>
      </c>
      <c r="BI800" s="50">
        <v>1.76</v>
      </c>
      <c r="BJ800" s="50">
        <v>3.42</v>
      </c>
      <c r="BK800" s="50">
        <v>2.67</v>
      </c>
      <c r="BL800" s="50">
        <v>3.49</v>
      </c>
      <c r="BM800" s="50">
        <v>1.59</v>
      </c>
      <c r="BN800" s="50">
        <v>0</v>
      </c>
      <c r="BP800" s="126" t="str">
        <f>Main!A800</f>
        <v>Mee</v>
      </c>
      <c r="BQ800" s="126">
        <f>Main!N3550</f>
        <v>0</v>
      </c>
      <c r="BR800" s="126">
        <f>Main!K30</f>
        <v>0.85</v>
      </c>
      <c r="BS800" s="126" t="str">
        <v>Mee</v>
      </c>
      <c r="BT800" s="126">
        <v>0</v>
      </c>
      <c r="BU800" s="126">
        <v>0.85</v>
      </c>
      <c r="BV800" s="127" t="str">
        <f t="shared" si="95"/>
        <v>Mee</v>
      </c>
      <c r="BW800" s="127">
        <f>Main!P3550</f>
        <v>0</v>
      </c>
      <c r="BX800" s="127">
        <f t="shared" si="96"/>
        <v>0.85</v>
      </c>
      <c r="BY800" s="127" t="str">
        <v>Mee</v>
      </c>
      <c r="BZ800" s="127">
        <v>0</v>
      </c>
      <c r="CA800" s="127">
        <v>0.85</v>
      </c>
      <c r="CH800" s="19" t="str">
        <f t="shared" si="97"/>
        <v>Mee</v>
      </c>
      <c r="CI800" s="19">
        <f>Main!M3550-BQ800-BW800-CC800</f>
        <v>0</v>
      </c>
      <c r="CJ800" s="19">
        <f t="shared" si="98"/>
        <v>0.85</v>
      </c>
      <c r="CK800" s="19" t="str">
        <v>Martínez</v>
      </c>
      <c r="CL800" s="19">
        <v>0</v>
      </c>
      <c r="CM800" s="19">
        <v>1.59</v>
      </c>
    </row>
    <row r="801" spans="1:91">
      <c r="A801" s="48" t="str">
        <v>Varane</v>
      </c>
      <c r="B801" s="48">
        <v>4.8</v>
      </c>
      <c r="C801" s="48" t="str">
        <v>Man Utd</v>
      </c>
      <c r="D801" s="48">
        <v>3.47</v>
      </c>
      <c r="E801" s="48">
        <v>3.84</v>
      </c>
      <c r="F801" s="48">
        <v>1.94</v>
      </c>
      <c r="G801" s="48">
        <v>1.83</v>
      </c>
      <c r="H801" s="48">
        <v>3.41</v>
      </c>
      <c r="I801" s="48">
        <v>2.6</v>
      </c>
      <c r="J801" s="48">
        <v>3.21</v>
      </c>
      <c r="K801" s="48">
        <v>1.55</v>
      </c>
      <c r="L801" s="48">
        <v>0</v>
      </c>
      <c r="N801" s="252">
        <f t="shared" si="94"/>
        <v>3</v>
      </c>
      <c r="O801" s="49" t="str">
        <f>Main!A911</f>
        <v>Cresswell</v>
      </c>
      <c r="P801" s="49">
        <f>Main!B911</f>
        <v>4.8</v>
      </c>
      <c r="Q801" s="49" t="str">
        <f>Main!C911</f>
        <v>West Ham</v>
      </c>
      <c r="R801" s="49">
        <f>Main!D911</f>
        <v>2.87</v>
      </c>
      <c r="S801" s="49">
        <f>Main!E911</f>
        <v>2.71</v>
      </c>
      <c r="T801" s="49">
        <f>Main!F911</f>
        <v>2.66</v>
      </c>
      <c r="U801" s="49">
        <f>Main!G911</f>
        <v>3.33</v>
      </c>
      <c r="V801" s="49">
        <f>Main!H911</f>
        <v>1.69</v>
      </c>
      <c r="W801" s="49">
        <f>Main!I911</f>
        <v>2.21</v>
      </c>
      <c r="X801" s="49">
        <f>Main!J911</f>
        <v>1.63</v>
      </c>
      <c r="Y801" s="49">
        <f>Main!K911</f>
        <v>2.86</v>
      </c>
      <c r="Z801" s="49">
        <f>Main!L3551</f>
        <v>0</v>
      </c>
      <c r="AB801" s="49">
        <v>2</v>
      </c>
      <c r="AC801" s="49" t="str">
        <v>Son</v>
      </c>
      <c r="AD801" s="49">
        <v>11.6</v>
      </c>
      <c r="AE801" s="49" t="str">
        <v>Spurs</v>
      </c>
      <c r="AF801" s="49">
        <v>5.93</v>
      </c>
      <c r="AG801" s="49">
        <v>5.04</v>
      </c>
      <c r="AH801" s="49">
        <v>8.06</v>
      </c>
      <c r="AI801" s="49">
        <v>5.0999999999999996</v>
      </c>
      <c r="AJ801" s="49">
        <v>3.66</v>
      </c>
      <c r="AK801" s="49">
        <v>4.46</v>
      </c>
      <c r="AL801" s="49">
        <v>4.74</v>
      </c>
      <c r="AM801" s="49">
        <v>4.2</v>
      </c>
      <c r="AN801" s="49">
        <v>0</v>
      </c>
      <c r="AP801" s="50" t="str">
        <f>Main!A911</f>
        <v>Cresswell</v>
      </c>
      <c r="AQ801" s="50">
        <f>Main!B911</f>
        <v>4.8</v>
      </c>
      <c r="AR801" s="50" t="str">
        <f>Main!C911</f>
        <v>West Ham</v>
      </c>
      <c r="AS801" s="50">
        <f>Main!D911</f>
        <v>2.87</v>
      </c>
      <c r="AT801" s="50">
        <f>Main!E911</f>
        <v>2.71</v>
      </c>
      <c r="AU801" s="50">
        <f>Main!F911</f>
        <v>2.66</v>
      </c>
      <c r="AV801" s="50">
        <f>Main!G911</f>
        <v>3.33</v>
      </c>
      <c r="AW801" s="50">
        <f>Main!H911</f>
        <v>1.69</v>
      </c>
      <c r="AX801" s="50">
        <f>Main!I911</f>
        <v>2.21</v>
      </c>
      <c r="AY801" s="50">
        <f>Main!J911</f>
        <v>1.63</v>
      </c>
      <c r="AZ801" s="50">
        <f>Main!K911</f>
        <v>2.86</v>
      </c>
      <c r="BA801" s="50">
        <f>Main!L1791</f>
        <v>0</v>
      </c>
      <c r="BC801" s="50" t="str">
        <v>Mee</v>
      </c>
      <c r="BD801" s="50">
        <v>4.5999999999999996</v>
      </c>
      <c r="BE801" s="50" t="str">
        <v>Brentford</v>
      </c>
      <c r="BF801" s="50">
        <v>2.67</v>
      </c>
      <c r="BG801" s="50">
        <v>1.94</v>
      </c>
      <c r="BH801" s="50">
        <v>3.89</v>
      </c>
      <c r="BI801" s="50">
        <v>2.54</v>
      </c>
      <c r="BJ801" s="50">
        <v>3.58</v>
      </c>
      <c r="BK801" s="50">
        <v>1.5</v>
      </c>
      <c r="BL801" s="50">
        <v>3.4</v>
      </c>
      <c r="BM801" s="50">
        <v>0.85</v>
      </c>
      <c r="BN801" s="50">
        <v>0</v>
      </c>
      <c r="BP801" s="126" t="str">
        <f>Main!A801</f>
        <v>Cresswell</v>
      </c>
      <c r="BQ801" s="126">
        <f>Main!N3551</f>
        <v>0</v>
      </c>
      <c r="BR801" s="126">
        <f>Main!K31</f>
        <v>2.86</v>
      </c>
      <c r="BS801" s="126" t="str">
        <v>Cresswell</v>
      </c>
      <c r="BT801" s="126">
        <v>0</v>
      </c>
      <c r="BU801" s="126">
        <v>2.86</v>
      </c>
      <c r="BV801" s="127" t="str">
        <f t="shared" si="95"/>
        <v>Cresswell</v>
      </c>
      <c r="BW801" s="127">
        <f>Main!P3551</f>
        <v>0</v>
      </c>
      <c r="BX801" s="127">
        <f t="shared" si="96"/>
        <v>2.86</v>
      </c>
      <c r="BY801" s="127" t="str">
        <v>Cresswell</v>
      </c>
      <c r="BZ801" s="127">
        <v>0</v>
      </c>
      <c r="CA801" s="127">
        <v>2.86</v>
      </c>
      <c r="CH801" s="19" t="str">
        <f t="shared" si="97"/>
        <v>Cresswell</v>
      </c>
      <c r="CI801" s="19">
        <f>Main!M3551-BQ801-BW801-CC801</f>
        <v>0</v>
      </c>
      <c r="CJ801" s="19">
        <f t="shared" si="98"/>
        <v>2.86</v>
      </c>
      <c r="CK801" s="19" t="str">
        <v>Mee</v>
      </c>
      <c r="CL801" s="19">
        <v>0</v>
      </c>
      <c r="CM801" s="19">
        <v>0.85</v>
      </c>
    </row>
    <row r="802" spans="1:91">
      <c r="A802" s="48" t="str">
        <v>Estupiñán</v>
      </c>
      <c r="B802" s="48">
        <v>4.5</v>
      </c>
      <c r="C802" s="48" t="str">
        <v>Brighton</v>
      </c>
      <c r="D802" s="48">
        <v>2.37</v>
      </c>
      <c r="E802" s="48">
        <v>3.26</v>
      </c>
      <c r="F802" s="48">
        <v>2.17</v>
      </c>
      <c r="G802" s="48">
        <v>2.61</v>
      </c>
      <c r="H802" s="48">
        <v>3.62</v>
      </c>
      <c r="I802" s="48">
        <v>2.79</v>
      </c>
      <c r="J802" s="48">
        <v>3.17</v>
      </c>
      <c r="K802" s="48">
        <v>1.31</v>
      </c>
      <c r="L802" s="48">
        <v>0</v>
      </c>
      <c r="N802" s="252">
        <f t="shared" si="94"/>
        <v>3</v>
      </c>
      <c r="O802" s="49" t="str">
        <f>Main!A912</f>
        <v>Konsa</v>
      </c>
      <c r="P802" s="49">
        <f>Main!B912</f>
        <v>4.4000000000000004</v>
      </c>
      <c r="Q802" s="49" t="str">
        <f>Main!C912</f>
        <v>Aston Villa</v>
      </c>
      <c r="R802" s="49">
        <f>Main!D912</f>
        <v>1.95</v>
      </c>
      <c r="S802" s="49">
        <f>Main!E912</f>
        <v>3.28</v>
      </c>
      <c r="T802" s="49">
        <f>Main!F912</f>
        <v>2.93</v>
      </c>
      <c r="U802" s="49">
        <f>Main!G912</f>
        <v>2.71</v>
      </c>
      <c r="V802" s="49">
        <f>Main!H912</f>
        <v>2.98</v>
      </c>
      <c r="W802" s="49">
        <f>Main!I912</f>
        <v>1.21</v>
      </c>
      <c r="X802" s="49">
        <f>Main!J912</f>
        <v>1.9</v>
      </c>
      <c r="Y802" s="49">
        <f>Main!K912</f>
        <v>2.59</v>
      </c>
      <c r="Z802" s="49">
        <f>Main!L3552</f>
        <v>0</v>
      </c>
      <c r="AB802" s="49">
        <v>2</v>
      </c>
      <c r="AC802" s="49" t="str">
        <v>Foden</v>
      </c>
      <c r="AD802" s="49">
        <v>8.3000000000000007</v>
      </c>
      <c r="AE802" s="49" t="str">
        <v>Man City</v>
      </c>
      <c r="AF802" s="49">
        <v>4.67</v>
      </c>
      <c r="AG802" s="49">
        <v>3.53</v>
      </c>
      <c r="AH802" s="49">
        <v>7.49</v>
      </c>
      <c r="AI802" s="49">
        <v>4.37</v>
      </c>
      <c r="AJ802" s="49">
        <v>3.54</v>
      </c>
      <c r="AK802" s="49">
        <v>7.78</v>
      </c>
      <c r="AL802" s="49">
        <v>4.08</v>
      </c>
      <c r="AM802" s="49">
        <v>1.88</v>
      </c>
      <c r="AN802" s="49">
        <v>0</v>
      </c>
      <c r="AP802" s="50" t="str">
        <f>Main!A912</f>
        <v>Konsa</v>
      </c>
      <c r="AQ802" s="50">
        <f>Main!B912</f>
        <v>4.4000000000000004</v>
      </c>
      <c r="AR802" s="50" t="str">
        <f>Main!C912</f>
        <v>Aston Villa</v>
      </c>
      <c r="AS802" s="50">
        <f>Main!D912</f>
        <v>1.95</v>
      </c>
      <c r="AT802" s="50">
        <f>Main!E912</f>
        <v>3.28</v>
      </c>
      <c r="AU802" s="50">
        <f>Main!F912</f>
        <v>2.93</v>
      </c>
      <c r="AV802" s="50">
        <f>Main!G912</f>
        <v>2.71</v>
      </c>
      <c r="AW802" s="50">
        <f>Main!H912</f>
        <v>2.98</v>
      </c>
      <c r="AX802" s="50">
        <f>Main!I912</f>
        <v>1.21</v>
      </c>
      <c r="AY802" s="50">
        <f>Main!J912</f>
        <v>1.9</v>
      </c>
      <c r="AZ802" s="50">
        <f>Main!K912</f>
        <v>2.59</v>
      </c>
      <c r="BA802" s="50">
        <f>Main!L1792</f>
        <v>0</v>
      </c>
      <c r="BC802" s="50" t="str">
        <v>Cresswell</v>
      </c>
      <c r="BD802" s="50">
        <v>4.8</v>
      </c>
      <c r="BE802" s="50" t="str">
        <v>West Ham</v>
      </c>
      <c r="BF802" s="50">
        <v>2.87</v>
      </c>
      <c r="BG802" s="50">
        <v>2.71</v>
      </c>
      <c r="BH802" s="50">
        <v>2.66</v>
      </c>
      <c r="BI802" s="50">
        <v>3.33</v>
      </c>
      <c r="BJ802" s="50">
        <v>1.69</v>
      </c>
      <c r="BK802" s="50">
        <v>2.21</v>
      </c>
      <c r="BL802" s="50">
        <v>1.63</v>
      </c>
      <c r="BM802" s="50">
        <v>2.86</v>
      </c>
      <c r="BN802" s="50">
        <v>0</v>
      </c>
      <c r="BP802" s="126" t="str">
        <f>Main!A802</f>
        <v>Konsa</v>
      </c>
      <c r="BQ802" s="126">
        <f>Main!N3552</f>
        <v>0</v>
      </c>
      <c r="BR802" s="126">
        <f>Main!K32</f>
        <v>2.59</v>
      </c>
      <c r="BS802" s="126" t="str">
        <v>Konsa</v>
      </c>
      <c r="BT802" s="126">
        <v>0</v>
      </c>
      <c r="BU802" s="126">
        <v>2.59</v>
      </c>
      <c r="BV802" s="127" t="str">
        <f t="shared" si="95"/>
        <v>Konsa</v>
      </c>
      <c r="BW802" s="127">
        <f>Main!P3552</f>
        <v>0</v>
      </c>
      <c r="BX802" s="127">
        <f t="shared" si="96"/>
        <v>2.59</v>
      </c>
      <c r="BY802" s="127" t="str">
        <v>Konsa</v>
      </c>
      <c r="BZ802" s="127">
        <v>0</v>
      </c>
      <c r="CA802" s="127">
        <v>2.59</v>
      </c>
      <c r="CH802" s="19" t="str">
        <f t="shared" si="97"/>
        <v>Konsa</v>
      </c>
      <c r="CI802" s="19">
        <f>Main!M3552-BQ802-BW802-CC802</f>
        <v>0</v>
      </c>
      <c r="CJ802" s="19">
        <f t="shared" si="98"/>
        <v>2.59</v>
      </c>
      <c r="CK802" s="19" t="str">
        <v>Cresswell</v>
      </c>
      <c r="CL802" s="19">
        <v>0</v>
      </c>
      <c r="CM802" s="19">
        <v>2.86</v>
      </c>
    </row>
    <row r="803" spans="1:91">
      <c r="A803" s="48" t="str">
        <v>Matip</v>
      </c>
      <c r="B803" s="48">
        <v>5.9</v>
      </c>
      <c r="C803" s="48" t="str">
        <v>Liverpool</v>
      </c>
      <c r="D803" s="48">
        <v>3.36</v>
      </c>
      <c r="E803" s="48">
        <v>2.5299999999999998</v>
      </c>
      <c r="F803" s="48">
        <v>2.21</v>
      </c>
      <c r="G803" s="48">
        <v>2.44</v>
      </c>
      <c r="H803" s="48">
        <v>2.91</v>
      </c>
      <c r="I803" s="48">
        <v>3.18</v>
      </c>
      <c r="J803" s="48">
        <v>1.93</v>
      </c>
      <c r="K803" s="48">
        <v>2.67</v>
      </c>
      <c r="L803" s="48">
        <v>0</v>
      </c>
      <c r="N803" s="252">
        <f t="shared" si="94"/>
        <v>3</v>
      </c>
      <c r="O803" s="49" t="str">
        <f>Main!A913</f>
        <v>Perraud</v>
      </c>
      <c r="P803" s="49">
        <f>Main!B913</f>
        <v>4.4000000000000004</v>
      </c>
      <c r="Q803" s="49" t="str">
        <f>Main!C913</f>
        <v>Southampton</v>
      </c>
      <c r="R803" s="49">
        <f>Main!D913</f>
        <v>2.5299999999999998</v>
      </c>
      <c r="S803" s="49">
        <f>Main!E913</f>
        <v>3.56</v>
      </c>
      <c r="T803" s="49">
        <f>Main!F913</f>
        <v>2.5099999999999998</v>
      </c>
      <c r="U803" s="49">
        <f>Main!G913</f>
        <v>2.67</v>
      </c>
      <c r="V803" s="49">
        <f>Main!H913</f>
        <v>2.0499999999999998</v>
      </c>
      <c r="W803" s="49">
        <f>Main!I913</f>
        <v>2.89</v>
      </c>
      <c r="X803" s="49">
        <f>Main!J913</f>
        <v>1.51</v>
      </c>
      <c r="Y803" s="49">
        <f>Main!K913</f>
        <v>1.78</v>
      </c>
      <c r="Z803" s="49">
        <f>Main!L3553</f>
        <v>0</v>
      </c>
      <c r="AB803" s="49">
        <v>2</v>
      </c>
      <c r="AC803" s="49" t="str">
        <v>Sterling</v>
      </c>
      <c r="AD803" s="49">
        <v>9.6999999999999993</v>
      </c>
      <c r="AE803" s="49" t="str">
        <v>Chelsea</v>
      </c>
      <c r="AF803" s="49">
        <v>4.1500000000000004</v>
      </c>
      <c r="AG803" s="49">
        <v>6.96</v>
      </c>
      <c r="AH803" s="49">
        <v>4.25</v>
      </c>
      <c r="AI803" s="49">
        <v>2.78</v>
      </c>
      <c r="AJ803" s="49">
        <v>4.63</v>
      </c>
      <c r="AK803" s="49">
        <v>3.51</v>
      </c>
      <c r="AL803" s="49">
        <v>4.37</v>
      </c>
      <c r="AM803" s="49">
        <v>3.17</v>
      </c>
      <c r="AN803" s="49">
        <v>0</v>
      </c>
      <c r="AP803" s="50" t="str">
        <f>Main!A913</f>
        <v>Perraud</v>
      </c>
      <c r="AQ803" s="50">
        <f>Main!B913</f>
        <v>4.4000000000000004</v>
      </c>
      <c r="AR803" s="50" t="str">
        <f>Main!C913</f>
        <v>Southampton</v>
      </c>
      <c r="AS803" s="50">
        <f>Main!D913</f>
        <v>2.5299999999999998</v>
      </c>
      <c r="AT803" s="50">
        <f>Main!E913</f>
        <v>3.56</v>
      </c>
      <c r="AU803" s="50">
        <f>Main!F913</f>
        <v>2.5099999999999998</v>
      </c>
      <c r="AV803" s="50">
        <f>Main!G913</f>
        <v>2.67</v>
      </c>
      <c r="AW803" s="50">
        <f>Main!H913</f>
        <v>2.0499999999999998</v>
      </c>
      <c r="AX803" s="50">
        <f>Main!I913</f>
        <v>2.89</v>
      </c>
      <c r="AY803" s="50">
        <f>Main!J913</f>
        <v>1.51</v>
      </c>
      <c r="AZ803" s="50">
        <f>Main!K913</f>
        <v>1.78</v>
      </c>
      <c r="BA803" s="50">
        <f>Main!L1793</f>
        <v>0</v>
      </c>
      <c r="BC803" s="50" t="str">
        <v>Konsa</v>
      </c>
      <c r="BD803" s="50">
        <v>4.4000000000000004</v>
      </c>
      <c r="BE803" s="50" t="str">
        <v>Aston Villa</v>
      </c>
      <c r="BF803" s="50">
        <v>1.95</v>
      </c>
      <c r="BG803" s="50">
        <v>3.28</v>
      </c>
      <c r="BH803" s="50">
        <v>2.93</v>
      </c>
      <c r="BI803" s="50">
        <v>2.71</v>
      </c>
      <c r="BJ803" s="50">
        <v>2.98</v>
      </c>
      <c r="BK803" s="50">
        <v>1.21</v>
      </c>
      <c r="BL803" s="50">
        <v>1.9</v>
      </c>
      <c r="BM803" s="50">
        <v>2.59</v>
      </c>
      <c r="BN803" s="50">
        <v>0</v>
      </c>
      <c r="BP803" s="126" t="str">
        <f>Main!A803</f>
        <v>Perraud</v>
      </c>
      <c r="BQ803" s="126">
        <f>Main!N3553</f>
        <v>0</v>
      </c>
      <c r="BR803" s="126">
        <f>Main!K33</f>
        <v>1.78</v>
      </c>
      <c r="BS803" s="126" t="str">
        <v>Perraud</v>
      </c>
      <c r="BT803" s="126">
        <v>0</v>
      </c>
      <c r="BU803" s="126">
        <v>1.78</v>
      </c>
      <c r="BV803" s="127" t="str">
        <f t="shared" si="95"/>
        <v>Perraud</v>
      </c>
      <c r="BW803" s="127">
        <f>Main!P3553</f>
        <v>0</v>
      </c>
      <c r="BX803" s="127">
        <f t="shared" si="96"/>
        <v>1.78</v>
      </c>
      <c r="BY803" s="127" t="str">
        <v>Perraud</v>
      </c>
      <c r="BZ803" s="127">
        <v>0</v>
      </c>
      <c r="CA803" s="127">
        <v>1.78</v>
      </c>
      <c r="CH803" s="19" t="str">
        <f t="shared" si="97"/>
        <v>Perraud</v>
      </c>
      <c r="CI803" s="19">
        <f>Main!M3553-BQ803-BW803-CC803</f>
        <v>0</v>
      </c>
      <c r="CJ803" s="19">
        <f t="shared" si="98"/>
        <v>1.78</v>
      </c>
      <c r="CK803" s="19" t="str">
        <v>Konsa</v>
      </c>
      <c r="CL803" s="19">
        <v>0</v>
      </c>
      <c r="CM803" s="19">
        <v>2.59</v>
      </c>
    </row>
    <row r="804" spans="1:91">
      <c r="A804" s="48" t="str">
        <v>Romero</v>
      </c>
      <c r="B804" s="48">
        <v>4.9000000000000004</v>
      </c>
      <c r="C804" s="48" t="str">
        <v>Spurs</v>
      </c>
      <c r="D804" s="48">
        <v>2.2200000000000002</v>
      </c>
      <c r="E804" s="48">
        <v>2.83</v>
      </c>
      <c r="F804" s="48">
        <v>3.59</v>
      </c>
      <c r="G804" s="48">
        <v>2.67</v>
      </c>
      <c r="H804" s="48">
        <v>1.63</v>
      </c>
      <c r="I804" s="48">
        <v>2.56</v>
      </c>
      <c r="J804" s="48">
        <v>3.06</v>
      </c>
      <c r="K804" s="48">
        <v>2.5</v>
      </c>
      <c r="L804" s="48">
        <v>0</v>
      </c>
      <c r="N804" s="252">
        <f t="shared" si="94"/>
        <v>3</v>
      </c>
      <c r="O804" s="49" t="str">
        <f>Main!A914</f>
        <v>Kehrer</v>
      </c>
      <c r="P804" s="49">
        <f>Main!B914</f>
        <v>4.5</v>
      </c>
      <c r="Q804" s="49" t="str">
        <f>Main!C914</f>
        <v>West Ham</v>
      </c>
      <c r="R804" s="49">
        <f>Main!D914</f>
        <v>3.05</v>
      </c>
      <c r="S804" s="49">
        <f>Main!E914</f>
        <v>2.16</v>
      </c>
      <c r="T804" s="49">
        <f>Main!F914</f>
        <v>2.38</v>
      </c>
      <c r="U804" s="49">
        <f>Main!G914</f>
        <v>3</v>
      </c>
      <c r="V804" s="49">
        <f>Main!H914</f>
        <v>1.8</v>
      </c>
      <c r="W804" s="49">
        <f>Main!I914</f>
        <v>2.35</v>
      </c>
      <c r="X804" s="49">
        <f>Main!J914</f>
        <v>1.74</v>
      </c>
      <c r="Y804" s="49">
        <f>Main!K914</f>
        <v>2.98</v>
      </c>
      <c r="Z804" s="49">
        <f>Main!L3554</f>
        <v>0</v>
      </c>
      <c r="AB804" s="49">
        <v>2</v>
      </c>
      <c r="AC804" s="49" t="str">
        <v>Fernandes</v>
      </c>
      <c r="AD804" s="49">
        <v>9.8000000000000007</v>
      </c>
      <c r="AE804" s="49" t="str">
        <v>Man Utd</v>
      </c>
      <c r="AF804" s="49">
        <v>4.3</v>
      </c>
      <c r="AG804" s="49">
        <v>5.29</v>
      </c>
      <c r="AH804" s="49">
        <v>3.31</v>
      </c>
      <c r="AI804" s="49">
        <v>3.29</v>
      </c>
      <c r="AJ804" s="49">
        <v>4.83</v>
      </c>
      <c r="AK804" s="49">
        <v>4.5</v>
      </c>
      <c r="AL804" s="49">
        <v>4.8499999999999996</v>
      </c>
      <c r="AM804" s="49">
        <v>2.36</v>
      </c>
      <c r="AN804" s="49">
        <v>0</v>
      </c>
      <c r="AP804" s="50" t="str">
        <f>Main!A914</f>
        <v>Kehrer</v>
      </c>
      <c r="AQ804" s="50">
        <f>Main!B914</f>
        <v>4.5</v>
      </c>
      <c r="AR804" s="50" t="str">
        <f>Main!C914</f>
        <v>West Ham</v>
      </c>
      <c r="AS804" s="50">
        <f>Main!D914</f>
        <v>3.05</v>
      </c>
      <c r="AT804" s="50">
        <f>Main!E914</f>
        <v>2.16</v>
      </c>
      <c r="AU804" s="50">
        <f>Main!F914</f>
        <v>2.38</v>
      </c>
      <c r="AV804" s="50">
        <f>Main!G914</f>
        <v>3</v>
      </c>
      <c r="AW804" s="50">
        <f>Main!H914</f>
        <v>1.8</v>
      </c>
      <c r="AX804" s="50">
        <f>Main!I914</f>
        <v>2.35</v>
      </c>
      <c r="AY804" s="50">
        <f>Main!J914</f>
        <v>1.74</v>
      </c>
      <c r="AZ804" s="50">
        <f>Main!K914</f>
        <v>2.98</v>
      </c>
      <c r="BA804" s="50">
        <f>Main!L1794</f>
        <v>0</v>
      </c>
      <c r="BC804" s="50" t="str">
        <v>Perraud</v>
      </c>
      <c r="BD804" s="50">
        <v>4.4000000000000004</v>
      </c>
      <c r="BE804" s="50" t="str">
        <v>Southampton</v>
      </c>
      <c r="BF804" s="50">
        <v>2.5299999999999998</v>
      </c>
      <c r="BG804" s="50">
        <v>3.56</v>
      </c>
      <c r="BH804" s="50">
        <v>2.5099999999999998</v>
      </c>
      <c r="BI804" s="50">
        <v>2.67</v>
      </c>
      <c r="BJ804" s="50">
        <v>2.0499999999999998</v>
      </c>
      <c r="BK804" s="50">
        <v>2.89</v>
      </c>
      <c r="BL804" s="50">
        <v>1.51</v>
      </c>
      <c r="BM804" s="50">
        <v>1.78</v>
      </c>
      <c r="BN804" s="50">
        <v>0</v>
      </c>
      <c r="BP804" s="126" t="str">
        <f>Main!A804</f>
        <v>Kehrer</v>
      </c>
      <c r="BQ804" s="126">
        <f>Main!N3554</f>
        <v>0</v>
      </c>
      <c r="BR804" s="126">
        <f>Main!K34</f>
        <v>2.98</v>
      </c>
      <c r="BS804" s="126" t="str">
        <v>Kehrer</v>
      </c>
      <c r="BT804" s="126">
        <v>0</v>
      </c>
      <c r="BU804" s="126">
        <v>2.98</v>
      </c>
      <c r="BV804" s="127" t="str">
        <f t="shared" si="95"/>
        <v>Kehrer</v>
      </c>
      <c r="BW804" s="127">
        <f>Main!P3554</f>
        <v>0</v>
      </c>
      <c r="BX804" s="127">
        <f t="shared" si="96"/>
        <v>2.98</v>
      </c>
      <c r="BY804" s="127" t="str">
        <v>Kehrer</v>
      </c>
      <c r="BZ804" s="127">
        <v>0</v>
      </c>
      <c r="CA804" s="127">
        <v>2.98</v>
      </c>
      <c r="CH804" s="19" t="str">
        <f t="shared" si="97"/>
        <v>Kehrer</v>
      </c>
      <c r="CI804" s="19">
        <f>Main!M3554-BQ804-BW804-CC804</f>
        <v>0</v>
      </c>
      <c r="CJ804" s="19">
        <f t="shared" si="98"/>
        <v>2.98</v>
      </c>
      <c r="CK804" s="19" t="str">
        <v>Perraud</v>
      </c>
      <c r="CL804" s="19">
        <v>0</v>
      </c>
      <c r="CM804" s="19">
        <v>1.78</v>
      </c>
    </row>
    <row r="805" spans="1:91">
      <c r="A805" s="48" t="str">
        <v>Koulibaly</v>
      </c>
      <c r="B805" s="48">
        <v>5.5</v>
      </c>
      <c r="C805" s="48" t="str">
        <v>Chelsea</v>
      </c>
      <c r="D805" s="48">
        <v>3.41</v>
      </c>
      <c r="E805" s="48">
        <v>4.5599999999999996</v>
      </c>
      <c r="F805" s="48">
        <v>3.01</v>
      </c>
      <c r="G805" s="48">
        <v>1.31</v>
      </c>
      <c r="H805" s="48">
        <v>2.6</v>
      </c>
      <c r="I805" s="48">
        <v>1.91</v>
      </c>
      <c r="J805" s="48">
        <v>2.62</v>
      </c>
      <c r="K805" s="48">
        <v>1.51</v>
      </c>
      <c r="L805" s="48">
        <v>0</v>
      </c>
      <c r="N805" s="252">
        <f t="shared" si="94"/>
        <v>3</v>
      </c>
      <c r="O805" s="49" t="str">
        <f>Main!A915</f>
        <v>Ream</v>
      </c>
      <c r="P805" s="49">
        <f>Main!B915</f>
        <v>4.5</v>
      </c>
      <c r="Q805" s="49" t="str">
        <f>Main!C915</f>
        <v>Fulham</v>
      </c>
      <c r="R805" s="49">
        <f>Main!D915</f>
        <v>3.01</v>
      </c>
      <c r="S805" s="49">
        <f>Main!E915</f>
        <v>4.28</v>
      </c>
      <c r="T805" s="49">
        <f>Main!F915</f>
        <v>1.46</v>
      </c>
      <c r="U805" s="49">
        <f>Main!G915</f>
        <v>1.91</v>
      </c>
      <c r="V805" s="49">
        <f>Main!H915</f>
        <v>1.48</v>
      </c>
      <c r="W805" s="49">
        <f>Main!I915</f>
        <v>3.12</v>
      </c>
      <c r="X805" s="49">
        <f>Main!J915</f>
        <v>1.69</v>
      </c>
      <c r="Y805" s="49">
        <f>Main!K915</f>
        <v>2.4</v>
      </c>
      <c r="Z805" s="49">
        <f>Main!L3555</f>
        <v>0</v>
      </c>
      <c r="AB805" s="49">
        <v>2</v>
      </c>
      <c r="AC805" s="49" t="str">
        <v>Ødegaard</v>
      </c>
      <c r="AD805" s="49">
        <v>6.4</v>
      </c>
      <c r="AE805" s="49" t="str">
        <v>Arsenal</v>
      </c>
      <c r="AF805" s="49">
        <v>3.72</v>
      </c>
      <c r="AG805" s="49">
        <v>3.71</v>
      </c>
      <c r="AH805" s="49">
        <v>3.41</v>
      </c>
      <c r="AI805" s="49">
        <v>3.8</v>
      </c>
      <c r="AJ805" s="49">
        <v>3.88</v>
      </c>
      <c r="AK805" s="49">
        <v>7.39</v>
      </c>
      <c r="AL805" s="49">
        <v>3.75</v>
      </c>
      <c r="AM805" s="49">
        <v>3.02</v>
      </c>
      <c r="AN805" s="49">
        <v>0</v>
      </c>
      <c r="AP805" s="50" t="str">
        <f>Main!A915</f>
        <v>Ream</v>
      </c>
      <c r="AQ805" s="50">
        <f>Main!B915</f>
        <v>4.5</v>
      </c>
      <c r="AR805" s="50" t="str">
        <f>Main!C915</f>
        <v>Fulham</v>
      </c>
      <c r="AS805" s="50">
        <f>Main!D915</f>
        <v>3.01</v>
      </c>
      <c r="AT805" s="50">
        <f>Main!E915</f>
        <v>4.28</v>
      </c>
      <c r="AU805" s="50">
        <f>Main!F915</f>
        <v>1.46</v>
      </c>
      <c r="AV805" s="50">
        <f>Main!G915</f>
        <v>1.91</v>
      </c>
      <c r="AW805" s="50">
        <f>Main!H915</f>
        <v>1.48</v>
      </c>
      <c r="AX805" s="50">
        <f>Main!I915</f>
        <v>3.12</v>
      </c>
      <c r="AY805" s="50">
        <f>Main!J915</f>
        <v>1.69</v>
      </c>
      <c r="AZ805" s="50">
        <f>Main!K915</f>
        <v>2.4</v>
      </c>
      <c r="BA805" s="50">
        <f>Main!L1795</f>
        <v>0</v>
      </c>
      <c r="BC805" s="50" t="str">
        <v>Kehrer</v>
      </c>
      <c r="BD805" s="50">
        <v>4.5</v>
      </c>
      <c r="BE805" s="50" t="str">
        <v>West Ham</v>
      </c>
      <c r="BF805" s="50">
        <v>3.05</v>
      </c>
      <c r="BG805" s="50">
        <v>2.16</v>
      </c>
      <c r="BH805" s="50">
        <v>2.38</v>
      </c>
      <c r="BI805" s="50">
        <v>3</v>
      </c>
      <c r="BJ805" s="50">
        <v>1.8</v>
      </c>
      <c r="BK805" s="50">
        <v>2.35</v>
      </c>
      <c r="BL805" s="50">
        <v>1.74</v>
      </c>
      <c r="BM805" s="50">
        <v>2.98</v>
      </c>
      <c r="BN805" s="50">
        <v>0</v>
      </c>
      <c r="BP805" s="126" t="str">
        <f>Main!A805</f>
        <v>Ream</v>
      </c>
      <c r="BQ805" s="126">
        <f>Main!N3555</f>
        <v>0</v>
      </c>
      <c r="BR805" s="126">
        <f>Main!K35</f>
        <v>2.4</v>
      </c>
      <c r="BS805" s="126" t="str">
        <v>Ream</v>
      </c>
      <c r="BT805" s="126">
        <v>0</v>
      </c>
      <c r="BU805" s="126">
        <v>2.4</v>
      </c>
      <c r="BV805" s="127" t="str">
        <f t="shared" si="95"/>
        <v>Ream</v>
      </c>
      <c r="BW805" s="127">
        <f>Main!P3555</f>
        <v>0</v>
      </c>
      <c r="BX805" s="127">
        <f t="shared" si="96"/>
        <v>2.4</v>
      </c>
      <c r="BY805" s="127" t="str">
        <v>Ream</v>
      </c>
      <c r="BZ805" s="127">
        <v>0</v>
      </c>
      <c r="CA805" s="127">
        <v>2.4</v>
      </c>
      <c r="CH805" s="19" t="str">
        <f t="shared" si="97"/>
        <v>Ream</v>
      </c>
      <c r="CI805" s="19">
        <f>Main!M3555-BQ805-BW805-CC805</f>
        <v>0</v>
      </c>
      <c r="CJ805" s="19">
        <f t="shared" si="98"/>
        <v>2.4</v>
      </c>
      <c r="CK805" s="19" t="str">
        <v>Kehrer</v>
      </c>
      <c r="CL805" s="19">
        <v>0</v>
      </c>
      <c r="CM805" s="19">
        <v>2.98</v>
      </c>
    </row>
    <row r="806" spans="1:91">
      <c r="A806" s="48" t="str">
        <v>Digne</v>
      </c>
      <c r="B806" s="48">
        <v>4.5999999999999996</v>
      </c>
      <c r="C806" s="48" t="str">
        <v>Aston Villa</v>
      </c>
      <c r="D806" s="48">
        <v>2.17</v>
      </c>
      <c r="E806" s="48">
        <v>3.48</v>
      </c>
      <c r="F806" s="48">
        <v>3.26</v>
      </c>
      <c r="G806" s="48">
        <v>2.9</v>
      </c>
      <c r="H806" s="48">
        <v>3.17</v>
      </c>
      <c r="I806" s="48">
        <v>1.1499999999999999</v>
      </c>
      <c r="J806" s="48">
        <v>2.02</v>
      </c>
      <c r="K806" s="48">
        <v>2.76</v>
      </c>
      <c r="L806" s="48">
        <v>0</v>
      </c>
      <c r="N806" s="252">
        <f t="shared" si="94"/>
        <v>3</v>
      </c>
      <c r="O806" s="49" t="str">
        <f>Main!A916</f>
        <v>R.Sessegnon</v>
      </c>
      <c r="P806" s="49">
        <f>Main!B916</f>
        <v>4.5</v>
      </c>
      <c r="Q806" s="49" t="str">
        <f>Main!C916</f>
        <v>Spurs</v>
      </c>
      <c r="R806" s="49">
        <f>Main!D916</f>
        <v>1.93</v>
      </c>
      <c r="S806" s="49">
        <f>Main!E916</f>
        <v>2.33</v>
      </c>
      <c r="T806" s="49">
        <f>Main!F916</f>
        <v>3.6</v>
      </c>
      <c r="U806" s="49">
        <f>Main!G916</f>
        <v>2.44</v>
      </c>
      <c r="V806" s="49">
        <f>Main!H916</f>
        <v>1.61</v>
      </c>
      <c r="W806" s="49">
        <f>Main!I916</f>
        <v>2.38</v>
      </c>
      <c r="X806" s="49">
        <f>Main!J916</f>
        <v>2.61</v>
      </c>
      <c r="Y806" s="49">
        <f>Main!K916</f>
        <v>2.27</v>
      </c>
      <c r="Z806" s="49">
        <f>Main!L3556</f>
        <v>0</v>
      </c>
      <c r="AB806" s="49">
        <v>2</v>
      </c>
      <c r="AC806" s="49" t="str">
        <v>Trossard</v>
      </c>
      <c r="AD806" s="49">
        <v>7</v>
      </c>
      <c r="AE806" s="49" t="str">
        <v>Brighton</v>
      </c>
      <c r="AF806" s="49">
        <v>3.94</v>
      </c>
      <c r="AG806" s="49">
        <v>4.53</v>
      </c>
      <c r="AH806" s="49">
        <v>3.51</v>
      </c>
      <c r="AI806" s="49">
        <v>3.95</v>
      </c>
      <c r="AJ806" s="49">
        <v>4.8600000000000003</v>
      </c>
      <c r="AK806" s="49">
        <v>3.93</v>
      </c>
      <c r="AL806" s="49">
        <v>4.7300000000000004</v>
      </c>
      <c r="AM806" s="49">
        <v>2.04</v>
      </c>
      <c r="AN806" s="49">
        <v>0</v>
      </c>
      <c r="AP806" s="50" t="str">
        <f>Main!A916</f>
        <v>R.Sessegnon</v>
      </c>
      <c r="AQ806" s="50">
        <f>Main!B916</f>
        <v>4.5</v>
      </c>
      <c r="AR806" s="50" t="str">
        <f>Main!C916</f>
        <v>Spurs</v>
      </c>
      <c r="AS806" s="50">
        <f>Main!D916</f>
        <v>1.93</v>
      </c>
      <c r="AT806" s="50">
        <f>Main!E916</f>
        <v>2.33</v>
      </c>
      <c r="AU806" s="50">
        <f>Main!F916</f>
        <v>3.6</v>
      </c>
      <c r="AV806" s="50">
        <f>Main!G916</f>
        <v>2.44</v>
      </c>
      <c r="AW806" s="50">
        <f>Main!H916</f>
        <v>1.61</v>
      </c>
      <c r="AX806" s="50">
        <f>Main!I916</f>
        <v>2.38</v>
      </c>
      <c r="AY806" s="50">
        <f>Main!J916</f>
        <v>2.61</v>
      </c>
      <c r="AZ806" s="50">
        <f>Main!K916</f>
        <v>2.27</v>
      </c>
      <c r="BA806" s="50">
        <f>Main!L1796</f>
        <v>0</v>
      </c>
      <c r="BC806" s="50" t="str">
        <v>Ream</v>
      </c>
      <c r="BD806" s="50">
        <v>4.5</v>
      </c>
      <c r="BE806" s="50" t="str">
        <v>Fulham</v>
      </c>
      <c r="BF806" s="50">
        <v>3.01</v>
      </c>
      <c r="BG806" s="50">
        <v>4.28</v>
      </c>
      <c r="BH806" s="50">
        <v>1.46</v>
      </c>
      <c r="BI806" s="50">
        <v>1.91</v>
      </c>
      <c r="BJ806" s="50">
        <v>1.48</v>
      </c>
      <c r="BK806" s="50">
        <v>3.12</v>
      </c>
      <c r="BL806" s="50">
        <v>1.69</v>
      </c>
      <c r="BM806" s="50">
        <v>2.4</v>
      </c>
      <c r="BN806" s="50">
        <v>0</v>
      </c>
      <c r="BP806" s="126" t="str">
        <f>Main!A806</f>
        <v>R.Sessegnon</v>
      </c>
      <c r="BQ806" s="126">
        <f>Main!N3556</f>
        <v>0</v>
      </c>
      <c r="BR806" s="126">
        <f>Main!K36</f>
        <v>2.27</v>
      </c>
      <c r="BS806" s="126" t="str">
        <v>R.Sessegnon</v>
      </c>
      <c r="BT806" s="126">
        <v>0</v>
      </c>
      <c r="BU806" s="126">
        <v>2.27</v>
      </c>
      <c r="BV806" s="127" t="str">
        <f t="shared" si="95"/>
        <v>R.Sessegnon</v>
      </c>
      <c r="BW806" s="127">
        <f>Main!P3556</f>
        <v>0</v>
      </c>
      <c r="BX806" s="127">
        <f t="shared" si="96"/>
        <v>2.27</v>
      </c>
      <c r="BY806" s="127" t="str">
        <v>R.Sessegnon</v>
      </c>
      <c r="BZ806" s="127">
        <v>0</v>
      </c>
      <c r="CA806" s="127">
        <v>2.27</v>
      </c>
      <c r="CH806" s="19" t="str">
        <f t="shared" si="97"/>
        <v>R.Sessegnon</v>
      </c>
      <c r="CI806" s="19">
        <f>Main!M3556-BQ806-BW806-CC806</f>
        <v>0</v>
      </c>
      <c r="CJ806" s="19">
        <f t="shared" si="98"/>
        <v>2.27</v>
      </c>
      <c r="CK806" s="19" t="str">
        <v>Ream</v>
      </c>
      <c r="CL806" s="19">
        <v>0</v>
      </c>
      <c r="CM806" s="19">
        <v>2.4</v>
      </c>
    </row>
    <row r="807" spans="1:91">
      <c r="A807" s="48" t="str">
        <v>Akanji</v>
      </c>
      <c r="B807" s="48">
        <v>5</v>
      </c>
      <c r="C807" s="48" t="str">
        <v>Man City</v>
      </c>
      <c r="D807" s="48">
        <v>2.91</v>
      </c>
      <c r="E807" s="48">
        <v>2.23</v>
      </c>
      <c r="F807" s="48">
        <v>4.28</v>
      </c>
      <c r="G807" s="48">
        <v>2.83</v>
      </c>
      <c r="H807" s="48">
        <v>1.71</v>
      </c>
      <c r="I807" s="48">
        <v>3.56</v>
      </c>
      <c r="J807" s="48">
        <v>2.21</v>
      </c>
      <c r="K807" s="48">
        <v>0.95</v>
      </c>
      <c r="L807" s="48">
        <v>0</v>
      </c>
      <c r="N807" s="252">
        <f t="shared" si="94"/>
        <v>3</v>
      </c>
      <c r="O807" s="49" t="str">
        <f>Main!A917</f>
        <v>Aké</v>
      </c>
      <c r="P807" s="49">
        <f>Main!B917</f>
        <v>5</v>
      </c>
      <c r="Q807" s="49" t="str">
        <f>Main!C917</f>
        <v>Man City</v>
      </c>
      <c r="R807" s="49">
        <f>Main!D917</f>
        <v>2.61</v>
      </c>
      <c r="S807" s="49">
        <f>Main!E917</f>
        <v>1.97</v>
      </c>
      <c r="T807" s="49">
        <f>Main!F917</f>
        <v>3.9</v>
      </c>
      <c r="U807" s="49">
        <f>Main!G917</f>
        <v>2.41</v>
      </c>
      <c r="V807" s="49">
        <f>Main!H917</f>
        <v>1.73</v>
      </c>
      <c r="W807" s="49">
        <f>Main!I917</f>
        <v>3.48</v>
      </c>
      <c r="X807" s="49">
        <f>Main!J917</f>
        <v>2.06</v>
      </c>
      <c r="Y807" s="49">
        <f>Main!K917</f>
        <v>0.92</v>
      </c>
      <c r="Z807" s="49">
        <f>Main!L3557</f>
        <v>0</v>
      </c>
      <c r="AB807" s="49">
        <v>2</v>
      </c>
      <c r="AC807" s="49" t="str">
        <v>Grealish</v>
      </c>
      <c r="AD807" s="49">
        <v>6.8</v>
      </c>
      <c r="AE807" s="49" t="str">
        <v>Man City</v>
      </c>
      <c r="AF807" s="49">
        <v>3.91</v>
      </c>
      <c r="AG807" s="49">
        <v>3</v>
      </c>
      <c r="AH807" s="49">
        <v>6.13</v>
      </c>
      <c r="AI807" s="49">
        <v>3.71</v>
      </c>
      <c r="AJ807" s="49">
        <v>2.9</v>
      </c>
      <c r="AK807" s="49">
        <v>6.63</v>
      </c>
      <c r="AL807" s="49">
        <v>3.43</v>
      </c>
      <c r="AM807" s="49">
        <v>1.56</v>
      </c>
      <c r="AN807" s="49">
        <v>0</v>
      </c>
      <c r="AP807" s="50" t="str">
        <f>Main!A917</f>
        <v>Aké</v>
      </c>
      <c r="AQ807" s="50">
        <f>Main!B917</f>
        <v>5</v>
      </c>
      <c r="AR807" s="50" t="str">
        <f>Main!C917</f>
        <v>Man City</v>
      </c>
      <c r="AS807" s="50">
        <f>Main!D917</f>
        <v>2.61</v>
      </c>
      <c r="AT807" s="50">
        <f>Main!E917</f>
        <v>1.97</v>
      </c>
      <c r="AU807" s="50">
        <f>Main!F917</f>
        <v>3.9</v>
      </c>
      <c r="AV807" s="50">
        <f>Main!G917</f>
        <v>2.41</v>
      </c>
      <c r="AW807" s="50">
        <f>Main!H917</f>
        <v>1.73</v>
      </c>
      <c r="AX807" s="50">
        <f>Main!I917</f>
        <v>3.48</v>
      </c>
      <c r="AY807" s="50">
        <f>Main!J917</f>
        <v>2.06</v>
      </c>
      <c r="AZ807" s="50">
        <f>Main!K917</f>
        <v>0.92</v>
      </c>
      <c r="BA807" s="50">
        <f>Main!L1797</f>
        <v>0</v>
      </c>
      <c r="BC807" s="50" t="str">
        <v>R.Sessegnon</v>
      </c>
      <c r="BD807" s="50">
        <v>4.5</v>
      </c>
      <c r="BE807" s="50" t="str">
        <v>Spurs</v>
      </c>
      <c r="BF807" s="50">
        <v>1.93</v>
      </c>
      <c r="BG807" s="50">
        <v>2.33</v>
      </c>
      <c r="BH807" s="50">
        <v>3.6</v>
      </c>
      <c r="BI807" s="50">
        <v>2.44</v>
      </c>
      <c r="BJ807" s="50">
        <v>1.61</v>
      </c>
      <c r="BK807" s="50">
        <v>2.38</v>
      </c>
      <c r="BL807" s="50">
        <v>2.61</v>
      </c>
      <c r="BM807" s="50">
        <v>2.27</v>
      </c>
      <c r="BN807" s="50">
        <v>0</v>
      </c>
      <c r="BP807" s="126" t="str">
        <f>Main!A807</f>
        <v>Aké</v>
      </c>
      <c r="BQ807" s="126">
        <f>Main!N3557</f>
        <v>0</v>
      </c>
      <c r="BR807" s="126">
        <f>Main!K37</f>
        <v>0.92</v>
      </c>
      <c r="BS807" s="126" t="str">
        <v>Aké</v>
      </c>
      <c r="BT807" s="126">
        <v>0</v>
      </c>
      <c r="BU807" s="126">
        <v>0.92</v>
      </c>
      <c r="BV807" s="127" t="str">
        <f t="shared" si="95"/>
        <v>Aké</v>
      </c>
      <c r="BW807" s="127">
        <f>Main!P3557</f>
        <v>0</v>
      </c>
      <c r="BX807" s="127">
        <f t="shared" si="96"/>
        <v>0.92</v>
      </c>
      <c r="BY807" s="127" t="str">
        <v>Aké</v>
      </c>
      <c r="BZ807" s="127">
        <v>0</v>
      </c>
      <c r="CA807" s="127">
        <v>0.92</v>
      </c>
      <c r="CH807" s="19" t="str">
        <f t="shared" si="97"/>
        <v>Aké</v>
      </c>
      <c r="CI807" s="19">
        <f>Main!M3557-BQ807-BW807-CC807</f>
        <v>0</v>
      </c>
      <c r="CJ807" s="19">
        <f t="shared" si="98"/>
        <v>0.92</v>
      </c>
      <c r="CK807" s="19" t="str">
        <v>R.Sessegnon</v>
      </c>
      <c r="CL807" s="19">
        <v>0</v>
      </c>
      <c r="CM807" s="19">
        <v>2.27</v>
      </c>
    </row>
    <row r="808" spans="1:91">
      <c r="A808" s="48" t="str">
        <v>Thiago Silva</v>
      </c>
      <c r="B808" s="48">
        <v>5.4</v>
      </c>
      <c r="C808" s="48" t="str">
        <v>Chelsea</v>
      </c>
      <c r="D808" s="48">
        <v>3.27</v>
      </c>
      <c r="E808" s="48">
        <v>4.46</v>
      </c>
      <c r="F808" s="48">
        <v>3.03</v>
      </c>
      <c r="G808" s="48">
        <v>1.37</v>
      </c>
      <c r="H808" s="48">
        <v>2.4300000000000002</v>
      </c>
      <c r="I808" s="48">
        <v>1.92</v>
      </c>
      <c r="J808" s="48">
        <v>2.63</v>
      </c>
      <c r="K808" s="48">
        <v>1.54</v>
      </c>
      <c r="L808" s="48">
        <v>0</v>
      </c>
      <c r="N808" s="252">
        <f t="shared" si="94"/>
        <v>3</v>
      </c>
      <c r="O808" s="49" t="str">
        <f>Main!A918</f>
        <v>Azpilicueta</v>
      </c>
      <c r="P808" s="49">
        <f>Main!B918</f>
        <v>4.8</v>
      </c>
      <c r="Q808" s="49" t="str">
        <f>Main!C918</f>
        <v>Chelsea</v>
      </c>
      <c r="R808" s="49">
        <f>Main!D918</f>
        <v>3.33</v>
      </c>
      <c r="S808" s="49">
        <f>Main!E918</f>
        <v>4.82</v>
      </c>
      <c r="T808" s="49">
        <f>Main!F918</f>
        <v>3.41</v>
      </c>
      <c r="U808" s="49">
        <f>Main!G918</f>
        <v>1.62</v>
      </c>
      <c r="V808" s="49">
        <f>Main!H918</f>
        <v>2.12</v>
      </c>
      <c r="W808" s="49">
        <f>Main!I918</f>
        <v>1.27</v>
      </c>
      <c r="X808" s="49">
        <f>Main!J918</f>
        <v>1.46</v>
      </c>
      <c r="Y808" s="49">
        <f>Main!K918</f>
        <v>1.04</v>
      </c>
      <c r="Z808" s="49">
        <f>Main!L3558</f>
        <v>0</v>
      </c>
      <c r="AB808" s="49">
        <v>2</v>
      </c>
      <c r="AC808" s="49" t="str">
        <v>Zaha</v>
      </c>
      <c r="AD808" s="49">
        <v>7.5</v>
      </c>
      <c r="AE808" s="49" t="str">
        <v>Crystal Palace</v>
      </c>
      <c r="AF808" s="49">
        <v>4.55</v>
      </c>
      <c r="AG808" s="49">
        <v>4.08</v>
      </c>
      <c r="AH808" s="49">
        <v>3.15</v>
      </c>
      <c r="AI808" s="49">
        <v>3.69</v>
      </c>
      <c r="AJ808" s="49">
        <v>3.27</v>
      </c>
      <c r="AK808" s="49">
        <v>4.0599999999999996</v>
      </c>
      <c r="AL808" s="49">
        <v>3.83</v>
      </c>
      <c r="AM808" s="49">
        <v>3.42</v>
      </c>
      <c r="AN808" s="49">
        <v>0</v>
      </c>
      <c r="AP808" s="50" t="str">
        <f>Main!A918</f>
        <v>Azpilicueta</v>
      </c>
      <c r="AQ808" s="50">
        <f>Main!B918</f>
        <v>4.8</v>
      </c>
      <c r="AR808" s="50" t="str">
        <f>Main!C918</f>
        <v>Chelsea</v>
      </c>
      <c r="AS808" s="50">
        <f>Main!D918</f>
        <v>3.33</v>
      </c>
      <c r="AT808" s="50">
        <f>Main!E918</f>
        <v>4.82</v>
      </c>
      <c r="AU808" s="50">
        <f>Main!F918</f>
        <v>3.41</v>
      </c>
      <c r="AV808" s="50">
        <f>Main!G918</f>
        <v>1.62</v>
      </c>
      <c r="AW808" s="50">
        <f>Main!H918</f>
        <v>2.12</v>
      </c>
      <c r="AX808" s="50">
        <f>Main!I918</f>
        <v>1.27</v>
      </c>
      <c r="AY808" s="50">
        <f>Main!J918</f>
        <v>1.46</v>
      </c>
      <c r="AZ808" s="50">
        <f>Main!K918</f>
        <v>1.04</v>
      </c>
      <c r="BA808" s="50">
        <f>Main!L1798</f>
        <v>0</v>
      </c>
      <c r="BC808" s="50" t="str">
        <v>Aké</v>
      </c>
      <c r="BD808" s="50">
        <v>5</v>
      </c>
      <c r="BE808" s="50" t="str">
        <v>Man City</v>
      </c>
      <c r="BF808" s="50">
        <v>2.61</v>
      </c>
      <c r="BG808" s="50">
        <v>1.97</v>
      </c>
      <c r="BH808" s="50">
        <v>3.9</v>
      </c>
      <c r="BI808" s="50">
        <v>2.41</v>
      </c>
      <c r="BJ808" s="50">
        <v>1.73</v>
      </c>
      <c r="BK808" s="50">
        <v>3.48</v>
      </c>
      <c r="BL808" s="50">
        <v>2.06</v>
      </c>
      <c r="BM808" s="50">
        <v>0.92</v>
      </c>
      <c r="BN808" s="50">
        <v>0</v>
      </c>
      <c r="BP808" s="126" t="str">
        <f>Main!A808</f>
        <v>Azpilicueta</v>
      </c>
      <c r="BQ808" s="126">
        <f>Main!N3558</f>
        <v>0</v>
      </c>
      <c r="BR808" s="126">
        <f>Main!K38</f>
        <v>1.04</v>
      </c>
      <c r="BS808" s="126" t="str">
        <v>Azpilicueta</v>
      </c>
      <c r="BT808" s="126">
        <v>0</v>
      </c>
      <c r="BU808" s="126">
        <v>1.04</v>
      </c>
      <c r="BV808" s="127" t="str">
        <f t="shared" si="95"/>
        <v>Azpilicueta</v>
      </c>
      <c r="BW808" s="127">
        <f>Main!P3558</f>
        <v>0</v>
      </c>
      <c r="BX808" s="127">
        <f t="shared" si="96"/>
        <v>1.04</v>
      </c>
      <c r="BY808" s="127" t="str">
        <v>Azpilicueta</v>
      </c>
      <c r="BZ808" s="127">
        <v>0</v>
      </c>
      <c r="CA808" s="127">
        <v>1.04</v>
      </c>
      <c r="CH808" s="19" t="str">
        <f t="shared" si="97"/>
        <v>Azpilicueta</v>
      </c>
      <c r="CI808" s="19">
        <f>Main!M3558-BQ808-BW808-CC808</f>
        <v>0</v>
      </c>
      <c r="CJ808" s="19">
        <f t="shared" si="98"/>
        <v>1.04</v>
      </c>
      <c r="CK808" s="19" t="str">
        <v>Aké</v>
      </c>
      <c r="CL808" s="19">
        <v>0</v>
      </c>
      <c r="CM808" s="19">
        <v>0.92</v>
      </c>
    </row>
    <row r="809" spans="1:91">
      <c r="A809" s="48" t="str">
        <v>Martínez</v>
      </c>
      <c r="B809" s="48">
        <v>4.5</v>
      </c>
      <c r="C809" s="48" t="str">
        <v>Man Utd</v>
      </c>
      <c r="D809" s="48">
        <v>1.68</v>
      </c>
      <c r="E809" s="48">
        <v>3.97</v>
      </c>
      <c r="F809" s="48">
        <v>1.83</v>
      </c>
      <c r="G809" s="48">
        <v>1.76</v>
      </c>
      <c r="H809" s="48">
        <v>3.42</v>
      </c>
      <c r="I809" s="48">
        <v>2.67</v>
      </c>
      <c r="J809" s="48">
        <v>3.49</v>
      </c>
      <c r="K809" s="48">
        <v>1.59</v>
      </c>
      <c r="L809" s="48">
        <v>0</v>
      </c>
      <c r="N809" s="252">
        <f t="shared" si="94"/>
        <v>3</v>
      </c>
      <c r="O809" s="49" t="str">
        <f>Main!A919</f>
        <v>Collins</v>
      </c>
      <c r="P809" s="49">
        <f>Main!B919</f>
        <v>4.4000000000000004</v>
      </c>
      <c r="Q809" s="49" t="str">
        <f>Main!C919</f>
        <v>Wolves</v>
      </c>
      <c r="R809" s="49">
        <f>Main!D919</f>
        <v>2.3199999999999998</v>
      </c>
      <c r="S809" s="49">
        <f>Main!E919</f>
        <v>2.5299999999999998</v>
      </c>
      <c r="T809" s="49">
        <f>Main!F919</f>
        <v>3.01</v>
      </c>
      <c r="U809" s="49">
        <f>Main!G919</f>
        <v>1.24</v>
      </c>
      <c r="V809" s="49">
        <f>Main!H919</f>
        <v>1.79</v>
      </c>
      <c r="W809" s="49">
        <f>Main!I919</f>
        <v>2.7</v>
      </c>
      <c r="X809" s="49">
        <f>Main!J919</f>
        <v>3.51</v>
      </c>
      <c r="Y809" s="49">
        <f>Main!K919</f>
        <v>1.96</v>
      </c>
      <c r="Z809" s="49">
        <f>Main!L3559</f>
        <v>0</v>
      </c>
      <c r="AB809" s="49">
        <v>2</v>
      </c>
      <c r="AC809" s="49" t="str">
        <v>Bernardo</v>
      </c>
      <c r="AD809" s="49">
        <v>6.9</v>
      </c>
      <c r="AE809" s="49" t="str">
        <v>Man City</v>
      </c>
      <c r="AF809" s="49">
        <v>3.67</v>
      </c>
      <c r="AG809" s="49">
        <v>2.9</v>
      </c>
      <c r="AH809" s="49">
        <v>6.01</v>
      </c>
      <c r="AI809" s="49">
        <v>3.55</v>
      </c>
      <c r="AJ809" s="49">
        <v>2.84</v>
      </c>
      <c r="AK809" s="49">
        <v>6.03</v>
      </c>
      <c r="AL809" s="49">
        <v>3.31</v>
      </c>
      <c r="AM809" s="49">
        <v>1.45</v>
      </c>
      <c r="AN809" s="49">
        <v>0</v>
      </c>
      <c r="AP809" s="50" t="str">
        <f>Main!A919</f>
        <v>Collins</v>
      </c>
      <c r="AQ809" s="50">
        <f>Main!B919</f>
        <v>4.4000000000000004</v>
      </c>
      <c r="AR809" s="50" t="str">
        <f>Main!C919</f>
        <v>Wolves</v>
      </c>
      <c r="AS809" s="50">
        <f>Main!D919</f>
        <v>2.3199999999999998</v>
      </c>
      <c r="AT809" s="50">
        <f>Main!E919</f>
        <v>2.5299999999999998</v>
      </c>
      <c r="AU809" s="50">
        <f>Main!F919</f>
        <v>3.01</v>
      </c>
      <c r="AV809" s="50">
        <f>Main!G919</f>
        <v>1.24</v>
      </c>
      <c r="AW809" s="50">
        <f>Main!H919</f>
        <v>1.79</v>
      </c>
      <c r="AX809" s="50">
        <f>Main!I919</f>
        <v>2.7</v>
      </c>
      <c r="AY809" s="50">
        <f>Main!J919</f>
        <v>3.51</v>
      </c>
      <c r="AZ809" s="50">
        <f>Main!K919</f>
        <v>1.96</v>
      </c>
      <c r="BA809" s="50">
        <f>Main!L1799</f>
        <v>0</v>
      </c>
      <c r="BC809" s="50" t="str">
        <v>Azpilicueta</v>
      </c>
      <c r="BD809" s="50">
        <v>4.8</v>
      </c>
      <c r="BE809" s="50" t="str">
        <v>Chelsea</v>
      </c>
      <c r="BF809" s="50">
        <v>3.33</v>
      </c>
      <c r="BG809" s="50">
        <v>4.82</v>
      </c>
      <c r="BH809" s="50">
        <v>3.41</v>
      </c>
      <c r="BI809" s="50">
        <v>1.62</v>
      </c>
      <c r="BJ809" s="50">
        <v>2.12</v>
      </c>
      <c r="BK809" s="50">
        <v>1.27</v>
      </c>
      <c r="BL809" s="50">
        <v>1.46</v>
      </c>
      <c r="BM809" s="50">
        <v>1.04</v>
      </c>
      <c r="BN809" s="50">
        <v>0</v>
      </c>
      <c r="BP809" s="126" t="str">
        <f>Main!A809</f>
        <v>Collins</v>
      </c>
      <c r="BQ809" s="126">
        <f>Main!N3559</f>
        <v>0</v>
      </c>
      <c r="BR809" s="126">
        <f>Main!K39</f>
        <v>1.96</v>
      </c>
      <c r="BS809" s="126" t="str">
        <v>Collins</v>
      </c>
      <c r="BT809" s="126">
        <v>0</v>
      </c>
      <c r="BU809" s="126">
        <v>1.96</v>
      </c>
      <c r="BV809" s="127" t="str">
        <f t="shared" si="95"/>
        <v>Collins</v>
      </c>
      <c r="BW809" s="127">
        <f>Main!P3559</f>
        <v>0</v>
      </c>
      <c r="BX809" s="127">
        <f t="shared" si="96"/>
        <v>1.96</v>
      </c>
      <c r="BY809" s="127" t="str">
        <v>Collins</v>
      </c>
      <c r="BZ809" s="127">
        <v>0</v>
      </c>
      <c r="CA809" s="127">
        <v>1.96</v>
      </c>
      <c r="CH809" s="19" t="str">
        <f t="shared" si="97"/>
        <v>Collins</v>
      </c>
      <c r="CI809" s="19">
        <f>Main!M3559-BQ809-BW809-CC809</f>
        <v>0</v>
      </c>
      <c r="CJ809" s="19">
        <f t="shared" si="98"/>
        <v>1.96</v>
      </c>
      <c r="CK809" s="19" t="str">
        <v>Azpilicueta</v>
      </c>
      <c r="CL809" s="19">
        <v>0</v>
      </c>
      <c r="CM809" s="19">
        <v>1.04</v>
      </c>
    </row>
    <row r="810" spans="1:91">
      <c r="A810" s="48" t="str">
        <v>Mee</v>
      </c>
      <c r="B810" s="48">
        <v>4.5999999999999996</v>
      </c>
      <c r="C810" s="48" t="str">
        <v>Brentford</v>
      </c>
      <c r="D810" s="48">
        <v>2.67</v>
      </c>
      <c r="E810" s="48">
        <v>1.94</v>
      </c>
      <c r="F810" s="48">
        <v>3.89</v>
      </c>
      <c r="G810" s="48">
        <v>2.54</v>
      </c>
      <c r="H810" s="48">
        <v>3.58</v>
      </c>
      <c r="I810" s="48">
        <v>1.5</v>
      </c>
      <c r="J810" s="48">
        <v>3.4</v>
      </c>
      <c r="K810" s="48">
        <v>0.85</v>
      </c>
      <c r="L810" s="48">
        <v>0</v>
      </c>
      <c r="N810" s="252">
        <f t="shared" si="94"/>
        <v>3</v>
      </c>
      <c r="O810" s="49" t="str">
        <f>Main!A920</f>
        <v>Chalobah</v>
      </c>
      <c r="P810" s="49">
        <f>Main!B920</f>
        <v>4.7</v>
      </c>
      <c r="Q810" s="49" t="str">
        <f>Main!C920</f>
        <v>Chelsea</v>
      </c>
      <c r="R810" s="49">
        <f>Main!D920</f>
        <v>3.15</v>
      </c>
      <c r="S810" s="49">
        <f>Main!E920</f>
        <v>4.24</v>
      </c>
      <c r="T810" s="49">
        <f>Main!F920</f>
        <v>2.86</v>
      </c>
      <c r="U810" s="49">
        <f>Main!G920</f>
        <v>1.19</v>
      </c>
      <c r="V810" s="49">
        <f>Main!H920</f>
        <v>2.04</v>
      </c>
      <c r="W810" s="49">
        <f>Main!I920</f>
        <v>1.71</v>
      </c>
      <c r="X810" s="49">
        <f>Main!J920</f>
        <v>2.14</v>
      </c>
      <c r="Y810" s="49">
        <f>Main!K920</f>
        <v>1.28</v>
      </c>
      <c r="Z810" s="49">
        <f>Main!L3560</f>
        <v>0</v>
      </c>
      <c r="AB810" s="49">
        <v>2</v>
      </c>
      <c r="AC810" s="49" t="str">
        <v>Groß</v>
      </c>
      <c r="AD810" s="49">
        <v>5.6</v>
      </c>
      <c r="AE810" s="49" t="str">
        <v>Brighton</v>
      </c>
      <c r="AF810" s="49">
        <v>3.51</v>
      </c>
      <c r="AG810" s="49">
        <v>3.83</v>
      </c>
      <c r="AH810" s="49">
        <v>3.26</v>
      </c>
      <c r="AI810" s="49">
        <v>3.5</v>
      </c>
      <c r="AJ810" s="49">
        <v>4.26</v>
      </c>
      <c r="AK810" s="49">
        <v>3.42</v>
      </c>
      <c r="AL810" s="49">
        <v>4.26</v>
      </c>
      <c r="AM810" s="49">
        <v>1.87</v>
      </c>
      <c r="AN810" s="49">
        <v>0</v>
      </c>
      <c r="AP810" s="50" t="str">
        <f>Main!A920</f>
        <v>Chalobah</v>
      </c>
      <c r="AQ810" s="50">
        <f>Main!B920</f>
        <v>4.7</v>
      </c>
      <c r="AR810" s="50" t="str">
        <f>Main!C920</f>
        <v>Chelsea</v>
      </c>
      <c r="AS810" s="50">
        <f>Main!D920</f>
        <v>3.15</v>
      </c>
      <c r="AT810" s="50">
        <f>Main!E920</f>
        <v>4.24</v>
      </c>
      <c r="AU810" s="50">
        <f>Main!F920</f>
        <v>2.86</v>
      </c>
      <c r="AV810" s="50">
        <f>Main!G920</f>
        <v>1.19</v>
      </c>
      <c r="AW810" s="50">
        <f>Main!H920</f>
        <v>2.04</v>
      </c>
      <c r="AX810" s="50">
        <f>Main!I920</f>
        <v>1.71</v>
      </c>
      <c r="AY810" s="50">
        <f>Main!J920</f>
        <v>2.14</v>
      </c>
      <c r="AZ810" s="50">
        <f>Main!K920</f>
        <v>1.28</v>
      </c>
      <c r="BA810" s="50">
        <f>Main!L1800</f>
        <v>0</v>
      </c>
      <c r="BC810" s="50" t="str">
        <v>Collins</v>
      </c>
      <c r="BD810" s="50">
        <v>4.4000000000000004</v>
      </c>
      <c r="BE810" s="50" t="str">
        <v>Wolves</v>
      </c>
      <c r="BF810" s="50">
        <v>2.3199999999999998</v>
      </c>
      <c r="BG810" s="50">
        <v>2.5299999999999998</v>
      </c>
      <c r="BH810" s="50">
        <v>3.01</v>
      </c>
      <c r="BI810" s="50">
        <v>1.24</v>
      </c>
      <c r="BJ810" s="50">
        <v>1.79</v>
      </c>
      <c r="BK810" s="50">
        <v>2.7</v>
      </c>
      <c r="BL810" s="50">
        <v>3.51</v>
      </c>
      <c r="BM810" s="50">
        <v>1.96</v>
      </c>
      <c r="BN810" s="50">
        <v>0</v>
      </c>
      <c r="BP810" s="126" t="str">
        <f>Main!A810</f>
        <v>Chalobah</v>
      </c>
      <c r="BQ810" s="126">
        <f>Main!N3560</f>
        <v>0</v>
      </c>
      <c r="BR810" s="126">
        <f>Main!K40</f>
        <v>1.28</v>
      </c>
      <c r="BS810" s="126" t="str">
        <v>Chalobah</v>
      </c>
      <c r="BT810" s="126">
        <v>0</v>
      </c>
      <c r="BU810" s="126">
        <v>1.28</v>
      </c>
      <c r="BV810" s="127" t="str">
        <f t="shared" si="95"/>
        <v>Chalobah</v>
      </c>
      <c r="BW810" s="127">
        <f>Main!P3560</f>
        <v>0</v>
      </c>
      <c r="BX810" s="127">
        <f t="shared" si="96"/>
        <v>1.28</v>
      </c>
      <c r="BY810" s="127" t="str">
        <v>Chalobah</v>
      </c>
      <c r="BZ810" s="127">
        <v>0</v>
      </c>
      <c r="CA810" s="127">
        <v>1.28</v>
      </c>
      <c r="CH810" s="19" t="str">
        <f t="shared" si="97"/>
        <v>Chalobah</v>
      </c>
      <c r="CI810" s="19">
        <f>Main!M3560-BQ810-BW810-CC810</f>
        <v>0</v>
      </c>
      <c r="CJ810" s="19">
        <f t="shared" si="98"/>
        <v>1.28</v>
      </c>
      <c r="CK810" s="19" t="str">
        <v>Collins</v>
      </c>
      <c r="CL810" s="19">
        <v>0</v>
      </c>
      <c r="CM810" s="19">
        <v>1.96</v>
      </c>
    </row>
    <row r="811" spans="1:91">
      <c r="A811" s="48" t="str">
        <v>Cresswell</v>
      </c>
      <c r="B811" s="48">
        <v>4.8</v>
      </c>
      <c r="C811" s="48" t="str">
        <v>West Ham</v>
      </c>
      <c r="D811" s="48">
        <v>2.87</v>
      </c>
      <c r="E811" s="48">
        <v>2.71</v>
      </c>
      <c r="F811" s="48">
        <v>2.66</v>
      </c>
      <c r="G811" s="48">
        <v>3.33</v>
      </c>
      <c r="H811" s="48">
        <v>1.69</v>
      </c>
      <c r="I811" s="48">
        <v>2.21</v>
      </c>
      <c r="J811" s="48">
        <v>1.63</v>
      </c>
      <c r="K811" s="48">
        <v>2.86</v>
      </c>
      <c r="L811" s="48">
        <v>0</v>
      </c>
      <c r="N811" s="252">
        <f t="shared" si="94"/>
        <v>1</v>
      </c>
      <c r="O811" s="49" t="str">
        <f>Main!A921</f>
        <v>Haaland</v>
      </c>
      <c r="P811" s="49">
        <f>Main!B921</f>
        <v>11.5</v>
      </c>
      <c r="Q811" s="49" t="str">
        <f>Main!C921</f>
        <v>Man City</v>
      </c>
      <c r="R811" s="49">
        <f>Main!D921</f>
        <v>8.2100000000000009</v>
      </c>
      <c r="S811" s="49">
        <f>Main!E921</f>
        <v>5.33</v>
      </c>
      <c r="T811" s="49">
        <f>Main!F921</f>
        <v>11.86</v>
      </c>
      <c r="U811" s="49">
        <f>Main!G921</f>
        <v>6.93</v>
      </c>
      <c r="V811" s="49">
        <f>Main!H921</f>
        <v>5.23</v>
      </c>
      <c r="W811" s="49">
        <f>Main!I921</f>
        <v>11.64</v>
      </c>
      <c r="X811" s="49">
        <f>Main!J921</f>
        <v>6.28</v>
      </c>
      <c r="Y811" s="49">
        <f>Main!K921</f>
        <v>2.86</v>
      </c>
      <c r="Z811" s="49">
        <f>Main!L3561</f>
        <v>1</v>
      </c>
      <c r="AB811" s="49">
        <v>2</v>
      </c>
      <c r="AC811" s="49" t="str">
        <v>Bowen</v>
      </c>
      <c r="AD811" s="49">
        <v>8</v>
      </c>
      <c r="AE811" s="49" t="str">
        <v>West Ham</v>
      </c>
      <c r="AF811" s="49">
        <v>4.2</v>
      </c>
      <c r="AG811" s="49">
        <v>3.76</v>
      </c>
      <c r="AH811" s="49">
        <v>3.46</v>
      </c>
      <c r="AI811" s="49">
        <v>3.99</v>
      </c>
      <c r="AJ811" s="49">
        <v>2.77</v>
      </c>
      <c r="AK811" s="49">
        <v>3.19</v>
      </c>
      <c r="AL811" s="49">
        <v>2.95</v>
      </c>
      <c r="AM811" s="49">
        <v>3.35</v>
      </c>
      <c r="AN811" s="49">
        <v>0</v>
      </c>
      <c r="AP811" s="50" t="str">
        <f>Main!A921</f>
        <v>Haaland</v>
      </c>
      <c r="AQ811" s="50">
        <f>Main!B921</f>
        <v>11.5</v>
      </c>
      <c r="AR811" s="50" t="str">
        <f>Main!C921</f>
        <v>Man City</v>
      </c>
      <c r="AS811" s="50">
        <f>Main!D921</f>
        <v>8.2100000000000009</v>
      </c>
      <c r="AT811" s="50">
        <f>Main!E921</f>
        <v>5.33</v>
      </c>
      <c r="AU811" s="50">
        <f>Main!F921</f>
        <v>11.86</v>
      </c>
      <c r="AV811" s="50">
        <f>Main!G921</f>
        <v>6.93</v>
      </c>
      <c r="AW811" s="50">
        <f>Main!H921</f>
        <v>5.23</v>
      </c>
      <c r="AX811" s="50">
        <f>Main!I921</f>
        <v>11.64</v>
      </c>
      <c r="AY811" s="50">
        <f>Main!J921</f>
        <v>6.28</v>
      </c>
      <c r="AZ811" s="50">
        <f>Main!K921</f>
        <v>2.86</v>
      </c>
      <c r="BA811" s="50">
        <f>Main!L1801</f>
        <v>0</v>
      </c>
      <c r="BC811" s="50" t="str">
        <v>Chalobah</v>
      </c>
      <c r="BD811" s="50">
        <v>4.7</v>
      </c>
      <c r="BE811" s="50" t="str">
        <v>Chelsea</v>
      </c>
      <c r="BF811" s="50">
        <v>3.15</v>
      </c>
      <c r="BG811" s="50">
        <v>4.24</v>
      </c>
      <c r="BH811" s="50">
        <v>2.86</v>
      </c>
      <c r="BI811" s="50">
        <v>1.19</v>
      </c>
      <c r="BJ811" s="50">
        <v>2.04</v>
      </c>
      <c r="BK811" s="50">
        <v>1.71</v>
      </c>
      <c r="BL811" s="50">
        <v>2.14</v>
      </c>
      <c r="BM811" s="50">
        <v>1.28</v>
      </c>
      <c r="BN811" s="50">
        <v>0</v>
      </c>
      <c r="BP811" s="126" t="str">
        <f>Main!A811</f>
        <v>Haaland</v>
      </c>
      <c r="BQ811" s="126">
        <f>Main!N3561</f>
        <v>0</v>
      </c>
      <c r="BR811" s="126">
        <f>Main!K41</f>
        <v>2.86</v>
      </c>
      <c r="BS811" s="126" t="str">
        <v>Haaland</v>
      </c>
      <c r="BT811" s="126">
        <v>0</v>
      </c>
      <c r="BU811" s="126">
        <v>2.86</v>
      </c>
      <c r="BV811" s="127" t="str">
        <f t="shared" si="95"/>
        <v>Haaland</v>
      </c>
      <c r="BW811" s="127">
        <f>Main!P3561</f>
        <v>0</v>
      </c>
      <c r="BX811" s="127">
        <f t="shared" si="96"/>
        <v>2.86</v>
      </c>
      <c r="BY811" s="127" t="str">
        <v>Haaland</v>
      </c>
      <c r="BZ811" s="127">
        <v>0</v>
      </c>
      <c r="CA811" s="127">
        <v>2.86</v>
      </c>
      <c r="CH811" s="19" t="str">
        <f t="shared" si="97"/>
        <v>Haaland</v>
      </c>
      <c r="CI811" s="19">
        <f>Main!M3561-BQ811-BW811-CC811</f>
        <v>0</v>
      </c>
      <c r="CJ811" s="19">
        <f t="shared" si="98"/>
        <v>2.86</v>
      </c>
      <c r="CK811" s="19" t="str">
        <v>Chalobah</v>
      </c>
      <c r="CL811" s="19">
        <v>0</v>
      </c>
      <c r="CM811" s="19">
        <v>1.28</v>
      </c>
    </row>
    <row r="812" spans="1:91">
      <c r="A812" s="48" t="str">
        <v>Konsa</v>
      </c>
      <c r="B812" s="48">
        <v>4.4000000000000004</v>
      </c>
      <c r="C812" s="48" t="str">
        <v>Aston Villa</v>
      </c>
      <c r="D812" s="48">
        <v>1.95</v>
      </c>
      <c r="E812" s="48">
        <v>3.28</v>
      </c>
      <c r="F812" s="48">
        <v>2.93</v>
      </c>
      <c r="G812" s="48">
        <v>2.71</v>
      </c>
      <c r="H812" s="48">
        <v>2.98</v>
      </c>
      <c r="I812" s="48">
        <v>1.21</v>
      </c>
      <c r="J812" s="48">
        <v>1.9</v>
      </c>
      <c r="K812" s="48">
        <v>2.59</v>
      </c>
      <c r="L812" s="48">
        <v>0</v>
      </c>
      <c r="N812" s="252">
        <f t="shared" si="94"/>
        <v>1</v>
      </c>
      <c r="O812" s="49" t="str">
        <f>Main!A922</f>
        <v>Kane</v>
      </c>
      <c r="P812" s="49">
        <f>Main!B922</f>
        <v>11.6</v>
      </c>
      <c r="Q812" s="49" t="str">
        <f>Main!C922</f>
        <v>Spurs</v>
      </c>
      <c r="R812" s="49">
        <f>Main!D922</f>
        <v>6.28</v>
      </c>
      <c r="S812" s="49">
        <f>Main!E922</f>
        <v>4.4000000000000004</v>
      </c>
      <c r="T812" s="49">
        <f>Main!F922</f>
        <v>7.99</v>
      </c>
      <c r="U812" s="49">
        <f>Main!G922</f>
        <v>5.57</v>
      </c>
      <c r="V812" s="49">
        <f>Main!H922</f>
        <v>4.18</v>
      </c>
      <c r="W812" s="49">
        <f>Main!I922</f>
        <v>5.35</v>
      </c>
      <c r="X812" s="49">
        <f>Main!J922</f>
        <v>5.68</v>
      </c>
      <c r="Y812" s="49">
        <f>Main!K922</f>
        <v>4.99</v>
      </c>
      <c r="Z812" s="49">
        <f>Main!L3562</f>
        <v>0</v>
      </c>
      <c r="AB812" s="49">
        <v>2</v>
      </c>
      <c r="AC812" s="49" t="str">
        <v>Andreas</v>
      </c>
      <c r="AD812" s="49">
        <v>4.5999999999999996</v>
      </c>
      <c r="AE812" s="49" t="str">
        <v>Fulham</v>
      </c>
      <c r="AF812" s="49" t="e">
        <v>#REF!</v>
      </c>
      <c r="AG812" s="49">
        <v>3.73</v>
      </c>
      <c r="AH812" s="49">
        <v>2.54</v>
      </c>
      <c r="AI812" s="49">
        <v>2.95</v>
      </c>
      <c r="AJ812" s="49">
        <v>2.5</v>
      </c>
      <c r="AK812" s="49">
        <v>3.52</v>
      </c>
      <c r="AL812" s="49">
        <v>2.62</v>
      </c>
      <c r="AM812" s="49">
        <v>2.67</v>
      </c>
      <c r="AN812" s="49">
        <v>0</v>
      </c>
      <c r="AP812" s="50" t="str">
        <f>Main!A922</f>
        <v>Kane</v>
      </c>
      <c r="AQ812" s="50">
        <f>Main!B922</f>
        <v>11.6</v>
      </c>
      <c r="AR812" s="50" t="str">
        <f>Main!C922</f>
        <v>Spurs</v>
      </c>
      <c r="AS812" s="50">
        <f>Main!D922</f>
        <v>6.28</v>
      </c>
      <c r="AT812" s="50">
        <f>Main!E922</f>
        <v>4.4000000000000004</v>
      </c>
      <c r="AU812" s="50">
        <f>Main!F922</f>
        <v>7.99</v>
      </c>
      <c r="AV812" s="50">
        <f>Main!G922</f>
        <v>5.57</v>
      </c>
      <c r="AW812" s="50">
        <f>Main!H922</f>
        <v>4.18</v>
      </c>
      <c r="AX812" s="50">
        <f>Main!I922</f>
        <v>5.35</v>
      </c>
      <c r="AY812" s="50">
        <f>Main!J922</f>
        <v>5.68</v>
      </c>
      <c r="AZ812" s="50">
        <f>Main!K922</f>
        <v>4.99</v>
      </c>
      <c r="BA812" s="50">
        <f>Main!L1802</f>
        <v>0</v>
      </c>
      <c r="BC812" s="50" t="str">
        <v>Haaland</v>
      </c>
      <c r="BD812" s="50">
        <v>11.5</v>
      </c>
      <c r="BE812" s="50" t="str">
        <v>Man City</v>
      </c>
      <c r="BF812" s="50">
        <v>8.2100000000000009</v>
      </c>
      <c r="BG812" s="50">
        <v>5.33</v>
      </c>
      <c r="BH812" s="50">
        <v>11.86</v>
      </c>
      <c r="BI812" s="50">
        <v>6.93</v>
      </c>
      <c r="BJ812" s="50">
        <v>5.23</v>
      </c>
      <c r="BK812" s="50">
        <v>11.64</v>
      </c>
      <c r="BL812" s="50">
        <v>6.28</v>
      </c>
      <c r="BM812" s="50">
        <v>2.86</v>
      </c>
      <c r="BN812" s="50">
        <v>0</v>
      </c>
      <c r="BP812" s="126" t="str">
        <f>Main!A812</f>
        <v>Kane</v>
      </c>
      <c r="BQ812" s="126">
        <f>Main!N3562</f>
        <v>0</v>
      </c>
      <c r="BR812" s="126">
        <f>Main!K42</f>
        <v>4.99</v>
      </c>
      <c r="BS812" s="126" t="str">
        <v>Kane</v>
      </c>
      <c r="BT812" s="126">
        <v>0</v>
      </c>
      <c r="BU812" s="126">
        <v>4.99</v>
      </c>
      <c r="BV812" s="127" t="str">
        <f t="shared" si="95"/>
        <v>Kane</v>
      </c>
      <c r="BW812" s="127">
        <f>Main!P3562</f>
        <v>0</v>
      </c>
      <c r="BX812" s="127">
        <f t="shared" si="96"/>
        <v>4.99</v>
      </c>
      <c r="BY812" s="127" t="str">
        <v>Kane</v>
      </c>
      <c r="BZ812" s="127">
        <v>0</v>
      </c>
      <c r="CA812" s="127">
        <v>4.99</v>
      </c>
      <c r="CH812" s="19" t="str">
        <f t="shared" si="97"/>
        <v>Kane</v>
      </c>
      <c r="CI812" s="19">
        <f>Main!M3562-BQ812-BW812-CC812</f>
        <v>0</v>
      </c>
      <c r="CJ812" s="19">
        <f t="shared" si="98"/>
        <v>4.99</v>
      </c>
      <c r="CK812" s="19" t="str">
        <v>Haaland</v>
      </c>
      <c r="CL812" s="19">
        <v>0</v>
      </c>
      <c r="CM812" s="19">
        <v>2.86</v>
      </c>
    </row>
    <row r="813" spans="1:91">
      <c r="A813" s="48" t="str">
        <v>Perraud</v>
      </c>
      <c r="B813" s="48">
        <v>4.4000000000000004</v>
      </c>
      <c r="C813" s="48" t="str">
        <v>Southampton</v>
      </c>
      <c r="D813" s="48">
        <v>2.5299999999999998</v>
      </c>
      <c r="E813" s="48">
        <v>3.56</v>
      </c>
      <c r="F813" s="48">
        <v>2.5099999999999998</v>
      </c>
      <c r="G813" s="48">
        <v>2.67</v>
      </c>
      <c r="H813" s="48">
        <v>2.0499999999999998</v>
      </c>
      <c r="I813" s="48">
        <v>2.89</v>
      </c>
      <c r="J813" s="48">
        <v>1.51</v>
      </c>
      <c r="K813" s="48">
        <v>1.78</v>
      </c>
      <c r="L813" s="48">
        <v>0</v>
      </c>
      <c r="N813" s="252">
        <f t="shared" si="94"/>
        <v>1</v>
      </c>
      <c r="O813" s="49" t="str">
        <f>Main!A923</f>
        <v>Darwin</v>
      </c>
      <c r="P813" s="49">
        <f>Main!B923</f>
        <v>9</v>
      </c>
      <c r="Q813" s="49" t="str">
        <f>Main!C923</f>
        <v>Liverpool</v>
      </c>
      <c r="R813" s="49">
        <f>Main!D923</f>
        <v>6.34</v>
      </c>
      <c r="S813" s="49">
        <f>Main!E923</f>
        <v>5.17</v>
      </c>
      <c r="T813" s="49">
        <f>Main!F923</f>
        <v>4.21</v>
      </c>
      <c r="U813" s="49">
        <f>Main!G923</f>
        <v>4.21</v>
      </c>
      <c r="V813" s="49">
        <f>Main!H923</f>
        <v>4.37</v>
      </c>
      <c r="W813" s="49">
        <f>Main!I923</f>
        <v>5.0999999999999996</v>
      </c>
      <c r="X813" s="49">
        <f>Main!J923</f>
        <v>3.63</v>
      </c>
      <c r="Y813" s="49">
        <f>Main!K923</f>
        <v>4.18</v>
      </c>
      <c r="Z813" s="49">
        <f>Main!L3563</f>
        <v>0</v>
      </c>
      <c r="AB813" s="49">
        <v>2</v>
      </c>
      <c r="AC813" s="49" t="str">
        <v>Ward-Prowse</v>
      </c>
      <c r="AD813" s="49">
        <v>6.2</v>
      </c>
      <c r="AE813" s="49" t="str">
        <v>Southampton</v>
      </c>
      <c r="AF813" s="49">
        <v>3.44</v>
      </c>
      <c r="AG813" s="49">
        <v>3.87</v>
      </c>
      <c r="AH813" s="49">
        <v>3.24</v>
      </c>
      <c r="AI813" s="49">
        <v>3.57</v>
      </c>
      <c r="AJ813" s="49">
        <v>3.07</v>
      </c>
      <c r="AK813" s="49">
        <v>3.54</v>
      </c>
      <c r="AL813" s="49">
        <v>2.65</v>
      </c>
      <c r="AM813" s="49">
        <v>2.93</v>
      </c>
      <c r="AN813" s="49">
        <v>0</v>
      </c>
      <c r="AP813" s="50" t="str">
        <f>Main!A923</f>
        <v>Darwin</v>
      </c>
      <c r="AQ813" s="50">
        <f>Main!B923</f>
        <v>9</v>
      </c>
      <c r="AR813" s="50" t="str">
        <f>Main!C923</f>
        <v>Liverpool</v>
      </c>
      <c r="AS813" s="50">
        <f>Main!D923</f>
        <v>6.34</v>
      </c>
      <c r="AT813" s="50">
        <f>Main!E923</f>
        <v>5.17</v>
      </c>
      <c r="AU813" s="50">
        <f>Main!F923</f>
        <v>4.21</v>
      </c>
      <c r="AV813" s="50">
        <f>Main!G923</f>
        <v>4.21</v>
      </c>
      <c r="AW813" s="50">
        <f>Main!H923</f>
        <v>4.37</v>
      </c>
      <c r="AX813" s="50">
        <f>Main!I923</f>
        <v>5.0999999999999996</v>
      </c>
      <c r="AY813" s="50">
        <f>Main!J923</f>
        <v>3.63</v>
      </c>
      <c r="AZ813" s="50">
        <f>Main!K923</f>
        <v>4.18</v>
      </c>
      <c r="BA813" s="50">
        <f>Main!L1803</f>
        <v>0</v>
      </c>
      <c r="BC813" s="50" t="str">
        <v>Kane</v>
      </c>
      <c r="BD813" s="50">
        <v>11.6</v>
      </c>
      <c r="BE813" s="50" t="str">
        <v>Spurs</v>
      </c>
      <c r="BF813" s="50">
        <v>6.28</v>
      </c>
      <c r="BG813" s="50">
        <v>4.4000000000000004</v>
      </c>
      <c r="BH813" s="50">
        <v>7.99</v>
      </c>
      <c r="BI813" s="50">
        <v>5.57</v>
      </c>
      <c r="BJ813" s="50">
        <v>4.18</v>
      </c>
      <c r="BK813" s="50">
        <v>5.35</v>
      </c>
      <c r="BL813" s="50">
        <v>5.68</v>
      </c>
      <c r="BM813" s="50">
        <v>4.99</v>
      </c>
      <c r="BN813" s="50">
        <v>0</v>
      </c>
      <c r="BP813" s="126" t="str">
        <f>Main!A813</f>
        <v>Darwin</v>
      </c>
      <c r="BQ813" s="126">
        <f>Main!N3563</f>
        <v>0</v>
      </c>
      <c r="BR813" s="126">
        <f>Main!K43</f>
        <v>4.18</v>
      </c>
      <c r="BS813" s="126" t="str">
        <v>Darwin</v>
      </c>
      <c r="BT813" s="126">
        <v>0</v>
      </c>
      <c r="BU813" s="126">
        <v>4.18</v>
      </c>
      <c r="BV813" s="127" t="str">
        <f t="shared" si="95"/>
        <v>Darwin</v>
      </c>
      <c r="BW813" s="127">
        <f>Main!P3563</f>
        <v>0</v>
      </c>
      <c r="BX813" s="127">
        <f t="shared" si="96"/>
        <v>4.18</v>
      </c>
      <c r="BY813" s="127" t="str">
        <v>Darwin</v>
      </c>
      <c r="BZ813" s="127">
        <v>0</v>
      </c>
      <c r="CA813" s="127">
        <v>4.18</v>
      </c>
      <c r="CH813" s="19" t="str">
        <f t="shared" si="97"/>
        <v>Darwin</v>
      </c>
      <c r="CI813" s="19">
        <f>Main!M3563-BQ813-BW813-CC813</f>
        <v>0</v>
      </c>
      <c r="CJ813" s="19">
        <f t="shared" si="98"/>
        <v>4.18</v>
      </c>
      <c r="CK813" s="19" t="str">
        <v>Kane</v>
      </c>
      <c r="CL813" s="19">
        <v>0</v>
      </c>
      <c r="CM813" s="19">
        <v>4.99</v>
      </c>
    </row>
    <row r="814" spans="1:91">
      <c r="A814" s="48" t="str">
        <v>Kehrer</v>
      </c>
      <c r="B814" s="48">
        <v>4.5</v>
      </c>
      <c r="C814" s="48" t="str">
        <v>West Ham</v>
      </c>
      <c r="D814" s="48">
        <v>3.05</v>
      </c>
      <c r="E814" s="48">
        <v>2.16</v>
      </c>
      <c r="F814" s="48">
        <v>2.38</v>
      </c>
      <c r="G814" s="48">
        <v>3</v>
      </c>
      <c r="H814" s="48">
        <v>1.8</v>
      </c>
      <c r="I814" s="48">
        <v>2.35</v>
      </c>
      <c r="J814" s="48">
        <v>1.74</v>
      </c>
      <c r="K814" s="48">
        <v>2.98</v>
      </c>
      <c r="L814" s="48">
        <v>0</v>
      </c>
      <c r="N814" s="252">
        <f t="shared" si="94"/>
        <v>1</v>
      </c>
      <c r="O814" s="49" t="str">
        <f>Main!A924</f>
        <v>Mitrović</v>
      </c>
      <c r="P814" s="49">
        <f>Main!B924</f>
        <v>6.9</v>
      </c>
      <c r="Q814" s="49" t="str">
        <f>Main!C924</f>
        <v>Fulham</v>
      </c>
      <c r="R814" s="49">
        <f>Main!D924</f>
        <v>5.61</v>
      </c>
      <c r="S814" s="49">
        <f>Main!E924</f>
        <v>7.06</v>
      </c>
      <c r="T814" s="49">
        <f>Main!F924</f>
        <v>3.04</v>
      </c>
      <c r="U814" s="49">
        <f>Main!G924</f>
        <v>4.18</v>
      </c>
      <c r="V814" s="49">
        <f>Main!H924</f>
        <v>3.38</v>
      </c>
      <c r="W814" s="49">
        <f>Main!I924</f>
        <v>5.23</v>
      </c>
      <c r="X814" s="49">
        <f>Main!J924</f>
        <v>3.58</v>
      </c>
      <c r="Y814" s="49">
        <f>Main!K924</f>
        <v>3.83</v>
      </c>
      <c r="Z814" s="49">
        <f>Main!L3564</f>
        <v>1</v>
      </c>
      <c r="AB814" s="49">
        <v>2</v>
      </c>
      <c r="AC814" s="49" t="str">
        <v>Barnes</v>
      </c>
      <c r="AD814" s="49">
        <v>6.9</v>
      </c>
      <c r="AE814" s="49" t="str">
        <v>Leicester</v>
      </c>
      <c r="AF814" s="49">
        <v>3.04</v>
      </c>
      <c r="AG814" s="49">
        <v>4.3</v>
      </c>
      <c r="AH814" s="49">
        <v>3.89</v>
      </c>
      <c r="AI814" s="49">
        <v>3.68</v>
      </c>
      <c r="AJ814" s="49">
        <v>3.16</v>
      </c>
      <c r="AK814" s="49">
        <v>3.1</v>
      </c>
      <c r="AL814" s="49">
        <v>2.71</v>
      </c>
      <c r="AM814" s="49">
        <v>2.35</v>
      </c>
      <c r="AN814" s="49">
        <v>0</v>
      </c>
      <c r="AP814" s="50" t="str">
        <f>Main!A924</f>
        <v>Mitrović</v>
      </c>
      <c r="AQ814" s="50">
        <f>Main!B924</f>
        <v>6.9</v>
      </c>
      <c r="AR814" s="50" t="str">
        <f>Main!C924</f>
        <v>Fulham</v>
      </c>
      <c r="AS814" s="50">
        <f>Main!D924</f>
        <v>5.61</v>
      </c>
      <c r="AT814" s="50">
        <f>Main!E924</f>
        <v>7.06</v>
      </c>
      <c r="AU814" s="50">
        <f>Main!F924</f>
        <v>3.04</v>
      </c>
      <c r="AV814" s="50">
        <f>Main!G924</f>
        <v>4.18</v>
      </c>
      <c r="AW814" s="50">
        <f>Main!H924</f>
        <v>3.38</v>
      </c>
      <c r="AX814" s="50">
        <f>Main!I924</f>
        <v>5.23</v>
      </c>
      <c r="AY814" s="50">
        <f>Main!J924</f>
        <v>3.58</v>
      </c>
      <c r="AZ814" s="50">
        <f>Main!K924</f>
        <v>3.83</v>
      </c>
      <c r="BA814" s="50">
        <f>Main!L1804</f>
        <v>0</v>
      </c>
      <c r="BC814" s="50" t="str">
        <v>Darwin</v>
      </c>
      <c r="BD814" s="50">
        <v>9</v>
      </c>
      <c r="BE814" s="50" t="str">
        <v>Liverpool</v>
      </c>
      <c r="BF814" s="50">
        <v>6.34</v>
      </c>
      <c r="BG814" s="50">
        <v>5.17</v>
      </c>
      <c r="BH814" s="50">
        <v>4.21</v>
      </c>
      <c r="BI814" s="50">
        <v>4.21</v>
      </c>
      <c r="BJ814" s="50">
        <v>4.37</v>
      </c>
      <c r="BK814" s="50">
        <v>5.0999999999999996</v>
      </c>
      <c r="BL814" s="50">
        <v>3.63</v>
      </c>
      <c r="BM814" s="50">
        <v>4.18</v>
      </c>
      <c r="BN814" s="50">
        <v>0</v>
      </c>
      <c r="BP814" s="126" t="str">
        <f>Main!A814</f>
        <v>Mitrović</v>
      </c>
      <c r="BQ814" s="126">
        <f>Main!N3564</f>
        <v>0</v>
      </c>
      <c r="BR814" s="126">
        <f>Main!K44</f>
        <v>3.83</v>
      </c>
      <c r="BS814" s="126" t="str">
        <v>Mitrović</v>
      </c>
      <c r="BT814" s="126">
        <v>0</v>
      </c>
      <c r="BU814" s="126">
        <v>3.83</v>
      </c>
      <c r="BV814" s="127" t="str">
        <f t="shared" si="95"/>
        <v>Mitrović</v>
      </c>
      <c r="BW814" s="127">
        <f>Main!P3564</f>
        <v>0</v>
      </c>
      <c r="BX814" s="127">
        <f t="shared" si="96"/>
        <v>3.83</v>
      </c>
      <c r="BY814" s="127" t="str">
        <v>Mitrović</v>
      </c>
      <c r="BZ814" s="127">
        <v>0</v>
      </c>
      <c r="CA814" s="127">
        <v>3.83</v>
      </c>
      <c r="CH814" s="19" t="str">
        <f t="shared" si="97"/>
        <v>Mitrović</v>
      </c>
      <c r="CI814" s="19">
        <f>Main!M3564-BQ814-BW814-CC814</f>
        <v>0</v>
      </c>
      <c r="CJ814" s="19">
        <f t="shared" si="98"/>
        <v>3.83</v>
      </c>
      <c r="CK814" s="19" t="str">
        <v>Darwin</v>
      </c>
      <c r="CL814" s="19">
        <v>0</v>
      </c>
      <c r="CM814" s="19">
        <v>4.18</v>
      </c>
    </row>
    <row r="815" spans="1:91">
      <c r="A815" s="48" t="str">
        <v>Ream</v>
      </c>
      <c r="B815" s="48">
        <v>4.5</v>
      </c>
      <c r="C815" s="48" t="str">
        <v>Fulham</v>
      </c>
      <c r="D815" s="48">
        <v>3.01</v>
      </c>
      <c r="E815" s="48">
        <v>4.28</v>
      </c>
      <c r="F815" s="48">
        <v>1.46</v>
      </c>
      <c r="G815" s="48">
        <v>1.91</v>
      </c>
      <c r="H815" s="48">
        <v>1.48</v>
      </c>
      <c r="I815" s="48">
        <v>3.12</v>
      </c>
      <c r="J815" s="48">
        <v>1.69</v>
      </c>
      <c r="K815" s="48">
        <v>2.4</v>
      </c>
      <c r="L815" s="48">
        <v>0</v>
      </c>
      <c r="N815" s="252">
        <f t="shared" si="94"/>
        <v>1</v>
      </c>
      <c r="O815" s="49" t="str">
        <f>Main!A925</f>
        <v>Nketiah</v>
      </c>
      <c r="P815" s="49">
        <f>Main!B925</f>
        <v>6.5</v>
      </c>
      <c r="Q815" s="49" t="str">
        <f>Main!C925</f>
        <v>Arsenal</v>
      </c>
      <c r="R815" s="49">
        <f>Main!D925</f>
        <v>4.17</v>
      </c>
      <c r="S815" s="49">
        <f>Main!E925</f>
        <v>4.2300000000000004</v>
      </c>
      <c r="T815" s="49">
        <f>Main!F925</f>
        <v>3.66</v>
      </c>
      <c r="U815" s="49">
        <f>Main!G925</f>
        <v>4.16</v>
      </c>
      <c r="V815" s="49">
        <f>Main!H925</f>
        <v>3.93</v>
      </c>
      <c r="W815" s="49">
        <f>Main!I925</f>
        <v>7.48</v>
      </c>
      <c r="X815" s="49">
        <f>Main!J925</f>
        <v>3.2</v>
      </c>
      <c r="Y815" s="49">
        <f>Main!K925</f>
        <v>2.11</v>
      </c>
      <c r="Z815" s="49">
        <f>Main!L3565</f>
        <v>0</v>
      </c>
      <c r="AB815" s="49">
        <v>2</v>
      </c>
      <c r="AC815" s="49" t="str">
        <v>Almirón</v>
      </c>
      <c r="AD815" s="49">
        <v>5.9</v>
      </c>
      <c r="AE815" s="49" t="str">
        <v>Newcastle</v>
      </c>
      <c r="AF815" s="49">
        <v>4.45</v>
      </c>
      <c r="AG815" s="49">
        <v>3.01</v>
      </c>
      <c r="AH815" s="49">
        <v>4.1500000000000004</v>
      </c>
      <c r="AI815" s="49">
        <v>3.22</v>
      </c>
      <c r="AJ815" s="49">
        <v>3.45</v>
      </c>
      <c r="AK815" s="49">
        <v>3.14</v>
      </c>
      <c r="AL815" s="49">
        <v>2.73</v>
      </c>
      <c r="AM815" s="49">
        <v>1.96</v>
      </c>
      <c r="AN815" s="49">
        <v>0</v>
      </c>
      <c r="AP815" s="50" t="str">
        <f>Main!A925</f>
        <v>Nketiah</v>
      </c>
      <c r="AQ815" s="50">
        <f>Main!B925</f>
        <v>6.5</v>
      </c>
      <c r="AR815" s="50" t="str">
        <f>Main!C925</f>
        <v>Arsenal</v>
      </c>
      <c r="AS815" s="50">
        <f>Main!D925</f>
        <v>4.17</v>
      </c>
      <c r="AT815" s="50">
        <f>Main!E925</f>
        <v>4.2300000000000004</v>
      </c>
      <c r="AU815" s="50">
        <f>Main!F925</f>
        <v>3.66</v>
      </c>
      <c r="AV815" s="50">
        <f>Main!G925</f>
        <v>4.16</v>
      </c>
      <c r="AW815" s="50">
        <f>Main!H925</f>
        <v>3.93</v>
      </c>
      <c r="AX815" s="50">
        <f>Main!I925</f>
        <v>7.48</v>
      </c>
      <c r="AY815" s="50">
        <f>Main!J925</f>
        <v>3.2</v>
      </c>
      <c r="AZ815" s="50">
        <f>Main!K925</f>
        <v>2.11</v>
      </c>
      <c r="BA815" s="50">
        <f>Main!L1805</f>
        <v>0</v>
      </c>
      <c r="BC815" s="50" t="str">
        <v>Mitrović</v>
      </c>
      <c r="BD815" s="50">
        <v>6.9</v>
      </c>
      <c r="BE815" s="50" t="str">
        <v>Fulham</v>
      </c>
      <c r="BF815" s="50">
        <v>5.61</v>
      </c>
      <c r="BG815" s="50">
        <v>7.06</v>
      </c>
      <c r="BH815" s="50">
        <v>3.04</v>
      </c>
      <c r="BI815" s="50">
        <v>4.18</v>
      </c>
      <c r="BJ815" s="50">
        <v>3.38</v>
      </c>
      <c r="BK815" s="50">
        <v>5.23</v>
      </c>
      <c r="BL815" s="50">
        <v>3.58</v>
      </c>
      <c r="BM815" s="50">
        <v>3.83</v>
      </c>
      <c r="BN815" s="50">
        <v>0</v>
      </c>
      <c r="BP815" s="126" t="str">
        <f>Main!A815</f>
        <v>Nketiah</v>
      </c>
      <c r="BQ815" s="126">
        <f>Main!N3565</f>
        <v>0</v>
      </c>
      <c r="BR815" s="126">
        <f>Main!K45</f>
        <v>2.11</v>
      </c>
      <c r="BS815" s="126" t="str">
        <v>Nketiah</v>
      </c>
      <c r="BT815" s="126">
        <v>0</v>
      </c>
      <c r="BU815" s="126">
        <v>2.11</v>
      </c>
      <c r="BV815" s="127" t="str">
        <f t="shared" si="95"/>
        <v>Nketiah</v>
      </c>
      <c r="BW815" s="127">
        <f>Main!P3565</f>
        <v>0</v>
      </c>
      <c r="BX815" s="127">
        <f t="shared" si="96"/>
        <v>2.11</v>
      </c>
      <c r="BY815" s="127" t="str">
        <v>Nketiah</v>
      </c>
      <c r="BZ815" s="127">
        <v>0</v>
      </c>
      <c r="CA815" s="127">
        <v>2.11</v>
      </c>
      <c r="CH815" s="19" t="str">
        <f t="shared" si="97"/>
        <v>Nketiah</v>
      </c>
      <c r="CI815" s="19">
        <f>Main!M3565-BQ815-BW815-CC815</f>
        <v>0</v>
      </c>
      <c r="CJ815" s="19">
        <f t="shared" si="98"/>
        <v>2.11</v>
      </c>
      <c r="CK815" s="19" t="str">
        <v>Mitrović</v>
      </c>
      <c r="CL815" s="19">
        <v>0</v>
      </c>
      <c r="CM815" s="19">
        <v>3.83</v>
      </c>
    </row>
    <row r="816" spans="1:91">
      <c r="A816" s="48" t="str">
        <v>R.Sessegnon</v>
      </c>
      <c r="B816" s="48">
        <v>4.5</v>
      </c>
      <c r="C816" s="48" t="str">
        <v>Spurs</v>
      </c>
      <c r="D816" s="48">
        <v>1.93</v>
      </c>
      <c r="E816" s="48">
        <v>2.33</v>
      </c>
      <c r="F816" s="48">
        <v>3.6</v>
      </c>
      <c r="G816" s="48">
        <v>2.44</v>
      </c>
      <c r="H816" s="48">
        <v>1.61</v>
      </c>
      <c r="I816" s="48">
        <v>2.38</v>
      </c>
      <c r="J816" s="48">
        <v>2.61</v>
      </c>
      <c r="K816" s="48">
        <v>2.27</v>
      </c>
      <c r="L816" s="48">
        <v>0</v>
      </c>
      <c r="N816" s="252">
        <f t="shared" ref="N816:N879" si="99">N706</f>
        <v>1</v>
      </c>
      <c r="O816" s="49" t="str">
        <f>Main!A926</f>
        <v>Wilson</v>
      </c>
      <c r="P816" s="49">
        <f>Main!B926</f>
        <v>7.4</v>
      </c>
      <c r="Q816" s="49" t="str">
        <f>Main!C926</f>
        <v>Newcastle</v>
      </c>
      <c r="R816" s="49">
        <f>Main!D926</f>
        <v>3.46</v>
      </c>
      <c r="S816" s="49">
        <f>Main!E926</f>
        <v>3.41</v>
      </c>
      <c r="T816" s="49">
        <f>Main!F926</f>
        <v>5.33</v>
      </c>
      <c r="U816" s="49">
        <f>Main!G926</f>
        <v>4</v>
      </c>
      <c r="V816" s="49">
        <f>Main!H926</f>
        <v>4.3099999999999996</v>
      </c>
      <c r="W816" s="49">
        <f>Main!I926</f>
        <v>4.16</v>
      </c>
      <c r="X816" s="49">
        <f>Main!J926</f>
        <v>3.49</v>
      </c>
      <c r="Y816" s="49">
        <f>Main!K926</f>
        <v>2.5099999999999998</v>
      </c>
      <c r="Z816" s="49">
        <f>Main!L3566</f>
        <v>0</v>
      </c>
      <c r="AB816" s="49">
        <v>2</v>
      </c>
      <c r="AC816" s="49" t="str">
        <v>Willian</v>
      </c>
      <c r="AD816" s="49">
        <v>5.5</v>
      </c>
      <c r="AE816" s="49" t="str">
        <v>Fulham</v>
      </c>
      <c r="AF816" s="49">
        <v>3.72</v>
      </c>
      <c r="AG816" s="49">
        <v>5.88</v>
      </c>
      <c r="AH816" s="49">
        <v>2.52</v>
      </c>
      <c r="AI816" s="49">
        <v>2.92</v>
      </c>
      <c r="AJ816" s="49">
        <v>2.38</v>
      </c>
      <c r="AK816" s="49">
        <v>3.31</v>
      </c>
      <c r="AL816" s="49">
        <v>2.58</v>
      </c>
      <c r="AM816" s="49">
        <v>2.57</v>
      </c>
      <c r="AN816" s="49">
        <v>0</v>
      </c>
      <c r="AP816" s="50" t="str">
        <f>Main!A926</f>
        <v>Wilson</v>
      </c>
      <c r="AQ816" s="50">
        <f>Main!B926</f>
        <v>7.4</v>
      </c>
      <c r="AR816" s="50" t="str">
        <f>Main!C926</f>
        <v>Newcastle</v>
      </c>
      <c r="AS816" s="50">
        <f>Main!D926</f>
        <v>3.46</v>
      </c>
      <c r="AT816" s="50">
        <f>Main!E926</f>
        <v>3.41</v>
      </c>
      <c r="AU816" s="50">
        <f>Main!F926</f>
        <v>5.33</v>
      </c>
      <c r="AV816" s="50">
        <f>Main!G926</f>
        <v>4</v>
      </c>
      <c r="AW816" s="50">
        <f>Main!H926</f>
        <v>4.3099999999999996</v>
      </c>
      <c r="AX816" s="50">
        <f>Main!I926</f>
        <v>4.16</v>
      </c>
      <c r="AY816" s="50">
        <f>Main!J926</f>
        <v>3.49</v>
      </c>
      <c r="AZ816" s="50">
        <f>Main!K926</f>
        <v>2.5099999999999998</v>
      </c>
      <c r="BA816" s="50">
        <f>Main!L1806</f>
        <v>0</v>
      </c>
      <c r="BC816" s="50" t="str">
        <v>Nketiah</v>
      </c>
      <c r="BD816" s="50">
        <v>6.5</v>
      </c>
      <c r="BE816" s="50" t="str">
        <v>Arsenal</v>
      </c>
      <c r="BF816" s="50">
        <v>4.17</v>
      </c>
      <c r="BG816" s="50">
        <v>4.2300000000000004</v>
      </c>
      <c r="BH816" s="50">
        <v>3.66</v>
      </c>
      <c r="BI816" s="50">
        <v>4.16</v>
      </c>
      <c r="BJ816" s="50">
        <v>3.93</v>
      </c>
      <c r="BK816" s="50">
        <v>7.48</v>
      </c>
      <c r="BL816" s="50">
        <v>3.2</v>
      </c>
      <c r="BM816" s="50">
        <v>2.11</v>
      </c>
      <c r="BN816" s="50">
        <v>0</v>
      </c>
      <c r="BP816" s="126" t="str">
        <f>Main!A816</f>
        <v>Wilson</v>
      </c>
      <c r="BQ816" s="126">
        <f>Main!N3566</f>
        <v>0</v>
      </c>
      <c r="BR816" s="126">
        <f>Main!K46</f>
        <v>2.5099999999999998</v>
      </c>
      <c r="BS816" s="126" t="str">
        <v>Wilson</v>
      </c>
      <c r="BT816" s="126">
        <v>0</v>
      </c>
      <c r="BU816" s="126">
        <v>2.5099999999999998</v>
      </c>
      <c r="BV816" s="127" t="str">
        <f t="shared" si="95"/>
        <v>Wilson</v>
      </c>
      <c r="BW816" s="127">
        <f>Main!P3566</f>
        <v>0</v>
      </c>
      <c r="BX816" s="127">
        <f t="shared" si="96"/>
        <v>2.5099999999999998</v>
      </c>
      <c r="BY816" s="127" t="str">
        <v>Wilson</v>
      </c>
      <c r="BZ816" s="127">
        <v>0</v>
      </c>
      <c r="CA816" s="127">
        <v>2.5099999999999998</v>
      </c>
      <c r="CH816" s="19" t="str">
        <f t="shared" si="97"/>
        <v>Wilson</v>
      </c>
      <c r="CI816" s="19">
        <f>Main!M3566-BQ816-BW816-CC816</f>
        <v>0</v>
      </c>
      <c r="CJ816" s="19">
        <f t="shared" si="98"/>
        <v>2.5099999999999998</v>
      </c>
      <c r="CK816" s="19" t="str">
        <v>Nketiah</v>
      </c>
      <c r="CL816" s="19">
        <v>0</v>
      </c>
      <c r="CM816" s="19">
        <v>2.11</v>
      </c>
    </row>
    <row r="817" spans="1:91">
      <c r="A817" s="48" t="str">
        <v>Aké</v>
      </c>
      <c r="B817" s="48">
        <v>5</v>
      </c>
      <c r="C817" s="48" t="str">
        <v>Man City</v>
      </c>
      <c r="D817" s="48">
        <v>2.61</v>
      </c>
      <c r="E817" s="48">
        <v>1.97</v>
      </c>
      <c r="F817" s="48">
        <v>3.9</v>
      </c>
      <c r="G817" s="48">
        <v>2.41</v>
      </c>
      <c r="H817" s="48">
        <v>1.73</v>
      </c>
      <c r="I817" s="48">
        <v>3.48</v>
      </c>
      <c r="J817" s="48">
        <v>2.06</v>
      </c>
      <c r="K817" s="48">
        <v>0.92</v>
      </c>
      <c r="L817" s="48">
        <v>0</v>
      </c>
      <c r="N817" s="252">
        <f t="shared" si="99"/>
        <v>1</v>
      </c>
      <c r="O817" s="49" t="str">
        <f>Main!A927</f>
        <v>Martial</v>
      </c>
      <c r="P817" s="49">
        <f>Main!B927</f>
        <v>6.7</v>
      </c>
      <c r="Q817" s="49" t="str">
        <f>Main!C927</f>
        <v>Man Utd</v>
      </c>
      <c r="R817" s="49">
        <f>Main!D927</f>
        <v>4.17</v>
      </c>
      <c r="S817" s="49">
        <f>Main!E927</f>
        <v>4.93</v>
      </c>
      <c r="T817" s="49">
        <f>Main!F927</f>
        <v>3.2</v>
      </c>
      <c r="U817" s="49">
        <f>Main!G927</f>
        <v>3.21</v>
      </c>
      <c r="V817" s="49">
        <f>Main!H927</f>
        <v>4.25</v>
      </c>
      <c r="W817" s="49">
        <f>Main!I927</f>
        <v>4.1900000000000004</v>
      </c>
      <c r="X817" s="49">
        <f>Main!J927</f>
        <v>4.3899999999999997</v>
      </c>
      <c r="Y817" s="49">
        <f>Main!K927</f>
        <v>2.13</v>
      </c>
      <c r="Z817" s="49">
        <f>Main!L3567</f>
        <v>0</v>
      </c>
      <c r="AB817" s="49">
        <v>2</v>
      </c>
      <c r="AC817" s="49" t="str">
        <v>Antony</v>
      </c>
      <c r="AD817" s="49">
        <v>7.5</v>
      </c>
      <c r="AE817" s="49" t="str">
        <v>Man Utd</v>
      </c>
      <c r="AF817" s="49">
        <v>3.61</v>
      </c>
      <c r="AG817" s="49">
        <v>4.17</v>
      </c>
      <c r="AH817" s="49">
        <v>2.84</v>
      </c>
      <c r="AI817" s="49">
        <v>2.7</v>
      </c>
      <c r="AJ817" s="49">
        <v>3.66</v>
      </c>
      <c r="AK817" s="49">
        <v>3.44</v>
      </c>
      <c r="AL817" s="49">
        <v>3.6</v>
      </c>
      <c r="AM817" s="49">
        <v>1.78</v>
      </c>
      <c r="AN817" s="49">
        <v>0</v>
      </c>
      <c r="AP817" s="50" t="str">
        <f>Main!A927</f>
        <v>Martial</v>
      </c>
      <c r="AQ817" s="50">
        <f>Main!B927</f>
        <v>6.7</v>
      </c>
      <c r="AR817" s="50" t="str">
        <f>Main!C927</f>
        <v>Man Utd</v>
      </c>
      <c r="AS817" s="50">
        <f>Main!D927</f>
        <v>4.17</v>
      </c>
      <c r="AT817" s="50">
        <f>Main!E927</f>
        <v>4.93</v>
      </c>
      <c r="AU817" s="50">
        <f>Main!F927</f>
        <v>3.2</v>
      </c>
      <c r="AV817" s="50">
        <f>Main!G927</f>
        <v>3.21</v>
      </c>
      <c r="AW817" s="50">
        <f>Main!H927</f>
        <v>4.25</v>
      </c>
      <c r="AX817" s="50">
        <f>Main!I927</f>
        <v>4.1900000000000004</v>
      </c>
      <c r="AY817" s="50">
        <f>Main!J927</f>
        <v>4.3899999999999997</v>
      </c>
      <c r="AZ817" s="50">
        <f>Main!K927</f>
        <v>2.13</v>
      </c>
      <c r="BA817" s="50">
        <f>Main!L1807</f>
        <v>0</v>
      </c>
      <c r="BC817" s="50" t="str">
        <v>Wilson</v>
      </c>
      <c r="BD817" s="50">
        <v>7.4</v>
      </c>
      <c r="BE817" s="50" t="str">
        <v>Newcastle</v>
      </c>
      <c r="BF817" s="50">
        <v>3.46</v>
      </c>
      <c r="BG817" s="50">
        <v>3.41</v>
      </c>
      <c r="BH817" s="50">
        <v>5.33</v>
      </c>
      <c r="BI817" s="50">
        <v>4</v>
      </c>
      <c r="BJ817" s="50">
        <v>4.3099999999999996</v>
      </c>
      <c r="BK817" s="50">
        <v>4.16</v>
      </c>
      <c r="BL817" s="50">
        <v>3.49</v>
      </c>
      <c r="BM817" s="50">
        <v>2.5099999999999998</v>
      </c>
      <c r="BN817" s="50">
        <v>0</v>
      </c>
      <c r="BP817" s="126" t="str">
        <f>Main!A817</f>
        <v>Martial</v>
      </c>
      <c r="BQ817" s="126">
        <f>Main!N3567</f>
        <v>0</v>
      </c>
      <c r="BR817" s="126">
        <f>Main!K47</f>
        <v>2.13</v>
      </c>
      <c r="BS817" s="126" t="str">
        <v>Martial</v>
      </c>
      <c r="BT817" s="126">
        <v>0</v>
      </c>
      <c r="BU817" s="126">
        <v>2.13</v>
      </c>
      <c r="BV817" s="127" t="str">
        <f t="shared" si="95"/>
        <v>Martial</v>
      </c>
      <c r="BW817" s="127">
        <f>Main!P3567</f>
        <v>0</v>
      </c>
      <c r="BX817" s="127">
        <f t="shared" si="96"/>
        <v>2.13</v>
      </c>
      <c r="BY817" s="127" t="str">
        <v>Martial</v>
      </c>
      <c r="BZ817" s="127">
        <v>0</v>
      </c>
      <c r="CA817" s="127">
        <v>2.13</v>
      </c>
      <c r="CH817" s="19" t="str">
        <f t="shared" si="97"/>
        <v>Martial</v>
      </c>
      <c r="CI817" s="19">
        <f>Main!M3567-BQ817-BW817-CC817</f>
        <v>0</v>
      </c>
      <c r="CJ817" s="19">
        <f t="shared" si="98"/>
        <v>2.13</v>
      </c>
      <c r="CK817" s="19" t="str">
        <v>Wilson</v>
      </c>
      <c r="CL817" s="19">
        <v>0</v>
      </c>
      <c r="CM817" s="19">
        <v>2.5099999999999998</v>
      </c>
    </row>
    <row r="818" spans="1:91">
      <c r="A818" s="48" t="str">
        <v>Azpilicueta</v>
      </c>
      <c r="B818" s="48">
        <v>4.8</v>
      </c>
      <c r="C818" s="48" t="str">
        <v>Chelsea</v>
      </c>
      <c r="D818" s="48">
        <v>3.33</v>
      </c>
      <c r="E818" s="48">
        <v>4.82</v>
      </c>
      <c r="F818" s="48">
        <v>3.41</v>
      </c>
      <c r="G818" s="48">
        <v>1.62</v>
      </c>
      <c r="H818" s="48">
        <v>2.12</v>
      </c>
      <c r="I818" s="48">
        <v>1.27</v>
      </c>
      <c r="J818" s="48">
        <v>1.46</v>
      </c>
      <c r="K818" s="48">
        <v>1.04</v>
      </c>
      <c r="L818" s="48">
        <v>0</v>
      </c>
      <c r="N818" s="252">
        <f t="shared" si="99"/>
        <v>1</v>
      </c>
      <c r="O818" s="49" t="str">
        <f>Main!A928</f>
        <v>Watkins</v>
      </c>
      <c r="P818" s="49">
        <f>Main!B928</f>
        <v>7.1</v>
      </c>
      <c r="Q818" s="49" t="str">
        <f>Main!C928</f>
        <v>Aston Villa</v>
      </c>
      <c r="R818" s="49">
        <f>Main!D928</f>
        <v>3.48</v>
      </c>
      <c r="S818" s="49">
        <f>Main!E928</f>
        <v>4.07</v>
      </c>
      <c r="T818" s="49">
        <f>Main!F928</f>
        <v>4.54</v>
      </c>
      <c r="U818" s="49">
        <f>Main!G928</f>
        <v>3.76</v>
      </c>
      <c r="V818" s="49">
        <f>Main!H928</f>
        <v>4.13</v>
      </c>
      <c r="W818" s="49">
        <f>Main!I928</f>
        <v>2.6</v>
      </c>
      <c r="X818" s="49">
        <f>Main!J928</f>
        <v>3.21</v>
      </c>
      <c r="Y818" s="49">
        <f>Main!K928</f>
        <v>3.55</v>
      </c>
      <c r="Z818" s="49">
        <f>Main!L3568</f>
        <v>0</v>
      </c>
      <c r="AB818" s="49">
        <v>2</v>
      </c>
      <c r="AC818" s="49" t="str">
        <v>Saint-Maximin</v>
      </c>
      <c r="AD818" s="49">
        <v>6.2</v>
      </c>
      <c r="AE818" s="49" t="str">
        <v>Newcastle</v>
      </c>
      <c r="AF818" s="49">
        <v>3.25</v>
      </c>
      <c r="AG818" s="49">
        <v>2.4900000000000002</v>
      </c>
      <c r="AH818" s="49">
        <v>3.88</v>
      </c>
      <c r="AI818" s="49">
        <v>3.43</v>
      </c>
      <c r="AJ818" s="49">
        <v>3.59</v>
      </c>
      <c r="AK818" s="49">
        <v>3.55</v>
      </c>
      <c r="AL818" s="49">
        <v>2.99</v>
      </c>
      <c r="AM818" s="49">
        <v>2.14</v>
      </c>
      <c r="AN818" s="49">
        <v>0</v>
      </c>
      <c r="AP818" s="50" t="str">
        <f>Main!A928</f>
        <v>Watkins</v>
      </c>
      <c r="AQ818" s="50">
        <f>Main!B928</f>
        <v>7.1</v>
      </c>
      <c r="AR818" s="50" t="str">
        <f>Main!C928</f>
        <v>Aston Villa</v>
      </c>
      <c r="AS818" s="50">
        <f>Main!D928</f>
        <v>3.48</v>
      </c>
      <c r="AT818" s="50">
        <f>Main!E928</f>
        <v>4.07</v>
      </c>
      <c r="AU818" s="50">
        <f>Main!F928</f>
        <v>4.54</v>
      </c>
      <c r="AV818" s="50">
        <f>Main!G928</f>
        <v>3.76</v>
      </c>
      <c r="AW818" s="50">
        <f>Main!H928</f>
        <v>4.13</v>
      </c>
      <c r="AX818" s="50">
        <f>Main!I928</f>
        <v>2.6</v>
      </c>
      <c r="AY818" s="50">
        <f>Main!J928</f>
        <v>3.21</v>
      </c>
      <c r="AZ818" s="50">
        <f>Main!K928</f>
        <v>3.55</v>
      </c>
      <c r="BA818" s="50">
        <f>Main!L1808</f>
        <v>0</v>
      </c>
      <c r="BC818" s="50" t="str">
        <v>Martial</v>
      </c>
      <c r="BD818" s="50">
        <v>6.7</v>
      </c>
      <c r="BE818" s="50" t="str">
        <v>Man Utd</v>
      </c>
      <c r="BF818" s="50">
        <v>4.17</v>
      </c>
      <c r="BG818" s="50">
        <v>4.93</v>
      </c>
      <c r="BH818" s="50">
        <v>3.2</v>
      </c>
      <c r="BI818" s="50">
        <v>3.21</v>
      </c>
      <c r="BJ818" s="50">
        <v>4.25</v>
      </c>
      <c r="BK818" s="50">
        <v>4.1900000000000004</v>
      </c>
      <c r="BL818" s="50">
        <v>4.3899999999999997</v>
      </c>
      <c r="BM818" s="50">
        <v>2.13</v>
      </c>
      <c r="BN818" s="50">
        <v>0</v>
      </c>
      <c r="BP818" s="126" t="str">
        <f>Main!A818</f>
        <v>Watkins</v>
      </c>
      <c r="BQ818" s="126">
        <f>Main!N3568</f>
        <v>0</v>
      </c>
      <c r="BR818" s="126">
        <f>Main!K48</f>
        <v>3.55</v>
      </c>
      <c r="BS818" s="126" t="str">
        <v>Watkins</v>
      </c>
      <c r="BT818" s="126">
        <v>0</v>
      </c>
      <c r="BU818" s="126">
        <v>3.55</v>
      </c>
      <c r="BV818" s="127" t="str">
        <f t="shared" si="95"/>
        <v>Watkins</v>
      </c>
      <c r="BW818" s="127">
        <f>Main!P3568</f>
        <v>0</v>
      </c>
      <c r="BX818" s="127">
        <f t="shared" si="96"/>
        <v>3.55</v>
      </c>
      <c r="BY818" s="127" t="str">
        <v>Watkins</v>
      </c>
      <c r="BZ818" s="127">
        <v>0</v>
      </c>
      <c r="CA818" s="127">
        <v>3.55</v>
      </c>
      <c r="CH818" s="19" t="str">
        <f t="shared" si="97"/>
        <v>Watkins</v>
      </c>
      <c r="CI818" s="19">
        <f>Main!M3568-BQ818-BW818-CC818</f>
        <v>0</v>
      </c>
      <c r="CJ818" s="19">
        <f t="shared" si="98"/>
        <v>3.55</v>
      </c>
      <c r="CK818" s="19" t="str">
        <v>Martial</v>
      </c>
      <c r="CL818" s="19">
        <v>0</v>
      </c>
      <c r="CM818" s="19">
        <v>2.13</v>
      </c>
    </row>
    <row r="819" spans="1:91">
      <c r="A819" s="48" t="str">
        <v>Collins</v>
      </c>
      <c r="B819" s="48">
        <v>4.4000000000000004</v>
      </c>
      <c r="C819" s="48" t="str">
        <v>Wolves</v>
      </c>
      <c r="D819" s="48">
        <v>2.3199999999999998</v>
      </c>
      <c r="E819" s="48">
        <v>2.5299999999999998</v>
      </c>
      <c r="F819" s="48">
        <v>3.01</v>
      </c>
      <c r="G819" s="48">
        <v>1.24</v>
      </c>
      <c r="H819" s="48">
        <v>1.79</v>
      </c>
      <c r="I819" s="48">
        <v>2.7</v>
      </c>
      <c r="J819" s="48">
        <v>3.51</v>
      </c>
      <c r="K819" s="48">
        <v>1.96</v>
      </c>
      <c r="L819" s="48">
        <v>0</v>
      </c>
      <c r="N819" s="252">
        <f t="shared" si="99"/>
        <v>1</v>
      </c>
      <c r="O819" s="49" t="str">
        <f>Main!A929</f>
        <v>Havertz</v>
      </c>
      <c r="P819" s="49">
        <f>Main!B929</f>
        <v>7.7</v>
      </c>
      <c r="Q819" s="49" t="str">
        <f>Main!C929</f>
        <v>Chelsea</v>
      </c>
      <c r="R819" s="49">
        <f>Main!D929</f>
        <v>3.67</v>
      </c>
      <c r="S819" s="49">
        <f>Main!E929</f>
        <v>6.18</v>
      </c>
      <c r="T819" s="49">
        <f>Main!F929</f>
        <v>3.54</v>
      </c>
      <c r="U819" s="49">
        <f>Main!G929</f>
        <v>2.58</v>
      </c>
      <c r="V819" s="49">
        <f>Main!H929</f>
        <v>3.65</v>
      </c>
      <c r="W819" s="49">
        <f>Main!I929</f>
        <v>2.9</v>
      </c>
      <c r="X819" s="49">
        <f>Main!J929</f>
        <v>3.59</v>
      </c>
      <c r="Y819" s="49">
        <f>Main!K929</f>
        <v>2.68</v>
      </c>
      <c r="Z819" s="49">
        <f>Main!L3569</f>
        <v>0</v>
      </c>
      <c r="AB819" s="49">
        <v>2</v>
      </c>
      <c r="AC819" s="49" t="str">
        <v>Gündogan</v>
      </c>
      <c r="AD819" s="49">
        <v>7.3</v>
      </c>
      <c r="AE819" s="49" t="str">
        <v>Man City</v>
      </c>
      <c r="AF819" s="49">
        <v>3.06</v>
      </c>
      <c r="AG819" s="49">
        <v>2.4700000000000002</v>
      </c>
      <c r="AH819" s="49">
        <v>4.93</v>
      </c>
      <c r="AI819" s="49">
        <v>2.95</v>
      </c>
      <c r="AJ819" s="49">
        <v>2.4700000000000002</v>
      </c>
      <c r="AK819" s="49">
        <v>5.13</v>
      </c>
      <c r="AL819" s="49">
        <v>2.82</v>
      </c>
      <c r="AM819" s="49">
        <v>1.23</v>
      </c>
      <c r="AN819" s="49">
        <v>0</v>
      </c>
      <c r="AP819" s="50" t="str">
        <f>Main!A929</f>
        <v>Havertz</v>
      </c>
      <c r="AQ819" s="50">
        <f>Main!B929</f>
        <v>7.7</v>
      </c>
      <c r="AR819" s="50" t="str">
        <f>Main!C929</f>
        <v>Chelsea</v>
      </c>
      <c r="AS819" s="50">
        <f>Main!D929</f>
        <v>3.67</v>
      </c>
      <c r="AT819" s="50">
        <f>Main!E929</f>
        <v>6.18</v>
      </c>
      <c r="AU819" s="50">
        <f>Main!F929</f>
        <v>3.54</v>
      </c>
      <c r="AV819" s="50">
        <f>Main!G929</f>
        <v>2.58</v>
      </c>
      <c r="AW819" s="50">
        <f>Main!H929</f>
        <v>3.65</v>
      </c>
      <c r="AX819" s="50">
        <f>Main!I929</f>
        <v>2.9</v>
      </c>
      <c r="AY819" s="50">
        <f>Main!J929</f>
        <v>3.59</v>
      </c>
      <c r="AZ819" s="50">
        <f>Main!K929</f>
        <v>2.68</v>
      </c>
      <c r="BA819" s="50">
        <f>Main!L1809</f>
        <v>0</v>
      </c>
      <c r="BC819" s="50" t="str">
        <v>Watkins</v>
      </c>
      <c r="BD819" s="50">
        <v>7.1</v>
      </c>
      <c r="BE819" s="50" t="str">
        <v>Aston Villa</v>
      </c>
      <c r="BF819" s="50">
        <v>3.48</v>
      </c>
      <c r="BG819" s="50">
        <v>4.07</v>
      </c>
      <c r="BH819" s="50">
        <v>4.54</v>
      </c>
      <c r="BI819" s="50">
        <v>3.76</v>
      </c>
      <c r="BJ819" s="50">
        <v>4.13</v>
      </c>
      <c r="BK819" s="50">
        <v>2.6</v>
      </c>
      <c r="BL819" s="50">
        <v>3.21</v>
      </c>
      <c r="BM819" s="50">
        <v>3.55</v>
      </c>
      <c r="BN819" s="50">
        <v>0</v>
      </c>
      <c r="BP819" s="126" t="str">
        <f>Main!A819</f>
        <v>Havertz</v>
      </c>
      <c r="BQ819" s="126">
        <f>Main!N3569</f>
        <v>0</v>
      </c>
      <c r="BR819" s="126">
        <f>Main!K49</f>
        <v>2.68</v>
      </c>
      <c r="BS819" s="126" t="str">
        <v>Havertz</v>
      </c>
      <c r="BT819" s="126">
        <v>0</v>
      </c>
      <c r="BU819" s="126">
        <v>2.68</v>
      </c>
      <c r="BV819" s="127" t="str">
        <f t="shared" si="95"/>
        <v>Havertz</v>
      </c>
      <c r="BW819" s="127">
        <f>Main!P3569</f>
        <v>0</v>
      </c>
      <c r="BX819" s="127">
        <f t="shared" si="96"/>
        <v>2.68</v>
      </c>
      <c r="BY819" s="127" t="str">
        <v>Havertz</v>
      </c>
      <c r="BZ819" s="127">
        <v>0</v>
      </c>
      <c r="CA819" s="127">
        <v>2.68</v>
      </c>
      <c r="CH819" s="19" t="str">
        <f t="shared" si="97"/>
        <v>Havertz</v>
      </c>
      <c r="CI819" s="19">
        <f>Main!M3569-BQ819-BW819-CC819</f>
        <v>0</v>
      </c>
      <c r="CJ819" s="19">
        <f t="shared" si="98"/>
        <v>2.68</v>
      </c>
      <c r="CK819" s="19" t="str">
        <v>Watkins</v>
      </c>
      <c r="CL819" s="19">
        <v>0</v>
      </c>
      <c r="CM819" s="19">
        <v>3.55</v>
      </c>
    </row>
    <row r="820" spans="1:91">
      <c r="A820" s="48" t="str">
        <v>Chalobah</v>
      </c>
      <c r="B820" s="48">
        <v>4.7</v>
      </c>
      <c r="C820" s="48" t="str">
        <v>Chelsea</v>
      </c>
      <c r="D820" s="48">
        <v>3.15</v>
      </c>
      <c r="E820" s="48">
        <v>4.24</v>
      </c>
      <c r="F820" s="48">
        <v>2.86</v>
      </c>
      <c r="G820" s="48">
        <v>1.19</v>
      </c>
      <c r="H820" s="48">
        <v>2.04</v>
      </c>
      <c r="I820" s="48">
        <v>1.71</v>
      </c>
      <c r="J820" s="48">
        <v>2.14</v>
      </c>
      <c r="K820" s="48">
        <v>1.28</v>
      </c>
      <c r="L820" s="48">
        <v>0</v>
      </c>
      <c r="N820" s="252">
        <f t="shared" si="99"/>
        <v>1</v>
      </c>
      <c r="O820" s="49" t="str">
        <f>Main!A930</f>
        <v>Aubameyang</v>
      </c>
      <c r="P820" s="49">
        <f>Main!B930</f>
        <v>8.6999999999999993</v>
      </c>
      <c r="Q820" s="49" t="str">
        <f>Main!C930</f>
        <v>Chelsea</v>
      </c>
      <c r="R820" s="49">
        <f>Main!D930</f>
        <v>3.5</v>
      </c>
      <c r="S820" s="49">
        <f>Main!E930</f>
        <v>5.86</v>
      </c>
      <c r="T820" s="49">
        <f>Main!F930</f>
        <v>3.45</v>
      </c>
      <c r="U820" s="49">
        <f>Main!G930</f>
        <v>2.48</v>
      </c>
      <c r="V820" s="49">
        <f>Main!H930</f>
        <v>3.56</v>
      </c>
      <c r="W820" s="49">
        <f>Main!I930</f>
        <v>2.83</v>
      </c>
      <c r="X820" s="49">
        <f>Main!J930</f>
        <v>3.45</v>
      </c>
      <c r="Y820" s="49">
        <f>Main!K930</f>
        <v>2.5299999999999998</v>
      </c>
      <c r="Z820" s="49">
        <f>Main!L3570</f>
        <v>0</v>
      </c>
      <c r="AB820" s="49">
        <v>2</v>
      </c>
      <c r="AC820" s="49" t="str">
        <v>Paquetá</v>
      </c>
      <c r="AD820" s="49">
        <v>5.9</v>
      </c>
      <c r="AE820" s="49" t="str">
        <v>West Ham</v>
      </c>
      <c r="AF820" s="49">
        <v>3.58</v>
      </c>
      <c r="AG820" s="49">
        <v>3.27</v>
      </c>
      <c r="AH820" s="49">
        <v>3.03</v>
      </c>
      <c r="AI820" s="49">
        <v>3.6</v>
      </c>
      <c r="AJ820" s="49">
        <v>2.66</v>
      </c>
      <c r="AK820" s="49">
        <v>2.95</v>
      </c>
      <c r="AL820" s="49">
        <v>2.66</v>
      </c>
      <c r="AM820" s="49">
        <v>3.12</v>
      </c>
      <c r="AN820" s="49">
        <v>0</v>
      </c>
      <c r="AP820" s="50" t="str">
        <f>Main!A930</f>
        <v>Aubameyang</v>
      </c>
      <c r="AQ820" s="50">
        <f>Main!B930</f>
        <v>8.6999999999999993</v>
      </c>
      <c r="AR820" s="50" t="str">
        <f>Main!C930</f>
        <v>Chelsea</v>
      </c>
      <c r="AS820" s="50">
        <f>Main!D930</f>
        <v>3.5</v>
      </c>
      <c r="AT820" s="50">
        <f>Main!E930</f>
        <v>5.86</v>
      </c>
      <c r="AU820" s="50">
        <f>Main!F930</f>
        <v>3.45</v>
      </c>
      <c r="AV820" s="50">
        <f>Main!G930</f>
        <v>2.48</v>
      </c>
      <c r="AW820" s="50">
        <f>Main!H930</f>
        <v>3.56</v>
      </c>
      <c r="AX820" s="50">
        <f>Main!I930</f>
        <v>2.83</v>
      </c>
      <c r="AY820" s="50">
        <f>Main!J930</f>
        <v>3.45</v>
      </c>
      <c r="AZ820" s="50">
        <f>Main!K930</f>
        <v>2.5299999999999998</v>
      </c>
      <c r="BA820" s="50">
        <f>Main!L1810</f>
        <v>0</v>
      </c>
      <c r="BC820" s="50" t="str">
        <v>Havertz</v>
      </c>
      <c r="BD820" s="50">
        <v>7.7</v>
      </c>
      <c r="BE820" s="50" t="str">
        <v>Chelsea</v>
      </c>
      <c r="BF820" s="50">
        <v>3.67</v>
      </c>
      <c r="BG820" s="50">
        <v>6.18</v>
      </c>
      <c r="BH820" s="50">
        <v>3.54</v>
      </c>
      <c r="BI820" s="50">
        <v>2.58</v>
      </c>
      <c r="BJ820" s="50">
        <v>3.65</v>
      </c>
      <c r="BK820" s="50">
        <v>2.9</v>
      </c>
      <c r="BL820" s="50">
        <v>3.59</v>
      </c>
      <c r="BM820" s="50">
        <v>2.68</v>
      </c>
      <c r="BN820" s="50">
        <v>0</v>
      </c>
      <c r="BP820" s="126" t="str">
        <f>Main!A820</f>
        <v>Aubameyang</v>
      </c>
      <c r="BQ820" s="126">
        <f>Main!N3570</f>
        <v>0</v>
      </c>
      <c r="BR820" s="126">
        <f>Main!K50</f>
        <v>2.5299999999999998</v>
      </c>
      <c r="BS820" s="126" t="str">
        <v>Aubameyang</v>
      </c>
      <c r="BT820" s="126">
        <v>0</v>
      </c>
      <c r="BU820" s="126">
        <v>2.5299999999999998</v>
      </c>
      <c r="BV820" s="127" t="str">
        <f t="shared" si="95"/>
        <v>Aubameyang</v>
      </c>
      <c r="BW820" s="127">
        <f>Main!P3570</f>
        <v>0</v>
      </c>
      <c r="BX820" s="127">
        <f t="shared" si="96"/>
        <v>2.5299999999999998</v>
      </c>
      <c r="BY820" s="127" t="str">
        <v>Aubameyang</v>
      </c>
      <c r="BZ820" s="127">
        <v>0</v>
      </c>
      <c r="CA820" s="127">
        <v>2.5299999999999998</v>
      </c>
      <c r="CH820" s="19" t="str">
        <f t="shared" si="97"/>
        <v>Aubameyang</v>
      </c>
      <c r="CI820" s="19">
        <f>Main!M3570-BQ820-BW820-CC820</f>
        <v>0</v>
      </c>
      <c r="CJ820" s="19">
        <f t="shared" si="98"/>
        <v>2.5299999999999998</v>
      </c>
      <c r="CK820" s="19" t="str">
        <v>Havertz</v>
      </c>
      <c r="CL820" s="19">
        <v>0</v>
      </c>
      <c r="CM820" s="19">
        <v>2.68</v>
      </c>
    </row>
    <row r="821" spans="1:91">
      <c r="A821" s="48" t="str">
        <v>Kane</v>
      </c>
      <c r="B821" s="48">
        <v>11.6</v>
      </c>
      <c r="C821" s="48" t="str">
        <v>Spurs</v>
      </c>
      <c r="D821" s="48">
        <v>6.28</v>
      </c>
      <c r="E821" s="48">
        <v>4.4000000000000004</v>
      </c>
      <c r="F821" s="48">
        <v>7.99</v>
      </c>
      <c r="G821" s="48">
        <v>5.57</v>
      </c>
      <c r="H821" s="48">
        <v>4.18</v>
      </c>
      <c r="I821" s="48">
        <v>5.35</v>
      </c>
      <c r="J821" s="48">
        <v>5.68</v>
      </c>
      <c r="K821" s="48">
        <v>4.99</v>
      </c>
      <c r="L821" s="48">
        <v>0</v>
      </c>
      <c r="N821" s="252">
        <f t="shared" si="99"/>
        <v>1</v>
      </c>
      <c r="O821" s="49" t="str">
        <f>Main!A931</f>
        <v>Solanke</v>
      </c>
      <c r="P821" s="49">
        <f>Main!B931</f>
        <v>5.8</v>
      </c>
      <c r="Q821" s="49" t="str">
        <f>Main!C931</f>
        <v>Bournemouth</v>
      </c>
      <c r="R821" s="49">
        <f>Main!D931</f>
        <v>4.43</v>
      </c>
      <c r="S821" s="49">
        <f>Main!E931</f>
        <v>3.26</v>
      </c>
      <c r="T821" s="49">
        <f>Main!F931</f>
        <v>3.55</v>
      </c>
      <c r="U821" s="49">
        <f>Main!G931</f>
        <v>4.2699999999999996</v>
      </c>
      <c r="V821" s="49">
        <f>Main!H931</f>
        <v>3.09</v>
      </c>
      <c r="W821" s="49">
        <f>Main!I931</f>
        <v>3.33</v>
      </c>
      <c r="X821" s="49">
        <f>Main!J931</f>
        <v>3.31</v>
      </c>
      <c r="Y821" s="49">
        <f>Main!K931</f>
        <v>1.24</v>
      </c>
      <c r="Z821" s="49">
        <f>Main!L3571</f>
        <v>0</v>
      </c>
      <c r="AB821" s="49">
        <v>2</v>
      </c>
      <c r="AC821" s="49" t="str">
        <v>Rodrigo</v>
      </c>
      <c r="AD821" s="49">
        <v>6.3</v>
      </c>
      <c r="AE821" s="49" t="str">
        <v>Leeds</v>
      </c>
      <c r="AF821" s="49">
        <v>3.09</v>
      </c>
      <c r="AG821" s="49">
        <v>3.69</v>
      </c>
      <c r="AH821" s="49">
        <v>2.94</v>
      </c>
      <c r="AI821" s="49">
        <v>3.13</v>
      </c>
      <c r="AJ821" s="49">
        <v>2.96</v>
      </c>
      <c r="AK821" s="49">
        <v>2.64</v>
      </c>
      <c r="AL821" s="49">
        <v>2.75</v>
      </c>
      <c r="AM821" s="49">
        <v>3.02</v>
      </c>
      <c r="AN821" s="49">
        <v>0</v>
      </c>
      <c r="AP821" s="50" t="str">
        <f>Main!A931</f>
        <v>Solanke</v>
      </c>
      <c r="AQ821" s="50">
        <f>Main!B931</f>
        <v>5.8</v>
      </c>
      <c r="AR821" s="50" t="str">
        <f>Main!C931</f>
        <v>Bournemouth</v>
      </c>
      <c r="AS821" s="50">
        <f>Main!D931</f>
        <v>4.43</v>
      </c>
      <c r="AT821" s="50">
        <f>Main!E931</f>
        <v>3.26</v>
      </c>
      <c r="AU821" s="50">
        <f>Main!F931</f>
        <v>3.55</v>
      </c>
      <c r="AV821" s="50">
        <f>Main!G931</f>
        <v>4.2699999999999996</v>
      </c>
      <c r="AW821" s="50">
        <f>Main!H931</f>
        <v>3.09</v>
      </c>
      <c r="AX821" s="50">
        <f>Main!I931</f>
        <v>3.33</v>
      </c>
      <c r="AY821" s="50">
        <f>Main!J931</f>
        <v>3.31</v>
      </c>
      <c r="AZ821" s="50">
        <f>Main!K931</f>
        <v>1.24</v>
      </c>
      <c r="BA821" s="50">
        <f>Main!L1811</f>
        <v>0</v>
      </c>
      <c r="BC821" s="50" t="str">
        <v>Aubameyang</v>
      </c>
      <c r="BD821" s="50">
        <v>8.6999999999999993</v>
      </c>
      <c r="BE821" s="50" t="str">
        <v>Chelsea</v>
      </c>
      <c r="BF821" s="50">
        <v>3.5</v>
      </c>
      <c r="BG821" s="50">
        <v>5.86</v>
      </c>
      <c r="BH821" s="50">
        <v>3.45</v>
      </c>
      <c r="BI821" s="50">
        <v>2.48</v>
      </c>
      <c r="BJ821" s="50">
        <v>3.56</v>
      </c>
      <c r="BK821" s="50">
        <v>2.83</v>
      </c>
      <c r="BL821" s="50">
        <v>3.45</v>
      </c>
      <c r="BM821" s="50">
        <v>2.5299999999999998</v>
      </c>
      <c r="BN821" s="50">
        <v>0</v>
      </c>
      <c r="BP821" s="126" t="str">
        <f>Main!A821</f>
        <v>Solanke</v>
      </c>
      <c r="BQ821" s="126">
        <f>Main!N3571</f>
        <v>0</v>
      </c>
      <c r="BR821" s="126">
        <f>Main!K51</f>
        <v>1.24</v>
      </c>
      <c r="BS821" s="126" t="str">
        <v>Solanke</v>
      </c>
      <c r="BT821" s="126">
        <v>0</v>
      </c>
      <c r="BU821" s="126">
        <v>1.24</v>
      </c>
      <c r="BV821" s="127" t="str">
        <f t="shared" si="95"/>
        <v>Solanke</v>
      </c>
      <c r="BW821" s="127">
        <f>Main!P3571</f>
        <v>0</v>
      </c>
      <c r="BX821" s="127">
        <f t="shared" si="96"/>
        <v>1.24</v>
      </c>
      <c r="BY821" s="127" t="str">
        <v>Solanke</v>
      </c>
      <c r="BZ821" s="127">
        <v>0</v>
      </c>
      <c r="CA821" s="127">
        <v>1.24</v>
      </c>
      <c r="CH821" s="19" t="str">
        <f t="shared" si="97"/>
        <v>Solanke</v>
      </c>
      <c r="CI821" s="19">
        <f>Main!M3571-BQ821-BW821-CC821</f>
        <v>0</v>
      </c>
      <c r="CJ821" s="19">
        <f t="shared" si="98"/>
        <v>1.24</v>
      </c>
      <c r="CK821" s="19" t="str">
        <v>Aubameyang</v>
      </c>
      <c r="CL821" s="19">
        <v>0</v>
      </c>
      <c r="CM821" s="19">
        <v>2.5299999999999998</v>
      </c>
    </row>
    <row r="822" spans="1:91">
      <c r="A822" s="48" t="str">
        <v>Darwin</v>
      </c>
      <c r="B822" s="48">
        <v>9</v>
      </c>
      <c r="C822" s="48" t="str">
        <v>Liverpool</v>
      </c>
      <c r="D822" s="48">
        <v>6.34</v>
      </c>
      <c r="E822" s="48">
        <v>5.17</v>
      </c>
      <c r="F822" s="48">
        <v>4.21</v>
      </c>
      <c r="G822" s="48">
        <v>4.21</v>
      </c>
      <c r="H822" s="48">
        <v>4.37</v>
      </c>
      <c r="I822" s="48">
        <v>5.0999999999999996</v>
      </c>
      <c r="J822" s="48">
        <v>3.63</v>
      </c>
      <c r="K822" s="48">
        <v>4.18</v>
      </c>
      <c r="L822" s="48">
        <v>0</v>
      </c>
      <c r="N822" s="252">
        <f t="shared" si="99"/>
        <v>1</v>
      </c>
      <c r="O822" s="49" t="str">
        <f>Main!A932</f>
        <v>Bamford</v>
      </c>
      <c r="P822" s="49">
        <f>Main!B932</f>
        <v>7.2</v>
      </c>
      <c r="Q822" s="49" t="str">
        <f>Main!C932</f>
        <v>Leeds</v>
      </c>
      <c r="R822" s="49">
        <f>Main!D932</f>
        <v>1.69</v>
      </c>
      <c r="S822" s="49">
        <f>Main!E932</f>
        <v>3.12</v>
      </c>
      <c r="T822" s="49">
        <f>Main!F932</f>
        <v>3.23</v>
      </c>
      <c r="U822" s="49">
        <f>Main!G932</f>
        <v>3.87</v>
      </c>
      <c r="V822" s="49">
        <f>Main!H932</f>
        <v>3.4</v>
      </c>
      <c r="W822" s="49">
        <f>Main!I932</f>
        <v>3.24</v>
      </c>
      <c r="X822" s="49">
        <f>Main!J932</f>
        <v>3.34</v>
      </c>
      <c r="Y822" s="49">
        <f>Main!K932</f>
        <v>3.43</v>
      </c>
      <c r="Z822" s="49">
        <f>Main!L3572</f>
        <v>0</v>
      </c>
      <c r="AB822" s="49">
        <v>2</v>
      </c>
      <c r="AC822" s="49" t="str">
        <v>Aaronson</v>
      </c>
      <c r="AD822" s="49">
        <v>5.5</v>
      </c>
      <c r="AE822" s="49" t="str">
        <v>Leeds</v>
      </c>
      <c r="AF822" s="49">
        <v>2.85</v>
      </c>
      <c r="AG822" s="49">
        <v>3.25</v>
      </c>
      <c r="AH822" s="49">
        <v>2.95</v>
      </c>
      <c r="AI822" s="49">
        <v>3.25</v>
      </c>
      <c r="AJ822" s="49">
        <v>3.04</v>
      </c>
      <c r="AK822" s="49">
        <v>2.82</v>
      </c>
      <c r="AL822" s="49">
        <v>2.88</v>
      </c>
      <c r="AM822" s="49">
        <v>3</v>
      </c>
      <c r="AN822" s="49">
        <v>0</v>
      </c>
      <c r="AP822" s="50" t="str">
        <f>Main!A932</f>
        <v>Bamford</v>
      </c>
      <c r="AQ822" s="50">
        <f>Main!B932</f>
        <v>7.2</v>
      </c>
      <c r="AR822" s="50" t="str">
        <f>Main!C932</f>
        <v>Leeds</v>
      </c>
      <c r="AS822" s="50">
        <f>Main!D932</f>
        <v>1.69</v>
      </c>
      <c r="AT822" s="50">
        <f>Main!E932</f>
        <v>3.12</v>
      </c>
      <c r="AU822" s="50">
        <f>Main!F932</f>
        <v>3.23</v>
      </c>
      <c r="AV822" s="50">
        <f>Main!G932</f>
        <v>3.87</v>
      </c>
      <c r="AW822" s="50">
        <f>Main!H932</f>
        <v>3.4</v>
      </c>
      <c r="AX822" s="50">
        <f>Main!I932</f>
        <v>3.24</v>
      </c>
      <c r="AY822" s="50">
        <f>Main!J932</f>
        <v>3.34</v>
      </c>
      <c r="AZ822" s="50">
        <f>Main!K932</f>
        <v>3.43</v>
      </c>
      <c r="BA822" s="50">
        <f>Main!L1812</f>
        <v>0</v>
      </c>
      <c r="BC822" s="50" t="str">
        <v>Solanke</v>
      </c>
      <c r="BD822" s="50">
        <v>5.8</v>
      </c>
      <c r="BE822" s="50" t="str">
        <v>Bournemouth</v>
      </c>
      <c r="BF822" s="50">
        <v>4.43</v>
      </c>
      <c r="BG822" s="50">
        <v>3.26</v>
      </c>
      <c r="BH822" s="50">
        <v>3.55</v>
      </c>
      <c r="BI822" s="50">
        <v>4.2699999999999996</v>
      </c>
      <c r="BJ822" s="50">
        <v>3.09</v>
      </c>
      <c r="BK822" s="50">
        <v>3.33</v>
      </c>
      <c r="BL822" s="50">
        <v>3.31</v>
      </c>
      <c r="BM822" s="50">
        <v>1.24</v>
      </c>
      <c r="BN822" s="50">
        <v>0</v>
      </c>
      <c r="BP822" s="126" t="str">
        <f>Main!A822</f>
        <v>Bamford</v>
      </c>
      <c r="BQ822" s="126">
        <f>Main!N3572</f>
        <v>0</v>
      </c>
      <c r="BR822" s="126">
        <f>Main!K52</f>
        <v>3.43</v>
      </c>
      <c r="BS822" s="126" t="str">
        <v>Bamford</v>
      </c>
      <c r="BT822" s="126">
        <v>0</v>
      </c>
      <c r="BU822" s="126">
        <v>3.43</v>
      </c>
      <c r="BV822" s="127" t="str">
        <f t="shared" si="95"/>
        <v>Bamford</v>
      </c>
      <c r="BW822" s="127">
        <f>Main!P3572</f>
        <v>0</v>
      </c>
      <c r="BX822" s="127">
        <f t="shared" si="96"/>
        <v>3.43</v>
      </c>
      <c r="BY822" s="127" t="str">
        <v>Bamford</v>
      </c>
      <c r="BZ822" s="127">
        <v>0</v>
      </c>
      <c r="CA822" s="127">
        <v>3.43</v>
      </c>
      <c r="CH822" s="19" t="str">
        <f t="shared" si="97"/>
        <v>Bamford</v>
      </c>
      <c r="CI822" s="19">
        <f>Main!M3572-BQ822-BW822-CC822</f>
        <v>0</v>
      </c>
      <c r="CJ822" s="19">
        <f t="shared" si="98"/>
        <v>3.43</v>
      </c>
      <c r="CK822" s="19" t="str">
        <v>Solanke</v>
      </c>
      <c r="CL822" s="19">
        <v>0</v>
      </c>
      <c r="CM822" s="19">
        <v>1.24</v>
      </c>
    </row>
    <row r="823" spans="1:91">
      <c r="A823" s="48" t="str">
        <v>Nketiah</v>
      </c>
      <c r="B823" s="48">
        <v>6.5</v>
      </c>
      <c r="C823" s="48" t="str">
        <v>Arsenal</v>
      </c>
      <c r="D823" s="48">
        <v>4.17</v>
      </c>
      <c r="E823" s="48">
        <v>4.2300000000000004</v>
      </c>
      <c r="F823" s="48">
        <v>3.66</v>
      </c>
      <c r="G823" s="48">
        <v>4.16</v>
      </c>
      <c r="H823" s="48">
        <v>3.93</v>
      </c>
      <c r="I823" s="48">
        <v>7.48</v>
      </c>
      <c r="J823" s="48">
        <v>3.2</v>
      </c>
      <c r="K823" s="48">
        <v>2.11</v>
      </c>
      <c r="L823" s="48">
        <v>0</v>
      </c>
      <c r="N823" s="252">
        <f t="shared" si="99"/>
        <v>1</v>
      </c>
      <c r="O823" s="49" t="str">
        <f>Main!A933</f>
        <v>Mbeumo</v>
      </c>
      <c r="P823" s="49">
        <f>Main!B933</f>
        <v>5.8</v>
      </c>
      <c r="Q823" s="49" t="str">
        <f>Main!C933</f>
        <v>Brentford</v>
      </c>
      <c r="R823" s="49">
        <f>Main!D933</f>
        <v>3</v>
      </c>
      <c r="S823" s="49">
        <f>Main!E933</f>
        <v>2.62</v>
      </c>
      <c r="T823" s="49">
        <f>Main!F933</f>
        <v>3.81</v>
      </c>
      <c r="U823" s="49">
        <f>Main!G933</f>
        <v>3.38</v>
      </c>
      <c r="V823" s="49">
        <f>Main!H933</f>
        <v>4.13</v>
      </c>
      <c r="W823" s="49">
        <f>Main!I933</f>
        <v>2.81</v>
      </c>
      <c r="X823" s="49">
        <f>Main!J933</f>
        <v>3.94</v>
      </c>
      <c r="Y823" s="49">
        <f>Main!K933</f>
        <v>1.57</v>
      </c>
      <c r="Z823" s="49">
        <f>Main!L3573</f>
        <v>0</v>
      </c>
      <c r="AB823" s="49">
        <v>2</v>
      </c>
      <c r="AC823" s="49" t="str">
        <v>Kulusevski</v>
      </c>
      <c r="AD823" s="49">
        <v>8</v>
      </c>
      <c r="AE823" s="49" t="str">
        <v>Spurs</v>
      </c>
      <c r="AF823" s="49">
        <v>3.47</v>
      </c>
      <c r="AG823" s="49">
        <v>3.18</v>
      </c>
      <c r="AH823" s="49">
        <v>4.97</v>
      </c>
      <c r="AI823" s="49">
        <v>2.94</v>
      </c>
      <c r="AJ823" s="49">
        <v>2</v>
      </c>
      <c r="AK823" s="49">
        <v>2.39</v>
      </c>
      <c r="AL823" s="49">
        <v>2.66</v>
      </c>
      <c r="AM823" s="49">
        <v>2.2999999999999998</v>
      </c>
      <c r="AN823" s="49">
        <v>0</v>
      </c>
      <c r="AP823" s="50" t="str">
        <f>Main!A933</f>
        <v>Mbeumo</v>
      </c>
      <c r="AQ823" s="50">
        <f>Main!B933</f>
        <v>5.8</v>
      </c>
      <c r="AR823" s="50" t="str">
        <f>Main!C933</f>
        <v>Brentford</v>
      </c>
      <c r="AS823" s="50">
        <f>Main!D933</f>
        <v>3</v>
      </c>
      <c r="AT823" s="50">
        <f>Main!E933</f>
        <v>2.62</v>
      </c>
      <c r="AU823" s="50">
        <f>Main!F933</f>
        <v>3.81</v>
      </c>
      <c r="AV823" s="50">
        <f>Main!G933</f>
        <v>3.38</v>
      </c>
      <c r="AW823" s="50">
        <f>Main!H933</f>
        <v>4.13</v>
      </c>
      <c r="AX823" s="50">
        <f>Main!I933</f>
        <v>2.81</v>
      </c>
      <c r="AY823" s="50">
        <f>Main!J933</f>
        <v>3.94</v>
      </c>
      <c r="AZ823" s="50">
        <f>Main!K933</f>
        <v>1.57</v>
      </c>
      <c r="BA823" s="50">
        <f>Main!L1813</f>
        <v>0</v>
      </c>
      <c r="BC823" s="50" t="str">
        <v>Bamford</v>
      </c>
      <c r="BD823" s="50">
        <v>7.2</v>
      </c>
      <c r="BE823" s="50" t="str">
        <v>Leeds</v>
      </c>
      <c r="BF823" s="50">
        <v>1.69</v>
      </c>
      <c r="BG823" s="50">
        <v>3.12</v>
      </c>
      <c r="BH823" s="50">
        <v>3.23</v>
      </c>
      <c r="BI823" s="50">
        <v>3.87</v>
      </c>
      <c r="BJ823" s="50">
        <v>3.4</v>
      </c>
      <c r="BK823" s="50">
        <v>3.24</v>
      </c>
      <c r="BL823" s="50">
        <v>3.34</v>
      </c>
      <c r="BM823" s="50">
        <v>3.43</v>
      </c>
      <c r="BN823" s="50">
        <v>0</v>
      </c>
      <c r="BP823" s="126" t="str">
        <f>Main!A823</f>
        <v>Mbeumo</v>
      </c>
      <c r="BQ823" s="126">
        <f>Main!N3573</f>
        <v>0</v>
      </c>
      <c r="BR823" s="126">
        <f>Main!K53</f>
        <v>1.57</v>
      </c>
      <c r="BS823" s="126" t="str">
        <v>Mbeumo</v>
      </c>
      <c r="BT823" s="126">
        <v>0</v>
      </c>
      <c r="BU823" s="126">
        <v>1.57</v>
      </c>
      <c r="BV823" s="127" t="str">
        <f t="shared" si="95"/>
        <v>Mbeumo</v>
      </c>
      <c r="BW823" s="127">
        <f>Main!P3573</f>
        <v>0</v>
      </c>
      <c r="BX823" s="127">
        <f t="shared" si="96"/>
        <v>1.57</v>
      </c>
      <c r="BY823" s="127" t="str">
        <v>Mbeumo</v>
      </c>
      <c r="BZ823" s="127">
        <v>0</v>
      </c>
      <c r="CA823" s="127">
        <v>1.57</v>
      </c>
      <c r="CH823" s="19" t="str">
        <f t="shared" si="97"/>
        <v>Mbeumo</v>
      </c>
      <c r="CI823" s="19">
        <f>Main!M3573-BQ823-BW823-CC823</f>
        <v>0</v>
      </c>
      <c r="CJ823" s="19">
        <f t="shared" si="98"/>
        <v>1.57</v>
      </c>
      <c r="CK823" s="19" t="str">
        <v>Bamford</v>
      </c>
      <c r="CL823" s="19">
        <v>0</v>
      </c>
      <c r="CM823" s="19">
        <v>3.43</v>
      </c>
    </row>
    <row r="824" spans="1:91">
      <c r="A824" s="48" t="str">
        <v>Wilson</v>
      </c>
      <c r="B824" s="48">
        <v>7.4</v>
      </c>
      <c r="C824" s="48" t="str">
        <v>Newcastle</v>
      </c>
      <c r="D824" s="48">
        <v>3.46</v>
      </c>
      <c r="E824" s="48">
        <v>3.41</v>
      </c>
      <c r="F824" s="48">
        <v>5.33</v>
      </c>
      <c r="G824" s="48">
        <v>4</v>
      </c>
      <c r="H824" s="48">
        <v>4.3099999999999996</v>
      </c>
      <c r="I824" s="48">
        <v>4.16</v>
      </c>
      <c r="J824" s="48">
        <v>3.49</v>
      </c>
      <c r="K824" s="48">
        <v>2.5099999999999998</v>
      </c>
      <c r="L824" s="48">
        <v>0</v>
      </c>
      <c r="N824" s="252">
        <f t="shared" si="99"/>
        <v>1</v>
      </c>
      <c r="O824" s="49" t="str">
        <f>Main!A934</f>
        <v>Adams</v>
      </c>
      <c r="P824" s="49">
        <f>Main!B934</f>
        <v>6.4</v>
      </c>
      <c r="Q824" s="49" t="str">
        <f>Main!C934</f>
        <v>Southampton</v>
      </c>
      <c r="R824" s="49">
        <f>Main!D934</f>
        <v>3.47</v>
      </c>
      <c r="S824" s="49">
        <f>Main!E934</f>
        <v>3.59</v>
      </c>
      <c r="T824" s="49">
        <f>Main!F934</f>
        <v>3.03</v>
      </c>
      <c r="U824" s="49">
        <f>Main!G934</f>
        <v>3.31</v>
      </c>
      <c r="V824" s="49">
        <f>Main!H934</f>
        <v>2.9</v>
      </c>
      <c r="W824" s="49">
        <f>Main!I934</f>
        <v>3.23</v>
      </c>
      <c r="X824" s="49">
        <f>Main!J934</f>
        <v>2.41</v>
      </c>
      <c r="Y824" s="49">
        <f>Main!K934</f>
        <v>2.85</v>
      </c>
      <c r="Z824" s="49">
        <f>Main!L3574</f>
        <v>0</v>
      </c>
      <c r="AB824" s="49">
        <v>2</v>
      </c>
      <c r="AC824" s="49" t="str">
        <v>Bailey</v>
      </c>
      <c r="AD824" s="49">
        <v>4.5</v>
      </c>
      <c r="AE824" s="49" t="str">
        <v>Aston Villa</v>
      </c>
      <c r="AF824" s="49">
        <v>2.87</v>
      </c>
      <c r="AG824" s="49">
        <v>3.07</v>
      </c>
      <c r="AH824" s="49">
        <v>3.46</v>
      </c>
      <c r="AI824" s="49">
        <v>2.98</v>
      </c>
      <c r="AJ824" s="49">
        <v>3.47</v>
      </c>
      <c r="AK824" s="49">
        <v>2.1800000000000002</v>
      </c>
      <c r="AL824" s="49">
        <v>2.69</v>
      </c>
      <c r="AM824" s="49">
        <v>2.98</v>
      </c>
      <c r="AN824" s="49">
        <v>0</v>
      </c>
      <c r="AP824" s="50" t="str">
        <f>Main!A934</f>
        <v>Adams</v>
      </c>
      <c r="AQ824" s="50">
        <f>Main!B934</f>
        <v>6.4</v>
      </c>
      <c r="AR824" s="50" t="str">
        <f>Main!C934</f>
        <v>Southampton</v>
      </c>
      <c r="AS824" s="50">
        <f>Main!D934</f>
        <v>3.47</v>
      </c>
      <c r="AT824" s="50">
        <f>Main!E934</f>
        <v>3.59</v>
      </c>
      <c r="AU824" s="50">
        <f>Main!F934</f>
        <v>3.03</v>
      </c>
      <c r="AV824" s="50">
        <f>Main!G934</f>
        <v>3.31</v>
      </c>
      <c r="AW824" s="50">
        <f>Main!H934</f>
        <v>2.9</v>
      </c>
      <c r="AX824" s="50">
        <f>Main!I934</f>
        <v>3.23</v>
      </c>
      <c r="AY824" s="50">
        <f>Main!J934</f>
        <v>2.41</v>
      </c>
      <c r="AZ824" s="50">
        <f>Main!K934</f>
        <v>2.85</v>
      </c>
      <c r="BA824" s="50">
        <f>Main!L1814</f>
        <v>0</v>
      </c>
      <c r="BC824" s="50" t="str">
        <v>Mbeumo</v>
      </c>
      <c r="BD824" s="50">
        <v>5.8</v>
      </c>
      <c r="BE824" s="50" t="str">
        <v>Brentford</v>
      </c>
      <c r="BF824" s="50">
        <v>3</v>
      </c>
      <c r="BG824" s="50">
        <v>2.62</v>
      </c>
      <c r="BH824" s="50">
        <v>3.81</v>
      </c>
      <c r="BI824" s="50">
        <v>3.38</v>
      </c>
      <c r="BJ824" s="50">
        <v>4.13</v>
      </c>
      <c r="BK824" s="50">
        <v>2.81</v>
      </c>
      <c r="BL824" s="50">
        <v>3.94</v>
      </c>
      <c r="BM824" s="50">
        <v>1.57</v>
      </c>
      <c r="BN824" s="50">
        <v>0</v>
      </c>
      <c r="BP824" s="126" t="str">
        <f>Main!A824</f>
        <v>Adams</v>
      </c>
      <c r="BQ824" s="126">
        <f>Main!N3574</f>
        <v>0</v>
      </c>
      <c r="BR824" s="126">
        <f>Main!K54</f>
        <v>2.85</v>
      </c>
      <c r="BS824" s="126" t="str">
        <v>Adams</v>
      </c>
      <c r="BT824" s="126">
        <v>0</v>
      </c>
      <c r="BU824" s="126">
        <v>2.85</v>
      </c>
      <c r="BV824" s="127" t="str">
        <f t="shared" si="95"/>
        <v>Adams</v>
      </c>
      <c r="BW824" s="127">
        <f>Main!P3574</f>
        <v>0</v>
      </c>
      <c r="BX824" s="127">
        <f t="shared" si="96"/>
        <v>2.85</v>
      </c>
      <c r="BY824" s="127" t="str">
        <v>Adams</v>
      </c>
      <c r="BZ824" s="127">
        <v>0</v>
      </c>
      <c r="CA824" s="127">
        <v>2.85</v>
      </c>
      <c r="CH824" s="19" t="str">
        <f t="shared" si="97"/>
        <v>Adams</v>
      </c>
      <c r="CI824" s="19">
        <f>Main!M3574-BQ824-BW824-CC824</f>
        <v>0</v>
      </c>
      <c r="CJ824" s="19">
        <f t="shared" si="98"/>
        <v>2.85</v>
      </c>
      <c r="CK824" s="19" t="str">
        <v>Mbeumo</v>
      </c>
      <c r="CL824" s="19">
        <v>0</v>
      </c>
      <c r="CM824" s="19">
        <v>1.57</v>
      </c>
    </row>
    <row r="825" spans="1:91">
      <c r="A825" s="48" t="str">
        <v>Martial</v>
      </c>
      <c r="B825" s="48">
        <v>6.7</v>
      </c>
      <c r="C825" s="48" t="str">
        <v>Man Utd</v>
      </c>
      <c r="D825" s="48">
        <v>4.17</v>
      </c>
      <c r="E825" s="48">
        <v>4.93</v>
      </c>
      <c r="F825" s="48">
        <v>3.2</v>
      </c>
      <c r="G825" s="48">
        <v>3.21</v>
      </c>
      <c r="H825" s="48">
        <v>4.25</v>
      </c>
      <c r="I825" s="48">
        <v>4.1900000000000004</v>
      </c>
      <c r="J825" s="48">
        <v>4.3899999999999997</v>
      </c>
      <c r="K825" s="48">
        <v>2.13</v>
      </c>
      <c r="L825" s="48">
        <v>0</v>
      </c>
      <c r="N825" s="252">
        <f t="shared" si="99"/>
        <v>1</v>
      </c>
      <c r="O825" s="49" t="str">
        <f>Main!A935</f>
        <v>Calvert-Lewin</v>
      </c>
      <c r="P825" s="49">
        <f>Main!B935</f>
        <v>7.9</v>
      </c>
      <c r="Q825" s="49" t="str">
        <f>Main!C935</f>
        <v>Everton</v>
      </c>
      <c r="R825" s="49">
        <f>Main!D935</f>
        <v>0.91</v>
      </c>
      <c r="S825" s="49">
        <f>Main!E935</f>
        <v>1.89</v>
      </c>
      <c r="T825" s="49">
        <f>Main!F935</f>
        <v>4.07</v>
      </c>
      <c r="U825" s="49">
        <f>Main!G935</f>
        <v>3.19</v>
      </c>
      <c r="V825" s="49">
        <f>Main!H935</f>
        <v>3.14</v>
      </c>
      <c r="W825" s="49">
        <f>Main!I935</f>
        <v>2.79</v>
      </c>
      <c r="X825" s="49">
        <f>Main!J935</f>
        <v>4.28</v>
      </c>
      <c r="Y825" s="49">
        <f>Main!K935</f>
        <v>3.88</v>
      </c>
      <c r="Z825" s="49">
        <f>Main!L3575</f>
        <v>0</v>
      </c>
      <c r="AB825" s="49">
        <v>2</v>
      </c>
      <c r="AC825" s="49" t="str">
        <v>March</v>
      </c>
      <c r="AD825" s="49">
        <v>5</v>
      </c>
      <c r="AE825" s="49" t="str">
        <v>Brighton</v>
      </c>
      <c r="AF825" s="49">
        <v>3.02</v>
      </c>
      <c r="AG825" s="49">
        <v>3.21</v>
      </c>
      <c r="AH825" s="49">
        <v>2.75</v>
      </c>
      <c r="AI825" s="49">
        <v>3.04</v>
      </c>
      <c r="AJ825" s="49">
        <v>3.58</v>
      </c>
      <c r="AK825" s="49">
        <v>2.89</v>
      </c>
      <c r="AL825" s="49">
        <v>3.45</v>
      </c>
      <c r="AM825" s="49">
        <v>1.61</v>
      </c>
      <c r="AN825" s="49">
        <v>0</v>
      </c>
      <c r="AP825" s="50" t="str">
        <f>Main!A935</f>
        <v>Calvert-Lewin</v>
      </c>
      <c r="AQ825" s="50">
        <f>Main!B935</f>
        <v>7.9</v>
      </c>
      <c r="AR825" s="50" t="str">
        <f>Main!C935</f>
        <v>Everton</v>
      </c>
      <c r="AS825" s="50">
        <f>Main!D935</f>
        <v>0.91</v>
      </c>
      <c r="AT825" s="50">
        <f>Main!E935</f>
        <v>1.89</v>
      </c>
      <c r="AU825" s="50">
        <f>Main!F935</f>
        <v>4.07</v>
      </c>
      <c r="AV825" s="50">
        <f>Main!G935</f>
        <v>3.19</v>
      </c>
      <c r="AW825" s="50">
        <f>Main!H935</f>
        <v>3.14</v>
      </c>
      <c r="AX825" s="50">
        <f>Main!I935</f>
        <v>2.79</v>
      </c>
      <c r="AY825" s="50">
        <f>Main!J935</f>
        <v>4.28</v>
      </c>
      <c r="AZ825" s="50">
        <f>Main!K935</f>
        <v>3.88</v>
      </c>
      <c r="BA825" s="50">
        <f>Main!L1815</f>
        <v>0</v>
      </c>
      <c r="BC825" s="50" t="str">
        <v>Adams</v>
      </c>
      <c r="BD825" s="50">
        <v>6.4</v>
      </c>
      <c r="BE825" s="50" t="str">
        <v>Southampton</v>
      </c>
      <c r="BF825" s="50">
        <v>3.47</v>
      </c>
      <c r="BG825" s="50">
        <v>3.59</v>
      </c>
      <c r="BH825" s="50">
        <v>3.03</v>
      </c>
      <c r="BI825" s="50">
        <v>3.31</v>
      </c>
      <c r="BJ825" s="50">
        <v>2.9</v>
      </c>
      <c r="BK825" s="50">
        <v>3.23</v>
      </c>
      <c r="BL825" s="50">
        <v>2.41</v>
      </c>
      <c r="BM825" s="50">
        <v>2.85</v>
      </c>
      <c r="BN825" s="50">
        <v>0</v>
      </c>
      <c r="BP825" s="126" t="str">
        <f>Main!A825</f>
        <v>Calvert-Lewin</v>
      </c>
      <c r="BQ825" s="126">
        <f>Main!N3575</f>
        <v>0</v>
      </c>
      <c r="BR825" s="126">
        <f>Main!K55</f>
        <v>3.88</v>
      </c>
      <c r="BS825" s="126" t="str">
        <v>Calvert-Lewin</v>
      </c>
      <c r="BT825" s="126">
        <v>0</v>
      </c>
      <c r="BU825" s="126">
        <v>3.88</v>
      </c>
      <c r="BV825" s="127" t="str">
        <f t="shared" si="95"/>
        <v>Calvert-Lewin</v>
      </c>
      <c r="BW825" s="127">
        <f>Main!P3575</f>
        <v>0</v>
      </c>
      <c r="BX825" s="127">
        <f t="shared" si="96"/>
        <v>3.88</v>
      </c>
      <c r="BY825" s="127" t="str">
        <v>Calvert-Lewin</v>
      </c>
      <c r="BZ825" s="127">
        <v>0</v>
      </c>
      <c r="CA825" s="127">
        <v>3.88</v>
      </c>
      <c r="CH825" s="19" t="str">
        <f t="shared" si="97"/>
        <v>Calvert-Lewin</v>
      </c>
      <c r="CI825" s="19">
        <f>Main!M3575-BQ825-BW825-CC825</f>
        <v>0</v>
      </c>
      <c r="CJ825" s="19">
        <f t="shared" si="98"/>
        <v>3.88</v>
      </c>
      <c r="CK825" s="19" t="str">
        <v>Adams</v>
      </c>
      <c r="CL825" s="19">
        <v>0</v>
      </c>
      <c r="CM825" s="19">
        <v>2.85</v>
      </c>
    </row>
    <row r="826" spans="1:91">
      <c r="A826" s="48" t="str">
        <v>Watkins</v>
      </c>
      <c r="B826" s="48">
        <v>7.1</v>
      </c>
      <c r="C826" s="48" t="str">
        <v>Aston Villa</v>
      </c>
      <c r="D826" s="48">
        <v>3.48</v>
      </c>
      <c r="E826" s="48">
        <v>4.07</v>
      </c>
      <c r="F826" s="48">
        <v>4.54</v>
      </c>
      <c r="G826" s="48">
        <v>3.76</v>
      </c>
      <c r="H826" s="48">
        <v>4.13</v>
      </c>
      <c r="I826" s="48">
        <v>2.6</v>
      </c>
      <c r="J826" s="48">
        <v>3.21</v>
      </c>
      <c r="K826" s="48">
        <v>3.55</v>
      </c>
      <c r="L826" s="48">
        <v>0</v>
      </c>
      <c r="N826" s="252">
        <f t="shared" si="99"/>
        <v>1</v>
      </c>
      <c r="O826" s="49" t="str">
        <f>Main!A936</f>
        <v>Scamacca</v>
      </c>
      <c r="P826" s="49">
        <f>Main!B936</f>
        <v>6.7</v>
      </c>
      <c r="Q826" s="49" t="str">
        <f>Main!C936</f>
        <v>West Ham</v>
      </c>
      <c r="R826" s="49">
        <f>Main!D936</f>
        <v>2.15</v>
      </c>
      <c r="S826" s="49">
        <f>Main!E936</f>
        <v>2.98</v>
      </c>
      <c r="T826" s="49">
        <f>Main!F936</f>
        <v>3.06</v>
      </c>
      <c r="U826" s="49">
        <f>Main!G936</f>
        <v>3.61</v>
      </c>
      <c r="V826" s="49">
        <f>Main!H936</f>
        <v>2.67</v>
      </c>
      <c r="W826" s="49">
        <f>Main!I936</f>
        <v>2.96</v>
      </c>
      <c r="X826" s="49">
        <f>Main!J936</f>
        <v>2.72</v>
      </c>
      <c r="Y826" s="49">
        <f>Main!K936</f>
        <v>3.19</v>
      </c>
      <c r="Z826" s="49">
        <f>Main!L3576</f>
        <v>0</v>
      </c>
      <c r="AB826" s="49">
        <v>2</v>
      </c>
      <c r="AC826" s="49" t="str">
        <v>Mahrez</v>
      </c>
      <c r="AD826" s="49">
        <v>7.5</v>
      </c>
      <c r="AE826" s="49" t="str">
        <v>Man City</v>
      </c>
      <c r="AF826" s="49">
        <v>3.13</v>
      </c>
      <c r="AG826" s="49">
        <v>1.98</v>
      </c>
      <c r="AH826" s="49">
        <v>4.4400000000000004</v>
      </c>
      <c r="AI826" s="49">
        <v>2.68</v>
      </c>
      <c r="AJ826" s="49">
        <v>2.23</v>
      </c>
      <c r="AK826" s="49">
        <v>4.91</v>
      </c>
      <c r="AL826" s="49">
        <v>2.65</v>
      </c>
      <c r="AM826" s="49">
        <v>1.07</v>
      </c>
      <c r="AN826" s="49">
        <v>0</v>
      </c>
      <c r="AP826" s="50" t="str">
        <f>Main!A936</f>
        <v>Scamacca</v>
      </c>
      <c r="AQ826" s="50">
        <f>Main!B936</f>
        <v>6.7</v>
      </c>
      <c r="AR826" s="50" t="str">
        <f>Main!C936</f>
        <v>West Ham</v>
      </c>
      <c r="AS826" s="50">
        <f>Main!D936</f>
        <v>2.15</v>
      </c>
      <c r="AT826" s="50">
        <f>Main!E936</f>
        <v>2.98</v>
      </c>
      <c r="AU826" s="50">
        <f>Main!F936</f>
        <v>3.06</v>
      </c>
      <c r="AV826" s="50">
        <f>Main!G936</f>
        <v>3.61</v>
      </c>
      <c r="AW826" s="50">
        <f>Main!H936</f>
        <v>2.67</v>
      </c>
      <c r="AX826" s="50">
        <f>Main!I936</f>
        <v>2.96</v>
      </c>
      <c r="AY826" s="50">
        <f>Main!J936</f>
        <v>2.72</v>
      </c>
      <c r="AZ826" s="50">
        <f>Main!K936</f>
        <v>3.19</v>
      </c>
      <c r="BA826" s="50">
        <f>Main!L1816</f>
        <v>0</v>
      </c>
      <c r="BC826" s="50" t="str">
        <v>Calvert-Lewin</v>
      </c>
      <c r="BD826" s="50">
        <v>7.9</v>
      </c>
      <c r="BE826" s="50" t="str">
        <v>Everton</v>
      </c>
      <c r="BF826" s="50">
        <v>0.91</v>
      </c>
      <c r="BG826" s="50">
        <v>1.89</v>
      </c>
      <c r="BH826" s="50">
        <v>4.07</v>
      </c>
      <c r="BI826" s="50">
        <v>3.19</v>
      </c>
      <c r="BJ826" s="50">
        <v>3.14</v>
      </c>
      <c r="BK826" s="50">
        <v>2.79</v>
      </c>
      <c r="BL826" s="50">
        <v>4.28</v>
      </c>
      <c r="BM826" s="50">
        <v>3.88</v>
      </c>
      <c r="BN826" s="50">
        <v>0</v>
      </c>
      <c r="BP826" s="126" t="str">
        <f>Main!A826</f>
        <v>Scamacca</v>
      </c>
      <c r="BQ826" s="126">
        <f>Main!N3576</f>
        <v>0</v>
      </c>
      <c r="BR826" s="126">
        <f>Main!K56</f>
        <v>3.19</v>
      </c>
      <c r="BS826" s="126" t="str">
        <v>Scamacca</v>
      </c>
      <c r="BT826" s="126">
        <v>0</v>
      </c>
      <c r="BU826" s="126">
        <v>3.19</v>
      </c>
      <c r="BV826" s="127" t="str">
        <f t="shared" si="95"/>
        <v>Scamacca</v>
      </c>
      <c r="BW826" s="127">
        <f>Main!P3576</f>
        <v>0</v>
      </c>
      <c r="BX826" s="127">
        <f t="shared" si="96"/>
        <v>3.19</v>
      </c>
      <c r="BY826" s="127" t="str">
        <v>Scamacca</v>
      </c>
      <c r="BZ826" s="127">
        <v>0</v>
      </c>
      <c r="CA826" s="127">
        <v>3.19</v>
      </c>
      <c r="CH826" s="19" t="str">
        <f t="shared" si="97"/>
        <v>Scamacca</v>
      </c>
      <c r="CI826" s="19">
        <f>Main!M3576-BQ826-BW826-CC826</f>
        <v>0</v>
      </c>
      <c r="CJ826" s="19">
        <f t="shared" si="98"/>
        <v>3.19</v>
      </c>
      <c r="CK826" s="19" t="str">
        <v>Calvert-Lewin</v>
      </c>
      <c r="CL826" s="19">
        <v>0</v>
      </c>
      <c r="CM826" s="19">
        <v>3.88</v>
      </c>
    </row>
    <row r="827" spans="1:91">
      <c r="A827" s="48" t="str">
        <v>Havertz</v>
      </c>
      <c r="B827" s="48">
        <v>7.7</v>
      </c>
      <c r="C827" s="48" t="str">
        <v>Chelsea</v>
      </c>
      <c r="D827" s="48">
        <v>3.67</v>
      </c>
      <c r="E827" s="48">
        <v>6.18</v>
      </c>
      <c r="F827" s="48">
        <v>3.54</v>
      </c>
      <c r="G827" s="48">
        <v>2.58</v>
      </c>
      <c r="H827" s="48">
        <v>3.65</v>
      </c>
      <c r="I827" s="48">
        <v>2.9</v>
      </c>
      <c r="J827" s="48">
        <v>3.59</v>
      </c>
      <c r="K827" s="48">
        <v>2.68</v>
      </c>
      <c r="L827" s="48">
        <v>0</v>
      </c>
      <c r="N827" s="252">
        <f t="shared" si="99"/>
        <v>1</v>
      </c>
      <c r="O827" s="49" t="str">
        <f>Main!A937</f>
        <v>Edouard</v>
      </c>
      <c r="P827" s="49">
        <f>Main!B937</f>
        <v>5.3</v>
      </c>
      <c r="Q827" s="49" t="str">
        <f>Main!C937</f>
        <v>Crystal Palace</v>
      </c>
      <c r="R827" s="49">
        <f>Main!D937</f>
        <v>3.3</v>
      </c>
      <c r="S827" s="49">
        <f>Main!E937</f>
        <v>3.09</v>
      </c>
      <c r="T827" s="49">
        <f>Main!F937</f>
        <v>2.58</v>
      </c>
      <c r="U827" s="49">
        <f>Main!G937</f>
        <v>2.88</v>
      </c>
      <c r="V827" s="49">
        <f>Main!H937</f>
        <v>2.63</v>
      </c>
      <c r="W827" s="49">
        <f>Main!I937</f>
        <v>2.94</v>
      </c>
      <c r="X827" s="49">
        <f>Main!J937</f>
        <v>2.89</v>
      </c>
      <c r="Y827" s="49">
        <f>Main!K937</f>
        <v>2.66</v>
      </c>
      <c r="Z827" s="49">
        <f>Main!L3577</f>
        <v>0</v>
      </c>
      <c r="AB827" s="49">
        <v>2</v>
      </c>
      <c r="AC827" s="49" t="str">
        <v>Harrison</v>
      </c>
      <c r="AD827" s="49">
        <v>5.8</v>
      </c>
      <c r="AE827" s="49" t="str">
        <v>Leeds</v>
      </c>
      <c r="AF827" s="49">
        <v>2.4700000000000002</v>
      </c>
      <c r="AG827" s="49">
        <v>3.28</v>
      </c>
      <c r="AH827" s="49">
        <v>2.9</v>
      </c>
      <c r="AI827" s="49">
        <v>3.09</v>
      </c>
      <c r="AJ827" s="49">
        <v>2.92</v>
      </c>
      <c r="AK827" s="49">
        <v>2.69</v>
      </c>
      <c r="AL827" s="49">
        <v>2.62</v>
      </c>
      <c r="AM827" s="49">
        <v>2.81</v>
      </c>
      <c r="AN827" s="49">
        <v>0</v>
      </c>
      <c r="AP827" s="50" t="str">
        <f>Main!A937</f>
        <v>Edouard</v>
      </c>
      <c r="AQ827" s="50">
        <f>Main!B937</f>
        <v>5.3</v>
      </c>
      <c r="AR827" s="50" t="str">
        <f>Main!C937</f>
        <v>Crystal Palace</v>
      </c>
      <c r="AS827" s="50">
        <f>Main!D937</f>
        <v>3.3</v>
      </c>
      <c r="AT827" s="50">
        <f>Main!E937</f>
        <v>3.09</v>
      </c>
      <c r="AU827" s="50">
        <f>Main!F937</f>
        <v>2.58</v>
      </c>
      <c r="AV827" s="50">
        <f>Main!G937</f>
        <v>2.88</v>
      </c>
      <c r="AW827" s="50">
        <f>Main!H937</f>
        <v>2.63</v>
      </c>
      <c r="AX827" s="50">
        <f>Main!I937</f>
        <v>2.94</v>
      </c>
      <c r="AY827" s="50">
        <f>Main!J937</f>
        <v>2.89</v>
      </c>
      <c r="AZ827" s="50">
        <f>Main!K937</f>
        <v>2.66</v>
      </c>
      <c r="BA827" s="50">
        <f>Main!L1817</f>
        <v>0</v>
      </c>
      <c r="BC827" s="50" t="str">
        <v>Scamacca</v>
      </c>
      <c r="BD827" s="50">
        <v>6.7</v>
      </c>
      <c r="BE827" s="50" t="str">
        <v>West Ham</v>
      </c>
      <c r="BF827" s="50">
        <v>2.15</v>
      </c>
      <c r="BG827" s="50">
        <v>2.98</v>
      </c>
      <c r="BH827" s="50">
        <v>3.06</v>
      </c>
      <c r="BI827" s="50">
        <v>3.61</v>
      </c>
      <c r="BJ827" s="50">
        <v>2.67</v>
      </c>
      <c r="BK827" s="50">
        <v>2.96</v>
      </c>
      <c r="BL827" s="50">
        <v>2.72</v>
      </c>
      <c r="BM827" s="50">
        <v>3.19</v>
      </c>
      <c r="BN827" s="50">
        <v>0</v>
      </c>
      <c r="BP827" s="126" t="str">
        <f>Main!A827</f>
        <v>Edouard</v>
      </c>
      <c r="BQ827" s="126">
        <f>Main!N3577</f>
        <v>0</v>
      </c>
      <c r="BR827" s="126">
        <f>Main!K57</f>
        <v>2.66</v>
      </c>
      <c r="BS827" s="126" t="str">
        <v>Edouard</v>
      </c>
      <c r="BT827" s="126">
        <v>0</v>
      </c>
      <c r="BU827" s="126">
        <v>2.66</v>
      </c>
      <c r="BV827" s="127" t="str">
        <f t="shared" si="95"/>
        <v>Edouard</v>
      </c>
      <c r="BW827" s="127">
        <f>Main!P3577</f>
        <v>0</v>
      </c>
      <c r="BX827" s="127">
        <f t="shared" si="96"/>
        <v>2.66</v>
      </c>
      <c r="BY827" s="127" t="str">
        <v>Edouard</v>
      </c>
      <c r="BZ827" s="127">
        <v>0</v>
      </c>
      <c r="CA827" s="127">
        <v>2.66</v>
      </c>
      <c r="CH827" s="19" t="str">
        <f t="shared" si="97"/>
        <v>Edouard</v>
      </c>
      <c r="CI827" s="19">
        <f>Main!M3577-BQ827-BW827-CC827</f>
        <v>0</v>
      </c>
      <c r="CJ827" s="19">
        <f t="shared" si="98"/>
        <v>2.66</v>
      </c>
      <c r="CK827" s="19" t="str">
        <v>Scamacca</v>
      </c>
      <c r="CL827" s="19">
        <v>0</v>
      </c>
      <c r="CM827" s="19">
        <v>3.19</v>
      </c>
    </row>
    <row r="828" spans="1:91">
      <c r="A828" s="48" t="str">
        <v>Aubameyang</v>
      </c>
      <c r="B828" s="48">
        <v>8.6999999999999993</v>
      </c>
      <c r="C828" s="48" t="str">
        <v>Chelsea</v>
      </c>
      <c r="D828" s="48">
        <v>3.5</v>
      </c>
      <c r="E828" s="48">
        <v>5.86</v>
      </c>
      <c r="F828" s="48">
        <v>3.45</v>
      </c>
      <c r="G828" s="48">
        <v>2.48</v>
      </c>
      <c r="H828" s="48">
        <v>3.56</v>
      </c>
      <c r="I828" s="48">
        <v>2.83</v>
      </c>
      <c r="J828" s="48">
        <v>3.45</v>
      </c>
      <c r="K828" s="48">
        <v>2.5299999999999998</v>
      </c>
      <c r="L828" s="48">
        <v>0</v>
      </c>
      <c r="N828" s="252">
        <f t="shared" si="99"/>
        <v>1</v>
      </c>
      <c r="O828" s="49" t="str">
        <f>Main!A938</f>
        <v>Johnson</v>
      </c>
      <c r="P828" s="49">
        <f>Main!B938</f>
        <v>5.6</v>
      </c>
      <c r="Q828" s="49" t="str">
        <f>Main!C938</f>
        <v>Nott'm Forest</v>
      </c>
      <c r="R828" s="49">
        <f>Main!D938</f>
        <v>3.11</v>
      </c>
      <c r="S828" s="49">
        <f>Main!E938</f>
        <v>3.14</v>
      </c>
      <c r="T828" s="49">
        <f>Main!F938</f>
        <v>3.23</v>
      </c>
      <c r="U828" s="49">
        <f>Main!G938</f>
        <v>2.81</v>
      </c>
      <c r="V828" s="49">
        <f>Main!H938</f>
        <v>3.31</v>
      </c>
      <c r="W828" s="49">
        <f>Main!I938</f>
        <v>2.69</v>
      </c>
      <c r="X828" s="49">
        <f>Main!J938</f>
        <v>2.23</v>
      </c>
      <c r="Y828" s="49">
        <f>Main!K938</f>
        <v>2.16</v>
      </c>
      <c r="Z828" s="49">
        <f>Main!L3578</f>
        <v>0</v>
      </c>
      <c r="AB828" s="49">
        <v>2</v>
      </c>
      <c r="AC828" s="49" t="str">
        <v>Eriksen</v>
      </c>
      <c r="AD828" s="49">
        <v>6.3</v>
      </c>
      <c r="AE828" s="49" t="str">
        <v>Man Utd</v>
      </c>
      <c r="AF828" s="49">
        <v>3.13</v>
      </c>
      <c r="AG828" s="49">
        <v>3.63</v>
      </c>
      <c r="AH828" s="49">
        <v>2.4500000000000002</v>
      </c>
      <c r="AI828" s="49">
        <v>2.4900000000000002</v>
      </c>
      <c r="AJ828" s="49">
        <v>3.24</v>
      </c>
      <c r="AK828" s="49">
        <v>2.96</v>
      </c>
      <c r="AL828" s="49">
        <v>3.24</v>
      </c>
      <c r="AM828" s="49">
        <v>1.55</v>
      </c>
      <c r="AN828" s="49">
        <v>0</v>
      </c>
      <c r="AP828" s="50" t="str">
        <f>Main!A938</f>
        <v>Johnson</v>
      </c>
      <c r="AQ828" s="50">
        <f>Main!B938</f>
        <v>5.6</v>
      </c>
      <c r="AR828" s="50" t="str">
        <f>Main!C938</f>
        <v>Nott'm Forest</v>
      </c>
      <c r="AS828" s="50">
        <f>Main!D938</f>
        <v>3.11</v>
      </c>
      <c r="AT828" s="50">
        <f>Main!E938</f>
        <v>3.14</v>
      </c>
      <c r="AU828" s="50">
        <f>Main!F938</f>
        <v>3.23</v>
      </c>
      <c r="AV828" s="50">
        <f>Main!G938</f>
        <v>2.81</v>
      </c>
      <c r="AW828" s="50">
        <f>Main!H938</f>
        <v>3.31</v>
      </c>
      <c r="AX828" s="50">
        <f>Main!I938</f>
        <v>2.69</v>
      </c>
      <c r="AY828" s="50">
        <f>Main!J938</f>
        <v>2.23</v>
      </c>
      <c r="AZ828" s="50">
        <f>Main!K938</f>
        <v>2.16</v>
      </c>
      <c r="BA828" s="50">
        <f>Main!L1818</f>
        <v>0</v>
      </c>
      <c r="BC828" s="50" t="str">
        <v>Edouard</v>
      </c>
      <c r="BD828" s="50">
        <v>5.3</v>
      </c>
      <c r="BE828" s="50" t="str">
        <v>Crystal Palace</v>
      </c>
      <c r="BF828" s="50">
        <v>3.3</v>
      </c>
      <c r="BG828" s="50">
        <v>3.09</v>
      </c>
      <c r="BH828" s="50">
        <v>2.58</v>
      </c>
      <c r="BI828" s="50">
        <v>2.88</v>
      </c>
      <c r="BJ828" s="50">
        <v>2.63</v>
      </c>
      <c r="BK828" s="50">
        <v>2.94</v>
      </c>
      <c r="BL828" s="50">
        <v>2.89</v>
      </c>
      <c r="BM828" s="50">
        <v>2.66</v>
      </c>
      <c r="BN828" s="50">
        <v>0</v>
      </c>
      <c r="BP828" s="126" t="str">
        <f>Main!A828</f>
        <v>Johnson</v>
      </c>
      <c r="BQ828" s="126">
        <f>Main!N3578</f>
        <v>0</v>
      </c>
      <c r="BR828" s="126">
        <f>Main!K58</f>
        <v>2.16</v>
      </c>
      <c r="BS828" s="126" t="str">
        <v>Johnson</v>
      </c>
      <c r="BT828" s="126">
        <v>0</v>
      </c>
      <c r="BU828" s="126">
        <v>2.16</v>
      </c>
      <c r="BV828" s="127" t="str">
        <f t="shared" si="95"/>
        <v>Johnson</v>
      </c>
      <c r="BW828" s="127">
        <f>Main!P3578</f>
        <v>0</v>
      </c>
      <c r="BX828" s="127">
        <f t="shared" si="96"/>
        <v>2.16</v>
      </c>
      <c r="BY828" s="127" t="str">
        <v>Johnson</v>
      </c>
      <c r="BZ828" s="127">
        <v>0</v>
      </c>
      <c r="CA828" s="127">
        <v>2.16</v>
      </c>
      <c r="CH828" s="19" t="str">
        <f t="shared" si="97"/>
        <v>Johnson</v>
      </c>
      <c r="CI828" s="19">
        <f>Main!M3578-BQ828-BW828-CC828</f>
        <v>0</v>
      </c>
      <c r="CJ828" s="19">
        <f t="shared" si="98"/>
        <v>2.16</v>
      </c>
      <c r="CK828" s="19" t="str">
        <v>Edouard</v>
      </c>
      <c r="CL828" s="19">
        <v>0</v>
      </c>
      <c r="CM828" s="19">
        <v>2.66</v>
      </c>
    </row>
    <row r="829" spans="1:91">
      <c r="A829" s="48" t="str">
        <v>Solanke</v>
      </c>
      <c r="B829" s="48">
        <v>5.8</v>
      </c>
      <c r="C829" s="48" t="str">
        <v>Bournemouth</v>
      </c>
      <c r="D829" s="48">
        <v>4.43</v>
      </c>
      <c r="E829" s="48">
        <v>3.26</v>
      </c>
      <c r="F829" s="48">
        <v>3.55</v>
      </c>
      <c r="G829" s="48">
        <v>4.2699999999999996</v>
      </c>
      <c r="H829" s="48">
        <v>3.09</v>
      </c>
      <c r="I829" s="48">
        <v>3.33</v>
      </c>
      <c r="J829" s="48">
        <v>3.31</v>
      </c>
      <c r="K829" s="48">
        <v>1.24</v>
      </c>
      <c r="L829" s="48">
        <v>0</v>
      </c>
      <c r="N829" s="252">
        <f t="shared" si="99"/>
        <v>1</v>
      </c>
      <c r="O829" s="49" t="str">
        <f>Main!A939</f>
        <v>Daka</v>
      </c>
      <c r="P829" s="49">
        <f>Main!B939</f>
        <v>5.7</v>
      </c>
      <c r="Q829" s="49" t="str">
        <f>Main!C939</f>
        <v>Leicester</v>
      </c>
      <c r="R829" s="49">
        <f>Main!D939</f>
        <v>2.34</v>
      </c>
      <c r="S829" s="49">
        <f>Main!E939</f>
        <v>3.19</v>
      </c>
      <c r="T829" s="49">
        <f>Main!F939</f>
        <v>2.93</v>
      </c>
      <c r="U829" s="49">
        <f>Main!G939</f>
        <v>2.73</v>
      </c>
      <c r="V829" s="49">
        <f>Main!H939</f>
        <v>2.31</v>
      </c>
      <c r="W829" s="49">
        <f>Main!I939</f>
        <v>2.2799999999999998</v>
      </c>
      <c r="X829" s="49">
        <f>Main!J939</f>
        <v>2.1800000000000002</v>
      </c>
      <c r="Y829" s="49">
        <f>Main!K939</f>
        <v>1.83</v>
      </c>
      <c r="Z829" s="49">
        <f>Main!L3579</f>
        <v>0</v>
      </c>
      <c r="AB829" s="49">
        <v>2</v>
      </c>
      <c r="AC829" s="49" t="str">
        <v>Eze</v>
      </c>
      <c r="AD829" s="49">
        <v>5.7</v>
      </c>
      <c r="AE829" s="49" t="str">
        <v>Crystal Palace</v>
      </c>
      <c r="AF829" s="49">
        <v>3.39</v>
      </c>
      <c r="AG829" s="49">
        <v>3.07</v>
      </c>
      <c r="AH829" s="49">
        <v>2.6</v>
      </c>
      <c r="AI829" s="49">
        <v>2.76</v>
      </c>
      <c r="AJ829" s="49">
        <v>2.48</v>
      </c>
      <c r="AK829" s="49">
        <v>2.91</v>
      </c>
      <c r="AL829" s="49">
        <v>2.82</v>
      </c>
      <c r="AM829" s="49">
        <v>2.56</v>
      </c>
      <c r="AN829" s="49">
        <v>0</v>
      </c>
      <c r="AP829" s="50" t="str">
        <f>Main!A939</f>
        <v>Daka</v>
      </c>
      <c r="AQ829" s="50">
        <f>Main!B939</f>
        <v>5.7</v>
      </c>
      <c r="AR829" s="50" t="str">
        <f>Main!C939</f>
        <v>Leicester</v>
      </c>
      <c r="AS829" s="50">
        <f>Main!D939</f>
        <v>2.34</v>
      </c>
      <c r="AT829" s="50">
        <f>Main!E939</f>
        <v>3.19</v>
      </c>
      <c r="AU829" s="50">
        <f>Main!F939</f>
        <v>2.93</v>
      </c>
      <c r="AV829" s="50">
        <f>Main!G939</f>
        <v>2.73</v>
      </c>
      <c r="AW829" s="50">
        <f>Main!H939</f>
        <v>2.31</v>
      </c>
      <c r="AX829" s="50">
        <f>Main!I939</f>
        <v>2.2799999999999998</v>
      </c>
      <c r="AY829" s="50">
        <f>Main!J939</f>
        <v>2.1800000000000002</v>
      </c>
      <c r="AZ829" s="50">
        <f>Main!K939</f>
        <v>1.83</v>
      </c>
      <c r="BA829" s="50">
        <f>Main!L1819</f>
        <v>0</v>
      </c>
      <c r="BC829" s="50" t="str">
        <v>Johnson</v>
      </c>
      <c r="BD829" s="50">
        <v>5.6</v>
      </c>
      <c r="BE829" s="50" t="str">
        <v>Nott'm Forest</v>
      </c>
      <c r="BF829" s="50">
        <v>3.11</v>
      </c>
      <c r="BG829" s="50">
        <v>3.14</v>
      </c>
      <c r="BH829" s="50">
        <v>3.23</v>
      </c>
      <c r="BI829" s="50">
        <v>2.81</v>
      </c>
      <c r="BJ829" s="50">
        <v>3.31</v>
      </c>
      <c r="BK829" s="50">
        <v>2.69</v>
      </c>
      <c r="BL829" s="50">
        <v>2.23</v>
      </c>
      <c r="BM829" s="50">
        <v>2.16</v>
      </c>
      <c r="BN829" s="50">
        <v>0</v>
      </c>
      <c r="BP829" s="126" t="str">
        <f>Main!A829</f>
        <v>Daka</v>
      </c>
      <c r="BQ829" s="126">
        <f>Main!N3579</f>
        <v>0</v>
      </c>
      <c r="BR829" s="126" t="e">
        <f>Main!#REF!</f>
        <v>#REF!</v>
      </c>
      <c r="BS829" s="126" t="str">
        <v>Daka</v>
      </c>
      <c r="BT829" s="126">
        <v>0</v>
      </c>
      <c r="BU829" s="126" t="e">
        <v>#REF!</v>
      </c>
      <c r="BV829" s="127" t="str">
        <f t="shared" si="95"/>
        <v>Daka</v>
      </c>
      <c r="BW829" s="127">
        <f>Main!P3579</f>
        <v>0</v>
      </c>
      <c r="BX829" s="127" t="e">
        <f t="shared" si="96"/>
        <v>#REF!</v>
      </c>
      <c r="BY829" s="127" t="str">
        <v>Daka</v>
      </c>
      <c r="BZ829" s="127">
        <v>0</v>
      </c>
      <c r="CA829" s="127" t="e">
        <v>#REF!</v>
      </c>
      <c r="CH829" s="19" t="str">
        <f t="shared" si="97"/>
        <v>Daka</v>
      </c>
      <c r="CI829" s="19">
        <f>Main!M3579-BQ829-BW829-CC829</f>
        <v>0</v>
      </c>
      <c r="CJ829" s="19" t="e">
        <f t="shared" si="98"/>
        <v>#REF!</v>
      </c>
      <c r="CK829" s="19" t="str">
        <v>Johnson</v>
      </c>
      <c r="CL829" s="19">
        <v>0</v>
      </c>
      <c r="CM829" s="19">
        <v>2.16</v>
      </c>
    </row>
    <row r="830" spans="1:91">
      <c r="A830" s="48" t="str">
        <v>Bamford</v>
      </c>
      <c r="B830" s="48">
        <v>7.2</v>
      </c>
      <c r="C830" s="48" t="str">
        <v>Leeds</v>
      </c>
      <c r="D830" s="48">
        <v>1.69</v>
      </c>
      <c r="E830" s="48">
        <v>3.12</v>
      </c>
      <c r="F830" s="48">
        <v>3.23</v>
      </c>
      <c r="G830" s="48">
        <v>3.87</v>
      </c>
      <c r="H830" s="48">
        <v>3.4</v>
      </c>
      <c r="I830" s="48">
        <v>3.24</v>
      </c>
      <c r="J830" s="48">
        <v>3.34</v>
      </c>
      <c r="K830" s="48">
        <v>3.43</v>
      </c>
      <c r="L830" s="48">
        <v>0</v>
      </c>
      <c r="N830" s="252">
        <f t="shared" si="99"/>
        <v>1</v>
      </c>
      <c r="O830" s="49" t="str">
        <f>Main!A940</f>
        <v>Greenwood</v>
      </c>
      <c r="P830" s="49">
        <f>Main!B940</f>
        <v>4.2</v>
      </c>
      <c r="Q830" s="49" t="str">
        <f>Main!C940</f>
        <v>Leeds</v>
      </c>
      <c r="R830" s="49">
        <f>Main!D940</f>
        <v>0.81</v>
      </c>
      <c r="S830" s="49">
        <f>Main!E940</f>
        <v>0.99</v>
      </c>
      <c r="T830" s="49">
        <f>Main!F940</f>
        <v>0.74</v>
      </c>
      <c r="U830" s="49">
        <f>Main!G940</f>
        <v>0.86</v>
      </c>
      <c r="V830" s="49">
        <f>Main!H940</f>
        <v>0.69</v>
      </c>
      <c r="W830" s="49">
        <f>Main!I940</f>
        <v>0.71</v>
      </c>
      <c r="X830" s="49">
        <f>Main!J940</f>
        <v>0.79</v>
      </c>
      <c r="Y830" s="49">
        <f>Main!K940</f>
        <v>0.73</v>
      </c>
      <c r="Z830" s="49">
        <f>Main!L3580</f>
        <v>0</v>
      </c>
      <c r="AB830" s="49">
        <v>3</v>
      </c>
      <c r="AC830" s="49" t="str">
        <v>Cancelo</v>
      </c>
      <c r="AD830" s="49">
        <v>7.4</v>
      </c>
      <c r="AE830" s="49" t="str">
        <v>Man City</v>
      </c>
      <c r="AF830" s="49">
        <v>4.88</v>
      </c>
      <c r="AG830" s="49">
        <v>3.74</v>
      </c>
      <c r="AH830" s="49">
        <v>6.68</v>
      </c>
      <c r="AI830" s="49">
        <v>4.47</v>
      </c>
      <c r="AJ830" s="49">
        <v>3.18</v>
      </c>
      <c r="AK830" s="49">
        <v>7.21</v>
      </c>
      <c r="AL830" s="49">
        <v>4.09</v>
      </c>
      <c r="AM830" s="49">
        <v>1.86</v>
      </c>
      <c r="AN830" s="49">
        <v>0</v>
      </c>
      <c r="AP830" s="50" t="str">
        <f>Main!A940</f>
        <v>Greenwood</v>
      </c>
      <c r="AQ830" s="50">
        <f>Main!B940</f>
        <v>4.2</v>
      </c>
      <c r="AR830" s="50" t="str">
        <f>Main!C940</f>
        <v>Leeds</v>
      </c>
      <c r="AS830" s="50">
        <f>Main!D940</f>
        <v>0.81</v>
      </c>
      <c r="AT830" s="50">
        <f>Main!E940</f>
        <v>0.99</v>
      </c>
      <c r="AU830" s="50">
        <f>Main!F940</f>
        <v>0.74</v>
      </c>
      <c r="AV830" s="50">
        <f>Main!G940</f>
        <v>0.86</v>
      </c>
      <c r="AW830" s="50">
        <f>Main!H940</f>
        <v>0.69</v>
      </c>
      <c r="AX830" s="50">
        <f>Main!I940</f>
        <v>0.71</v>
      </c>
      <c r="AY830" s="50">
        <f>Main!J940</f>
        <v>0.79</v>
      </c>
      <c r="AZ830" s="50">
        <f>Main!K940</f>
        <v>0.73</v>
      </c>
      <c r="BA830" s="50">
        <f>Main!L1820</f>
        <v>0</v>
      </c>
      <c r="BC830" s="50" t="str">
        <v>Daka</v>
      </c>
      <c r="BD830" s="50">
        <v>5.7</v>
      </c>
      <c r="BE830" s="50" t="str">
        <v>Leicester</v>
      </c>
      <c r="BF830" s="50">
        <v>2.34</v>
      </c>
      <c r="BG830" s="50">
        <v>3.19</v>
      </c>
      <c r="BH830" s="50">
        <v>2.93</v>
      </c>
      <c r="BI830" s="50">
        <v>2.73</v>
      </c>
      <c r="BJ830" s="50">
        <v>2.31</v>
      </c>
      <c r="BK830" s="50">
        <v>2.2799999999999998</v>
      </c>
      <c r="BL830" s="50">
        <v>2.1800000000000002</v>
      </c>
      <c r="BM830" s="50">
        <v>1.83</v>
      </c>
      <c r="BN830" s="50">
        <v>0</v>
      </c>
      <c r="BP830" s="126" t="str">
        <f>Main!A830</f>
        <v>Greenwood</v>
      </c>
      <c r="BQ830" s="126">
        <f>Main!N3580</f>
        <v>0</v>
      </c>
      <c r="BR830" s="126">
        <f>Main!K60</f>
        <v>0.73</v>
      </c>
      <c r="BS830" s="126" t="str">
        <v>Greenwood</v>
      </c>
      <c r="BT830" s="126">
        <v>0</v>
      </c>
      <c r="BU830" s="126">
        <v>0.73</v>
      </c>
      <c r="BV830" s="127" t="str">
        <f t="shared" si="95"/>
        <v>Greenwood</v>
      </c>
      <c r="BW830" s="127">
        <f>Main!P3580</f>
        <v>0</v>
      </c>
      <c r="BX830" s="127">
        <f t="shared" si="96"/>
        <v>0.73</v>
      </c>
      <c r="BY830" s="127" t="str">
        <v>Greenwood</v>
      </c>
      <c r="BZ830" s="127">
        <v>0</v>
      </c>
      <c r="CA830" s="127">
        <v>0.73</v>
      </c>
      <c r="CH830" s="19" t="str">
        <f t="shared" si="97"/>
        <v>Greenwood</v>
      </c>
      <c r="CI830" s="19">
        <f>Main!M3580-BQ830-BW830-CC830</f>
        <v>1</v>
      </c>
      <c r="CJ830" s="19">
        <f t="shared" si="98"/>
        <v>0.73</v>
      </c>
      <c r="CK830" s="19" t="str">
        <v>Daka</v>
      </c>
      <c r="CL830" s="19">
        <v>0</v>
      </c>
      <c r="CM830" s="19" t="e">
        <v>#REF!</v>
      </c>
    </row>
    <row r="831" spans="1:91">
      <c r="A831" s="48" t="str">
        <v>Mbeumo</v>
      </c>
      <c r="B831" s="48">
        <v>5.8</v>
      </c>
      <c r="C831" s="48" t="str">
        <v>Brentford</v>
      </c>
      <c r="D831" s="48">
        <v>3</v>
      </c>
      <c r="E831" s="48">
        <v>2.62</v>
      </c>
      <c r="F831" s="48">
        <v>3.81</v>
      </c>
      <c r="G831" s="48">
        <v>3.38</v>
      </c>
      <c r="H831" s="48">
        <v>4.13</v>
      </c>
      <c r="I831" s="48">
        <v>2.81</v>
      </c>
      <c r="J831" s="48">
        <v>3.94</v>
      </c>
      <c r="K831" s="48">
        <v>1.57</v>
      </c>
      <c r="L831" s="48">
        <v>0</v>
      </c>
      <c r="N831" s="252">
        <f t="shared" si="99"/>
        <v>4</v>
      </c>
      <c r="O831" s="49" t="str">
        <f>Main!A941</f>
        <v>Ederson</v>
      </c>
      <c r="P831" s="49">
        <f>Main!B941</f>
        <v>5.4</v>
      </c>
      <c r="Q831" s="49" t="str">
        <f>Main!C941</f>
        <v>Man City</v>
      </c>
      <c r="R831" s="49">
        <f>Main!D941</f>
        <v>4.5999999999999996</v>
      </c>
      <c r="S831" s="49">
        <f>Main!E941</f>
        <v>3.91</v>
      </c>
      <c r="T831" s="49">
        <f>Main!F941</f>
        <v>7.59</v>
      </c>
      <c r="U831" s="49">
        <f>Main!G941</f>
        <v>4.5</v>
      </c>
      <c r="V831" s="49">
        <f>Main!H941</f>
        <v>3.67</v>
      </c>
      <c r="W831" s="49">
        <f>Main!I941</f>
        <v>7.83</v>
      </c>
      <c r="X831" s="49">
        <f>Main!J941</f>
        <v>4.32</v>
      </c>
      <c r="Y831" s="49">
        <f>Main!K941</f>
        <v>1.89</v>
      </c>
      <c r="Z831" s="49">
        <f>Main!L3581</f>
        <v>0</v>
      </c>
      <c r="AB831" s="49">
        <v>3</v>
      </c>
      <c r="AC831" s="49" t="str">
        <v>Robertson</v>
      </c>
      <c r="AD831" s="49">
        <v>6.8</v>
      </c>
      <c r="AE831" s="49" t="str">
        <v>Liverpool</v>
      </c>
      <c r="AF831" s="49">
        <v>4.58</v>
      </c>
      <c r="AG831" s="49">
        <v>3.64</v>
      </c>
      <c r="AH831" s="49">
        <v>3.23</v>
      </c>
      <c r="AI831" s="49">
        <v>3.52</v>
      </c>
      <c r="AJ831" s="49">
        <v>3.86</v>
      </c>
      <c r="AK831" s="49">
        <v>4.6900000000000004</v>
      </c>
      <c r="AL831" s="49">
        <v>2.81</v>
      </c>
      <c r="AM831" s="49">
        <v>3.76</v>
      </c>
      <c r="AN831" s="49">
        <v>0</v>
      </c>
      <c r="AP831" s="50" t="str">
        <f>Main!A941</f>
        <v>Ederson</v>
      </c>
      <c r="AQ831" s="50">
        <f>Main!B941</f>
        <v>5.4</v>
      </c>
      <c r="AR831" s="50" t="str">
        <f>Main!C941</f>
        <v>Man City</v>
      </c>
      <c r="AS831" s="50">
        <f>Main!D941</f>
        <v>4.5999999999999996</v>
      </c>
      <c r="AT831" s="50">
        <f>Main!E941</f>
        <v>3.91</v>
      </c>
      <c r="AU831" s="50">
        <f>Main!F941</f>
        <v>7.59</v>
      </c>
      <c r="AV831" s="50">
        <f>Main!G941</f>
        <v>4.5</v>
      </c>
      <c r="AW831" s="50">
        <f>Main!H941</f>
        <v>3.67</v>
      </c>
      <c r="AX831" s="50">
        <f>Main!I941</f>
        <v>7.83</v>
      </c>
      <c r="AY831" s="50">
        <f>Main!J941</f>
        <v>4.32</v>
      </c>
      <c r="AZ831" s="50">
        <f>Main!K941</f>
        <v>1.89</v>
      </c>
      <c r="BA831" s="50">
        <f>Main!L1821</f>
        <v>0</v>
      </c>
      <c r="BC831" s="50" t="str">
        <v>Greenwood</v>
      </c>
      <c r="BD831" s="50">
        <v>4.2</v>
      </c>
      <c r="BE831" s="50" t="str">
        <v>Leeds</v>
      </c>
      <c r="BF831" s="50">
        <v>0.81</v>
      </c>
      <c r="BG831" s="50">
        <v>0.99</v>
      </c>
      <c r="BH831" s="50">
        <v>0.74</v>
      </c>
      <c r="BI831" s="50">
        <v>0.86</v>
      </c>
      <c r="BJ831" s="50">
        <v>0.69</v>
      </c>
      <c r="BK831" s="50">
        <v>0.71</v>
      </c>
      <c r="BL831" s="50">
        <v>0.79</v>
      </c>
      <c r="BM831" s="50">
        <v>0.73</v>
      </c>
      <c r="BN831" s="50">
        <v>0</v>
      </c>
      <c r="BP831" s="126" t="str">
        <f>Main!A831</f>
        <v>Ederson</v>
      </c>
      <c r="BQ831" s="126">
        <f>Main!N3581</f>
        <v>0</v>
      </c>
      <c r="BR831" s="126">
        <f>Main!K61</f>
        <v>1.89</v>
      </c>
      <c r="BS831" s="126" t="str">
        <v>Ederson</v>
      </c>
      <c r="BT831" s="126">
        <v>0</v>
      </c>
      <c r="BU831" s="126">
        <v>1.89</v>
      </c>
      <c r="BV831" s="127" t="str">
        <f t="shared" si="95"/>
        <v>Ederson</v>
      </c>
      <c r="BW831" s="127">
        <f>Main!P3581</f>
        <v>0</v>
      </c>
      <c r="BX831" s="127">
        <f t="shared" si="96"/>
        <v>1.89</v>
      </c>
      <c r="BY831" s="127" t="str">
        <v>Ederson</v>
      </c>
      <c r="BZ831" s="127">
        <v>0</v>
      </c>
      <c r="CA831" s="127">
        <v>1.89</v>
      </c>
      <c r="CB831" s="128" t="str">
        <f t="shared" ref="CB831:CB845" si="100">CB721</f>
        <v>Ederson</v>
      </c>
      <c r="CC831" s="128">
        <f>Main!M3581</f>
        <v>1</v>
      </c>
      <c r="CD831" s="128">
        <f>Main!K61</f>
        <v>1.89</v>
      </c>
      <c r="CE831" s="128" t="str" cm="1">
        <f t="array" ref="CE831:CG845">_xlfn._xlws.SORT(CB831:CD845,2,-1)</f>
        <v>Ederson</v>
      </c>
      <c r="CF831" s="128">
        <v>1</v>
      </c>
      <c r="CG831" s="128">
        <v>1.89</v>
      </c>
      <c r="CH831" s="19" t="str">
        <f t="shared" si="97"/>
        <v>Ederson</v>
      </c>
      <c r="CI831" s="19">
        <f>Main!M3581-BQ831-BW831-CC831</f>
        <v>0</v>
      </c>
      <c r="CJ831" s="19">
        <f t="shared" si="98"/>
        <v>1.89</v>
      </c>
      <c r="CK831" s="19" t="str">
        <v>Ederson</v>
      </c>
      <c r="CL831" s="19">
        <v>0</v>
      </c>
      <c r="CM831" s="19">
        <v>1.89</v>
      </c>
    </row>
    <row r="832" spans="1:91">
      <c r="A832" s="48" t="str">
        <v>Adams</v>
      </c>
      <c r="B832" s="48">
        <v>6.4</v>
      </c>
      <c r="C832" s="48" t="str">
        <v>Southampton</v>
      </c>
      <c r="D832" s="48">
        <v>3.47</v>
      </c>
      <c r="E832" s="48">
        <v>3.59</v>
      </c>
      <c r="F832" s="48">
        <v>3.03</v>
      </c>
      <c r="G832" s="48">
        <v>3.31</v>
      </c>
      <c r="H832" s="48">
        <v>2.9</v>
      </c>
      <c r="I832" s="48">
        <v>3.23</v>
      </c>
      <c r="J832" s="48">
        <v>2.41</v>
      </c>
      <c r="K832" s="48">
        <v>2.85</v>
      </c>
      <c r="L832" s="48">
        <v>0</v>
      </c>
      <c r="N832" s="252">
        <f t="shared" si="99"/>
        <v>4</v>
      </c>
      <c r="O832" s="49" t="str">
        <f>Main!A942</f>
        <v>Ramsdale</v>
      </c>
      <c r="P832" s="49">
        <f>Main!B942</f>
        <v>4.9000000000000004</v>
      </c>
      <c r="Q832" s="49" t="str">
        <f>Main!C942</f>
        <v>Arsenal</v>
      </c>
      <c r="R832" s="49">
        <f>Main!D942</f>
        <v>3.74</v>
      </c>
      <c r="S832" s="49">
        <f>Main!E942</f>
        <v>3.69</v>
      </c>
      <c r="T832" s="49">
        <f>Main!F942</f>
        <v>3.38</v>
      </c>
      <c r="U832" s="49">
        <f>Main!G942</f>
        <v>3.69</v>
      </c>
      <c r="V832" s="49">
        <f>Main!H942</f>
        <v>3.94</v>
      </c>
      <c r="W832" s="49">
        <f>Main!I942</f>
        <v>7.27</v>
      </c>
      <c r="X832" s="49">
        <f>Main!J942</f>
        <v>3.69</v>
      </c>
      <c r="Y832" s="49">
        <f>Main!K942</f>
        <v>3.02</v>
      </c>
      <c r="Z832" s="49">
        <f>Main!L3582</f>
        <v>0</v>
      </c>
      <c r="AB832" s="49">
        <v>3</v>
      </c>
      <c r="AC832" s="49" t="str">
        <v>Van Dijk</v>
      </c>
      <c r="AD832" s="49">
        <v>6.5</v>
      </c>
      <c r="AE832" s="49" t="str">
        <v>Liverpool</v>
      </c>
      <c r="AF832" s="49">
        <v>4.2</v>
      </c>
      <c r="AG832" s="49">
        <v>3.49</v>
      </c>
      <c r="AH832" s="49">
        <v>3.03</v>
      </c>
      <c r="AI832" s="49">
        <v>3.32</v>
      </c>
      <c r="AJ832" s="49">
        <v>3.66</v>
      </c>
      <c r="AK832" s="49">
        <v>4.22</v>
      </c>
      <c r="AL832" s="49">
        <v>2.56</v>
      </c>
      <c r="AM832" s="49">
        <v>3.38</v>
      </c>
      <c r="AN832" s="49">
        <v>0</v>
      </c>
      <c r="AP832" s="50" t="str">
        <f>Main!A942</f>
        <v>Ramsdale</v>
      </c>
      <c r="AQ832" s="50">
        <f>Main!B942</f>
        <v>4.9000000000000004</v>
      </c>
      <c r="AR832" s="50" t="str">
        <f>Main!C942</f>
        <v>Arsenal</v>
      </c>
      <c r="AS832" s="50">
        <f>Main!D942</f>
        <v>3.74</v>
      </c>
      <c r="AT832" s="50">
        <f>Main!E942</f>
        <v>3.69</v>
      </c>
      <c r="AU832" s="50">
        <f>Main!F942</f>
        <v>3.38</v>
      </c>
      <c r="AV832" s="50">
        <f>Main!G942</f>
        <v>3.69</v>
      </c>
      <c r="AW832" s="50">
        <f>Main!H942</f>
        <v>3.94</v>
      </c>
      <c r="AX832" s="50">
        <f>Main!I942</f>
        <v>7.27</v>
      </c>
      <c r="AY832" s="50">
        <f>Main!J942</f>
        <v>3.69</v>
      </c>
      <c r="AZ832" s="50">
        <f>Main!K942</f>
        <v>3.02</v>
      </c>
      <c r="BA832" s="50">
        <f>Main!L1822</f>
        <v>0</v>
      </c>
      <c r="BC832" s="50" t="str">
        <v>Ederson</v>
      </c>
      <c r="BD832" s="50">
        <v>5.4</v>
      </c>
      <c r="BE832" s="50" t="str">
        <v>Man City</v>
      </c>
      <c r="BF832" s="50">
        <v>4.5999999999999996</v>
      </c>
      <c r="BG832" s="50">
        <v>3.91</v>
      </c>
      <c r="BH832" s="50">
        <v>7.59</v>
      </c>
      <c r="BI832" s="50">
        <v>4.5</v>
      </c>
      <c r="BJ832" s="50">
        <v>3.67</v>
      </c>
      <c r="BK832" s="50">
        <v>7.83</v>
      </c>
      <c r="BL832" s="50">
        <v>4.32</v>
      </c>
      <c r="BM832" s="50">
        <v>1.89</v>
      </c>
      <c r="BN832" s="50">
        <v>0</v>
      </c>
      <c r="BP832" s="126" t="str">
        <f>Main!A832</f>
        <v>Ramsdale</v>
      </c>
      <c r="BQ832" s="126">
        <f>Main!N3582</f>
        <v>0</v>
      </c>
      <c r="BR832" s="126">
        <f>Main!K62</f>
        <v>3.02</v>
      </c>
      <c r="BS832" s="126" t="str">
        <v>Ramsdale</v>
      </c>
      <c r="BT832" s="126">
        <v>0</v>
      </c>
      <c r="BU832" s="126">
        <v>3.02</v>
      </c>
      <c r="BV832" s="127" t="str">
        <f t="shared" si="95"/>
        <v>Ramsdale</v>
      </c>
      <c r="BW832" s="127">
        <f>Main!P3582</f>
        <v>0</v>
      </c>
      <c r="BX832" s="127">
        <f t="shared" si="96"/>
        <v>3.02</v>
      </c>
      <c r="BY832" s="127" t="str">
        <v>Ramsdale</v>
      </c>
      <c r="BZ832" s="127">
        <v>0</v>
      </c>
      <c r="CA832" s="127">
        <v>3.02</v>
      </c>
      <c r="CB832" s="128" t="str">
        <f t="shared" si="100"/>
        <v>Ramsdale</v>
      </c>
      <c r="CC832" s="128">
        <f>Main!M3582</f>
        <v>0</v>
      </c>
      <c r="CD832" s="128">
        <f>Main!K62</f>
        <v>3.02</v>
      </c>
      <c r="CE832" s="128" t="str">
        <v>Ramsdale</v>
      </c>
      <c r="CF832" s="128">
        <v>0</v>
      </c>
      <c r="CG832" s="128">
        <v>3.02</v>
      </c>
      <c r="CH832" s="19" t="str">
        <f t="shared" si="97"/>
        <v>Ramsdale</v>
      </c>
      <c r="CI832" s="19">
        <f>Main!M3582-BQ832-BW832-CC832</f>
        <v>0</v>
      </c>
      <c r="CJ832" s="19">
        <f t="shared" si="98"/>
        <v>3.02</v>
      </c>
      <c r="CK832" s="19" t="str">
        <v>Ramsdale</v>
      </c>
      <c r="CL832" s="19">
        <v>0</v>
      </c>
      <c r="CM832" s="19">
        <v>3.02</v>
      </c>
    </row>
    <row r="833" spans="1:91">
      <c r="A833" s="48" t="str">
        <v>Calvert-Lewin</v>
      </c>
      <c r="B833" s="48">
        <v>7.9</v>
      </c>
      <c r="C833" s="48" t="str">
        <v>Everton</v>
      </c>
      <c r="D833" s="48">
        <v>0.91</v>
      </c>
      <c r="E833" s="48">
        <v>1.89</v>
      </c>
      <c r="F833" s="48">
        <v>4.07</v>
      </c>
      <c r="G833" s="48">
        <v>3.19</v>
      </c>
      <c r="H833" s="48">
        <v>3.14</v>
      </c>
      <c r="I833" s="48">
        <v>2.79</v>
      </c>
      <c r="J833" s="48">
        <v>4.28</v>
      </c>
      <c r="K833" s="48">
        <v>3.88</v>
      </c>
      <c r="L833" s="48">
        <v>0</v>
      </c>
      <c r="N833" s="252">
        <f t="shared" si="99"/>
        <v>4</v>
      </c>
      <c r="O833" s="49" t="str">
        <f>Main!A943</f>
        <v>Arrizabalaga</v>
      </c>
      <c r="P833" s="49">
        <f>Main!B943</f>
        <v>4.5</v>
      </c>
      <c r="Q833" s="49" t="str">
        <f>Main!C943</f>
        <v>Chelsea</v>
      </c>
      <c r="R833" s="49">
        <f>Main!D943</f>
        <v>3.96</v>
      </c>
      <c r="S833" s="49">
        <f>Main!E943</f>
        <v>6.8</v>
      </c>
      <c r="T833" s="49">
        <f>Main!F943</f>
        <v>3.98</v>
      </c>
      <c r="U833" s="49">
        <f>Main!G943</f>
        <v>3.04</v>
      </c>
      <c r="V833" s="49">
        <f>Main!H943</f>
        <v>3.81</v>
      </c>
      <c r="W833" s="49">
        <f>Main!I943</f>
        <v>3.52</v>
      </c>
      <c r="X833" s="49">
        <f>Main!J943</f>
        <v>4.04</v>
      </c>
      <c r="Y833" s="49">
        <f>Main!K943</f>
        <v>3.12</v>
      </c>
      <c r="Z833" s="49">
        <f>Main!L3583</f>
        <v>0</v>
      </c>
      <c r="AB833" s="49">
        <v>3</v>
      </c>
      <c r="AC833" s="49" t="str">
        <v>White</v>
      </c>
      <c r="AD833" s="49">
        <v>4.7</v>
      </c>
      <c r="AE833" s="49" t="str">
        <v>Arsenal</v>
      </c>
      <c r="AF833" s="49">
        <v>3.1</v>
      </c>
      <c r="AG833" s="49">
        <v>3.09</v>
      </c>
      <c r="AH833" s="49">
        <v>2.35</v>
      </c>
      <c r="AI833" s="49">
        <v>2.73</v>
      </c>
      <c r="AJ833" s="49">
        <v>3.27</v>
      </c>
      <c r="AK833" s="49">
        <v>5.52</v>
      </c>
      <c r="AL833" s="49">
        <v>2.98</v>
      </c>
      <c r="AM833" s="49">
        <v>2.33</v>
      </c>
      <c r="AN833" s="49">
        <v>0</v>
      </c>
      <c r="AP833" s="50" t="str">
        <f>Main!A943</f>
        <v>Arrizabalaga</v>
      </c>
      <c r="AQ833" s="50">
        <f>Main!B943</f>
        <v>4.5</v>
      </c>
      <c r="AR833" s="50" t="str">
        <f>Main!C943</f>
        <v>Chelsea</v>
      </c>
      <c r="AS833" s="50">
        <f>Main!D943</f>
        <v>3.96</v>
      </c>
      <c r="AT833" s="50">
        <f>Main!E943</f>
        <v>6.8</v>
      </c>
      <c r="AU833" s="50">
        <f>Main!F943</f>
        <v>3.98</v>
      </c>
      <c r="AV833" s="50">
        <f>Main!G943</f>
        <v>3.04</v>
      </c>
      <c r="AW833" s="50">
        <f>Main!H943</f>
        <v>3.81</v>
      </c>
      <c r="AX833" s="50">
        <f>Main!I943</f>
        <v>3.52</v>
      </c>
      <c r="AY833" s="50">
        <f>Main!J943</f>
        <v>4.04</v>
      </c>
      <c r="AZ833" s="50">
        <f>Main!K943</f>
        <v>3.12</v>
      </c>
      <c r="BA833" s="50">
        <f>Main!L1823</f>
        <v>0</v>
      </c>
      <c r="BC833" s="50" t="str">
        <v>Ramsdale</v>
      </c>
      <c r="BD833" s="50">
        <v>4.9000000000000004</v>
      </c>
      <c r="BE833" s="50" t="str">
        <v>Arsenal</v>
      </c>
      <c r="BF833" s="50">
        <v>3.74</v>
      </c>
      <c r="BG833" s="50">
        <v>3.69</v>
      </c>
      <c r="BH833" s="50">
        <v>3.38</v>
      </c>
      <c r="BI833" s="50">
        <v>3.69</v>
      </c>
      <c r="BJ833" s="50">
        <v>3.94</v>
      </c>
      <c r="BK833" s="50">
        <v>7.27</v>
      </c>
      <c r="BL833" s="50">
        <v>3.69</v>
      </c>
      <c r="BM833" s="50">
        <v>3.02</v>
      </c>
      <c r="BN833" s="50">
        <v>0</v>
      </c>
      <c r="BP833" s="126" t="str">
        <f>Main!A833</f>
        <v>Arrizabalaga</v>
      </c>
      <c r="BQ833" s="126">
        <f>Main!N3583</f>
        <v>0</v>
      </c>
      <c r="BR833" s="126">
        <f>Main!K63</f>
        <v>3.12</v>
      </c>
      <c r="BS833" s="126" t="str">
        <v>Arrizabalaga</v>
      </c>
      <c r="BT833" s="126">
        <v>0</v>
      </c>
      <c r="BU833" s="126">
        <v>3.12</v>
      </c>
      <c r="BV833" s="127" t="str">
        <f t="shared" si="95"/>
        <v>Arrizabalaga</v>
      </c>
      <c r="BW833" s="127">
        <f>Main!P3583</f>
        <v>0</v>
      </c>
      <c r="BX833" s="127">
        <f t="shared" si="96"/>
        <v>3.12</v>
      </c>
      <c r="BY833" s="127" t="str">
        <v>Arrizabalaga</v>
      </c>
      <c r="BZ833" s="127">
        <v>0</v>
      </c>
      <c r="CA833" s="127">
        <v>3.12</v>
      </c>
      <c r="CB833" s="128" t="str">
        <f t="shared" si="100"/>
        <v>Arrizabalaga</v>
      </c>
      <c r="CC833" s="128">
        <f>Main!M3583</f>
        <v>0</v>
      </c>
      <c r="CD833" s="128">
        <f>Main!K63</f>
        <v>3.12</v>
      </c>
      <c r="CE833" s="128" t="str">
        <v>Arrizabalaga</v>
      </c>
      <c r="CF833" s="128">
        <v>0</v>
      </c>
      <c r="CG833" s="128">
        <v>3.12</v>
      </c>
      <c r="CH833" s="19" t="str">
        <f t="shared" si="97"/>
        <v>Arrizabalaga</v>
      </c>
      <c r="CI833" s="19">
        <f>Main!M3583-BQ833-BW833-CC833</f>
        <v>0</v>
      </c>
      <c r="CJ833" s="19">
        <f t="shared" si="98"/>
        <v>3.12</v>
      </c>
      <c r="CK833" s="19" t="str">
        <v>Arrizabalaga</v>
      </c>
      <c r="CL833" s="19">
        <v>0</v>
      </c>
      <c r="CM833" s="19">
        <v>3.12</v>
      </c>
    </row>
    <row r="834" spans="1:91">
      <c r="A834" s="48" t="str">
        <v>Scamacca</v>
      </c>
      <c r="B834" s="48">
        <v>6.7</v>
      </c>
      <c r="C834" s="48" t="str">
        <v>West Ham</v>
      </c>
      <c r="D834" s="48">
        <v>2.15</v>
      </c>
      <c r="E834" s="48">
        <v>2.98</v>
      </c>
      <c r="F834" s="48">
        <v>3.06</v>
      </c>
      <c r="G834" s="48">
        <v>3.61</v>
      </c>
      <c r="H834" s="48">
        <v>2.67</v>
      </c>
      <c r="I834" s="48">
        <v>2.96</v>
      </c>
      <c r="J834" s="48">
        <v>2.72</v>
      </c>
      <c r="K834" s="48">
        <v>3.19</v>
      </c>
      <c r="L834" s="48">
        <v>0</v>
      </c>
      <c r="N834" s="252">
        <f t="shared" si="99"/>
        <v>4</v>
      </c>
      <c r="O834" s="49" t="str">
        <f>Main!A944</f>
        <v>Alisson</v>
      </c>
      <c r="P834" s="49">
        <f>Main!B944</f>
        <v>5.5</v>
      </c>
      <c r="Q834" s="49" t="str">
        <f>Main!C944</f>
        <v>Liverpool</v>
      </c>
      <c r="R834" s="49">
        <f>Main!D944</f>
        <v>4.18</v>
      </c>
      <c r="S834" s="49">
        <f>Main!E944</f>
        <v>3.85</v>
      </c>
      <c r="T834" s="49">
        <f>Main!F944</f>
        <v>3.73</v>
      </c>
      <c r="U834" s="49">
        <f>Main!G944</f>
        <v>3.78</v>
      </c>
      <c r="V834" s="49">
        <f>Main!H944</f>
        <v>4.04</v>
      </c>
      <c r="W834" s="49">
        <f>Main!I944</f>
        <v>4.2</v>
      </c>
      <c r="X834" s="49">
        <f>Main!J944</f>
        <v>3.54</v>
      </c>
      <c r="Y834" s="49">
        <f>Main!K944</f>
        <v>3.84</v>
      </c>
      <c r="Z834" s="49">
        <f>Main!L3584</f>
        <v>0</v>
      </c>
      <c r="AB834" s="49">
        <v>3</v>
      </c>
      <c r="AC834" s="49" t="str">
        <v>Laporte</v>
      </c>
      <c r="AD834" s="49">
        <v>5.8</v>
      </c>
      <c r="AE834" s="49" t="str">
        <v>Man City</v>
      </c>
      <c r="AF834" s="49">
        <v>3.36</v>
      </c>
      <c r="AG834" s="49">
        <v>2.72</v>
      </c>
      <c r="AH834" s="49">
        <v>5.16</v>
      </c>
      <c r="AI834" s="49">
        <v>3.42</v>
      </c>
      <c r="AJ834" s="49">
        <v>2.0499999999999998</v>
      </c>
      <c r="AK834" s="49">
        <v>4.34</v>
      </c>
      <c r="AL834" s="49">
        <v>2.62</v>
      </c>
      <c r="AM834" s="49">
        <v>1.1200000000000001</v>
      </c>
      <c r="AN834" s="49">
        <v>0</v>
      </c>
      <c r="AP834" s="50" t="str">
        <f>Main!A944</f>
        <v>Alisson</v>
      </c>
      <c r="AQ834" s="50">
        <f>Main!B944</f>
        <v>5.5</v>
      </c>
      <c r="AR834" s="50" t="str">
        <f>Main!C944</f>
        <v>Liverpool</v>
      </c>
      <c r="AS834" s="50">
        <f>Main!D944</f>
        <v>4.18</v>
      </c>
      <c r="AT834" s="50">
        <f>Main!E944</f>
        <v>3.85</v>
      </c>
      <c r="AU834" s="50">
        <f>Main!F944</f>
        <v>3.73</v>
      </c>
      <c r="AV834" s="50">
        <f>Main!G944</f>
        <v>3.78</v>
      </c>
      <c r="AW834" s="50">
        <f>Main!H944</f>
        <v>4.04</v>
      </c>
      <c r="AX834" s="50">
        <f>Main!I944</f>
        <v>4.2</v>
      </c>
      <c r="AY834" s="50">
        <f>Main!J944</f>
        <v>3.54</v>
      </c>
      <c r="AZ834" s="50">
        <f>Main!K944</f>
        <v>3.84</v>
      </c>
      <c r="BA834" s="50">
        <f>Main!L1824</f>
        <v>0</v>
      </c>
      <c r="BC834" s="50" t="str">
        <v>Arrizabalaga</v>
      </c>
      <c r="BD834" s="50">
        <v>4.5</v>
      </c>
      <c r="BE834" s="50" t="str">
        <v>Chelsea</v>
      </c>
      <c r="BF834" s="50">
        <v>3.96</v>
      </c>
      <c r="BG834" s="50">
        <v>6.8</v>
      </c>
      <c r="BH834" s="50">
        <v>3.98</v>
      </c>
      <c r="BI834" s="50">
        <v>3.04</v>
      </c>
      <c r="BJ834" s="50">
        <v>3.81</v>
      </c>
      <c r="BK834" s="50">
        <v>3.52</v>
      </c>
      <c r="BL834" s="50">
        <v>4.04</v>
      </c>
      <c r="BM834" s="50">
        <v>3.12</v>
      </c>
      <c r="BN834" s="50">
        <v>0</v>
      </c>
      <c r="BP834" s="126" t="str">
        <f>Main!A834</f>
        <v>Alisson</v>
      </c>
      <c r="BQ834" s="126">
        <f>Main!N3584</f>
        <v>0</v>
      </c>
      <c r="BR834" s="126">
        <f>Main!K64</f>
        <v>3.84</v>
      </c>
      <c r="BS834" s="126" t="str">
        <v>Alisson</v>
      </c>
      <c r="BT834" s="126">
        <v>0</v>
      </c>
      <c r="BU834" s="126">
        <v>3.84</v>
      </c>
      <c r="BV834" s="127" t="str">
        <f t="shared" ref="BV834:BV880" si="101">BP834</f>
        <v>Alisson</v>
      </c>
      <c r="BW834" s="127">
        <f>Main!P3584</f>
        <v>0</v>
      </c>
      <c r="BX834" s="127">
        <f t="shared" ref="BX834:BX880" si="102">BR834</f>
        <v>3.84</v>
      </c>
      <c r="BY834" s="127" t="str">
        <v>Alisson</v>
      </c>
      <c r="BZ834" s="127">
        <v>0</v>
      </c>
      <c r="CA834" s="127">
        <v>3.84</v>
      </c>
      <c r="CB834" s="128" t="str">
        <f t="shared" si="100"/>
        <v>Alisson</v>
      </c>
      <c r="CC834" s="128">
        <f>Main!M3584</f>
        <v>0</v>
      </c>
      <c r="CD834" s="128">
        <f>Main!K64</f>
        <v>3.84</v>
      </c>
      <c r="CE834" s="128" t="str">
        <v>Alisson</v>
      </c>
      <c r="CF834" s="128">
        <v>0</v>
      </c>
      <c r="CG834" s="128">
        <v>3.84</v>
      </c>
      <c r="CH834" s="19" t="str">
        <f t="shared" ref="CH834:CH880" si="103">BP834</f>
        <v>Alisson</v>
      </c>
      <c r="CI834" s="19">
        <f>Main!M3584-BQ834-BW834-CC834</f>
        <v>0</v>
      </c>
      <c r="CJ834" s="19">
        <f t="shared" ref="CJ834:CJ880" si="104">BR834</f>
        <v>3.84</v>
      </c>
      <c r="CK834" s="19" t="str">
        <v>Alisson</v>
      </c>
      <c r="CL834" s="19">
        <v>0</v>
      </c>
      <c r="CM834" s="19">
        <v>3.84</v>
      </c>
    </row>
    <row r="835" spans="1:91">
      <c r="A835" s="48" t="str">
        <v>Edouard</v>
      </c>
      <c r="B835" s="48">
        <v>5.3</v>
      </c>
      <c r="C835" s="48" t="str">
        <v>Crystal Palace</v>
      </c>
      <c r="D835" s="48">
        <v>3.3</v>
      </c>
      <c r="E835" s="48">
        <v>3.09</v>
      </c>
      <c r="F835" s="48">
        <v>2.58</v>
      </c>
      <c r="G835" s="48">
        <v>2.88</v>
      </c>
      <c r="H835" s="48">
        <v>2.63</v>
      </c>
      <c r="I835" s="48">
        <v>2.94</v>
      </c>
      <c r="J835" s="48">
        <v>2.89</v>
      </c>
      <c r="K835" s="48">
        <v>2.66</v>
      </c>
      <c r="L835" s="48">
        <v>0</v>
      </c>
      <c r="N835" s="252">
        <f t="shared" si="99"/>
        <v>4</v>
      </c>
      <c r="O835" s="49" t="str">
        <f>Main!A945</f>
        <v>Lloris</v>
      </c>
      <c r="P835" s="49">
        <f>Main!B945</f>
        <v>5.5</v>
      </c>
      <c r="Q835" s="49" t="str">
        <f>Main!C945</f>
        <v>Spurs</v>
      </c>
      <c r="R835" s="49">
        <f>Main!D945</f>
        <v>3.78</v>
      </c>
      <c r="S835" s="49">
        <f>Main!E945</f>
        <v>3.63</v>
      </c>
      <c r="T835" s="49">
        <f>Main!F945</f>
        <v>6.38</v>
      </c>
      <c r="U835" s="49">
        <f>Main!G945</f>
        <v>3.52</v>
      </c>
      <c r="V835" s="49">
        <f>Main!H945</f>
        <v>3.12</v>
      </c>
      <c r="W835" s="49">
        <f>Main!I945</f>
        <v>3.45</v>
      </c>
      <c r="X835" s="49">
        <f>Main!J945</f>
        <v>3.71</v>
      </c>
      <c r="Y835" s="49">
        <f>Main!K945</f>
        <v>3.45</v>
      </c>
      <c r="Z835" s="49">
        <f>Main!L3585</f>
        <v>0</v>
      </c>
      <c r="AB835" s="49">
        <v>3</v>
      </c>
      <c r="AC835" s="49" t="str">
        <v>Dunk</v>
      </c>
      <c r="AD835" s="49">
        <v>4.7</v>
      </c>
      <c r="AE835" s="49" t="str">
        <v>Brighton</v>
      </c>
      <c r="AF835" s="49">
        <v>2.59</v>
      </c>
      <c r="AG835" s="49">
        <v>3.62</v>
      </c>
      <c r="AH835" s="49">
        <v>2.42</v>
      </c>
      <c r="AI835" s="49">
        <v>3.12</v>
      </c>
      <c r="AJ835" s="49">
        <v>4.3899999999999997</v>
      </c>
      <c r="AK835" s="49">
        <v>3.27</v>
      </c>
      <c r="AL835" s="49">
        <v>3.92</v>
      </c>
      <c r="AM835" s="49">
        <v>1.45</v>
      </c>
      <c r="AN835" s="49">
        <v>0</v>
      </c>
      <c r="AP835" s="50" t="str">
        <f>Main!A945</f>
        <v>Lloris</v>
      </c>
      <c r="AQ835" s="50">
        <f>Main!B945</f>
        <v>5.5</v>
      </c>
      <c r="AR835" s="50" t="str">
        <f>Main!C945</f>
        <v>Spurs</v>
      </c>
      <c r="AS835" s="50">
        <f>Main!D945</f>
        <v>3.78</v>
      </c>
      <c r="AT835" s="50">
        <f>Main!E945</f>
        <v>3.63</v>
      </c>
      <c r="AU835" s="50">
        <f>Main!F945</f>
        <v>6.38</v>
      </c>
      <c r="AV835" s="50">
        <f>Main!G945</f>
        <v>3.52</v>
      </c>
      <c r="AW835" s="50">
        <f>Main!H945</f>
        <v>3.12</v>
      </c>
      <c r="AX835" s="50">
        <f>Main!I945</f>
        <v>3.45</v>
      </c>
      <c r="AY835" s="50">
        <f>Main!J945</f>
        <v>3.71</v>
      </c>
      <c r="AZ835" s="50">
        <f>Main!K945</f>
        <v>3.45</v>
      </c>
      <c r="BA835" s="50">
        <f>Main!L1825</f>
        <v>0</v>
      </c>
      <c r="BC835" s="50" t="str">
        <v>Alisson</v>
      </c>
      <c r="BD835" s="50">
        <v>5.5</v>
      </c>
      <c r="BE835" s="50" t="str">
        <v>Liverpool</v>
      </c>
      <c r="BF835" s="50">
        <v>4.18</v>
      </c>
      <c r="BG835" s="50">
        <v>3.85</v>
      </c>
      <c r="BH835" s="50">
        <v>3.73</v>
      </c>
      <c r="BI835" s="50">
        <v>3.78</v>
      </c>
      <c r="BJ835" s="50">
        <v>4.04</v>
      </c>
      <c r="BK835" s="50">
        <v>4.2</v>
      </c>
      <c r="BL835" s="50">
        <v>3.54</v>
      </c>
      <c r="BM835" s="50">
        <v>3.84</v>
      </c>
      <c r="BN835" s="50">
        <v>0</v>
      </c>
      <c r="BP835" s="126" t="str">
        <f>Main!A835</f>
        <v>Lloris</v>
      </c>
      <c r="BQ835" s="126">
        <f>Main!N3585</f>
        <v>0</v>
      </c>
      <c r="BR835" s="126">
        <f>Main!K65</f>
        <v>3.45</v>
      </c>
      <c r="BS835" s="126" t="str">
        <v>Lloris</v>
      </c>
      <c r="BT835" s="126">
        <v>0</v>
      </c>
      <c r="BU835" s="126">
        <v>3.45</v>
      </c>
      <c r="BV835" s="127" t="str">
        <f t="shared" si="101"/>
        <v>Lloris</v>
      </c>
      <c r="BW835" s="127">
        <f>Main!P3585</f>
        <v>0</v>
      </c>
      <c r="BX835" s="127">
        <f t="shared" si="102"/>
        <v>3.45</v>
      </c>
      <c r="BY835" s="127" t="str">
        <v>Lloris</v>
      </c>
      <c r="BZ835" s="127">
        <v>0</v>
      </c>
      <c r="CA835" s="127">
        <v>3.45</v>
      </c>
      <c r="CB835" s="128" t="str">
        <f t="shared" si="100"/>
        <v>Lloris</v>
      </c>
      <c r="CC835" s="128">
        <f>Main!M3585</f>
        <v>0</v>
      </c>
      <c r="CD835" s="128">
        <f>Main!K65</f>
        <v>3.45</v>
      </c>
      <c r="CE835" s="128" t="str">
        <v>Lloris</v>
      </c>
      <c r="CF835" s="128">
        <v>0</v>
      </c>
      <c r="CG835" s="128">
        <v>3.45</v>
      </c>
      <c r="CH835" s="19" t="str">
        <f t="shared" si="103"/>
        <v>Lloris</v>
      </c>
      <c r="CI835" s="19">
        <f>Main!M3585-BQ835-BW835-CC835</f>
        <v>0</v>
      </c>
      <c r="CJ835" s="19">
        <f t="shared" si="104"/>
        <v>3.45</v>
      </c>
      <c r="CK835" s="19" t="str">
        <v>Lloris</v>
      </c>
      <c r="CL835" s="19">
        <v>0</v>
      </c>
      <c r="CM835" s="19">
        <v>3.45</v>
      </c>
    </row>
    <row r="836" spans="1:91">
      <c r="A836" s="48" t="str">
        <v>Johnson</v>
      </c>
      <c r="B836" s="48">
        <v>5.6</v>
      </c>
      <c r="C836" s="48" t="str">
        <v>Nott'm Forest</v>
      </c>
      <c r="D836" s="48">
        <v>3.11</v>
      </c>
      <c r="E836" s="48">
        <v>3.14</v>
      </c>
      <c r="F836" s="48">
        <v>3.23</v>
      </c>
      <c r="G836" s="48">
        <v>2.81</v>
      </c>
      <c r="H836" s="48">
        <v>3.31</v>
      </c>
      <c r="I836" s="48">
        <v>2.69</v>
      </c>
      <c r="J836" s="48">
        <v>2.23</v>
      </c>
      <c r="K836" s="48">
        <v>2.16</v>
      </c>
      <c r="L836" s="48">
        <v>0</v>
      </c>
      <c r="N836" s="252">
        <f t="shared" si="99"/>
        <v>4</v>
      </c>
      <c r="O836" s="49" t="str">
        <f>Main!A946</f>
        <v>Leno</v>
      </c>
      <c r="P836" s="49">
        <f>Main!B946</f>
        <v>4.5</v>
      </c>
      <c r="Q836" s="49" t="str">
        <f>Main!C946</f>
        <v>Fulham</v>
      </c>
      <c r="R836" s="49">
        <f>Main!D946</f>
        <v>3.76</v>
      </c>
      <c r="S836" s="49">
        <f>Main!E946</f>
        <v>6.73</v>
      </c>
      <c r="T836" s="49">
        <f>Main!F946</f>
        <v>3.14</v>
      </c>
      <c r="U836" s="49">
        <f>Main!G946</f>
        <v>3.2</v>
      </c>
      <c r="V836" s="49">
        <f>Main!H946</f>
        <v>3.12</v>
      </c>
      <c r="W836" s="49">
        <f>Main!I946</f>
        <v>3.74</v>
      </c>
      <c r="X836" s="49">
        <f>Main!J946</f>
        <v>3.1</v>
      </c>
      <c r="Y836" s="49">
        <f>Main!K946</f>
        <v>2.96</v>
      </c>
      <c r="Z836" s="49">
        <f>Main!L3586</f>
        <v>1</v>
      </c>
      <c r="AB836" s="49">
        <v>3</v>
      </c>
      <c r="AC836" s="49" t="str">
        <v>Saliba</v>
      </c>
      <c r="AD836" s="49">
        <v>5.3</v>
      </c>
      <c r="AE836" s="49" t="str">
        <v>Arsenal</v>
      </c>
      <c r="AF836" s="49">
        <v>3.14</v>
      </c>
      <c r="AG836" s="49">
        <v>2.59</v>
      </c>
      <c r="AH836" s="49">
        <v>2.19</v>
      </c>
      <c r="AI836" s="49">
        <v>2.69</v>
      </c>
      <c r="AJ836" s="49">
        <v>3.3</v>
      </c>
      <c r="AK836" s="49">
        <v>5.45</v>
      </c>
      <c r="AL836" s="49">
        <v>2.91</v>
      </c>
      <c r="AM836" s="49">
        <v>2.34</v>
      </c>
      <c r="AN836" s="49">
        <v>0</v>
      </c>
      <c r="AP836" s="50" t="str">
        <f>Main!A946</f>
        <v>Leno</v>
      </c>
      <c r="AQ836" s="50">
        <f>Main!B946</f>
        <v>4.5</v>
      </c>
      <c r="AR836" s="50" t="str">
        <f>Main!C946</f>
        <v>Fulham</v>
      </c>
      <c r="AS836" s="50">
        <f>Main!D946</f>
        <v>3.76</v>
      </c>
      <c r="AT836" s="50">
        <f>Main!E946</f>
        <v>6.73</v>
      </c>
      <c r="AU836" s="50">
        <f>Main!F946</f>
        <v>3.14</v>
      </c>
      <c r="AV836" s="50">
        <f>Main!G946</f>
        <v>3.2</v>
      </c>
      <c r="AW836" s="50">
        <f>Main!H946</f>
        <v>3.12</v>
      </c>
      <c r="AX836" s="50">
        <f>Main!I946</f>
        <v>3.74</v>
      </c>
      <c r="AY836" s="50">
        <f>Main!J946</f>
        <v>3.1</v>
      </c>
      <c r="AZ836" s="50">
        <f>Main!K946</f>
        <v>2.96</v>
      </c>
      <c r="BA836" s="50">
        <f>Main!L1826</f>
        <v>0</v>
      </c>
      <c r="BC836" s="50" t="str">
        <v>Lloris</v>
      </c>
      <c r="BD836" s="50">
        <v>5.5</v>
      </c>
      <c r="BE836" s="50" t="str">
        <v>Spurs</v>
      </c>
      <c r="BF836" s="50">
        <v>3.78</v>
      </c>
      <c r="BG836" s="50">
        <v>3.63</v>
      </c>
      <c r="BH836" s="50">
        <v>6.38</v>
      </c>
      <c r="BI836" s="50">
        <v>3.52</v>
      </c>
      <c r="BJ836" s="50">
        <v>3.12</v>
      </c>
      <c r="BK836" s="50">
        <v>3.45</v>
      </c>
      <c r="BL836" s="50">
        <v>3.71</v>
      </c>
      <c r="BM836" s="50">
        <v>3.45</v>
      </c>
      <c r="BN836" s="50">
        <v>0</v>
      </c>
      <c r="BP836" s="126" t="str">
        <f>Main!A836</f>
        <v>Leno</v>
      </c>
      <c r="BQ836" s="126">
        <f>Main!N3586</f>
        <v>0</v>
      </c>
      <c r="BR836" s="126">
        <f>Main!K66</f>
        <v>2.96</v>
      </c>
      <c r="BS836" s="126" t="str">
        <v>Leno</v>
      </c>
      <c r="BT836" s="126">
        <v>0</v>
      </c>
      <c r="BU836" s="126">
        <v>2.96</v>
      </c>
      <c r="BV836" s="127" t="str">
        <f t="shared" si="101"/>
        <v>Leno</v>
      </c>
      <c r="BW836" s="127">
        <f>Main!P3586</f>
        <v>0</v>
      </c>
      <c r="BX836" s="127">
        <f t="shared" si="102"/>
        <v>2.96</v>
      </c>
      <c r="BY836" s="127" t="str">
        <v>Leno</v>
      </c>
      <c r="BZ836" s="127">
        <v>0</v>
      </c>
      <c r="CA836" s="127">
        <v>2.96</v>
      </c>
      <c r="CB836" s="128" t="str">
        <f t="shared" si="100"/>
        <v>Leno</v>
      </c>
      <c r="CC836" s="128">
        <f>Main!M3586</f>
        <v>0</v>
      </c>
      <c r="CD836" s="128">
        <f>Main!K66</f>
        <v>2.96</v>
      </c>
      <c r="CE836" s="128" t="str">
        <v>Leno</v>
      </c>
      <c r="CF836" s="128">
        <v>0</v>
      </c>
      <c r="CG836" s="128">
        <v>2.96</v>
      </c>
      <c r="CH836" s="19" t="str">
        <f t="shared" si="103"/>
        <v>Leno</v>
      </c>
      <c r="CI836" s="19">
        <f>Main!M3586-BQ836-BW836-CC836</f>
        <v>0</v>
      </c>
      <c r="CJ836" s="19">
        <f t="shared" si="104"/>
        <v>2.96</v>
      </c>
      <c r="CK836" s="19" t="str">
        <v>Leno</v>
      </c>
      <c r="CL836" s="19">
        <v>0</v>
      </c>
      <c r="CM836" s="19">
        <v>2.96</v>
      </c>
    </row>
    <row r="837" spans="1:91">
      <c r="A837" s="48" t="str">
        <v>Daka</v>
      </c>
      <c r="B837" s="48">
        <v>5.7</v>
      </c>
      <c r="C837" s="48" t="str">
        <v>Leicester</v>
      </c>
      <c r="D837" s="48">
        <v>2.34</v>
      </c>
      <c r="E837" s="48">
        <v>3.19</v>
      </c>
      <c r="F837" s="48">
        <v>2.93</v>
      </c>
      <c r="G837" s="48">
        <v>2.73</v>
      </c>
      <c r="H837" s="48">
        <v>2.31</v>
      </c>
      <c r="I837" s="48">
        <v>2.2799999999999998</v>
      </c>
      <c r="J837" s="48">
        <v>2.1800000000000002</v>
      </c>
      <c r="K837" s="48">
        <v>1.83</v>
      </c>
      <c r="L837" s="48">
        <v>0</v>
      </c>
      <c r="N837" s="252">
        <f t="shared" si="99"/>
        <v>4</v>
      </c>
      <c r="O837" s="49" t="str">
        <f>Main!A947</f>
        <v>Pope</v>
      </c>
      <c r="P837" s="49">
        <f>Main!B947</f>
        <v>5.3</v>
      </c>
      <c r="Q837" s="49" t="str">
        <f>Main!C947</f>
        <v>Newcastle</v>
      </c>
      <c r="R837" s="49">
        <f>Main!D947</f>
        <v>3.98</v>
      </c>
      <c r="S837" s="49">
        <f>Main!E947</f>
        <v>3.29</v>
      </c>
      <c r="T837" s="49">
        <f>Main!F947</f>
        <v>3.99</v>
      </c>
      <c r="U837" s="49">
        <f>Main!G947</f>
        <v>3.84</v>
      </c>
      <c r="V837" s="49">
        <f>Main!H947</f>
        <v>3.96</v>
      </c>
      <c r="W837" s="49">
        <f>Main!I947</f>
        <v>4</v>
      </c>
      <c r="X837" s="49">
        <f>Main!J947</f>
        <v>3.37</v>
      </c>
      <c r="Y837" s="49">
        <f>Main!K947</f>
        <v>2.4300000000000002</v>
      </c>
      <c r="Z837" s="49">
        <f>Main!L3587</f>
        <v>0</v>
      </c>
      <c r="AB837" s="49">
        <v>3</v>
      </c>
      <c r="AC837" s="49" t="str">
        <v>Burn</v>
      </c>
      <c r="AD837" s="49">
        <v>4.5</v>
      </c>
      <c r="AE837" s="49" t="str">
        <v>Newcastle</v>
      </c>
      <c r="AF837" s="49">
        <v>3.83</v>
      </c>
      <c r="AG837" s="49">
        <v>2.08</v>
      </c>
      <c r="AH837" s="49">
        <v>3.82</v>
      </c>
      <c r="AI837" s="49">
        <v>3.19</v>
      </c>
      <c r="AJ837" s="49">
        <v>3.53</v>
      </c>
      <c r="AK837" s="49">
        <v>3.56</v>
      </c>
      <c r="AL837" s="49">
        <v>2.29</v>
      </c>
      <c r="AM837" s="49">
        <v>2.04</v>
      </c>
      <c r="AN837" s="49">
        <v>0</v>
      </c>
      <c r="AP837" s="50" t="str">
        <f>Main!A947</f>
        <v>Pope</v>
      </c>
      <c r="AQ837" s="50">
        <f>Main!B947</f>
        <v>5.3</v>
      </c>
      <c r="AR837" s="50" t="str">
        <f>Main!C947</f>
        <v>Newcastle</v>
      </c>
      <c r="AS837" s="50">
        <f>Main!D947</f>
        <v>3.98</v>
      </c>
      <c r="AT837" s="50">
        <f>Main!E947</f>
        <v>3.29</v>
      </c>
      <c r="AU837" s="50">
        <f>Main!F947</f>
        <v>3.99</v>
      </c>
      <c r="AV837" s="50">
        <f>Main!G947</f>
        <v>3.84</v>
      </c>
      <c r="AW837" s="50">
        <f>Main!H947</f>
        <v>3.96</v>
      </c>
      <c r="AX837" s="50">
        <f>Main!I947</f>
        <v>4</v>
      </c>
      <c r="AY837" s="50">
        <f>Main!J947</f>
        <v>3.37</v>
      </c>
      <c r="AZ837" s="50">
        <f>Main!K947</f>
        <v>2.4300000000000002</v>
      </c>
      <c r="BA837" s="50">
        <f>Main!L1827</f>
        <v>0</v>
      </c>
      <c r="BC837" s="50" t="str">
        <v>Leno</v>
      </c>
      <c r="BD837" s="50">
        <v>4.5</v>
      </c>
      <c r="BE837" s="50" t="str">
        <v>Fulham</v>
      </c>
      <c r="BF837" s="50">
        <v>3.76</v>
      </c>
      <c r="BG837" s="50">
        <v>6.73</v>
      </c>
      <c r="BH837" s="50">
        <v>3.14</v>
      </c>
      <c r="BI837" s="50">
        <v>3.2</v>
      </c>
      <c r="BJ837" s="50">
        <v>3.12</v>
      </c>
      <c r="BK837" s="50">
        <v>3.74</v>
      </c>
      <c r="BL837" s="50">
        <v>3.1</v>
      </c>
      <c r="BM837" s="50">
        <v>2.96</v>
      </c>
      <c r="BN837" s="50">
        <v>0</v>
      </c>
      <c r="BP837" s="126" t="str">
        <f>Main!A837</f>
        <v>Pope</v>
      </c>
      <c r="BQ837" s="126">
        <f>Main!N3587</f>
        <v>0</v>
      </c>
      <c r="BR837" s="126">
        <f>Main!K67</f>
        <v>2.4300000000000002</v>
      </c>
      <c r="BS837" s="126" t="str">
        <v>Pope</v>
      </c>
      <c r="BT837" s="126">
        <v>0</v>
      </c>
      <c r="BU837" s="126">
        <v>2.4300000000000002</v>
      </c>
      <c r="BV837" s="127" t="str">
        <f t="shared" si="101"/>
        <v>Pope</v>
      </c>
      <c r="BW837" s="127">
        <f>Main!P3587</f>
        <v>0</v>
      </c>
      <c r="BX837" s="127">
        <f t="shared" si="102"/>
        <v>2.4300000000000002</v>
      </c>
      <c r="BY837" s="127" t="str">
        <v>Pope</v>
      </c>
      <c r="BZ837" s="127">
        <v>0</v>
      </c>
      <c r="CA837" s="127">
        <v>2.4300000000000002</v>
      </c>
      <c r="CB837" s="128" t="str">
        <f t="shared" si="100"/>
        <v>Pope</v>
      </c>
      <c r="CC837" s="128">
        <f>Main!M3587</f>
        <v>0</v>
      </c>
      <c r="CD837" s="128">
        <f>Main!K67</f>
        <v>2.4300000000000002</v>
      </c>
      <c r="CE837" s="128" t="str">
        <v>Pope</v>
      </c>
      <c r="CF837" s="128">
        <v>0</v>
      </c>
      <c r="CG837" s="128">
        <v>2.4300000000000002</v>
      </c>
      <c r="CH837" s="19" t="str">
        <f t="shared" si="103"/>
        <v>Pope</v>
      </c>
      <c r="CI837" s="19">
        <f>Main!M3587-BQ837-BW837-CC837</f>
        <v>0</v>
      </c>
      <c r="CJ837" s="19">
        <f t="shared" si="104"/>
        <v>2.4300000000000002</v>
      </c>
      <c r="CK837" s="19" t="str">
        <v>Pope</v>
      </c>
      <c r="CL837" s="19">
        <v>0</v>
      </c>
      <c r="CM837" s="19">
        <v>2.4300000000000002</v>
      </c>
    </row>
    <row r="838" spans="1:91">
      <c r="A838" s="48" t="str">
        <v>Ramsdale</v>
      </c>
      <c r="B838" s="48">
        <v>4.9000000000000004</v>
      </c>
      <c r="C838" s="48" t="str">
        <v>Arsenal</v>
      </c>
      <c r="D838" s="48">
        <v>3.74</v>
      </c>
      <c r="E838" s="48">
        <v>3.69</v>
      </c>
      <c r="F838" s="48">
        <v>3.38</v>
      </c>
      <c r="G838" s="48">
        <v>3.69</v>
      </c>
      <c r="H838" s="48">
        <v>3.94</v>
      </c>
      <c r="I838" s="48">
        <v>7.27</v>
      </c>
      <c r="J838" s="48">
        <v>3.69</v>
      </c>
      <c r="K838" s="48">
        <v>3.02</v>
      </c>
      <c r="L838" s="48">
        <v>0</v>
      </c>
      <c r="N838" s="252">
        <f t="shared" si="99"/>
        <v>4</v>
      </c>
      <c r="O838" s="49" t="str">
        <f>Main!A948</f>
        <v>Fabianski</v>
      </c>
      <c r="P838" s="49">
        <f>Main!B948</f>
        <v>5</v>
      </c>
      <c r="Q838" s="49" t="str">
        <f>Main!C948</f>
        <v>West Ham</v>
      </c>
      <c r="R838" s="49">
        <f>Main!D948</f>
        <v>3.78</v>
      </c>
      <c r="S838" s="49">
        <f>Main!E948</f>
        <v>3.48</v>
      </c>
      <c r="T838" s="49">
        <f>Main!F948</f>
        <v>3.68</v>
      </c>
      <c r="U838" s="49">
        <f>Main!G948</f>
        <v>3.95</v>
      </c>
      <c r="V838" s="49">
        <f>Main!H948</f>
        <v>3.23</v>
      </c>
      <c r="W838" s="49">
        <f>Main!I948</f>
        <v>3.44</v>
      </c>
      <c r="X838" s="49">
        <f>Main!J948</f>
        <v>3.18</v>
      </c>
      <c r="Y838" s="49">
        <f>Main!K948</f>
        <v>3.51</v>
      </c>
      <c r="Z838" s="49">
        <f>Main!L3588</f>
        <v>0</v>
      </c>
      <c r="AB838" s="49">
        <v>3</v>
      </c>
      <c r="AC838" s="49" t="str">
        <v>Botman</v>
      </c>
      <c r="AD838" s="49">
        <v>4.4000000000000004</v>
      </c>
      <c r="AE838" s="49" t="str">
        <v>Newcastle</v>
      </c>
      <c r="AF838" s="49">
        <v>3.77</v>
      </c>
      <c r="AG838" s="49">
        <v>2.08</v>
      </c>
      <c r="AH838" s="49">
        <v>3.68</v>
      </c>
      <c r="AI838" s="49">
        <v>3.25</v>
      </c>
      <c r="AJ838" s="49">
        <v>3.65</v>
      </c>
      <c r="AK838" s="49">
        <v>3.46</v>
      </c>
      <c r="AL838" s="49">
        <v>2.31</v>
      </c>
      <c r="AM838" s="49">
        <v>2.04</v>
      </c>
      <c r="AN838" s="49">
        <v>0</v>
      </c>
      <c r="AP838" s="50" t="str">
        <f>Main!A948</f>
        <v>Fabianski</v>
      </c>
      <c r="AQ838" s="50">
        <f>Main!B948</f>
        <v>5</v>
      </c>
      <c r="AR838" s="50" t="str">
        <f>Main!C948</f>
        <v>West Ham</v>
      </c>
      <c r="AS838" s="50">
        <f>Main!D948</f>
        <v>3.78</v>
      </c>
      <c r="AT838" s="50">
        <f>Main!E948</f>
        <v>3.48</v>
      </c>
      <c r="AU838" s="50">
        <f>Main!F948</f>
        <v>3.68</v>
      </c>
      <c r="AV838" s="50">
        <f>Main!G948</f>
        <v>3.95</v>
      </c>
      <c r="AW838" s="50">
        <f>Main!H948</f>
        <v>3.23</v>
      </c>
      <c r="AX838" s="50">
        <f>Main!I948</f>
        <v>3.44</v>
      </c>
      <c r="AY838" s="50">
        <f>Main!J948</f>
        <v>3.18</v>
      </c>
      <c r="AZ838" s="50">
        <f>Main!K948</f>
        <v>3.51</v>
      </c>
      <c r="BA838" s="50">
        <f>Main!L1828</f>
        <v>0</v>
      </c>
      <c r="BC838" s="50" t="str">
        <v>Pope</v>
      </c>
      <c r="BD838" s="50">
        <v>5.3</v>
      </c>
      <c r="BE838" s="50" t="str">
        <v>Newcastle</v>
      </c>
      <c r="BF838" s="50">
        <v>3.98</v>
      </c>
      <c r="BG838" s="50">
        <v>3.29</v>
      </c>
      <c r="BH838" s="50">
        <v>3.99</v>
      </c>
      <c r="BI838" s="50">
        <v>3.84</v>
      </c>
      <c r="BJ838" s="50">
        <v>3.96</v>
      </c>
      <c r="BK838" s="50">
        <v>4</v>
      </c>
      <c r="BL838" s="50">
        <v>3.37</v>
      </c>
      <c r="BM838" s="50">
        <v>2.4300000000000002</v>
      </c>
      <c r="BN838" s="50">
        <v>0</v>
      </c>
      <c r="BP838" s="126" t="str">
        <f>Main!A838</f>
        <v>Fabianski</v>
      </c>
      <c r="BQ838" s="126">
        <f>Main!N3588</f>
        <v>0</v>
      </c>
      <c r="BR838" s="126">
        <f>Main!K68</f>
        <v>3.51</v>
      </c>
      <c r="BS838" s="126" t="str">
        <v>Fabianski</v>
      </c>
      <c r="BT838" s="126">
        <v>0</v>
      </c>
      <c r="BU838" s="126">
        <v>3.51</v>
      </c>
      <c r="BV838" s="127" t="str">
        <f t="shared" si="101"/>
        <v>Fabianski</v>
      </c>
      <c r="BW838" s="127">
        <f>Main!P3588</f>
        <v>0</v>
      </c>
      <c r="BX838" s="127">
        <f t="shared" si="102"/>
        <v>3.51</v>
      </c>
      <c r="BY838" s="127" t="str">
        <v>Fabianski</v>
      </c>
      <c r="BZ838" s="127">
        <v>0</v>
      </c>
      <c r="CA838" s="127">
        <v>3.51</v>
      </c>
      <c r="CB838" s="128" t="str">
        <f t="shared" si="100"/>
        <v>Fabianski</v>
      </c>
      <c r="CC838" s="128">
        <f>Main!M3588</f>
        <v>0</v>
      </c>
      <c r="CD838" s="128">
        <f>Main!K68</f>
        <v>3.51</v>
      </c>
      <c r="CE838" s="128" t="str">
        <v>Fabianski</v>
      </c>
      <c r="CF838" s="128">
        <v>0</v>
      </c>
      <c r="CG838" s="128">
        <v>3.51</v>
      </c>
      <c r="CH838" s="19" t="str">
        <f t="shared" si="103"/>
        <v>Fabianski</v>
      </c>
      <c r="CI838" s="19">
        <f>Main!M3588-BQ838-BW838-CC838</f>
        <v>0</v>
      </c>
      <c r="CJ838" s="19">
        <f t="shared" si="104"/>
        <v>3.51</v>
      </c>
      <c r="CK838" s="19" t="str">
        <v>Fabianski</v>
      </c>
      <c r="CL838" s="19">
        <v>0</v>
      </c>
      <c r="CM838" s="19">
        <v>3.51</v>
      </c>
    </row>
    <row r="839" spans="1:91">
      <c r="A839" s="48" t="str">
        <v>Arrizabalaga</v>
      </c>
      <c r="B839" s="48">
        <v>4.5</v>
      </c>
      <c r="C839" s="48" t="str">
        <v>Chelsea</v>
      </c>
      <c r="D839" s="48">
        <v>3.96</v>
      </c>
      <c r="E839" s="48">
        <v>6.8</v>
      </c>
      <c r="F839" s="48">
        <v>3.98</v>
      </c>
      <c r="G839" s="48">
        <v>3.04</v>
      </c>
      <c r="H839" s="48">
        <v>3.81</v>
      </c>
      <c r="I839" s="48">
        <v>3.52</v>
      </c>
      <c r="J839" s="48">
        <v>4.04</v>
      </c>
      <c r="K839" s="48">
        <v>3.12</v>
      </c>
      <c r="L839" s="48">
        <v>0</v>
      </c>
      <c r="N839" s="252">
        <f t="shared" si="99"/>
        <v>4</v>
      </c>
      <c r="O839" s="49" t="str">
        <f>Main!A949</f>
        <v>Sánchez</v>
      </c>
      <c r="P839" s="49">
        <f>Main!B949</f>
        <v>4.5999999999999996</v>
      </c>
      <c r="Q839" s="49" t="str">
        <f>Main!C949</f>
        <v>Brighton</v>
      </c>
      <c r="R839" s="49">
        <f>Main!D949</f>
        <v>3.34</v>
      </c>
      <c r="S839" s="49">
        <f>Main!E949</f>
        <v>3.74</v>
      </c>
      <c r="T839" s="49">
        <f>Main!F949</f>
        <v>3.23</v>
      </c>
      <c r="U839" s="49">
        <f>Main!G949</f>
        <v>3.6</v>
      </c>
      <c r="V839" s="49">
        <f>Main!H949</f>
        <v>4.09</v>
      </c>
      <c r="W839" s="49">
        <f>Main!I949</f>
        <v>3.68</v>
      </c>
      <c r="X839" s="49">
        <f>Main!J949</f>
        <v>3.82</v>
      </c>
      <c r="Y839" s="49">
        <f>Main!K949</f>
        <v>2.09</v>
      </c>
      <c r="Z839" s="49">
        <f>Main!L3589</f>
        <v>0</v>
      </c>
      <c r="AB839" s="49">
        <v>3</v>
      </c>
      <c r="AC839" s="49" t="str">
        <v>Dier</v>
      </c>
      <c r="AD839" s="49">
        <v>5.2</v>
      </c>
      <c r="AE839" s="49" t="str">
        <v>Spurs</v>
      </c>
      <c r="AF839" s="49">
        <v>3.49</v>
      </c>
      <c r="AG839" s="49">
        <v>2.98</v>
      </c>
      <c r="AH839" s="49">
        <v>3.82</v>
      </c>
      <c r="AI839" s="49">
        <v>2.9</v>
      </c>
      <c r="AJ839" s="49">
        <v>1.85</v>
      </c>
      <c r="AK839" s="49">
        <v>2.8</v>
      </c>
      <c r="AL839" s="49">
        <v>3.19</v>
      </c>
      <c r="AM839" s="49">
        <v>2.67</v>
      </c>
      <c r="AN839" s="49">
        <v>0</v>
      </c>
      <c r="AP839" s="50" t="str">
        <f>Main!A949</f>
        <v>Sánchez</v>
      </c>
      <c r="AQ839" s="50">
        <f>Main!B949</f>
        <v>4.5999999999999996</v>
      </c>
      <c r="AR839" s="50" t="str">
        <f>Main!C949</f>
        <v>Brighton</v>
      </c>
      <c r="AS839" s="50">
        <f>Main!D949</f>
        <v>3.34</v>
      </c>
      <c r="AT839" s="50">
        <f>Main!E949</f>
        <v>3.74</v>
      </c>
      <c r="AU839" s="50">
        <f>Main!F949</f>
        <v>3.23</v>
      </c>
      <c r="AV839" s="50">
        <f>Main!G949</f>
        <v>3.6</v>
      </c>
      <c r="AW839" s="50">
        <f>Main!H949</f>
        <v>4.09</v>
      </c>
      <c r="AX839" s="50">
        <f>Main!I949</f>
        <v>3.68</v>
      </c>
      <c r="AY839" s="50">
        <f>Main!J949</f>
        <v>3.82</v>
      </c>
      <c r="AZ839" s="50">
        <f>Main!K949</f>
        <v>2.09</v>
      </c>
      <c r="BA839" s="50">
        <f>Main!L1829</f>
        <v>0</v>
      </c>
      <c r="BC839" s="50" t="str">
        <v>Fabianski</v>
      </c>
      <c r="BD839" s="50">
        <v>5</v>
      </c>
      <c r="BE839" s="50" t="str">
        <v>West Ham</v>
      </c>
      <c r="BF839" s="50">
        <v>3.78</v>
      </c>
      <c r="BG839" s="50">
        <v>3.48</v>
      </c>
      <c r="BH839" s="50">
        <v>3.68</v>
      </c>
      <c r="BI839" s="50">
        <v>3.95</v>
      </c>
      <c r="BJ839" s="50">
        <v>3.23</v>
      </c>
      <c r="BK839" s="50">
        <v>3.44</v>
      </c>
      <c r="BL839" s="50">
        <v>3.18</v>
      </c>
      <c r="BM839" s="50">
        <v>3.51</v>
      </c>
      <c r="BN839" s="50">
        <v>0</v>
      </c>
      <c r="BP839" s="126" t="str">
        <f>Main!A839</f>
        <v>Sánchez</v>
      </c>
      <c r="BQ839" s="126">
        <f>Main!N3589</f>
        <v>0</v>
      </c>
      <c r="BR839" s="126">
        <f>Main!K69</f>
        <v>2.09</v>
      </c>
      <c r="BS839" s="126" t="str">
        <v>Sánchez</v>
      </c>
      <c r="BT839" s="126">
        <v>0</v>
      </c>
      <c r="BU839" s="126">
        <v>2.09</v>
      </c>
      <c r="BV839" s="127" t="str">
        <f t="shared" si="101"/>
        <v>Sánchez</v>
      </c>
      <c r="BW839" s="127">
        <f>Main!P3589</f>
        <v>0</v>
      </c>
      <c r="BX839" s="127">
        <f t="shared" si="102"/>
        <v>2.09</v>
      </c>
      <c r="BY839" s="127" t="str">
        <v>Sánchez</v>
      </c>
      <c r="BZ839" s="127">
        <v>0</v>
      </c>
      <c r="CA839" s="127">
        <v>2.09</v>
      </c>
      <c r="CB839" s="128" t="str">
        <f t="shared" si="100"/>
        <v>Sánchez</v>
      </c>
      <c r="CC839" s="128">
        <f>Main!M3589</f>
        <v>0</v>
      </c>
      <c r="CD839" s="128">
        <f>Main!K69</f>
        <v>2.09</v>
      </c>
      <c r="CE839" s="128" t="str">
        <v>Sánchez</v>
      </c>
      <c r="CF839" s="128">
        <v>0</v>
      </c>
      <c r="CG839" s="128">
        <v>2.09</v>
      </c>
      <c r="CH839" s="19" t="str">
        <f t="shared" si="103"/>
        <v>Sánchez</v>
      </c>
      <c r="CI839" s="19">
        <f>Main!M3589-BQ839-BW839-CC839</f>
        <v>0</v>
      </c>
      <c r="CJ839" s="19">
        <f t="shared" si="104"/>
        <v>2.09</v>
      </c>
      <c r="CK839" s="19" t="str">
        <v>Sánchez</v>
      </c>
      <c r="CL839" s="19">
        <v>0</v>
      </c>
      <c r="CM839" s="19">
        <v>2.09</v>
      </c>
    </row>
    <row r="840" spans="1:91">
      <c r="A840" s="48" t="str">
        <v>Alisson</v>
      </c>
      <c r="B840" s="48">
        <v>5.5</v>
      </c>
      <c r="C840" s="48" t="str">
        <v>Liverpool</v>
      </c>
      <c r="D840" s="48">
        <v>4.18</v>
      </c>
      <c r="E840" s="48">
        <v>3.85</v>
      </c>
      <c r="F840" s="48">
        <v>3.73</v>
      </c>
      <c r="G840" s="48">
        <v>3.78</v>
      </c>
      <c r="H840" s="48">
        <v>4.04</v>
      </c>
      <c r="I840" s="48">
        <v>4.2</v>
      </c>
      <c r="J840" s="48">
        <v>3.54</v>
      </c>
      <c r="K840" s="48">
        <v>3.84</v>
      </c>
      <c r="L840" s="48">
        <v>0</v>
      </c>
      <c r="N840" s="252">
        <f t="shared" si="99"/>
        <v>4</v>
      </c>
      <c r="O840" s="49" t="str">
        <f>Main!A950</f>
        <v>Sá</v>
      </c>
      <c r="P840" s="49">
        <f>Main!B950</f>
        <v>5</v>
      </c>
      <c r="Q840" s="49" t="str">
        <f>Main!C950</f>
        <v>Wolves</v>
      </c>
      <c r="R840" s="49">
        <f>Main!D950</f>
        <v>3.42</v>
      </c>
      <c r="S840" s="49">
        <f>Main!E950</f>
        <v>3.48</v>
      </c>
      <c r="T840" s="49">
        <f>Main!F950</f>
        <v>3.79</v>
      </c>
      <c r="U840" s="49">
        <f>Main!G950</f>
        <v>3.14</v>
      </c>
      <c r="V840" s="49">
        <f>Main!H950</f>
        <v>3.24</v>
      </c>
      <c r="W840" s="49">
        <f>Main!I950</f>
        <v>3.63</v>
      </c>
      <c r="X840" s="49">
        <f>Main!J950</f>
        <v>4.04</v>
      </c>
      <c r="Y840" s="49">
        <f>Main!K950</f>
        <v>2.83</v>
      </c>
      <c r="Z840" s="49">
        <f>Main!L3590</f>
        <v>0</v>
      </c>
      <c r="AB840" s="49">
        <v>3</v>
      </c>
      <c r="AC840" s="49" t="str">
        <v>Schär</v>
      </c>
      <c r="AD840" s="49">
        <v>4.9000000000000004</v>
      </c>
      <c r="AE840" s="49" t="str">
        <v>Newcastle</v>
      </c>
      <c r="AF840" s="49">
        <v>4.0599999999999996</v>
      </c>
      <c r="AG840" s="49">
        <v>1.69</v>
      </c>
      <c r="AH840" s="49">
        <v>3.37</v>
      </c>
      <c r="AI840" s="49">
        <v>2.85</v>
      </c>
      <c r="AJ840" s="49">
        <v>3.68</v>
      </c>
      <c r="AK840" s="49">
        <v>3.69</v>
      </c>
      <c r="AL840" s="49">
        <v>2.3199999999999998</v>
      </c>
      <c r="AM840" s="49">
        <v>2.0299999999999998</v>
      </c>
      <c r="AN840" s="49">
        <v>0</v>
      </c>
      <c r="AP840" s="50" t="str">
        <f>Main!A950</f>
        <v>Sá</v>
      </c>
      <c r="AQ840" s="50">
        <f>Main!B950</f>
        <v>5</v>
      </c>
      <c r="AR840" s="50" t="str">
        <f>Main!C950</f>
        <v>Wolves</v>
      </c>
      <c r="AS840" s="50">
        <f>Main!D950</f>
        <v>3.42</v>
      </c>
      <c r="AT840" s="50">
        <f>Main!E950</f>
        <v>3.48</v>
      </c>
      <c r="AU840" s="50">
        <f>Main!F950</f>
        <v>3.79</v>
      </c>
      <c r="AV840" s="50">
        <f>Main!G950</f>
        <v>3.14</v>
      </c>
      <c r="AW840" s="50">
        <f>Main!H950</f>
        <v>3.24</v>
      </c>
      <c r="AX840" s="50">
        <f>Main!I950</f>
        <v>3.63</v>
      </c>
      <c r="AY840" s="50">
        <f>Main!J950</f>
        <v>4.04</v>
      </c>
      <c r="AZ840" s="50">
        <f>Main!K950</f>
        <v>2.83</v>
      </c>
      <c r="BA840" s="50">
        <f>Main!L1830</f>
        <v>0</v>
      </c>
      <c r="BC840" s="50" t="str">
        <v>Sánchez</v>
      </c>
      <c r="BD840" s="50">
        <v>4.5999999999999996</v>
      </c>
      <c r="BE840" s="50" t="str">
        <v>Brighton</v>
      </c>
      <c r="BF840" s="50">
        <v>3.34</v>
      </c>
      <c r="BG840" s="50">
        <v>3.74</v>
      </c>
      <c r="BH840" s="50">
        <v>3.23</v>
      </c>
      <c r="BI840" s="50">
        <v>3.6</v>
      </c>
      <c r="BJ840" s="50">
        <v>4.09</v>
      </c>
      <c r="BK840" s="50">
        <v>3.68</v>
      </c>
      <c r="BL840" s="50">
        <v>3.82</v>
      </c>
      <c r="BM840" s="50">
        <v>2.09</v>
      </c>
      <c r="BN840" s="50">
        <v>0</v>
      </c>
      <c r="BP840" s="126" t="str">
        <f>Main!A840</f>
        <v>Sá</v>
      </c>
      <c r="BQ840" s="126">
        <f>Main!N3590</f>
        <v>0</v>
      </c>
      <c r="BR840" s="126">
        <f>Main!K70</f>
        <v>2.83</v>
      </c>
      <c r="BS840" s="126" t="str">
        <v>Sá</v>
      </c>
      <c r="BT840" s="126">
        <v>0</v>
      </c>
      <c r="BU840" s="126">
        <v>2.83</v>
      </c>
      <c r="BV840" s="127" t="str">
        <f t="shared" si="101"/>
        <v>Sá</v>
      </c>
      <c r="BW840" s="127">
        <f>Main!P3590</f>
        <v>0</v>
      </c>
      <c r="BX840" s="127">
        <f t="shared" si="102"/>
        <v>2.83</v>
      </c>
      <c r="BY840" s="127" t="str">
        <v>Sá</v>
      </c>
      <c r="BZ840" s="127">
        <v>0</v>
      </c>
      <c r="CA840" s="127">
        <v>2.83</v>
      </c>
      <c r="CB840" s="128" t="str">
        <f t="shared" si="100"/>
        <v>Sá</v>
      </c>
      <c r="CC840" s="128">
        <f>Main!M3590</f>
        <v>0</v>
      </c>
      <c r="CD840" s="128">
        <f>Main!K70</f>
        <v>2.83</v>
      </c>
      <c r="CE840" s="128" t="str">
        <v>Sá</v>
      </c>
      <c r="CF840" s="128">
        <v>0</v>
      </c>
      <c r="CG840" s="128">
        <v>2.83</v>
      </c>
      <c r="CH840" s="19" t="str">
        <f t="shared" si="103"/>
        <v>Sá</v>
      </c>
      <c r="CI840" s="19">
        <f>Main!M3590-BQ840-BW840-CC840</f>
        <v>0</v>
      </c>
      <c r="CJ840" s="19">
        <f t="shared" si="104"/>
        <v>2.83</v>
      </c>
      <c r="CK840" s="19" t="str">
        <v>Sá</v>
      </c>
      <c r="CL840" s="19">
        <v>0</v>
      </c>
      <c r="CM840" s="19">
        <v>2.83</v>
      </c>
    </row>
    <row r="841" spans="1:91">
      <c r="A841" s="48" t="str">
        <v>Lloris</v>
      </c>
      <c r="B841" s="48">
        <v>5.5</v>
      </c>
      <c r="C841" s="48" t="str">
        <v>Spurs</v>
      </c>
      <c r="D841" s="48">
        <v>3.78</v>
      </c>
      <c r="E841" s="48">
        <v>3.63</v>
      </c>
      <c r="F841" s="48">
        <v>6.38</v>
      </c>
      <c r="G841" s="48">
        <v>3.52</v>
      </c>
      <c r="H841" s="48">
        <v>3.12</v>
      </c>
      <c r="I841" s="48">
        <v>3.45</v>
      </c>
      <c r="J841" s="48">
        <v>3.71</v>
      </c>
      <c r="K841" s="48">
        <v>3.45</v>
      </c>
      <c r="L841" s="48">
        <v>0</v>
      </c>
      <c r="N841" s="252">
        <f t="shared" si="99"/>
        <v>4</v>
      </c>
      <c r="O841" s="49" t="str">
        <f>Main!A951</f>
        <v>De Gea</v>
      </c>
      <c r="P841" s="49">
        <f>Main!B951</f>
        <v>4.9000000000000004</v>
      </c>
      <c r="Q841" s="49" t="str">
        <f>Main!C951</f>
        <v>Man Utd</v>
      </c>
      <c r="R841" s="49">
        <f>Main!D951</f>
        <v>3.92</v>
      </c>
      <c r="S841" s="49">
        <f>Main!E951</f>
        <v>4.1399999999999997</v>
      </c>
      <c r="T841" s="49">
        <f>Main!F951</f>
        <v>3.16</v>
      </c>
      <c r="U841" s="49">
        <f>Main!G951</f>
        <v>3.15</v>
      </c>
      <c r="V841" s="49">
        <f>Main!H951</f>
        <v>3.92</v>
      </c>
      <c r="W841" s="49">
        <f>Main!I951</f>
        <v>3.46</v>
      </c>
      <c r="X841" s="49">
        <f>Main!J951</f>
        <v>3.85</v>
      </c>
      <c r="Y841" s="49">
        <f>Main!K951</f>
        <v>1.85</v>
      </c>
      <c r="Z841" s="49">
        <f>Main!L3591</f>
        <v>0</v>
      </c>
      <c r="AB841" s="49">
        <v>3</v>
      </c>
      <c r="AC841" s="49" t="str">
        <v>Zinchenko</v>
      </c>
      <c r="AD841" s="49">
        <v>5</v>
      </c>
      <c r="AE841" s="49" t="str">
        <v>Arsenal</v>
      </c>
      <c r="AF841" s="49">
        <v>2.52</v>
      </c>
      <c r="AG841" s="49">
        <v>2.68</v>
      </c>
      <c r="AH841" s="49">
        <v>2.23</v>
      </c>
      <c r="AI841" s="49">
        <v>2.7</v>
      </c>
      <c r="AJ841" s="49">
        <v>3.15</v>
      </c>
      <c r="AK841" s="49">
        <v>5.31</v>
      </c>
      <c r="AL841" s="49">
        <v>2.75</v>
      </c>
      <c r="AM841" s="49">
        <v>2.25</v>
      </c>
      <c r="AN841" s="49">
        <v>0</v>
      </c>
      <c r="AP841" s="50" t="str">
        <f>Main!A951</f>
        <v>De Gea</v>
      </c>
      <c r="AQ841" s="50">
        <f>Main!B951</f>
        <v>4.9000000000000004</v>
      </c>
      <c r="AR841" s="50" t="str">
        <f>Main!C951</f>
        <v>Man Utd</v>
      </c>
      <c r="AS841" s="50">
        <f>Main!D951</f>
        <v>3.92</v>
      </c>
      <c r="AT841" s="50">
        <f>Main!E951</f>
        <v>4.1399999999999997</v>
      </c>
      <c r="AU841" s="50">
        <f>Main!F951</f>
        <v>3.16</v>
      </c>
      <c r="AV841" s="50">
        <f>Main!G951</f>
        <v>3.15</v>
      </c>
      <c r="AW841" s="50">
        <f>Main!H951</f>
        <v>3.92</v>
      </c>
      <c r="AX841" s="50">
        <f>Main!I951</f>
        <v>3.46</v>
      </c>
      <c r="AY841" s="50">
        <f>Main!J951</f>
        <v>3.85</v>
      </c>
      <c r="AZ841" s="50">
        <f>Main!K951</f>
        <v>1.85</v>
      </c>
      <c r="BA841" s="50">
        <f>Main!L1831</f>
        <v>0</v>
      </c>
      <c r="BC841" s="50" t="str">
        <v>Sá</v>
      </c>
      <c r="BD841" s="50">
        <v>5</v>
      </c>
      <c r="BE841" s="50" t="str">
        <v>Wolves</v>
      </c>
      <c r="BF841" s="50">
        <v>3.42</v>
      </c>
      <c r="BG841" s="50">
        <v>3.48</v>
      </c>
      <c r="BH841" s="50">
        <v>3.79</v>
      </c>
      <c r="BI841" s="50">
        <v>3.14</v>
      </c>
      <c r="BJ841" s="50">
        <v>3.24</v>
      </c>
      <c r="BK841" s="50">
        <v>3.63</v>
      </c>
      <c r="BL841" s="50">
        <v>4.04</v>
      </c>
      <c r="BM841" s="50">
        <v>2.83</v>
      </c>
      <c r="BN841" s="50">
        <v>0</v>
      </c>
      <c r="BP841" s="126" t="str">
        <f>Main!A841</f>
        <v>De Gea</v>
      </c>
      <c r="BQ841" s="126">
        <f>Main!N3591</f>
        <v>0</v>
      </c>
      <c r="BR841" s="126">
        <f>Main!K71</f>
        <v>1.85</v>
      </c>
      <c r="BS841" s="126" t="str">
        <v>De Gea</v>
      </c>
      <c r="BT841" s="126">
        <v>0</v>
      </c>
      <c r="BU841" s="126">
        <v>1.85</v>
      </c>
      <c r="BV841" s="127" t="str">
        <f t="shared" si="101"/>
        <v>De Gea</v>
      </c>
      <c r="BW841" s="127">
        <f>Main!P3591</f>
        <v>0</v>
      </c>
      <c r="BX841" s="127">
        <f t="shared" si="102"/>
        <v>1.85</v>
      </c>
      <c r="BY841" s="127" t="str">
        <v>De Gea</v>
      </c>
      <c r="BZ841" s="127">
        <v>0</v>
      </c>
      <c r="CA841" s="127">
        <v>1.85</v>
      </c>
      <c r="CB841" s="128" t="str">
        <f t="shared" si="100"/>
        <v>De Gea</v>
      </c>
      <c r="CC841" s="128">
        <f>Main!M3591</f>
        <v>0</v>
      </c>
      <c r="CD841" s="128">
        <f>Main!K71</f>
        <v>1.85</v>
      </c>
      <c r="CE841" s="128" t="str">
        <v>De Gea</v>
      </c>
      <c r="CF841" s="128">
        <v>0</v>
      </c>
      <c r="CG841" s="128">
        <v>1.85</v>
      </c>
      <c r="CH841" s="19" t="str">
        <f t="shared" si="103"/>
        <v>De Gea</v>
      </c>
      <c r="CI841" s="19">
        <f>Main!M3591-BQ841-BW841-CC841</f>
        <v>0</v>
      </c>
      <c r="CJ841" s="19">
        <f t="shared" si="104"/>
        <v>1.85</v>
      </c>
      <c r="CK841" s="19" t="str">
        <v>De Gea</v>
      </c>
      <c r="CL841" s="19">
        <v>0</v>
      </c>
      <c r="CM841" s="19">
        <v>1.85</v>
      </c>
    </row>
    <row r="842" spans="1:91">
      <c r="A842" s="48" t="str">
        <v>Pope</v>
      </c>
      <c r="B842" s="48">
        <v>5.3</v>
      </c>
      <c r="C842" s="48" t="str">
        <v>Newcastle</v>
      </c>
      <c r="D842" s="48">
        <v>3.98</v>
      </c>
      <c r="E842" s="48">
        <v>3.29</v>
      </c>
      <c r="F842" s="48">
        <v>3.99</v>
      </c>
      <c r="G842" s="48">
        <v>3.84</v>
      </c>
      <c r="H842" s="48">
        <v>3.96</v>
      </c>
      <c r="I842" s="48">
        <v>4</v>
      </c>
      <c r="J842" s="48">
        <v>3.37</v>
      </c>
      <c r="K842" s="48">
        <v>2.4300000000000002</v>
      </c>
      <c r="L842" s="48">
        <v>0</v>
      </c>
      <c r="N842" s="252">
        <f t="shared" si="99"/>
        <v>4</v>
      </c>
      <c r="O842" s="49" t="str">
        <f>Main!A952</f>
        <v>Pickford</v>
      </c>
      <c r="P842" s="49">
        <f>Main!B952</f>
        <v>4.5</v>
      </c>
      <c r="Q842" s="49" t="str">
        <f>Main!C952</f>
        <v>Everton</v>
      </c>
      <c r="R842" s="49">
        <f>Main!D952</f>
        <v>3.29</v>
      </c>
      <c r="S842" s="49">
        <f>Main!E952</f>
        <v>3.46</v>
      </c>
      <c r="T842" s="49">
        <f>Main!F952</f>
        <v>3.86</v>
      </c>
      <c r="U842" s="49">
        <f>Main!G952</f>
        <v>3.34</v>
      </c>
      <c r="V842" s="49">
        <f>Main!H952</f>
        <v>3.2</v>
      </c>
      <c r="W842" s="49">
        <f>Main!I952</f>
        <v>3.09</v>
      </c>
      <c r="X842" s="49">
        <f>Main!J952</f>
        <v>3.58</v>
      </c>
      <c r="Y842" s="49">
        <f>Main!K952</f>
        <v>3.56</v>
      </c>
      <c r="Z842" s="49">
        <f>Main!L3592</f>
        <v>0</v>
      </c>
      <c r="AB842" s="49">
        <v>3</v>
      </c>
      <c r="AC842" s="49" t="str">
        <v>Walker</v>
      </c>
      <c r="AD842" s="49">
        <v>4.8</v>
      </c>
      <c r="AE842" s="49" t="str">
        <v>Man City</v>
      </c>
      <c r="AF842" s="49">
        <v>3.17</v>
      </c>
      <c r="AG842" s="49">
        <v>2.37</v>
      </c>
      <c r="AH842" s="49">
        <v>4.68</v>
      </c>
      <c r="AI842" s="49">
        <v>3.05</v>
      </c>
      <c r="AJ842" s="49">
        <v>2.04</v>
      </c>
      <c r="AK842" s="49">
        <v>4.25</v>
      </c>
      <c r="AL842" s="49">
        <v>2.4500000000000002</v>
      </c>
      <c r="AM842" s="49">
        <v>1.1399999999999999</v>
      </c>
      <c r="AN842" s="49">
        <v>0</v>
      </c>
      <c r="AP842" s="50" t="str">
        <f>Main!A952</f>
        <v>Pickford</v>
      </c>
      <c r="AQ842" s="50">
        <f>Main!B952</f>
        <v>4.5</v>
      </c>
      <c r="AR842" s="50" t="str">
        <f>Main!C952</f>
        <v>Everton</v>
      </c>
      <c r="AS842" s="50">
        <f>Main!D952</f>
        <v>3.29</v>
      </c>
      <c r="AT842" s="50">
        <f>Main!E952</f>
        <v>3.46</v>
      </c>
      <c r="AU842" s="50">
        <f>Main!F952</f>
        <v>3.86</v>
      </c>
      <c r="AV842" s="50">
        <f>Main!G952</f>
        <v>3.34</v>
      </c>
      <c r="AW842" s="50">
        <f>Main!H952</f>
        <v>3.2</v>
      </c>
      <c r="AX842" s="50">
        <f>Main!I952</f>
        <v>3.09</v>
      </c>
      <c r="AY842" s="50">
        <f>Main!J952</f>
        <v>3.58</v>
      </c>
      <c r="AZ842" s="50">
        <f>Main!K952</f>
        <v>3.56</v>
      </c>
      <c r="BA842" s="50">
        <f>Main!L1832</f>
        <v>0</v>
      </c>
      <c r="BC842" s="50" t="str">
        <v>De Gea</v>
      </c>
      <c r="BD842" s="50">
        <v>4.9000000000000004</v>
      </c>
      <c r="BE842" s="50" t="str">
        <v>Man Utd</v>
      </c>
      <c r="BF842" s="50">
        <v>3.92</v>
      </c>
      <c r="BG842" s="50">
        <v>4.1399999999999997</v>
      </c>
      <c r="BH842" s="50">
        <v>3.16</v>
      </c>
      <c r="BI842" s="50">
        <v>3.15</v>
      </c>
      <c r="BJ842" s="50">
        <v>3.92</v>
      </c>
      <c r="BK842" s="50">
        <v>3.46</v>
      </c>
      <c r="BL842" s="50">
        <v>3.85</v>
      </c>
      <c r="BM842" s="50">
        <v>1.85</v>
      </c>
      <c r="BN842" s="50">
        <v>0</v>
      </c>
      <c r="BP842" s="126" t="str">
        <f>Main!A842</f>
        <v>Pickford</v>
      </c>
      <c r="BQ842" s="126">
        <f>Main!N3592</f>
        <v>0</v>
      </c>
      <c r="BR842" s="126">
        <f>Main!K72</f>
        <v>3.56</v>
      </c>
      <c r="BS842" s="126" t="str">
        <v>Pickford</v>
      </c>
      <c r="BT842" s="126">
        <v>0</v>
      </c>
      <c r="BU842" s="126">
        <v>3.56</v>
      </c>
      <c r="BV842" s="127" t="str">
        <f t="shared" si="101"/>
        <v>Pickford</v>
      </c>
      <c r="BW842" s="127">
        <f>Main!P3592</f>
        <v>0</v>
      </c>
      <c r="BX842" s="127">
        <f t="shared" si="102"/>
        <v>3.56</v>
      </c>
      <c r="BY842" s="127" t="str">
        <v>Pickford</v>
      </c>
      <c r="BZ842" s="127">
        <v>0</v>
      </c>
      <c r="CA842" s="127">
        <v>3.56</v>
      </c>
      <c r="CB842" s="128" t="str">
        <f t="shared" si="100"/>
        <v>Pickford</v>
      </c>
      <c r="CC842" s="128">
        <f>Main!M3592</f>
        <v>0</v>
      </c>
      <c r="CD842" s="128">
        <f>Main!K72</f>
        <v>3.56</v>
      </c>
      <c r="CE842" s="128" t="str">
        <v>Pickford</v>
      </c>
      <c r="CF842" s="128">
        <v>0</v>
      </c>
      <c r="CG842" s="128">
        <v>3.56</v>
      </c>
      <c r="CH842" s="19" t="str">
        <f t="shared" si="103"/>
        <v>Pickford</v>
      </c>
      <c r="CI842" s="19">
        <f>Main!M3592-BQ842-BW842-CC842</f>
        <v>0</v>
      </c>
      <c r="CJ842" s="19">
        <f t="shared" si="104"/>
        <v>3.56</v>
      </c>
      <c r="CK842" s="19" t="str">
        <v>Pickford</v>
      </c>
      <c r="CL842" s="19">
        <v>0</v>
      </c>
      <c r="CM842" s="19">
        <v>3.56</v>
      </c>
    </row>
    <row r="843" spans="1:91">
      <c r="A843" s="48" t="str">
        <v>Fabianski</v>
      </c>
      <c r="B843" s="48">
        <v>5</v>
      </c>
      <c r="C843" s="48" t="str">
        <v>West Ham</v>
      </c>
      <c r="D843" s="48">
        <v>3.78</v>
      </c>
      <c r="E843" s="48">
        <v>3.48</v>
      </c>
      <c r="F843" s="48">
        <v>3.68</v>
      </c>
      <c r="G843" s="48">
        <v>3.95</v>
      </c>
      <c r="H843" s="48">
        <v>3.23</v>
      </c>
      <c r="I843" s="48">
        <v>3.44</v>
      </c>
      <c r="J843" s="48">
        <v>3.18</v>
      </c>
      <c r="K843" s="48">
        <v>3.51</v>
      </c>
      <c r="L843" s="48">
        <v>0</v>
      </c>
      <c r="N843" s="252">
        <f t="shared" si="99"/>
        <v>4</v>
      </c>
      <c r="O843" s="49" t="str">
        <f>Main!A953</f>
        <v>Henderson</v>
      </c>
      <c r="P843" s="49">
        <f>Main!B953</f>
        <v>4.7</v>
      </c>
      <c r="Q843" s="49" t="str">
        <f>Main!C953</f>
        <v>Nott'm Forest</v>
      </c>
      <c r="R843" s="49">
        <f>Main!D953</f>
        <v>3.35</v>
      </c>
      <c r="S843" s="49">
        <f>Main!E953</f>
        <v>3.43</v>
      </c>
      <c r="T843" s="49">
        <f>Main!F953</f>
        <v>3.62</v>
      </c>
      <c r="U843" s="49">
        <f>Main!G953</f>
        <v>3.47</v>
      </c>
      <c r="V843" s="49">
        <f>Main!H953</f>
        <v>3.49</v>
      </c>
      <c r="W843" s="49">
        <f>Main!I953</f>
        <v>3.24</v>
      </c>
      <c r="X843" s="49">
        <f>Main!J953</f>
        <v>3.06</v>
      </c>
      <c r="Y843" s="49">
        <f>Main!K953</f>
        <v>2.78</v>
      </c>
      <c r="Z843" s="49">
        <f>Main!L3593</f>
        <v>0</v>
      </c>
      <c r="AB843" s="49">
        <v>3</v>
      </c>
      <c r="AC843" s="49" t="str">
        <v>Perišić</v>
      </c>
      <c r="AD843" s="49">
        <v>5.8</v>
      </c>
      <c r="AE843" s="49" t="str">
        <v>Spurs</v>
      </c>
      <c r="AF843" s="49">
        <v>0</v>
      </c>
      <c r="AG843" s="49">
        <v>0</v>
      </c>
      <c r="AH843" s="49">
        <v>0</v>
      </c>
      <c r="AI843" s="49">
        <v>0</v>
      </c>
      <c r="AJ843" s="49">
        <v>0</v>
      </c>
      <c r="AK843" s="49">
        <v>2.56</v>
      </c>
      <c r="AL843" s="49">
        <v>2.94</v>
      </c>
      <c r="AM843" s="49">
        <v>2.4700000000000002</v>
      </c>
      <c r="AN843" s="49">
        <v>0</v>
      </c>
      <c r="AP843" s="50" t="str">
        <f>Main!A953</f>
        <v>Henderson</v>
      </c>
      <c r="AQ843" s="50">
        <f>Main!B953</f>
        <v>4.7</v>
      </c>
      <c r="AR843" s="50" t="str">
        <f>Main!C953</f>
        <v>Nott'm Forest</v>
      </c>
      <c r="AS843" s="50">
        <f>Main!D953</f>
        <v>3.35</v>
      </c>
      <c r="AT843" s="50">
        <f>Main!E953</f>
        <v>3.43</v>
      </c>
      <c r="AU843" s="50">
        <f>Main!F953</f>
        <v>3.62</v>
      </c>
      <c r="AV843" s="50">
        <f>Main!G953</f>
        <v>3.47</v>
      </c>
      <c r="AW843" s="50">
        <f>Main!H953</f>
        <v>3.49</v>
      </c>
      <c r="AX843" s="50">
        <f>Main!I953</f>
        <v>3.24</v>
      </c>
      <c r="AY843" s="50">
        <f>Main!J953</f>
        <v>3.06</v>
      </c>
      <c r="AZ843" s="50">
        <f>Main!K953</f>
        <v>2.78</v>
      </c>
      <c r="BA843" s="50">
        <f>Main!L1833</f>
        <v>0</v>
      </c>
      <c r="BC843" s="50" t="str">
        <v>Pickford</v>
      </c>
      <c r="BD843" s="50">
        <v>4.5</v>
      </c>
      <c r="BE843" s="50" t="str">
        <v>Everton</v>
      </c>
      <c r="BF843" s="50">
        <v>3.29</v>
      </c>
      <c r="BG843" s="50">
        <v>3.46</v>
      </c>
      <c r="BH843" s="50">
        <v>3.86</v>
      </c>
      <c r="BI843" s="50">
        <v>3.34</v>
      </c>
      <c r="BJ843" s="50">
        <v>3.2</v>
      </c>
      <c r="BK843" s="50">
        <v>3.09</v>
      </c>
      <c r="BL843" s="50">
        <v>3.58</v>
      </c>
      <c r="BM843" s="50">
        <v>3.56</v>
      </c>
      <c r="BN843" s="50">
        <v>0</v>
      </c>
      <c r="BP843" s="126" t="str">
        <f>Main!A843</f>
        <v>Henderson</v>
      </c>
      <c r="BQ843" s="126">
        <f>Main!N3593</f>
        <v>0</v>
      </c>
      <c r="BR843" s="126">
        <f>Main!K73</f>
        <v>2.78</v>
      </c>
      <c r="BS843" s="126" t="str">
        <v>Henderson</v>
      </c>
      <c r="BT843" s="126">
        <v>0</v>
      </c>
      <c r="BU843" s="126">
        <v>2.78</v>
      </c>
      <c r="BV843" s="127" t="str">
        <f t="shared" si="101"/>
        <v>Henderson</v>
      </c>
      <c r="BW843" s="127">
        <f>Main!P3593</f>
        <v>0</v>
      </c>
      <c r="BX843" s="127">
        <f t="shared" si="102"/>
        <v>2.78</v>
      </c>
      <c r="BY843" s="127" t="str">
        <v>Henderson</v>
      </c>
      <c r="BZ843" s="127">
        <v>0</v>
      </c>
      <c r="CA843" s="127">
        <v>2.78</v>
      </c>
      <c r="CB843" s="128" t="str">
        <f t="shared" si="100"/>
        <v>Henderson</v>
      </c>
      <c r="CC843" s="128">
        <f>Main!M3593</f>
        <v>0</v>
      </c>
      <c r="CD843" s="128">
        <f>Main!K73</f>
        <v>2.78</v>
      </c>
      <c r="CE843" s="128" t="str">
        <v>Henderson</v>
      </c>
      <c r="CF843" s="128">
        <v>0</v>
      </c>
      <c r="CG843" s="128">
        <v>2.78</v>
      </c>
      <c r="CH843" s="19" t="str">
        <f t="shared" si="103"/>
        <v>Henderson</v>
      </c>
      <c r="CI843" s="19">
        <f>Main!M3593-BQ843-BW843-CC843</f>
        <v>0</v>
      </c>
      <c r="CJ843" s="19">
        <f t="shared" si="104"/>
        <v>2.78</v>
      </c>
      <c r="CK843" s="19" t="str">
        <v>Henderson</v>
      </c>
      <c r="CL843" s="19">
        <v>0</v>
      </c>
      <c r="CM843" s="19">
        <v>2.78</v>
      </c>
    </row>
    <row r="844" spans="1:91">
      <c r="A844" s="48" t="str">
        <v>Sánchez</v>
      </c>
      <c r="B844" s="48">
        <v>4.5999999999999996</v>
      </c>
      <c r="C844" s="48" t="str">
        <v>Brighton</v>
      </c>
      <c r="D844" s="48">
        <v>3.34</v>
      </c>
      <c r="E844" s="48">
        <v>3.74</v>
      </c>
      <c r="F844" s="48">
        <v>3.23</v>
      </c>
      <c r="G844" s="48">
        <v>3.6</v>
      </c>
      <c r="H844" s="48">
        <v>4.09</v>
      </c>
      <c r="I844" s="48">
        <v>3.68</v>
      </c>
      <c r="J844" s="48">
        <v>3.82</v>
      </c>
      <c r="K844" s="48">
        <v>2.09</v>
      </c>
      <c r="L844" s="48">
        <v>0</v>
      </c>
      <c r="N844" s="252">
        <f t="shared" si="99"/>
        <v>4</v>
      </c>
      <c r="O844" s="49" t="str">
        <f>Main!A954</f>
        <v>Meslier</v>
      </c>
      <c r="P844" s="49">
        <f>Main!B954</f>
        <v>4.5</v>
      </c>
      <c r="Q844" s="49" t="str">
        <f>Main!C954</f>
        <v>Leeds</v>
      </c>
      <c r="R844" s="49">
        <f>Main!D954</f>
        <v>3.13</v>
      </c>
      <c r="S844" s="49">
        <f>Main!E954</f>
        <v>3.36</v>
      </c>
      <c r="T844" s="49">
        <f>Main!F954</f>
        <v>3.2</v>
      </c>
      <c r="U844" s="49">
        <f>Main!G954</f>
        <v>3.41</v>
      </c>
      <c r="V844" s="49">
        <f>Main!H954</f>
        <v>3.43</v>
      </c>
      <c r="W844" s="49">
        <f>Main!I954</f>
        <v>3.18</v>
      </c>
      <c r="X844" s="49">
        <f>Main!J954</f>
        <v>3.38</v>
      </c>
      <c r="Y844" s="49">
        <f>Main!K954</f>
        <v>3.24</v>
      </c>
      <c r="Z844" s="49">
        <f>Main!L3594</f>
        <v>0</v>
      </c>
      <c r="AB844" s="49">
        <v>3</v>
      </c>
      <c r="AC844" s="49" t="str">
        <v>Stones</v>
      </c>
      <c r="AD844" s="49">
        <v>5.4</v>
      </c>
      <c r="AE844" s="49" t="str">
        <v>Man City</v>
      </c>
      <c r="AF844" s="49">
        <v>3.18</v>
      </c>
      <c r="AG844" s="49">
        <v>2.4700000000000002</v>
      </c>
      <c r="AH844" s="49">
        <v>4.68</v>
      </c>
      <c r="AI844" s="49">
        <v>3.03</v>
      </c>
      <c r="AJ844" s="49">
        <v>1.96</v>
      </c>
      <c r="AK844" s="49">
        <v>3.99</v>
      </c>
      <c r="AL844" s="49">
        <v>2.36</v>
      </c>
      <c r="AM844" s="49">
        <v>1.05</v>
      </c>
      <c r="AN844" s="49">
        <v>0</v>
      </c>
      <c r="AP844" s="50" t="str">
        <f>Main!A954</f>
        <v>Meslier</v>
      </c>
      <c r="AQ844" s="50">
        <f>Main!B954</f>
        <v>4.5</v>
      </c>
      <c r="AR844" s="50" t="str">
        <f>Main!C954</f>
        <v>Leeds</v>
      </c>
      <c r="AS844" s="50">
        <f>Main!D954</f>
        <v>3.13</v>
      </c>
      <c r="AT844" s="50">
        <f>Main!E954</f>
        <v>3.36</v>
      </c>
      <c r="AU844" s="50">
        <f>Main!F954</f>
        <v>3.2</v>
      </c>
      <c r="AV844" s="50">
        <f>Main!G954</f>
        <v>3.41</v>
      </c>
      <c r="AW844" s="50">
        <f>Main!H954</f>
        <v>3.43</v>
      </c>
      <c r="AX844" s="50">
        <f>Main!I954</f>
        <v>3.18</v>
      </c>
      <c r="AY844" s="50">
        <f>Main!J954</f>
        <v>3.38</v>
      </c>
      <c r="AZ844" s="50">
        <f>Main!K954</f>
        <v>3.24</v>
      </c>
      <c r="BA844" s="50">
        <f>Main!L1834</f>
        <v>0</v>
      </c>
      <c r="BC844" s="50" t="str">
        <v>Henderson</v>
      </c>
      <c r="BD844" s="50">
        <v>4.7</v>
      </c>
      <c r="BE844" s="50" t="str">
        <v>Nott'm Forest</v>
      </c>
      <c r="BF844" s="50">
        <v>3.35</v>
      </c>
      <c r="BG844" s="50">
        <v>3.43</v>
      </c>
      <c r="BH844" s="50">
        <v>3.62</v>
      </c>
      <c r="BI844" s="50">
        <v>3.47</v>
      </c>
      <c r="BJ844" s="50">
        <v>3.49</v>
      </c>
      <c r="BK844" s="50">
        <v>3.24</v>
      </c>
      <c r="BL844" s="50">
        <v>3.06</v>
      </c>
      <c r="BM844" s="50">
        <v>2.78</v>
      </c>
      <c r="BN844" s="50">
        <v>0</v>
      </c>
      <c r="BP844" s="126" t="str">
        <f>Main!A844</f>
        <v>Meslier</v>
      </c>
      <c r="BQ844" s="126">
        <f>Main!N3594</f>
        <v>0</v>
      </c>
      <c r="BR844" s="126">
        <f>Main!K74</f>
        <v>3.24</v>
      </c>
      <c r="BS844" s="126" t="str">
        <v>Meslier</v>
      </c>
      <c r="BT844" s="126">
        <v>0</v>
      </c>
      <c r="BU844" s="126">
        <v>3.24</v>
      </c>
      <c r="BV844" s="127" t="str">
        <f t="shared" si="101"/>
        <v>Meslier</v>
      </c>
      <c r="BW844" s="127">
        <f>Main!P3594</f>
        <v>0</v>
      </c>
      <c r="BX844" s="127">
        <f t="shared" si="102"/>
        <v>3.24</v>
      </c>
      <c r="BY844" s="127" t="str">
        <v>Meslier</v>
      </c>
      <c r="BZ844" s="127">
        <v>0</v>
      </c>
      <c r="CA844" s="127">
        <v>3.24</v>
      </c>
      <c r="CB844" s="128" t="str">
        <f t="shared" si="100"/>
        <v>Meslier</v>
      </c>
      <c r="CC844" s="128">
        <f>Main!M3594</f>
        <v>0</v>
      </c>
      <c r="CD844" s="128">
        <f>Main!K74</f>
        <v>3.24</v>
      </c>
      <c r="CE844" s="128" t="str">
        <v>Meslier</v>
      </c>
      <c r="CF844" s="128">
        <v>0</v>
      </c>
      <c r="CG844" s="128">
        <v>3.24</v>
      </c>
      <c r="CH844" s="19" t="str">
        <f t="shared" si="103"/>
        <v>Meslier</v>
      </c>
      <c r="CI844" s="19">
        <f>Main!M3594-BQ844-BW844-CC844</f>
        <v>0</v>
      </c>
      <c r="CJ844" s="19">
        <f t="shared" si="104"/>
        <v>3.24</v>
      </c>
      <c r="CK844" s="19" t="str">
        <v>Meslier</v>
      </c>
      <c r="CL844" s="19">
        <v>0</v>
      </c>
      <c r="CM844" s="19">
        <v>3.24</v>
      </c>
    </row>
    <row r="845" spans="1:91">
      <c r="A845" s="48" t="str">
        <v>Sá</v>
      </c>
      <c r="B845" s="48">
        <v>5</v>
      </c>
      <c r="C845" s="48" t="str">
        <v>Wolves</v>
      </c>
      <c r="D845" s="48">
        <v>3.42</v>
      </c>
      <c r="E845" s="48">
        <v>3.48</v>
      </c>
      <c r="F845" s="48">
        <v>3.79</v>
      </c>
      <c r="G845" s="48">
        <v>3.14</v>
      </c>
      <c r="H845" s="48">
        <v>3.24</v>
      </c>
      <c r="I845" s="48">
        <v>3.63</v>
      </c>
      <c r="J845" s="48">
        <v>4.04</v>
      </c>
      <c r="K845" s="48">
        <v>2.83</v>
      </c>
      <c r="L845" s="48">
        <v>0</v>
      </c>
      <c r="N845" s="252">
        <f t="shared" si="99"/>
        <v>4</v>
      </c>
      <c r="O845" s="49" t="str">
        <f>Main!A955</f>
        <v>Guaita</v>
      </c>
      <c r="P845" s="49">
        <f>Main!B955</f>
        <v>4.5</v>
      </c>
      <c r="Q845" s="49" t="str">
        <f>Main!C955</f>
        <v>Crystal Palace</v>
      </c>
      <c r="R845" s="49">
        <f>Main!D955</f>
        <v>3.71</v>
      </c>
      <c r="S845" s="49">
        <f>Main!E955</f>
        <v>3.38</v>
      </c>
      <c r="T845" s="49">
        <f>Main!F955</f>
        <v>3.17</v>
      </c>
      <c r="U845" s="49">
        <f>Main!G955</f>
        <v>3.31</v>
      </c>
      <c r="V845" s="49">
        <f>Main!H955</f>
        <v>3.06</v>
      </c>
      <c r="W845" s="49">
        <f>Main!I955</f>
        <v>3.35</v>
      </c>
      <c r="X845" s="49">
        <f>Main!J955</f>
        <v>3.24</v>
      </c>
      <c r="Y845" s="49">
        <f>Main!K955</f>
        <v>3.06</v>
      </c>
      <c r="Z845" s="49">
        <f>Main!L3595</f>
        <v>0</v>
      </c>
      <c r="AB845" s="49">
        <v>3</v>
      </c>
      <c r="AC845" s="49" t="str">
        <v>Shaw</v>
      </c>
      <c r="AD845" s="49">
        <v>4.8</v>
      </c>
      <c r="AE845" s="49" t="str">
        <v>Man Utd</v>
      </c>
      <c r="AF845" s="49">
        <v>3.54</v>
      </c>
      <c r="AG845" s="49">
        <v>4.2</v>
      </c>
      <c r="AH845" s="49">
        <v>1.83</v>
      </c>
      <c r="AI845" s="49">
        <v>1.77</v>
      </c>
      <c r="AJ845" s="49">
        <v>3.5</v>
      </c>
      <c r="AK845" s="49">
        <v>2.77</v>
      </c>
      <c r="AL845" s="49">
        <v>3.37</v>
      </c>
      <c r="AM845" s="49">
        <v>1.64</v>
      </c>
      <c r="AN845" s="49">
        <v>0</v>
      </c>
      <c r="AP845" s="50" t="str">
        <f>Main!A955</f>
        <v>Guaita</v>
      </c>
      <c r="AQ845" s="50">
        <f>Main!B955</f>
        <v>4.5</v>
      </c>
      <c r="AR845" s="50" t="str">
        <f>Main!C955</f>
        <v>Crystal Palace</v>
      </c>
      <c r="AS845" s="50">
        <f>Main!D955</f>
        <v>3.71</v>
      </c>
      <c r="AT845" s="50">
        <f>Main!E955</f>
        <v>3.38</v>
      </c>
      <c r="AU845" s="50">
        <f>Main!F955</f>
        <v>3.17</v>
      </c>
      <c r="AV845" s="50">
        <f>Main!G955</f>
        <v>3.31</v>
      </c>
      <c r="AW845" s="50">
        <f>Main!H955</f>
        <v>3.06</v>
      </c>
      <c r="AX845" s="50">
        <f>Main!I955</f>
        <v>3.35</v>
      </c>
      <c r="AY845" s="50">
        <f>Main!J955</f>
        <v>3.24</v>
      </c>
      <c r="AZ845" s="50">
        <f>Main!K955</f>
        <v>3.06</v>
      </c>
      <c r="BA845" s="50">
        <f>Main!L1835</f>
        <v>0</v>
      </c>
      <c r="BC845" s="50" t="str">
        <v>Meslier</v>
      </c>
      <c r="BD845" s="50">
        <v>4.5</v>
      </c>
      <c r="BE845" s="50" t="str">
        <v>Leeds</v>
      </c>
      <c r="BF845" s="50">
        <v>3.13</v>
      </c>
      <c r="BG845" s="50">
        <v>3.36</v>
      </c>
      <c r="BH845" s="50">
        <v>3.2</v>
      </c>
      <c r="BI845" s="50">
        <v>3.41</v>
      </c>
      <c r="BJ845" s="50">
        <v>3.43</v>
      </c>
      <c r="BK845" s="50">
        <v>3.18</v>
      </c>
      <c r="BL845" s="50">
        <v>3.38</v>
      </c>
      <c r="BM845" s="50">
        <v>3.24</v>
      </c>
      <c r="BN845" s="50">
        <v>0</v>
      </c>
      <c r="BP845" s="126" t="str">
        <f>Main!A845</f>
        <v>Guaita</v>
      </c>
      <c r="BQ845" s="126">
        <f>Main!N3595</f>
        <v>0</v>
      </c>
      <c r="BR845" s="126">
        <f>Main!K75</f>
        <v>3.06</v>
      </c>
      <c r="BS845" s="126" t="str">
        <v>Guaita</v>
      </c>
      <c r="BT845" s="126">
        <v>0</v>
      </c>
      <c r="BU845" s="126">
        <v>3.06</v>
      </c>
      <c r="BV845" s="127" t="str">
        <f t="shared" si="101"/>
        <v>Guaita</v>
      </c>
      <c r="BW845" s="127">
        <f>Main!P3595</f>
        <v>0</v>
      </c>
      <c r="BX845" s="127">
        <f t="shared" si="102"/>
        <v>3.06</v>
      </c>
      <c r="BY845" s="127" t="str">
        <v>Guaita</v>
      </c>
      <c r="BZ845" s="127">
        <v>0</v>
      </c>
      <c r="CA845" s="127">
        <v>3.06</v>
      </c>
      <c r="CB845" s="128" t="str">
        <f t="shared" si="100"/>
        <v>Guaita</v>
      </c>
      <c r="CC845" s="128">
        <f>Main!M3595</f>
        <v>0</v>
      </c>
      <c r="CD845" s="128">
        <f>Main!K75</f>
        <v>3.06</v>
      </c>
      <c r="CE845" s="128" t="str">
        <v>Guaita</v>
      </c>
      <c r="CF845" s="128">
        <v>0</v>
      </c>
      <c r="CG845" s="128">
        <v>3.06</v>
      </c>
      <c r="CH845" s="19" t="str">
        <f t="shared" si="103"/>
        <v>Guaita</v>
      </c>
      <c r="CI845" s="19">
        <f>Main!M3595-BQ845-BW845-CC845</f>
        <v>0</v>
      </c>
      <c r="CJ845" s="19">
        <f t="shared" si="104"/>
        <v>3.06</v>
      </c>
      <c r="CK845" s="19" t="str">
        <v>Guaita</v>
      </c>
      <c r="CL845" s="19">
        <v>0</v>
      </c>
      <c r="CM845" s="19">
        <v>3.06</v>
      </c>
    </row>
    <row r="846" spans="1:91">
      <c r="A846" s="48" t="str">
        <v>De Gea</v>
      </c>
      <c r="B846" s="48">
        <v>4.9000000000000004</v>
      </c>
      <c r="C846" s="48" t="str">
        <v>Man Utd</v>
      </c>
      <c r="D846" s="48">
        <v>3.92</v>
      </c>
      <c r="E846" s="48">
        <v>4.1399999999999997</v>
      </c>
      <c r="F846" s="48">
        <v>3.16</v>
      </c>
      <c r="G846" s="48">
        <v>3.15</v>
      </c>
      <c r="H846" s="48">
        <v>3.92</v>
      </c>
      <c r="I846" s="48">
        <v>3.46</v>
      </c>
      <c r="J846" s="48">
        <v>3.85</v>
      </c>
      <c r="K846" s="48">
        <v>1.85</v>
      </c>
      <c r="L846" s="48">
        <v>0</v>
      </c>
      <c r="N846" s="252">
        <f t="shared" si="99"/>
        <v>2</v>
      </c>
      <c r="O846" s="49" t="str">
        <f>Main!A956</f>
        <v>Salah</v>
      </c>
      <c r="P846" s="49">
        <f>Main!B956</f>
        <v>12.8</v>
      </c>
      <c r="Q846" s="49" t="str">
        <f>Main!C956</f>
        <v>Liverpool</v>
      </c>
      <c r="R846" s="49">
        <f>Main!D956</f>
        <v>8.14</v>
      </c>
      <c r="S846" s="49">
        <f>Main!E956</f>
        <v>6.7</v>
      </c>
      <c r="T846" s="49">
        <f>Main!F956</f>
        <v>5.55</v>
      </c>
      <c r="U846" s="49">
        <f>Main!G956</f>
        <v>5.82</v>
      </c>
      <c r="V846" s="49">
        <f>Main!H956</f>
        <v>5.69</v>
      </c>
      <c r="W846" s="49">
        <f>Main!I956</f>
        <v>7.04</v>
      </c>
      <c r="X846" s="49">
        <f>Main!J956</f>
        <v>4.66</v>
      </c>
      <c r="Y846" s="49">
        <f>Main!K956</f>
        <v>5.59</v>
      </c>
      <c r="Z846" s="49">
        <f>Main!L3596</f>
        <v>1</v>
      </c>
      <c r="AB846" s="49">
        <v>3</v>
      </c>
      <c r="AC846" s="49" t="str">
        <v>Cucurella</v>
      </c>
      <c r="AD846" s="49">
        <v>5.0999999999999996</v>
      </c>
      <c r="AE846" s="49" t="str">
        <v>Chelsea</v>
      </c>
      <c r="AF846" s="49">
        <v>3.86</v>
      </c>
      <c r="AG846" s="49">
        <v>5.55</v>
      </c>
      <c r="AH846" s="49">
        <v>3.95</v>
      </c>
      <c r="AI846" s="49">
        <v>1.86</v>
      </c>
      <c r="AJ846" s="49">
        <v>2.25</v>
      </c>
      <c r="AK846" s="49">
        <v>1.58</v>
      </c>
      <c r="AL846" s="49">
        <v>2.11</v>
      </c>
      <c r="AM846" s="49">
        <v>1.37</v>
      </c>
      <c r="AN846" s="49">
        <v>0</v>
      </c>
      <c r="AP846" s="50" t="str">
        <f>Main!A956</f>
        <v>Salah</v>
      </c>
      <c r="AQ846" s="50">
        <f>Main!B956</f>
        <v>12.8</v>
      </c>
      <c r="AR846" s="50" t="str">
        <f>Main!C956</f>
        <v>Liverpool</v>
      </c>
      <c r="AS846" s="50">
        <f>Main!D956</f>
        <v>8.14</v>
      </c>
      <c r="AT846" s="50">
        <f>Main!E956</f>
        <v>6.7</v>
      </c>
      <c r="AU846" s="50">
        <f>Main!F956</f>
        <v>5.55</v>
      </c>
      <c r="AV846" s="50">
        <f>Main!G956</f>
        <v>5.82</v>
      </c>
      <c r="AW846" s="50">
        <f>Main!H956</f>
        <v>5.69</v>
      </c>
      <c r="AX846" s="50">
        <f>Main!I956</f>
        <v>7.04</v>
      </c>
      <c r="AY846" s="50">
        <f>Main!J956</f>
        <v>4.66</v>
      </c>
      <c r="AZ846" s="50">
        <f>Main!K956</f>
        <v>5.59</v>
      </c>
      <c r="BA846" s="50">
        <f>Main!L1836</f>
        <v>1</v>
      </c>
      <c r="BC846" s="50" t="str">
        <v>Guaita</v>
      </c>
      <c r="BD846" s="50">
        <v>4.5</v>
      </c>
      <c r="BE846" s="50" t="str">
        <v>Crystal Palace</v>
      </c>
      <c r="BF846" s="50">
        <v>3.71</v>
      </c>
      <c r="BG846" s="50">
        <v>3.38</v>
      </c>
      <c r="BH846" s="50">
        <v>3.17</v>
      </c>
      <c r="BI846" s="50">
        <v>3.31</v>
      </c>
      <c r="BJ846" s="50">
        <v>3.06</v>
      </c>
      <c r="BK846" s="50">
        <v>3.35</v>
      </c>
      <c r="BL846" s="50">
        <v>3.24</v>
      </c>
      <c r="BM846" s="50">
        <v>3.06</v>
      </c>
      <c r="BN846" s="50">
        <v>0</v>
      </c>
      <c r="BP846" s="126" t="str">
        <f>Main!A846</f>
        <v>Salah</v>
      </c>
      <c r="BQ846" s="126">
        <f>Main!N3596</f>
        <v>0</v>
      </c>
      <c r="BR846" s="126">
        <f>Main!K76</f>
        <v>5.59</v>
      </c>
      <c r="BS846" s="126" t="str">
        <v>Salah</v>
      </c>
      <c r="BT846" s="126">
        <v>0</v>
      </c>
      <c r="BU846" s="126">
        <v>5.59</v>
      </c>
      <c r="BV846" s="127" t="str">
        <f t="shared" si="101"/>
        <v>Salah</v>
      </c>
      <c r="BW846" s="127">
        <f>Main!P3596</f>
        <v>0</v>
      </c>
      <c r="BX846" s="127">
        <f t="shared" si="102"/>
        <v>5.59</v>
      </c>
      <c r="BY846" s="127" t="str">
        <v>Salah</v>
      </c>
      <c r="BZ846" s="127">
        <v>0</v>
      </c>
      <c r="CA846" s="127">
        <v>5.59</v>
      </c>
      <c r="CH846" s="19" t="str">
        <f t="shared" si="103"/>
        <v>Salah</v>
      </c>
      <c r="CI846" s="19">
        <f>Main!M3596-BQ846-BW846-CC846</f>
        <v>0</v>
      </c>
      <c r="CJ846" s="19">
        <f t="shared" si="104"/>
        <v>5.59</v>
      </c>
      <c r="CK846" s="19" t="str">
        <v>Salah</v>
      </c>
      <c r="CL846" s="19">
        <v>0</v>
      </c>
      <c r="CM846" s="19">
        <v>5.59</v>
      </c>
    </row>
    <row r="847" spans="1:91">
      <c r="A847" s="48" t="str">
        <v>Pickford</v>
      </c>
      <c r="B847" s="48">
        <v>4.5</v>
      </c>
      <c r="C847" s="48" t="str">
        <v>Everton</v>
      </c>
      <c r="D847" s="48">
        <v>3.29</v>
      </c>
      <c r="E847" s="48">
        <v>3.46</v>
      </c>
      <c r="F847" s="48">
        <v>3.86</v>
      </c>
      <c r="G847" s="48">
        <v>3.34</v>
      </c>
      <c r="H847" s="48">
        <v>3.2</v>
      </c>
      <c r="I847" s="48">
        <v>3.09</v>
      </c>
      <c r="J847" s="48">
        <v>3.58</v>
      </c>
      <c r="K847" s="48">
        <v>3.56</v>
      </c>
      <c r="L847" s="48">
        <v>0</v>
      </c>
      <c r="N847" s="252">
        <f t="shared" si="99"/>
        <v>2</v>
      </c>
      <c r="O847" s="49" t="str">
        <f>Main!A957</f>
        <v>De Bruyne</v>
      </c>
      <c r="P847" s="49">
        <f>Main!B957</f>
        <v>12.6</v>
      </c>
      <c r="Q847" s="49" t="str">
        <f>Main!C957</f>
        <v>Man City</v>
      </c>
      <c r="R847" s="49">
        <f>Main!D957</f>
        <v>6.01</v>
      </c>
      <c r="S847" s="49">
        <f>Main!E957</f>
        <v>4.38</v>
      </c>
      <c r="T847" s="49">
        <f>Main!F957</f>
        <v>9.01</v>
      </c>
      <c r="U847" s="49">
        <f>Main!G957</f>
        <v>5.29</v>
      </c>
      <c r="V847" s="49">
        <f>Main!H957</f>
        <v>4.18</v>
      </c>
      <c r="W847" s="49">
        <f>Main!I957</f>
        <v>9.2799999999999994</v>
      </c>
      <c r="X847" s="49">
        <f>Main!J957</f>
        <v>5.0999999999999996</v>
      </c>
      <c r="Y847" s="49">
        <f>Main!K957</f>
        <v>2.2400000000000002</v>
      </c>
      <c r="Z847" s="49">
        <f>Main!L3597</f>
        <v>0</v>
      </c>
      <c r="AB847" s="49">
        <v>3</v>
      </c>
      <c r="AC847" s="49" t="str">
        <v>Varane</v>
      </c>
      <c r="AD847" s="49">
        <v>4.8</v>
      </c>
      <c r="AE847" s="49" t="str">
        <v>Man Utd</v>
      </c>
      <c r="AF847" s="49">
        <v>3.47</v>
      </c>
      <c r="AG847" s="49">
        <v>3.84</v>
      </c>
      <c r="AH847" s="49">
        <v>1.94</v>
      </c>
      <c r="AI847" s="49">
        <v>1.83</v>
      </c>
      <c r="AJ847" s="49">
        <v>3.41</v>
      </c>
      <c r="AK847" s="49">
        <v>2.6</v>
      </c>
      <c r="AL847" s="49">
        <v>3.21</v>
      </c>
      <c r="AM847" s="49">
        <v>1.55</v>
      </c>
      <c r="AN847" s="49">
        <v>0</v>
      </c>
      <c r="AP847" s="50" t="str">
        <f>Main!A957</f>
        <v>De Bruyne</v>
      </c>
      <c r="AQ847" s="50">
        <f>Main!B957</f>
        <v>12.6</v>
      </c>
      <c r="AR847" s="50" t="str">
        <f>Main!C957</f>
        <v>Man City</v>
      </c>
      <c r="AS847" s="50">
        <f>Main!D957</f>
        <v>6.01</v>
      </c>
      <c r="AT847" s="50">
        <f>Main!E957</f>
        <v>4.38</v>
      </c>
      <c r="AU847" s="50">
        <f>Main!F957</f>
        <v>9.01</v>
      </c>
      <c r="AV847" s="50">
        <f>Main!G957</f>
        <v>5.29</v>
      </c>
      <c r="AW847" s="50">
        <f>Main!H957</f>
        <v>4.18</v>
      </c>
      <c r="AX847" s="50">
        <f>Main!I957</f>
        <v>9.2799999999999994</v>
      </c>
      <c r="AY847" s="50">
        <f>Main!J957</f>
        <v>5.0999999999999996</v>
      </c>
      <c r="AZ847" s="50">
        <f>Main!K957</f>
        <v>2.2400000000000002</v>
      </c>
      <c r="BA847" s="50">
        <f>Main!L1837</f>
        <v>0</v>
      </c>
      <c r="BC847" s="50" t="str">
        <v>De Bruyne</v>
      </c>
      <c r="BD847" s="50">
        <v>12.6</v>
      </c>
      <c r="BE847" s="50" t="str">
        <v>Man City</v>
      </c>
      <c r="BF847" s="50">
        <v>6.01</v>
      </c>
      <c r="BG847" s="50">
        <v>4.38</v>
      </c>
      <c r="BH847" s="50">
        <v>9.01</v>
      </c>
      <c r="BI847" s="50">
        <v>5.29</v>
      </c>
      <c r="BJ847" s="50">
        <v>4.18</v>
      </c>
      <c r="BK847" s="50">
        <v>9.2799999999999994</v>
      </c>
      <c r="BL847" s="50">
        <v>5.0999999999999996</v>
      </c>
      <c r="BM847" s="50">
        <v>2.2400000000000002</v>
      </c>
      <c r="BN847" s="50">
        <v>0</v>
      </c>
      <c r="BP847" s="126" t="str">
        <f>Main!A847</f>
        <v>De Bruyne</v>
      </c>
      <c r="BQ847" s="126">
        <f>Main!N3597</f>
        <v>0</v>
      </c>
      <c r="BR847" s="126">
        <f>Main!K77</f>
        <v>2.2400000000000002</v>
      </c>
      <c r="BS847" s="126" t="str">
        <v>De Bruyne</v>
      </c>
      <c r="BT847" s="126">
        <v>0</v>
      </c>
      <c r="BU847" s="126">
        <v>2.2400000000000002</v>
      </c>
      <c r="BV847" s="127" t="str">
        <f t="shared" si="101"/>
        <v>De Bruyne</v>
      </c>
      <c r="BW847" s="127">
        <f>Main!P3597</f>
        <v>0</v>
      </c>
      <c r="BX847" s="127">
        <f t="shared" si="102"/>
        <v>2.2400000000000002</v>
      </c>
      <c r="BY847" s="127" t="str">
        <v>De Bruyne</v>
      </c>
      <c r="BZ847" s="127">
        <v>0</v>
      </c>
      <c r="CA847" s="127">
        <v>2.2400000000000002</v>
      </c>
      <c r="CH847" s="19" t="str">
        <f t="shared" si="103"/>
        <v>De Bruyne</v>
      </c>
      <c r="CI847" s="19">
        <f>Main!M3597-BQ847-BW847-CC847</f>
        <v>0</v>
      </c>
      <c r="CJ847" s="19">
        <f t="shared" si="104"/>
        <v>2.2400000000000002</v>
      </c>
      <c r="CK847" s="19" t="str">
        <v>De Bruyne</v>
      </c>
      <c r="CL847" s="19">
        <v>0</v>
      </c>
      <c r="CM847" s="19">
        <v>2.2400000000000002</v>
      </c>
    </row>
    <row r="848" spans="1:91">
      <c r="A848" s="48" t="str">
        <v>Henderson</v>
      </c>
      <c r="B848" s="48">
        <v>4.7</v>
      </c>
      <c r="C848" s="48" t="str">
        <v>Nott'm Forest</v>
      </c>
      <c r="D848" s="48">
        <v>3.35</v>
      </c>
      <c r="E848" s="48">
        <v>3.43</v>
      </c>
      <c r="F848" s="48">
        <v>3.62</v>
      </c>
      <c r="G848" s="48">
        <v>3.47</v>
      </c>
      <c r="H848" s="48">
        <v>3.49</v>
      </c>
      <c r="I848" s="48">
        <v>3.24</v>
      </c>
      <c r="J848" s="48">
        <v>3.06</v>
      </c>
      <c r="K848" s="48">
        <v>2.78</v>
      </c>
      <c r="L848" s="48">
        <v>0</v>
      </c>
      <c r="N848" s="252">
        <f t="shared" si="99"/>
        <v>2</v>
      </c>
      <c r="O848" s="49" t="str">
        <f>Main!A958</f>
        <v>Saka</v>
      </c>
      <c r="P848" s="49">
        <f>Main!B958</f>
        <v>8</v>
      </c>
      <c r="Q848" s="49" t="str">
        <f>Main!C958</f>
        <v>Arsenal</v>
      </c>
      <c r="R848" s="49">
        <f>Main!D958</f>
        <v>4.79</v>
      </c>
      <c r="S848" s="49">
        <f>Main!E958</f>
        <v>4.96</v>
      </c>
      <c r="T848" s="49">
        <f>Main!F958</f>
        <v>4.45</v>
      </c>
      <c r="U848" s="49">
        <f>Main!G958</f>
        <v>4.71</v>
      </c>
      <c r="V848" s="49">
        <f>Main!H958</f>
        <v>5.0199999999999996</v>
      </c>
      <c r="W848" s="49">
        <f>Main!I958</f>
        <v>9.41</v>
      </c>
      <c r="X848" s="49">
        <f>Main!J958</f>
        <v>4.7699999999999996</v>
      </c>
      <c r="Y848" s="49">
        <f>Main!K958</f>
        <v>3.88</v>
      </c>
      <c r="Z848" s="49">
        <f>Main!L3598</f>
        <v>1</v>
      </c>
      <c r="AB848" s="49">
        <v>3</v>
      </c>
      <c r="AC848" s="49" t="str">
        <v>Estupiñán</v>
      </c>
      <c r="AD848" s="49">
        <v>4.5</v>
      </c>
      <c r="AE848" s="49" t="str">
        <v>Brighton</v>
      </c>
      <c r="AF848" s="49">
        <v>2.37</v>
      </c>
      <c r="AG848" s="49">
        <v>3.26</v>
      </c>
      <c r="AH848" s="49">
        <v>2.17</v>
      </c>
      <c r="AI848" s="49">
        <v>2.61</v>
      </c>
      <c r="AJ848" s="49">
        <v>3.62</v>
      </c>
      <c r="AK848" s="49">
        <v>2.79</v>
      </c>
      <c r="AL848" s="49">
        <v>3.17</v>
      </c>
      <c r="AM848" s="49">
        <v>1.31</v>
      </c>
      <c r="AN848" s="49">
        <v>0</v>
      </c>
      <c r="AP848" s="50" t="str">
        <f>Main!A958</f>
        <v>Saka</v>
      </c>
      <c r="AQ848" s="50">
        <f>Main!B958</f>
        <v>8</v>
      </c>
      <c r="AR848" s="50" t="str">
        <f>Main!C958</f>
        <v>Arsenal</v>
      </c>
      <c r="AS848" s="50">
        <f>Main!D958</f>
        <v>4.79</v>
      </c>
      <c r="AT848" s="50">
        <f>Main!E958</f>
        <v>4.96</v>
      </c>
      <c r="AU848" s="50">
        <f>Main!F958</f>
        <v>4.45</v>
      </c>
      <c r="AV848" s="50">
        <f>Main!G958</f>
        <v>4.71</v>
      </c>
      <c r="AW848" s="50">
        <f>Main!H958</f>
        <v>5.0199999999999996</v>
      </c>
      <c r="AX848" s="50">
        <f>Main!I958</f>
        <v>9.41</v>
      </c>
      <c r="AY848" s="50">
        <f>Main!J958</f>
        <v>4.7699999999999996</v>
      </c>
      <c r="AZ848" s="50">
        <f>Main!K958</f>
        <v>3.88</v>
      </c>
      <c r="BA848" s="50">
        <f>Main!L1838</f>
        <v>0</v>
      </c>
      <c r="BC848" s="50" t="str">
        <v>Saka</v>
      </c>
      <c r="BD848" s="50">
        <v>8</v>
      </c>
      <c r="BE848" s="50" t="str">
        <v>Arsenal</v>
      </c>
      <c r="BF848" s="50">
        <v>4.79</v>
      </c>
      <c r="BG848" s="50">
        <v>4.96</v>
      </c>
      <c r="BH848" s="50">
        <v>4.45</v>
      </c>
      <c r="BI848" s="50">
        <v>4.71</v>
      </c>
      <c r="BJ848" s="50">
        <v>5.0199999999999996</v>
      </c>
      <c r="BK848" s="50">
        <v>9.41</v>
      </c>
      <c r="BL848" s="50">
        <v>4.7699999999999996</v>
      </c>
      <c r="BM848" s="50">
        <v>3.88</v>
      </c>
      <c r="BN848" s="50">
        <v>0</v>
      </c>
      <c r="BP848" s="126" t="str">
        <f>Main!A848</f>
        <v>Saka</v>
      </c>
      <c r="BQ848" s="126">
        <f>Main!N3598</f>
        <v>0</v>
      </c>
      <c r="BR848" s="126">
        <f>Main!K78</f>
        <v>3.88</v>
      </c>
      <c r="BS848" s="126" t="str">
        <v>Saka</v>
      </c>
      <c r="BT848" s="126">
        <v>0</v>
      </c>
      <c r="BU848" s="126">
        <v>3.88</v>
      </c>
      <c r="BV848" s="127" t="str">
        <f t="shared" si="101"/>
        <v>Saka</v>
      </c>
      <c r="BW848" s="127">
        <f>Main!P3598</f>
        <v>0</v>
      </c>
      <c r="BX848" s="127">
        <f t="shared" si="102"/>
        <v>3.88</v>
      </c>
      <c r="BY848" s="127" t="str">
        <v>Saka</v>
      </c>
      <c r="BZ848" s="127">
        <v>0</v>
      </c>
      <c r="CA848" s="127">
        <v>3.88</v>
      </c>
      <c r="CH848" s="19" t="str">
        <f t="shared" si="103"/>
        <v>Saka</v>
      </c>
      <c r="CI848" s="19">
        <f>Main!M3598-BQ848-BW848-CC848</f>
        <v>0</v>
      </c>
      <c r="CJ848" s="19">
        <f t="shared" si="104"/>
        <v>3.88</v>
      </c>
      <c r="CK848" s="19" t="str">
        <v>Saka</v>
      </c>
      <c r="CL848" s="19">
        <v>0</v>
      </c>
      <c r="CM848" s="19">
        <v>3.88</v>
      </c>
    </row>
    <row r="849" spans="1:91">
      <c r="A849" s="48" t="str">
        <v>Meslier</v>
      </c>
      <c r="B849" s="48">
        <v>4.5</v>
      </c>
      <c r="C849" s="48" t="str">
        <v>Leeds</v>
      </c>
      <c r="D849" s="48">
        <v>3.13</v>
      </c>
      <c r="E849" s="48">
        <v>3.36</v>
      </c>
      <c r="F849" s="48">
        <v>3.2</v>
      </c>
      <c r="G849" s="48">
        <v>3.41</v>
      </c>
      <c r="H849" s="48">
        <v>3.43</v>
      </c>
      <c r="I849" s="48">
        <v>3.18</v>
      </c>
      <c r="J849" s="48">
        <v>3.38</v>
      </c>
      <c r="K849" s="48">
        <v>3.24</v>
      </c>
      <c r="L849" s="48">
        <v>0</v>
      </c>
      <c r="N849" s="252">
        <f t="shared" si="99"/>
        <v>2</v>
      </c>
      <c r="O849" s="49" t="str">
        <f>Main!A959</f>
        <v>Son</v>
      </c>
      <c r="P849" s="49">
        <f>Main!B959</f>
        <v>11.6</v>
      </c>
      <c r="Q849" s="49" t="str">
        <f>Main!C959</f>
        <v>Spurs</v>
      </c>
      <c r="R849" s="49">
        <f>Main!D959</f>
        <v>5.93</v>
      </c>
      <c r="S849" s="49">
        <f>Main!E959</f>
        <v>5.04</v>
      </c>
      <c r="T849" s="49">
        <f>Main!F959</f>
        <v>8.06</v>
      </c>
      <c r="U849" s="49">
        <f>Main!G959</f>
        <v>5.0999999999999996</v>
      </c>
      <c r="V849" s="49">
        <f>Main!H959</f>
        <v>3.66</v>
      </c>
      <c r="W849" s="49">
        <f>Main!I959</f>
        <v>4.46</v>
      </c>
      <c r="X849" s="49">
        <f>Main!J959</f>
        <v>4.74</v>
      </c>
      <c r="Y849" s="49">
        <f>Main!K959</f>
        <v>4.2</v>
      </c>
      <c r="Z849" s="49">
        <f>Main!L3599</f>
        <v>0</v>
      </c>
      <c r="AB849" s="49">
        <v>3</v>
      </c>
      <c r="AC849" s="49" t="str">
        <v>Matip</v>
      </c>
      <c r="AD849" s="49">
        <v>5.9</v>
      </c>
      <c r="AE849" s="49" t="str">
        <v>Liverpool</v>
      </c>
      <c r="AF849" s="49">
        <v>3.36</v>
      </c>
      <c r="AG849" s="49">
        <v>2.5299999999999998</v>
      </c>
      <c r="AH849" s="49">
        <v>2.21</v>
      </c>
      <c r="AI849" s="49">
        <v>2.44</v>
      </c>
      <c r="AJ849" s="49">
        <v>2.91</v>
      </c>
      <c r="AK849" s="49">
        <v>3.18</v>
      </c>
      <c r="AL849" s="49">
        <v>1.93</v>
      </c>
      <c r="AM849" s="49">
        <v>2.67</v>
      </c>
      <c r="AN849" s="49">
        <v>0</v>
      </c>
      <c r="AP849" s="50" t="str">
        <f>Main!A959</f>
        <v>Son</v>
      </c>
      <c r="AQ849" s="50">
        <f>Main!B959</f>
        <v>11.6</v>
      </c>
      <c r="AR849" s="50" t="str">
        <f>Main!C959</f>
        <v>Spurs</v>
      </c>
      <c r="AS849" s="50">
        <f>Main!D959</f>
        <v>5.93</v>
      </c>
      <c r="AT849" s="50">
        <f>Main!E959</f>
        <v>5.04</v>
      </c>
      <c r="AU849" s="50">
        <f>Main!F959</f>
        <v>8.06</v>
      </c>
      <c r="AV849" s="50">
        <f>Main!G959</f>
        <v>5.0999999999999996</v>
      </c>
      <c r="AW849" s="50">
        <f>Main!H959</f>
        <v>3.66</v>
      </c>
      <c r="AX849" s="50">
        <f>Main!I959</f>
        <v>4.46</v>
      </c>
      <c r="AY849" s="50">
        <f>Main!J959</f>
        <v>4.74</v>
      </c>
      <c r="AZ849" s="50">
        <f>Main!K959</f>
        <v>4.2</v>
      </c>
      <c r="BA849" s="50">
        <f>Main!L1839</f>
        <v>0</v>
      </c>
      <c r="BC849" s="50" t="str">
        <v>Son</v>
      </c>
      <c r="BD849" s="50">
        <v>11.6</v>
      </c>
      <c r="BE849" s="50" t="str">
        <v>Spurs</v>
      </c>
      <c r="BF849" s="50">
        <v>5.93</v>
      </c>
      <c r="BG849" s="50">
        <v>5.04</v>
      </c>
      <c r="BH849" s="50">
        <v>8.06</v>
      </c>
      <c r="BI849" s="50">
        <v>5.0999999999999996</v>
      </c>
      <c r="BJ849" s="50">
        <v>3.66</v>
      </c>
      <c r="BK849" s="50">
        <v>4.46</v>
      </c>
      <c r="BL849" s="50">
        <v>4.74</v>
      </c>
      <c r="BM849" s="50">
        <v>4.2</v>
      </c>
      <c r="BN849" s="50">
        <v>0</v>
      </c>
      <c r="BP849" s="126" t="str">
        <f>Main!A849</f>
        <v>Son</v>
      </c>
      <c r="BQ849" s="126">
        <f>Main!N3599</f>
        <v>0</v>
      </c>
      <c r="BR849" s="126">
        <f>Main!K79</f>
        <v>4.2</v>
      </c>
      <c r="BS849" s="126" t="str">
        <v>Son</v>
      </c>
      <c r="BT849" s="126">
        <v>0</v>
      </c>
      <c r="BU849" s="126">
        <v>4.2</v>
      </c>
      <c r="BV849" s="127" t="str">
        <f t="shared" si="101"/>
        <v>Son</v>
      </c>
      <c r="BW849" s="127">
        <f>Main!P3599</f>
        <v>0</v>
      </c>
      <c r="BX849" s="127">
        <f t="shared" si="102"/>
        <v>4.2</v>
      </c>
      <c r="BY849" s="127" t="str">
        <v>Son</v>
      </c>
      <c r="BZ849" s="127">
        <v>0</v>
      </c>
      <c r="CA849" s="127">
        <v>4.2</v>
      </c>
      <c r="CH849" s="19" t="str">
        <f t="shared" si="103"/>
        <v>Son</v>
      </c>
      <c r="CI849" s="19">
        <f>Main!M3599-BQ849-BW849-CC849</f>
        <v>0</v>
      </c>
      <c r="CJ849" s="19">
        <f t="shared" si="104"/>
        <v>4.2</v>
      </c>
      <c r="CK849" s="19" t="str">
        <v>Son</v>
      </c>
      <c r="CL849" s="19">
        <v>0</v>
      </c>
      <c r="CM849" s="19">
        <v>4.2</v>
      </c>
    </row>
    <row r="850" spans="1:91">
      <c r="A850" s="48" t="str">
        <v>Guaita</v>
      </c>
      <c r="B850" s="48">
        <v>4.5</v>
      </c>
      <c r="C850" s="48" t="str">
        <v>Crystal Palace</v>
      </c>
      <c r="D850" s="48">
        <v>3.71</v>
      </c>
      <c r="E850" s="48">
        <v>3.38</v>
      </c>
      <c r="F850" s="48">
        <v>3.17</v>
      </c>
      <c r="G850" s="48">
        <v>3.31</v>
      </c>
      <c r="H850" s="48">
        <v>3.06</v>
      </c>
      <c r="I850" s="48">
        <v>3.35</v>
      </c>
      <c r="J850" s="48">
        <v>3.24</v>
      </c>
      <c r="K850" s="48">
        <v>3.06</v>
      </c>
      <c r="L850" s="48">
        <v>0</v>
      </c>
      <c r="N850" s="252">
        <f t="shared" si="99"/>
        <v>2</v>
      </c>
      <c r="O850" s="49" t="str">
        <f>Main!A960</f>
        <v>Martinelli</v>
      </c>
      <c r="P850" s="49">
        <f>Main!B960</f>
        <v>6.8</v>
      </c>
      <c r="Q850" s="49" t="str">
        <f>Main!C960</f>
        <v>Arsenal</v>
      </c>
      <c r="R850" s="49">
        <f>Main!D960</f>
        <v>4.3499999999999996</v>
      </c>
      <c r="S850" s="49">
        <f>Main!E960</f>
        <v>4.3600000000000003</v>
      </c>
      <c r="T850" s="49">
        <f>Main!F960</f>
        <v>3.96</v>
      </c>
      <c r="U850" s="49">
        <f>Main!G960</f>
        <v>4.4000000000000004</v>
      </c>
      <c r="V850" s="49">
        <f>Main!H960</f>
        <v>4.43</v>
      </c>
      <c r="W850" s="49">
        <f>Main!I960</f>
        <v>8.3800000000000008</v>
      </c>
      <c r="X850" s="49">
        <f>Main!J960</f>
        <v>4.2</v>
      </c>
      <c r="Y850" s="49">
        <f>Main!K960</f>
        <v>3.31</v>
      </c>
      <c r="Z850" s="49">
        <f>Main!L3600</f>
        <v>1</v>
      </c>
      <c r="AB850" s="49">
        <v>3</v>
      </c>
      <c r="AC850" s="49" t="str">
        <v>Romero</v>
      </c>
      <c r="AD850" s="49">
        <v>4.9000000000000004</v>
      </c>
      <c r="AE850" s="49" t="str">
        <v>Spurs</v>
      </c>
      <c r="AF850" s="49">
        <v>2.2200000000000002</v>
      </c>
      <c r="AG850" s="49">
        <v>2.83</v>
      </c>
      <c r="AH850" s="49">
        <v>3.59</v>
      </c>
      <c r="AI850" s="49">
        <v>2.67</v>
      </c>
      <c r="AJ850" s="49">
        <v>1.63</v>
      </c>
      <c r="AK850" s="49">
        <v>2.56</v>
      </c>
      <c r="AL850" s="49">
        <v>3.06</v>
      </c>
      <c r="AM850" s="49">
        <v>2.5</v>
      </c>
      <c r="AN850" s="49">
        <v>0</v>
      </c>
      <c r="AP850" s="50" t="str">
        <f>Main!A960</f>
        <v>Martinelli</v>
      </c>
      <c r="AQ850" s="50">
        <f>Main!B960</f>
        <v>6.8</v>
      </c>
      <c r="AR850" s="50" t="str">
        <f>Main!C960</f>
        <v>Arsenal</v>
      </c>
      <c r="AS850" s="50">
        <f>Main!D960</f>
        <v>4.3499999999999996</v>
      </c>
      <c r="AT850" s="50">
        <f>Main!E960</f>
        <v>4.3600000000000003</v>
      </c>
      <c r="AU850" s="50">
        <f>Main!F960</f>
        <v>3.96</v>
      </c>
      <c r="AV850" s="50">
        <f>Main!G960</f>
        <v>4.4000000000000004</v>
      </c>
      <c r="AW850" s="50">
        <f>Main!H960</f>
        <v>4.43</v>
      </c>
      <c r="AX850" s="50">
        <f>Main!I960</f>
        <v>8.3800000000000008</v>
      </c>
      <c r="AY850" s="50">
        <f>Main!J960</f>
        <v>4.2</v>
      </c>
      <c r="AZ850" s="50">
        <f>Main!K960</f>
        <v>3.31</v>
      </c>
      <c r="BA850" s="50">
        <f>Main!L1840</f>
        <v>0</v>
      </c>
      <c r="BC850" s="50" t="str">
        <v>Martinelli</v>
      </c>
      <c r="BD850" s="50">
        <v>6.8</v>
      </c>
      <c r="BE850" s="50" t="str">
        <v>Arsenal</v>
      </c>
      <c r="BF850" s="50">
        <v>4.3499999999999996</v>
      </c>
      <c r="BG850" s="50">
        <v>4.3600000000000003</v>
      </c>
      <c r="BH850" s="50">
        <v>3.96</v>
      </c>
      <c r="BI850" s="50">
        <v>4.4000000000000004</v>
      </c>
      <c r="BJ850" s="50">
        <v>4.43</v>
      </c>
      <c r="BK850" s="50">
        <v>8.3800000000000008</v>
      </c>
      <c r="BL850" s="50">
        <v>4.2</v>
      </c>
      <c r="BM850" s="50">
        <v>3.31</v>
      </c>
      <c r="BN850" s="50">
        <v>0</v>
      </c>
      <c r="BP850" s="126" t="str">
        <f>Main!A850</f>
        <v>Martinelli</v>
      </c>
      <c r="BQ850" s="126">
        <f>Main!N3600</f>
        <v>0</v>
      </c>
      <c r="BR850" s="126">
        <f>Main!K80</f>
        <v>3.31</v>
      </c>
      <c r="BS850" s="126" t="str">
        <v>Martinelli</v>
      </c>
      <c r="BT850" s="126">
        <v>0</v>
      </c>
      <c r="BU850" s="126">
        <v>3.31</v>
      </c>
      <c r="BV850" s="127" t="str">
        <f t="shared" si="101"/>
        <v>Martinelli</v>
      </c>
      <c r="BW850" s="127">
        <f>Main!P3600</f>
        <v>0</v>
      </c>
      <c r="BX850" s="127">
        <f t="shared" si="102"/>
        <v>3.31</v>
      </c>
      <c r="BY850" s="127" t="str">
        <v>Martinelli</v>
      </c>
      <c r="BZ850" s="127">
        <v>0</v>
      </c>
      <c r="CA850" s="127">
        <v>3.31</v>
      </c>
      <c r="CH850" s="19" t="str">
        <f t="shared" si="103"/>
        <v>Martinelli</v>
      </c>
      <c r="CI850" s="19">
        <f>Main!M3600-BQ850-BW850-CC850</f>
        <v>0</v>
      </c>
      <c r="CJ850" s="19">
        <f t="shared" si="104"/>
        <v>3.31</v>
      </c>
      <c r="CK850" s="19" t="str">
        <v>Martinelli</v>
      </c>
      <c r="CL850" s="19">
        <v>0</v>
      </c>
      <c r="CM850" s="19">
        <v>3.31</v>
      </c>
    </row>
    <row r="851" spans="1:91">
      <c r="A851" s="48" t="str">
        <v>De Bruyne</v>
      </c>
      <c r="B851" s="48">
        <v>12.6</v>
      </c>
      <c r="C851" s="48" t="str">
        <v>Man City</v>
      </c>
      <c r="D851" s="48">
        <v>6.01</v>
      </c>
      <c r="E851" s="48">
        <v>4.38</v>
      </c>
      <c r="F851" s="48">
        <v>9.01</v>
      </c>
      <c r="G851" s="48">
        <v>5.29</v>
      </c>
      <c r="H851" s="48">
        <v>4.18</v>
      </c>
      <c r="I851" s="48">
        <v>9.2799999999999994</v>
      </c>
      <c r="J851" s="48">
        <v>5.0999999999999996</v>
      </c>
      <c r="K851" s="48">
        <v>2.2400000000000002</v>
      </c>
      <c r="L851" s="48">
        <v>0</v>
      </c>
      <c r="N851" s="252">
        <f t="shared" si="99"/>
        <v>2</v>
      </c>
      <c r="O851" s="49" t="str">
        <f>Main!A961</f>
        <v>Foden</v>
      </c>
      <c r="P851" s="49">
        <f>Main!B961</f>
        <v>8.3000000000000007</v>
      </c>
      <c r="Q851" s="49" t="str">
        <f>Main!C961</f>
        <v>Man City</v>
      </c>
      <c r="R851" s="49">
        <f>Main!D961</f>
        <v>4.67</v>
      </c>
      <c r="S851" s="49">
        <f>Main!E961</f>
        <v>3.53</v>
      </c>
      <c r="T851" s="49">
        <f>Main!F961</f>
        <v>7.49</v>
      </c>
      <c r="U851" s="49">
        <f>Main!G961</f>
        <v>4.37</v>
      </c>
      <c r="V851" s="49">
        <f>Main!H961</f>
        <v>3.54</v>
      </c>
      <c r="W851" s="49">
        <f>Main!I961</f>
        <v>7.78</v>
      </c>
      <c r="X851" s="49">
        <f>Main!J961</f>
        <v>4.08</v>
      </c>
      <c r="Y851" s="49">
        <f>Main!K961</f>
        <v>1.88</v>
      </c>
      <c r="Z851" s="49">
        <f>Main!L3601</f>
        <v>0</v>
      </c>
      <c r="AB851" s="49">
        <v>3</v>
      </c>
      <c r="AC851" s="49" t="str">
        <v>Koulibaly</v>
      </c>
      <c r="AD851" s="49">
        <v>5.5</v>
      </c>
      <c r="AE851" s="49" t="str">
        <v>Chelsea</v>
      </c>
      <c r="AF851" s="49">
        <v>3.41</v>
      </c>
      <c r="AG851" s="49">
        <v>4.5599999999999996</v>
      </c>
      <c r="AH851" s="49">
        <v>3.01</v>
      </c>
      <c r="AI851" s="49">
        <v>1.31</v>
      </c>
      <c r="AJ851" s="49">
        <v>2.6</v>
      </c>
      <c r="AK851" s="49">
        <v>1.91</v>
      </c>
      <c r="AL851" s="49">
        <v>2.62</v>
      </c>
      <c r="AM851" s="49">
        <v>1.51</v>
      </c>
      <c r="AN851" s="49">
        <v>0</v>
      </c>
      <c r="AP851" s="50" t="str">
        <f>Main!A961</f>
        <v>Foden</v>
      </c>
      <c r="AQ851" s="50">
        <f>Main!B961</f>
        <v>8.3000000000000007</v>
      </c>
      <c r="AR851" s="50" t="str">
        <f>Main!C961</f>
        <v>Man City</v>
      </c>
      <c r="AS851" s="50">
        <f>Main!D961</f>
        <v>4.67</v>
      </c>
      <c r="AT851" s="50">
        <f>Main!E961</f>
        <v>3.53</v>
      </c>
      <c r="AU851" s="50">
        <f>Main!F961</f>
        <v>7.49</v>
      </c>
      <c r="AV851" s="50">
        <f>Main!G961</f>
        <v>4.37</v>
      </c>
      <c r="AW851" s="50">
        <f>Main!H961</f>
        <v>3.54</v>
      </c>
      <c r="AX851" s="50">
        <f>Main!I961</f>
        <v>7.78</v>
      </c>
      <c r="AY851" s="50">
        <f>Main!J961</f>
        <v>4.08</v>
      </c>
      <c r="AZ851" s="50">
        <f>Main!K961</f>
        <v>1.88</v>
      </c>
      <c r="BA851" s="50">
        <f>Main!L1841</f>
        <v>0</v>
      </c>
      <c r="BC851" s="50" t="str">
        <v>Foden</v>
      </c>
      <c r="BD851" s="50">
        <v>8.3000000000000007</v>
      </c>
      <c r="BE851" s="50" t="str">
        <v>Man City</v>
      </c>
      <c r="BF851" s="50">
        <v>4.67</v>
      </c>
      <c r="BG851" s="50">
        <v>3.53</v>
      </c>
      <c r="BH851" s="50">
        <v>7.49</v>
      </c>
      <c r="BI851" s="50">
        <v>4.37</v>
      </c>
      <c r="BJ851" s="50">
        <v>3.54</v>
      </c>
      <c r="BK851" s="50">
        <v>7.78</v>
      </c>
      <c r="BL851" s="50">
        <v>4.08</v>
      </c>
      <c r="BM851" s="50">
        <v>1.88</v>
      </c>
      <c r="BN851" s="50">
        <v>0</v>
      </c>
      <c r="BP851" s="126" t="str">
        <f>Main!A851</f>
        <v>Foden</v>
      </c>
      <c r="BQ851" s="126">
        <f>Main!N3601</f>
        <v>0</v>
      </c>
      <c r="BR851" s="126">
        <f>Main!K81</f>
        <v>1.88</v>
      </c>
      <c r="BS851" s="126" t="str">
        <v>Foden</v>
      </c>
      <c r="BT851" s="126">
        <v>0</v>
      </c>
      <c r="BU851" s="126">
        <v>1.88</v>
      </c>
      <c r="BV851" s="127" t="str">
        <f t="shared" si="101"/>
        <v>Foden</v>
      </c>
      <c r="BW851" s="127">
        <f>Main!P3601</f>
        <v>0</v>
      </c>
      <c r="BX851" s="127">
        <f t="shared" si="102"/>
        <v>1.88</v>
      </c>
      <c r="BY851" s="127" t="str">
        <v>Foden</v>
      </c>
      <c r="BZ851" s="127">
        <v>0</v>
      </c>
      <c r="CA851" s="127">
        <v>1.88</v>
      </c>
      <c r="CH851" s="19" t="str">
        <f t="shared" si="103"/>
        <v>Foden</v>
      </c>
      <c r="CI851" s="19">
        <f>Main!M3601-BQ851-BW851-CC851</f>
        <v>0</v>
      </c>
      <c r="CJ851" s="19">
        <f t="shared" si="104"/>
        <v>1.88</v>
      </c>
      <c r="CK851" s="19" t="str">
        <v>Foden</v>
      </c>
      <c r="CL851" s="19">
        <v>0</v>
      </c>
      <c r="CM851" s="19">
        <v>1.88</v>
      </c>
    </row>
    <row r="852" spans="1:91">
      <c r="A852" s="48" t="str">
        <v>Son</v>
      </c>
      <c r="B852" s="48">
        <v>11.6</v>
      </c>
      <c r="C852" s="48" t="str">
        <v>Spurs</v>
      </c>
      <c r="D852" s="48">
        <v>5.93</v>
      </c>
      <c r="E852" s="48">
        <v>5.04</v>
      </c>
      <c r="F852" s="48">
        <v>8.06</v>
      </c>
      <c r="G852" s="48">
        <v>5.0999999999999996</v>
      </c>
      <c r="H852" s="48">
        <v>3.66</v>
      </c>
      <c r="I852" s="48">
        <v>4.46</v>
      </c>
      <c r="J852" s="48">
        <v>4.74</v>
      </c>
      <c r="K852" s="48">
        <v>4.2</v>
      </c>
      <c r="L852" s="48">
        <v>0</v>
      </c>
      <c r="N852" s="252">
        <f t="shared" si="99"/>
        <v>2</v>
      </c>
      <c r="O852" s="49" t="str">
        <f>Main!A962</f>
        <v>Mount</v>
      </c>
      <c r="P852" s="49">
        <f>Main!B962</f>
        <v>7.5</v>
      </c>
      <c r="Q852" s="49" t="str">
        <f>Main!C962</f>
        <v>Chelsea</v>
      </c>
      <c r="R852" s="49">
        <f>Main!D962</f>
        <v>4.3099999999999996</v>
      </c>
      <c r="S852" s="49">
        <f>Main!E962</f>
        <v>7.12</v>
      </c>
      <c r="T852" s="49">
        <f>Main!F962</f>
        <v>4.3</v>
      </c>
      <c r="U852" s="49">
        <f>Main!G962</f>
        <v>3.08</v>
      </c>
      <c r="V852" s="49">
        <f>Main!H962</f>
        <v>4.5</v>
      </c>
      <c r="W852" s="49">
        <f>Main!I962</f>
        <v>3.52</v>
      </c>
      <c r="X852" s="49">
        <f>Main!J962</f>
        <v>4.62</v>
      </c>
      <c r="Y852" s="49">
        <f>Main!K962</f>
        <v>3.34</v>
      </c>
      <c r="Z852" s="49">
        <f>Main!L3602</f>
        <v>1</v>
      </c>
      <c r="AB852" s="49">
        <v>3</v>
      </c>
      <c r="AC852" s="49" t="str">
        <v>Digne</v>
      </c>
      <c r="AD852" s="49">
        <v>4.5999999999999996</v>
      </c>
      <c r="AE852" s="49" t="str">
        <v>Aston Villa</v>
      </c>
      <c r="AF852" s="49">
        <v>2.17</v>
      </c>
      <c r="AG852" s="49">
        <v>3.48</v>
      </c>
      <c r="AH852" s="49">
        <v>3.26</v>
      </c>
      <c r="AI852" s="49">
        <v>2.9</v>
      </c>
      <c r="AJ852" s="49">
        <v>3.17</v>
      </c>
      <c r="AK852" s="49">
        <v>1.1499999999999999</v>
      </c>
      <c r="AL852" s="49">
        <v>2.02</v>
      </c>
      <c r="AM852" s="49">
        <v>2.76</v>
      </c>
      <c r="AN852" s="49">
        <v>0</v>
      </c>
      <c r="AP852" s="50" t="str">
        <f>Main!A962</f>
        <v>Mount</v>
      </c>
      <c r="AQ852" s="50">
        <f>Main!B962</f>
        <v>7.5</v>
      </c>
      <c r="AR852" s="50" t="str">
        <f>Main!C962</f>
        <v>Chelsea</v>
      </c>
      <c r="AS852" s="50">
        <f>Main!D962</f>
        <v>4.3099999999999996</v>
      </c>
      <c r="AT852" s="50">
        <f>Main!E962</f>
        <v>7.12</v>
      </c>
      <c r="AU852" s="50">
        <f>Main!F962</f>
        <v>4.3</v>
      </c>
      <c r="AV852" s="50">
        <f>Main!G962</f>
        <v>3.08</v>
      </c>
      <c r="AW852" s="50">
        <f>Main!H962</f>
        <v>4.5</v>
      </c>
      <c r="AX852" s="50">
        <f>Main!I962</f>
        <v>3.52</v>
      </c>
      <c r="AY852" s="50">
        <f>Main!J962</f>
        <v>4.62</v>
      </c>
      <c r="AZ852" s="50">
        <f>Main!K962</f>
        <v>3.34</v>
      </c>
      <c r="BA852" s="50">
        <f>Main!L1842</f>
        <v>0</v>
      </c>
      <c r="BC852" s="50" t="str">
        <v>Mount</v>
      </c>
      <c r="BD852" s="50">
        <v>7.5</v>
      </c>
      <c r="BE852" s="50" t="str">
        <v>Chelsea</v>
      </c>
      <c r="BF852" s="50">
        <v>4.3099999999999996</v>
      </c>
      <c r="BG852" s="50">
        <v>7.12</v>
      </c>
      <c r="BH852" s="50">
        <v>4.3</v>
      </c>
      <c r="BI852" s="50">
        <v>3.08</v>
      </c>
      <c r="BJ852" s="50">
        <v>4.5</v>
      </c>
      <c r="BK852" s="50">
        <v>3.52</v>
      </c>
      <c r="BL852" s="50">
        <v>4.62</v>
      </c>
      <c r="BM852" s="50">
        <v>3.34</v>
      </c>
      <c r="BN852" s="50">
        <v>0</v>
      </c>
      <c r="BP852" s="126" t="str">
        <f>Main!A852</f>
        <v>Mount</v>
      </c>
      <c r="BQ852" s="126">
        <f>Main!N3602</f>
        <v>0</v>
      </c>
      <c r="BR852" s="126">
        <f>Main!K82</f>
        <v>3.34</v>
      </c>
      <c r="BS852" s="126" t="str">
        <v>Mount</v>
      </c>
      <c r="BT852" s="126">
        <v>0</v>
      </c>
      <c r="BU852" s="126">
        <v>3.34</v>
      </c>
      <c r="BV852" s="127" t="str">
        <f t="shared" si="101"/>
        <v>Mount</v>
      </c>
      <c r="BW852" s="127">
        <f>Main!P3602</f>
        <v>0</v>
      </c>
      <c r="BX852" s="127">
        <f t="shared" si="102"/>
        <v>3.34</v>
      </c>
      <c r="BY852" s="127" t="str">
        <v>Mount</v>
      </c>
      <c r="BZ852" s="127">
        <v>0</v>
      </c>
      <c r="CA852" s="127">
        <v>3.34</v>
      </c>
      <c r="CH852" s="19" t="str">
        <f t="shared" si="103"/>
        <v>Mount</v>
      </c>
      <c r="CI852" s="19">
        <f>Main!M3602-BQ852-BW852-CC852</f>
        <v>0</v>
      </c>
      <c r="CJ852" s="19">
        <f t="shared" si="104"/>
        <v>3.34</v>
      </c>
      <c r="CK852" s="19" t="str">
        <v>Mount</v>
      </c>
      <c r="CL852" s="19">
        <v>0</v>
      </c>
      <c r="CM852" s="19">
        <v>3.34</v>
      </c>
    </row>
    <row r="853" spans="1:91">
      <c r="A853" s="48" t="str">
        <v>Foden</v>
      </c>
      <c r="B853" s="48">
        <v>8.3000000000000007</v>
      </c>
      <c r="C853" s="48" t="str">
        <v>Man City</v>
      </c>
      <c r="D853" s="48">
        <v>4.67</v>
      </c>
      <c r="E853" s="48">
        <v>3.53</v>
      </c>
      <c r="F853" s="48">
        <v>7.49</v>
      </c>
      <c r="G853" s="48">
        <v>4.37</v>
      </c>
      <c r="H853" s="48">
        <v>3.54</v>
      </c>
      <c r="I853" s="48">
        <v>7.78</v>
      </c>
      <c r="J853" s="48">
        <v>4.08</v>
      </c>
      <c r="K853" s="48">
        <v>1.88</v>
      </c>
      <c r="L853" s="48">
        <v>0</v>
      </c>
      <c r="N853" s="252">
        <f t="shared" si="99"/>
        <v>2</v>
      </c>
      <c r="O853" s="49" t="str">
        <f>Main!A963</f>
        <v>Sterling</v>
      </c>
      <c r="P853" s="49">
        <f>Main!B963</f>
        <v>9.6999999999999993</v>
      </c>
      <c r="Q853" s="49" t="str">
        <f>Main!C963</f>
        <v>Chelsea</v>
      </c>
      <c r="R853" s="49">
        <f>Main!D963</f>
        <v>4.1500000000000004</v>
      </c>
      <c r="S853" s="49">
        <f>Main!E963</f>
        <v>6.96</v>
      </c>
      <c r="T853" s="49">
        <f>Main!F963</f>
        <v>4.25</v>
      </c>
      <c r="U853" s="49">
        <f>Main!G963</f>
        <v>2.78</v>
      </c>
      <c r="V853" s="49">
        <f>Main!H963</f>
        <v>4.63</v>
      </c>
      <c r="W853" s="49">
        <f>Main!I963</f>
        <v>3.51</v>
      </c>
      <c r="X853" s="49">
        <f>Main!J963</f>
        <v>4.37</v>
      </c>
      <c r="Y853" s="49">
        <f>Main!K963</f>
        <v>3.17</v>
      </c>
      <c r="Z853" s="49">
        <f>Main!L3603</f>
        <v>0</v>
      </c>
      <c r="AB853" s="49">
        <v>3</v>
      </c>
      <c r="AC853" s="49" t="str">
        <v>Akanji</v>
      </c>
      <c r="AD853" s="49">
        <v>5</v>
      </c>
      <c r="AE853" s="49" t="str">
        <v>Man City</v>
      </c>
      <c r="AF853" s="49">
        <v>2.91</v>
      </c>
      <c r="AG853" s="49">
        <v>2.23</v>
      </c>
      <c r="AH853" s="49">
        <v>4.28</v>
      </c>
      <c r="AI853" s="49">
        <v>2.83</v>
      </c>
      <c r="AJ853" s="49">
        <v>1.71</v>
      </c>
      <c r="AK853" s="49">
        <v>3.56</v>
      </c>
      <c r="AL853" s="49">
        <v>2.21</v>
      </c>
      <c r="AM853" s="49">
        <v>0.95</v>
      </c>
      <c r="AN853" s="49">
        <v>0</v>
      </c>
      <c r="AP853" s="50" t="str">
        <f>Main!A963</f>
        <v>Sterling</v>
      </c>
      <c r="AQ853" s="50">
        <f>Main!B963</f>
        <v>9.6999999999999993</v>
      </c>
      <c r="AR853" s="50" t="str">
        <f>Main!C963</f>
        <v>Chelsea</v>
      </c>
      <c r="AS853" s="50">
        <f>Main!D963</f>
        <v>4.1500000000000004</v>
      </c>
      <c r="AT853" s="50">
        <f>Main!E963</f>
        <v>6.96</v>
      </c>
      <c r="AU853" s="50">
        <f>Main!F963</f>
        <v>4.25</v>
      </c>
      <c r="AV853" s="50">
        <f>Main!G963</f>
        <v>2.78</v>
      </c>
      <c r="AW853" s="50">
        <f>Main!H963</f>
        <v>4.63</v>
      </c>
      <c r="AX853" s="50">
        <f>Main!I963</f>
        <v>3.51</v>
      </c>
      <c r="AY853" s="50">
        <f>Main!J963</f>
        <v>4.37</v>
      </c>
      <c r="AZ853" s="50">
        <f>Main!K963</f>
        <v>3.17</v>
      </c>
      <c r="BA853" s="50">
        <f>Main!L1843</f>
        <v>0</v>
      </c>
      <c r="BC853" s="50" t="str">
        <v>Sterling</v>
      </c>
      <c r="BD853" s="50">
        <v>9.6999999999999993</v>
      </c>
      <c r="BE853" s="50" t="str">
        <v>Chelsea</v>
      </c>
      <c r="BF853" s="50">
        <v>4.1500000000000004</v>
      </c>
      <c r="BG853" s="50">
        <v>6.96</v>
      </c>
      <c r="BH853" s="50">
        <v>4.25</v>
      </c>
      <c r="BI853" s="50">
        <v>2.78</v>
      </c>
      <c r="BJ853" s="50">
        <v>4.63</v>
      </c>
      <c r="BK853" s="50">
        <v>3.51</v>
      </c>
      <c r="BL853" s="50">
        <v>4.37</v>
      </c>
      <c r="BM853" s="50">
        <v>3.17</v>
      </c>
      <c r="BN853" s="50">
        <v>0</v>
      </c>
      <c r="BP853" s="126" t="str">
        <f>Main!A853</f>
        <v>Sterling</v>
      </c>
      <c r="BQ853" s="126">
        <f>Main!N3603</f>
        <v>0</v>
      </c>
      <c r="BR853" s="126">
        <f>Main!K83</f>
        <v>3.17</v>
      </c>
      <c r="BS853" s="126" t="str">
        <v>Sterling</v>
      </c>
      <c r="BT853" s="126">
        <v>0</v>
      </c>
      <c r="BU853" s="126">
        <v>3.17</v>
      </c>
      <c r="BV853" s="127" t="str">
        <f t="shared" si="101"/>
        <v>Sterling</v>
      </c>
      <c r="BW853" s="127">
        <f>Main!P3603</f>
        <v>0</v>
      </c>
      <c r="BX853" s="127">
        <f t="shared" si="102"/>
        <v>3.17</v>
      </c>
      <c r="BY853" s="127" t="str">
        <v>Sterling</v>
      </c>
      <c r="BZ853" s="127">
        <v>0</v>
      </c>
      <c r="CA853" s="127">
        <v>3.17</v>
      </c>
      <c r="CH853" s="19" t="str">
        <f t="shared" si="103"/>
        <v>Sterling</v>
      </c>
      <c r="CI853" s="19">
        <f>Main!M3603-BQ853-BW853-CC853</f>
        <v>0</v>
      </c>
      <c r="CJ853" s="19">
        <f t="shared" si="104"/>
        <v>3.17</v>
      </c>
      <c r="CK853" s="19" t="str">
        <v>Sterling</v>
      </c>
      <c r="CL853" s="19">
        <v>0</v>
      </c>
      <c r="CM853" s="19">
        <v>3.17</v>
      </c>
    </row>
    <row r="854" spans="1:91">
      <c r="A854" s="48" t="str">
        <v>Sterling</v>
      </c>
      <c r="B854" s="48">
        <v>9.6999999999999993</v>
      </c>
      <c r="C854" s="48" t="str">
        <v>Chelsea</v>
      </c>
      <c r="D854" s="48">
        <v>4.1500000000000004</v>
      </c>
      <c r="E854" s="48">
        <v>6.96</v>
      </c>
      <c r="F854" s="48">
        <v>4.25</v>
      </c>
      <c r="G854" s="48">
        <v>2.78</v>
      </c>
      <c r="H854" s="48">
        <v>4.63</v>
      </c>
      <c r="I854" s="48">
        <v>3.51</v>
      </c>
      <c r="J854" s="48">
        <v>4.37</v>
      </c>
      <c r="K854" s="48">
        <v>3.17</v>
      </c>
      <c r="L854" s="48">
        <v>0</v>
      </c>
      <c r="N854" s="252">
        <f t="shared" si="99"/>
        <v>2</v>
      </c>
      <c r="O854" s="49" t="str">
        <f>Main!A964</f>
        <v>Fernandes</v>
      </c>
      <c r="P854" s="49">
        <f>Main!B964</f>
        <v>9.8000000000000007</v>
      </c>
      <c r="Q854" s="49" t="str">
        <f>Main!C964</f>
        <v>Man Utd</v>
      </c>
      <c r="R854" s="49">
        <f>Main!D964</f>
        <v>4.3</v>
      </c>
      <c r="S854" s="49">
        <f>Main!E964</f>
        <v>5.29</v>
      </c>
      <c r="T854" s="49">
        <f>Main!F964</f>
        <v>3.31</v>
      </c>
      <c r="U854" s="49">
        <f>Main!G964</f>
        <v>3.29</v>
      </c>
      <c r="V854" s="49">
        <f>Main!H964</f>
        <v>4.83</v>
      </c>
      <c r="W854" s="49">
        <f>Main!I964</f>
        <v>4.5</v>
      </c>
      <c r="X854" s="49">
        <f>Main!J964</f>
        <v>4.8499999999999996</v>
      </c>
      <c r="Y854" s="49">
        <f>Main!K964</f>
        <v>2.36</v>
      </c>
      <c r="Z854" s="49">
        <f>Main!L3604</f>
        <v>0</v>
      </c>
      <c r="AB854" s="49">
        <v>3</v>
      </c>
      <c r="AC854" s="49" t="str">
        <v>Thiago Silva</v>
      </c>
      <c r="AD854" s="49">
        <v>5.4</v>
      </c>
      <c r="AE854" s="49" t="str">
        <v>Chelsea</v>
      </c>
      <c r="AF854" s="49">
        <v>3.27</v>
      </c>
      <c r="AG854" s="49">
        <v>4.46</v>
      </c>
      <c r="AH854" s="49">
        <v>3.03</v>
      </c>
      <c r="AI854" s="49">
        <v>1.37</v>
      </c>
      <c r="AJ854" s="49">
        <v>2.4300000000000002</v>
      </c>
      <c r="AK854" s="49">
        <v>1.92</v>
      </c>
      <c r="AL854" s="49">
        <v>2.63</v>
      </c>
      <c r="AM854" s="49">
        <v>1.54</v>
      </c>
      <c r="AN854" s="49">
        <v>0</v>
      </c>
      <c r="AP854" s="50" t="str">
        <f>Main!A964</f>
        <v>Fernandes</v>
      </c>
      <c r="AQ854" s="50">
        <f>Main!B964</f>
        <v>9.8000000000000007</v>
      </c>
      <c r="AR854" s="50" t="str">
        <f>Main!C964</f>
        <v>Man Utd</v>
      </c>
      <c r="AS854" s="50">
        <f>Main!D964</f>
        <v>4.3</v>
      </c>
      <c r="AT854" s="50">
        <f>Main!E964</f>
        <v>5.29</v>
      </c>
      <c r="AU854" s="50">
        <f>Main!F964</f>
        <v>3.31</v>
      </c>
      <c r="AV854" s="50">
        <f>Main!G964</f>
        <v>3.29</v>
      </c>
      <c r="AW854" s="50">
        <f>Main!H964</f>
        <v>4.83</v>
      </c>
      <c r="AX854" s="50">
        <f>Main!I964</f>
        <v>4.5</v>
      </c>
      <c r="AY854" s="50">
        <f>Main!J964</f>
        <v>4.8499999999999996</v>
      </c>
      <c r="AZ854" s="50">
        <f>Main!K964</f>
        <v>2.36</v>
      </c>
      <c r="BA854" s="50">
        <f>Main!L1844</f>
        <v>0</v>
      </c>
      <c r="BC854" s="50" t="str">
        <v>Fernandes</v>
      </c>
      <c r="BD854" s="50">
        <v>9.8000000000000007</v>
      </c>
      <c r="BE854" s="50" t="str">
        <v>Man Utd</v>
      </c>
      <c r="BF854" s="50">
        <v>4.3</v>
      </c>
      <c r="BG854" s="50">
        <v>5.29</v>
      </c>
      <c r="BH854" s="50">
        <v>3.31</v>
      </c>
      <c r="BI854" s="50">
        <v>3.29</v>
      </c>
      <c r="BJ854" s="50">
        <v>4.83</v>
      </c>
      <c r="BK854" s="50">
        <v>4.5</v>
      </c>
      <c r="BL854" s="50">
        <v>4.8499999999999996</v>
      </c>
      <c r="BM854" s="50">
        <v>2.36</v>
      </c>
      <c r="BN854" s="50">
        <v>0</v>
      </c>
      <c r="BP854" s="126" t="str">
        <f>Main!A854</f>
        <v>Fernandes</v>
      </c>
      <c r="BQ854" s="126">
        <f>Main!N3604</f>
        <v>0</v>
      </c>
      <c r="BR854" s="126">
        <f>Main!K84</f>
        <v>2.36</v>
      </c>
      <c r="BS854" s="126" t="str">
        <v>Fernandes</v>
      </c>
      <c r="BT854" s="126">
        <v>0</v>
      </c>
      <c r="BU854" s="126">
        <v>2.36</v>
      </c>
      <c r="BV854" s="127" t="str">
        <f t="shared" si="101"/>
        <v>Fernandes</v>
      </c>
      <c r="BW854" s="127">
        <f>Main!P3604</f>
        <v>0</v>
      </c>
      <c r="BX854" s="127">
        <f t="shared" si="102"/>
        <v>2.36</v>
      </c>
      <c r="BY854" s="127" t="str">
        <v>Fernandes</v>
      </c>
      <c r="BZ854" s="127">
        <v>0</v>
      </c>
      <c r="CA854" s="127">
        <v>2.36</v>
      </c>
      <c r="CH854" s="19" t="str">
        <f t="shared" si="103"/>
        <v>Fernandes</v>
      </c>
      <c r="CI854" s="19">
        <f>Main!M3604-BQ854-BW854-CC854</f>
        <v>0</v>
      </c>
      <c r="CJ854" s="19">
        <f t="shared" si="104"/>
        <v>2.36</v>
      </c>
      <c r="CK854" s="19" t="str">
        <v>Fernandes</v>
      </c>
      <c r="CL854" s="19">
        <v>0</v>
      </c>
      <c r="CM854" s="19">
        <v>2.36</v>
      </c>
    </row>
    <row r="855" spans="1:91">
      <c r="A855" s="48" t="str">
        <v>Fernandes</v>
      </c>
      <c r="B855" s="48">
        <v>9.8000000000000007</v>
      </c>
      <c r="C855" s="48" t="str">
        <v>Man Utd</v>
      </c>
      <c r="D855" s="48">
        <v>4.3</v>
      </c>
      <c r="E855" s="48">
        <v>5.29</v>
      </c>
      <c r="F855" s="48">
        <v>3.31</v>
      </c>
      <c r="G855" s="48">
        <v>3.29</v>
      </c>
      <c r="H855" s="48">
        <v>4.83</v>
      </c>
      <c r="I855" s="48">
        <v>4.5</v>
      </c>
      <c r="J855" s="48">
        <v>4.8499999999999996</v>
      </c>
      <c r="K855" s="48">
        <v>2.36</v>
      </c>
      <c r="L855" s="48">
        <v>0</v>
      </c>
      <c r="N855" s="252">
        <f t="shared" si="99"/>
        <v>2</v>
      </c>
      <c r="O855" s="49" t="str">
        <f>Main!A965</f>
        <v>Ødegaard</v>
      </c>
      <c r="P855" s="49">
        <f>Main!B965</f>
        <v>6.4</v>
      </c>
      <c r="Q855" s="49" t="str">
        <f>Main!C965</f>
        <v>Arsenal</v>
      </c>
      <c r="R855" s="49">
        <f>Main!D965</f>
        <v>3.72</v>
      </c>
      <c r="S855" s="49">
        <f>Main!E965</f>
        <v>3.71</v>
      </c>
      <c r="T855" s="49">
        <f>Main!F965</f>
        <v>3.41</v>
      </c>
      <c r="U855" s="49">
        <f>Main!G965</f>
        <v>3.8</v>
      </c>
      <c r="V855" s="49">
        <f>Main!H965</f>
        <v>3.88</v>
      </c>
      <c r="W855" s="49">
        <f>Main!I965</f>
        <v>7.39</v>
      </c>
      <c r="X855" s="49">
        <f>Main!J965</f>
        <v>3.75</v>
      </c>
      <c r="Y855" s="49">
        <f>Main!K965</f>
        <v>3.02</v>
      </c>
      <c r="Z855" s="49">
        <f>Main!L3605</f>
        <v>0</v>
      </c>
      <c r="AB855" s="49">
        <v>3</v>
      </c>
      <c r="AC855" s="49" t="str">
        <v>Martínez</v>
      </c>
      <c r="AD855" s="49">
        <v>4.5</v>
      </c>
      <c r="AE855" s="49" t="str">
        <v>Man Utd</v>
      </c>
      <c r="AF855" s="49">
        <v>1.68</v>
      </c>
      <c r="AG855" s="49">
        <v>3.97</v>
      </c>
      <c r="AH855" s="49">
        <v>1.83</v>
      </c>
      <c r="AI855" s="49">
        <v>1.76</v>
      </c>
      <c r="AJ855" s="49">
        <v>3.42</v>
      </c>
      <c r="AK855" s="49">
        <v>2.67</v>
      </c>
      <c r="AL855" s="49">
        <v>3.49</v>
      </c>
      <c r="AM855" s="49">
        <v>1.59</v>
      </c>
      <c r="AN855" s="49">
        <v>0</v>
      </c>
      <c r="AP855" s="50" t="str">
        <f>Main!A965</f>
        <v>Ødegaard</v>
      </c>
      <c r="AQ855" s="50">
        <f>Main!B965</f>
        <v>6.4</v>
      </c>
      <c r="AR855" s="50" t="str">
        <f>Main!C965</f>
        <v>Arsenal</v>
      </c>
      <c r="AS855" s="50">
        <f>Main!D965</f>
        <v>3.72</v>
      </c>
      <c r="AT855" s="50">
        <f>Main!E965</f>
        <v>3.71</v>
      </c>
      <c r="AU855" s="50">
        <f>Main!F965</f>
        <v>3.41</v>
      </c>
      <c r="AV855" s="50">
        <f>Main!G965</f>
        <v>3.8</v>
      </c>
      <c r="AW855" s="50">
        <f>Main!H965</f>
        <v>3.88</v>
      </c>
      <c r="AX855" s="50">
        <f>Main!I965</f>
        <v>7.39</v>
      </c>
      <c r="AY855" s="50">
        <f>Main!J965</f>
        <v>3.75</v>
      </c>
      <c r="AZ855" s="50">
        <f>Main!K965</f>
        <v>3.02</v>
      </c>
      <c r="BA855" s="50">
        <f>Main!L1845</f>
        <v>0</v>
      </c>
      <c r="BC855" s="50" t="str">
        <v>Ødegaard</v>
      </c>
      <c r="BD855" s="50">
        <v>6.4</v>
      </c>
      <c r="BE855" s="50" t="str">
        <v>Arsenal</v>
      </c>
      <c r="BF855" s="50">
        <v>3.72</v>
      </c>
      <c r="BG855" s="50">
        <v>3.71</v>
      </c>
      <c r="BH855" s="50">
        <v>3.41</v>
      </c>
      <c r="BI855" s="50">
        <v>3.8</v>
      </c>
      <c r="BJ855" s="50">
        <v>3.88</v>
      </c>
      <c r="BK855" s="50">
        <v>7.39</v>
      </c>
      <c r="BL855" s="50">
        <v>3.75</v>
      </c>
      <c r="BM855" s="50">
        <v>3.02</v>
      </c>
      <c r="BN855" s="50">
        <v>0</v>
      </c>
      <c r="BP855" s="126" t="str">
        <f>Main!A855</f>
        <v>Ødegaard</v>
      </c>
      <c r="BQ855" s="126">
        <f>Main!N3605</f>
        <v>0</v>
      </c>
      <c r="BR855" s="126">
        <f>Main!K85</f>
        <v>3.02</v>
      </c>
      <c r="BS855" s="126" t="str">
        <v>Ødegaard</v>
      </c>
      <c r="BT855" s="126">
        <v>0</v>
      </c>
      <c r="BU855" s="126">
        <v>3.02</v>
      </c>
      <c r="BV855" s="127" t="str">
        <f t="shared" si="101"/>
        <v>Ødegaard</v>
      </c>
      <c r="BW855" s="127">
        <f>Main!P3605</f>
        <v>0</v>
      </c>
      <c r="BX855" s="127">
        <f t="shared" si="102"/>
        <v>3.02</v>
      </c>
      <c r="BY855" s="127" t="str">
        <v>Ødegaard</v>
      </c>
      <c r="BZ855" s="127">
        <v>0</v>
      </c>
      <c r="CA855" s="127">
        <v>3.02</v>
      </c>
      <c r="CH855" s="19" t="str">
        <f t="shared" si="103"/>
        <v>Ødegaard</v>
      </c>
      <c r="CI855" s="19">
        <f>Main!M3605-BQ855-BW855-CC855</f>
        <v>0</v>
      </c>
      <c r="CJ855" s="19">
        <f t="shared" si="104"/>
        <v>3.02</v>
      </c>
      <c r="CK855" s="19" t="str">
        <v>Ødegaard</v>
      </c>
      <c r="CL855" s="19">
        <v>0</v>
      </c>
      <c r="CM855" s="19">
        <v>3.02</v>
      </c>
    </row>
    <row r="856" spans="1:91">
      <c r="A856" s="48" t="str">
        <v>Ødegaard</v>
      </c>
      <c r="B856" s="48">
        <v>6.4</v>
      </c>
      <c r="C856" s="48" t="str">
        <v>Arsenal</v>
      </c>
      <c r="D856" s="48">
        <v>3.72</v>
      </c>
      <c r="E856" s="48">
        <v>3.71</v>
      </c>
      <c r="F856" s="48">
        <v>3.41</v>
      </c>
      <c r="G856" s="48">
        <v>3.8</v>
      </c>
      <c r="H856" s="48">
        <v>3.88</v>
      </c>
      <c r="I856" s="48">
        <v>7.39</v>
      </c>
      <c r="J856" s="48">
        <v>3.75</v>
      </c>
      <c r="K856" s="48">
        <v>3.02</v>
      </c>
      <c r="L856" s="48">
        <v>0</v>
      </c>
      <c r="N856" s="252">
        <f t="shared" si="99"/>
        <v>2</v>
      </c>
      <c r="O856" s="49" t="str">
        <f>Main!A966</f>
        <v>Trossard</v>
      </c>
      <c r="P856" s="49">
        <f>Main!B966</f>
        <v>7</v>
      </c>
      <c r="Q856" s="49" t="str">
        <f>Main!C966</f>
        <v>Brighton</v>
      </c>
      <c r="R856" s="49">
        <f>Main!D966</f>
        <v>3.94</v>
      </c>
      <c r="S856" s="49">
        <f>Main!E966</f>
        <v>4.53</v>
      </c>
      <c r="T856" s="49">
        <f>Main!F966</f>
        <v>3.51</v>
      </c>
      <c r="U856" s="49">
        <f>Main!G966</f>
        <v>3.95</v>
      </c>
      <c r="V856" s="49">
        <f>Main!H966</f>
        <v>4.8600000000000003</v>
      </c>
      <c r="W856" s="49">
        <f>Main!I966</f>
        <v>3.93</v>
      </c>
      <c r="X856" s="49">
        <f>Main!J966</f>
        <v>4.7300000000000004</v>
      </c>
      <c r="Y856" s="49">
        <f>Main!K966</f>
        <v>2.04</v>
      </c>
      <c r="Z856" s="49">
        <f>Main!L3606</f>
        <v>0</v>
      </c>
      <c r="AB856" s="49">
        <v>3</v>
      </c>
      <c r="AC856" s="49" t="str">
        <v>Mee</v>
      </c>
      <c r="AD856" s="49">
        <v>4.5999999999999996</v>
      </c>
      <c r="AE856" s="49" t="str">
        <v>Brentford</v>
      </c>
      <c r="AF856" s="49">
        <v>2.67</v>
      </c>
      <c r="AG856" s="49">
        <v>1.94</v>
      </c>
      <c r="AH856" s="49">
        <v>3.89</v>
      </c>
      <c r="AI856" s="49">
        <v>2.54</v>
      </c>
      <c r="AJ856" s="49">
        <v>3.58</v>
      </c>
      <c r="AK856" s="49">
        <v>1.5</v>
      </c>
      <c r="AL856" s="49">
        <v>3.4</v>
      </c>
      <c r="AM856" s="49">
        <v>0.85</v>
      </c>
      <c r="AN856" s="49">
        <v>0</v>
      </c>
      <c r="AP856" s="50" t="str">
        <f>Main!A966</f>
        <v>Trossard</v>
      </c>
      <c r="AQ856" s="50">
        <f>Main!B966</f>
        <v>7</v>
      </c>
      <c r="AR856" s="50" t="str">
        <f>Main!C966</f>
        <v>Brighton</v>
      </c>
      <c r="AS856" s="50">
        <f>Main!D966</f>
        <v>3.94</v>
      </c>
      <c r="AT856" s="50">
        <f>Main!E966</f>
        <v>4.53</v>
      </c>
      <c r="AU856" s="50">
        <f>Main!F966</f>
        <v>3.51</v>
      </c>
      <c r="AV856" s="50">
        <f>Main!G966</f>
        <v>3.95</v>
      </c>
      <c r="AW856" s="50">
        <f>Main!H966</f>
        <v>4.8600000000000003</v>
      </c>
      <c r="AX856" s="50">
        <f>Main!I966</f>
        <v>3.93</v>
      </c>
      <c r="AY856" s="50">
        <f>Main!J966</f>
        <v>4.7300000000000004</v>
      </c>
      <c r="AZ856" s="50">
        <f>Main!K966</f>
        <v>2.04</v>
      </c>
      <c r="BA856" s="50">
        <f>Main!L1846</f>
        <v>0</v>
      </c>
      <c r="BC856" s="50" t="str">
        <v>Trossard</v>
      </c>
      <c r="BD856" s="50">
        <v>7</v>
      </c>
      <c r="BE856" s="50" t="str">
        <v>Brighton</v>
      </c>
      <c r="BF856" s="50">
        <v>3.94</v>
      </c>
      <c r="BG856" s="50">
        <v>4.53</v>
      </c>
      <c r="BH856" s="50">
        <v>3.51</v>
      </c>
      <c r="BI856" s="50">
        <v>3.95</v>
      </c>
      <c r="BJ856" s="50">
        <v>4.8600000000000003</v>
      </c>
      <c r="BK856" s="50">
        <v>3.93</v>
      </c>
      <c r="BL856" s="50">
        <v>4.7300000000000004</v>
      </c>
      <c r="BM856" s="50">
        <v>2.04</v>
      </c>
      <c r="BN856" s="50">
        <v>0</v>
      </c>
      <c r="BP856" s="126" t="str">
        <f>Main!A856</f>
        <v>Trossard</v>
      </c>
      <c r="BQ856" s="126">
        <f>Main!N3606</f>
        <v>0</v>
      </c>
      <c r="BR856" s="126">
        <f>Main!K86</f>
        <v>2.04</v>
      </c>
      <c r="BS856" s="126" t="str">
        <v>Trossard</v>
      </c>
      <c r="BT856" s="126">
        <v>0</v>
      </c>
      <c r="BU856" s="126">
        <v>2.04</v>
      </c>
      <c r="BV856" s="127" t="str">
        <f t="shared" si="101"/>
        <v>Trossard</v>
      </c>
      <c r="BW856" s="127">
        <f>Main!P3606</f>
        <v>0</v>
      </c>
      <c r="BX856" s="127">
        <f t="shared" si="102"/>
        <v>2.04</v>
      </c>
      <c r="BY856" s="127" t="str">
        <v>Trossard</v>
      </c>
      <c r="BZ856" s="127">
        <v>0</v>
      </c>
      <c r="CA856" s="127">
        <v>2.04</v>
      </c>
      <c r="CH856" s="19" t="str">
        <f t="shared" si="103"/>
        <v>Trossard</v>
      </c>
      <c r="CI856" s="19">
        <f>Main!M3606-BQ856-BW856-CC856</f>
        <v>0</v>
      </c>
      <c r="CJ856" s="19">
        <f t="shared" si="104"/>
        <v>2.04</v>
      </c>
      <c r="CK856" s="19" t="str">
        <v>Trossard</v>
      </c>
      <c r="CL856" s="19">
        <v>0</v>
      </c>
      <c r="CM856" s="19">
        <v>2.04</v>
      </c>
    </row>
    <row r="857" spans="1:91">
      <c r="A857" s="48" t="str">
        <v>Trossard</v>
      </c>
      <c r="B857" s="48">
        <v>7</v>
      </c>
      <c r="C857" s="48" t="str">
        <v>Brighton</v>
      </c>
      <c r="D857" s="48">
        <v>3.94</v>
      </c>
      <c r="E857" s="48">
        <v>4.53</v>
      </c>
      <c r="F857" s="48">
        <v>3.51</v>
      </c>
      <c r="G857" s="48">
        <v>3.95</v>
      </c>
      <c r="H857" s="48">
        <v>4.8600000000000003</v>
      </c>
      <c r="I857" s="48">
        <v>3.93</v>
      </c>
      <c r="J857" s="48">
        <v>4.7300000000000004</v>
      </c>
      <c r="K857" s="48">
        <v>2.04</v>
      </c>
      <c r="L857" s="48">
        <v>0</v>
      </c>
      <c r="N857" s="252">
        <f t="shared" si="99"/>
        <v>2</v>
      </c>
      <c r="O857" s="49" t="str">
        <f>Main!A967</f>
        <v>Grealish</v>
      </c>
      <c r="P857" s="49">
        <f>Main!B967</f>
        <v>6.8</v>
      </c>
      <c r="Q857" s="49" t="str">
        <f>Main!C967</f>
        <v>Man City</v>
      </c>
      <c r="R857" s="49">
        <f>Main!D967</f>
        <v>3.91</v>
      </c>
      <c r="S857" s="49">
        <f>Main!E967</f>
        <v>3</v>
      </c>
      <c r="T857" s="49">
        <f>Main!F967</f>
        <v>6.13</v>
      </c>
      <c r="U857" s="49">
        <f>Main!G967</f>
        <v>3.71</v>
      </c>
      <c r="V857" s="49">
        <f>Main!H967</f>
        <v>2.9</v>
      </c>
      <c r="W857" s="49">
        <f>Main!I967</f>
        <v>6.63</v>
      </c>
      <c r="X857" s="49">
        <f>Main!J967</f>
        <v>3.43</v>
      </c>
      <c r="Y857" s="49">
        <f>Main!K967</f>
        <v>1.56</v>
      </c>
      <c r="Z857" s="49">
        <f>Main!L3607</f>
        <v>0</v>
      </c>
      <c r="AB857" s="49">
        <v>3</v>
      </c>
      <c r="AC857" s="49" t="str">
        <v>Cresswell</v>
      </c>
      <c r="AD857" s="49">
        <v>4.8</v>
      </c>
      <c r="AE857" s="49" t="str">
        <v>West Ham</v>
      </c>
      <c r="AF857" s="49">
        <v>2.87</v>
      </c>
      <c r="AG857" s="49">
        <v>2.71</v>
      </c>
      <c r="AH857" s="49">
        <v>2.66</v>
      </c>
      <c r="AI857" s="49">
        <v>3.33</v>
      </c>
      <c r="AJ857" s="49">
        <v>1.69</v>
      </c>
      <c r="AK857" s="49">
        <v>2.21</v>
      </c>
      <c r="AL857" s="49">
        <v>1.63</v>
      </c>
      <c r="AM857" s="49">
        <v>2.86</v>
      </c>
      <c r="AN857" s="49">
        <v>0</v>
      </c>
      <c r="AP857" s="50" t="str">
        <f>Main!A967</f>
        <v>Grealish</v>
      </c>
      <c r="AQ857" s="50">
        <f>Main!B967</f>
        <v>6.8</v>
      </c>
      <c r="AR857" s="50" t="str">
        <f>Main!C967</f>
        <v>Man City</v>
      </c>
      <c r="AS857" s="50">
        <f>Main!D967</f>
        <v>3.91</v>
      </c>
      <c r="AT857" s="50">
        <f>Main!E967</f>
        <v>3</v>
      </c>
      <c r="AU857" s="50">
        <f>Main!F967</f>
        <v>6.13</v>
      </c>
      <c r="AV857" s="50">
        <f>Main!G967</f>
        <v>3.71</v>
      </c>
      <c r="AW857" s="50">
        <f>Main!H967</f>
        <v>2.9</v>
      </c>
      <c r="AX857" s="50">
        <f>Main!I967</f>
        <v>6.63</v>
      </c>
      <c r="AY857" s="50">
        <f>Main!J967</f>
        <v>3.43</v>
      </c>
      <c r="AZ857" s="50">
        <f>Main!K967</f>
        <v>1.56</v>
      </c>
      <c r="BA857" s="50">
        <f>Main!L1847</f>
        <v>0</v>
      </c>
      <c r="BC857" s="50" t="str">
        <v>Grealish</v>
      </c>
      <c r="BD857" s="50">
        <v>6.8</v>
      </c>
      <c r="BE857" s="50" t="str">
        <v>Man City</v>
      </c>
      <c r="BF857" s="50">
        <v>3.91</v>
      </c>
      <c r="BG857" s="50">
        <v>3</v>
      </c>
      <c r="BH857" s="50">
        <v>6.13</v>
      </c>
      <c r="BI857" s="50">
        <v>3.71</v>
      </c>
      <c r="BJ857" s="50">
        <v>2.9</v>
      </c>
      <c r="BK857" s="50">
        <v>6.63</v>
      </c>
      <c r="BL857" s="50">
        <v>3.43</v>
      </c>
      <c r="BM857" s="50">
        <v>1.56</v>
      </c>
      <c r="BN857" s="50">
        <v>0</v>
      </c>
      <c r="BP857" s="126" t="str">
        <f>Main!A857</f>
        <v>Grealish</v>
      </c>
      <c r="BQ857" s="126">
        <f>Main!N3607</f>
        <v>0</v>
      </c>
      <c r="BR857" s="126">
        <f>Main!K87</f>
        <v>1.56</v>
      </c>
      <c r="BS857" s="126" t="str">
        <v>Grealish</v>
      </c>
      <c r="BT857" s="126">
        <v>0</v>
      </c>
      <c r="BU857" s="126">
        <v>1.56</v>
      </c>
      <c r="BV857" s="127" t="str">
        <f t="shared" si="101"/>
        <v>Grealish</v>
      </c>
      <c r="BW857" s="127">
        <f>Main!P3607</f>
        <v>0</v>
      </c>
      <c r="BX857" s="127">
        <f t="shared" si="102"/>
        <v>1.56</v>
      </c>
      <c r="BY857" s="127" t="str">
        <v>Grealish</v>
      </c>
      <c r="BZ857" s="127">
        <v>0</v>
      </c>
      <c r="CA857" s="127">
        <v>1.56</v>
      </c>
      <c r="CH857" s="19" t="str">
        <f t="shared" si="103"/>
        <v>Grealish</v>
      </c>
      <c r="CI857" s="19">
        <f>Main!M3607-BQ857-BW857-CC857</f>
        <v>0</v>
      </c>
      <c r="CJ857" s="19">
        <f t="shared" si="104"/>
        <v>1.56</v>
      </c>
      <c r="CK857" s="19" t="str">
        <v>Grealish</v>
      </c>
      <c r="CL857" s="19">
        <v>0</v>
      </c>
      <c r="CM857" s="19">
        <v>1.56</v>
      </c>
    </row>
    <row r="858" spans="1:91">
      <c r="A858" s="48" t="str">
        <v>Grealish</v>
      </c>
      <c r="B858" s="48">
        <v>6.8</v>
      </c>
      <c r="C858" s="48" t="str">
        <v>Man City</v>
      </c>
      <c r="D858" s="48">
        <v>3.91</v>
      </c>
      <c r="E858" s="48">
        <v>3</v>
      </c>
      <c r="F858" s="48">
        <v>6.13</v>
      </c>
      <c r="G858" s="48">
        <v>3.71</v>
      </c>
      <c r="H858" s="48">
        <v>2.9</v>
      </c>
      <c r="I858" s="48">
        <v>6.63</v>
      </c>
      <c r="J858" s="48">
        <v>3.43</v>
      </c>
      <c r="K858" s="48">
        <v>1.56</v>
      </c>
      <c r="L858" s="48">
        <v>0</v>
      </c>
      <c r="N858" s="252">
        <f t="shared" si="99"/>
        <v>2</v>
      </c>
      <c r="O858" s="49" t="str">
        <f>Main!A968</f>
        <v>Rashford</v>
      </c>
      <c r="P858" s="49">
        <f>Main!B968</f>
        <v>6.8</v>
      </c>
      <c r="Q858" s="49" t="str">
        <f>Main!C968</f>
        <v>Man Utd</v>
      </c>
      <c r="R858" s="49">
        <f>Main!D968</f>
        <v>4.4400000000000004</v>
      </c>
      <c r="S858" s="49">
        <f>Main!E968</f>
        <v>5.14</v>
      </c>
      <c r="T858" s="49">
        <f>Main!F968</f>
        <v>3.14</v>
      </c>
      <c r="U858" s="49">
        <f>Main!G968</f>
        <v>2.98</v>
      </c>
      <c r="V858" s="49">
        <f>Main!H968</f>
        <v>4.33</v>
      </c>
      <c r="W858" s="49">
        <f>Main!I968</f>
        <v>4.12</v>
      </c>
      <c r="X858" s="49">
        <f>Main!J968</f>
        <v>4.43</v>
      </c>
      <c r="Y858" s="49">
        <f>Main!K968</f>
        <v>2.1</v>
      </c>
      <c r="Z858" s="49">
        <f>Main!L3608</f>
        <v>1</v>
      </c>
      <c r="AB858" s="49">
        <v>3</v>
      </c>
      <c r="AC858" s="49" t="str">
        <v>Konsa</v>
      </c>
      <c r="AD858" s="49">
        <v>4.4000000000000004</v>
      </c>
      <c r="AE858" s="49" t="str">
        <v>Aston Villa</v>
      </c>
      <c r="AF858" s="49">
        <v>1.95</v>
      </c>
      <c r="AG858" s="49">
        <v>3.28</v>
      </c>
      <c r="AH858" s="49">
        <v>2.93</v>
      </c>
      <c r="AI858" s="49">
        <v>2.71</v>
      </c>
      <c r="AJ858" s="49">
        <v>2.98</v>
      </c>
      <c r="AK858" s="49">
        <v>1.21</v>
      </c>
      <c r="AL858" s="49">
        <v>1.9</v>
      </c>
      <c r="AM858" s="49">
        <v>2.59</v>
      </c>
      <c r="AN858" s="49">
        <v>0</v>
      </c>
      <c r="AP858" s="50" t="str">
        <f>Main!A968</f>
        <v>Rashford</v>
      </c>
      <c r="AQ858" s="50">
        <f>Main!B968</f>
        <v>6.8</v>
      </c>
      <c r="AR858" s="50" t="str">
        <f>Main!C968</f>
        <v>Man Utd</v>
      </c>
      <c r="AS858" s="50">
        <f>Main!D968</f>
        <v>4.4400000000000004</v>
      </c>
      <c r="AT858" s="50">
        <f>Main!E968</f>
        <v>5.14</v>
      </c>
      <c r="AU858" s="50">
        <f>Main!F968</f>
        <v>3.14</v>
      </c>
      <c r="AV858" s="50">
        <f>Main!G968</f>
        <v>2.98</v>
      </c>
      <c r="AW858" s="50">
        <f>Main!H968</f>
        <v>4.33</v>
      </c>
      <c r="AX858" s="50">
        <f>Main!I968</f>
        <v>4.12</v>
      </c>
      <c r="AY858" s="50">
        <f>Main!J968</f>
        <v>4.43</v>
      </c>
      <c r="AZ858" s="50">
        <f>Main!K968</f>
        <v>2.1</v>
      </c>
      <c r="BA858" s="50">
        <f>Main!L1848</f>
        <v>0</v>
      </c>
      <c r="BC858" s="50" t="str">
        <v>Rashford</v>
      </c>
      <c r="BD858" s="50">
        <v>6.8</v>
      </c>
      <c r="BE858" s="50" t="str">
        <v>Man Utd</v>
      </c>
      <c r="BF858" s="50">
        <v>4.4400000000000004</v>
      </c>
      <c r="BG858" s="50">
        <v>5.14</v>
      </c>
      <c r="BH858" s="50">
        <v>3.14</v>
      </c>
      <c r="BI858" s="50">
        <v>2.98</v>
      </c>
      <c r="BJ858" s="50">
        <v>4.33</v>
      </c>
      <c r="BK858" s="50">
        <v>4.12</v>
      </c>
      <c r="BL858" s="50">
        <v>4.43</v>
      </c>
      <c r="BM858" s="50">
        <v>2.1</v>
      </c>
      <c r="BN858" s="50">
        <v>0</v>
      </c>
      <c r="BP858" s="126" t="str">
        <f>Main!A858</f>
        <v>Rashford</v>
      </c>
      <c r="BQ858" s="126">
        <f>Main!N3608</f>
        <v>0</v>
      </c>
      <c r="BR858" s="126">
        <f>Main!K88</f>
        <v>2.1</v>
      </c>
      <c r="BS858" s="126" t="str">
        <v>Rashford</v>
      </c>
      <c r="BT858" s="126">
        <v>0</v>
      </c>
      <c r="BU858" s="126">
        <v>2.1</v>
      </c>
      <c r="BV858" s="127" t="str">
        <f t="shared" si="101"/>
        <v>Rashford</v>
      </c>
      <c r="BW858" s="127">
        <f>Main!P3608</f>
        <v>0</v>
      </c>
      <c r="BX858" s="127">
        <f t="shared" si="102"/>
        <v>2.1</v>
      </c>
      <c r="BY858" s="127" t="str">
        <v>Rashford</v>
      </c>
      <c r="BZ858" s="127">
        <v>0</v>
      </c>
      <c r="CA858" s="127">
        <v>2.1</v>
      </c>
      <c r="CH858" s="19" t="str">
        <f t="shared" si="103"/>
        <v>Rashford</v>
      </c>
      <c r="CI858" s="19">
        <f>Main!M3608-BQ858-BW858-CC858</f>
        <v>0</v>
      </c>
      <c r="CJ858" s="19">
        <f t="shared" si="104"/>
        <v>2.1</v>
      </c>
      <c r="CK858" s="19" t="str">
        <v>Rashford</v>
      </c>
      <c r="CL858" s="19">
        <v>0</v>
      </c>
      <c r="CM858" s="19">
        <v>2.1</v>
      </c>
    </row>
    <row r="859" spans="1:91">
      <c r="A859" s="48" t="str">
        <v>Zaha</v>
      </c>
      <c r="B859" s="48">
        <v>7.5</v>
      </c>
      <c r="C859" s="48" t="str">
        <v>Crystal Palace</v>
      </c>
      <c r="D859" s="48">
        <v>4.55</v>
      </c>
      <c r="E859" s="48">
        <v>4.08</v>
      </c>
      <c r="F859" s="48">
        <v>3.15</v>
      </c>
      <c r="G859" s="48">
        <v>3.69</v>
      </c>
      <c r="H859" s="48">
        <v>3.27</v>
      </c>
      <c r="I859" s="48">
        <v>4.0599999999999996</v>
      </c>
      <c r="J859" s="48">
        <v>3.83</v>
      </c>
      <c r="K859" s="48">
        <v>3.42</v>
      </c>
      <c r="L859" s="48">
        <v>0</v>
      </c>
      <c r="N859" s="252">
        <f t="shared" si="99"/>
        <v>2</v>
      </c>
      <c r="O859" s="49" t="str">
        <f>Main!A969</f>
        <v>Zaha</v>
      </c>
      <c r="P859" s="49">
        <f>Main!B969</f>
        <v>7.5</v>
      </c>
      <c r="Q859" s="49" t="str">
        <f>Main!C969</f>
        <v>Crystal Palace</v>
      </c>
      <c r="R859" s="49">
        <f>Main!D969</f>
        <v>4.55</v>
      </c>
      <c r="S859" s="49">
        <f>Main!E969</f>
        <v>4.08</v>
      </c>
      <c r="T859" s="49">
        <f>Main!F969</f>
        <v>3.15</v>
      </c>
      <c r="U859" s="49">
        <f>Main!G969</f>
        <v>3.69</v>
      </c>
      <c r="V859" s="49">
        <f>Main!H969</f>
        <v>3.27</v>
      </c>
      <c r="W859" s="49">
        <f>Main!I969</f>
        <v>4.0599999999999996</v>
      </c>
      <c r="X859" s="49">
        <f>Main!J969</f>
        <v>3.83</v>
      </c>
      <c r="Y859" s="49">
        <f>Main!K969</f>
        <v>3.42</v>
      </c>
      <c r="Z859" s="49">
        <f>Main!L3609</f>
        <v>0</v>
      </c>
      <c r="AB859" s="49">
        <v>3</v>
      </c>
      <c r="AC859" s="49" t="str">
        <v>Perraud</v>
      </c>
      <c r="AD859" s="49">
        <v>4.4000000000000004</v>
      </c>
      <c r="AE859" s="49" t="str">
        <v>Southampton</v>
      </c>
      <c r="AF859" s="49">
        <v>2.5299999999999998</v>
      </c>
      <c r="AG859" s="49">
        <v>3.56</v>
      </c>
      <c r="AH859" s="49">
        <v>2.5099999999999998</v>
      </c>
      <c r="AI859" s="49">
        <v>2.67</v>
      </c>
      <c r="AJ859" s="49">
        <v>2.0499999999999998</v>
      </c>
      <c r="AK859" s="49">
        <v>2.89</v>
      </c>
      <c r="AL859" s="49">
        <v>1.51</v>
      </c>
      <c r="AM859" s="49">
        <v>1.78</v>
      </c>
      <c r="AN859" s="49">
        <v>0</v>
      </c>
      <c r="AP859" s="50" t="str">
        <f>Main!A969</f>
        <v>Zaha</v>
      </c>
      <c r="AQ859" s="50">
        <f>Main!B969</f>
        <v>7.5</v>
      </c>
      <c r="AR859" s="50" t="str">
        <f>Main!C969</f>
        <v>Crystal Palace</v>
      </c>
      <c r="AS859" s="50">
        <f>Main!D969</f>
        <v>4.55</v>
      </c>
      <c r="AT859" s="50">
        <f>Main!E969</f>
        <v>4.08</v>
      </c>
      <c r="AU859" s="50">
        <f>Main!F969</f>
        <v>3.15</v>
      </c>
      <c r="AV859" s="50">
        <f>Main!G969</f>
        <v>3.69</v>
      </c>
      <c r="AW859" s="50">
        <f>Main!H969</f>
        <v>3.27</v>
      </c>
      <c r="AX859" s="50">
        <f>Main!I969</f>
        <v>4.0599999999999996</v>
      </c>
      <c r="AY859" s="50">
        <f>Main!J969</f>
        <v>3.83</v>
      </c>
      <c r="AZ859" s="50">
        <f>Main!K969</f>
        <v>3.42</v>
      </c>
      <c r="BA859" s="50">
        <f>Main!L1849</f>
        <v>0</v>
      </c>
      <c r="BC859" s="50" t="str">
        <v>Zaha</v>
      </c>
      <c r="BD859" s="50">
        <v>7.5</v>
      </c>
      <c r="BE859" s="50" t="str">
        <v>Crystal Palace</v>
      </c>
      <c r="BF859" s="50">
        <v>4.55</v>
      </c>
      <c r="BG859" s="50">
        <v>4.08</v>
      </c>
      <c r="BH859" s="50">
        <v>3.15</v>
      </c>
      <c r="BI859" s="50">
        <v>3.69</v>
      </c>
      <c r="BJ859" s="50">
        <v>3.27</v>
      </c>
      <c r="BK859" s="50">
        <v>4.0599999999999996</v>
      </c>
      <c r="BL859" s="50">
        <v>3.83</v>
      </c>
      <c r="BM859" s="50">
        <v>3.42</v>
      </c>
      <c r="BN859" s="50">
        <v>0</v>
      </c>
      <c r="BP859" s="126" t="str">
        <f>Main!A859</f>
        <v>Zaha</v>
      </c>
      <c r="BQ859" s="126">
        <f>Main!N3609</f>
        <v>0</v>
      </c>
      <c r="BR859" s="126">
        <f>Main!K89</f>
        <v>3.42</v>
      </c>
      <c r="BS859" s="126" t="str">
        <v>Zaha</v>
      </c>
      <c r="BT859" s="126">
        <v>0</v>
      </c>
      <c r="BU859" s="126">
        <v>3.42</v>
      </c>
      <c r="BV859" s="127" t="str">
        <f t="shared" si="101"/>
        <v>Zaha</v>
      </c>
      <c r="BW859" s="127">
        <f>Main!P3609</f>
        <v>0</v>
      </c>
      <c r="BX859" s="127">
        <f t="shared" si="102"/>
        <v>3.42</v>
      </c>
      <c r="BY859" s="127" t="str">
        <v>Zaha</v>
      </c>
      <c r="BZ859" s="127">
        <v>0</v>
      </c>
      <c r="CA859" s="127">
        <v>3.42</v>
      </c>
      <c r="CH859" s="19" t="str">
        <f t="shared" si="103"/>
        <v>Zaha</v>
      </c>
      <c r="CI859" s="19">
        <f>Main!M3609-BQ859-BW859-CC859</f>
        <v>0</v>
      </c>
      <c r="CJ859" s="19">
        <f t="shared" si="104"/>
        <v>3.42</v>
      </c>
      <c r="CK859" s="19" t="str">
        <v>Zaha</v>
      </c>
      <c r="CL859" s="19">
        <v>0</v>
      </c>
      <c r="CM859" s="19">
        <v>3.42</v>
      </c>
    </row>
    <row r="860" spans="1:91">
      <c r="A860" s="48" t="str">
        <v>Bernardo</v>
      </c>
      <c r="B860" s="48">
        <v>6.9</v>
      </c>
      <c r="C860" s="48" t="str">
        <v>Man City</v>
      </c>
      <c r="D860" s="48">
        <v>3.67</v>
      </c>
      <c r="E860" s="48">
        <v>2.9</v>
      </c>
      <c r="F860" s="48">
        <v>6.01</v>
      </c>
      <c r="G860" s="48">
        <v>3.55</v>
      </c>
      <c r="H860" s="48">
        <v>2.84</v>
      </c>
      <c r="I860" s="48">
        <v>6.03</v>
      </c>
      <c r="J860" s="48">
        <v>3.31</v>
      </c>
      <c r="K860" s="48">
        <v>1.45</v>
      </c>
      <c r="L860" s="48">
        <v>0</v>
      </c>
      <c r="N860" s="252">
        <f t="shared" si="99"/>
        <v>2</v>
      </c>
      <c r="O860" s="49" t="str">
        <f>Main!A970</f>
        <v>Bernardo</v>
      </c>
      <c r="P860" s="49">
        <f>Main!B970</f>
        <v>6.9</v>
      </c>
      <c r="Q860" s="49" t="str">
        <f>Main!C970</f>
        <v>Man City</v>
      </c>
      <c r="R860" s="49">
        <f>Main!D970</f>
        <v>3.67</v>
      </c>
      <c r="S860" s="49">
        <f>Main!E970</f>
        <v>2.9</v>
      </c>
      <c r="T860" s="49">
        <f>Main!F970</f>
        <v>6.01</v>
      </c>
      <c r="U860" s="49">
        <f>Main!G970</f>
        <v>3.55</v>
      </c>
      <c r="V860" s="49">
        <f>Main!H970</f>
        <v>2.84</v>
      </c>
      <c r="W860" s="49">
        <f>Main!I970</f>
        <v>6.03</v>
      </c>
      <c r="X860" s="49">
        <f>Main!J970</f>
        <v>3.31</v>
      </c>
      <c r="Y860" s="49">
        <f>Main!K970</f>
        <v>1.45</v>
      </c>
      <c r="Z860" s="49">
        <f>Main!L3610</f>
        <v>0</v>
      </c>
      <c r="AB860" s="49">
        <v>3</v>
      </c>
      <c r="AC860" s="49" t="str">
        <v>Kehrer</v>
      </c>
      <c r="AD860" s="49">
        <v>4.5</v>
      </c>
      <c r="AE860" s="49" t="str">
        <v>West Ham</v>
      </c>
      <c r="AF860" s="49">
        <v>3.05</v>
      </c>
      <c r="AG860" s="49">
        <v>2.16</v>
      </c>
      <c r="AH860" s="49">
        <v>2.38</v>
      </c>
      <c r="AI860" s="49">
        <v>3</v>
      </c>
      <c r="AJ860" s="49">
        <v>1.8</v>
      </c>
      <c r="AK860" s="49">
        <v>2.35</v>
      </c>
      <c r="AL860" s="49">
        <v>1.74</v>
      </c>
      <c r="AM860" s="49">
        <v>2.98</v>
      </c>
      <c r="AN860" s="49">
        <v>0</v>
      </c>
      <c r="AP860" s="50" t="str">
        <f>Main!A970</f>
        <v>Bernardo</v>
      </c>
      <c r="AQ860" s="50">
        <f>Main!B970</f>
        <v>6.9</v>
      </c>
      <c r="AR860" s="50" t="str">
        <f>Main!C970</f>
        <v>Man City</v>
      </c>
      <c r="AS860" s="50">
        <f>Main!D970</f>
        <v>3.67</v>
      </c>
      <c r="AT860" s="50">
        <f>Main!E970</f>
        <v>2.9</v>
      </c>
      <c r="AU860" s="50">
        <f>Main!F970</f>
        <v>6.01</v>
      </c>
      <c r="AV860" s="50">
        <f>Main!G970</f>
        <v>3.55</v>
      </c>
      <c r="AW860" s="50">
        <f>Main!H970</f>
        <v>2.84</v>
      </c>
      <c r="AX860" s="50">
        <f>Main!I970</f>
        <v>6.03</v>
      </c>
      <c r="AY860" s="50">
        <f>Main!J970</f>
        <v>3.31</v>
      </c>
      <c r="AZ860" s="50">
        <f>Main!K970</f>
        <v>1.45</v>
      </c>
      <c r="BA860" s="50">
        <f>Main!L1850</f>
        <v>0</v>
      </c>
      <c r="BC860" s="50" t="str">
        <v>Bernardo</v>
      </c>
      <c r="BD860" s="50">
        <v>6.9</v>
      </c>
      <c r="BE860" s="50" t="str">
        <v>Man City</v>
      </c>
      <c r="BF860" s="50">
        <v>3.67</v>
      </c>
      <c r="BG860" s="50">
        <v>2.9</v>
      </c>
      <c r="BH860" s="50">
        <v>6.01</v>
      </c>
      <c r="BI860" s="50">
        <v>3.55</v>
      </c>
      <c r="BJ860" s="50">
        <v>2.84</v>
      </c>
      <c r="BK860" s="50">
        <v>6.03</v>
      </c>
      <c r="BL860" s="50">
        <v>3.31</v>
      </c>
      <c r="BM860" s="50">
        <v>1.45</v>
      </c>
      <c r="BN860" s="50">
        <v>0</v>
      </c>
      <c r="BP860" s="126" t="str">
        <f>Main!A860</f>
        <v>Bernardo</v>
      </c>
      <c r="BQ860" s="126">
        <f>Main!N3610</f>
        <v>0</v>
      </c>
      <c r="BR860" s="126">
        <f>Main!K90</f>
        <v>1.45</v>
      </c>
      <c r="BS860" s="126" t="str">
        <v>Bernardo</v>
      </c>
      <c r="BT860" s="126">
        <v>0</v>
      </c>
      <c r="BU860" s="126">
        <v>1.45</v>
      </c>
      <c r="BV860" s="127" t="str">
        <f t="shared" si="101"/>
        <v>Bernardo</v>
      </c>
      <c r="BW860" s="127">
        <f>Main!P3610</f>
        <v>0</v>
      </c>
      <c r="BX860" s="127">
        <f t="shared" si="102"/>
        <v>1.45</v>
      </c>
      <c r="BY860" s="127" t="str">
        <v>Bernardo</v>
      </c>
      <c r="BZ860" s="127">
        <v>0</v>
      </c>
      <c r="CA860" s="127">
        <v>1.45</v>
      </c>
      <c r="CH860" s="19" t="str">
        <f t="shared" si="103"/>
        <v>Bernardo</v>
      </c>
      <c r="CI860" s="19">
        <f>Main!M3610-BQ860-BW860-CC860</f>
        <v>0</v>
      </c>
      <c r="CJ860" s="19">
        <f t="shared" si="104"/>
        <v>1.45</v>
      </c>
      <c r="CK860" s="19" t="str">
        <v>Bernardo</v>
      </c>
      <c r="CL860" s="19">
        <v>0</v>
      </c>
      <c r="CM860" s="19">
        <v>1.45</v>
      </c>
    </row>
    <row r="861" spans="1:91">
      <c r="A861" s="48" t="str">
        <v>Groß</v>
      </c>
      <c r="B861" s="48">
        <v>5.6</v>
      </c>
      <c r="C861" s="48" t="str">
        <v>Brighton</v>
      </c>
      <c r="D861" s="48">
        <v>3.51</v>
      </c>
      <c r="E861" s="48">
        <v>3.83</v>
      </c>
      <c r="F861" s="48">
        <v>3.26</v>
      </c>
      <c r="G861" s="48">
        <v>3.5</v>
      </c>
      <c r="H861" s="48">
        <v>4.26</v>
      </c>
      <c r="I861" s="48">
        <v>3.42</v>
      </c>
      <c r="J861" s="48">
        <v>4.26</v>
      </c>
      <c r="K861" s="48">
        <v>1.87</v>
      </c>
      <c r="L861" s="48">
        <v>0</v>
      </c>
      <c r="N861" s="252">
        <f t="shared" si="99"/>
        <v>2</v>
      </c>
      <c r="O861" s="49" t="str">
        <f>Main!A971</f>
        <v>Groß</v>
      </c>
      <c r="P861" s="49">
        <f>Main!B971</f>
        <v>5.6</v>
      </c>
      <c r="Q861" s="49" t="str">
        <f>Main!C971</f>
        <v>Brighton</v>
      </c>
      <c r="R861" s="49">
        <f>Main!D971</f>
        <v>3.51</v>
      </c>
      <c r="S861" s="49">
        <f>Main!E971</f>
        <v>3.83</v>
      </c>
      <c r="T861" s="49">
        <f>Main!F971</f>
        <v>3.26</v>
      </c>
      <c r="U861" s="49">
        <f>Main!G971</f>
        <v>3.5</v>
      </c>
      <c r="V861" s="49">
        <f>Main!H971</f>
        <v>4.26</v>
      </c>
      <c r="W861" s="49">
        <f>Main!I971</f>
        <v>3.42</v>
      </c>
      <c r="X861" s="49">
        <f>Main!J971</f>
        <v>4.26</v>
      </c>
      <c r="Y861" s="49">
        <f>Main!K971</f>
        <v>1.87</v>
      </c>
      <c r="Z861" s="49">
        <f>Main!L3611</f>
        <v>0</v>
      </c>
      <c r="AB861" s="49">
        <v>3</v>
      </c>
      <c r="AC861" s="49" t="str">
        <v>Ream</v>
      </c>
      <c r="AD861" s="49">
        <v>4.5</v>
      </c>
      <c r="AE861" s="49" t="str">
        <v>Fulham</v>
      </c>
      <c r="AF861" s="49">
        <v>3.01</v>
      </c>
      <c r="AG861" s="49">
        <v>4.28</v>
      </c>
      <c r="AH861" s="49">
        <v>1.46</v>
      </c>
      <c r="AI861" s="49">
        <v>1.91</v>
      </c>
      <c r="AJ861" s="49">
        <v>1.48</v>
      </c>
      <c r="AK861" s="49">
        <v>3.12</v>
      </c>
      <c r="AL861" s="49">
        <v>1.69</v>
      </c>
      <c r="AM861" s="49">
        <v>2.4</v>
      </c>
      <c r="AN861" s="49">
        <v>0</v>
      </c>
      <c r="AP861" s="50" t="str">
        <f>Main!A971</f>
        <v>Groß</v>
      </c>
      <c r="AQ861" s="50">
        <f>Main!B971</f>
        <v>5.6</v>
      </c>
      <c r="AR861" s="50" t="str">
        <f>Main!C971</f>
        <v>Brighton</v>
      </c>
      <c r="AS861" s="50">
        <f>Main!D971</f>
        <v>3.51</v>
      </c>
      <c r="AT861" s="50">
        <f>Main!E971</f>
        <v>3.83</v>
      </c>
      <c r="AU861" s="50">
        <f>Main!F971</f>
        <v>3.26</v>
      </c>
      <c r="AV861" s="50">
        <f>Main!G971</f>
        <v>3.5</v>
      </c>
      <c r="AW861" s="50">
        <f>Main!H971</f>
        <v>4.26</v>
      </c>
      <c r="AX861" s="50">
        <f>Main!I971</f>
        <v>3.42</v>
      </c>
      <c r="AY861" s="50">
        <f>Main!J971</f>
        <v>4.26</v>
      </c>
      <c r="AZ861" s="50">
        <f>Main!K971</f>
        <v>1.87</v>
      </c>
      <c r="BA861" s="50">
        <f>Main!L1851</f>
        <v>0</v>
      </c>
      <c r="BC861" s="50" t="str">
        <v>Groß</v>
      </c>
      <c r="BD861" s="50">
        <v>5.6</v>
      </c>
      <c r="BE861" s="50" t="str">
        <v>Brighton</v>
      </c>
      <c r="BF861" s="50">
        <v>3.51</v>
      </c>
      <c r="BG861" s="50">
        <v>3.83</v>
      </c>
      <c r="BH861" s="50">
        <v>3.26</v>
      </c>
      <c r="BI861" s="50">
        <v>3.5</v>
      </c>
      <c r="BJ861" s="50">
        <v>4.26</v>
      </c>
      <c r="BK861" s="50">
        <v>3.42</v>
      </c>
      <c r="BL861" s="50">
        <v>4.26</v>
      </c>
      <c r="BM861" s="50">
        <v>1.87</v>
      </c>
      <c r="BN861" s="50">
        <v>0</v>
      </c>
      <c r="BP861" s="126" t="str">
        <f>Main!A861</f>
        <v>Groß</v>
      </c>
      <c r="BQ861" s="126">
        <f>Main!N3611</f>
        <v>0</v>
      </c>
      <c r="BR861" s="126">
        <f>Main!K91</f>
        <v>1.87</v>
      </c>
      <c r="BS861" s="126" t="str">
        <v>Groß</v>
      </c>
      <c r="BT861" s="126">
        <v>0</v>
      </c>
      <c r="BU861" s="126">
        <v>1.87</v>
      </c>
      <c r="BV861" s="127" t="str">
        <f t="shared" si="101"/>
        <v>Groß</v>
      </c>
      <c r="BW861" s="127">
        <f>Main!P3611</f>
        <v>0</v>
      </c>
      <c r="BX861" s="127">
        <f t="shared" si="102"/>
        <v>1.87</v>
      </c>
      <c r="BY861" s="127" t="str">
        <v>Groß</v>
      </c>
      <c r="BZ861" s="127">
        <v>0</v>
      </c>
      <c r="CA861" s="127">
        <v>1.87</v>
      </c>
      <c r="CH861" s="19" t="str">
        <f t="shared" si="103"/>
        <v>Groß</v>
      </c>
      <c r="CI861" s="19">
        <f>Main!M3611-BQ861-BW861-CC861</f>
        <v>0</v>
      </c>
      <c r="CJ861" s="19">
        <f t="shared" si="104"/>
        <v>1.87</v>
      </c>
      <c r="CK861" s="19" t="str">
        <v>Groß</v>
      </c>
      <c r="CL861" s="19">
        <v>0</v>
      </c>
      <c r="CM861" s="19">
        <v>1.87</v>
      </c>
    </row>
    <row r="862" spans="1:91">
      <c r="A862" s="48" t="str">
        <v>Bowen</v>
      </c>
      <c r="B862" s="48">
        <v>8</v>
      </c>
      <c r="C862" s="48" t="str">
        <v>West Ham</v>
      </c>
      <c r="D862" s="48">
        <v>4.2</v>
      </c>
      <c r="E862" s="48">
        <v>3.76</v>
      </c>
      <c r="F862" s="48">
        <v>3.46</v>
      </c>
      <c r="G862" s="48">
        <v>3.99</v>
      </c>
      <c r="H862" s="48">
        <v>2.77</v>
      </c>
      <c r="I862" s="48">
        <v>3.19</v>
      </c>
      <c r="J862" s="48">
        <v>2.95</v>
      </c>
      <c r="K862" s="48">
        <v>3.35</v>
      </c>
      <c r="L862" s="48">
        <v>0</v>
      </c>
      <c r="N862" s="252">
        <f t="shared" si="99"/>
        <v>2</v>
      </c>
      <c r="O862" s="49" t="str">
        <f>Main!A972</f>
        <v>Bowen</v>
      </c>
      <c r="P862" s="49">
        <f>Main!B972</f>
        <v>8</v>
      </c>
      <c r="Q862" s="49" t="str">
        <f>Main!C972</f>
        <v>West Ham</v>
      </c>
      <c r="R862" s="49">
        <f>Main!D972</f>
        <v>4.2</v>
      </c>
      <c r="S862" s="49">
        <f>Main!E972</f>
        <v>3.76</v>
      </c>
      <c r="T862" s="49">
        <f>Main!F972</f>
        <v>3.46</v>
      </c>
      <c r="U862" s="49">
        <f>Main!G972</f>
        <v>3.99</v>
      </c>
      <c r="V862" s="49">
        <f>Main!H972</f>
        <v>2.77</v>
      </c>
      <c r="W862" s="49">
        <f>Main!I972</f>
        <v>3.19</v>
      </c>
      <c r="X862" s="49">
        <f>Main!J972</f>
        <v>2.95</v>
      </c>
      <c r="Y862" s="49">
        <f>Main!K972</f>
        <v>3.35</v>
      </c>
      <c r="Z862" s="49">
        <f>Main!L3612</f>
        <v>0</v>
      </c>
      <c r="AB862" s="49">
        <v>3</v>
      </c>
      <c r="AC862" s="49" t="str">
        <v>R.Sessegnon</v>
      </c>
      <c r="AD862" s="49">
        <v>4.5</v>
      </c>
      <c r="AE862" s="49" t="str">
        <v>Spurs</v>
      </c>
      <c r="AF862" s="49">
        <v>1.93</v>
      </c>
      <c r="AG862" s="49">
        <v>2.33</v>
      </c>
      <c r="AH862" s="49">
        <v>3.6</v>
      </c>
      <c r="AI862" s="49">
        <v>2.44</v>
      </c>
      <c r="AJ862" s="49">
        <v>1.61</v>
      </c>
      <c r="AK862" s="49">
        <v>2.38</v>
      </c>
      <c r="AL862" s="49">
        <v>2.61</v>
      </c>
      <c r="AM862" s="49">
        <v>2.27</v>
      </c>
      <c r="AN862" s="49">
        <v>0</v>
      </c>
      <c r="AP862" s="50" t="str">
        <f>Main!A972</f>
        <v>Bowen</v>
      </c>
      <c r="AQ862" s="50">
        <f>Main!B972</f>
        <v>8</v>
      </c>
      <c r="AR862" s="50" t="str">
        <f>Main!C972</f>
        <v>West Ham</v>
      </c>
      <c r="AS862" s="50">
        <f>Main!D972</f>
        <v>4.2</v>
      </c>
      <c r="AT862" s="50">
        <f>Main!E972</f>
        <v>3.76</v>
      </c>
      <c r="AU862" s="50">
        <f>Main!F972</f>
        <v>3.46</v>
      </c>
      <c r="AV862" s="50">
        <f>Main!G972</f>
        <v>3.99</v>
      </c>
      <c r="AW862" s="50">
        <f>Main!H972</f>
        <v>2.77</v>
      </c>
      <c r="AX862" s="50">
        <f>Main!I972</f>
        <v>3.19</v>
      </c>
      <c r="AY862" s="50">
        <f>Main!J972</f>
        <v>2.95</v>
      </c>
      <c r="AZ862" s="50">
        <f>Main!K972</f>
        <v>3.35</v>
      </c>
      <c r="BA862" s="50">
        <f>Main!L1852</f>
        <v>0</v>
      </c>
      <c r="BC862" s="50" t="str">
        <v>Bowen</v>
      </c>
      <c r="BD862" s="50">
        <v>8</v>
      </c>
      <c r="BE862" s="50" t="str">
        <v>West Ham</v>
      </c>
      <c r="BF862" s="50">
        <v>4.2</v>
      </c>
      <c r="BG862" s="50">
        <v>3.76</v>
      </c>
      <c r="BH862" s="50">
        <v>3.46</v>
      </c>
      <c r="BI862" s="50">
        <v>3.99</v>
      </c>
      <c r="BJ862" s="50">
        <v>2.77</v>
      </c>
      <c r="BK862" s="50">
        <v>3.19</v>
      </c>
      <c r="BL862" s="50">
        <v>2.95</v>
      </c>
      <c r="BM862" s="50">
        <v>3.35</v>
      </c>
      <c r="BN862" s="50">
        <v>0</v>
      </c>
      <c r="BP862" s="126" t="str">
        <f>Main!A862</f>
        <v>Bowen</v>
      </c>
      <c r="BQ862" s="126">
        <f>Main!N3612</f>
        <v>0</v>
      </c>
      <c r="BR862" s="126">
        <f>Main!K92</f>
        <v>3.35</v>
      </c>
      <c r="BS862" s="126" t="str">
        <v>Bowen</v>
      </c>
      <c r="BT862" s="126">
        <v>0</v>
      </c>
      <c r="BU862" s="126">
        <v>3.35</v>
      </c>
      <c r="BV862" s="127" t="str">
        <f t="shared" si="101"/>
        <v>Bowen</v>
      </c>
      <c r="BW862" s="127">
        <f>Main!P3612</f>
        <v>0</v>
      </c>
      <c r="BX862" s="127">
        <f t="shared" si="102"/>
        <v>3.35</v>
      </c>
      <c r="BY862" s="127" t="str">
        <v>Bowen</v>
      </c>
      <c r="BZ862" s="127">
        <v>0</v>
      </c>
      <c r="CA862" s="127">
        <v>3.35</v>
      </c>
      <c r="CH862" s="19" t="str">
        <f t="shared" si="103"/>
        <v>Bowen</v>
      </c>
      <c r="CI862" s="19">
        <f>Main!M3612-BQ862-BW862-CC862</f>
        <v>0</v>
      </c>
      <c r="CJ862" s="19">
        <f t="shared" si="104"/>
        <v>3.35</v>
      </c>
      <c r="CK862" s="19" t="str">
        <v>Bowen</v>
      </c>
      <c r="CL862" s="19">
        <v>0</v>
      </c>
      <c r="CM862" s="19">
        <v>3.35</v>
      </c>
    </row>
    <row r="863" spans="1:91">
      <c r="A863" s="48" t="str">
        <v>Andreas</v>
      </c>
      <c r="B863" s="48">
        <v>4.5999999999999996</v>
      </c>
      <c r="C863" s="48" t="str">
        <v>Fulham</v>
      </c>
      <c r="D863" s="48" t="e">
        <v>#REF!</v>
      </c>
      <c r="E863" s="48">
        <v>3.73</v>
      </c>
      <c r="F863" s="48">
        <v>2.54</v>
      </c>
      <c r="G863" s="48">
        <v>2.95</v>
      </c>
      <c r="H863" s="48">
        <v>2.5</v>
      </c>
      <c r="I863" s="48">
        <v>3.52</v>
      </c>
      <c r="J863" s="48">
        <v>2.62</v>
      </c>
      <c r="K863" s="48">
        <v>2.67</v>
      </c>
      <c r="L863" s="48">
        <v>0</v>
      </c>
      <c r="N863" s="252">
        <f t="shared" si="99"/>
        <v>2</v>
      </c>
      <c r="O863" s="49" t="str">
        <f>Main!A973</f>
        <v>Andreas</v>
      </c>
      <c r="P863" s="49">
        <f>Main!B973</f>
        <v>4.5999999999999996</v>
      </c>
      <c r="Q863" s="49" t="str">
        <f>Main!C973</f>
        <v>Fulham</v>
      </c>
      <c r="R863" s="49" t="e">
        <f>Main!D973</f>
        <v>#REF!</v>
      </c>
      <c r="S863" s="49">
        <f>Main!E973</f>
        <v>3.73</v>
      </c>
      <c r="T863" s="49">
        <f>Main!F973</f>
        <v>2.54</v>
      </c>
      <c r="U863" s="49">
        <f>Main!G973</f>
        <v>2.95</v>
      </c>
      <c r="V863" s="49">
        <f>Main!H973</f>
        <v>2.5</v>
      </c>
      <c r="W863" s="49">
        <f>Main!I973</f>
        <v>3.52</v>
      </c>
      <c r="X863" s="49">
        <f>Main!J973</f>
        <v>2.62</v>
      </c>
      <c r="Y863" s="49">
        <f>Main!K973</f>
        <v>2.67</v>
      </c>
      <c r="Z863" s="49">
        <f>Main!L3613</f>
        <v>0</v>
      </c>
      <c r="AB863" s="49">
        <v>3</v>
      </c>
      <c r="AC863" s="49" t="str">
        <v>Aké</v>
      </c>
      <c r="AD863" s="49">
        <v>5</v>
      </c>
      <c r="AE863" s="49" t="str">
        <v>Man City</v>
      </c>
      <c r="AF863" s="49">
        <v>2.61</v>
      </c>
      <c r="AG863" s="49">
        <v>1.97</v>
      </c>
      <c r="AH863" s="49">
        <v>3.9</v>
      </c>
      <c r="AI863" s="49">
        <v>2.41</v>
      </c>
      <c r="AJ863" s="49">
        <v>1.73</v>
      </c>
      <c r="AK863" s="49">
        <v>3.48</v>
      </c>
      <c r="AL863" s="49">
        <v>2.06</v>
      </c>
      <c r="AM863" s="49">
        <v>0.92</v>
      </c>
      <c r="AN863" s="49">
        <v>0</v>
      </c>
      <c r="AP863" s="50" t="str">
        <f>Main!A973</f>
        <v>Andreas</v>
      </c>
      <c r="AQ863" s="50">
        <f>Main!B973</f>
        <v>4.5999999999999996</v>
      </c>
      <c r="AR863" s="50" t="str">
        <f>Main!C973</f>
        <v>Fulham</v>
      </c>
      <c r="AS863" s="50" t="e">
        <f>Main!D973</f>
        <v>#REF!</v>
      </c>
      <c r="AT863" s="50">
        <f>Main!E973</f>
        <v>3.73</v>
      </c>
      <c r="AU863" s="50">
        <f>Main!F973</f>
        <v>2.54</v>
      </c>
      <c r="AV863" s="50">
        <f>Main!G973</f>
        <v>2.95</v>
      </c>
      <c r="AW863" s="50">
        <f>Main!H973</f>
        <v>2.5</v>
      </c>
      <c r="AX863" s="50">
        <f>Main!I973</f>
        <v>3.52</v>
      </c>
      <c r="AY863" s="50">
        <f>Main!J973</f>
        <v>2.62</v>
      </c>
      <c r="AZ863" s="50">
        <f>Main!K973</f>
        <v>2.67</v>
      </c>
      <c r="BA863" s="50">
        <f>Main!L1853</f>
        <v>0</v>
      </c>
      <c r="BC863" s="50" t="str">
        <v>Andreas</v>
      </c>
      <c r="BD863" s="50">
        <v>4.5999999999999996</v>
      </c>
      <c r="BE863" s="50" t="str">
        <v>Fulham</v>
      </c>
      <c r="BF863" s="50" t="e">
        <v>#REF!</v>
      </c>
      <c r="BG863" s="50">
        <v>3.73</v>
      </c>
      <c r="BH863" s="50">
        <v>2.54</v>
      </c>
      <c r="BI863" s="50">
        <v>2.95</v>
      </c>
      <c r="BJ863" s="50">
        <v>2.5</v>
      </c>
      <c r="BK863" s="50">
        <v>3.52</v>
      </c>
      <c r="BL863" s="50">
        <v>2.62</v>
      </c>
      <c r="BM863" s="50">
        <v>2.67</v>
      </c>
      <c r="BN863" s="50">
        <v>0</v>
      </c>
      <c r="BP863" s="126" t="str">
        <f>Main!A863</f>
        <v>Andreas</v>
      </c>
      <c r="BQ863" s="126">
        <f>Main!N3613</f>
        <v>0</v>
      </c>
      <c r="BR863" s="126">
        <f>Main!K93</f>
        <v>2.67</v>
      </c>
      <c r="BS863" s="126" t="str">
        <v>Andreas</v>
      </c>
      <c r="BT863" s="126">
        <v>0</v>
      </c>
      <c r="BU863" s="126">
        <v>2.67</v>
      </c>
      <c r="BV863" s="127" t="str">
        <f t="shared" si="101"/>
        <v>Andreas</v>
      </c>
      <c r="BW863" s="127">
        <f>Main!P3613</f>
        <v>0</v>
      </c>
      <c r="BX863" s="127">
        <f t="shared" si="102"/>
        <v>2.67</v>
      </c>
      <c r="BY863" s="127" t="str">
        <v>Andreas</v>
      </c>
      <c r="BZ863" s="127">
        <v>0</v>
      </c>
      <c r="CA863" s="127">
        <v>2.67</v>
      </c>
      <c r="CH863" s="19" t="str">
        <f t="shared" si="103"/>
        <v>Andreas</v>
      </c>
      <c r="CI863" s="19">
        <f>Main!M3613-BQ863-BW863-CC863</f>
        <v>0</v>
      </c>
      <c r="CJ863" s="19">
        <f t="shared" si="104"/>
        <v>2.67</v>
      </c>
      <c r="CK863" s="19" t="str">
        <v>Andreas</v>
      </c>
      <c r="CL863" s="19">
        <v>0</v>
      </c>
      <c r="CM863" s="19">
        <v>2.67</v>
      </c>
    </row>
    <row r="864" spans="1:91">
      <c r="A864" s="48" t="str">
        <v>Ward-Prowse</v>
      </c>
      <c r="B864" s="48">
        <v>6.2</v>
      </c>
      <c r="C864" s="48" t="str">
        <v>Southampton</v>
      </c>
      <c r="D864" s="48">
        <v>3.44</v>
      </c>
      <c r="E864" s="48">
        <v>3.87</v>
      </c>
      <c r="F864" s="48">
        <v>3.24</v>
      </c>
      <c r="G864" s="48">
        <v>3.57</v>
      </c>
      <c r="H864" s="48">
        <v>3.07</v>
      </c>
      <c r="I864" s="48">
        <v>3.54</v>
      </c>
      <c r="J864" s="48">
        <v>2.65</v>
      </c>
      <c r="K864" s="48">
        <v>2.93</v>
      </c>
      <c r="L864" s="48">
        <v>0</v>
      </c>
      <c r="N864" s="252">
        <f t="shared" si="99"/>
        <v>2</v>
      </c>
      <c r="O864" s="49" t="str">
        <f>Main!A974</f>
        <v>Ward-Prowse</v>
      </c>
      <c r="P864" s="49">
        <f>Main!B974</f>
        <v>6.2</v>
      </c>
      <c r="Q864" s="49" t="str">
        <f>Main!C974</f>
        <v>Southampton</v>
      </c>
      <c r="R864" s="49">
        <f>Main!D974</f>
        <v>3.44</v>
      </c>
      <c r="S864" s="49">
        <f>Main!E974</f>
        <v>3.87</v>
      </c>
      <c r="T864" s="49">
        <f>Main!F974</f>
        <v>3.24</v>
      </c>
      <c r="U864" s="49">
        <f>Main!G974</f>
        <v>3.57</v>
      </c>
      <c r="V864" s="49">
        <f>Main!H974</f>
        <v>3.07</v>
      </c>
      <c r="W864" s="49">
        <f>Main!I974</f>
        <v>3.54</v>
      </c>
      <c r="X864" s="49">
        <f>Main!J974</f>
        <v>2.65</v>
      </c>
      <c r="Y864" s="49">
        <f>Main!K974</f>
        <v>2.93</v>
      </c>
      <c r="Z864" s="49">
        <f>Main!L3614</f>
        <v>0</v>
      </c>
      <c r="AB864" s="49">
        <v>3</v>
      </c>
      <c r="AC864" s="49" t="str">
        <v>Azpilicueta</v>
      </c>
      <c r="AD864" s="49">
        <v>4.8</v>
      </c>
      <c r="AE864" s="49" t="str">
        <v>Chelsea</v>
      </c>
      <c r="AF864" s="49">
        <v>3.33</v>
      </c>
      <c r="AG864" s="49">
        <v>4.82</v>
      </c>
      <c r="AH864" s="49">
        <v>3.41</v>
      </c>
      <c r="AI864" s="49">
        <v>1.62</v>
      </c>
      <c r="AJ864" s="49">
        <v>2.12</v>
      </c>
      <c r="AK864" s="49">
        <v>1.27</v>
      </c>
      <c r="AL864" s="49">
        <v>1.46</v>
      </c>
      <c r="AM864" s="49">
        <v>1.04</v>
      </c>
      <c r="AN864" s="49">
        <v>0</v>
      </c>
      <c r="AP864" s="50" t="str">
        <f>Main!A974</f>
        <v>Ward-Prowse</v>
      </c>
      <c r="AQ864" s="50">
        <f>Main!B974</f>
        <v>6.2</v>
      </c>
      <c r="AR864" s="50" t="str">
        <f>Main!C974</f>
        <v>Southampton</v>
      </c>
      <c r="AS864" s="50">
        <f>Main!D974</f>
        <v>3.44</v>
      </c>
      <c r="AT864" s="50">
        <f>Main!E974</f>
        <v>3.87</v>
      </c>
      <c r="AU864" s="50">
        <f>Main!F974</f>
        <v>3.24</v>
      </c>
      <c r="AV864" s="50">
        <f>Main!G974</f>
        <v>3.57</v>
      </c>
      <c r="AW864" s="50">
        <f>Main!H974</f>
        <v>3.07</v>
      </c>
      <c r="AX864" s="50">
        <f>Main!I974</f>
        <v>3.54</v>
      </c>
      <c r="AY864" s="50">
        <f>Main!J974</f>
        <v>2.65</v>
      </c>
      <c r="AZ864" s="50">
        <f>Main!K974</f>
        <v>2.93</v>
      </c>
      <c r="BA864" s="50">
        <f>Main!L1854</f>
        <v>0</v>
      </c>
      <c r="BC864" s="50" t="str">
        <v>Ward-Prowse</v>
      </c>
      <c r="BD864" s="50">
        <v>6.2</v>
      </c>
      <c r="BE864" s="50" t="str">
        <v>Southampton</v>
      </c>
      <c r="BF864" s="50">
        <v>3.44</v>
      </c>
      <c r="BG864" s="50">
        <v>3.87</v>
      </c>
      <c r="BH864" s="50">
        <v>3.24</v>
      </c>
      <c r="BI864" s="50">
        <v>3.57</v>
      </c>
      <c r="BJ864" s="50">
        <v>3.07</v>
      </c>
      <c r="BK864" s="50">
        <v>3.54</v>
      </c>
      <c r="BL864" s="50">
        <v>2.65</v>
      </c>
      <c r="BM864" s="50">
        <v>2.93</v>
      </c>
      <c r="BN864" s="50">
        <v>0</v>
      </c>
      <c r="BP864" s="126" t="str">
        <f>Main!A864</f>
        <v>Ward-Prowse</v>
      </c>
      <c r="BQ864" s="126">
        <f>Main!N3614</f>
        <v>0</v>
      </c>
      <c r="BR864" s="126">
        <f>Main!K94</f>
        <v>2.93</v>
      </c>
      <c r="BS864" s="126" t="str">
        <v>Ward-Prowse</v>
      </c>
      <c r="BT864" s="126">
        <v>0</v>
      </c>
      <c r="BU864" s="126">
        <v>2.93</v>
      </c>
      <c r="BV864" s="127" t="str">
        <f t="shared" si="101"/>
        <v>Ward-Prowse</v>
      </c>
      <c r="BW864" s="127">
        <f>Main!P3614</f>
        <v>0</v>
      </c>
      <c r="BX864" s="127">
        <f t="shared" si="102"/>
        <v>2.93</v>
      </c>
      <c r="BY864" s="127" t="str">
        <v>Ward-Prowse</v>
      </c>
      <c r="BZ864" s="127">
        <v>0</v>
      </c>
      <c r="CA864" s="127">
        <v>2.93</v>
      </c>
      <c r="CH864" s="19" t="str">
        <f t="shared" si="103"/>
        <v>Ward-Prowse</v>
      </c>
      <c r="CI864" s="19">
        <f>Main!M3614-BQ864-BW864-CC864</f>
        <v>0</v>
      </c>
      <c r="CJ864" s="19">
        <f t="shared" si="104"/>
        <v>2.93</v>
      </c>
      <c r="CK864" s="19" t="str">
        <v>Ward-Prowse</v>
      </c>
      <c r="CL864" s="19">
        <v>0</v>
      </c>
      <c r="CM864" s="19">
        <v>2.93</v>
      </c>
    </row>
    <row r="865" spans="1:91">
      <c r="A865" s="48" t="str">
        <v>Barnes</v>
      </c>
      <c r="B865" s="48">
        <v>6.9</v>
      </c>
      <c r="C865" s="48" t="str">
        <v>Leicester</v>
      </c>
      <c r="D865" s="48">
        <v>3.04</v>
      </c>
      <c r="E865" s="48">
        <v>4.3</v>
      </c>
      <c r="F865" s="48">
        <v>3.89</v>
      </c>
      <c r="G865" s="48">
        <v>3.68</v>
      </c>
      <c r="H865" s="48">
        <v>3.16</v>
      </c>
      <c r="I865" s="48">
        <v>3.1</v>
      </c>
      <c r="J865" s="48">
        <v>2.71</v>
      </c>
      <c r="K865" s="48">
        <v>2.35</v>
      </c>
      <c r="L865" s="48">
        <v>0</v>
      </c>
      <c r="N865" s="252">
        <f t="shared" si="99"/>
        <v>2</v>
      </c>
      <c r="O865" s="49" t="str">
        <f>Main!A975</f>
        <v>Barnes</v>
      </c>
      <c r="P865" s="49">
        <f>Main!B975</f>
        <v>6.9</v>
      </c>
      <c r="Q865" s="49" t="str">
        <f>Main!C975</f>
        <v>Leicester</v>
      </c>
      <c r="R865" s="49">
        <f>Main!D975</f>
        <v>3.04</v>
      </c>
      <c r="S865" s="49">
        <f>Main!E975</f>
        <v>4.3</v>
      </c>
      <c r="T865" s="49">
        <f>Main!F975</f>
        <v>3.89</v>
      </c>
      <c r="U865" s="49">
        <f>Main!G975</f>
        <v>3.68</v>
      </c>
      <c r="V865" s="49">
        <f>Main!H975</f>
        <v>3.16</v>
      </c>
      <c r="W865" s="49">
        <f>Main!I975</f>
        <v>3.1</v>
      </c>
      <c r="X865" s="49">
        <f>Main!J975</f>
        <v>2.71</v>
      </c>
      <c r="Y865" s="49">
        <f>Main!K975</f>
        <v>2.35</v>
      </c>
      <c r="Z865" s="49">
        <f>Main!L3615</f>
        <v>0</v>
      </c>
      <c r="AB865" s="49">
        <v>3</v>
      </c>
      <c r="AC865" s="49" t="str">
        <v>Collins</v>
      </c>
      <c r="AD865" s="49">
        <v>4.4000000000000004</v>
      </c>
      <c r="AE865" s="49" t="str">
        <v>Wolves</v>
      </c>
      <c r="AF865" s="49">
        <v>2.3199999999999998</v>
      </c>
      <c r="AG865" s="49">
        <v>2.5299999999999998</v>
      </c>
      <c r="AH865" s="49">
        <v>3.01</v>
      </c>
      <c r="AI865" s="49">
        <v>1.24</v>
      </c>
      <c r="AJ865" s="49">
        <v>1.79</v>
      </c>
      <c r="AK865" s="49">
        <v>2.7</v>
      </c>
      <c r="AL865" s="49">
        <v>3.51</v>
      </c>
      <c r="AM865" s="49">
        <v>1.96</v>
      </c>
      <c r="AN865" s="49">
        <v>0</v>
      </c>
      <c r="AP865" s="50" t="str">
        <f>Main!A975</f>
        <v>Barnes</v>
      </c>
      <c r="AQ865" s="50">
        <f>Main!B975</f>
        <v>6.9</v>
      </c>
      <c r="AR865" s="50" t="str">
        <f>Main!C975</f>
        <v>Leicester</v>
      </c>
      <c r="AS865" s="50">
        <f>Main!D975</f>
        <v>3.04</v>
      </c>
      <c r="AT865" s="50">
        <f>Main!E975</f>
        <v>4.3</v>
      </c>
      <c r="AU865" s="50">
        <f>Main!F975</f>
        <v>3.89</v>
      </c>
      <c r="AV865" s="50">
        <f>Main!G975</f>
        <v>3.68</v>
      </c>
      <c r="AW865" s="50">
        <f>Main!H975</f>
        <v>3.16</v>
      </c>
      <c r="AX865" s="50">
        <f>Main!I975</f>
        <v>3.1</v>
      </c>
      <c r="AY865" s="50">
        <f>Main!J975</f>
        <v>2.71</v>
      </c>
      <c r="AZ865" s="50">
        <f>Main!K975</f>
        <v>2.35</v>
      </c>
      <c r="BA865" s="50">
        <f>Main!L1855</f>
        <v>0</v>
      </c>
      <c r="BC865" s="50" t="str">
        <v>Barnes</v>
      </c>
      <c r="BD865" s="50">
        <v>6.9</v>
      </c>
      <c r="BE865" s="50" t="str">
        <v>Leicester</v>
      </c>
      <c r="BF865" s="50">
        <v>3.04</v>
      </c>
      <c r="BG865" s="50">
        <v>4.3</v>
      </c>
      <c r="BH865" s="50">
        <v>3.89</v>
      </c>
      <c r="BI865" s="50">
        <v>3.68</v>
      </c>
      <c r="BJ865" s="50">
        <v>3.16</v>
      </c>
      <c r="BK865" s="50">
        <v>3.1</v>
      </c>
      <c r="BL865" s="50">
        <v>2.71</v>
      </c>
      <c r="BM865" s="50">
        <v>2.35</v>
      </c>
      <c r="BN865" s="50">
        <v>0</v>
      </c>
      <c r="BP865" s="126" t="str">
        <f>Main!A865</f>
        <v>Barnes</v>
      </c>
      <c r="BQ865" s="126">
        <f>Main!N3615</f>
        <v>0</v>
      </c>
      <c r="BR865" s="126">
        <f>Main!K95</f>
        <v>2.35</v>
      </c>
      <c r="BS865" s="126" t="str">
        <v>Barnes</v>
      </c>
      <c r="BT865" s="126">
        <v>0</v>
      </c>
      <c r="BU865" s="126">
        <v>2.35</v>
      </c>
      <c r="BV865" s="127" t="str">
        <f t="shared" si="101"/>
        <v>Barnes</v>
      </c>
      <c r="BW865" s="127">
        <f>Main!P3615</f>
        <v>0</v>
      </c>
      <c r="BX865" s="127">
        <f t="shared" si="102"/>
        <v>2.35</v>
      </c>
      <c r="BY865" s="127" t="str">
        <v>Barnes</v>
      </c>
      <c r="BZ865" s="127">
        <v>0</v>
      </c>
      <c r="CA865" s="127">
        <v>2.35</v>
      </c>
      <c r="CH865" s="19" t="str">
        <f t="shared" si="103"/>
        <v>Barnes</v>
      </c>
      <c r="CI865" s="19">
        <f>Main!M3615-BQ865-BW865-CC865</f>
        <v>0</v>
      </c>
      <c r="CJ865" s="19">
        <f t="shared" si="104"/>
        <v>2.35</v>
      </c>
      <c r="CK865" s="19" t="str">
        <v>Barnes</v>
      </c>
      <c r="CL865" s="19">
        <v>0</v>
      </c>
      <c r="CM865" s="19">
        <v>2.35</v>
      </c>
    </row>
    <row r="866" spans="1:91">
      <c r="A866" s="48" t="str">
        <v>Almirón</v>
      </c>
      <c r="B866" s="48">
        <v>5.9</v>
      </c>
      <c r="C866" s="48" t="str">
        <v>Newcastle</v>
      </c>
      <c r="D866" s="48">
        <v>4.45</v>
      </c>
      <c r="E866" s="48">
        <v>3.01</v>
      </c>
      <c r="F866" s="48">
        <v>4.1500000000000004</v>
      </c>
      <c r="G866" s="48">
        <v>3.22</v>
      </c>
      <c r="H866" s="48">
        <v>3.45</v>
      </c>
      <c r="I866" s="48">
        <v>3.14</v>
      </c>
      <c r="J866" s="48">
        <v>2.73</v>
      </c>
      <c r="K866" s="48">
        <v>1.96</v>
      </c>
      <c r="L866" s="48">
        <v>0</v>
      </c>
      <c r="N866" s="252">
        <f t="shared" si="99"/>
        <v>2</v>
      </c>
      <c r="O866" s="49" t="str">
        <f>Main!A976</f>
        <v>Almirón</v>
      </c>
      <c r="P866" s="49">
        <f>Main!B976</f>
        <v>5.9</v>
      </c>
      <c r="Q866" s="49" t="str">
        <f>Main!C976</f>
        <v>Newcastle</v>
      </c>
      <c r="R866" s="49">
        <f>Main!D976</f>
        <v>4.45</v>
      </c>
      <c r="S866" s="49">
        <f>Main!E976</f>
        <v>3.01</v>
      </c>
      <c r="T866" s="49">
        <f>Main!F976</f>
        <v>4.1500000000000004</v>
      </c>
      <c r="U866" s="49">
        <f>Main!G976</f>
        <v>3.22</v>
      </c>
      <c r="V866" s="49">
        <f>Main!H976</f>
        <v>3.45</v>
      </c>
      <c r="W866" s="49">
        <f>Main!I976</f>
        <v>3.14</v>
      </c>
      <c r="X866" s="49">
        <f>Main!J976</f>
        <v>2.73</v>
      </c>
      <c r="Y866" s="49">
        <f>Main!K976</f>
        <v>1.96</v>
      </c>
      <c r="Z866" s="49">
        <f>Main!L3616</f>
        <v>0</v>
      </c>
      <c r="AB866" s="49">
        <v>3</v>
      </c>
      <c r="AC866" s="49" t="str">
        <v>Chalobah</v>
      </c>
      <c r="AD866" s="49">
        <v>4.7</v>
      </c>
      <c r="AE866" s="49" t="str">
        <v>Chelsea</v>
      </c>
      <c r="AF866" s="49">
        <v>3.15</v>
      </c>
      <c r="AG866" s="49">
        <v>4.24</v>
      </c>
      <c r="AH866" s="49">
        <v>2.86</v>
      </c>
      <c r="AI866" s="49">
        <v>1.19</v>
      </c>
      <c r="AJ866" s="49">
        <v>2.04</v>
      </c>
      <c r="AK866" s="49">
        <v>1.71</v>
      </c>
      <c r="AL866" s="49">
        <v>2.14</v>
      </c>
      <c r="AM866" s="49">
        <v>1.28</v>
      </c>
      <c r="AN866" s="49">
        <v>0</v>
      </c>
      <c r="AP866" s="50" t="str">
        <f>Main!A976</f>
        <v>Almirón</v>
      </c>
      <c r="AQ866" s="50">
        <f>Main!B976</f>
        <v>5.9</v>
      </c>
      <c r="AR866" s="50" t="str">
        <f>Main!C976</f>
        <v>Newcastle</v>
      </c>
      <c r="AS866" s="50">
        <f>Main!D976</f>
        <v>4.45</v>
      </c>
      <c r="AT866" s="50">
        <f>Main!E976</f>
        <v>3.01</v>
      </c>
      <c r="AU866" s="50">
        <f>Main!F976</f>
        <v>4.1500000000000004</v>
      </c>
      <c r="AV866" s="50">
        <f>Main!G976</f>
        <v>3.22</v>
      </c>
      <c r="AW866" s="50">
        <f>Main!H976</f>
        <v>3.45</v>
      </c>
      <c r="AX866" s="50">
        <f>Main!I976</f>
        <v>3.14</v>
      </c>
      <c r="AY866" s="50">
        <f>Main!J976</f>
        <v>2.73</v>
      </c>
      <c r="AZ866" s="50">
        <f>Main!K976</f>
        <v>1.96</v>
      </c>
      <c r="BA866" s="50">
        <f>Main!L1856</f>
        <v>0</v>
      </c>
      <c r="BC866" s="50" t="str">
        <v>Almirón</v>
      </c>
      <c r="BD866" s="50">
        <v>5.9</v>
      </c>
      <c r="BE866" s="50" t="str">
        <v>Newcastle</v>
      </c>
      <c r="BF866" s="50">
        <v>4.45</v>
      </c>
      <c r="BG866" s="50">
        <v>3.01</v>
      </c>
      <c r="BH866" s="50">
        <v>4.1500000000000004</v>
      </c>
      <c r="BI866" s="50">
        <v>3.22</v>
      </c>
      <c r="BJ866" s="50">
        <v>3.45</v>
      </c>
      <c r="BK866" s="50">
        <v>3.14</v>
      </c>
      <c r="BL866" s="50">
        <v>2.73</v>
      </c>
      <c r="BM866" s="50">
        <v>1.96</v>
      </c>
      <c r="BN866" s="50">
        <v>0</v>
      </c>
      <c r="BP866" s="126" t="str">
        <f>Main!A866</f>
        <v>Almirón</v>
      </c>
      <c r="BQ866" s="126">
        <f>Main!N3616</f>
        <v>0</v>
      </c>
      <c r="BR866" s="126">
        <f>Main!K96</f>
        <v>1.96</v>
      </c>
      <c r="BS866" s="126" t="str">
        <v>Almirón</v>
      </c>
      <c r="BT866" s="126">
        <v>0</v>
      </c>
      <c r="BU866" s="126">
        <v>1.96</v>
      </c>
      <c r="BV866" s="127" t="str">
        <f t="shared" si="101"/>
        <v>Almirón</v>
      </c>
      <c r="BW866" s="127">
        <f>Main!P3616</f>
        <v>0</v>
      </c>
      <c r="BX866" s="127">
        <f t="shared" si="102"/>
        <v>1.96</v>
      </c>
      <c r="BY866" s="127" t="str">
        <v>Almirón</v>
      </c>
      <c r="BZ866" s="127">
        <v>0</v>
      </c>
      <c r="CA866" s="127">
        <v>1.96</v>
      </c>
      <c r="CH866" s="19" t="str">
        <f t="shared" si="103"/>
        <v>Almirón</v>
      </c>
      <c r="CI866" s="19">
        <f>Main!M3616-BQ866-BW866-CC866</f>
        <v>0</v>
      </c>
      <c r="CJ866" s="19">
        <f t="shared" si="104"/>
        <v>1.96</v>
      </c>
      <c r="CK866" s="19" t="str">
        <v>Almirón</v>
      </c>
      <c r="CL866" s="19">
        <v>0</v>
      </c>
      <c r="CM866" s="19">
        <v>1.96</v>
      </c>
    </row>
    <row r="867" spans="1:91">
      <c r="A867" s="48" t="str">
        <v>Willian</v>
      </c>
      <c r="B867" s="48">
        <v>5.5</v>
      </c>
      <c r="C867" s="48" t="str">
        <v>Fulham</v>
      </c>
      <c r="D867" s="48">
        <v>3.72</v>
      </c>
      <c r="E867" s="48">
        <v>5.88</v>
      </c>
      <c r="F867" s="48">
        <v>2.52</v>
      </c>
      <c r="G867" s="48">
        <v>2.92</v>
      </c>
      <c r="H867" s="48">
        <v>2.38</v>
      </c>
      <c r="I867" s="48">
        <v>3.31</v>
      </c>
      <c r="J867" s="48">
        <v>2.58</v>
      </c>
      <c r="K867" s="48">
        <v>2.57</v>
      </c>
      <c r="L867" s="48">
        <v>0</v>
      </c>
      <c r="N867" s="252">
        <f t="shared" si="99"/>
        <v>2</v>
      </c>
      <c r="O867" s="49" t="str">
        <f>Main!A977</f>
        <v>Willian</v>
      </c>
      <c r="P867" s="49">
        <f>Main!B977</f>
        <v>5.5</v>
      </c>
      <c r="Q867" s="49" t="str">
        <f>Main!C977</f>
        <v>Fulham</v>
      </c>
      <c r="R867" s="49">
        <f>Main!D977</f>
        <v>3.72</v>
      </c>
      <c r="S867" s="49">
        <f>Main!E977</f>
        <v>5.88</v>
      </c>
      <c r="T867" s="49">
        <f>Main!F977</f>
        <v>2.52</v>
      </c>
      <c r="U867" s="49">
        <f>Main!G977</f>
        <v>2.92</v>
      </c>
      <c r="V867" s="49">
        <f>Main!H977</f>
        <v>2.38</v>
      </c>
      <c r="W867" s="49">
        <f>Main!I977</f>
        <v>3.31</v>
      </c>
      <c r="X867" s="49">
        <f>Main!J977</f>
        <v>2.58</v>
      </c>
      <c r="Y867" s="49">
        <f>Main!K977</f>
        <v>2.57</v>
      </c>
      <c r="Z867" s="49">
        <f>Main!L3617</f>
        <v>0</v>
      </c>
      <c r="AB867" s="49">
        <v>4</v>
      </c>
      <c r="AC867" s="49" t="str">
        <v>Ederson</v>
      </c>
      <c r="AD867" s="49">
        <v>5.4</v>
      </c>
      <c r="AE867" s="49" t="str">
        <v>Man City</v>
      </c>
      <c r="AF867" s="49">
        <v>4.5999999999999996</v>
      </c>
      <c r="AG867" s="49">
        <v>3.91</v>
      </c>
      <c r="AH867" s="49">
        <v>7.59</v>
      </c>
      <c r="AI867" s="49">
        <v>4.5</v>
      </c>
      <c r="AJ867" s="49">
        <v>3.67</v>
      </c>
      <c r="AK867" s="49">
        <v>7.83</v>
      </c>
      <c r="AL867" s="49">
        <v>4.32</v>
      </c>
      <c r="AM867" s="49">
        <v>1.89</v>
      </c>
      <c r="AN867" s="49">
        <v>0</v>
      </c>
      <c r="AP867" s="50" t="str">
        <f>Main!A977</f>
        <v>Willian</v>
      </c>
      <c r="AQ867" s="50">
        <f>Main!B977</f>
        <v>5.5</v>
      </c>
      <c r="AR867" s="50" t="str">
        <f>Main!C977</f>
        <v>Fulham</v>
      </c>
      <c r="AS867" s="50">
        <f>Main!D977</f>
        <v>3.72</v>
      </c>
      <c r="AT867" s="50">
        <f>Main!E977</f>
        <v>5.88</v>
      </c>
      <c r="AU867" s="50">
        <f>Main!F977</f>
        <v>2.52</v>
      </c>
      <c r="AV867" s="50">
        <f>Main!G977</f>
        <v>2.92</v>
      </c>
      <c r="AW867" s="50">
        <f>Main!H977</f>
        <v>2.38</v>
      </c>
      <c r="AX867" s="50">
        <f>Main!I977</f>
        <v>3.31</v>
      </c>
      <c r="AY867" s="50">
        <f>Main!J977</f>
        <v>2.58</v>
      </c>
      <c r="AZ867" s="50">
        <f>Main!K977</f>
        <v>2.57</v>
      </c>
      <c r="BA867" s="50">
        <f>Main!L1857</f>
        <v>0</v>
      </c>
      <c r="BC867" s="50" t="str">
        <v>Willian</v>
      </c>
      <c r="BD867" s="50">
        <v>5.5</v>
      </c>
      <c r="BE867" s="50" t="str">
        <v>Fulham</v>
      </c>
      <c r="BF867" s="50">
        <v>3.72</v>
      </c>
      <c r="BG867" s="50">
        <v>5.88</v>
      </c>
      <c r="BH867" s="50">
        <v>2.52</v>
      </c>
      <c r="BI867" s="50">
        <v>2.92</v>
      </c>
      <c r="BJ867" s="50">
        <v>2.38</v>
      </c>
      <c r="BK867" s="50">
        <v>3.31</v>
      </c>
      <c r="BL867" s="50">
        <v>2.58</v>
      </c>
      <c r="BM867" s="50">
        <v>2.57</v>
      </c>
      <c r="BN867" s="50">
        <v>0</v>
      </c>
      <c r="BP867" s="126" t="str">
        <f>Main!A867</f>
        <v>Willian</v>
      </c>
      <c r="BQ867" s="126">
        <f>Main!N3617</f>
        <v>0</v>
      </c>
      <c r="BR867" s="126">
        <f>Main!K97</f>
        <v>2.57</v>
      </c>
      <c r="BS867" s="126" t="str">
        <v>Willian</v>
      </c>
      <c r="BT867" s="126">
        <v>0</v>
      </c>
      <c r="BU867" s="126">
        <v>2.57</v>
      </c>
      <c r="BV867" s="127" t="str">
        <f t="shared" si="101"/>
        <v>Willian</v>
      </c>
      <c r="BW867" s="127">
        <f>Main!P3617</f>
        <v>0</v>
      </c>
      <c r="BX867" s="127">
        <f t="shared" si="102"/>
        <v>2.57</v>
      </c>
      <c r="BY867" s="127" t="str">
        <v>Willian</v>
      </c>
      <c r="BZ867" s="127">
        <v>0</v>
      </c>
      <c r="CA867" s="127">
        <v>2.57</v>
      </c>
      <c r="CH867" s="19" t="str">
        <f t="shared" si="103"/>
        <v>Willian</v>
      </c>
      <c r="CI867" s="19">
        <f>Main!M3617-BQ867-BW867-CC867</f>
        <v>0</v>
      </c>
      <c r="CJ867" s="19">
        <f t="shared" si="104"/>
        <v>2.57</v>
      </c>
      <c r="CK867" s="19" t="str">
        <v>Willian</v>
      </c>
      <c r="CL867" s="19">
        <v>0</v>
      </c>
      <c r="CM867" s="19">
        <v>2.57</v>
      </c>
    </row>
    <row r="868" spans="1:91">
      <c r="A868" s="48" t="str">
        <v>Antony</v>
      </c>
      <c r="B868" s="48">
        <v>7.5</v>
      </c>
      <c r="C868" s="48" t="str">
        <v>Man Utd</v>
      </c>
      <c r="D868" s="48">
        <v>3.61</v>
      </c>
      <c r="E868" s="48">
        <v>4.17</v>
      </c>
      <c r="F868" s="48">
        <v>2.84</v>
      </c>
      <c r="G868" s="48">
        <v>2.7</v>
      </c>
      <c r="H868" s="48">
        <v>3.66</v>
      </c>
      <c r="I868" s="48">
        <v>3.44</v>
      </c>
      <c r="J868" s="48">
        <v>3.6</v>
      </c>
      <c r="K868" s="48">
        <v>1.78</v>
      </c>
      <c r="L868" s="48">
        <v>0</v>
      </c>
      <c r="N868" s="252">
        <f t="shared" si="99"/>
        <v>2</v>
      </c>
      <c r="O868" s="49" t="str">
        <f>Main!A978</f>
        <v>Antony</v>
      </c>
      <c r="P868" s="49">
        <f>Main!B978</f>
        <v>7.5</v>
      </c>
      <c r="Q868" s="49" t="str">
        <f>Main!C978</f>
        <v>Man Utd</v>
      </c>
      <c r="R868" s="49">
        <f>Main!D978</f>
        <v>3.61</v>
      </c>
      <c r="S868" s="49">
        <f>Main!E978</f>
        <v>4.17</v>
      </c>
      <c r="T868" s="49">
        <f>Main!F978</f>
        <v>2.84</v>
      </c>
      <c r="U868" s="49">
        <f>Main!G978</f>
        <v>2.7</v>
      </c>
      <c r="V868" s="49">
        <f>Main!H978</f>
        <v>3.66</v>
      </c>
      <c r="W868" s="49">
        <f>Main!I978</f>
        <v>3.44</v>
      </c>
      <c r="X868" s="49">
        <f>Main!J978</f>
        <v>3.6</v>
      </c>
      <c r="Y868" s="49">
        <f>Main!K978</f>
        <v>1.78</v>
      </c>
      <c r="Z868" s="49">
        <f>Main!L3618</f>
        <v>0</v>
      </c>
      <c r="AB868" s="49">
        <v>4</v>
      </c>
      <c r="AC868" s="49" t="str">
        <v>Ramsdale</v>
      </c>
      <c r="AD868" s="49">
        <v>4.9000000000000004</v>
      </c>
      <c r="AE868" s="49" t="str">
        <v>Arsenal</v>
      </c>
      <c r="AF868" s="49">
        <v>3.74</v>
      </c>
      <c r="AG868" s="49">
        <v>3.69</v>
      </c>
      <c r="AH868" s="49">
        <v>3.38</v>
      </c>
      <c r="AI868" s="49">
        <v>3.69</v>
      </c>
      <c r="AJ868" s="49">
        <v>3.94</v>
      </c>
      <c r="AK868" s="49">
        <v>7.27</v>
      </c>
      <c r="AL868" s="49">
        <v>3.69</v>
      </c>
      <c r="AM868" s="49">
        <v>3.02</v>
      </c>
      <c r="AN868" s="49">
        <v>0</v>
      </c>
      <c r="AP868" s="50" t="str">
        <f>Main!A978</f>
        <v>Antony</v>
      </c>
      <c r="AQ868" s="50">
        <f>Main!B978</f>
        <v>7.5</v>
      </c>
      <c r="AR868" s="50" t="str">
        <f>Main!C978</f>
        <v>Man Utd</v>
      </c>
      <c r="AS868" s="50">
        <f>Main!D978</f>
        <v>3.61</v>
      </c>
      <c r="AT868" s="50">
        <f>Main!E978</f>
        <v>4.17</v>
      </c>
      <c r="AU868" s="50">
        <f>Main!F978</f>
        <v>2.84</v>
      </c>
      <c r="AV868" s="50">
        <f>Main!G978</f>
        <v>2.7</v>
      </c>
      <c r="AW868" s="50">
        <f>Main!H978</f>
        <v>3.66</v>
      </c>
      <c r="AX868" s="50">
        <f>Main!I978</f>
        <v>3.44</v>
      </c>
      <c r="AY868" s="50">
        <f>Main!J978</f>
        <v>3.6</v>
      </c>
      <c r="AZ868" s="50">
        <f>Main!K978</f>
        <v>1.78</v>
      </c>
      <c r="BA868" s="50">
        <f>Main!L1858</f>
        <v>0</v>
      </c>
      <c r="BC868" s="50" t="str">
        <v>Antony</v>
      </c>
      <c r="BD868" s="50">
        <v>7.5</v>
      </c>
      <c r="BE868" s="50" t="str">
        <v>Man Utd</v>
      </c>
      <c r="BF868" s="50">
        <v>3.61</v>
      </c>
      <c r="BG868" s="50">
        <v>4.17</v>
      </c>
      <c r="BH868" s="50">
        <v>2.84</v>
      </c>
      <c r="BI868" s="50">
        <v>2.7</v>
      </c>
      <c r="BJ868" s="50">
        <v>3.66</v>
      </c>
      <c r="BK868" s="50">
        <v>3.44</v>
      </c>
      <c r="BL868" s="50">
        <v>3.6</v>
      </c>
      <c r="BM868" s="50">
        <v>1.78</v>
      </c>
      <c r="BN868" s="50">
        <v>0</v>
      </c>
      <c r="BP868" s="126" t="str">
        <f>Main!A868</f>
        <v>Antony</v>
      </c>
      <c r="BQ868" s="126">
        <f>Main!N3618</f>
        <v>0</v>
      </c>
      <c r="BR868" s="126">
        <f>Main!K98</f>
        <v>1.78</v>
      </c>
      <c r="BS868" s="126" t="str">
        <v>Antony</v>
      </c>
      <c r="BT868" s="126">
        <v>0</v>
      </c>
      <c r="BU868" s="126">
        <v>1.78</v>
      </c>
      <c r="BV868" s="127" t="str">
        <f t="shared" si="101"/>
        <v>Antony</v>
      </c>
      <c r="BW868" s="127">
        <f>Main!P3618</f>
        <v>0</v>
      </c>
      <c r="BX868" s="127">
        <f t="shared" si="102"/>
        <v>1.78</v>
      </c>
      <c r="BY868" s="127" t="str">
        <v>Antony</v>
      </c>
      <c r="BZ868" s="127">
        <v>0</v>
      </c>
      <c r="CA868" s="127">
        <v>1.78</v>
      </c>
      <c r="CH868" s="19" t="str">
        <f t="shared" si="103"/>
        <v>Antony</v>
      </c>
      <c r="CI868" s="19">
        <f>Main!M3618-BQ868-BW868-CC868</f>
        <v>0</v>
      </c>
      <c r="CJ868" s="19">
        <f t="shared" si="104"/>
        <v>1.78</v>
      </c>
      <c r="CK868" s="19" t="str">
        <v>Antony</v>
      </c>
      <c r="CL868" s="19">
        <v>0</v>
      </c>
      <c r="CM868" s="19">
        <v>1.78</v>
      </c>
    </row>
    <row r="869" spans="1:91">
      <c r="A869" s="48" t="str">
        <v>Saint-Maximin</v>
      </c>
      <c r="B869" s="48">
        <v>6.2</v>
      </c>
      <c r="C869" s="48" t="str">
        <v>Newcastle</v>
      </c>
      <c r="D869" s="48">
        <v>3.25</v>
      </c>
      <c r="E869" s="48">
        <v>2.4900000000000002</v>
      </c>
      <c r="F869" s="48">
        <v>3.88</v>
      </c>
      <c r="G869" s="48">
        <v>3.43</v>
      </c>
      <c r="H869" s="48">
        <v>3.59</v>
      </c>
      <c r="I869" s="48">
        <v>3.55</v>
      </c>
      <c r="J869" s="48">
        <v>2.99</v>
      </c>
      <c r="K869" s="48">
        <v>2.14</v>
      </c>
      <c r="L869" s="48">
        <v>0</v>
      </c>
      <c r="N869" s="252">
        <f t="shared" si="99"/>
        <v>2</v>
      </c>
      <c r="O869" s="49" t="str">
        <f>Main!A979</f>
        <v>Saint-Maximin</v>
      </c>
      <c r="P869" s="49">
        <f>Main!B979</f>
        <v>6.2</v>
      </c>
      <c r="Q869" s="49" t="str">
        <f>Main!C979</f>
        <v>Newcastle</v>
      </c>
      <c r="R869" s="49">
        <f>Main!D979</f>
        <v>3.25</v>
      </c>
      <c r="S869" s="49">
        <f>Main!E979</f>
        <v>2.4900000000000002</v>
      </c>
      <c r="T869" s="49">
        <f>Main!F979</f>
        <v>3.88</v>
      </c>
      <c r="U869" s="49">
        <f>Main!G979</f>
        <v>3.43</v>
      </c>
      <c r="V869" s="49">
        <f>Main!H979</f>
        <v>3.59</v>
      </c>
      <c r="W869" s="49">
        <f>Main!I979</f>
        <v>3.55</v>
      </c>
      <c r="X869" s="49">
        <f>Main!J979</f>
        <v>2.99</v>
      </c>
      <c r="Y869" s="49">
        <f>Main!K979</f>
        <v>2.14</v>
      </c>
      <c r="Z869" s="49">
        <f>Main!L3619</f>
        <v>0</v>
      </c>
      <c r="AB869" s="49">
        <v>4</v>
      </c>
      <c r="AC869" s="49" t="str">
        <v>Arrizabalaga</v>
      </c>
      <c r="AD869" s="49">
        <v>4.5</v>
      </c>
      <c r="AE869" s="49" t="str">
        <v>Chelsea</v>
      </c>
      <c r="AF869" s="49">
        <v>3.96</v>
      </c>
      <c r="AG869" s="49">
        <v>6.8</v>
      </c>
      <c r="AH869" s="49">
        <v>3.98</v>
      </c>
      <c r="AI869" s="49">
        <v>3.04</v>
      </c>
      <c r="AJ869" s="49">
        <v>3.81</v>
      </c>
      <c r="AK869" s="49">
        <v>3.52</v>
      </c>
      <c r="AL869" s="49">
        <v>4.04</v>
      </c>
      <c r="AM869" s="49">
        <v>3.12</v>
      </c>
      <c r="AN869" s="49">
        <v>0</v>
      </c>
      <c r="AP869" s="50" t="str">
        <f>Main!A979</f>
        <v>Saint-Maximin</v>
      </c>
      <c r="AQ869" s="50">
        <f>Main!B979</f>
        <v>6.2</v>
      </c>
      <c r="AR869" s="50" t="str">
        <f>Main!C979</f>
        <v>Newcastle</v>
      </c>
      <c r="AS869" s="50">
        <f>Main!D979</f>
        <v>3.25</v>
      </c>
      <c r="AT869" s="50">
        <f>Main!E979</f>
        <v>2.4900000000000002</v>
      </c>
      <c r="AU869" s="50">
        <f>Main!F979</f>
        <v>3.88</v>
      </c>
      <c r="AV869" s="50">
        <f>Main!G979</f>
        <v>3.43</v>
      </c>
      <c r="AW869" s="50">
        <f>Main!H979</f>
        <v>3.59</v>
      </c>
      <c r="AX869" s="50">
        <f>Main!I979</f>
        <v>3.55</v>
      </c>
      <c r="AY869" s="50">
        <f>Main!J979</f>
        <v>2.99</v>
      </c>
      <c r="AZ869" s="50">
        <f>Main!K979</f>
        <v>2.14</v>
      </c>
      <c r="BA869" s="50">
        <f>Main!L1859</f>
        <v>0</v>
      </c>
      <c r="BC869" s="50" t="str">
        <v>Saint-Maximin</v>
      </c>
      <c r="BD869" s="50">
        <v>6.2</v>
      </c>
      <c r="BE869" s="50" t="str">
        <v>Newcastle</v>
      </c>
      <c r="BF869" s="50">
        <v>3.25</v>
      </c>
      <c r="BG869" s="50">
        <v>2.4900000000000002</v>
      </c>
      <c r="BH869" s="50">
        <v>3.88</v>
      </c>
      <c r="BI869" s="50">
        <v>3.43</v>
      </c>
      <c r="BJ869" s="50">
        <v>3.59</v>
      </c>
      <c r="BK869" s="50">
        <v>3.55</v>
      </c>
      <c r="BL869" s="50">
        <v>2.99</v>
      </c>
      <c r="BM869" s="50">
        <v>2.14</v>
      </c>
      <c r="BN869" s="50">
        <v>0</v>
      </c>
      <c r="BP869" s="126" t="str">
        <f>Main!A869</f>
        <v>Saint-Maximin</v>
      </c>
      <c r="BQ869" s="126">
        <f>Main!N3619</f>
        <v>0</v>
      </c>
      <c r="BR869" s="126">
        <f>Main!K99</f>
        <v>2.14</v>
      </c>
      <c r="BS869" s="126" t="str">
        <v>Saint-Maximin</v>
      </c>
      <c r="BT869" s="126">
        <v>0</v>
      </c>
      <c r="BU869" s="126">
        <v>2.14</v>
      </c>
      <c r="BV869" s="127" t="str">
        <f t="shared" si="101"/>
        <v>Saint-Maximin</v>
      </c>
      <c r="BW869" s="127">
        <f>Main!P3619</f>
        <v>0</v>
      </c>
      <c r="BX869" s="127">
        <f t="shared" si="102"/>
        <v>2.14</v>
      </c>
      <c r="BY869" s="127" t="str">
        <v>Saint-Maximin</v>
      </c>
      <c r="BZ869" s="127">
        <v>0</v>
      </c>
      <c r="CA869" s="127">
        <v>2.14</v>
      </c>
      <c r="CH869" s="19" t="str">
        <f t="shared" si="103"/>
        <v>Saint-Maximin</v>
      </c>
      <c r="CI869" s="19">
        <f>Main!M3619-BQ869-BW869-CC869</f>
        <v>0</v>
      </c>
      <c r="CJ869" s="19">
        <f t="shared" si="104"/>
        <v>2.14</v>
      </c>
      <c r="CK869" s="19" t="str">
        <v>Saint-Maximin</v>
      </c>
      <c r="CL869" s="19">
        <v>0</v>
      </c>
      <c r="CM869" s="19">
        <v>2.14</v>
      </c>
    </row>
    <row r="870" spans="1:91">
      <c r="A870" s="48" t="str">
        <v>Gündogan</v>
      </c>
      <c r="B870" s="48">
        <v>7.3</v>
      </c>
      <c r="C870" s="48" t="str">
        <v>Man City</v>
      </c>
      <c r="D870" s="48">
        <v>3.06</v>
      </c>
      <c r="E870" s="48">
        <v>2.4700000000000002</v>
      </c>
      <c r="F870" s="48">
        <v>4.93</v>
      </c>
      <c r="G870" s="48">
        <v>2.95</v>
      </c>
      <c r="H870" s="48">
        <v>2.4700000000000002</v>
      </c>
      <c r="I870" s="48">
        <v>5.13</v>
      </c>
      <c r="J870" s="48">
        <v>2.82</v>
      </c>
      <c r="K870" s="48">
        <v>1.23</v>
      </c>
      <c r="L870" s="48">
        <v>0</v>
      </c>
      <c r="N870" s="252">
        <f t="shared" si="99"/>
        <v>2</v>
      </c>
      <c r="O870" s="49" t="str">
        <f>Main!A980</f>
        <v>Gündogan</v>
      </c>
      <c r="P870" s="49">
        <f>Main!B980</f>
        <v>7.3</v>
      </c>
      <c r="Q870" s="49" t="str">
        <f>Main!C980</f>
        <v>Man City</v>
      </c>
      <c r="R870" s="49">
        <f>Main!D980</f>
        <v>3.06</v>
      </c>
      <c r="S870" s="49">
        <f>Main!E980</f>
        <v>2.4700000000000002</v>
      </c>
      <c r="T870" s="49">
        <f>Main!F980</f>
        <v>4.93</v>
      </c>
      <c r="U870" s="49">
        <f>Main!G980</f>
        <v>2.95</v>
      </c>
      <c r="V870" s="49">
        <f>Main!H980</f>
        <v>2.4700000000000002</v>
      </c>
      <c r="W870" s="49">
        <f>Main!I980</f>
        <v>5.13</v>
      </c>
      <c r="X870" s="49">
        <f>Main!J980</f>
        <v>2.82</v>
      </c>
      <c r="Y870" s="49">
        <f>Main!K980</f>
        <v>1.23</v>
      </c>
      <c r="Z870" s="49">
        <f>Main!L3620</f>
        <v>0</v>
      </c>
      <c r="AB870" s="49">
        <v>4</v>
      </c>
      <c r="AC870" s="49" t="str">
        <v>Alisson</v>
      </c>
      <c r="AD870" s="49">
        <v>5.5</v>
      </c>
      <c r="AE870" s="49" t="str">
        <v>Liverpool</v>
      </c>
      <c r="AF870" s="49">
        <v>4.18</v>
      </c>
      <c r="AG870" s="49">
        <v>3.85</v>
      </c>
      <c r="AH870" s="49">
        <v>3.73</v>
      </c>
      <c r="AI870" s="49">
        <v>3.78</v>
      </c>
      <c r="AJ870" s="49">
        <v>4.04</v>
      </c>
      <c r="AK870" s="49">
        <v>4.2</v>
      </c>
      <c r="AL870" s="49">
        <v>3.54</v>
      </c>
      <c r="AM870" s="49">
        <v>3.84</v>
      </c>
      <c r="AN870" s="49">
        <v>0</v>
      </c>
      <c r="AP870" s="50" t="str">
        <f>Main!A980</f>
        <v>Gündogan</v>
      </c>
      <c r="AQ870" s="50">
        <f>Main!B980</f>
        <v>7.3</v>
      </c>
      <c r="AR870" s="50" t="str">
        <f>Main!C980</f>
        <v>Man City</v>
      </c>
      <c r="AS870" s="50">
        <f>Main!D980</f>
        <v>3.06</v>
      </c>
      <c r="AT870" s="50">
        <f>Main!E980</f>
        <v>2.4700000000000002</v>
      </c>
      <c r="AU870" s="50">
        <f>Main!F980</f>
        <v>4.93</v>
      </c>
      <c r="AV870" s="50">
        <f>Main!G980</f>
        <v>2.95</v>
      </c>
      <c r="AW870" s="50">
        <f>Main!H980</f>
        <v>2.4700000000000002</v>
      </c>
      <c r="AX870" s="50">
        <f>Main!I980</f>
        <v>5.13</v>
      </c>
      <c r="AY870" s="50">
        <f>Main!J980</f>
        <v>2.82</v>
      </c>
      <c r="AZ870" s="50">
        <f>Main!K980</f>
        <v>1.23</v>
      </c>
      <c r="BA870" s="50">
        <f>Main!L1860</f>
        <v>0</v>
      </c>
      <c r="BC870" s="50" t="str">
        <v>Gündogan</v>
      </c>
      <c r="BD870" s="50">
        <v>7.3</v>
      </c>
      <c r="BE870" s="50" t="str">
        <v>Man City</v>
      </c>
      <c r="BF870" s="50">
        <v>3.06</v>
      </c>
      <c r="BG870" s="50">
        <v>2.4700000000000002</v>
      </c>
      <c r="BH870" s="50">
        <v>4.93</v>
      </c>
      <c r="BI870" s="50">
        <v>2.95</v>
      </c>
      <c r="BJ870" s="50">
        <v>2.4700000000000002</v>
      </c>
      <c r="BK870" s="50">
        <v>5.13</v>
      </c>
      <c r="BL870" s="50">
        <v>2.82</v>
      </c>
      <c r="BM870" s="50">
        <v>1.23</v>
      </c>
      <c r="BN870" s="50">
        <v>0</v>
      </c>
      <c r="BP870" s="126" t="str">
        <f>Main!A870</f>
        <v>Gündogan</v>
      </c>
      <c r="BQ870" s="126">
        <f>Main!N3620</f>
        <v>0</v>
      </c>
      <c r="BR870" s="126">
        <f>Main!K100</f>
        <v>1.23</v>
      </c>
      <c r="BS870" s="126" t="str">
        <v>Gündogan</v>
      </c>
      <c r="BT870" s="126">
        <v>0</v>
      </c>
      <c r="BU870" s="126">
        <v>1.23</v>
      </c>
      <c r="BV870" s="127" t="str">
        <f t="shared" si="101"/>
        <v>Gündogan</v>
      </c>
      <c r="BW870" s="127">
        <f>Main!P3620</f>
        <v>0</v>
      </c>
      <c r="BX870" s="127">
        <f t="shared" si="102"/>
        <v>1.23</v>
      </c>
      <c r="BY870" s="127" t="str">
        <v>Gündogan</v>
      </c>
      <c r="BZ870" s="127">
        <v>0</v>
      </c>
      <c r="CA870" s="127">
        <v>1.23</v>
      </c>
      <c r="CH870" s="19" t="str">
        <f t="shared" si="103"/>
        <v>Gündogan</v>
      </c>
      <c r="CI870" s="19">
        <f>Main!M3620-BQ870-BW870-CC870</f>
        <v>0</v>
      </c>
      <c r="CJ870" s="19">
        <f t="shared" si="104"/>
        <v>1.23</v>
      </c>
      <c r="CK870" s="19" t="str">
        <v>Gündogan</v>
      </c>
      <c r="CL870" s="19">
        <v>0</v>
      </c>
      <c r="CM870" s="19">
        <v>1.23</v>
      </c>
    </row>
    <row r="871" spans="1:91">
      <c r="A871" s="48" t="str">
        <v>Paquetá</v>
      </c>
      <c r="B871" s="48">
        <v>5.9</v>
      </c>
      <c r="C871" s="48" t="str">
        <v>West Ham</v>
      </c>
      <c r="D871" s="48">
        <v>3.58</v>
      </c>
      <c r="E871" s="48">
        <v>3.27</v>
      </c>
      <c r="F871" s="48">
        <v>3.03</v>
      </c>
      <c r="G871" s="48">
        <v>3.6</v>
      </c>
      <c r="H871" s="48">
        <v>2.66</v>
      </c>
      <c r="I871" s="48">
        <v>2.95</v>
      </c>
      <c r="J871" s="48">
        <v>2.66</v>
      </c>
      <c r="K871" s="48">
        <v>3.12</v>
      </c>
      <c r="L871" s="48">
        <v>0</v>
      </c>
      <c r="N871" s="252">
        <f t="shared" si="99"/>
        <v>2</v>
      </c>
      <c r="O871" s="49" t="str">
        <f>Main!A981</f>
        <v>Paquetá</v>
      </c>
      <c r="P871" s="49">
        <f>Main!B981</f>
        <v>5.9</v>
      </c>
      <c r="Q871" s="49" t="str">
        <f>Main!C981</f>
        <v>West Ham</v>
      </c>
      <c r="R871" s="49">
        <f>Main!D981</f>
        <v>3.58</v>
      </c>
      <c r="S871" s="49">
        <f>Main!E981</f>
        <v>3.27</v>
      </c>
      <c r="T871" s="49">
        <f>Main!F981</f>
        <v>3.03</v>
      </c>
      <c r="U871" s="49">
        <f>Main!G981</f>
        <v>3.6</v>
      </c>
      <c r="V871" s="49">
        <f>Main!H981</f>
        <v>2.66</v>
      </c>
      <c r="W871" s="49">
        <f>Main!I981</f>
        <v>2.95</v>
      </c>
      <c r="X871" s="49">
        <f>Main!J981</f>
        <v>2.66</v>
      </c>
      <c r="Y871" s="49">
        <f>Main!K981</f>
        <v>3.12</v>
      </c>
      <c r="Z871" s="49">
        <f>Main!L3621</f>
        <v>0</v>
      </c>
      <c r="AB871" s="49">
        <v>4</v>
      </c>
      <c r="AC871" s="49" t="str">
        <v>Lloris</v>
      </c>
      <c r="AD871" s="49">
        <v>5.5</v>
      </c>
      <c r="AE871" s="49" t="str">
        <v>Spurs</v>
      </c>
      <c r="AF871" s="49">
        <v>3.78</v>
      </c>
      <c r="AG871" s="49">
        <v>3.63</v>
      </c>
      <c r="AH871" s="49">
        <v>6.38</v>
      </c>
      <c r="AI871" s="49">
        <v>3.52</v>
      </c>
      <c r="AJ871" s="49">
        <v>3.12</v>
      </c>
      <c r="AK871" s="49">
        <v>3.45</v>
      </c>
      <c r="AL871" s="49">
        <v>3.71</v>
      </c>
      <c r="AM871" s="49">
        <v>3.45</v>
      </c>
      <c r="AN871" s="49">
        <v>0</v>
      </c>
      <c r="AP871" s="50" t="str">
        <f>Main!A981</f>
        <v>Paquetá</v>
      </c>
      <c r="AQ871" s="50">
        <f>Main!B981</f>
        <v>5.9</v>
      </c>
      <c r="AR871" s="50" t="str">
        <f>Main!C981</f>
        <v>West Ham</v>
      </c>
      <c r="AS871" s="50">
        <f>Main!D981</f>
        <v>3.58</v>
      </c>
      <c r="AT871" s="50">
        <f>Main!E981</f>
        <v>3.27</v>
      </c>
      <c r="AU871" s="50">
        <f>Main!F981</f>
        <v>3.03</v>
      </c>
      <c r="AV871" s="50">
        <f>Main!G981</f>
        <v>3.6</v>
      </c>
      <c r="AW871" s="50">
        <f>Main!H981</f>
        <v>2.66</v>
      </c>
      <c r="AX871" s="50">
        <f>Main!I981</f>
        <v>2.95</v>
      </c>
      <c r="AY871" s="50">
        <f>Main!J981</f>
        <v>2.66</v>
      </c>
      <c r="AZ871" s="50">
        <f>Main!K981</f>
        <v>3.12</v>
      </c>
      <c r="BA871" s="50">
        <f>Main!L1861</f>
        <v>0</v>
      </c>
      <c r="BC871" s="50" t="str">
        <v>Paquetá</v>
      </c>
      <c r="BD871" s="50">
        <v>5.9</v>
      </c>
      <c r="BE871" s="50" t="str">
        <v>West Ham</v>
      </c>
      <c r="BF871" s="50">
        <v>3.58</v>
      </c>
      <c r="BG871" s="50">
        <v>3.27</v>
      </c>
      <c r="BH871" s="50">
        <v>3.03</v>
      </c>
      <c r="BI871" s="50">
        <v>3.6</v>
      </c>
      <c r="BJ871" s="50">
        <v>2.66</v>
      </c>
      <c r="BK871" s="50">
        <v>2.95</v>
      </c>
      <c r="BL871" s="50">
        <v>2.66</v>
      </c>
      <c r="BM871" s="50">
        <v>3.12</v>
      </c>
      <c r="BN871" s="50">
        <v>0</v>
      </c>
      <c r="BP871" s="126" t="str">
        <f>Main!A871</f>
        <v>Paquetá</v>
      </c>
      <c r="BQ871" s="126">
        <f>Main!N3621</f>
        <v>0</v>
      </c>
      <c r="BR871" s="126">
        <f>Main!K101</f>
        <v>3.12</v>
      </c>
      <c r="BS871" s="126" t="str">
        <v>Paquetá</v>
      </c>
      <c r="BT871" s="126">
        <v>0</v>
      </c>
      <c r="BU871" s="126">
        <v>3.12</v>
      </c>
      <c r="BV871" s="127" t="str">
        <f t="shared" si="101"/>
        <v>Paquetá</v>
      </c>
      <c r="BW871" s="127">
        <f>Main!P3621</f>
        <v>0</v>
      </c>
      <c r="BX871" s="127">
        <f t="shared" si="102"/>
        <v>3.12</v>
      </c>
      <c r="BY871" s="127" t="str">
        <v>Paquetá</v>
      </c>
      <c r="BZ871" s="127">
        <v>0</v>
      </c>
      <c r="CA871" s="127">
        <v>3.12</v>
      </c>
      <c r="CH871" s="19" t="str">
        <f t="shared" si="103"/>
        <v>Paquetá</v>
      </c>
      <c r="CI871" s="19">
        <f>Main!M3621-BQ871-BW871-CC871</f>
        <v>0</v>
      </c>
      <c r="CJ871" s="19">
        <f t="shared" si="104"/>
        <v>3.12</v>
      </c>
      <c r="CK871" s="19" t="str">
        <v>Paquetá</v>
      </c>
      <c r="CL871" s="19">
        <v>0</v>
      </c>
      <c r="CM871" s="19">
        <v>3.12</v>
      </c>
    </row>
    <row r="872" spans="1:91">
      <c r="A872" s="48" t="str">
        <v>Rodrigo</v>
      </c>
      <c r="B872" s="48">
        <v>6.3</v>
      </c>
      <c r="C872" s="48" t="str">
        <v>Leeds</v>
      </c>
      <c r="D872" s="48">
        <v>3.09</v>
      </c>
      <c r="E872" s="48">
        <v>3.69</v>
      </c>
      <c r="F872" s="48">
        <v>2.94</v>
      </c>
      <c r="G872" s="48">
        <v>3.13</v>
      </c>
      <c r="H872" s="48">
        <v>2.96</v>
      </c>
      <c r="I872" s="48">
        <v>2.64</v>
      </c>
      <c r="J872" s="48">
        <v>2.75</v>
      </c>
      <c r="K872" s="48">
        <v>3.02</v>
      </c>
      <c r="L872" s="48">
        <v>0</v>
      </c>
      <c r="N872" s="252">
        <f t="shared" si="99"/>
        <v>2</v>
      </c>
      <c r="O872" s="49" t="str">
        <f>Main!A982</f>
        <v>Rodrigo</v>
      </c>
      <c r="P872" s="49">
        <f>Main!B982</f>
        <v>6.3</v>
      </c>
      <c r="Q872" s="49" t="str">
        <f>Main!C982</f>
        <v>Leeds</v>
      </c>
      <c r="R872" s="49">
        <f>Main!D982</f>
        <v>3.09</v>
      </c>
      <c r="S872" s="49">
        <f>Main!E982</f>
        <v>3.69</v>
      </c>
      <c r="T872" s="49">
        <f>Main!F982</f>
        <v>2.94</v>
      </c>
      <c r="U872" s="49">
        <f>Main!G982</f>
        <v>3.13</v>
      </c>
      <c r="V872" s="49">
        <f>Main!H982</f>
        <v>2.96</v>
      </c>
      <c r="W872" s="49">
        <f>Main!I982</f>
        <v>2.64</v>
      </c>
      <c r="X872" s="49">
        <f>Main!J982</f>
        <v>2.75</v>
      </c>
      <c r="Y872" s="49">
        <f>Main!K982</f>
        <v>3.02</v>
      </c>
      <c r="Z872" s="49">
        <f>Main!L3622</f>
        <v>0</v>
      </c>
      <c r="AB872" s="49">
        <v>4</v>
      </c>
      <c r="AC872" s="49" t="str">
        <v>Pope</v>
      </c>
      <c r="AD872" s="49">
        <v>5.3</v>
      </c>
      <c r="AE872" s="49" t="str">
        <v>Newcastle</v>
      </c>
      <c r="AF872" s="49">
        <v>3.98</v>
      </c>
      <c r="AG872" s="49">
        <v>3.29</v>
      </c>
      <c r="AH872" s="49">
        <v>3.99</v>
      </c>
      <c r="AI872" s="49">
        <v>3.84</v>
      </c>
      <c r="AJ872" s="49">
        <v>3.96</v>
      </c>
      <c r="AK872" s="49">
        <v>4</v>
      </c>
      <c r="AL872" s="49">
        <v>3.37</v>
      </c>
      <c r="AM872" s="49">
        <v>2.4300000000000002</v>
      </c>
      <c r="AN872" s="49">
        <v>0</v>
      </c>
      <c r="AP872" s="50" t="str">
        <f>Main!A982</f>
        <v>Rodrigo</v>
      </c>
      <c r="AQ872" s="50">
        <f>Main!B982</f>
        <v>6.3</v>
      </c>
      <c r="AR872" s="50" t="str">
        <f>Main!C982</f>
        <v>Leeds</v>
      </c>
      <c r="AS872" s="50">
        <f>Main!D982</f>
        <v>3.09</v>
      </c>
      <c r="AT872" s="50">
        <f>Main!E982</f>
        <v>3.69</v>
      </c>
      <c r="AU872" s="50">
        <f>Main!F982</f>
        <v>2.94</v>
      </c>
      <c r="AV872" s="50">
        <f>Main!G982</f>
        <v>3.13</v>
      </c>
      <c r="AW872" s="50">
        <f>Main!H982</f>
        <v>2.96</v>
      </c>
      <c r="AX872" s="50">
        <f>Main!I982</f>
        <v>2.64</v>
      </c>
      <c r="AY872" s="50">
        <f>Main!J982</f>
        <v>2.75</v>
      </c>
      <c r="AZ872" s="50">
        <f>Main!K982</f>
        <v>3.02</v>
      </c>
      <c r="BA872" s="50">
        <f>Main!L1862</f>
        <v>0</v>
      </c>
      <c r="BC872" s="50" t="str">
        <v>Rodrigo</v>
      </c>
      <c r="BD872" s="50">
        <v>6.3</v>
      </c>
      <c r="BE872" s="50" t="str">
        <v>Leeds</v>
      </c>
      <c r="BF872" s="50">
        <v>3.09</v>
      </c>
      <c r="BG872" s="50">
        <v>3.69</v>
      </c>
      <c r="BH872" s="50">
        <v>2.94</v>
      </c>
      <c r="BI872" s="50">
        <v>3.13</v>
      </c>
      <c r="BJ872" s="50">
        <v>2.96</v>
      </c>
      <c r="BK872" s="50">
        <v>2.64</v>
      </c>
      <c r="BL872" s="50">
        <v>2.75</v>
      </c>
      <c r="BM872" s="50">
        <v>3.02</v>
      </c>
      <c r="BN872" s="50">
        <v>0</v>
      </c>
      <c r="BP872" s="126" t="str">
        <f>Main!A872</f>
        <v>Rodrigo</v>
      </c>
      <c r="BQ872" s="126">
        <f>Main!N3622</f>
        <v>0</v>
      </c>
      <c r="BR872" s="126">
        <f>Main!K102</f>
        <v>3.02</v>
      </c>
      <c r="BS872" s="126" t="str">
        <v>Rodrigo</v>
      </c>
      <c r="BT872" s="126">
        <v>0</v>
      </c>
      <c r="BU872" s="126">
        <v>3.02</v>
      </c>
      <c r="BV872" s="127" t="str">
        <f t="shared" si="101"/>
        <v>Rodrigo</v>
      </c>
      <c r="BW872" s="127">
        <f>Main!P3622</f>
        <v>0</v>
      </c>
      <c r="BX872" s="127">
        <f t="shared" si="102"/>
        <v>3.02</v>
      </c>
      <c r="BY872" s="127" t="str">
        <v>Rodrigo</v>
      </c>
      <c r="BZ872" s="127">
        <v>0</v>
      </c>
      <c r="CA872" s="127">
        <v>3.02</v>
      </c>
      <c r="CH872" s="19" t="str">
        <f t="shared" si="103"/>
        <v>Rodrigo</v>
      </c>
      <c r="CI872" s="19">
        <f>Main!M3622-BQ872-BW872-CC872</f>
        <v>0</v>
      </c>
      <c r="CJ872" s="19">
        <f t="shared" si="104"/>
        <v>3.02</v>
      </c>
      <c r="CK872" s="19" t="str">
        <v>Rodrigo</v>
      </c>
      <c r="CL872" s="19">
        <v>0</v>
      </c>
      <c r="CM872" s="19">
        <v>3.02</v>
      </c>
    </row>
    <row r="873" spans="1:91">
      <c r="A873" s="48" t="str">
        <v>Aaronson</v>
      </c>
      <c r="B873" s="48">
        <v>5.5</v>
      </c>
      <c r="C873" s="48" t="str">
        <v>Leeds</v>
      </c>
      <c r="D873" s="48">
        <v>2.85</v>
      </c>
      <c r="E873" s="48">
        <v>3.25</v>
      </c>
      <c r="F873" s="48">
        <v>2.95</v>
      </c>
      <c r="G873" s="48">
        <v>3.25</v>
      </c>
      <c r="H873" s="48">
        <v>3.04</v>
      </c>
      <c r="I873" s="48">
        <v>2.82</v>
      </c>
      <c r="J873" s="48">
        <v>2.88</v>
      </c>
      <c r="K873" s="48">
        <v>3</v>
      </c>
      <c r="L873" s="48">
        <v>0</v>
      </c>
      <c r="N873" s="252">
        <f t="shared" si="99"/>
        <v>2</v>
      </c>
      <c r="O873" s="49" t="str">
        <f>Main!A983</f>
        <v>Aaronson</v>
      </c>
      <c r="P873" s="49">
        <f>Main!B983</f>
        <v>5.5</v>
      </c>
      <c r="Q873" s="49" t="str">
        <f>Main!C983</f>
        <v>Leeds</v>
      </c>
      <c r="R873" s="49">
        <f>Main!D983</f>
        <v>2.85</v>
      </c>
      <c r="S873" s="49">
        <f>Main!E983</f>
        <v>3.25</v>
      </c>
      <c r="T873" s="49">
        <f>Main!F983</f>
        <v>2.95</v>
      </c>
      <c r="U873" s="49">
        <f>Main!G983</f>
        <v>3.25</v>
      </c>
      <c r="V873" s="49">
        <f>Main!H983</f>
        <v>3.04</v>
      </c>
      <c r="W873" s="49">
        <f>Main!I983</f>
        <v>2.82</v>
      </c>
      <c r="X873" s="49">
        <f>Main!J983</f>
        <v>2.88</v>
      </c>
      <c r="Y873" s="49">
        <f>Main!K983</f>
        <v>3</v>
      </c>
      <c r="Z873" s="49">
        <f>Main!L3623</f>
        <v>0</v>
      </c>
      <c r="AB873" s="49">
        <v>4</v>
      </c>
      <c r="AC873" s="49" t="str">
        <v>Fabianski</v>
      </c>
      <c r="AD873" s="49">
        <v>5</v>
      </c>
      <c r="AE873" s="49" t="str">
        <v>West Ham</v>
      </c>
      <c r="AF873" s="49">
        <v>3.78</v>
      </c>
      <c r="AG873" s="49">
        <v>3.48</v>
      </c>
      <c r="AH873" s="49">
        <v>3.68</v>
      </c>
      <c r="AI873" s="49">
        <v>3.95</v>
      </c>
      <c r="AJ873" s="49">
        <v>3.23</v>
      </c>
      <c r="AK873" s="49">
        <v>3.44</v>
      </c>
      <c r="AL873" s="49">
        <v>3.18</v>
      </c>
      <c r="AM873" s="49">
        <v>3.51</v>
      </c>
      <c r="AN873" s="49">
        <v>0</v>
      </c>
      <c r="AP873" s="50" t="str">
        <f>Main!A983</f>
        <v>Aaronson</v>
      </c>
      <c r="AQ873" s="50">
        <f>Main!B983</f>
        <v>5.5</v>
      </c>
      <c r="AR873" s="50" t="str">
        <f>Main!C983</f>
        <v>Leeds</v>
      </c>
      <c r="AS873" s="50">
        <f>Main!D983</f>
        <v>2.85</v>
      </c>
      <c r="AT873" s="50">
        <f>Main!E983</f>
        <v>3.25</v>
      </c>
      <c r="AU873" s="50">
        <f>Main!F983</f>
        <v>2.95</v>
      </c>
      <c r="AV873" s="50">
        <f>Main!G983</f>
        <v>3.25</v>
      </c>
      <c r="AW873" s="50">
        <f>Main!H983</f>
        <v>3.04</v>
      </c>
      <c r="AX873" s="50">
        <f>Main!I983</f>
        <v>2.82</v>
      </c>
      <c r="AY873" s="50">
        <f>Main!J983</f>
        <v>2.88</v>
      </c>
      <c r="AZ873" s="50">
        <f>Main!K983</f>
        <v>3</v>
      </c>
      <c r="BA873" s="50">
        <f>Main!L1863</f>
        <v>0</v>
      </c>
      <c r="BC873" s="50" t="str">
        <v>Aaronson</v>
      </c>
      <c r="BD873" s="50">
        <v>5.5</v>
      </c>
      <c r="BE873" s="50" t="str">
        <v>Leeds</v>
      </c>
      <c r="BF873" s="50">
        <v>2.85</v>
      </c>
      <c r="BG873" s="50">
        <v>3.25</v>
      </c>
      <c r="BH873" s="50">
        <v>2.95</v>
      </c>
      <c r="BI873" s="50">
        <v>3.25</v>
      </c>
      <c r="BJ873" s="50">
        <v>3.04</v>
      </c>
      <c r="BK873" s="50">
        <v>2.82</v>
      </c>
      <c r="BL873" s="50">
        <v>2.88</v>
      </c>
      <c r="BM873" s="50">
        <v>3</v>
      </c>
      <c r="BN873" s="50">
        <v>0</v>
      </c>
      <c r="BP873" s="126" t="str">
        <f>Main!A873</f>
        <v>Aaronson</v>
      </c>
      <c r="BQ873" s="126">
        <f>Main!N3623</f>
        <v>0</v>
      </c>
      <c r="BR873" s="126">
        <f>Main!K103</f>
        <v>3</v>
      </c>
      <c r="BS873" s="126" t="str">
        <v>Aaronson</v>
      </c>
      <c r="BT873" s="126">
        <v>0</v>
      </c>
      <c r="BU873" s="126">
        <v>3</v>
      </c>
      <c r="BV873" s="127" t="str">
        <f t="shared" si="101"/>
        <v>Aaronson</v>
      </c>
      <c r="BW873" s="127">
        <f>Main!P3623</f>
        <v>0</v>
      </c>
      <c r="BX873" s="127">
        <f t="shared" si="102"/>
        <v>3</v>
      </c>
      <c r="BY873" s="127" t="str">
        <v>Aaronson</v>
      </c>
      <c r="BZ873" s="127">
        <v>0</v>
      </c>
      <c r="CA873" s="127">
        <v>3</v>
      </c>
      <c r="CH873" s="19" t="str">
        <f t="shared" si="103"/>
        <v>Aaronson</v>
      </c>
      <c r="CI873" s="19">
        <f>Main!M3623-BQ873-BW873-CC873</f>
        <v>0</v>
      </c>
      <c r="CJ873" s="19">
        <f t="shared" si="104"/>
        <v>3</v>
      </c>
      <c r="CK873" s="19" t="str">
        <v>Aaronson</v>
      </c>
      <c r="CL873" s="19">
        <v>0</v>
      </c>
      <c r="CM873" s="19">
        <v>3</v>
      </c>
    </row>
    <row r="874" spans="1:91">
      <c r="A874" s="48" t="str">
        <v>Kulusevski</v>
      </c>
      <c r="B874" s="48">
        <v>8</v>
      </c>
      <c r="C874" s="48" t="str">
        <v>Spurs</v>
      </c>
      <c r="D874" s="48">
        <v>3.47</v>
      </c>
      <c r="E874" s="48">
        <v>3.18</v>
      </c>
      <c r="F874" s="48">
        <v>4.97</v>
      </c>
      <c r="G874" s="48">
        <v>2.94</v>
      </c>
      <c r="H874" s="48">
        <v>2</v>
      </c>
      <c r="I874" s="48">
        <v>2.39</v>
      </c>
      <c r="J874" s="48">
        <v>2.66</v>
      </c>
      <c r="K874" s="48">
        <v>2.2999999999999998</v>
      </c>
      <c r="L874" s="48">
        <v>0</v>
      </c>
      <c r="N874" s="252">
        <f t="shared" si="99"/>
        <v>2</v>
      </c>
      <c r="O874" s="49" t="str">
        <f>Main!A984</f>
        <v>Kulusevski</v>
      </c>
      <c r="P874" s="49">
        <f>Main!B984</f>
        <v>8</v>
      </c>
      <c r="Q874" s="49" t="str">
        <f>Main!C984</f>
        <v>Spurs</v>
      </c>
      <c r="R874" s="49">
        <f>Main!D984</f>
        <v>3.47</v>
      </c>
      <c r="S874" s="49">
        <f>Main!E984</f>
        <v>3.18</v>
      </c>
      <c r="T874" s="49">
        <f>Main!F984</f>
        <v>4.97</v>
      </c>
      <c r="U874" s="49">
        <f>Main!G984</f>
        <v>2.94</v>
      </c>
      <c r="V874" s="49">
        <f>Main!H984</f>
        <v>2</v>
      </c>
      <c r="W874" s="49">
        <f>Main!I984</f>
        <v>2.39</v>
      </c>
      <c r="X874" s="49">
        <f>Main!J984</f>
        <v>2.66</v>
      </c>
      <c r="Y874" s="49">
        <f>Main!K984</f>
        <v>2.2999999999999998</v>
      </c>
      <c r="Z874" s="49">
        <f>Main!L3624</f>
        <v>0</v>
      </c>
      <c r="AB874" s="49">
        <v>4</v>
      </c>
      <c r="AC874" s="49" t="str">
        <v>Sánchez</v>
      </c>
      <c r="AD874" s="49">
        <v>4.5999999999999996</v>
      </c>
      <c r="AE874" s="49" t="str">
        <v>Brighton</v>
      </c>
      <c r="AF874" s="49">
        <v>3.34</v>
      </c>
      <c r="AG874" s="49">
        <v>3.74</v>
      </c>
      <c r="AH874" s="49">
        <v>3.23</v>
      </c>
      <c r="AI874" s="49">
        <v>3.6</v>
      </c>
      <c r="AJ874" s="49">
        <v>4.09</v>
      </c>
      <c r="AK874" s="49">
        <v>3.68</v>
      </c>
      <c r="AL874" s="49">
        <v>3.82</v>
      </c>
      <c r="AM874" s="49">
        <v>2.09</v>
      </c>
      <c r="AN874" s="49">
        <v>0</v>
      </c>
      <c r="AP874" s="50" t="str">
        <f>Main!A984</f>
        <v>Kulusevski</v>
      </c>
      <c r="AQ874" s="50">
        <f>Main!B984</f>
        <v>8</v>
      </c>
      <c r="AR874" s="50" t="str">
        <f>Main!C984</f>
        <v>Spurs</v>
      </c>
      <c r="AS874" s="50">
        <f>Main!D984</f>
        <v>3.47</v>
      </c>
      <c r="AT874" s="50">
        <f>Main!E984</f>
        <v>3.18</v>
      </c>
      <c r="AU874" s="50">
        <f>Main!F984</f>
        <v>4.97</v>
      </c>
      <c r="AV874" s="50">
        <f>Main!G984</f>
        <v>2.94</v>
      </c>
      <c r="AW874" s="50">
        <f>Main!H984</f>
        <v>2</v>
      </c>
      <c r="AX874" s="50">
        <f>Main!I984</f>
        <v>2.39</v>
      </c>
      <c r="AY874" s="50">
        <f>Main!J984</f>
        <v>2.66</v>
      </c>
      <c r="AZ874" s="50">
        <f>Main!K984</f>
        <v>2.2999999999999998</v>
      </c>
      <c r="BA874" s="50">
        <f>Main!L1864</f>
        <v>0</v>
      </c>
      <c r="BC874" s="50" t="str">
        <v>Kulusevski</v>
      </c>
      <c r="BD874" s="50">
        <v>8</v>
      </c>
      <c r="BE874" s="50" t="str">
        <v>Spurs</v>
      </c>
      <c r="BF874" s="50">
        <v>3.47</v>
      </c>
      <c r="BG874" s="50">
        <v>3.18</v>
      </c>
      <c r="BH874" s="50">
        <v>4.97</v>
      </c>
      <c r="BI874" s="50">
        <v>2.94</v>
      </c>
      <c r="BJ874" s="50">
        <v>2</v>
      </c>
      <c r="BK874" s="50">
        <v>2.39</v>
      </c>
      <c r="BL874" s="50">
        <v>2.66</v>
      </c>
      <c r="BM874" s="50">
        <v>2.2999999999999998</v>
      </c>
      <c r="BN874" s="50">
        <v>0</v>
      </c>
      <c r="BP874" s="126" t="str">
        <f>Main!A874</f>
        <v>Kulusevski</v>
      </c>
      <c r="BQ874" s="126">
        <f>Main!N3624</f>
        <v>0</v>
      </c>
      <c r="BR874" s="126">
        <f>Main!K104</f>
        <v>2.2999999999999998</v>
      </c>
      <c r="BS874" s="126" t="str">
        <v>Kulusevski</v>
      </c>
      <c r="BT874" s="126">
        <v>0</v>
      </c>
      <c r="BU874" s="126">
        <v>2.2999999999999998</v>
      </c>
      <c r="BV874" s="127" t="str">
        <f t="shared" si="101"/>
        <v>Kulusevski</v>
      </c>
      <c r="BW874" s="127">
        <f>Main!P3624</f>
        <v>0</v>
      </c>
      <c r="BX874" s="127">
        <f t="shared" si="102"/>
        <v>2.2999999999999998</v>
      </c>
      <c r="BY874" s="127" t="str">
        <v>Kulusevski</v>
      </c>
      <c r="BZ874" s="127">
        <v>0</v>
      </c>
      <c r="CA874" s="127">
        <v>2.2999999999999998</v>
      </c>
      <c r="CH874" s="19" t="str">
        <f t="shared" si="103"/>
        <v>Kulusevski</v>
      </c>
      <c r="CI874" s="19">
        <f>Main!M3624-BQ874-BW874-CC874</f>
        <v>0</v>
      </c>
      <c r="CJ874" s="19">
        <f t="shared" si="104"/>
        <v>2.2999999999999998</v>
      </c>
      <c r="CK874" s="19" t="str">
        <v>Kulusevski</v>
      </c>
      <c r="CL874" s="19">
        <v>0</v>
      </c>
      <c r="CM874" s="19">
        <v>2.2999999999999998</v>
      </c>
    </row>
    <row r="875" spans="1:91">
      <c r="A875" s="48" t="str">
        <v>Bailey</v>
      </c>
      <c r="B875" s="48">
        <v>4.5</v>
      </c>
      <c r="C875" s="48" t="str">
        <v>Aston Villa</v>
      </c>
      <c r="D875" s="48">
        <v>2.87</v>
      </c>
      <c r="E875" s="48">
        <v>3.07</v>
      </c>
      <c r="F875" s="48">
        <v>3.46</v>
      </c>
      <c r="G875" s="48">
        <v>2.98</v>
      </c>
      <c r="H875" s="48">
        <v>3.47</v>
      </c>
      <c r="I875" s="48">
        <v>2.1800000000000002</v>
      </c>
      <c r="J875" s="48">
        <v>2.69</v>
      </c>
      <c r="K875" s="48">
        <v>2.98</v>
      </c>
      <c r="L875" s="48">
        <v>0</v>
      </c>
      <c r="N875" s="252">
        <f t="shared" si="99"/>
        <v>2</v>
      </c>
      <c r="O875" s="49" t="str">
        <f>Main!A985</f>
        <v>Bailey</v>
      </c>
      <c r="P875" s="49">
        <f>Main!B985</f>
        <v>4.5</v>
      </c>
      <c r="Q875" s="49" t="str">
        <f>Main!C985</f>
        <v>Aston Villa</v>
      </c>
      <c r="R875" s="49">
        <f>Main!D985</f>
        <v>2.87</v>
      </c>
      <c r="S875" s="49">
        <f>Main!E985</f>
        <v>3.07</v>
      </c>
      <c r="T875" s="49">
        <f>Main!F985</f>
        <v>3.46</v>
      </c>
      <c r="U875" s="49">
        <f>Main!G985</f>
        <v>2.98</v>
      </c>
      <c r="V875" s="49">
        <f>Main!H985</f>
        <v>3.47</v>
      </c>
      <c r="W875" s="49">
        <f>Main!I985</f>
        <v>2.1800000000000002</v>
      </c>
      <c r="X875" s="49">
        <f>Main!J985</f>
        <v>2.69</v>
      </c>
      <c r="Y875" s="49">
        <f>Main!K985</f>
        <v>2.98</v>
      </c>
      <c r="Z875" s="49">
        <f>Main!L3625</f>
        <v>0</v>
      </c>
      <c r="AB875" s="49">
        <v>4</v>
      </c>
      <c r="AC875" s="49" t="str">
        <v>Sá</v>
      </c>
      <c r="AD875" s="49">
        <v>5</v>
      </c>
      <c r="AE875" s="49" t="str">
        <v>Wolves</v>
      </c>
      <c r="AF875" s="49">
        <v>3.42</v>
      </c>
      <c r="AG875" s="49">
        <v>3.48</v>
      </c>
      <c r="AH875" s="49">
        <v>3.79</v>
      </c>
      <c r="AI875" s="49">
        <v>3.14</v>
      </c>
      <c r="AJ875" s="49">
        <v>3.24</v>
      </c>
      <c r="AK875" s="49">
        <v>3.63</v>
      </c>
      <c r="AL875" s="49">
        <v>4.04</v>
      </c>
      <c r="AM875" s="49">
        <v>2.83</v>
      </c>
      <c r="AN875" s="49">
        <v>0</v>
      </c>
      <c r="AP875" s="50" t="str">
        <f>Main!A985</f>
        <v>Bailey</v>
      </c>
      <c r="AQ875" s="50">
        <f>Main!B985</f>
        <v>4.5</v>
      </c>
      <c r="AR875" s="50" t="str">
        <f>Main!C985</f>
        <v>Aston Villa</v>
      </c>
      <c r="AS875" s="50">
        <f>Main!D985</f>
        <v>2.87</v>
      </c>
      <c r="AT875" s="50">
        <f>Main!E985</f>
        <v>3.07</v>
      </c>
      <c r="AU875" s="50">
        <f>Main!F985</f>
        <v>3.46</v>
      </c>
      <c r="AV875" s="50">
        <f>Main!G985</f>
        <v>2.98</v>
      </c>
      <c r="AW875" s="50">
        <f>Main!H985</f>
        <v>3.47</v>
      </c>
      <c r="AX875" s="50">
        <f>Main!I985</f>
        <v>2.1800000000000002</v>
      </c>
      <c r="AY875" s="50">
        <f>Main!J985</f>
        <v>2.69</v>
      </c>
      <c r="AZ875" s="50">
        <f>Main!K985</f>
        <v>2.98</v>
      </c>
      <c r="BA875" s="50">
        <f>Main!L1865</f>
        <v>0</v>
      </c>
      <c r="BC875" s="50" t="str">
        <v>Bailey</v>
      </c>
      <c r="BD875" s="50">
        <v>4.5</v>
      </c>
      <c r="BE875" s="50" t="str">
        <v>Aston Villa</v>
      </c>
      <c r="BF875" s="50">
        <v>2.87</v>
      </c>
      <c r="BG875" s="50">
        <v>3.07</v>
      </c>
      <c r="BH875" s="50">
        <v>3.46</v>
      </c>
      <c r="BI875" s="50">
        <v>2.98</v>
      </c>
      <c r="BJ875" s="50">
        <v>3.47</v>
      </c>
      <c r="BK875" s="50">
        <v>2.1800000000000002</v>
      </c>
      <c r="BL875" s="50">
        <v>2.69</v>
      </c>
      <c r="BM875" s="50">
        <v>2.98</v>
      </c>
      <c r="BN875" s="50">
        <v>0</v>
      </c>
      <c r="BP875" s="126" t="str">
        <f>Main!A875</f>
        <v>Bailey</v>
      </c>
      <c r="BQ875" s="126">
        <f>Main!N3625</f>
        <v>0</v>
      </c>
      <c r="BR875" s="126">
        <f>Main!K105</f>
        <v>2.98</v>
      </c>
      <c r="BS875" s="126" t="str">
        <v>Bailey</v>
      </c>
      <c r="BT875" s="126">
        <v>0</v>
      </c>
      <c r="BU875" s="126">
        <v>2.98</v>
      </c>
      <c r="BV875" s="127" t="str">
        <f t="shared" si="101"/>
        <v>Bailey</v>
      </c>
      <c r="BW875" s="127">
        <f>Main!P3625</f>
        <v>0</v>
      </c>
      <c r="BX875" s="127">
        <f t="shared" si="102"/>
        <v>2.98</v>
      </c>
      <c r="BY875" s="127" t="str">
        <v>Bailey</v>
      </c>
      <c r="BZ875" s="127">
        <v>0</v>
      </c>
      <c r="CA875" s="127">
        <v>2.98</v>
      </c>
      <c r="CH875" s="19" t="str">
        <f t="shared" si="103"/>
        <v>Bailey</v>
      </c>
      <c r="CI875" s="19">
        <f>Main!M3625-BQ875-BW875-CC875</f>
        <v>0</v>
      </c>
      <c r="CJ875" s="19">
        <f t="shared" si="104"/>
        <v>2.98</v>
      </c>
      <c r="CK875" s="19" t="str">
        <v>Bailey</v>
      </c>
      <c r="CL875" s="19">
        <v>0</v>
      </c>
      <c r="CM875" s="19">
        <v>2.98</v>
      </c>
    </row>
    <row r="876" spans="1:91">
      <c r="A876" s="48" t="str">
        <v>March</v>
      </c>
      <c r="B876" s="48">
        <v>5</v>
      </c>
      <c r="C876" s="48" t="str">
        <v>Brighton</v>
      </c>
      <c r="D876" s="48">
        <v>3.02</v>
      </c>
      <c r="E876" s="48">
        <v>3.21</v>
      </c>
      <c r="F876" s="48">
        <v>2.75</v>
      </c>
      <c r="G876" s="48">
        <v>3.04</v>
      </c>
      <c r="H876" s="48">
        <v>3.58</v>
      </c>
      <c r="I876" s="48">
        <v>2.89</v>
      </c>
      <c r="J876" s="48">
        <v>3.45</v>
      </c>
      <c r="K876" s="48">
        <v>1.61</v>
      </c>
      <c r="L876" s="48">
        <v>0</v>
      </c>
      <c r="N876" s="252">
        <f t="shared" si="99"/>
        <v>2</v>
      </c>
      <c r="O876" s="49" t="str">
        <f>Main!A986</f>
        <v>March</v>
      </c>
      <c r="P876" s="49">
        <f>Main!B986</f>
        <v>5</v>
      </c>
      <c r="Q876" s="49" t="str">
        <f>Main!C986</f>
        <v>Brighton</v>
      </c>
      <c r="R876" s="49">
        <f>Main!D986</f>
        <v>3.02</v>
      </c>
      <c r="S876" s="49">
        <f>Main!E986</f>
        <v>3.21</v>
      </c>
      <c r="T876" s="49">
        <f>Main!F986</f>
        <v>2.75</v>
      </c>
      <c r="U876" s="49">
        <f>Main!G986</f>
        <v>3.04</v>
      </c>
      <c r="V876" s="49">
        <f>Main!H986</f>
        <v>3.58</v>
      </c>
      <c r="W876" s="49">
        <f>Main!I986</f>
        <v>2.89</v>
      </c>
      <c r="X876" s="49">
        <f>Main!J986</f>
        <v>3.45</v>
      </c>
      <c r="Y876" s="49">
        <f>Main!K986</f>
        <v>1.61</v>
      </c>
      <c r="Z876" s="49">
        <f>Main!L3626</f>
        <v>0</v>
      </c>
      <c r="AB876" s="49">
        <v>4</v>
      </c>
      <c r="AC876" s="49" t="str">
        <v>De Gea</v>
      </c>
      <c r="AD876" s="49">
        <v>4.9000000000000004</v>
      </c>
      <c r="AE876" s="49" t="str">
        <v>Man Utd</v>
      </c>
      <c r="AF876" s="49">
        <v>3.92</v>
      </c>
      <c r="AG876" s="49">
        <v>4.1399999999999997</v>
      </c>
      <c r="AH876" s="49">
        <v>3.16</v>
      </c>
      <c r="AI876" s="49">
        <v>3.15</v>
      </c>
      <c r="AJ876" s="49">
        <v>3.92</v>
      </c>
      <c r="AK876" s="49">
        <v>3.46</v>
      </c>
      <c r="AL876" s="49">
        <v>3.85</v>
      </c>
      <c r="AM876" s="49">
        <v>1.85</v>
      </c>
      <c r="AN876" s="49">
        <v>0</v>
      </c>
      <c r="AP876" s="50" t="str">
        <f>Main!A986</f>
        <v>March</v>
      </c>
      <c r="AQ876" s="50">
        <f>Main!B986</f>
        <v>5</v>
      </c>
      <c r="AR876" s="50" t="str">
        <f>Main!C986</f>
        <v>Brighton</v>
      </c>
      <c r="AS876" s="50">
        <f>Main!D986</f>
        <v>3.02</v>
      </c>
      <c r="AT876" s="50">
        <f>Main!E986</f>
        <v>3.21</v>
      </c>
      <c r="AU876" s="50">
        <f>Main!F986</f>
        <v>2.75</v>
      </c>
      <c r="AV876" s="50">
        <f>Main!G986</f>
        <v>3.04</v>
      </c>
      <c r="AW876" s="50">
        <f>Main!H986</f>
        <v>3.58</v>
      </c>
      <c r="AX876" s="50">
        <f>Main!I986</f>
        <v>2.89</v>
      </c>
      <c r="AY876" s="50">
        <f>Main!J986</f>
        <v>3.45</v>
      </c>
      <c r="AZ876" s="50">
        <f>Main!K986</f>
        <v>1.61</v>
      </c>
      <c r="BA876" s="50">
        <f>Main!L1866</f>
        <v>0</v>
      </c>
      <c r="BC876" s="50" t="str">
        <v>March</v>
      </c>
      <c r="BD876" s="50">
        <v>5</v>
      </c>
      <c r="BE876" s="50" t="str">
        <v>Brighton</v>
      </c>
      <c r="BF876" s="50">
        <v>3.02</v>
      </c>
      <c r="BG876" s="50">
        <v>3.21</v>
      </c>
      <c r="BH876" s="50">
        <v>2.75</v>
      </c>
      <c r="BI876" s="50">
        <v>3.04</v>
      </c>
      <c r="BJ876" s="50">
        <v>3.58</v>
      </c>
      <c r="BK876" s="50">
        <v>2.89</v>
      </c>
      <c r="BL876" s="50">
        <v>3.45</v>
      </c>
      <c r="BM876" s="50">
        <v>1.61</v>
      </c>
      <c r="BN876" s="50">
        <v>0</v>
      </c>
      <c r="BP876" s="126" t="str">
        <f>Main!A876</f>
        <v>March</v>
      </c>
      <c r="BQ876" s="126">
        <f>Main!N3626</f>
        <v>0</v>
      </c>
      <c r="BR876" s="126">
        <f>Main!K106</f>
        <v>1.61</v>
      </c>
      <c r="BS876" s="126" t="str">
        <v>March</v>
      </c>
      <c r="BT876" s="126">
        <v>0</v>
      </c>
      <c r="BU876" s="126">
        <v>1.61</v>
      </c>
      <c r="BV876" s="127" t="str">
        <f t="shared" si="101"/>
        <v>March</v>
      </c>
      <c r="BW876" s="127">
        <f>Main!P3626</f>
        <v>0</v>
      </c>
      <c r="BX876" s="127">
        <f t="shared" si="102"/>
        <v>1.61</v>
      </c>
      <c r="BY876" s="127" t="str">
        <v>March</v>
      </c>
      <c r="BZ876" s="127">
        <v>0</v>
      </c>
      <c r="CA876" s="127">
        <v>1.61</v>
      </c>
      <c r="CH876" s="19" t="str">
        <f t="shared" si="103"/>
        <v>March</v>
      </c>
      <c r="CI876" s="19">
        <f>Main!M3626-BQ876-BW876-CC876</f>
        <v>0</v>
      </c>
      <c r="CJ876" s="19">
        <f t="shared" si="104"/>
        <v>1.61</v>
      </c>
      <c r="CK876" s="19" t="str">
        <v>March</v>
      </c>
      <c r="CL876" s="19">
        <v>0</v>
      </c>
      <c r="CM876" s="19">
        <v>1.61</v>
      </c>
    </row>
    <row r="877" spans="1:91">
      <c r="A877" s="48" t="str">
        <v>Mahrez</v>
      </c>
      <c r="B877" s="48">
        <v>7.5</v>
      </c>
      <c r="C877" s="48" t="str">
        <v>Man City</v>
      </c>
      <c r="D877" s="48">
        <v>3.13</v>
      </c>
      <c r="E877" s="48">
        <v>1.98</v>
      </c>
      <c r="F877" s="48">
        <v>4.4400000000000004</v>
      </c>
      <c r="G877" s="48">
        <v>2.68</v>
      </c>
      <c r="H877" s="48">
        <v>2.23</v>
      </c>
      <c r="I877" s="48">
        <v>4.91</v>
      </c>
      <c r="J877" s="48">
        <v>2.65</v>
      </c>
      <c r="K877" s="48">
        <v>1.07</v>
      </c>
      <c r="L877" s="48">
        <v>0</v>
      </c>
      <c r="N877" s="252">
        <f t="shared" si="99"/>
        <v>2</v>
      </c>
      <c r="O877" s="49" t="str">
        <f>Main!A987</f>
        <v>Mahrez</v>
      </c>
      <c r="P877" s="49">
        <f>Main!B987</f>
        <v>7.5</v>
      </c>
      <c r="Q877" s="49" t="str">
        <f>Main!C987</f>
        <v>Man City</v>
      </c>
      <c r="R877" s="49">
        <f>Main!D987</f>
        <v>3.13</v>
      </c>
      <c r="S877" s="49">
        <f>Main!E987</f>
        <v>1.98</v>
      </c>
      <c r="T877" s="49">
        <f>Main!F987</f>
        <v>4.4400000000000004</v>
      </c>
      <c r="U877" s="49">
        <f>Main!G987</f>
        <v>2.68</v>
      </c>
      <c r="V877" s="49">
        <f>Main!H987</f>
        <v>2.23</v>
      </c>
      <c r="W877" s="49">
        <f>Main!I987</f>
        <v>4.91</v>
      </c>
      <c r="X877" s="49">
        <f>Main!J987</f>
        <v>2.65</v>
      </c>
      <c r="Y877" s="49">
        <f>Main!K987</f>
        <v>1.07</v>
      </c>
      <c r="Z877" s="49">
        <f>Main!L3627</f>
        <v>0</v>
      </c>
      <c r="AB877" s="49">
        <v>4</v>
      </c>
      <c r="AC877" s="49" t="str">
        <v>Pickford</v>
      </c>
      <c r="AD877" s="49">
        <v>4.5</v>
      </c>
      <c r="AE877" s="49" t="str">
        <v>Everton</v>
      </c>
      <c r="AF877" s="49">
        <v>3.29</v>
      </c>
      <c r="AG877" s="49">
        <v>3.46</v>
      </c>
      <c r="AH877" s="49">
        <v>3.86</v>
      </c>
      <c r="AI877" s="49">
        <v>3.34</v>
      </c>
      <c r="AJ877" s="49">
        <v>3.2</v>
      </c>
      <c r="AK877" s="49">
        <v>3.09</v>
      </c>
      <c r="AL877" s="49">
        <v>3.58</v>
      </c>
      <c r="AM877" s="49">
        <v>3.56</v>
      </c>
      <c r="AN877" s="49">
        <v>0</v>
      </c>
      <c r="AP877" s="50" t="str">
        <f>Main!A987</f>
        <v>Mahrez</v>
      </c>
      <c r="AQ877" s="50">
        <f>Main!B987</f>
        <v>7.5</v>
      </c>
      <c r="AR877" s="50" t="str">
        <f>Main!C987</f>
        <v>Man City</v>
      </c>
      <c r="AS877" s="50">
        <f>Main!D987</f>
        <v>3.13</v>
      </c>
      <c r="AT877" s="50">
        <f>Main!E987</f>
        <v>1.98</v>
      </c>
      <c r="AU877" s="50">
        <f>Main!F987</f>
        <v>4.4400000000000004</v>
      </c>
      <c r="AV877" s="50">
        <f>Main!G987</f>
        <v>2.68</v>
      </c>
      <c r="AW877" s="50">
        <f>Main!H987</f>
        <v>2.23</v>
      </c>
      <c r="AX877" s="50">
        <f>Main!I987</f>
        <v>4.91</v>
      </c>
      <c r="AY877" s="50">
        <f>Main!J987</f>
        <v>2.65</v>
      </c>
      <c r="AZ877" s="50">
        <f>Main!K987</f>
        <v>1.07</v>
      </c>
      <c r="BA877" s="50">
        <f>Main!L1867</f>
        <v>0</v>
      </c>
      <c r="BC877" s="50" t="str">
        <v>Mahrez</v>
      </c>
      <c r="BD877" s="50">
        <v>7.5</v>
      </c>
      <c r="BE877" s="50" t="str">
        <v>Man City</v>
      </c>
      <c r="BF877" s="50">
        <v>3.13</v>
      </c>
      <c r="BG877" s="50">
        <v>1.98</v>
      </c>
      <c r="BH877" s="50">
        <v>4.4400000000000004</v>
      </c>
      <c r="BI877" s="50">
        <v>2.68</v>
      </c>
      <c r="BJ877" s="50">
        <v>2.23</v>
      </c>
      <c r="BK877" s="50">
        <v>4.91</v>
      </c>
      <c r="BL877" s="50">
        <v>2.65</v>
      </c>
      <c r="BM877" s="50">
        <v>1.07</v>
      </c>
      <c r="BN877" s="50">
        <v>0</v>
      </c>
      <c r="BP877" s="126" t="str">
        <f>Main!A877</f>
        <v>Mahrez</v>
      </c>
      <c r="BQ877" s="126">
        <f>Main!N3627</f>
        <v>0</v>
      </c>
      <c r="BR877" s="126">
        <f>Main!K107</f>
        <v>1.07</v>
      </c>
      <c r="BS877" s="126" t="str">
        <v>Mahrez</v>
      </c>
      <c r="BT877" s="126">
        <v>0</v>
      </c>
      <c r="BU877" s="126">
        <v>1.07</v>
      </c>
      <c r="BV877" s="127" t="str">
        <f t="shared" si="101"/>
        <v>Mahrez</v>
      </c>
      <c r="BW877" s="127">
        <f>Main!P3627</f>
        <v>0</v>
      </c>
      <c r="BX877" s="127">
        <f t="shared" si="102"/>
        <v>1.07</v>
      </c>
      <c r="BY877" s="127" t="str">
        <v>Mahrez</v>
      </c>
      <c r="BZ877" s="127">
        <v>0</v>
      </c>
      <c r="CA877" s="127">
        <v>1.07</v>
      </c>
      <c r="CH877" s="19" t="str">
        <f t="shared" si="103"/>
        <v>Mahrez</v>
      </c>
      <c r="CI877" s="19">
        <f>Main!M3627-BQ877-BW877-CC877</f>
        <v>0</v>
      </c>
      <c r="CJ877" s="19">
        <f t="shared" si="104"/>
        <v>1.07</v>
      </c>
      <c r="CK877" s="19" t="str">
        <v>Mahrez</v>
      </c>
      <c r="CL877" s="19">
        <v>0</v>
      </c>
      <c r="CM877" s="19">
        <v>1.07</v>
      </c>
    </row>
    <row r="878" spans="1:91">
      <c r="A878" s="48" t="str">
        <v>Harrison</v>
      </c>
      <c r="B878" s="48">
        <v>5.8</v>
      </c>
      <c r="C878" s="48" t="str">
        <v>Leeds</v>
      </c>
      <c r="D878" s="48">
        <v>2.4700000000000002</v>
      </c>
      <c r="E878" s="48">
        <v>3.28</v>
      </c>
      <c r="F878" s="48">
        <v>2.9</v>
      </c>
      <c r="G878" s="48">
        <v>3.09</v>
      </c>
      <c r="H878" s="48">
        <v>2.92</v>
      </c>
      <c r="I878" s="48">
        <v>2.69</v>
      </c>
      <c r="J878" s="48">
        <v>2.62</v>
      </c>
      <c r="K878" s="48">
        <v>2.81</v>
      </c>
      <c r="L878" s="48">
        <v>0</v>
      </c>
      <c r="N878" s="252">
        <f t="shared" si="99"/>
        <v>2</v>
      </c>
      <c r="O878" s="49" t="str">
        <f>Main!A988</f>
        <v>Harrison</v>
      </c>
      <c r="P878" s="49">
        <f>Main!B988</f>
        <v>5.8</v>
      </c>
      <c r="Q878" s="49" t="str">
        <f>Main!C988</f>
        <v>Leeds</v>
      </c>
      <c r="R878" s="49">
        <f>Main!D988</f>
        <v>2.4700000000000002</v>
      </c>
      <c r="S878" s="49">
        <f>Main!E988</f>
        <v>3.28</v>
      </c>
      <c r="T878" s="49">
        <f>Main!F988</f>
        <v>2.9</v>
      </c>
      <c r="U878" s="49">
        <f>Main!G988</f>
        <v>3.09</v>
      </c>
      <c r="V878" s="49">
        <f>Main!H988</f>
        <v>2.92</v>
      </c>
      <c r="W878" s="49">
        <f>Main!I988</f>
        <v>2.69</v>
      </c>
      <c r="X878" s="49">
        <f>Main!J988</f>
        <v>2.62</v>
      </c>
      <c r="Y878" s="49">
        <f>Main!K988</f>
        <v>2.81</v>
      </c>
      <c r="Z878" s="49">
        <f>Main!L3628</f>
        <v>0</v>
      </c>
      <c r="AB878" s="49">
        <v>4</v>
      </c>
      <c r="AC878" s="49" t="str">
        <v>Henderson</v>
      </c>
      <c r="AD878" s="49">
        <v>4.7</v>
      </c>
      <c r="AE878" s="49" t="str">
        <v>Nott'm Forest</v>
      </c>
      <c r="AF878" s="49">
        <v>3.35</v>
      </c>
      <c r="AG878" s="49">
        <v>3.43</v>
      </c>
      <c r="AH878" s="49">
        <v>3.62</v>
      </c>
      <c r="AI878" s="49">
        <v>3.47</v>
      </c>
      <c r="AJ878" s="49">
        <v>3.49</v>
      </c>
      <c r="AK878" s="49">
        <v>3.24</v>
      </c>
      <c r="AL878" s="49">
        <v>3.06</v>
      </c>
      <c r="AM878" s="49">
        <v>2.78</v>
      </c>
      <c r="AN878" s="49">
        <v>0</v>
      </c>
      <c r="AP878" s="50" t="str">
        <f>Main!A988</f>
        <v>Harrison</v>
      </c>
      <c r="AQ878" s="50">
        <f>Main!B988</f>
        <v>5.8</v>
      </c>
      <c r="AR878" s="50" t="str">
        <f>Main!C988</f>
        <v>Leeds</v>
      </c>
      <c r="AS878" s="50">
        <f>Main!D988</f>
        <v>2.4700000000000002</v>
      </c>
      <c r="AT878" s="50">
        <f>Main!E988</f>
        <v>3.28</v>
      </c>
      <c r="AU878" s="50">
        <f>Main!F988</f>
        <v>2.9</v>
      </c>
      <c r="AV878" s="50">
        <f>Main!G988</f>
        <v>3.09</v>
      </c>
      <c r="AW878" s="50">
        <f>Main!H988</f>
        <v>2.92</v>
      </c>
      <c r="AX878" s="50">
        <f>Main!I988</f>
        <v>2.69</v>
      </c>
      <c r="AY878" s="50">
        <f>Main!J988</f>
        <v>2.62</v>
      </c>
      <c r="AZ878" s="50">
        <f>Main!K988</f>
        <v>2.81</v>
      </c>
      <c r="BA878" s="50">
        <f>Main!L1868</f>
        <v>0</v>
      </c>
      <c r="BC878" s="50" t="str">
        <v>Harrison</v>
      </c>
      <c r="BD878" s="50">
        <v>5.8</v>
      </c>
      <c r="BE878" s="50" t="str">
        <v>Leeds</v>
      </c>
      <c r="BF878" s="50">
        <v>2.4700000000000002</v>
      </c>
      <c r="BG878" s="50">
        <v>3.28</v>
      </c>
      <c r="BH878" s="50">
        <v>2.9</v>
      </c>
      <c r="BI878" s="50">
        <v>3.09</v>
      </c>
      <c r="BJ878" s="50">
        <v>2.92</v>
      </c>
      <c r="BK878" s="50">
        <v>2.69</v>
      </c>
      <c r="BL878" s="50">
        <v>2.62</v>
      </c>
      <c r="BM878" s="50">
        <v>2.81</v>
      </c>
      <c r="BN878" s="50">
        <v>0</v>
      </c>
      <c r="BP878" s="126" t="str">
        <f>Main!A878</f>
        <v>Harrison</v>
      </c>
      <c r="BQ878" s="126">
        <f>Main!N3628</f>
        <v>0</v>
      </c>
      <c r="BR878" s="126">
        <f>Main!K108</f>
        <v>2.81</v>
      </c>
      <c r="BS878" s="126" t="str">
        <v>Harrison</v>
      </c>
      <c r="BT878" s="126">
        <v>0</v>
      </c>
      <c r="BU878" s="126">
        <v>2.81</v>
      </c>
      <c r="BV878" s="127" t="str">
        <f t="shared" si="101"/>
        <v>Harrison</v>
      </c>
      <c r="BW878" s="127">
        <f>Main!P3628</f>
        <v>0</v>
      </c>
      <c r="BX878" s="127">
        <f t="shared" si="102"/>
        <v>2.81</v>
      </c>
      <c r="BY878" s="127" t="str">
        <v>Harrison</v>
      </c>
      <c r="BZ878" s="127">
        <v>0</v>
      </c>
      <c r="CA878" s="127">
        <v>2.81</v>
      </c>
      <c r="CH878" s="19" t="str">
        <f t="shared" si="103"/>
        <v>Harrison</v>
      </c>
      <c r="CI878" s="19">
        <f>Main!M3628-BQ878-BW878-CC878</f>
        <v>0</v>
      </c>
      <c r="CJ878" s="19">
        <f t="shared" si="104"/>
        <v>2.81</v>
      </c>
      <c r="CK878" s="19" t="str">
        <v>Harrison</v>
      </c>
      <c r="CL878" s="19">
        <v>0</v>
      </c>
      <c r="CM878" s="19">
        <v>2.81</v>
      </c>
    </row>
    <row r="879" spans="1:91">
      <c r="A879" s="48" t="str">
        <v>Eriksen</v>
      </c>
      <c r="B879" s="48">
        <v>6.3</v>
      </c>
      <c r="C879" s="48" t="str">
        <v>Man Utd</v>
      </c>
      <c r="D879" s="48">
        <v>3.13</v>
      </c>
      <c r="E879" s="48">
        <v>3.63</v>
      </c>
      <c r="F879" s="48">
        <v>2.4500000000000002</v>
      </c>
      <c r="G879" s="48">
        <v>2.4900000000000002</v>
      </c>
      <c r="H879" s="48">
        <v>3.24</v>
      </c>
      <c r="I879" s="48">
        <v>2.96</v>
      </c>
      <c r="J879" s="48">
        <v>3.24</v>
      </c>
      <c r="K879" s="48">
        <v>1.55</v>
      </c>
      <c r="L879" s="48">
        <v>0</v>
      </c>
      <c r="N879" s="252">
        <f t="shared" si="99"/>
        <v>2</v>
      </c>
      <c r="O879" s="49" t="str">
        <f>Main!A989</f>
        <v>Eriksen</v>
      </c>
      <c r="P879" s="49">
        <f>Main!B989</f>
        <v>6.3</v>
      </c>
      <c r="Q879" s="49" t="str">
        <f>Main!C989</f>
        <v>Man Utd</v>
      </c>
      <c r="R879" s="49">
        <f>Main!D989</f>
        <v>3.13</v>
      </c>
      <c r="S879" s="49">
        <f>Main!E989</f>
        <v>3.63</v>
      </c>
      <c r="T879" s="49">
        <f>Main!F989</f>
        <v>2.4500000000000002</v>
      </c>
      <c r="U879" s="49">
        <f>Main!G989</f>
        <v>2.4900000000000002</v>
      </c>
      <c r="V879" s="49">
        <f>Main!H989</f>
        <v>3.24</v>
      </c>
      <c r="W879" s="49">
        <f>Main!I989</f>
        <v>2.96</v>
      </c>
      <c r="X879" s="49">
        <f>Main!J989</f>
        <v>3.24</v>
      </c>
      <c r="Y879" s="49">
        <f>Main!K989</f>
        <v>1.55</v>
      </c>
      <c r="Z879" s="49">
        <f>Main!L3629</f>
        <v>0</v>
      </c>
      <c r="AB879" s="49">
        <v>4</v>
      </c>
      <c r="AC879" s="49" t="str">
        <v>Meslier</v>
      </c>
      <c r="AD879" s="49">
        <v>4.5</v>
      </c>
      <c r="AE879" s="49" t="str">
        <v>Leeds</v>
      </c>
      <c r="AF879" s="49">
        <v>3.13</v>
      </c>
      <c r="AG879" s="49">
        <v>3.36</v>
      </c>
      <c r="AH879" s="49">
        <v>3.2</v>
      </c>
      <c r="AI879" s="49">
        <v>3.41</v>
      </c>
      <c r="AJ879" s="49">
        <v>3.43</v>
      </c>
      <c r="AK879" s="49">
        <v>3.18</v>
      </c>
      <c r="AL879" s="49">
        <v>3.38</v>
      </c>
      <c r="AM879" s="49">
        <v>3.24</v>
      </c>
      <c r="AN879" s="49">
        <v>0</v>
      </c>
      <c r="AP879" s="50" t="str">
        <f>Main!A989</f>
        <v>Eriksen</v>
      </c>
      <c r="AQ879" s="50">
        <f>Main!B989</f>
        <v>6.3</v>
      </c>
      <c r="AR879" s="50" t="str">
        <f>Main!C989</f>
        <v>Man Utd</v>
      </c>
      <c r="AS879" s="50">
        <f>Main!D989</f>
        <v>3.13</v>
      </c>
      <c r="AT879" s="50">
        <f>Main!E989</f>
        <v>3.63</v>
      </c>
      <c r="AU879" s="50">
        <f>Main!F989</f>
        <v>2.4500000000000002</v>
      </c>
      <c r="AV879" s="50">
        <f>Main!G989</f>
        <v>2.4900000000000002</v>
      </c>
      <c r="AW879" s="50">
        <f>Main!H989</f>
        <v>3.24</v>
      </c>
      <c r="AX879" s="50">
        <f>Main!I989</f>
        <v>2.96</v>
      </c>
      <c r="AY879" s="50">
        <f>Main!J989</f>
        <v>3.24</v>
      </c>
      <c r="AZ879" s="50">
        <f>Main!K989</f>
        <v>1.55</v>
      </c>
      <c r="BA879" s="50">
        <f>Main!L1869</f>
        <v>0</v>
      </c>
      <c r="BC879" s="50" t="str">
        <v>Eriksen</v>
      </c>
      <c r="BD879" s="50">
        <v>6.3</v>
      </c>
      <c r="BE879" s="50" t="str">
        <v>Man Utd</v>
      </c>
      <c r="BF879" s="50">
        <v>3.13</v>
      </c>
      <c r="BG879" s="50">
        <v>3.63</v>
      </c>
      <c r="BH879" s="50">
        <v>2.4500000000000002</v>
      </c>
      <c r="BI879" s="50">
        <v>2.4900000000000002</v>
      </c>
      <c r="BJ879" s="50">
        <v>3.24</v>
      </c>
      <c r="BK879" s="50">
        <v>2.96</v>
      </c>
      <c r="BL879" s="50">
        <v>3.24</v>
      </c>
      <c r="BM879" s="50">
        <v>1.55</v>
      </c>
      <c r="BN879" s="50">
        <v>0</v>
      </c>
      <c r="BP879" s="126" t="str">
        <f>Main!A879</f>
        <v>Eriksen</v>
      </c>
      <c r="BQ879" s="126">
        <f>Main!N3629</f>
        <v>0</v>
      </c>
      <c r="BR879" s="126">
        <f>Main!K109</f>
        <v>1.55</v>
      </c>
      <c r="BS879" s="126" t="str">
        <v>Eriksen</v>
      </c>
      <c r="BT879" s="126">
        <v>0</v>
      </c>
      <c r="BU879" s="126">
        <v>1.55</v>
      </c>
      <c r="BV879" s="127" t="str">
        <f t="shared" si="101"/>
        <v>Eriksen</v>
      </c>
      <c r="BW879" s="127">
        <f>Main!P3629</f>
        <v>0</v>
      </c>
      <c r="BX879" s="127">
        <f t="shared" si="102"/>
        <v>1.55</v>
      </c>
      <c r="BY879" s="127" t="str">
        <v>Eriksen</v>
      </c>
      <c r="BZ879" s="127">
        <v>0</v>
      </c>
      <c r="CA879" s="127">
        <v>1.55</v>
      </c>
      <c r="CH879" s="19" t="str">
        <f t="shared" si="103"/>
        <v>Eriksen</v>
      </c>
      <c r="CI879" s="19">
        <f>Main!M3629-BQ879-BW879-CC879</f>
        <v>0</v>
      </c>
      <c r="CJ879" s="19">
        <f t="shared" si="104"/>
        <v>1.55</v>
      </c>
      <c r="CK879" s="19" t="str">
        <v>Eriksen</v>
      </c>
      <c r="CL879" s="19">
        <v>0</v>
      </c>
      <c r="CM879" s="19">
        <v>1.55</v>
      </c>
    </row>
    <row r="880" spans="1:91">
      <c r="A880" s="48" t="str">
        <v>Eze</v>
      </c>
      <c r="B880" s="48">
        <v>5.7</v>
      </c>
      <c r="C880" s="48" t="str">
        <v>Crystal Palace</v>
      </c>
      <c r="D880" s="48">
        <v>3.39</v>
      </c>
      <c r="E880" s="48">
        <v>3.07</v>
      </c>
      <c r="F880" s="48">
        <v>2.6</v>
      </c>
      <c r="G880" s="48">
        <v>2.76</v>
      </c>
      <c r="H880" s="48">
        <v>2.48</v>
      </c>
      <c r="I880" s="48">
        <v>2.91</v>
      </c>
      <c r="J880" s="48">
        <v>2.82</v>
      </c>
      <c r="K880" s="48">
        <v>2.56</v>
      </c>
      <c r="L880" s="48">
        <v>0</v>
      </c>
      <c r="N880" s="252">
        <f>N770</f>
        <v>2</v>
      </c>
      <c r="O880" s="49" t="str">
        <f>Main!A990</f>
        <v>Eze</v>
      </c>
      <c r="P880" s="49">
        <f>Main!B990</f>
        <v>5.7</v>
      </c>
      <c r="Q880" s="49" t="str">
        <f>Main!C990</f>
        <v>Crystal Palace</v>
      </c>
      <c r="R880" s="49">
        <f>Main!D990</f>
        <v>3.39</v>
      </c>
      <c r="S880" s="49">
        <f>Main!E990</f>
        <v>3.07</v>
      </c>
      <c r="T880" s="49">
        <f>Main!F990</f>
        <v>2.6</v>
      </c>
      <c r="U880" s="49">
        <f>Main!G990</f>
        <v>2.76</v>
      </c>
      <c r="V880" s="49">
        <f>Main!H990</f>
        <v>2.48</v>
      </c>
      <c r="W880" s="49">
        <f>Main!I990</f>
        <v>2.91</v>
      </c>
      <c r="X880" s="49">
        <f>Main!J990</f>
        <v>2.82</v>
      </c>
      <c r="Y880" s="49">
        <f>Main!K990</f>
        <v>2.56</v>
      </c>
      <c r="Z880" s="49">
        <f>Main!L3630</f>
        <v>0</v>
      </c>
      <c r="AB880" s="49">
        <v>4</v>
      </c>
      <c r="AC880" s="49" t="str">
        <v>Guaita</v>
      </c>
      <c r="AD880" s="49">
        <v>4.5</v>
      </c>
      <c r="AE880" s="49" t="str">
        <v>Crystal Palace</v>
      </c>
      <c r="AF880" s="49">
        <v>3.71</v>
      </c>
      <c r="AG880" s="49">
        <v>3.38</v>
      </c>
      <c r="AH880" s="49">
        <v>3.17</v>
      </c>
      <c r="AI880" s="49">
        <v>3.31</v>
      </c>
      <c r="AJ880" s="49">
        <v>3.06</v>
      </c>
      <c r="AK880" s="49">
        <v>3.35</v>
      </c>
      <c r="AL880" s="49">
        <v>3.24</v>
      </c>
      <c r="AM880" s="49">
        <v>3.06</v>
      </c>
      <c r="AN880" s="49">
        <v>0</v>
      </c>
      <c r="AP880" s="50" t="str">
        <f>Main!A990</f>
        <v>Eze</v>
      </c>
      <c r="AQ880" s="50">
        <f>Main!B990</f>
        <v>5.7</v>
      </c>
      <c r="AR880" s="50" t="str">
        <f>Main!C990</f>
        <v>Crystal Palace</v>
      </c>
      <c r="AS880" s="50">
        <f>Main!D990</f>
        <v>3.39</v>
      </c>
      <c r="AT880" s="50">
        <f>Main!E990</f>
        <v>3.07</v>
      </c>
      <c r="AU880" s="50">
        <f>Main!F990</f>
        <v>2.6</v>
      </c>
      <c r="AV880" s="50">
        <f>Main!G990</f>
        <v>2.76</v>
      </c>
      <c r="AW880" s="50">
        <f>Main!H990</f>
        <v>2.48</v>
      </c>
      <c r="AX880" s="50">
        <f>Main!I990</f>
        <v>2.91</v>
      </c>
      <c r="AY880" s="50">
        <f>Main!J990</f>
        <v>2.82</v>
      </c>
      <c r="AZ880" s="50">
        <f>Main!K990</f>
        <v>2.56</v>
      </c>
      <c r="BA880" s="50">
        <f>Main!L1870</f>
        <v>0</v>
      </c>
      <c r="BC880" s="50" t="str">
        <v>Eze</v>
      </c>
      <c r="BD880" s="50">
        <v>5.7</v>
      </c>
      <c r="BE880" s="50" t="str">
        <v>Crystal Palace</v>
      </c>
      <c r="BF880" s="50">
        <v>3.39</v>
      </c>
      <c r="BG880" s="50">
        <v>3.07</v>
      </c>
      <c r="BH880" s="50">
        <v>2.6</v>
      </c>
      <c r="BI880" s="50">
        <v>2.76</v>
      </c>
      <c r="BJ880" s="50">
        <v>2.48</v>
      </c>
      <c r="BK880" s="50">
        <v>2.91</v>
      </c>
      <c r="BL880" s="50">
        <v>2.82</v>
      </c>
      <c r="BM880" s="50">
        <v>2.56</v>
      </c>
      <c r="BN880" s="50">
        <v>0</v>
      </c>
      <c r="BP880" s="126" t="str">
        <f>Main!A880</f>
        <v>Eze</v>
      </c>
      <c r="BQ880" s="126">
        <f>Main!N3630</f>
        <v>0</v>
      </c>
      <c r="BR880" s="126">
        <f>Main!K110</f>
        <v>2.56</v>
      </c>
      <c r="BS880" s="126" t="str">
        <v>Eze</v>
      </c>
      <c r="BT880" s="126">
        <v>0</v>
      </c>
      <c r="BU880" s="126">
        <v>2.56</v>
      </c>
      <c r="BV880" s="127" t="str">
        <f t="shared" si="101"/>
        <v>Eze</v>
      </c>
      <c r="BW880" s="127">
        <f>Main!P3630</f>
        <v>0</v>
      </c>
      <c r="BX880" s="127">
        <f t="shared" si="102"/>
        <v>2.56</v>
      </c>
      <c r="BY880" s="127" t="str">
        <v>Eze</v>
      </c>
      <c r="BZ880" s="127">
        <v>0</v>
      </c>
      <c r="CA880" s="127">
        <v>2.56</v>
      </c>
      <c r="CH880" s="19" t="str">
        <f t="shared" si="103"/>
        <v>Eze</v>
      </c>
      <c r="CI880" s="19">
        <f>Main!M3630-BQ880-BW880-CC880</f>
        <v>0</v>
      </c>
      <c r="CJ880" s="19">
        <f t="shared" si="104"/>
        <v>2.56</v>
      </c>
      <c r="CK880" s="19" t="str">
        <v>Eze</v>
      </c>
      <c r="CL880" s="19">
        <v>0</v>
      </c>
      <c r="CM880" s="19">
        <v>2.56</v>
      </c>
    </row>
    <row r="881" spans="1:12">
      <c r="A881" s="48" t="str" cm="1">
        <f t="array" ref="A881:L990">_xlfn._xlws.SORT(Main!A881:L990,12,-1)</f>
        <v>Alexander-Arnold</v>
      </c>
      <c r="B881" s="48">
        <v>7.2</v>
      </c>
      <c r="C881" s="48" t="str">
        <v>Liverpool</v>
      </c>
      <c r="D881" s="48">
        <v>5.47</v>
      </c>
      <c r="E881" s="48">
        <v>4.5599999999999996</v>
      </c>
      <c r="F881" s="48">
        <v>3.88</v>
      </c>
      <c r="G881" s="48">
        <v>4.2300000000000004</v>
      </c>
      <c r="H881" s="48">
        <v>4.62</v>
      </c>
      <c r="I881" s="48">
        <v>5.53</v>
      </c>
      <c r="J881" s="48">
        <v>3.38</v>
      </c>
      <c r="K881" s="48">
        <v>4.43</v>
      </c>
      <c r="L881" s="48">
        <v>1</v>
      </c>
    </row>
    <row r="882" spans="1:12">
      <c r="A882" s="48" t="str">
        <v>Gabriel</v>
      </c>
      <c r="B882" s="48">
        <v>5.0999999999999996</v>
      </c>
      <c r="C882" s="48" t="str">
        <v>Arsenal</v>
      </c>
      <c r="D882" s="48">
        <v>3.64</v>
      </c>
      <c r="E882" s="48">
        <v>3.66</v>
      </c>
      <c r="F882" s="48">
        <v>2.86</v>
      </c>
      <c r="G882" s="48">
        <v>3.48</v>
      </c>
      <c r="H882" s="48">
        <v>3.85</v>
      </c>
      <c r="I882" s="48">
        <v>6.47</v>
      </c>
      <c r="J882" s="48">
        <v>3.41</v>
      </c>
      <c r="K882" s="48">
        <v>2.75</v>
      </c>
      <c r="L882" s="48">
        <v>1</v>
      </c>
    </row>
    <row r="883" spans="1:12">
      <c r="A883" s="48" t="str">
        <v>Trippier</v>
      </c>
      <c r="B883" s="48">
        <v>5.2</v>
      </c>
      <c r="C883" s="48" t="str">
        <v>Newcastle</v>
      </c>
      <c r="D883" s="48">
        <v>4.8</v>
      </c>
      <c r="E883" s="48">
        <v>2.5</v>
      </c>
      <c r="F883" s="48">
        <v>4.55</v>
      </c>
      <c r="G883" s="48">
        <v>3.76</v>
      </c>
      <c r="H883" s="48">
        <v>4.28</v>
      </c>
      <c r="I883" s="48">
        <v>4.3099999999999996</v>
      </c>
      <c r="J883" s="48">
        <v>2.85</v>
      </c>
      <c r="K883" s="48">
        <v>2.5499999999999998</v>
      </c>
      <c r="L883" s="48">
        <v>1</v>
      </c>
    </row>
    <row r="884" spans="1:12">
      <c r="A884" s="48" t="str">
        <v>Dunk</v>
      </c>
      <c r="B884" s="48">
        <v>4.7</v>
      </c>
      <c r="C884" s="48" t="str">
        <v>Brighton</v>
      </c>
      <c r="D884" s="48">
        <v>2.59</v>
      </c>
      <c r="E884" s="48">
        <v>3.62</v>
      </c>
      <c r="F884" s="48">
        <v>2.42</v>
      </c>
      <c r="G884" s="48">
        <v>3.12</v>
      </c>
      <c r="H884" s="48">
        <v>4.3899999999999997</v>
      </c>
      <c r="I884" s="48">
        <v>3.27</v>
      </c>
      <c r="J884" s="48">
        <v>3.92</v>
      </c>
      <c r="K884" s="48">
        <v>1.45</v>
      </c>
      <c r="L884" s="48">
        <v>1</v>
      </c>
    </row>
    <row r="885" spans="1:12">
      <c r="A885" s="48" t="str">
        <v>Botman</v>
      </c>
      <c r="B885" s="48">
        <v>4.4000000000000004</v>
      </c>
      <c r="C885" s="48" t="str">
        <v>Newcastle</v>
      </c>
      <c r="D885" s="48">
        <v>3.77</v>
      </c>
      <c r="E885" s="48">
        <v>2.08</v>
      </c>
      <c r="F885" s="48">
        <v>3.68</v>
      </c>
      <c r="G885" s="48">
        <v>3.25</v>
      </c>
      <c r="H885" s="48">
        <v>3.65</v>
      </c>
      <c r="I885" s="48">
        <v>3.46</v>
      </c>
      <c r="J885" s="48">
        <v>2.31</v>
      </c>
      <c r="K885" s="48">
        <v>2.04</v>
      </c>
      <c r="L885" s="48">
        <v>1</v>
      </c>
    </row>
    <row r="886" spans="1:12">
      <c r="A886" s="48" t="str">
        <v>Haaland</v>
      </c>
      <c r="B886" s="48">
        <v>11.5</v>
      </c>
      <c r="C886" s="48" t="str">
        <v>Man City</v>
      </c>
      <c r="D886" s="48">
        <v>8.2100000000000009</v>
      </c>
      <c r="E886" s="48">
        <v>5.33</v>
      </c>
      <c r="F886" s="48">
        <v>11.86</v>
      </c>
      <c r="G886" s="48">
        <v>6.93</v>
      </c>
      <c r="H886" s="48">
        <v>5.23</v>
      </c>
      <c r="I886" s="48">
        <v>11.64</v>
      </c>
      <c r="J886" s="48">
        <v>6.28</v>
      </c>
      <c r="K886" s="48">
        <v>2.86</v>
      </c>
      <c r="L886" s="48">
        <v>1</v>
      </c>
    </row>
    <row r="887" spans="1:12">
      <c r="A887" s="48" t="str">
        <v>Mitrović</v>
      </c>
      <c r="B887" s="48">
        <v>6.9</v>
      </c>
      <c r="C887" s="48" t="str">
        <v>Fulham</v>
      </c>
      <c r="D887" s="48">
        <v>5.61</v>
      </c>
      <c r="E887" s="48">
        <v>7.06</v>
      </c>
      <c r="F887" s="48">
        <v>3.04</v>
      </c>
      <c r="G887" s="48">
        <v>4.18</v>
      </c>
      <c r="H887" s="48">
        <v>3.38</v>
      </c>
      <c r="I887" s="48">
        <v>5.23</v>
      </c>
      <c r="J887" s="48">
        <v>3.58</v>
      </c>
      <c r="K887" s="48">
        <v>3.83</v>
      </c>
      <c r="L887" s="48">
        <v>1</v>
      </c>
    </row>
    <row r="888" spans="1:12">
      <c r="A888" s="48" t="str">
        <v>Greenwood</v>
      </c>
      <c r="B888" s="48">
        <v>4.2</v>
      </c>
      <c r="C888" s="48" t="str">
        <v>Leeds</v>
      </c>
      <c r="D888" s="48">
        <v>0.81</v>
      </c>
      <c r="E888" s="48">
        <v>0.99</v>
      </c>
      <c r="F888" s="48">
        <v>0.74</v>
      </c>
      <c r="G888" s="48">
        <v>0.86</v>
      </c>
      <c r="H888" s="48">
        <v>0.69</v>
      </c>
      <c r="I888" s="48">
        <v>0.71</v>
      </c>
      <c r="J888" s="48">
        <v>0.79</v>
      </c>
      <c r="K888" s="48">
        <v>0.73</v>
      </c>
      <c r="L888" s="48">
        <v>1</v>
      </c>
    </row>
    <row r="889" spans="1:12">
      <c r="A889" s="48" t="str">
        <v>Ederson</v>
      </c>
      <c r="B889" s="48">
        <v>5.4</v>
      </c>
      <c r="C889" s="48" t="str">
        <v>Man City</v>
      </c>
      <c r="D889" s="48">
        <v>4.5999999999999996</v>
      </c>
      <c r="E889" s="48">
        <v>3.91</v>
      </c>
      <c r="F889" s="48">
        <v>7.59</v>
      </c>
      <c r="G889" s="48">
        <v>4.5</v>
      </c>
      <c r="H889" s="48">
        <v>3.67</v>
      </c>
      <c r="I889" s="48">
        <v>7.83</v>
      </c>
      <c r="J889" s="48">
        <v>4.32</v>
      </c>
      <c r="K889" s="48">
        <v>1.89</v>
      </c>
      <c r="L889" s="48">
        <v>1</v>
      </c>
    </row>
    <row r="890" spans="1:12">
      <c r="A890" s="48" t="str">
        <v>Leno</v>
      </c>
      <c r="B890" s="48">
        <v>4.5</v>
      </c>
      <c r="C890" s="48" t="str">
        <v>Fulham</v>
      </c>
      <c r="D890" s="48">
        <v>3.76</v>
      </c>
      <c r="E890" s="48">
        <v>6.73</v>
      </c>
      <c r="F890" s="48">
        <v>3.14</v>
      </c>
      <c r="G890" s="48">
        <v>3.2</v>
      </c>
      <c r="H890" s="48">
        <v>3.12</v>
      </c>
      <c r="I890" s="48">
        <v>3.74</v>
      </c>
      <c r="J890" s="48">
        <v>3.1</v>
      </c>
      <c r="K890" s="48">
        <v>2.96</v>
      </c>
      <c r="L890" s="48">
        <v>1</v>
      </c>
    </row>
    <row r="891" spans="1:12">
      <c r="A891" s="48" t="str">
        <v>Salah</v>
      </c>
      <c r="B891" s="48">
        <v>12.8</v>
      </c>
      <c r="C891" s="48" t="str">
        <v>Liverpool</v>
      </c>
      <c r="D891" s="48">
        <v>8.14</v>
      </c>
      <c r="E891" s="48">
        <v>6.7</v>
      </c>
      <c r="F891" s="48">
        <v>5.55</v>
      </c>
      <c r="G891" s="48">
        <v>5.82</v>
      </c>
      <c r="H891" s="48">
        <v>5.69</v>
      </c>
      <c r="I891" s="48">
        <v>7.04</v>
      </c>
      <c r="J891" s="48">
        <v>4.66</v>
      </c>
      <c r="K891" s="48">
        <v>5.59</v>
      </c>
      <c r="L891" s="48">
        <v>1</v>
      </c>
    </row>
    <row r="892" spans="1:12">
      <c r="A892" s="48" t="str">
        <v>Saka</v>
      </c>
      <c r="B892" s="48">
        <v>8</v>
      </c>
      <c r="C892" s="48" t="str">
        <v>Arsenal</v>
      </c>
      <c r="D892" s="48">
        <v>4.79</v>
      </c>
      <c r="E892" s="48">
        <v>4.96</v>
      </c>
      <c r="F892" s="48">
        <v>4.45</v>
      </c>
      <c r="G892" s="48">
        <v>4.71</v>
      </c>
      <c r="H892" s="48">
        <v>5.0199999999999996</v>
      </c>
      <c r="I892" s="48">
        <v>9.41</v>
      </c>
      <c r="J892" s="48">
        <v>4.7699999999999996</v>
      </c>
      <c r="K892" s="48">
        <v>3.88</v>
      </c>
      <c r="L892" s="48">
        <v>1</v>
      </c>
    </row>
    <row r="893" spans="1:12">
      <c r="A893" s="48" t="str">
        <v>Martinelli</v>
      </c>
      <c r="B893" s="48">
        <v>6.8</v>
      </c>
      <c r="C893" s="48" t="str">
        <v>Arsenal</v>
      </c>
      <c r="D893" s="48">
        <v>4.3499999999999996</v>
      </c>
      <c r="E893" s="48">
        <v>4.3600000000000003</v>
      </c>
      <c r="F893" s="48">
        <v>3.96</v>
      </c>
      <c r="G893" s="48">
        <v>4.4000000000000004</v>
      </c>
      <c r="H893" s="48">
        <v>4.43</v>
      </c>
      <c r="I893" s="48">
        <v>8.3800000000000008</v>
      </c>
      <c r="J893" s="48">
        <v>4.2</v>
      </c>
      <c r="K893" s="48">
        <v>3.31</v>
      </c>
      <c r="L893" s="48">
        <v>1</v>
      </c>
    </row>
    <row r="894" spans="1:12">
      <c r="A894" s="48" t="str">
        <v>Mount</v>
      </c>
      <c r="B894" s="48">
        <v>7.5</v>
      </c>
      <c r="C894" s="48" t="str">
        <v>Chelsea</v>
      </c>
      <c r="D894" s="48">
        <v>4.3099999999999996</v>
      </c>
      <c r="E894" s="48">
        <v>7.12</v>
      </c>
      <c r="F894" s="48">
        <v>4.3</v>
      </c>
      <c r="G894" s="48">
        <v>3.08</v>
      </c>
      <c r="H894" s="48">
        <v>4.5</v>
      </c>
      <c r="I894" s="48">
        <v>3.52</v>
      </c>
      <c r="J894" s="48">
        <v>4.62</v>
      </c>
      <c r="K894" s="48">
        <v>3.34</v>
      </c>
      <c r="L894" s="48">
        <v>1</v>
      </c>
    </row>
    <row r="895" spans="1:12">
      <c r="A895" s="48" t="str">
        <v>Rashford</v>
      </c>
      <c r="B895" s="48">
        <v>6.8</v>
      </c>
      <c r="C895" s="48" t="str">
        <v>Man Utd</v>
      </c>
      <c r="D895" s="48">
        <v>4.4400000000000004</v>
      </c>
      <c r="E895" s="48">
        <v>5.14</v>
      </c>
      <c r="F895" s="48">
        <v>3.14</v>
      </c>
      <c r="G895" s="48">
        <v>2.98</v>
      </c>
      <c r="H895" s="48">
        <v>4.33</v>
      </c>
      <c r="I895" s="48">
        <v>4.12</v>
      </c>
      <c r="J895" s="48">
        <v>4.43</v>
      </c>
      <c r="K895" s="48">
        <v>2.1</v>
      </c>
      <c r="L895" s="48">
        <v>1</v>
      </c>
    </row>
    <row r="896" spans="1:12">
      <c r="A896" s="48" t="str">
        <v>Cancelo</v>
      </c>
      <c r="B896" s="48">
        <v>7.4</v>
      </c>
      <c r="C896" s="48" t="str">
        <v>Man City</v>
      </c>
      <c r="D896" s="48">
        <v>4.88</v>
      </c>
      <c r="E896" s="48">
        <v>3.74</v>
      </c>
      <c r="F896" s="48">
        <v>6.68</v>
      </c>
      <c r="G896" s="48">
        <v>4.47</v>
      </c>
      <c r="H896" s="48">
        <v>3.18</v>
      </c>
      <c r="I896" s="48">
        <v>7.21</v>
      </c>
      <c r="J896" s="48">
        <v>4.09</v>
      </c>
      <c r="K896" s="48">
        <v>1.86</v>
      </c>
      <c r="L896" s="48">
        <v>0</v>
      </c>
    </row>
    <row r="897" spans="1:12">
      <c r="A897" s="48" t="str">
        <v>Robertson</v>
      </c>
      <c r="B897" s="48">
        <v>6.8</v>
      </c>
      <c r="C897" s="48" t="str">
        <v>Liverpool</v>
      </c>
      <c r="D897" s="48">
        <v>4.58</v>
      </c>
      <c r="E897" s="48">
        <v>3.64</v>
      </c>
      <c r="F897" s="48">
        <v>3.23</v>
      </c>
      <c r="G897" s="48">
        <v>3.52</v>
      </c>
      <c r="H897" s="48">
        <v>3.86</v>
      </c>
      <c r="I897" s="48">
        <v>4.6900000000000004</v>
      </c>
      <c r="J897" s="48">
        <v>2.81</v>
      </c>
      <c r="K897" s="48">
        <v>3.76</v>
      </c>
      <c r="L897" s="48">
        <v>0</v>
      </c>
    </row>
    <row r="898" spans="1:12">
      <c r="A898" s="48" t="str">
        <v>Van Dijk</v>
      </c>
      <c r="B898" s="48">
        <v>6.5</v>
      </c>
      <c r="C898" s="48" t="str">
        <v>Liverpool</v>
      </c>
      <c r="D898" s="48">
        <v>4.2</v>
      </c>
      <c r="E898" s="48">
        <v>3.49</v>
      </c>
      <c r="F898" s="48">
        <v>3.03</v>
      </c>
      <c r="G898" s="48">
        <v>3.32</v>
      </c>
      <c r="H898" s="48">
        <v>3.66</v>
      </c>
      <c r="I898" s="48">
        <v>4.22</v>
      </c>
      <c r="J898" s="48">
        <v>2.56</v>
      </c>
      <c r="K898" s="48">
        <v>3.38</v>
      </c>
      <c r="L898" s="48">
        <v>0</v>
      </c>
    </row>
    <row r="899" spans="1:12">
      <c r="A899" s="48" t="str">
        <v>White</v>
      </c>
      <c r="B899" s="48">
        <v>4.7</v>
      </c>
      <c r="C899" s="48" t="str">
        <v>Arsenal</v>
      </c>
      <c r="D899" s="48">
        <v>3.1</v>
      </c>
      <c r="E899" s="48">
        <v>3.09</v>
      </c>
      <c r="F899" s="48">
        <v>2.35</v>
      </c>
      <c r="G899" s="48">
        <v>2.73</v>
      </c>
      <c r="H899" s="48">
        <v>3.27</v>
      </c>
      <c r="I899" s="48">
        <v>5.52</v>
      </c>
      <c r="J899" s="48">
        <v>2.98</v>
      </c>
      <c r="K899" s="48">
        <v>2.33</v>
      </c>
      <c r="L899" s="48">
        <v>0</v>
      </c>
    </row>
    <row r="900" spans="1:12">
      <c r="A900" s="48" t="str">
        <v>Laporte</v>
      </c>
      <c r="B900" s="48">
        <v>5.8</v>
      </c>
      <c r="C900" s="48" t="str">
        <v>Man City</v>
      </c>
      <c r="D900" s="48">
        <v>3.36</v>
      </c>
      <c r="E900" s="48">
        <v>2.72</v>
      </c>
      <c r="F900" s="48">
        <v>5.16</v>
      </c>
      <c r="G900" s="48">
        <v>3.42</v>
      </c>
      <c r="H900" s="48">
        <v>2.0499999999999998</v>
      </c>
      <c r="I900" s="48">
        <v>4.34</v>
      </c>
      <c r="J900" s="48">
        <v>2.62</v>
      </c>
      <c r="K900" s="48">
        <v>1.1200000000000001</v>
      </c>
      <c r="L900" s="48">
        <v>0</v>
      </c>
    </row>
    <row r="901" spans="1:12">
      <c r="A901" s="48" t="str">
        <v>Saliba</v>
      </c>
      <c r="B901" s="48">
        <v>5.3</v>
      </c>
      <c r="C901" s="48" t="str">
        <v>Arsenal</v>
      </c>
      <c r="D901" s="48">
        <v>3.14</v>
      </c>
      <c r="E901" s="48">
        <v>2.59</v>
      </c>
      <c r="F901" s="48">
        <v>2.19</v>
      </c>
      <c r="G901" s="48">
        <v>2.69</v>
      </c>
      <c r="H901" s="48">
        <v>3.3</v>
      </c>
      <c r="I901" s="48">
        <v>5.45</v>
      </c>
      <c r="J901" s="48">
        <v>2.91</v>
      </c>
      <c r="K901" s="48">
        <v>2.34</v>
      </c>
      <c r="L901" s="48">
        <v>0</v>
      </c>
    </row>
    <row r="902" spans="1:12">
      <c r="A902" s="48" t="str">
        <v>Burn</v>
      </c>
      <c r="B902" s="48">
        <v>4.5</v>
      </c>
      <c r="C902" s="48" t="str">
        <v>Newcastle</v>
      </c>
      <c r="D902" s="48">
        <v>3.83</v>
      </c>
      <c r="E902" s="48">
        <v>2.08</v>
      </c>
      <c r="F902" s="48">
        <v>3.82</v>
      </c>
      <c r="G902" s="48">
        <v>3.19</v>
      </c>
      <c r="H902" s="48">
        <v>3.53</v>
      </c>
      <c r="I902" s="48">
        <v>3.56</v>
      </c>
      <c r="J902" s="48">
        <v>2.29</v>
      </c>
      <c r="K902" s="48">
        <v>2.04</v>
      </c>
      <c r="L902" s="48">
        <v>0</v>
      </c>
    </row>
    <row r="903" spans="1:12">
      <c r="A903" s="48" t="str">
        <v>Dier</v>
      </c>
      <c r="B903" s="48">
        <v>5.2</v>
      </c>
      <c r="C903" s="48" t="str">
        <v>Spurs</v>
      </c>
      <c r="D903" s="48">
        <v>3.49</v>
      </c>
      <c r="E903" s="48">
        <v>2.98</v>
      </c>
      <c r="F903" s="48">
        <v>3.82</v>
      </c>
      <c r="G903" s="48">
        <v>2.9</v>
      </c>
      <c r="H903" s="48">
        <v>1.85</v>
      </c>
      <c r="I903" s="48">
        <v>2.8</v>
      </c>
      <c r="J903" s="48">
        <v>3.19</v>
      </c>
      <c r="K903" s="48">
        <v>2.67</v>
      </c>
      <c r="L903" s="48">
        <v>0</v>
      </c>
    </row>
    <row r="904" spans="1:12">
      <c r="A904" s="48" t="str">
        <v>Schär</v>
      </c>
      <c r="B904" s="48">
        <v>4.9000000000000004</v>
      </c>
      <c r="C904" s="48" t="str">
        <v>Newcastle</v>
      </c>
      <c r="D904" s="48">
        <v>4.0599999999999996</v>
      </c>
      <c r="E904" s="48">
        <v>1.69</v>
      </c>
      <c r="F904" s="48">
        <v>3.37</v>
      </c>
      <c r="G904" s="48">
        <v>2.85</v>
      </c>
      <c r="H904" s="48">
        <v>3.68</v>
      </c>
      <c r="I904" s="48">
        <v>3.69</v>
      </c>
      <c r="J904" s="48">
        <v>2.3199999999999998</v>
      </c>
      <c r="K904" s="48">
        <v>2.0299999999999998</v>
      </c>
      <c r="L904" s="48">
        <v>0</v>
      </c>
    </row>
    <row r="905" spans="1:12">
      <c r="A905" s="48" t="str">
        <v>Zinchenko</v>
      </c>
      <c r="B905" s="48">
        <v>5</v>
      </c>
      <c r="C905" s="48" t="str">
        <v>Arsenal</v>
      </c>
      <c r="D905" s="48">
        <v>2.52</v>
      </c>
      <c r="E905" s="48">
        <v>2.68</v>
      </c>
      <c r="F905" s="48">
        <v>2.23</v>
      </c>
      <c r="G905" s="48">
        <v>2.7</v>
      </c>
      <c r="H905" s="48">
        <v>3.15</v>
      </c>
      <c r="I905" s="48">
        <v>5.31</v>
      </c>
      <c r="J905" s="48">
        <v>2.75</v>
      </c>
      <c r="K905" s="48">
        <v>2.25</v>
      </c>
      <c r="L905" s="48">
        <v>0</v>
      </c>
    </row>
    <row r="906" spans="1:12">
      <c r="A906" s="48" t="str">
        <v>Walker</v>
      </c>
      <c r="B906" s="48">
        <v>4.8</v>
      </c>
      <c r="C906" s="48" t="str">
        <v>Man City</v>
      </c>
      <c r="D906" s="48">
        <v>3.17</v>
      </c>
      <c r="E906" s="48">
        <v>2.37</v>
      </c>
      <c r="F906" s="48">
        <v>4.68</v>
      </c>
      <c r="G906" s="48">
        <v>3.05</v>
      </c>
      <c r="H906" s="48">
        <v>2.04</v>
      </c>
      <c r="I906" s="48">
        <v>4.25</v>
      </c>
      <c r="J906" s="48">
        <v>2.4500000000000002</v>
      </c>
      <c r="K906" s="48">
        <v>1.1399999999999999</v>
      </c>
      <c r="L906" s="48">
        <v>0</v>
      </c>
    </row>
    <row r="907" spans="1:12">
      <c r="A907" s="48" t="str">
        <v>Perišić</v>
      </c>
      <c r="B907" s="48">
        <v>5.8</v>
      </c>
      <c r="C907" s="48" t="str">
        <v>Spurs</v>
      </c>
      <c r="D907" s="48">
        <v>0</v>
      </c>
      <c r="E907" s="48">
        <v>0</v>
      </c>
      <c r="F907" s="48">
        <v>0</v>
      </c>
      <c r="G907" s="48">
        <v>0</v>
      </c>
      <c r="H907" s="48">
        <v>0</v>
      </c>
      <c r="I907" s="48">
        <v>2.56</v>
      </c>
      <c r="J907" s="48">
        <v>2.94</v>
      </c>
      <c r="K907" s="48">
        <v>2.4700000000000002</v>
      </c>
      <c r="L907" s="48">
        <v>0</v>
      </c>
    </row>
    <row r="908" spans="1:12">
      <c r="A908" s="48" t="str">
        <v>Stones</v>
      </c>
      <c r="B908" s="48">
        <v>5.4</v>
      </c>
      <c r="C908" s="48" t="str">
        <v>Man City</v>
      </c>
      <c r="D908" s="48">
        <v>3.18</v>
      </c>
      <c r="E908" s="48">
        <v>2.4700000000000002</v>
      </c>
      <c r="F908" s="48">
        <v>4.68</v>
      </c>
      <c r="G908" s="48">
        <v>3.03</v>
      </c>
      <c r="H908" s="48">
        <v>1.96</v>
      </c>
      <c r="I908" s="48">
        <v>3.99</v>
      </c>
      <c r="J908" s="48">
        <v>2.36</v>
      </c>
      <c r="K908" s="48">
        <v>1.05</v>
      </c>
      <c r="L908" s="48">
        <v>0</v>
      </c>
    </row>
    <row r="909" spans="1:12">
      <c r="A909" s="48" t="str">
        <v>Shaw</v>
      </c>
      <c r="B909" s="48">
        <v>4.8</v>
      </c>
      <c r="C909" s="48" t="str">
        <v>Man Utd</v>
      </c>
      <c r="D909" s="48">
        <v>3.54</v>
      </c>
      <c r="E909" s="48">
        <v>4.2</v>
      </c>
      <c r="F909" s="48">
        <v>1.83</v>
      </c>
      <c r="G909" s="48">
        <v>1.77</v>
      </c>
      <c r="H909" s="48">
        <v>3.5</v>
      </c>
      <c r="I909" s="48">
        <v>2.77</v>
      </c>
      <c r="J909" s="48">
        <v>3.37</v>
      </c>
      <c r="K909" s="48">
        <v>1.64</v>
      </c>
      <c r="L909" s="48">
        <v>0</v>
      </c>
    </row>
    <row r="910" spans="1:12">
      <c r="A910" s="48" t="str">
        <v>Cucurella</v>
      </c>
      <c r="B910" s="48">
        <v>5.0999999999999996</v>
      </c>
      <c r="C910" s="48" t="str">
        <v>Chelsea</v>
      </c>
      <c r="D910" s="48">
        <v>3.86</v>
      </c>
      <c r="E910" s="48">
        <v>5.55</v>
      </c>
      <c r="F910" s="48">
        <v>3.95</v>
      </c>
      <c r="G910" s="48">
        <v>1.86</v>
      </c>
      <c r="H910" s="48">
        <v>2.25</v>
      </c>
      <c r="I910" s="48">
        <v>1.58</v>
      </c>
      <c r="J910" s="48">
        <v>2.11</v>
      </c>
      <c r="K910" s="48">
        <v>1.37</v>
      </c>
      <c r="L910" s="48">
        <v>0</v>
      </c>
    </row>
    <row r="911" spans="1:12">
      <c r="A911" s="48" t="str">
        <v>Varane</v>
      </c>
      <c r="B911" s="48">
        <v>4.8</v>
      </c>
      <c r="C911" s="48" t="str">
        <v>Man Utd</v>
      </c>
      <c r="D911" s="48">
        <v>3.47</v>
      </c>
      <c r="E911" s="48">
        <v>3.84</v>
      </c>
      <c r="F911" s="48">
        <v>1.94</v>
      </c>
      <c r="G911" s="48">
        <v>1.83</v>
      </c>
      <c r="H911" s="48">
        <v>3.41</v>
      </c>
      <c r="I911" s="48">
        <v>2.6</v>
      </c>
      <c r="J911" s="48">
        <v>3.21</v>
      </c>
      <c r="K911" s="48">
        <v>1.55</v>
      </c>
      <c r="L911" s="48">
        <v>0</v>
      </c>
    </row>
    <row r="912" spans="1:12">
      <c r="A912" s="48" t="str">
        <v>Estupiñán</v>
      </c>
      <c r="B912" s="48">
        <v>4.5</v>
      </c>
      <c r="C912" s="48" t="str">
        <v>Brighton</v>
      </c>
      <c r="D912" s="48">
        <v>2.37</v>
      </c>
      <c r="E912" s="48">
        <v>3.26</v>
      </c>
      <c r="F912" s="48">
        <v>2.17</v>
      </c>
      <c r="G912" s="48">
        <v>2.61</v>
      </c>
      <c r="H912" s="48">
        <v>3.62</v>
      </c>
      <c r="I912" s="48">
        <v>2.79</v>
      </c>
      <c r="J912" s="48">
        <v>3.17</v>
      </c>
      <c r="K912" s="48">
        <v>1.31</v>
      </c>
      <c r="L912" s="48">
        <v>0</v>
      </c>
    </row>
    <row r="913" spans="1:12">
      <c r="A913" s="48" t="str">
        <v>Matip</v>
      </c>
      <c r="B913" s="48">
        <v>5.9</v>
      </c>
      <c r="C913" s="48" t="str">
        <v>Liverpool</v>
      </c>
      <c r="D913" s="48">
        <v>3.36</v>
      </c>
      <c r="E913" s="48">
        <v>2.5299999999999998</v>
      </c>
      <c r="F913" s="48">
        <v>2.21</v>
      </c>
      <c r="G913" s="48">
        <v>2.44</v>
      </c>
      <c r="H913" s="48">
        <v>2.91</v>
      </c>
      <c r="I913" s="48">
        <v>3.18</v>
      </c>
      <c r="J913" s="48">
        <v>1.93</v>
      </c>
      <c r="K913" s="48">
        <v>2.67</v>
      </c>
      <c r="L913" s="48">
        <v>0</v>
      </c>
    </row>
    <row r="914" spans="1:12">
      <c r="A914" s="48" t="str">
        <v>Romero</v>
      </c>
      <c r="B914" s="48">
        <v>4.9000000000000004</v>
      </c>
      <c r="C914" s="48" t="str">
        <v>Spurs</v>
      </c>
      <c r="D914" s="48">
        <v>2.2200000000000002</v>
      </c>
      <c r="E914" s="48">
        <v>2.83</v>
      </c>
      <c r="F914" s="48">
        <v>3.59</v>
      </c>
      <c r="G914" s="48">
        <v>2.67</v>
      </c>
      <c r="H914" s="48">
        <v>1.63</v>
      </c>
      <c r="I914" s="48">
        <v>2.56</v>
      </c>
      <c r="J914" s="48">
        <v>3.06</v>
      </c>
      <c r="K914" s="48">
        <v>2.5</v>
      </c>
      <c r="L914" s="48">
        <v>0</v>
      </c>
    </row>
    <row r="915" spans="1:12">
      <c r="A915" s="48" t="str">
        <v>Koulibaly</v>
      </c>
      <c r="B915" s="48">
        <v>5.5</v>
      </c>
      <c r="C915" s="48" t="str">
        <v>Chelsea</v>
      </c>
      <c r="D915" s="48">
        <v>3.41</v>
      </c>
      <c r="E915" s="48">
        <v>4.5599999999999996</v>
      </c>
      <c r="F915" s="48">
        <v>3.01</v>
      </c>
      <c r="G915" s="48">
        <v>1.31</v>
      </c>
      <c r="H915" s="48">
        <v>2.6</v>
      </c>
      <c r="I915" s="48">
        <v>1.91</v>
      </c>
      <c r="J915" s="48">
        <v>2.62</v>
      </c>
      <c r="K915" s="48">
        <v>1.51</v>
      </c>
      <c r="L915" s="48">
        <v>0</v>
      </c>
    </row>
    <row r="916" spans="1:12">
      <c r="A916" s="48" t="str">
        <v>Digne</v>
      </c>
      <c r="B916" s="48">
        <v>4.5999999999999996</v>
      </c>
      <c r="C916" s="48" t="str">
        <v>Aston Villa</v>
      </c>
      <c r="D916" s="48">
        <v>2.17</v>
      </c>
      <c r="E916" s="48">
        <v>3.48</v>
      </c>
      <c r="F916" s="48">
        <v>3.26</v>
      </c>
      <c r="G916" s="48">
        <v>2.9</v>
      </c>
      <c r="H916" s="48">
        <v>3.17</v>
      </c>
      <c r="I916" s="48">
        <v>1.1499999999999999</v>
      </c>
      <c r="J916" s="48">
        <v>2.02</v>
      </c>
      <c r="K916" s="48">
        <v>2.76</v>
      </c>
      <c r="L916" s="48">
        <v>0</v>
      </c>
    </row>
    <row r="917" spans="1:12">
      <c r="A917" s="48" t="str">
        <v>Akanji</v>
      </c>
      <c r="B917" s="48">
        <v>5</v>
      </c>
      <c r="C917" s="48" t="str">
        <v>Man City</v>
      </c>
      <c r="D917" s="48">
        <v>2.91</v>
      </c>
      <c r="E917" s="48">
        <v>2.23</v>
      </c>
      <c r="F917" s="48">
        <v>4.28</v>
      </c>
      <c r="G917" s="48">
        <v>2.83</v>
      </c>
      <c r="H917" s="48">
        <v>1.71</v>
      </c>
      <c r="I917" s="48">
        <v>3.56</v>
      </c>
      <c r="J917" s="48">
        <v>2.21</v>
      </c>
      <c r="K917" s="48">
        <v>0.95</v>
      </c>
      <c r="L917" s="48">
        <v>0</v>
      </c>
    </row>
    <row r="918" spans="1:12">
      <c r="A918" s="48" t="str">
        <v>Thiago Silva</v>
      </c>
      <c r="B918" s="48">
        <v>5.4</v>
      </c>
      <c r="C918" s="48" t="str">
        <v>Chelsea</v>
      </c>
      <c r="D918" s="48">
        <v>3.27</v>
      </c>
      <c r="E918" s="48">
        <v>4.46</v>
      </c>
      <c r="F918" s="48">
        <v>3.03</v>
      </c>
      <c r="G918" s="48">
        <v>1.37</v>
      </c>
      <c r="H918" s="48">
        <v>2.4300000000000002</v>
      </c>
      <c r="I918" s="48">
        <v>1.92</v>
      </c>
      <c r="J918" s="48">
        <v>2.63</v>
      </c>
      <c r="K918" s="48">
        <v>1.54</v>
      </c>
      <c r="L918" s="48">
        <v>0</v>
      </c>
    </row>
    <row r="919" spans="1:12">
      <c r="A919" s="48" t="str">
        <v>Martínez</v>
      </c>
      <c r="B919" s="48">
        <v>4.5</v>
      </c>
      <c r="C919" s="48" t="str">
        <v>Man Utd</v>
      </c>
      <c r="D919" s="48">
        <v>1.68</v>
      </c>
      <c r="E919" s="48">
        <v>3.97</v>
      </c>
      <c r="F919" s="48">
        <v>1.83</v>
      </c>
      <c r="G919" s="48">
        <v>1.76</v>
      </c>
      <c r="H919" s="48">
        <v>3.42</v>
      </c>
      <c r="I919" s="48">
        <v>2.67</v>
      </c>
      <c r="J919" s="48">
        <v>3.49</v>
      </c>
      <c r="K919" s="48">
        <v>1.59</v>
      </c>
      <c r="L919" s="48">
        <v>0</v>
      </c>
    </row>
    <row r="920" spans="1:12">
      <c r="A920" s="48" t="str">
        <v>Mee</v>
      </c>
      <c r="B920" s="48">
        <v>4.5999999999999996</v>
      </c>
      <c r="C920" s="48" t="str">
        <v>Brentford</v>
      </c>
      <c r="D920" s="48">
        <v>2.67</v>
      </c>
      <c r="E920" s="48">
        <v>1.94</v>
      </c>
      <c r="F920" s="48">
        <v>3.89</v>
      </c>
      <c r="G920" s="48">
        <v>2.54</v>
      </c>
      <c r="H920" s="48">
        <v>3.58</v>
      </c>
      <c r="I920" s="48">
        <v>1.5</v>
      </c>
      <c r="J920" s="48">
        <v>3.4</v>
      </c>
      <c r="K920" s="48">
        <v>0.85</v>
      </c>
      <c r="L920" s="48">
        <v>0</v>
      </c>
    </row>
    <row r="921" spans="1:12">
      <c r="A921" s="48" t="str">
        <v>Cresswell</v>
      </c>
      <c r="B921" s="48">
        <v>4.8</v>
      </c>
      <c r="C921" s="48" t="str">
        <v>West Ham</v>
      </c>
      <c r="D921" s="48">
        <v>2.87</v>
      </c>
      <c r="E921" s="48">
        <v>2.71</v>
      </c>
      <c r="F921" s="48">
        <v>2.66</v>
      </c>
      <c r="G921" s="48">
        <v>3.33</v>
      </c>
      <c r="H921" s="48">
        <v>1.69</v>
      </c>
      <c r="I921" s="48">
        <v>2.21</v>
      </c>
      <c r="J921" s="48">
        <v>1.63</v>
      </c>
      <c r="K921" s="48">
        <v>2.86</v>
      </c>
      <c r="L921" s="48">
        <v>0</v>
      </c>
    </row>
    <row r="922" spans="1:12">
      <c r="A922" s="48" t="str">
        <v>Konsa</v>
      </c>
      <c r="B922" s="48">
        <v>4.4000000000000004</v>
      </c>
      <c r="C922" s="48" t="str">
        <v>Aston Villa</v>
      </c>
      <c r="D922" s="48">
        <v>1.95</v>
      </c>
      <c r="E922" s="48">
        <v>3.28</v>
      </c>
      <c r="F922" s="48">
        <v>2.93</v>
      </c>
      <c r="G922" s="48">
        <v>2.71</v>
      </c>
      <c r="H922" s="48">
        <v>2.98</v>
      </c>
      <c r="I922" s="48">
        <v>1.21</v>
      </c>
      <c r="J922" s="48">
        <v>1.9</v>
      </c>
      <c r="K922" s="48">
        <v>2.59</v>
      </c>
      <c r="L922" s="48">
        <v>0</v>
      </c>
    </row>
    <row r="923" spans="1:12">
      <c r="A923" s="48" t="str">
        <v>Perraud</v>
      </c>
      <c r="B923" s="48">
        <v>4.4000000000000004</v>
      </c>
      <c r="C923" s="48" t="str">
        <v>Southampton</v>
      </c>
      <c r="D923" s="48">
        <v>2.5299999999999998</v>
      </c>
      <c r="E923" s="48">
        <v>3.56</v>
      </c>
      <c r="F923" s="48">
        <v>2.5099999999999998</v>
      </c>
      <c r="G923" s="48">
        <v>2.67</v>
      </c>
      <c r="H923" s="48">
        <v>2.0499999999999998</v>
      </c>
      <c r="I923" s="48">
        <v>2.89</v>
      </c>
      <c r="J923" s="48">
        <v>1.51</v>
      </c>
      <c r="K923" s="48">
        <v>1.78</v>
      </c>
      <c r="L923" s="48">
        <v>0</v>
      </c>
    </row>
    <row r="924" spans="1:12">
      <c r="A924" s="48" t="str">
        <v>Kehrer</v>
      </c>
      <c r="B924" s="48">
        <v>4.5</v>
      </c>
      <c r="C924" s="48" t="str">
        <v>West Ham</v>
      </c>
      <c r="D924" s="48">
        <v>3.05</v>
      </c>
      <c r="E924" s="48">
        <v>2.16</v>
      </c>
      <c r="F924" s="48">
        <v>2.38</v>
      </c>
      <c r="G924" s="48">
        <v>3</v>
      </c>
      <c r="H924" s="48">
        <v>1.8</v>
      </c>
      <c r="I924" s="48">
        <v>2.35</v>
      </c>
      <c r="J924" s="48">
        <v>1.74</v>
      </c>
      <c r="K924" s="48">
        <v>2.98</v>
      </c>
      <c r="L924" s="48">
        <v>0</v>
      </c>
    </row>
    <row r="925" spans="1:12">
      <c r="A925" s="48" t="str">
        <v>Ream</v>
      </c>
      <c r="B925" s="48">
        <v>4.5</v>
      </c>
      <c r="C925" s="48" t="str">
        <v>Fulham</v>
      </c>
      <c r="D925" s="48">
        <v>3.01</v>
      </c>
      <c r="E925" s="48">
        <v>4.28</v>
      </c>
      <c r="F925" s="48">
        <v>1.46</v>
      </c>
      <c r="G925" s="48">
        <v>1.91</v>
      </c>
      <c r="H925" s="48">
        <v>1.48</v>
      </c>
      <c r="I925" s="48">
        <v>3.12</v>
      </c>
      <c r="J925" s="48">
        <v>1.69</v>
      </c>
      <c r="K925" s="48">
        <v>2.4</v>
      </c>
      <c r="L925" s="48">
        <v>0</v>
      </c>
    </row>
    <row r="926" spans="1:12">
      <c r="A926" s="48" t="str">
        <v>R.Sessegnon</v>
      </c>
      <c r="B926" s="48">
        <v>4.5</v>
      </c>
      <c r="C926" s="48" t="str">
        <v>Spurs</v>
      </c>
      <c r="D926" s="48">
        <v>1.93</v>
      </c>
      <c r="E926" s="48">
        <v>2.33</v>
      </c>
      <c r="F926" s="48">
        <v>3.6</v>
      </c>
      <c r="G926" s="48">
        <v>2.44</v>
      </c>
      <c r="H926" s="48">
        <v>1.61</v>
      </c>
      <c r="I926" s="48">
        <v>2.38</v>
      </c>
      <c r="J926" s="48">
        <v>2.61</v>
      </c>
      <c r="K926" s="48">
        <v>2.27</v>
      </c>
      <c r="L926" s="48">
        <v>0</v>
      </c>
    </row>
    <row r="927" spans="1:12">
      <c r="A927" s="48" t="str">
        <v>Aké</v>
      </c>
      <c r="B927" s="48">
        <v>5</v>
      </c>
      <c r="C927" s="48" t="str">
        <v>Man City</v>
      </c>
      <c r="D927" s="48">
        <v>2.61</v>
      </c>
      <c r="E927" s="48">
        <v>1.97</v>
      </c>
      <c r="F927" s="48">
        <v>3.9</v>
      </c>
      <c r="G927" s="48">
        <v>2.41</v>
      </c>
      <c r="H927" s="48">
        <v>1.73</v>
      </c>
      <c r="I927" s="48">
        <v>3.48</v>
      </c>
      <c r="J927" s="48">
        <v>2.06</v>
      </c>
      <c r="K927" s="48">
        <v>0.92</v>
      </c>
      <c r="L927" s="48">
        <v>0</v>
      </c>
    </row>
    <row r="928" spans="1:12">
      <c r="A928" s="48" t="str">
        <v>Azpilicueta</v>
      </c>
      <c r="B928" s="48">
        <v>4.8</v>
      </c>
      <c r="C928" s="48" t="str">
        <v>Chelsea</v>
      </c>
      <c r="D928" s="48">
        <v>3.33</v>
      </c>
      <c r="E928" s="48">
        <v>4.82</v>
      </c>
      <c r="F928" s="48">
        <v>3.41</v>
      </c>
      <c r="G928" s="48">
        <v>1.62</v>
      </c>
      <c r="H928" s="48">
        <v>2.12</v>
      </c>
      <c r="I928" s="48">
        <v>1.27</v>
      </c>
      <c r="J928" s="48">
        <v>1.46</v>
      </c>
      <c r="K928" s="48">
        <v>1.04</v>
      </c>
      <c r="L928" s="48">
        <v>0</v>
      </c>
    </row>
    <row r="929" spans="1:12">
      <c r="A929" s="48" t="str">
        <v>Collins</v>
      </c>
      <c r="B929" s="48">
        <v>4.4000000000000004</v>
      </c>
      <c r="C929" s="48" t="str">
        <v>Wolves</v>
      </c>
      <c r="D929" s="48">
        <v>2.3199999999999998</v>
      </c>
      <c r="E929" s="48">
        <v>2.5299999999999998</v>
      </c>
      <c r="F929" s="48">
        <v>3.01</v>
      </c>
      <c r="G929" s="48">
        <v>1.24</v>
      </c>
      <c r="H929" s="48">
        <v>1.79</v>
      </c>
      <c r="I929" s="48">
        <v>2.7</v>
      </c>
      <c r="J929" s="48">
        <v>3.51</v>
      </c>
      <c r="K929" s="48">
        <v>1.96</v>
      </c>
      <c r="L929" s="48">
        <v>0</v>
      </c>
    </row>
    <row r="930" spans="1:12">
      <c r="A930" s="48" t="str">
        <v>Chalobah</v>
      </c>
      <c r="B930" s="48">
        <v>4.7</v>
      </c>
      <c r="C930" s="48" t="str">
        <v>Chelsea</v>
      </c>
      <c r="D930" s="48">
        <v>3.15</v>
      </c>
      <c r="E930" s="48">
        <v>4.24</v>
      </c>
      <c r="F930" s="48">
        <v>2.86</v>
      </c>
      <c r="G930" s="48">
        <v>1.19</v>
      </c>
      <c r="H930" s="48">
        <v>2.04</v>
      </c>
      <c r="I930" s="48">
        <v>1.71</v>
      </c>
      <c r="J930" s="48">
        <v>2.14</v>
      </c>
      <c r="K930" s="48">
        <v>1.28</v>
      </c>
      <c r="L930" s="48">
        <v>0</v>
      </c>
    </row>
    <row r="931" spans="1:12">
      <c r="A931" s="48" t="str">
        <v>Kane</v>
      </c>
      <c r="B931" s="48">
        <v>11.6</v>
      </c>
      <c r="C931" s="48" t="str">
        <v>Spurs</v>
      </c>
      <c r="D931" s="48">
        <v>6.28</v>
      </c>
      <c r="E931" s="48">
        <v>4.4000000000000004</v>
      </c>
      <c r="F931" s="48">
        <v>7.99</v>
      </c>
      <c r="G931" s="48">
        <v>5.57</v>
      </c>
      <c r="H931" s="48">
        <v>4.18</v>
      </c>
      <c r="I931" s="48">
        <v>5.35</v>
      </c>
      <c r="J931" s="48">
        <v>5.68</v>
      </c>
      <c r="K931" s="48">
        <v>4.99</v>
      </c>
      <c r="L931" s="48">
        <v>0</v>
      </c>
    </row>
    <row r="932" spans="1:12">
      <c r="A932" s="48" t="str">
        <v>Darwin</v>
      </c>
      <c r="B932" s="48">
        <v>9</v>
      </c>
      <c r="C932" s="48" t="str">
        <v>Liverpool</v>
      </c>
      <c r="D932" s="48">
        <v>6.34</v>
      </c>
      <c r="E932" s="48">
        <v>5.17</v>
      </c>
      <c r="F932" s="48">
        <v>4.21</v>
      </c>
      <c r="G932" s="48">
        <v>4.21</v>
      </c>
      <c r="H932" s="48">
        <v>4.37</v>
      </c>
      <c r="I932" s="48">
        <v>5.0999999999999996</v>
      </c>
      <c r="J932" s="48">
        <v>3.63</v>
      </c>
      <c r="K932" s="48">
        <v>4.18</v>
      </c>
      <c r="L932" s="48">
        <v>0</v>
      </c>
    </row>
    <row r="933" spans="1:12">
      <c r="A933" s="48" t="str">
        <v>Nketiah</v>
      </c>
      <c r="B933" s="48">
        <v>6.5</v>
      </c>
      <c r="C933" s="48" t="str">
        <v>Arsenal</v>
      </c>
      <c r="D933" s="48">
        <v>4.17</v>
      </c>
      <c r="E933" s="48">
        <v>4.2300000000000004</v>
      </c>
      <c r="F933" s="48">
        <v>3.66</v>
      </c>
      <c r="G933" s="48">
        <v>4.16</v>
      </c>
      <c r="H933" s="48">
        <v>3.93</v>
      </c>
      <c r="I933" s="48">
        <v>7.48</v>
      </c>
      <c r="J933" s="48">
        <v>3.2</v>
      </c>
      <c r="K933" s="48">
        <v>2.11</v>
      </c>
      <c r="L933" s="48">
        <v>0</v>
      </c>
    </row>
    <row r="934" spans="1:12">
      <c r="A934" s="48" t="str">
        <v>Wilson</v>
      </c>
      <c r="B934" s="48">
        <v>7.4</v>
      </c>
      <c r="C934" s="48" t="str">
        <v>Newcastle</v>
      </c>
      <c r="D934" s="48">
        <v>3.46</v>
      </c>
      <c r="E934" s="48">
        <v>3.41</v>
      </c>
      <c r="F934" s="48">
        <v>5.33</v>
      </c>
      <c r="G934" s="48">
        <v>4</v>
      </c>
      <c r="H934" s="48">
        <v>4.3099999999999996</v>
      </c>
      <c r="I934" s="48">
        <v>4.16</v>
      </c>
      <c r="J934" s="48">
        <v>3.49</v>
      </c>
      <c r="K934" s="48">
        <v>2.5099999999999998</v>
      </c>
      <c r="L934" s="48">
        <v>0</v>
      </c>
    </row>
    <row r="935" spans="1:12">
      <c r="A935" s="48" t="str">
        <v>Martial</v>
      </c>
      <c r="B935" s="48">
        <v>6.7</v>
      </c>
      <c r="C935" s="48" t="str">
        <v>Man Utd</v>
      </c>
      <c r="D935" s="48">
        <v>4.17</v>
      </c>
      <c r="E935" s="48">
        <v>4.93</v>
      </c>
      <c r="F935" s="48">
        <v>3.2</v>
      </c>
      <c r="G935" s="48">
        <v>3.21</v>
      </c>
      <c r="H935" s="48">
        <v>4.25</v>
      </c>
      <c r="I935" s="48">
        <v>4.1900000000000004</v>
      </c>
      <c r="J935" s="48">
        <v>4.3899999999999997</v>
      </c>
      <c r="K935" s="48">
        <v>2.13</v>
      </c>
      <c r="L935" s="48">
        <v>0</v>
      </c>
    </row>
    <row r="936" spans="1:12">
      <c r="A936" s="48" t="str">
        <v>Watkins</v>
      </c>
      <c r="B936" s="48">
        <v>7.1</v>
      </c>
      <c r="C936" s="48" t="str">
        <v>Aston Villa</v>
      </c>
      <c r="D936" s="48">
        <v>3.48</v>
      </c>
      <c r="E936" s="48">
        <v>4.07</v>
      </c>
      <c r="F936" s="48">
        <v>4.54</v>
      </c>
      <c r="G936" s="48">
        <v>3.76</v>
      </c>
      <c r="H936" s="48">
        <v>4.13</v>
      </c>
      <c r="I936" s="48">
        <v>2.6</v>
      </c>
      <c r="J936" s="48">
        <v>3.21</v>
      </c>
      <c r="K936" s="48">
        <v>3.55</v>
      </c>
      <c r="L936" s="48">
        <v>0</v>
      </c>
    </row>
    <row r="937" spans="1:12">
      <c r="A937" s="48" t="str">
        <v>Havertz</v>
      </c>
      <c r="B937" s="48">
        <v>7.7</v>
      </c>
      <c r="C937" s="48" t="str">
        <v>Chelsea</v>
      </c>
      <c r="D937" s="48">
        <v>3.67</v>
      </c>
      <c r="E937" s="48">
        <v>6.18</v>
      </c>
      <c r="F937" s="48">
        <v>3.54</v>
      </c>
      <c r="G937" s="48">
        <v>2.58</v>
      </c>
      <c r="H937" s="48">
        <v>3.65</v>
      </c>
      <c r="I937" s="48">
        <v>2.9</v>
      </c>
      <c r="J937" s="48">
        <v>3.59</v>
      </c>
      <c r="K937" s="48">
        <v>2.68</v>
      </c>
      <c r="L937" s="48">
        <v>0</v>
      </c>
    </row>
    <row r="938" spans="1:12">
      <c r="A938" s="48" t="str">
        <v>Aubameyang</v>
      </c>
      <c r="B938" s="48">
        <v>8.6999999999999993</v>
      </c>
      <c r="C938" s="48" t="str">
        <v>Chelsea</v>
      </c>
      <c r="D938" s="48">
        <v>3.5</v>
      </c>
      <c r="E938" s="48">
        <v>5.86</v>
      </c>
      <c r="F938" s="48">
        <v>3.45</v>
      </c>
      <c r="G938" s="48">
        <v>2.48</v>
      </c>
      <c r="H938" s="48">
        <v>3.56</v>
      </c>
      <c r="I938" s="48">
        <v>2.83</v>
      </c>
      <c r="J938" s="48">
        <v>3.45</v>
      </c>
      <c r="K938" s="48">
        <v>2.5299999999999998</v>
      </c>
      <c r="L938" s="48">
        <v>0</v>
      </c>
    </row>
    <row r="939" spans="1:12">
      <c r="A939" s="48" t="str">
        <v>Solanke</v>
      </c>
      <c r="B939" s="48">
        <v>5.8</v>
      </c>
      <c r="C939" s="48" t="str">
        <v>Bournemouth</v>
      </c>
      <c r="D939" s="48">
        <v>4.43</v>
      </c>
      <c r="E939" s="48">
        <v>3.26</v>
      </c>
      <c r="F939" s="48">
        <v>3.55</v>
      </c>
      <c r="G939" s="48">
        <v>4.2699999999999996</v>
      </c>
      <c r="H939" s="48">
        <v>3.09</v>
      </c>
      <c r="I939" s="48">
        <v>3.33</v>
      </c>
      <c r="J939" s="48">
        <v>3.31</v>
      </c>
      <c r="K939" s="48">
        <v>1.24</v>
      </c>
      <c r="L939" s="48">
        <v>0</v>
      </c>
    </row>
    <row r="940" spans="1:12">
      <c r="A940" s="48" t="str">
        <v>Bamford</v>
      </c>
      <c r="B940" s="48">
        <v>7.2</v>
      </c>
      <c r="C940" s="48" t="str">
        <v>Leeds</v>
      </c>
      <c r="D940" s="48">
        <v>1.69</v>
      </c>
      <c r="E940" s="48">
        <v>3.12</v>
      </c>
      <c r="F940" s="48">
        <v>3.23</v>
      </c>
      <c r="G940" s="48">
        <v>3.87</v>
      </c>
      <c r="H940" s="48">
        <v>3.4</v>
      </c>
      <c r="I940" s="48">
        <v>3.24</v>
      </c>
      <c r="J940" s="48">
        <v>3.34</v>
      </c>
      <c r="K940" s="48">
        <v>3.43</v>
      </c>
      <c r="L940" s="48">
        <v>0</v>
      </c>
    </row>
    <row r="941" spans="1:12">
      <c r="A941" s="48" t="str">
        <v>Mbeumo</v>
      </c>
      <c r="B941" s="48">
        <v>5.8</v>
      </c>
      <c r="C941" s="48" t="str">
        <v>Brentford</v>
      </c>
      <c r="D941" s="48">
        <v>3</v>
      </c>
      <c r="E941" s="48">
        <v>2.62</v>
      </c>
      <c r="F941" s="48">
        <v>3.81</v>
      </c>
      <c r="G941" s="48">
        <v>3.38</v>
      </c>
      <c r="H941" s="48">
        <v>4.13</v>
      </c>
      <c r="I941" s="48">
        <v>2.81</v>
      </c>
      <c r="J941" s="48">
        <v>3.94</v>
      </c>
      <c r="K941" s="48">
        <v>1.57</v>
      </c>
      <c r="L941" s="48">
        <v>0</v>
      </c>
    </row>
    <row r="942" spans="1:12">
      <c r="A942" s="48" t="str">
        <v>Adams</v>
      </c>
      <c r="B942" s="48">
        <v>6.4</v>
      </c>
      <c r="C942" s="48" t="str">
        <v>Southampton</v>
      </c>
      <c r="D942" s="48">
        <v>3.47</v>
      </c>
      <c r="E942" s="48">
        <v>3.59</v>
      </c>
      <c r="F942" s="48">
        <v>3.03</v>
      </c>
      <c r="G942" s="48">
        <v>3.31</v>
      </c>
      <c r="H942" s="48">
        <v>2.9</v>
      </c>
      <c r="I942" s="48">
        <v>3.23</v>
      </c>
      <c r="J942" s="48">
        <v>2.41</v>
      </c>
      <c r="K942" s="48">
        <v>2.85</v>
      </c>
      <c r="L942" s="48">
        <v>0</v>
      </c>
    </row>
    <row r="943" spans="1:12">
      <c r="A943" s="48" t="str">
        <v>Calvert-Lewin</v>
      </c>
      <c r="B943" s="48">
        <v>7.9</v>
      </c>
      <c r="C943" s="48" t="str">
        <v>Everton</v>
      </c>
      <c r="D943" s="48">
        <v>0.91</v>
      </c>
      <c r="E943" s="48">
        <v>1.89</v>
      </c>
      <c r="F943" s="48">
        <v>4.07</v>
      </c>
      <c r="G943" s="48">
        <v>3.19</v>
      </c>
      <c r="H943" s="48">
        <v>3.14</v>
      </c>
      <c r="I943" s="48">
        <v>2.79</v>
      </c>
      <c r="J943" s="48">
        <v>4.28</v>
      </c>
      <c r="K943" s="48">
        <v>3.88</v>
      </c>
      <c r="L943" s="48">
        <v>0</v>
      </c>
    </row>
    <row r="944" spans="1:12">
      <c r="A944" s="48" t="str">
        <v>Scamacca</v>
      </c>
      <c r="B944" s="48">
        <v>6.7</v>
      </c>
      <c r="C944" s="48" t="str">
        <v>West Ham</v>
      </c>
      <c r="D944" s="48">
        <v>2.15</v>
      </c>
      <c r="E944" s="48">
        <v>2.98</v>
      </c>
      <c r="F944" s="48">
        <v>3.06</v>
      </c>
      <c r="G944" s="48">
        <v>3.61</v>
      </c>
      <c r="H944" s="48">
        <v>2.67</v>
      </c>
      <c r="I944" s="48">
        <v>2.96</v>
      </c>
      <c r="J944" s="48">
        <v>2.72</v>
      </c>
      <c r="K944" s="48">
        <v>3.19</v>
      </c>
      <c r="L944" s="48">
        <v>0</v>
      </c>
    </row>
    <row r="945" spans="1:12">
      <c r="A945" s="48" t="str">
        <v>Edouard</v>
      </c>
      <c r="B945" s="48">
        <v>5.3</v>
      </c>
      <c r="C945" s="48" t="str">
        <v>Crystal Palace</v>
      </c>
      <c r="D945" s="48">
        <v>3.3</v>
      </c>
      <c r="E945" s="48">
        <v>3.09</v>
      </c>
      <c r="F945" s="48">
        <v>2.58</v>
      </c>
      <c r="G945" s="48">
        <v>2.88</v>
      </c>
      <c r="H945" s="48">
        <v>2.63</v>
      </c>
      <c r="I945" s="48">
        <v>2.94</v>
      </c>
      <c r="J945" s="48">
        <v>2.89</v>
      </c>
      <c r="K945" s="48">
        <v>2.66</v>
      </c>
      <c r="L945" s="48">
        <v>0</v>
      </c>
    </row>
    <row r="946" spans="1:12">
      <c r="A946" s="48" t="str">
        <v>Johnson</v>
      </c>
      <c r="B946" s="48">
        <v>5.6</v>
      </c>
      <c r="C946" s="48" t="str">
        <v>Nott'm Forest</v>
      </c>
      <c r="D946" s="48">
        <v>3.11</v>
      </c>
      <c r="E946" s="48">
        <v>3.14</v>
      </c>
      <c r="F946" s="48">
        <v>3.23</v>
      </c>
      <c r="G946" s="48">
        <v>2.81</v>
      </c>
      <c r="H946" s="48">
        <v>3.31</v>
      </c>
      <c r="I946" s="48">
        <v>2.69</v>
      </c>
      <c r="J946" s="48">
        <v>2.23</v>
      </c>
      <c r="K946" s="48">
        <v>2.16</v>
      </c>
      <c r="L946" s="48">
        <v>0</v>
      </c>
    </row>
    <row r="947" spans="1:12">
      <c r="A947" s="48" t="str">
        <v>Daka</v>
      </c>
      <c r="B947" s="48">
        <v>5.7</v>
      </c>
      <c r="C947" s="48" t="str">
        <v>Leicester</v>
      </c>
      <c r="D947" s="48">
        <v>2.34</v>
      </c>
      <c r="E947" s="48">
        <v>3.19</v>
      </c>
      <c r="F947" s="48">
        <v>2.93</v>
      </c>
      <c r="G947" s="48">
        <v>2.73</v>
      </c>
      <c r="H947" s="48">
        <v>2.31</v>
      </c>
      <c r="I947" s="48">
        <v>2.2799999999999998</v>
      </c>
      <c r="J947" s="48">
        <v>2.1800000000000002</v>
      </c>
      <c r="K947" s="48">
        <v>1.83</v>
      </c>
      <c r="L947" s="48">
        <v>0</v>
      </c>
    </row>
    <row r="948" spans="1:12">
      <c r="A948" s="48" t="str">
        <v>Ramsdale</v>
      </c>
      <c r="B948" s="48">
        <v>4.9000000000000004</v>
      </c>
      <c r="C948" s="48" t="str">
        <v>Arsenal</v>
      </c>
      <c r="D948" s="48">
        <v>3.74</v>
      </c>
      <c r="E948" s="48">
        <v>3.69</v>
      </c>
      <c r="F948" s="48">
        <v>3.38</v>
      </c>
      <c r="G948" s="48">
        <v>3.69</v>
      </c>
      <c r="H948" s="48">
        <v>3.94</v>
      </c>
      <c r="I948" s="48">
        <v>7.27</v>
      </c>
      <c r="J948" s="48">
        <v>3.69</v>
      </c>
      <c r="K948" s="48">
        <v>3.02</v>
      </c>
      <c r="L948" s="48">
        <v>0</v>
      </c>
    </row>
    <row r="949" spans="1:12">
      <c r="A949" s="48" t="str">
        <v>Arrizabalaga</v>
      </c>
      <c r="B949" s="48">
        <v>4.5</v>
      </c>
      <c r="C949" s="48" t="str">
        <v>Chelsea</v>
      </c>
      <c r="D949" s="48">
        <v>3.96</v>
      </c>
      <c r="E949" s="48">
        <v>6.8</v>
      </c>
      <c r="F949" s="48">
        <v>3.98</v>
      </c>
      <c r="G949" s="48">
        <v>3.04</v>
      </c>
      <c r="H949" s="48">
        <v>3.81</v>
      </c>
      <c r="I949" s="48">
        <v>3.52</v>
      </c>
      <c r="J949" s="48">
        <v>4.04</v>
      </c>
      <c r="K949" s="48">
        <v>3.12</v>
      </c>
      <c r="L949" s="48">
        <v>0</v>
      </c>
    </row>
    <row r="950" spans="1:12">
      <c r="A950" s="48" t="str">
        <v>Alisson</v>
      </c>
      <c r="B950" s="48">
        <v>5.5</v>
      </c>
      <c r="C950" s="48" t="str">
        <v>Liverpool</v>
      </c>
      <c r="D950" s="48">
        <v>4.18</v>
      </c>
      <c r="E950" s="48">
        <v>3.85</v>
      </c>
      <c r="F950" s="48">
        <v>3.73</v>
      </c>
      <c r="G950" s="48">
        <v>3.78</v>
      </c>
      <c r="H950" s="48">
        <v>4.04</v>
      </c>
      <c r="I950" s="48">
        <v>4.2</v>
      </c>
      <c r="J950" s="48">
        <v>3.54</v>
      </c>
      <c r="K950" s="48">
        <v>3.84</v>
      </c>
      <c r="L950" s="48">
        <v>0</v>
      </c>
    </row>
    <row r="951" spans="1:12">
      <c r="A951" s="48" t="str">
        <v>Lloris</v>
      </c>
      <c r="B951" s="48">
        <v>5.5</v>
      </c>
      <c r="C951" s="48" t="str">
        <v>Spurs</v>
      </c>
      <c r="D951" s="48">
        <v>3.78</v>
      </c>
      <c r="E951" s="48">
        <v>3.63</v>
      </c>
      <c r="F951" s="48">
        <v>6.38</v>
      </c>
      <c r="G951" s="48">
        <v>3.52</v>
      </c>
      <c r="H951" s="48">
        <v>3.12</v>
      </c>
      <c r="I951" s="48">
        <v>3.45</v>
      </c>
      <c r="J951" s="48">
        <v>3.71</v>
      </c>
      <c r="K951" s="48">
        <v>3.45</v>
      </c>
      <c r="L951" s="48">
        <v>0</v>
      </c>
    </row>
    <row r="952" spans="1:12">
      <c r="A952" s="48" t="str">
        <v>Pope</v>
      </c>
      <c r="B952" s="48">
        <v>5.3</v>
      </c>
      <c r="C952" s="48" t="str">
        <v>Newcastle</v>
      </c>
      <c r="D952" s="48">
        <v>3.98</v>
      </c>
      <c r="E952" s="48">
        <v>3.29</v>
      </c>
      <c r="F952" s="48">
        <v>3.99</v>
      </c>
      <c r="G952" s="48">
        <v>3.84</v>
      </c>
      <c r="H952" s="48">
        <v>3.96</v>
      </c>
      <c r="I952" s="48">
        <v>4</v>
      </c>
      <c r="J952" s="48">
        <v>3.37</v>
      </c>
      <c r="K952" s="48">
        <v>2.4300000000000002</v>
      </c>
      <c r="L952" s="48">
        <v>0</v>
      </c>
    </row>
    <row r="953" spans="1:12">
      <c r="A953" s="48" t="str">
        <v>Fabianski</v>
      </c>
      <c r="B953" s="48">
        <v>5</v>
      </c>
      <c r="C953" s="48" t="str">
        <v>West Ham</v>
      </c>
      <c r="D953" s="48">
        <v>3.78</v>
      </c>
      <c r="E953" s="48">
        <v>3.48</v>
      </c>
      <c r="F953" s="48">
        <v>3.68</v>
      </c>
      <c r="G953" s="48">
        <v>3.95</v>
      </c>
      <c r="H953" s="48">
        <v>3.23</v>
      </c>
      <c r="I953" s="48">
        <v>3.44</v>
      </c>
      <c r="J953" s="48">
        <v>3.18</v>
      </c>
      <c r="K953" s="48">
        <v>3.51</v>
      </c>
      <c r="L953" s="48">
        <v>0</v>
      </c>
    </row>
    <row r="954" spans="1:12">
      <c r="A954" s="48" t="str">
        <v>Sánchez</v>
      </c>
      <c r="B954" s="48">
        <v>4.5999999999999996</v>
      </c>
      <c r="C954" s="48" t="str">
        <v>Brighton</v>
      </c>
      <c r="D954" s="48">
        <v>3.34</v>
      </c>
      <c r="E954" s="48">
        <v>3.74</v>
      </c>
      <c r="F954" s="48">
        <v>3.23</v>
      </c>
      <c r="G954" s="48">
        <v>3.6</v>
      </c>
      <c r="H954" s="48">
        <v>4.09</v>
      </c>
      <c r="I954" s="48">
        <v>3.68</v>
      </c>
      <c r="J954" s="48">
        <v>3.82</v>
      </c>
      <c r="K954" s="48">
        <v>2.09</v>
      </c>
      <c r="L954" s="48">
        <v>0</v>
      </c>
    </row>
    <row r="955" spans="1:12">
      <c r="A955" s="48" t="str">
        <v>Sá</v>
      </c>
      <c r="B955" s="48">
        <v>5</v>
      </c>
      <c r="C955" s="48" t="str">
        <v>Wolves</v>
      </c>
      <c r="D955" s="48">
        <v>3.42</v>
      </c>
      <c r="E955" s="48">
        <v>3.48</v>
      </c>
      <c r="F955" s="48">
        <v>3.79</v>
      </c>
      <c r="G955" s="48">
        <v>3.14</v>
      </c>
      <c r="H955" s="48">
        <v>3.24</v>
      </c>
      <c r="I955" s="48">
        <v>3.63</v>
      </c>
      <c r="J955" s="48">
        <v>4.04</v>
      </c>
      <c r="K955" s="48">
        <v>2.83</v>
      </c>
      <c r="L955" s="48">
        <v>0</v>
      </c>
    </row>
    <row r="956" spans="1:12">
      <c r="A956" s="48" t="str">
        <v>De Gea</v>
      </c>
      <c r="B956" s="48">
        <v>4.9000000000000004</v>
      </c>
      <c r="C956" s="48" t="str">
        <v>Man Utd</v>
      </c>
      <c r="D956" s="48">
        <v>3.92</v>
      </c>
      <c r="E956" s="48">
        <v>4.1399999999999997</v>
      </c>
      <c r="F956" s="48">
        <v>3.16</v>
      </c>
      <c r="G956" s="48">
        <v>3.15</v>
      </c>
      <c r="H956" s="48">
        <v>3.92</v>
      </c>
      <c r="I956" s="48">
        <v>3.46</v>
      </c>
      <c r="J956" s="48">
        <v>3.85</v>
      </c>
      <c r="K956" s="48">
        <v>1.85</v>
      </c>
      <c r="L956" s="48">
        <v>0</v>
      </c>
    </row>
    <row r="957" spans="1:12">
      <c r="A957" s="48" t="str">
        <v>Pickford</v>
      </c>
      <c r="B957" s="48">
        <v>4.5</v>
      </c>
      <c r="C957" s="48" t="str">
        <v>Everton</v>
      </c>
      <c r="D957" s="48">
        <v>3.29</v>
      </c>
      <c r="E957" s="48">
        <v>3.46</v>
      </c>
      <c r="F957" s="48">
        <v>3.86</v>
      </c>
      <c r="G957" s="48">
        <v>3.34</v>
      </c>
      <c r="H957" s="48">
        <v>3.2</v>
      </c>
      <c r="I957" s="48">
        <v>3.09</v>
      </c>
      <c r="J957" s="48">
        <v>3.58</v>
      </c>
      <c r="K957" s="48">
        <v>3.56</v>
      </c>
      <c r="L957" s="48">
        <v>0</v>
      </c>
    </row>
    <row r="958" spans="1:12">
      <c r="A958" s="48" t="str">
        <v>Henderson</v>
      </c>
      <c r="B958" s="48">
        <v>4.7</v>
      </c>
      <c r="C958" s="48" t="str">
        <v>Nott'm Forest</v>
      </c>
      <c r="D958" s="48">
        <v>3.35</v>
      </c>
      <c r="E958" s="48">
        <v>3.43</v>
      </c>
      <c r="F958" s="48">
        <v>3.62</v>
      </c>
      <c r="G958" s="48">
        <v>3.47</v>
      </c>
      <c r="H958" s="48">
        <v>3.49</v>
      </c>
      <c r="I958" s="48">
        <v>3.24</v>
      </c>
      <c r="J958" s="48">
        <v>3.06</v>
      </c>
      <c r="K958" s="48">
        <v>2.78</v>
      </c>
      <c r="L958" s="48">
        <v>0</v>
      </c>
    </row>
    <row r="959" spans="1:12">
      <c r="A959" s="48" t="str">
        <v>Meslier</v>
      </c>
      <c r="B959" s="48">
        <v>4.5</v>
      </c>
      <c r="C959" s="48" t="str">
        <v>Leeds</v>
      </c>
      <c r="D959" s="48">
        <v>3.13</v>
      </c>
      <c r="E959" s="48">
        <v>3.36</v>
      </c>
      <c r="F959" s="48">
        <v>3.2</v>
      </c>
      <c r="G959" s="48">
        <v>3.41</v>
      </c>
      <c r="H959" s="48">
        <v>3.43</v>
      </c>
      <c r="I959" s="48">
        <v>3.18</v>
      </c>
      <c r="J959" s="48">
        <v>3.38</v>
      </c>
      <c r="K959" s="48">
        <v>3.24</v>
      </c>
      <c r="L959" s="48">
        <v>0</v>
      </c>
    </row>
    <row r="960" spans="1:12">
      <c r="A960" s="48" t="str">
        <v>Guaita</v>
      </c>
      <c r="B960" s="48">
        <v>4.5</v>
      </c>
      <c r="C960" s="48" t="str">
        <v>Crystal Palace</v>
      </c>
      <c r="D960" s="48">
        <v>3.71</v>
      </c>
      <c r="E960" s="48">
        <v>3.38</v>
      </c>
      <c r="F960" s="48">
        <v>3.17</v>
      </c>
      <c r="G960" s="48">
        <v>3.31</v>
      </c>
      <c r="H960" s="48">
        <v>3.06</v>
      </c>
      <c r="I960" s="48">
        <v>3.35</v>
      </c>
      <c r="J960" s="48">
        <v>3.24</v>
      </c>
      <c r="K960" s="48">
        <v>3.06</v>
      </c>
      <c r="L960" s="48">
        <v>0</v>
      </c>
    </row>
    <row r="961" spans="1:12">
      <c r="A961" s="48" t="str">
        <v>De Bruyne</v>
      </c>
      <c r="B961" s="48">
        <v>12.6</v>
      </c>
      <c r="C961" s="48" t="str">
        <v>Man City</v>
      </c>
      <c r="D961" s="48">
        <v>6.01</v>
      </c>
      <c r="E961" s="48">
        <v>4.38</v>
      </c>
      <c r="F961" s="48">
        <v>9.01</v>
      </c>
      <c r="G961" s="48">
        <v>5.29</v>
      </c>
      <c r="H961" s="48">
        <v>4.18</v>
      </c>
      <c r="I961" s="48">
        <v>9.2799999999999994</v>
      </c>
      <c r="J961" s="48">
        <v>5.0999999999999996</v>
      </c>
      <c r="K961" s="48">
        <v>2.2400000000000002</v>
      </c>
      <c r="L961" s="48">
        <v>0</v>
      </c>
    </row>
    <row r="962" spans="1:12">
      <c r="A962" s="48" t="str">
        <v>Son</v>
      </c>
      <c r="B962" s="48">
        <v>11.6</v>
      </c>
      <c r="C962" s="48" t="str">
        <v>Spurs</v>
      </c>
      <c r="D962" s="48">
        <v>5.93</v>
      </c>
      <c r="E962" s="48">
        <v>5.04</v>
      </c>
      <c r="F962" s="48">
        <v>8.06</v>
      </c>
      <c r="G962" s="48">
        <v>5.0999999999999996</v>
      </c>
      <c r="H962" s="48">
        <v>3.66</v>
      </c>
      <c r="I962" s="48">
        <v>4.46</v>
      </c>
      <c r="J962" s="48">
        <v>4.74</v>
      </c>
      <c r="K962" s="48">
        <v>4.2</v>
      </c>
      <c r="L962" s="48">
        <v>0</v>
      </c>
    </row>
    <row r="963" spans="1:12">
      <c r="A963" s="48" t="str">
        <v>Foden</v>
      </c>
      <c r="B963" s="48">
        <v>8.3000000000000007</v>
      </c>
      <c r="C963" s="48" t="str">
        <v>Man City</v>
      </c>
      <c r="D963" s="48">
        <v>4.67</v>
      </c>
      <c r="E963" s="48">
        <v>3.53</v>
      </c>
      <c r="F963" s="48">
        <v>7.49</v>
      </c>
      <c r="G963" s="48">
        <v>4.37</v>
      </c>
      <c r="H963" s="48">
        <v>3.54</v>
      </c>
      <c r="I963" s="48">
        <v>7.78</v>
      </c>
      <c r="J963" s="48">
        <v>4.08</v>
      </c>
      <c r="K963" s="48">
        <v>1.88</v>
      </c>
      <c r="L963" s="48">
        <v>0</v>
      </c>
    </row>
    <row r="964" spans="1:12">
      <c r="A964" s="48" t="str">
        <v>Sterling</v>
      </c>
      <c r="B964" s="48">
        <v>9.6999999999999993</v>
      </c>
      <c r="C964" s="48" t="str">
        <v>Chelsea</v>
      </c>
      <c r="D964" s="48">
        <v>4.1500000000000004</v>
      </c>
      <c r="E964" s="48">
        <v>6.96</v>
      </c>
      <c r="F964" s="48">
        <v>4.25</v>
      </c>
      <c r="G964" s="48">
        <v>2.78</v>
      </c>
      <c r="H964" s="48">
        <v>4.63</v>
      </c>
      <c r="I964" s="48">
        <v>3.51</v>
      </c>
      <c r="J964" s="48">
        <v>4.37</v>
      </c>
      <c r="K964" s="48">
        <v>3.17</v>
      </c>
      <c r="L964" s="48">
        <v>0</v>
      </c>
    </row>
    <row r="965" spans="1:12">
      <c r="A965" s="48" t="str">
        <v>Fernandes</v>
      </c>
      <c r="B965" s="48">
        <v>9.8000000000000007</v>
      </c>
      <c r="C965" s="48" t="str">
        <v>Man Utd</v>
      </c>
      <c r="D965" s="48">
        <v>4.3</v>
      </c>
      <c r="E965" s="48">
        <v>5.29</v>
      </c>
      <c r="F965" s="48">
        <v>3.31</v>
      </c>
      <c r="G965" s="48">
        <v>3.29</v>
      </c>
      <c r="H965" s="48">
        <v>4.83</v>
      </c>
      <c r="I965" s="48">
        <v>4.5</v>
      </c>
      <c r="J965" s="48">
        <v>4.8499999999999996</v>
      </c>
      <c r="K965" s="48">
        <v>2.36</v>
      </c>
      <c r="L965" s="48">
        <v>0</v>
      </c>
    </row>
    <row r="966" spans="1:12">
      <c r="A966" s="48" t="str">
        <v>Ødegaard</v>
      </c>
      <c r="B966" s="48">
        <v>6.4</v>
      </c>
      <c r="C966" s="48" t="str">
        <v>Arsenal</v>
      </c>
      <c r="D966" s="48">
        <v>3.72</v>
      </c>
      <c r="E966" s="48">
        <v>3.71</v>
      </c>
      <c r="F966" s="48">
        <v>3.41</v>
      </c>
      <c r="G966" s="48">
        <v>3.8</v>
      </c>
      <c r="H966" s="48">
        <v>3.88</v>
      </c>
      <c r="I966" s="48">
        <v>7.39</v>
      </c>
      <c r="J966" s="48">
        <v>3.75</v>
      </c>
      <c r="K966" s="48">
        <v>3.02</v>
      </c>
      <c r="L966" s="48">
        <v>0</v>
      </c>
    </row>
    <row r="967" spans="1:12">
      <c r="A967" s="48" t="str">
        <v>Trossard</v>
      </c>
      <c r="B967" s="48">
        <v>7</v>
      </c>
      <c r="C967" s="48" t="str">
        <v>Brighton</v>
      </c>
      <c r="D967" s="48">
        <v>3.94</v>
      </c>
      <c r="E967" s="48">
        <v>4.53</v>
      </c>
      <c r="F967" s="48">
        <v>3.51</v>
      </c>
      <c r="G967" s="48">
        <v>3.95</v>
      </c>
      <c r="H967" s="48">
        <v>4.8600000000000003</v>
      </c>
      <c r="I967" s="48">
        <v>3.93</v>
      </c>
      <c r="J967" s="48">
        <v>4.7300000000000004</v>
      </c>
      <c r="K967" s="48">
        <v>2.04</v>
      </c>
      <c r="L967" s="48">
        <v>0</v>
      </c>
    </row>
    <row r="968" spans="1:12">
      <c r="A968" s="48" t="str">
        <v>Grealish</v>
      </c>
      <c r="B968" s="48">
        <v>6.8</v>
      </c>
      <c r="C968" s="48" t="str">
        <v>Man City</v>
      </c>
      <c r="D968" s="48">
        <v>3.91</v>
      </c>
      <c r="E968" s="48">
        <v>3</v>
      </c>
      <c r="F968" s="48">
        <v>6.13</v>
      </c>
      <c r="G968" s="48">
        <v>3.71</v>
      </c>
      <c r="H968" s="48">
        <v>2.9</v>
      </c>
      <c r="I968" s="48">
        <v>6.63</v>
      </c>
      <c r="J968" s="48">
        <v>3.43</v>
      </c>
      <c r="K968" s="48">
        <v>1.56</v>
      </c>
      <c r="L968" s="48">
        <v>0</v>
      </c>
    </row>
    <row r="969" spans="1:12">
      <c r="A969" s="48" t="str">
        <v>Zaha</v>
      </c>
      <c r="B969" s="48">
        <v>7.5</v>
      </c>
      <c r="C969" s="48" t="str">
        <v>Crystal Palace</v>
      </c>
      <c r="D969" s="48">
        <v>4.55</v>
      </c>
      <c r="E969" s="48">
        <v>4.08</v>
      </c>
      <c r="F969" s="48">
        <v>3.15</v>
      </c>
      <c r="G969" s="48">
        <v>3.69</v>
      </c>
      <c r="H969" s="48">
        <v>3.27</v>
      </c>
      <c r="I969" s="48">
        <v>4.0599999999999996</v>
      </c>
      <c r="J969" s="48">
        <v>3.83</v>
      </c>
      <c r="K969" s="48">
        <v>3.42</v>
      </c>
      <c r="L969" s="48">
        <v>0</v>
      </c>
    </row>
    <row r="970" spans="1:12">
      <c r="A970" s="48" t="str">
        <v>Bernardo</v>
      </c>
      <c r="B970" s="48">
        <v>6.9</v>
      </c>
      <c r="C970" s="48" t="str">
        <v>Man City</v>
      </c>
      <c r="D970" s="48">
        <v>3.67</v>
      </c>
      <c r="E970" s="48">
        <v>2.9</v>
      </c>
      <c r="F970" s="48">
        <v>6.01</v>
      </c>
      <c r="G970" s="48">
        <v>3.55</v>
      </c>
      <c r="H970" s="48">
        <v>2.84</v>
      </c>
      <c r="I970" s="48">
        <v>6.03</v>
      </c>
      <c r="J970" s="48">
        <v>3.31</v>
      </c>
      <c r="K970" s="48">
        <v>1.45</v>
      </c>
      <c r="L970" s="48">
        <v>0</v>
      </c>
    </row>
    <row r="971" spans="1:12">
      <c r="A971" s="48" t="str">
        <v>Groß</v>
      </c>
      <c r="B971" s="48">
        <v>5.6</v>
      </c>
      <c r="C971" s="48" t="str">
        <v>Brighton</v>
      </c>
      <c r="D971" s="48">
        <v>3.51</v>
      </c>
      <c r="E971" s="48">
        <v>3.83</v>
      </c>
      <c r="F971" s="48">
        <v>3.26</v>
      </c>
      <c r="G971" s="48">
        <v>3.5</v>
      </c>
      <c r="H971" s="48">
        <v>4.26</v>
      </c>
      <c r="I971" s="48">
        <v>3.42</v>
      </c>
      <c r="J971" s="48">
        <v>4.26</v>
      </c>
      <c r="K971" s="48">
        <v>1.87</v>
      </c>
      <c r="L971" s="48">
        <v>0</v>
      </c>
    </row>
    <row r="972" spans="1:12">
      <c r="A972" s="48" t="str">
        <v>Bowen</v>
      </c>
      <c r="B972" s="48">
        <v>8</v>
      </c>
      <c r="C972" s="48" t="str">
        <v>West Ham</v>
      </c>
      <c r="D972" s="48">
        <v>4.2</v>
      </c>
      <c r="E972" s="48">
        <v>3.76</v>
      </c>
      <c r="F972" s="48">
        <v>3.46</v>
      </c>
      <c r="G972" s="48">
        <v>3.99</v>
      </c>
      <c r="H972" s="48">
        <v>2.77</v>
      </c>
      <c r="I972" s="48">
        <v>3.19</v>
      </c>
      <c r="J972" s="48">
        <v>2.95</v>
      </c>
      <c r="K972" s="48">
        <v>3.35</v>
      </c>
      <c r="L972" s="48">
        <v>0</v>
      </c>
    </row>
    <row r="973" spans="1:12">
      <c r="A973" s="48" t="str">
        <v>Andreas</v>
      </c>
      <c r="B973" s="48">
        <v>4.5999999999999996</v>
      </c>
      <c r="C973" s="48" t="str">
        <v>Fulham</v>
      </c>
      <c r="D973" s="48" t="e">
        <v>#REF!</v>
      </c>
      <c r="E973" s="48">
        <v>3.73</v>
      </c>
      <c r="F973" s="48">
        <v>2.54</v>
      </c>
      <c r="G973" s="48">
        <v>2.95</v>
      </c>
      <c r="H973" s="48">
        <v>2.5</v>
      </c>
      <c r="I973" s="48">
        <v>3.52</v>
      </c>
      <c r="J973" s="48">
        <v>2.62</v>
      </c>
      <c r="K973" s="48">
        <v>2.67</v>
      </c>
      <c r="L973" s="48">
        <v>0</v>
      </c>
    </row>
    <row r="974" spans="1:12">
      <c r="A974" s="48" t="str">
        <v>Ward-Prowse</v>
      </c>
      <c r="B974" s="48">
        <v>6.2</v>
      </c>
      <c r="C974" s="48" t="str">
        <v>Southampton</v>
      </c>
      <c r="D974" s="48">
        <v>3.44</v>
      </c>
      <c r="E974" s="48">
        <v>3.87</v>
      </c>
      <c r="F974" s="48">
        <v>3.24</v>
      </c>
      <c r="G974" s="48">
        <v>3.57</v>
      </c>
      <c r="H974" s="48">
        <v>3.07</v>
      </c>
      <c r="I974" s="48">
        <v>3.54</v>
      </c>
      <c r="J974" s="48">
        <v>2.65</v>
      </c>
      <c r="K974" s="48">
        <v>2.93</v>
      </c>
      <c r="L974" s="48">
        <v>0</v>
      </c>
    </row>
    <row r="975" spans="1:12">
      <c r="A975" s="48" t="str">
        <v>Barnes</v>
      </c>
      <c r="B975" s="48">
        <v>6.9</v>
      </c>
      <c r="C975" s="48" t="str">
        <v>Leicester</v>
      </c>
      <c r="D975" s="48">
        <v>3.04</v>
      </c>
      <c r="E975" s="48">
        <v>4.3</v>
      </c>
      <c r="F975" s="48">
        <v>3.89</v>
      </c>
      <c r="G975" s="48">
        <v>3.68</v>
      </c>
      <c r="H975" s="48">
        <v>3.16</v>
      </c>
      <c r="I975" s="48">
        <v>3.1</v>
      </c>
      <c r="J975" s="48">
        <v>2.71</v>
      </c>
      <c r="K975" s="48">
        <v>2.35</v>
      </c>
      <c r="L975" s="48">
        <v>0</v>
      </c>
    </row>
    <row r="976" spans="1:12">
      <c r="A976" s="48" t="str">
        <v>Almirón</v>
      </c>
      <c r="B976" s="48">
        <v>5.9</v>
      </c>
      <c r="C976" s="48" t="str">
        <v>Newcastle</v>
      </c>
      <c r="D976" s="48">
        <v>4.45</v>
      </c>
      <c r="E976" s="48">
        <v>3.01</v>
      </c>
      <c r="F976" s="48">
        <v>4.1500000000000004</v>
      </c>
      <c r="G976" s="48">
        <v>3.22</v>
      </c>
      <c r="H976" s="48">
        <v>3.45</v>
      </c>
      <c r="I976" s="48">
        <v>3.14</v>
      </c>
      <c r="J976" s="48">
        <v>2.73</v>
      </c>
      <c r="K976" s="48">
        <v>1.96</v>
      </c>
      <c r="L976" s="48">
        <v>0</v>
      </c>
    </row>
    <row r="977" spans="1:12">
      <c r="A977" s="48" t="str">
        <v>Willian</v>
      </c>
      <c r="B977" s="48">
        <v>5.5</v>
      </c>
      <c r="C977" s="48" t="str">
        <v>Fulham</v>
      </c>
      <c r="D977" s="48">
        <v>3.72</v>
      </c>
      <c r="E977" s="48">
        <v>5.88</v>
      </c>
      <c r="F977" s="48">
        <v>2.52</v>
      </c>
      <c r="G977" s="48">
        <v>2.92</v>
      </c>
      <c r="H977" s="48">
        <v>2.38</v>
      </c>
      <c r="I977" s="48">
        <v>3.31</v>
      </c>
      <c r="J977" s="48">
        <v>2.58</v>
      </c>
      <c r="K977" s="48">
        <v>2.57</v>
      </c>
      <c r="L977" s="48">
        <v>0</v>
      </c>
    </row>
    <row r="978" spans="1:12">
      <c r="A978" s="48" t="str">
        <v>Antony</v>
      </c>
      <c r="B978" s="48">
        <v>7.5</v>
      </c>
      <c r="C978" s="48" t="str">
        <v>Man Utd</v>
      </c>
      <c r="D978" s="48">
        <v>3.61</v>
      </c>
      <c r="E978" s="48">
        <v>4.17</v>
      </c>
      <c r="F978" s="48">
        <v>2.84</v>
      </c>
      <c r="G978" s="48">
        <v>2.7</v>
      </c>
      <c r="H978" s="48">
        <v>3.66</v>
      </c>
      <c r="I978" s="48">
        <v>3.44</v>
      </c>
      <c r="J978" s="48">
        <v>3.6</v>
      </c>
      <c r="K978" s="48">
        <v>1.78</v>
      </c>
      <c r="L978" s="48">
        <v>0</v>
      </c>
    </row>
    <row r="979" spans="1:12">
      <c r="A979" s="48" t="str">
        <v>Saint-Maximin</v>
      </c>
      <c r="B979" s="48">
        <v>6.2</v>
      </c>
      <c r="C979" s="48" t="str">
        <v>Newcastle</v>
      </c>
      <c r="D979" s="48">
        <v>3.25</v>
      </c>
      <c r="E979" s="48">
        <v>2.4900000000000002</v>
      </c>
      <c r="F979" s="48">
        <v>3.88</v>
      </c>
      <c r="G979" s="48">
        <v>3.43</v>
      </c>
      <c r="H979" s="48">
        <v>3.59</v>
      </c>
      <c r="I979" s="48">
        <v>3.55</v>
      </c>
      <c r="J979" s="48">
        <v>2.99</v>
      </c>
      <c r="K979" s="48">
        <v>2.14</v>
      </c>
      <c r="L979" s="48">
        <v>0</v>
      </c>
    </row>
    <row r="980" spans="1:12">
      <c r="A980" s="48" t="str">
        <v>Gündogan</v>
      </c>
      <c r="B980" s="48">
        <v>7.3</v>
      </c>
      <c r="C980" s="48" t="str">
        <v>Man City</v>
      </c>
      <c r="D980" s="48">
        <v>3.06</v>
      </c>
      <c r="E980" s="48">
        <v>2.4700000000000002</v>
      </c>
      <c r="F980" s="48">
        <v>4.93</v>
      </c>
      <c r="G980" s="48">
        <v>2.95</v>
      </c>
      <c r="H980" s="48">
        <v>2.4700000000000002</v>
      </c>
      <c r="I980" s="48">
        <v>5.13</v>
      </c>
      <c r="J980" s="48">
        <v>2.82</v>
      </c>
      <c r="K980" s="48">
        <v>1.23</v>
      </c>
      <c r="L980" s="48">
        <v>0</v>
      </c>
    </row>
    <row r="981" spans="1:12">
      <c r="A981" s="48" t="str">
        <v>Paquetá</v>
      </c>
      <c r="B981" s="48">
        <v>5.9</v>
      </c>
      <c r="C981" s="48" t="str">
        <v>West Ham</v>
      </c>
      <c r="D981" s="48">
        <v>3.58</v>
      </c>
      <c r="E981" s="48">
        <v>3.27</v>
      </c>
      <c r="F981" s="48">
        <v>3.03</v>
      </c>
      <c r="G981" s="48">
        <v>3.6</v>
      </c>
      <c r="H981" s="48">
        <v>2.66</v>
      </c>
      <c r="I981" s="48">
        <v>2.95</v>
      </c>
      <c r="J981" s="48">
        <v>2.66</v>
      </c>
      <c r="K981" s="48">
        <v>3.12</v>
      </c>
      <c r="L981" s="48">
        <v>0</v>
      </c>
    </row>
    <row r="982" spans="1:12">
      <c r="A982" s="48" t="str">
        <v>Rodrigo</v>
      </c>
      <c r="B982" s="48">
        <v>6.3</v>
      </c>
      <c r="C982" s="48" t="str">
        <v>Leeds</v>
      </c>
      <c r="D982" s="48">
        <v>3.09</v>
      </c>
      <c r="E982" s="48">
        <v>3.69</v>
      </c>
      <c r="F982" s="48">
        <v>2.94</v>
      </c>
      <c r="G982" s="48">
        <v>3.13</v>
      </c>
      <c r="H982" s="48">
        <v>2.96</v>
      </c>
      <c r="I982" s="48">
        <v>2.64</v>
      </c>
      <c r="J982" s="48">
        <v>2.75</v>
      </c>
      <c r="K982" s="48">
        <v>3.02</v>
      </c>
      <c r="L982" s="48">
        <v>0</v>
      </c>
    </row>
    <row r="983" spans="1:12">
      <c r="A983" s="48" t="str">
        <v>Aaronson</v>
      </c>
      <c r="B983" s="48">
        <v>5.5</v>
      </c>
      <c r="C983" s="48" t="str">
        <v>Leeds</v>
      </c>
      <c r="D983" s="48">
        <v>2.85</v>
      </c>
      <c r="E983" s="48">
        <v>3.25</v>
      </c>
      <c r="F983" s="48">
        <v>2.95</v>
      </c>
      <c r="G983" s="48">
        <v>3.25</v>
      </c>
      <c r="H983" s="48">
        <v>3.04</v>
      </c>
      <c r="I983" s="48">
        <v>2.82</v>
      </c>
      <c r="J983" s="48">
        <v>2.88</v>
      </c>
      <c r="K983" s="48">
        <v>3</v>
      </c>
      <c r="L983" s="48">
        <v>0</v>
      </c>
    </row>
    <row r="984" spans="1:12">
      <c r="A984" s="48" t="str">
        <v>Kulusevski</v>
      </c>
      <c r="B984" s="48">
        <v>8</v>
      </c>
      <c r="C984" s="48" t="str">
        <v>Spurs</v>
      </c>
      <c r="D984" s="48">
        <v>3.47</v>
      </c>
      <c r="E984" s="48">
        <v>3.18</v>
      </c>
      <c r="F984" s="48">
        <v>4.97</v>
      </c>
      <c r="G984" s="48">
        <v>2.94</v>
      </c>
      <c r="H984" s="48">
        <v>2</v>
      </c>
      <c r="I984" s="48">
        <v>2.39</v>
      </c>
      <c r="J984" s="48">
        <v>2.66</v>
      </c>
      <c r="K984" s="48">
        <v>2.2999999999999998</v>
      </c>
      <c r="L984" s="48">
        <v>0</v>
      </c>
    </row>
    <row r="985" spans="1:12">
      <c r="A985" s="48" t="str">
        <v>Bailey</v>
      </c>
      <c r="B985" s="48">
        <v>4.5</v>
      </c>
      <c r="C985" s="48" t="str">
        <v>Aston Villa</v>
      </c>
      <c r="D985" s="48">
        <v>2.87</v>
      </c>
      <c r="E985" s="48">
        <v>3.07</v>
      </c>
      <c r="F985" s="48">
        <v>3.46</v>
      </c>
      <c r="G985" s="48">
        <v>2.98</v>
      </c>
      <c r="H985" s="48">
        <v>3.47</v>
      </c>
      <c r="I985" s="48">
        <v>2.1800000000000002</v>
      </c>
      <c r="J985" s="48">
        <v>2.69</v>
      </c>
      <c r="K985" s="48">
        <v>2.98</v>
      </c>
      <c r="L985" s="48">
        <v>0</v>
      </c>
    </row>
    <row r="986" spans="1:12">
      <c r="A986" s="48" t="str">
        <v>March</v>
      </c>
      <c r="B986" s="48">
        <v>5</v>
      </c>
      <c r="C986" s="48" t="str">
        <v>Brighton</v>
      </c>
      <c r="D986" s="48">
        <v>3.02</v>
      </c>
      <c r="E986" s="48">
        <v>3.21</v>
      </c>
      <c r="F986" s="48">
        <v>2.75</v>
      </c>
      <c r="G986" s="48">
        <v>3.04</v>
      </c>
      <c r="H986" s="48">
        <v>3.58</v>
      </c>
      <c r="I986" s="48">
        <v>2.89</v>
      </c>
      <c r="J986" s="48">
        <v>3.45</v>
      </c>
      <c r="K986" s="48">
        <v>1.61</v>
      </c>
      <c r="L986" s="48">
        <v>0</v>
      </c>
    </row>
    <row r="987" spans="1:12">
      <c r="A987" s="48" t="str">
        <v>Mahrez</v>
      </c>
      <c r="B987" s="48">
        <v>7.5</v>
      </c>
      <c r="C987" s="48" t="str">
        <v>Man City</v>
      </c>
      <c r="D987" s="48">
        <v>3.13</v>
      </c>
      <c r="E987" s="48">
        <v>1.98</v>
      </c>
      <c r="F987" s="48">
        <v>4.4400000000000004</v>
      </c>
      <c r="G987" s="48">
        <v>2.68</v>
      </c>
      <c r="H987" s="48">
        <v>2.23</v>
      </c>
      <c r="I987" s="48">
        <v>4.91</v>
      </c>
      <c r="J987" s="48">
        <v>2.65</v>
      </c>
      <c r="K987" s="48">
        <v>1.07</v>
      </c>
      <c r="L987" s="48">
        <v>0</v>
      </c>
    </row>
    <row r="988" spans="1:12">
      <c r="A988" s="48" t="str">
        <v>Harrison</v>
      </c>
      <c r="B988" s="48">
        <v>5.8</v>
      </c>
      <c r="C988" s="48" t="str">
        <v>Leeds</v>
      </c>
      <c r="D988" s="48">
        <v>2.4700000000000002</v>
      </c>
      <c r="E988" s="48">
        <v>3.28</v>
      </c>
      <c r="F988" s="48">
        <v>2.9</v>
      </c>
      <c r="G988" s="48">
        <v>3.09</v>
      </c>
      <c r="H988" s="48">
        <v>2.92</v>
      </c>
      <c r="I988" s="48">
        <v>2.69</v>
      </c>
      <c r="J988" s="48">
        <v>2.62</v>
      </c>
      <c r="K988" s="48">
        <v>2.81</v>
      </c>
      <c r="L988" s="48">
        <v>0</v>
      </c>
    </row>
    <row r="989" spans="1:12">
      <c r="A989" s="48" t="str">
        <v>Eriksen</v>
      </c>
      <c r="B989" s="48">
        <v>6.3</v>
      </c>
      <c r="C989" s="48" t="str">
        <v>Man Utd</v>
      </c>
      <c r="D989" s="48">
        <v>3.13</v>
      </c>
      <c r="E989" s="48">
        <v>3.63</v>
      </c>
      <c r="F989" s="48">
        <v>2.4500000000000002</v>
      </c>
      <c r="G989" s="48">
        <v>2.4900000000000002</v>
      </c>
      <c r="H989" s="48">
        <v>3.24</v>
      </c>
      <c r="I989" s="48">
        <v>2.96</v>
      </c>
      <c r="J989" s="48">
        <v>3.24</v>
      </c>
      <c r="K989" s="48">
        <v>1.55</v>
      </c>
      <c r="L989" s="48">
        <v>0</v>
      </c>
    </row>
    <row r="990" spans="1:12">
      <c r="A990" s="48" t="str">
        <v>Eze</v>
      </c>
      <c r="B990" s="48">
        <v>5.7</v>
      </c>
      <c r="C990" s="48" t="str">
        <v>Crystal Palace</v>
      </c>
      <c r="D990" s="48">
        <v>3.39</v>
      </c>
      <c r="E990" s="48">
        <v>3.07</v>
      </c>
      <c r="F990" s="48">
        <v>2.6</v>
      </c>
      <c r="G990" s="48">
        <v>2.76</v>
      </c>
      <c r="H990" s="48">
        <v>2.48</v>
      </c>
      <c r="I990" s="48">
        <v>2.91</v>
      </c>
      <c r="J990" s="48">
        <v>2.82</v>
      </c>
      <c r="K990" s="48">
        <v>2.56</v>
      </c>
      <c r="L990" s="48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BD97-2BB4-4DD7-8335-72206A374115}">
  <sheetPr codeName="Sheet5"/>
  <dimension ref="A1:K56"/>
  <sheetViews>
    <sheetView workbookViewId="0">
      <selection activeCell="Q7" sqref="Q7"/>
    </sheetView>
  </sheetViews>
  <sheetFormatPr defaultRowHeight="15"/>
  <sheetData>
    <row r="1" spans="1:1" ht="26.25">
      <c r="A1" s="8" t="s">
        <v>91</v>
      </c>
    </row>
    <row r="2" spans="1:1" ht="23.25">
      <c r="A2" s="9" t="s">
        <v>68</v>
      </c>
    </row>
    <row r="3" spans="1:1">
      <c r="A3" s="6" t="s">
        <v>48</v>
      </c>
    </row>
    <row r="4" spans="1:1">
      <c r="A4" s="7" t="s">
        <v>59</v>
      </c>
    </row>
    <row r="5" spans="1:1">
      <c r="A5" s="7" t="s">
        <v>60</v>
      </c>
    </row>
    <row r="6" spans="1:1">
      <c r="A6" s="7" t="s">
        <v>61</v>
      </c>
    </row>
    <row r="7" spans="1:1">
      <c r="A7" s="6" t="s">
        <v>49</v>
      </c>
    </row>
    <row r="8" spans="1:1">
      <c r="A8" s="7" t="s">
        <v>62</v>
      </c>
    </row>
    <row r="9" spans="1:1">
      <c r="A9" s="7" t="s">
        <v>63</v>
      </c>
    </row>
    <row r="10" spans="1:1">
      <c r="A10" s="7" t="s">
        <v>50</v>
      </c>
    </row>
    <row r="11" spans="1:1">
      <c r="A11" s="7" t="s">
        <v>51</v>
      </c>
    </row>
    <row r="12" spans="1:1">
      <c r="A12" s="7" t="s">
        <v>52</v>
      </c>
    </row>
    <row r="13" spans="1:1">
      <c r="A13" s="7" t="s">
        <v>53</v>
      </c>
    </row>
    <row r="14" spans="1:1">
      <c r="A14" s="7" t="s">
        <v>54</v>
      </c>
    </row>
    <row r="15" spans="1:1">
      <c r="A15" s="7" t="s">
        <v>55</v>
      </c>
    </row>
    <row r="16" spans="1:1">
      <c r="A16" s="7" t="s">
        <v>56</v>
      </c>
    </row>
    <row r="17" spans="1:11">
      <c r="A17" s="7" t="s">
        <v>57</v>
      </c>
    </row>
    <row r="18" spans="1:11">
      <c r="A18" s="7" t="s">
        <v>58</v>
      </c>
    </row>
    <row r="19" spans="1:11">
      <c r="A19" s="7" t="s">
        <v>64</v>
      </c>
    </row>
    <row r="30" spans="1:11" ht="23.25">
      <c r="K30" s="10" t="s">
        <v>40</v>
      </c>
    </row>
    <row r="42" spans="1:1" ht="23.25">
      <c r="A42" s="9" t="s">
        <v>70</v>
      </c>
    </row>
    <row r="43" spans="1:1">
      <c r="A43" s="5" t="s">
        <v>71</v>
      </c>
    </row>
    <row r="45" spans="1:1" ht="23.25">
      <c r="A45" s="9" t="s">
        <v>72</v>
      </c>
    </row>
    <row r="46" spans="1:1">
      <c r="A46" s="5" t="s">
        <v>65</v>
      </c>
    </row>
    <row r="48" spans="1:1" ht="23.25">
      <c r="A48" s="9" t="s">
        <v>73</v>
      </c>
    </row>
    <row r="49" spans="1:2">
      <c r="A49" t="s">
        <v>67</v>
      </c>
    </row>
    <row r="51" spans="1:2" ht="23.25">
      <c r="A51" s="9" t="s">
        <v>74</v>
      </c>
    </row>
    <row r="52" spans="1:2">
      <c r="A52" t="s">
        <v>69</v>
      </c>
    </row>
    <row r="56" spans="1:2">
      <c r="B56" s="5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690D-8949-45E8-BAEA-23C4E91A67CE}">
  <dimension ref="A1:B15"/>
  <sheetViews>
    <sheetView workbookViewId="0">
      <selection activeCell="T3" sqref="T3"/>
    </sheetView>
  </sheetViews>
  <sheetFormatPr defaultRowHeight="15"/>
  <sheetData>
    <row r="1" spans="1:2" ht="26.25">
      <c r="A1" s="8" t="s">
        <v>90</v>
      </c>
    </row>
    <row r="2" spans="1:2" ht="23.25">
      <c r="A2" s="9" t="s">
        <v>83</v>
      </c>
    </row>
    <row r="3" spans="1:2" ht="18.75">
      <c r="B3" s="16" t="s">
        <v>84</v>
      </c>
    </row>
    <row r="5" spans="1:2" ht="23.25">
      <c r="A5" s="9" t="s">
        <v>87</v>
      </c>
    </row>
    <row r="6" spans="1:2" ht="18.75">
      <c r="B6" s="16" t="s">
        <v>85</v>
      </c>
    </row>
    <row r="7" spans="1:2" ht="18.75">
      <c r="B7" s="16" t="s">
        <v>86</v>
      </c>
    </row>
    <row r="9" spans="1:2" ht="23.25">
      <c r="A9" s="9" t="s">
        <v>105</v>
      </c>
    </row>
    <row r="10" spans="1:2" ht="18.75">
      <c r="B10" s="16" t="s">
        <v>88</v>
      </c>
    </row>
    <row r="12" spans="1:2" ht="23.25">
      <c r="A12" s="9" t="s">
        <v>103</v>
      </c>
    </row>
    <row r="13" spans="1:2" ht="23.25">
      <c r="A13" s="9"/>
      <c r="B13" s="16" t="s">
        <v>104</v>
      </c>
    </row>
    <row r="15" spans="1:2" ht="23.25">
      <c r="A15" s="9" t="s">
        <v>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7CE7-C8B6-4E0C-8011-193E8AC5F8E5}">
  <dimension ref="A1:N48"/>
  <sheetViews>
    <sheetView zoomScale="85" zoomScaleNormal="85" workbookViewId="0"/>
  </sheetViews>
  <sheetFormatPr defaultRowHeight="15.75"/>
  <cols>
    <col min="1" max="2" width="8.85546875" style="93"/>
    <col min="3" max="14" width="8.85546875" style="92"/>
  </cols>
  <sheetData>
    <row r="1" spans="1:2" ht="31.5">
      <c r="A1" s="258" t="s">
        <v>179</v>
      </c>
    </row>
    <row r="3" spans="1:2" s="92" customFormat="1" ht="18.75">
      <c r="A3" s="296" t="s">
        <v>211</v>
      </c>
      <c r="B3" s="93"/>
    </row>
    <row r="4" spans="1:2" s="92" customFormat="1" ht="18.75">
      <c r="A4" s="16"/>
      <c r="B4" s="92" t="s">
        <v>174</v>
      </c>
    </row>
    <row r="5" spans="1:2" s="92" customFormat="1" ht="18.75">
      <c r="A5" s="296" t="s">
        <v>219</v>
      </c>
    </row>
    <row r="6" spans="1:2" s="92" customFormat="1" ht="18.75">
      <c r="A6" s="296" t="s">
        <v>220</v>
      </c>
    </row>
    <row r="7" spans="1:2" s="92" customFormat="1" ht="18.75">
      <c r="A7" s="296" t="s">
        <v>221</v>
      </c>
    </row>
    <row r="8" spans="1:2" s="92" customFormat="1" ht="18.75">
      <c r="A8" s="296" t="s">
        <v>222</v>
      </c>
    </row>
    <row r="9" spans="1:2" s="92" customFormat="1" ht="18.75">
      <c r="A9" s="296" t="s">
        <v>223</v>
      </c>
    </row>
    <row r="10" spans="1:2" s="92" customFormat="1" ht="18.75">
      <c r="A10" s="296" t="s">
        <v>228</v>
      </c>
      <c r="B10" s="93"/>
    </row>
    <row r="11" spans="1:2" s="92" customFormat="1" ht="18.75">
      <c r="A11" s="296" t="s">
        <v>212</v>
      </c>
    </row>
    <row r="12" spans="1:2" s="92" customFormat="1" ht="18.75">
      <c r="A12" s="296" t="s">
        <v>224</v>
      </c>
    </row>
    <row r="13" spans="1:2" s="92" customFormat="1" ht="18.75">
      <c r="A13" s="296" t="s">
        <v>213</v>
      </c>
    </row>
    <row r="14" spans="1:2" s="92" customFormat="1" ht="18.75">
      <c r="A14" s="296" t="s">
        <v>225</v>
      </c>
    </row>
    <row r="15" spans="1:2" s="92" customFormat="1" ht="18.75">
      <c r="A15" s="296" t="s">
        <v>214</v>
      </c>
      <c r="B15" s="93"/>
    </row>
    <row r="16" spans="1:2" s="92" customFormat="1" ht="18.75">
      <c r="A16" s="16"/>
      <c r="B16" s="92" t="s">
        <v>175</v>
      </c>
    </row>
    <row r="17" spans="1:2" s="92" customFormat="1" ht="18.75">
      <c r="A17" s="296" t="s">
        <v>226</v>
      </c>
    </row>
    <row r="18" spans="1:2" s="92" customFormat="1"/>
    <row r="19" spans="1:2" customFormat="1" ht="15"/>
    <row r="20" spans="1:2" customFormat="1" ht="15"/>
    <row r="21" spans="1:2" customFormat="1">
      <c r="A21" s="93"/>
      <c r="B21" s="93"/>
    </row>
    <row r="22" spans="1:2" customFormat="1" ht="15"/>
    <row r="23" spans="1:2" customFormat="1" ht="15"/>
    <row r="24" spans="1:2" customFormat="1">
      <c r="B24" s="93"/>
    </row>
    <row r="25" spans="1:2" customFormat="1">
      <c r="B25" s="93"/>
    </row>
    <row r="26" spans="1:2" customFormat="1">
      <c r="B26" s="93"/>
    </row>
    <row r="27" spans="1:2" customFormat="1">
      <c r="B27" s="93"/>
    </row>
    <row r="28" spans="1:2" customFormat="1">
      <c r="B28" s="93"/>
    </row>
    <row r="29" spans="1:2" customFormat="1">
      <c r="B29" s="93"/>
    </row>
    <row r="30" spans="1:2" customFormat="1">
      <c r="B30" s="93"/>
    </row>
    <row r="31" spans="1:2" customFormat="1" ht="15">
      <c r="A31" s="18"/>
      <c r="B31" s="18"/>
    </row>
    <row r="32" spans="1:2" customFormat="1" ht="15">
      <c r="A32" s="18"/>
      <c r="B32" s="18"/>
    </row>
    <row r="33" spans="1:2" customFormat="1" ht="15">
      <c r="A33" s="18"/>
      <c r="B33" s="18"/>
    </row>
    <row r="34" spans="1:2" customFormat="1" ht="15">
      <c r="A34" s="18"/>
      <c r="B34" s="18"/>
    </row>
    <row r="35" spans="1:2" customFormat="1" ht="15">
      <c r="A35" s="18"/>
      <c r="B35" s="18"/>
    </row>
    <row r="36" spans="1:2" customFormat="1" ht="15">
      <c r="A36" s="18"/>
      <c r="B36" s="18"/>
    </row>
    <row r="37" spans="1:2" customFormat="1" ht="15">
      <c r="A37" s="18"/>
      <c r="B37" s="18"/>
    </row>
    <row r="38" spans="1:2" customFormat="1" ht="15">
      <c r="A38" s="18"/>
      <c r="B38" s="18"/>
    </row>
    <row r="39" spans="1:2" customFormat="1" ht="15">
      <c r="A39" s="18"/>
      <c r="B39" s="18"/>
    </row>
    <row r="40" spans="1:2" customFormat="1" ht="15">
      <c r="A40" s="18"/>
      <c r="B40" s="18"/>
    </row>
    <row r="41" spans="1:2" customFormat="1" ht="15">
      <c r="A41" s="18"/>
      <c r="B41" s="18"/>
    </row>
    <row r="42" spans="1:2" customFormat="1" ht="15">
      <c r="A42" s="18"/>
      <c r="B42" s="18"/>
    </row>
    <row r="43" spans="1:2" customFormat="1" ht="15">
      <c r="A43" s="18"/>
      <c r="B43" s="18"/>
    </row>
    <row r="44" spans="1:2" customFormat="1" ht="15">
      <c r="A44" s="18"/>
      <c r="B44" s="18"/>
    </row>
    <row r="45" spans="1:2" customFormat="1" ht="15">
      <c r="A45" s="18"/>
      <c r="B45" s="18"/>
    </row>
    <row r="46" spans="1:2" customFormat="1" ht="15">
      <c r="A46" s="18"/>
      <c r="B46" s="18"/>
    </row>
    <row r="47" spans="1:2" customFormat="1" ht="15">
      <c r="A47" s="18"/>
      <c r="B47" s="18"/>
    </row>
    <row r="48" spans="1:2" customFormat="1" ht="15">
      <c r="A48" s="18"/>
      <c r="B48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8A2D-03A3-4071-838C-9340451AD61A}">
  <dimension ref="A1:B15"/>
  <sheetViews>
    <sheetView workbookViewId="0">
      <selection activeCell="C17" sqref="C17"/>
    </sheetView>
  </sheetViews>
  <sheetFormatPr defaultRowHeight="15"/>
  <sheetData>
    <row r="1" spans="1:2">
      <c r="A1" s="18" t="s">
        <v>259</v>
      </c>
    </row>
    <row r="3" spans="1:2">
      <c r="A3" t="s">
        <v>260</v>
      </c>
    </row>
    <row r="4" spans="1:2">
      <c r="B4" t="s">
        <v>261</v>
      </c>
    </row>
    <row r="5" spans="1:2">
      <c r="B5" t="s">
        <v>262</v>
      </c>
    </row>
    <row r="6" spans="1:2">
      <c r="A6" t="s">
        <v>266</v>
      </c>
    </row>
    <row r="7" spans="1:2">
      <c r="B7" t="s">
        <v>263</v>
      </c>
    </row>
    <row r="8" spans="1:2">
      <c r="B8" t="s">
        <v>264</v>
      </c>
    </row>
    <row r="10" spans="1:2">
      <c r="A10" t="s">
        <v>267</v>
      </c>
    </row>
    <row r="11" spans="1:2">
      <c r="A11" t="s">
        <v>268</v>
      </c>
    </row>
    <row r="13" spans="1:2">
      <c r="A13" t="s">
        <v>269</v>
      </c>
    </row>
    <row r="15" spans="1:2">
      <c r="A15" s="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7522-2BAF-410C-8BC4-E9B05A789477}">
  <dimension ref="A1:D13"/>
  <sheetViews>
    <sheetView workbookViewId="0">
      <selection activeCell="K13" sqref="K13"/>
    </sheetView>
  </sheetViews>
  <sheetFormatPr defaultRowHeight="15"/>
  <sheetData>
    <row r="1" spans="1:4" ht="31.5">
      <c r="A1" s="453" t="s">
        <v>251</v>
      </c>
      <c r="B1" s="453"/>
      <c r="C1" s="453"/>
      <c r="D1" s="453"/>
    </row>
    <row r="3" spans="1:4">
      <c r="A3" s="317" t="s">
        <v>252</v>
      </c>
    </row>
    <row r="5" spans="1:4">
      <c r="A5" s="317" t="s">
        <v>253</v>
      </c>
    </row>
    <row r="6" spans="1:4">
      <c r="B6" s="317" t="s">
        <v>254</v>
      </c>
    </row>
    <row r="8" spans="1:4">
      <c r="A8" s="371" t="s">
        <v>255</v>
      </c>
    </row>
    <row r="9" spans="1:4">
      <c r="A9" t="s">
        <v>288</v>
      </c>
    </row>
    <row r="10" spans="1:4">
      <c r="A10" t="s">
        <v>256</v>
      </c>
    </row>
    <row r="11" spans="1:4">
      <c r="A11" s="371" t="s">
        <v>257</v>
      </c>
    </row>
    <row r="12" spans="1:4">
      <c r="A12" s="371" t="s">
        <v>258</v>
      </c>
    </row>
    <row r="13" spans="1:4">
      <c r="A13" t="s">
        <v>265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Front</vt:lpstr>
      <vt:lpstr>Alt Front</vt:lpstr>
      <vt:lpstr>Main</vt:lpstr>
      <vt:lpstr>Pts</vt:lpstr>
      <vt:lpstr>Free Hit</vt:lpstr>
      <vt:lpstr>Sorting</vt:lpstr>
      <vt:lpstr>V2 notes</vt:lpstr>
      <vt:lpstr>V3 notes</vt:lpstr>
      <vt:lpstr>V4 notes</vt:lpstr>
      <vt:lpstr>V4-2 Notes</vt:lpstr>
      <vt:lpstr>V5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</cp:lastModifiedBy>
  <dcterms:created xsi:type="dcterms:W3CDTF">2020-10-17T03:17:03Z</dcterms:created>
  <dcterms:modified xsi:type="dcterms:W3CDTF">2023-03-19T19:07:02Z</dcterms:modified>
</cp:coreProperties>
</file>